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35" windowWidth="27795" windowHeight="10905" tabRatio="608"/>
  </bookViews>
  <sheets>
    <sheet name="2024_2026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Print_Titles" localSheetId="0">'2024_2026'!$18:$20</definedName>
    <definedName name="_xlnm.Print_Area" localSheetId="0">'2024_2026'!$A$17:$CK$1001</definedName>
  </definedNames>
  <calcPr calcId="145621"/>
</workbook>
</file>

<file path=xl/calcChain.xml><?xml version="1.0" encoding="utf-8"?>
<calcChain xmlns="http://schemas.openxmlformats.org/spreadsheetml/2006/main">
  <c r="W742" i="1" l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Q335" i="1" l="1"/>
  <c r="H335" i="1"/>
  <c r="AA971" i="1" l="1"/>
  <c r="AE815" i="1" l="1"/>
  <c r="AE776" i="1"/>
  <c r="U24" i="1" l="1"/>
  <c r="U821" i="1"/>
  <c r="U25" i="1" l="1"/>
  <c r="U820" i="1"/>
  <c r="S327" i="1" l="1"/>
  <c r="W58" i="1" l="1"/>
  <c r="W808" i="1" l="1"/>
  <c r="AB800" i="1" l="1"/>
  <c r="AB801" i="1"/>
  <c r="AB802" i="1"/>
  <c r="AB803" i="1"/>
  <c r="Z800" i="1"/>
  <c r="Z801" i="1"/>
  <c r="Z802" i="1"/>
  <c r="Z803" i="1"/>
  <c r="V802" i="1"/>
  <c r="V803" i="1"/>
  <c r="E331" i="1"/>
  <c r="F331" i="1"/>
  <c r="G331" i="1"/>
  <c r="H331" i="1"/>
  <c r="I331" i="1"/>
  <c r="J331" i="1"/>
  <c r="K331" i="1"/>
  <c r="L331" i="1"/>
  <c r="M331" i="1"/>
  <c r="N331" i="1"/>
  <c r="O331" i="1"/>
  <c r="P331" i="1"/>
  <c r="Q331" i="1"/>
  <c r="R331" i="1"/>
  <c r="W331" i="1"/>
  <c r="X331" i="1"/>
  <c r="Y331" i="1"/>
  <c r="Z331" i="1"/>
  <c r="AA331" i="1"/>
  <c r="AB331" i="1"/>
  <c r="AG331" i="1"/>
  <c r="AH331" i="1"/>
  <c r="AI331" i="1"/>
  <c r="AJ331" i="1"/>
  <c r="AK331" i="1"/>
  <c r="AL331" i="1"/>
  <c r="E330" i="1"/>
  <c r="F330" i="1"/>
  <c r="G330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AJ330" i="1"/>
  <c r="AK330" i="1"/>
  <c r="AL330" i="1"/>
  <c r="D331" i="1"/>
  <c r="D330" i="1"/>
  <c r="E329" i="1"/>
  <c r="G329" i="1"/>
  <c r="H329" i="1"/>
  <c r="K329" i="1"/>
  <c r="L329" i="1"/>
  <c r="O329" i="1"/>
  <c r="P329" i="1"/>
  <c r="Q329" i="1"/>
  <c r="R329" i="1"/>
  <c r="Y329" i="1"/>
  <c r="Z329" i="1"/>
  <c r="AA329" i="1"/>
  <c r="AB329" i="1"/>
  <c r="AI329" i="1"/>
  <c r="AJ329" i="1"/>
  <c r="AK329" i="1"/>
  <c r="AL329" i="1"/>
  <c r="AI328" i="1"/>
  <c r="AJ328" i="1"/>
  <c r="AK328" i="1"/>
  <c r="AL328" i="1"/>
  <c r="E328" i="1"/>
  <c r="G328" i="1"/>
  <c r="H328" i="1"/>
  <c r="K328" i="1"/>
  <c r="L328" i="1"/>
  <c r="O328" i="1"/>
  <c r="P328" i="1"/>
  <c r="Q328" i="1"/>
  <c r="R328" i="1"/>
  <c r="Y328" i="1"/>
  <c r="Z328" i="1"/>
  <c r="AA328" i="1"/>
  <c r="AB328" i="1"/>
  <c r="W327" i="1"/>
  <c r="AK1001" i="1" l="1"/>
  <c r="AA957" i="1"/>
  <c r="Q957" i="1"/>
  <c r="AA964" i="1"/>
  <c r="S466" i="1" l="1"/>
  <c r="S467" i="1"/>
  <c r="S468" i="1"/>
  <c r="S469" i="1"/>
  <c r="S470" i="1"/>
  <c r="S471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AE66" i="1" l="1"/>
  <c r="AL817" i="1"/>
  <c r="AB817" i="1"/>
  <c r="I817" i="1"/>
  <c r="R817" i="1"/>
  <c r="AI796" i="1"/>
  <c r="Y796" i="1"/>
  <c r="AI793" i="1"/>
  <c r="AI788" i="1"/>
  <c r="AG544" i="1" l="1"/>
  <c r="M497" i="1"/>
  <c r="M561" i="1" l="1"/>
  <c r="M560" i="1"/>
  <c r="M559" i="1"/>
  <c r="M558" i="1"/>
  <c r="F561" i="1"/>
  <c r="W542" i="1"/>
  <c r="W540" i="1"/>
  <c r="AG540" i="1" s="1"/>
  <c r="M538" i="1"/>
  <c r="F538" i="1"/>
  <c r="W548" i="1"/>
  <c r="M550" i="1"/>
  <c r="M551" i="1"/>
  <c r="M549" i="1"/>
  <c r="F548" i="1"/>
  <c r="I545" i="1"/>
  <c r="M546" i="1"/>
  <c r="N546" i="1" s="1"/>
  <c r="F545" i="1"/>
  <c r="N545" i="1" s="1"/>
  <c r="AG510" i="1"/>
  <c r="AG509" i="1" s="1"/>
  <c r="M510" i="1"/>
  <c r="M509" i="1" s="1"/>
  <c r="S527" i="1"/>
  <c r="S526" i="1"/>
  <c r="W525" i="1"/>
  <c r="S525" i="1" s="1"/>
  <c r="N527" i="1"/>
  <c r="N526" i="1"/>
  <c r="M525" i="1"/>
  <c r="I526" i="1"/>
  <c r="W470" i="1"/>
  <c r="W469" i="1"/>
  <c r="M471" i="1"/>
  <c r="M468" i="1" s="1"/>
  <c r="M469" i="1"/>
  <c r="F468" i="1"/>
  <c r="M367" i="1"/>
  <c r="I367" i="1" s="1"/>
  <c r="F244" i="1"/>
  <c r="I546" i="1" l="1"/>
  <c r="W538" i="1"/>
  <c r="I525" i="1"/>
  <c r="W471" i="1"/>
  <c r="W468" i="1"/>
  <c r="O789" i="1" l="1"/>
  <c r="D727" i="1"/>
  <c r="AB337" i="1"/>
  <c r="R334" i="1"/>
  <c r="R337" i="1"/>
  <c r="N334" i="1"/>
  <c r="N337" i="1"/>
  <c r="L334" i="1"/>
  <c r="L337" i="1"/>
  <c r="Q813" i="1" l="1"/>
  <c r="AA28" i="1"/>
  <c r="AB1000" i="1"/>
  <c r="AA1000" i="1"/>
  <c r="S1000" i="1"/>
  <c r="T1000" i="1" s="1"/>
  <c r="R1001" i="1"/>
  <c r="Q1000" i="1"/>
  <c r="R1000" i="1" s="1"/>
  <c r="AB999" i="1"/>
  <c r="T999" i="1"/>
  <c r="AA999" i="1"/>
  <c r="Q999" i="1"/>
  <c r="S969" i="1"/>
  <c r="AA968" i="1"/>
  <c r="S968" i="1"/>
  <c r="I969" i="1"/>
  <c r="Q968" i="1"/>
  <c r="Q967" i="1"/>
  <c r="AK895" i="1"/>
  <c r="AK894" i="1"/>
  <c r="AA674" i="1"/>
  <c r="Q674" i="1"/>
  <c r="S675" i="1"/>
  <c r="S670" i="1"/>
  <c r="AA669" i="1"/>
  <c r="Q669" i="1"/>
  <c r="I669" i="1"/>
  <c r="I673" i="1"/>
  <c r="S672" i="1"/>
  <c r="S673" i="1"/>
  <c r="S671" i="1"/>
  <c r="AA671" i="1"/>
  <c r="Q671" i="1"/>
  <c r="I1000" i="1" l="1"/>
  <c r="J1000" i="1" s="1"/>
  <c r="I1001" i="1"/>
  <c r="J1001" i="1" s="1"/>
  <c r="S999" i="1"/>
  <c r="I968" i="1"/>
  <c r="S674" i="1"/>
  <c r="S669" i="1"/>
  <c r="AE700" i="1" l="1"/>
  <c r="AE286" i="1"/>
  <c r="AE285" i="1" s="1"/>
  <c r="U286" i="1"/>
  <c r="U285" i="1" s="1"/>
  <c r="K286" i="1"/>
  <c r="E199" i="1"/>
  <c r="AE762" i="1"/>
  <c r="U762" i="1"/>
  <c r="U760" i="1"/>
  <c r="K762" i="1"/>
  <c r="K760" i="1"/>
  <c r="E762" i="1"/>
  <c r="D762" i="1" s="1"/>
  <c r="AF762" i="1"/>
  <c r="V762" i="1"/>
  <c r="I762" i="1"/>
  <c r="AC784" i="1"/>
  <c r="AC783" i="1"/>
  <c r="S783" i="1"/>
  <c r="L783" i="1"/>
  <c r="I783" i="1"/>
  <c r="D783" i="1"/>
  <c r="V783" i="1" s="1"/>
  <c r="AF768" i="1"/>
  <c r="AC768" i="1"/>
  <c r="V768" i="1"/>
  <c r="S768" i="1"/>
  <c r="L768" i="1"/>
  <c r="I768" i="1"/>
  <c r="D768" i="1"/>
  <c r="S770" i="1"/>
  <c r="S771" i="1"/>
  <c r="S772" i="1"/>
  <c r="S773" i="1"/>
  <c r="I770" i="1"/>
  <c r="I771" i="1"/>
  <c r="I772" i="1"/>
  <c r="I773" i="1"/>
  <c r="AF767" i="1"/>
  <c r="V767" i="1"/>
  <c r="AC767" i="1"/>
  <c r="S767" i="1"/>
  <c r="L767" i="1"/>
  <c r="I767" i="1"/>
  <c r="D767" i="1"/>
  <c r="E784" i="1"/>
  <c r="D784" i="1" s="1"/>
  <c r="AF784" i="1" s="1"/>
  <c r="K720" i="1"/>
  <c r="Q895" i="1"/>
  <c r="H895" i="1"/>
  <c r="M242" i="1"/>
  <c r="F242" i="1"/>
  <c r="CK277" i="1"/>
  <c r="CJ277" i="1"/>
  <c r="CE277" i="1"/>
  <c r="BN277" i="1"/>
  <c r="AX277" i="1"/>
  <c r="AX275" i="1" s="1"/>
  <c r="AV275" i="1" s="1"/>
  <c r="AH277" i="1"/>
  <c r="AC277" i="1"/>
  <c r="S277" i="1"/>
  <c r="N277" i="1"/>
  <c r="I277" i="1"/>
  <c r="D277" i="1"/>
  <c r="CK276" i="1"/>
  <c r="CJ276" i="1"/>
  <c r="CE276" i="1"/>
  <c r="BN276" i="1"/>
  <c r="AV276" i="1"/>
  <c r="AH276" i="1"/>
  <c r="AC276" i="1"/>
  <c r="N276" i="1"/>
  <c r="I276" i="1"/>
  <c r="D276" i="1"/>
  <c r="CM275" i="1"/>
  <c r="CK275" i="1" s="1"/>
  <c r="CG275" i="1"/>
  <c r="CE275" i="1" s="1"/>
  <c r="AG275" i="1"/>
  <c r="AC275" i="1" s="1"/>
  <c r="M275" i="1"/>
  <c r="I275" i="1" s="1"/>
  <c r="F275" i="1"/>
  <c r="D275" i="1" s="1"/>
  <c r="AD783" i="1" l="1"/>
  <c r="E760" i="1"/>
  <c r="T783" i="1"/>
  <c r="J783" i="1"/>
  <c r="J762" i="1"/>
  <c r="AF783" i="1"/>
  <c r="L762" i="1"/>
  <c r="AC762" i="1"/>
  <c r="AD762" i="1" s="1"/>
  <c r="S762" i="1"/>
  <c r="T762" i="1" s="1"/>
  <c r="AD784" i="1"/>
  <c r="AD768" i="1"/>
  <c r="W275" i="1"/>
  <c r="S275" i="1" s="1"/>
  <c r="T275" i="1" s="1"/>
  <c r="T768" i="1"/>
  <c r="AU277" i="1"/>
  <c r="AU275" i="1" s="1"/>
  <c r="J768" i="1"/>
  <c r="J767" i="1"/>
  <c r="AV277" i="1"/>
  <c r="T767" i="1"/>
  <c r="AD767" i="1"/>
  <c r="X277" i="1"/>
  <c r="S276" i="1"/>
  <c r="T276" i="1" s="1"/>
  <c r="X276" i="1"/>
  <c r="J277" i="1"/>
  <c r="T277" i="1"/>
  <c r="AD277" i="1"/>
  <c r="AD276" i="1"/>
  <c r="J275" i="1"/>
  <c r="J276" i="1"/>
  <c r="AD275" i="1"/>
  <c r="N275" i="1"/>
  <c r="AH275" i="1"/>
  <c r="CJ275" i="1"/>
  <c r="AE708" i="1"/>
  <c r="U680" i="1"/>
  <c r="X275" i="1" l="1"/>
  <c r="AA337" i="1"/>
  <c r="Q337" i="1"/>
  <c r="AE822" i="1" l="1"/>
  <c r="AE829" i="1" s="1"/>
  <c r="AE821" i="1"/>
  <c r="AE820" i="1"/>
  <c r="Y808" i="1" l="1"/>
  <c r="AI795" i="1"/>
  <c r="AC795" i="1" s="1"/>
  <c r="AI790" i="1"/>
  <c r="AI786" i="1"/>
  <c r="Y792" i="1"/>
  <c r="U819" i="1" l="1"/>
  <c r="AF708" i="1"/>
  <c r="AC708" i="1"/>
  <c r="AA975" i="1"/>
  <c r="AK975" i="1" s="1"/>
  <c r="U822" i="1" l="1"/>
  <c r="U829" i="1" l="1"/>
  <c r="U60" i="1" s="1"/>
  <c r="AE199" i="1" l="1"/>
  <c r="AE198" i="1"/>
  <c r="W678" i="1" l="1"/>
  <c r="M678" i="1"/>
  <c r="S508" i="1" l="1"/>
  <c r="AG426" i="1"/>
  <c r="AG425" i="1" s="1"/>
  <c r="X368" i="1"/>
  <c r="W369" i="1"/>
  <c r="S369" i="1" s="1"/>
  <c r="T369" i="1" s="1"/>
  <c r="S368" i="1"/>
  <c r="T368" i="1" s="1"/>
  <c r="X367" i="1"/>
  <c r="S367" i="1"/>
  <c r="T367" i="1" s="1"/>
  <c r="N369" i="1"/>
  <c r="I369" i="1"/>
  <c r="W280" i="1"/>
  <c r="S282" i="1"/>
  <c r="W366" i="1" l="1"/>
  <c r="W364" i="1" s="1"/>
  <c r="S364" i="1" s="1"/>
  <c r="X369" i="1"/>
  <c r="W264" i="1"/>
  <c r="U718" i="1"/>
  <c r="S720" i="1"/>
  <c r="S719" i="1"/>
  <c r="AA718" i="1"/>
  <c r="K718" i="1"/>
  <c r="I720" i="1"/>
  <c r="I719" i="1"/>
  <c r="Q718" i="1"/>
  <c r="S677" i="1"/>
  <c r="AA676" i="1"/>
  <c r="S676" i="1" s="1"/>
  <c r="AC1001" i="1"/>
  <c r="AK1000" i="1"/>
  <c r="AC1000" i="1" s="1"/>
  <c r="AA895" i="1"/>
  <c r="AA894" i="1"/>
  <c r="S718" i="1" l="1"/>
  <c r="S366" i="1"/>
  <c r="AA668" i="1"/>
  <c r="S668" i="1" s="1"/>
  <c r="I718" i="1"/>
  <c r="Y28" i="1"/>
  <c r="Q28" i="1"/>
  <c r="H28" i="1"/>
  <c r="D1001" i="1"/>
  <c r="AL1001" i="1" s="1"/>
  <c r="D1000" i="1"/>
  <c r="AL1000" i="1" s="1"/>
  <c r="AD1001" i="1" l="1"/>
  <c r="AD1000" i="1"/>
  <c r="R694" i="1"/>
  <c r="R695" i="1"/>
  <c r="R696" i="1"/>
  <c r="R697" i="1"/>
  <c r="R698" i="1"/>
  <c r="J694" i="1"/>
  <c r="J695" i="1"/>
  <c r="J696" i="1"/>
  <c r="Q676" i="1"/>
  <c r="Q668" i="1" s="1"/>
  <c r="G795" i="1" l="1"/>
  <c r="O795" i="1" s="1"/>
  <c r="Y795" i="1" s="1"/>
  <c r="S795" i="1" s="1"/>
  <c r="U763" i="1"/>
  <c r="K763" i="1"/>
  <c r="I795" i="1" l="1"/>
  <c r="D795" i="1"/>
  <c r="T795" i="1" s="1"/>
  <c r="Z795" i="1"/>
  <c r="AJ795" i="1"/>
  <c r="P795" i="1"/>
  <c r="L779" i="1"/>
  <c r="L780" i="1"/>
  <c r="L781" i="1"/>
  <c r="L782" i="1"/>
  <c r="I779" i="1"/>
  <c r="I780" i="1"/>
  <c r="I781" i="1"/>
  <c r="I782" i="1"/>
  <c r="J795" i="1" l="1"/>
  <c r="AD795" i="1"/>
  <c r="X744" i="1"/>
  <c r="X743" i="1"/>
  <c r="AE773" i="1" l="1"/>
  <c r="L199" i="1"/>
  <c r="L198" i="1"/>
  <c r="AF773" i="1" l="1"/>
  <c r="AE761" i="1"/>
  <c r="I708" i="1"/>
  <c r="I709" i="1"/>
  <c r="I710" i="1"/>
  <c r="D708" i="1"/>
  <c r="AD708" i="1" s="1"/>
  <c r="J708" i="1" l="1"/>
  <c r="K37" i="1"/>
  <c r="K32" i="1"/>
  <c r="K26" i="1"/>
  <c r="K25" i="1"/>
  <c r="K822" i="1"/>
  <c r="K829" i="1" s="1"/>
  <c r="K60" i="1" s="1"/>
  <c r="K821" i="1"/>
  <c r="K24" i="1" s="1"/>
  <c r="K820" i="1"/>
  <c r="AE27" i="1" l="1"/>
  <c r="AE25" i="1"/>
  <c r="E25" i="1"/>
  <c r="AE24" i="1"/>
  <c r="F821" i="1"/>
  <c r="G821" i="1"/>
  <c r="H821" i="1"/>
  <c r="E821" i="1"/>
  <c r="E24" i="1" s="1"/>
  <c r="E822" i="1"/>
  <c r="E829" i="1" s="1"/>
  <c r="E820" i="1"/>
  <c r="F820" i="1"/>
  <c r="G820" i="1"/>
  <c r="AC819" i="1"/>
  <c r="AC677" i="1" l="1"/>
  <c r="AC676" i="1" s="1"/>
  <c r="AC675" i="1"/>
  <c r="AC674" i="1" s="1"/>
  <c r="AK337" i="1" l="1"/>
  <c r="AF779" i="1" l="1"/>
  <c r="AF780" i="1"/>
  <c r="AF781" i="1"/>
  <c r="AF782" i="1"/>
  <c r="AC770" i="1"/>
  <c r="AC771" i="1"/>
  <c r="AC772" i="1"/>
  <c r="AC773" i="1"/>
  <c r="AC774" i="1"/>
  <c r="AC776" i="1"/>
  <c r="AC778" i="1"/>
  <c r="AC779" i="1"/>
  <c r="AC780" i="1"/>
  <c r="AC781" i="1"/>
  <c r="AC782" i="1"/>
  <c r="D770" i="1"/>
  <c r="D771" i="1"/>
  <c r="D772" i="1"/>
  <c r="T772" i="1" l="1"/>
  <c r="J772" i="1"/>
  <c r="T771" i="1"/>
  <c r="J771" i="1"/>
  <c r="J770" i="1"/>
  <c r="T770" i="1"/>
  <c r="V769" i="1"/>
  <c r="V771" i="1"/>
  <c r="V774" i="1"/>
  <c r="L770" i="1"/>
  <c r="L771" i="1"/>
  <c r="L774" i="1"/>
  <c r="L776" i="1"/>
  <c r="V764" i="1"/>
  <c r="V765" i="1"/>
  <c r="V766" i="1"/>
  <c r="L765" i="1"/>
  <c r="L766" i="1"/>
  <c r="L764" i="1"/>
  <c r="AF819" i="1"/>
  <c r="AC818" i="1"/>
  <c r="AC709" i="1"/>
  <c r="AC710" i="1"/>
  <c r="AF709" i="1"/>
  <c r="S709" i="1"/>
  <c r="AE120" i="1"/>
  <c r="AE119" i="1" s="1"/>
  <c r="AE118" i="1" s="1"/>
  <c r="AE99" i="1"/>
  <c r="AE98" i="1" s="1"/>
  <c r="AE95" i="1" s="1"/>
  <c r="AE96" i="1"/>
  <c r="AE89" i="1"/>
  <c r="AE88" i="1"/>
  <c r="AE85" i="1"/>
  <c r="AE83" i="1"/>
  <c r="AE82" i="1"/>
  <c r="AE81" i="1" s="1"/>
  <c r="AE79" i="1" s="1"/>
  <c r="AE77" i="1"/>
  <c r="AE75" i="1"/>
  <c r="AE70" i="1"/>
  <c r="AE69" i="1" s="1"/>
  <c r="K120" i="1"/>
  <c r="K119" i="1" s="1"/>
  <c r="K118" i="1" s="1"/>
  <c r="K99" i="1"/>
  <c r="K98" i="1" s="1"/>
  <c r="K95" i="1" s="1"/>
  <c r="K96" i="1"/>
  <c r="K89" i="1"/>
  <c r="K88" i="1"/>
  <c r="K85" i="1"/>
  <c r="K83" i="1"/>
  <c r="K82" i="1"/>
  <c r="K81" i="1" s="1"/>
  <c r="K79" i="1" s="1"/>
  <c r="K77" i="1"/>
  <c r="K75" i="1"/>
  <c r="K70" i="1"/>
  <c r="K69" i="1" s="1"/>
  <c r="U120" i="1"/>
  <c r="U119" i="1" s="1"/>
  <c r="U118" i="1" s="1"/>
  <c r="U99" i="1"/>
  <c r="U98" i="1" s="1"/>
  <c r="U95" i="1" s="1"/>
  <c r="U96" i="1"/>
  <c r="U89" i="1"/>
  <c r="U88" i="1"/>
  <c r="U85" i="1"/>
  <c r="U83" i="1"/>
  <c r="U82" i="1"/>
  <c r="U81" i="1" s="1"/>
  <c r="U79" i="1" s="1"/>
  <c r="U77" i="1"/>
  <c r="U75" i="1"/>
  <c r="U74" i="1" s="1"/>
  <c r="U73" i="1" s="1"/>
  <c r="U70" i="1"/>
  <c r="U69" i="1" s="1"/>
  <c r="AC278" i="1"/>
  <c r="K74" i="1" l="1"/>
  <c r="K73" i="1" s="1"/>
  <c r="K68" i="1" s="1"/>
  <c r="AE74" i="1"/>
  <c r="AE73" i="1" s="1"/>
  <c r="AE68" i="1" s="1"/>
  <c r="V776" i="1"/>
  <c r="U94" i="1"/>
  <c r="AE94" i="1"/>
  <c r="K94" i="1"/>
  <c r="U68" i="1"/>
  <c r="AG861" i="1"/>
  <c r="AC886" i="1"/>
  <c r="AG870" i="1" l="1"/>
  <c r="AG862" i="1" s="1"/>
  <c r="W756" i="1"/>
  <c r="AC743" i="1"/>
  <c r="AG539" i="1"/>
  <c r="AG538" i="1" s="1"/>
  <c r="AG542" i="1"/>
  <c r="S507" i="1"/>
  <c r="W506" i="1"/>
  <c r="S506" i="1" s="1"/>
  <c r="AG469" i="1"/>
  <c r="AG468" i="1" s="1"/>
  <c r="AG471" i="1"/>
  <c r="W466" i="1"/>
  <c r="X423" i="1"/>
  <c r="X424" i="1"/>
  <c r="X422" i="1"/>
  <c r="S424" i="1"/>
  <c r="S423" i="1"/>
  <c r="S422" i="1"/>
  <c r="W421" i="1"/>
  <c r="S421" i="1" s="1"/>
  <c r="U420" i="1"/>
  <c r="W505" i="1" l="1"/>
  <c r="W420" i="1"/>
  <c r="S505" i="1" l="1"/>
  <c r="S420" i="1"/>
  <c r="W283" i="1" l="1"/>
  <c r="W285" i="1"/>
  <c r="W217" i="1"/>
  <c r="AG264" i="1"/>
  <c r="AK25" i="1"/>
  <c r="AA25" i="1"/>
  <c r="Q25" i="1"/>
  <c r="H25" i="1"/>
  <c r="Q37" i="1"/>
  <c r="Q26" i="1"/>
  <c r="AK829" i="1"/>
  <c r="AA829" i="1"/>
  <c r="Q829" i="1"/>
  <c r="AK37" i="1"/>
  <c r="AK26" i="1"/>
  <c r="AA37" i="1"/>
  <c r="AA26" i="1"/>
  <c r="I991" i="1" l="1"/>
  <c r="AK677" i="1"/>
  <c r="AK676" i="1" s="1"/>
  <c r="AK675" i="1"/>
  <c r="AK674" i="1" s="1"/>
  <c r="AK673" i="1"/>
  <c r="AK672" i="1"/>
  <c r="AC672" i="1" s="1"/>
  <c r="AK670" i="1"/>
  <c r="AC720" i="1"/>
  <c r="AC719" i="1"/>
  <c r="AL721" i="1"/>
  <c r="AL722" i="1"/>
  <c r="AL723" i="1"/>
  <c r="AL724" i="1"/>
  <c r="AL725" i="1"/>
  <c r="AL726" i="1"/>
  <c r="AK718" i="1"/>
  <c r="AK669" i="1" l="1"/>
  <c r="AC670" i="1"/>
  <c r="AC673" i="1"/>
  <c r="AC671" i="1" s="1"/>
  <c r="AK671" i="1"/>
  <c r="AL975" i="1"/>
  <c r="AB975" i="1"/>
  <c r="AI975" i="1"/>
  <c r="AJ975" i="1" s="1"/>
  <c r="W975" i="1"/>
  <c r="X975" i="1" s="1"/>
  <c r="AA893" i="1"/>
  <c r="AA892" i="1"/>
  <c r="AA891" i="1"/>
  <c r="AA966" i="1"/>
  <c r="AA576" i="1"/>
  <c r="AB600" i="1"/>
  <c r="AA598" i="1"/>
  <c r="AA597" i="1"/>
  <c r="AA596" i="1"/>
  <c r="AI792" i="1"/>
  <c r="AG975" i="1" l="1"/>
  <c r="AH975" i="1" s="1"/>
  <c r="AK668" i="1"/>
  <c r="AC668" i="1" s="1"/>
  <c r="Z975" i="1"/>
  <c r="AC669" i="1"/>
  <c r="AA890" i="1"/>
  <c r="I422" i="1" l="1"/>
  <c r="I423" i="1"/>
  <c r="I424" i="1"/>
  <c r="N422" i="1"/>
  <c r="N423" i="1"/>
  <c r="N424" i="1"/>
  <c r="M284" i="1"/>
  <c r="N286" i="1" l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L286" i="1"/>
  <c r="I816" i="1"/>
  <c r="I818" i="1"/>
  <c r="I819" i="1"/>
  <c r="K27" i="1"/>
  <c r="L701" i="1" l="1"/>
  <c r="L702" i="1"/>
  <c r="K706" i="1"/>
  <c r="L709" i="1"/>
  <c r="L710" i="1"/>
  <c r="L707" i="1"/>
  <c r="D709" i="1"/>
  <c r="L681" i="1"/>
  <c r="L682" i="1"/>
  <c r="L683" i="1"/>
  <c r="L684" i="1"/>
  <c r="L685" i="1"/>
  <c r="L687" i="1"/>
  <c r="L688" i="1"/>
  <c r="L689" i="1"/>
  <c r="L690" i="1"/>
  <c r="L691" i="1"/>
  <c r="AD709" i="1" l="1"/>
  <c r="T709" i="1"/>
  <c r="J709" i="1"/>
  <c r="R600" i="1" l="1"/>
  <c r="I975" i="1" l="1"/>
  <c r="R975" i="1"/>
  <c r="D886" i="1"/>
  <c r="N508" i="1"/>
  <c r="M506" i="1"/>
  <c r="N507" i="1"/>
  <c r="N284" i="1"/>
  <c r="L278" i="1"/>
  <c r="I278" i="1"/>
  <c r="AH886" i="1" l="1"/>
  <c r="AD886" i="1"/>
  <c r="M505" i="1"/>
  <c r="I999" i="1" l="1"/>
  <c r="R999" i="1"/>
  <c r="H677" i="1"/>
  <c r="H675" i="1"/>
  <c r="H674" i="1" s="1"/>
  <c r="H673" i="1"/>
  <c r="D673" i="1" s="1"/>
  <c r="H672" i="1"/>
  <c r="H670" i="1"/>
  <c r="F718" i="1"/>
  <c r="G718" i="1"/>
  <c r="Q965" i="1"/>
  <c r="Q964" i="1" s="1"/>
  <c r="H969" i="1"/>
  <c r="H671" i="1" l="1"/>
  <c r="AB673" i="1"/>
  <c r="T673" i="1"/>
  <c r="R673" i="1"/>
  <c r="J673" i="1"/>
  <c r="H965" i="1"/>
  <c r="H971" i="1" s="1"/>
  <c r="R969" i="1"/>
  <c r="H669" i="1"/>
  <c r="H668" i="1" s="1"/>
  <c r="D668" i="1" s="1"/>
  <c r="R670" i="1"/>
  <c r="AL719" i="1"/>
  <c r="R719" i="1"/>
  <c r="AB719" i="1"/>
  <c r="R720" i="1"/>
  <c r="AB720" i="1"/>
  <c r="H676" i="1"/>
  <c r="R676" i="1" s="1"/>
  <c r="R677" i="1"/>
  <c r="H718" i="1"/>
  <c r="H337" i="1"/>
  <c r="AL337" i="1" s="1"/>
  <c r="AL720" i="1"/>
  <c r="AL673" i="1"/>
  <c r="AD673" i="1"/>
  <c r="Q971" i="1"/>
  <c r="AL718" i="1" l="1"/>
  <c r="AB718" i="1"/>
  <c r="R718" i="1"/>
  <c r="R668" i="1"/>
  <c r="AB668" i="1"/>
  <c r="T668" i="1"/>
  <c r="AL668" i="1"/>
  <c r="AD668" i="1"/>
  <c r="P975" i="1"/>
  <c r="N755" i="1"/>
  <c r="N758" i="1"/>
  <c r="N757" i="1"/>
  <c r="F753" i="1"/>
  <c r="X747" i="1"/>
  <c r="AH743" i="1"/>
  <c r="M753" i="1" l="1"/>
  <c r="W753" i="1" s="1"/>
  <c r="W751" i="1" s="1"/>
  <c r="F741" i="1"/>
  <c r="N752" i="1"/>
  <c r="X752" i="1"/>
  <c r="N753" i="1"/>
  <c r="X753" i="1"/>
  <c r="M553" i="1"/>
  <c r="W553" i="1" s="1"/>
  <c r="N555" i="1"/>
  <c r="I555" i="1"/>
  <c r="N560" i="1"/>
  <c r="N561" i="1"/>
  <c r="I560" i="1"/>
  <c r="I561" i="1"/>
  <c r="N559" i="1"/>
  <c r="N558" i="1"/>
  <c r="N557" i="1"/>
  <c r="M556" i="1"/>
  <c r="I556" i="1" s="1"/>
  <c r="I559" i="1"/>
  <c r="I558" i="1"/>
  <c r="I557" i="1"/>
  <c r="N551" i="1"/>
  <c r="I551" i="1"/>
  <c r="N550" i="1"/>
  <c r="I550" i="1"/>
  <c r="N549" i="1"/>
  <c r="I549" i="1"/>
  <c r="N538" i="1" l="1"/>
  <c r="N536" i="1"/>
  <c r="N535" i="1"/>
  <c r="N534" i="1"/>
  <c r="N542" i="1"/>
  <c r="N539" i="1"/>
  <c r="N541" i="1"/>
  <c r="I542" i="1"/>
  <c r="N451" i="1"/>
  <c r="D523" i="1"/>
  <c r="F522" i="1"/>
  <c r="F521" i="1" s="1"/>
  <c r="D521" i="1" s="1"/>
  <c r="D520" i="1"/>
  <c r="D519" i="1"/>
  <c r="F518" i="1"/>
  <c r="F517" i="1" s="1"/>
  <c r="D517" i="1" s="1"/>
  <c r="D516" i="1"/>
  <c r="D515" i="1"/>
  <c r="F514" i="1"/>
  <c r="D514" i="1" s="1"/>
  <c r="D512" i="1"/>
  <c r="N512" i="1" s="1"/>
  <c r="D511" i="1"/>
  <c r="N511" i="1" s="1"/>
  <c r="F510" i="1"/>
  <c r="F509" i="1" s="1"/>
  <c r="D509" i="1" s="1"/>
  <c r="N509" i="1" s="1"/>
  <c r="F426" i="1"/>
  <c r="F425" i="1"/>
  <c r="F433" i="1"/>
  <c r="F432" i="1" s="1"/>
  <c r="F525" i="1"/>
  <c r="N525" i="1" s="1"/>
  <c r="D527" i="1"/>
  <c r="N266" i="1"/>
  <c r="N265" i="1"/>
  <c r="N246" i="1"/>
  <c r="N245" i="1"/>
  <c r="N975" i="1"/>
  <c r="E778" i="1"/>
  <c r="E761" i="1" s="1"/>
  <c r="E759" i="1" s="1"/>
  <c r="D779" i="1"/>
  <c r="D780" i="1"/>
  <c r="D781" i="1"/>
  <c r="D782" i="1"/>
  <c r="D278" i="1"/>
  <c r="S278" i="1" s="1"/>
  <c r="J527" i="1" l="1"/>
  <c r="T527" i="1"/>
  <c r="L760" i="1"/>
  <c r="I554" i="1"/>
  <c r="N554" i="1"/>
  <c r="J278" i="1"/>
  <c r="AF278" i="1"/>
  <c r="V278" i="1"/>
  <c r="T278" i="1"/>
  <c r="AD278" i="1"/>
  <c r="J779" i="1"/>
  <c r="AD779" i="1"/>
  <c r="J782" i="1"/>
  <c r="AD782" i="1"/>
  <c r="J781" i="1"/>
  <c r="AD781" i="1"/>
  <c r="J780" i="1"/>
  <c r="AD780" i="1"/>
  <c r="D773" i="1"/>
  <c r="V773" i="1"/>
  <c r="L773" i="1"/>
  <c r="L777" i="1"/>
  <c r="V777" i="1"/>
  <c r="I541" i="1"/>
  <c r="N540" i="1"/>
  <c r="D522" i="1"/>
  <c r="D518" i="1"/>
  <c r="F513" i="1"/>
  <c r="D513" i="1" s="1"/>
  <c r="D510" i="1"/>
  <c r="N510" i="1" s="1"/>
  <c r="AD773" i="1" l="1"/>
  <c r="T773" i="1"/>
  <c r="J773" i="1"/>
  <c r="AC777" i="1"/>
  <c r="I540" i="1"/>
  <c r="I539" i="1" l="1"/>
  <c r="I538" i="1"/>
  <c r="AI822" i="1" l="1"/>
  <c r="AI821" i="1"/>
  <c r="AI820" i="1"/>
  <c r="Y822" i="1"/>
  <c r="Y821" i="1"/>
  <c r="Y820" i="1"/>
  <c r="AA334" i="1" l="1"/>
  <c r="Y335" i="1"/>
  <c r="Y334" i="1"/>
  <c r="U342" i="1"/>
  <c r="U341" i="1"/>
  <c r="U336" i="1" s="1"/>
  <c r="U340" i="1"/>
  <c r="U339" i="1"/>
  <c r="U334" i="1"/>
  <c r="Y333" i="1" l="1"/>
  <c r="U338" i="1"/>
  <c r="AE212" i="1"/>
  <c r="AE210" i="1"/>
  <c r="U213" i="1"/>
  <c r="U212" i="1"/>
  <c r="U66" i="1" s="1"/>
  <c r="U211" i="1"/>
  <c r="U210" i="1"/>
  <c r="V214" i="1"/>
  <c r="V215" i="1"/>
  <c r="V216" i="1"/>
  <c r="AW975" i="1" l="1"/>
  <c r="BA975" i="1"/>
  <c r="BF975" i="1"/>
  <c r="BE975" i="1" s="1"/>
  <c r="BJ975" i="1"/>
  <c r="BI975" i="1" s="1"/>
  <c r="BP975" i="1"/>
  <c r="BT975" i="1"/>
  <c r="BU975" i="1"/>
  <c r="BW975" i="1"/>
  <c r="BV975" i="1" s="1"/>
  <c r="CA975" i="1"/>
  <c r="CH975" i="1"/>
  <c r="CI975" i="1"/>
  <c r="CL975" i="1"/>
  <c r="CK975" i="1" s="1"/>
  <c r="AV982" i="1"/>
  <c r="AU982" i="1" s="1"/>
  <c r="BI982" i="1"/>
  <c r="BO982" i="1"/>
  <c r="BV982" i="1"/>
  <c r="CK982" i="1"/>
  <c r="AW987" i="1"/>
  <c r="AV987" i="1" s="1"/>
  <c r="BP987" i="1"/>
  <c r="BO987" i="1" s="1"/>
  <c r="BW987" i="1"/>
  <c r="BV987" i="1" s="1"/>
  <c r="CL987" i="1"/>
  <c r="CK987" i="1" s="1"/>
  <c r="AW988" i="1"/>
  <c r="AU988" i="1" s="1"/>
  <c r="BO988" i="1"/>
  <c r="AH864" i="1"/>
  <c r="AH865" i="1"/>
  <c r="AH866" i="1"/>
  <c r="AL342" i="1"/>
  <c r="V976" i="1"/>
  <c r="V977" i="1"/>
  <c r="V978" i="1"/>
  <c r="V980" i="1"/>
  <c r="V982" i="1"/>
  <c r="V985" i="1"/>
  <c r="V986" i="1"/>
  <c r="V988" i="1"/>
  <c r="V808" i="1"/>
  <c r="AC815" i="1"/>
  <c r="AC814" i="1"/>
  <c r="AC816" i="1"/>
  <c r="AC817" i="1"/>
  <c r="CF975" i="1" l="1"/>
  <c r="CE975" i="1" s="1"/>
  <c r="AV988" i="1"/>
  <c r="BJ987" i="1"/>
  <c r="BI987" i="1" s="1"/>
  <c r="AU987" i="1"/>
  <c r="AV975" i="1"/>
  <c r="BO975" i="1"/>
  <c r="AU975" i="1"/>
  <c r="AC765" i="1" l="1"/>
  <c r="AC766" i="1"/>
  <c r="AC769" i="1"/>
  <c r="E763" i="1"/>
  <c r="AC764" i="1"/>
  <c r="AE763" i="1"/>
  <c r="AC763" i="1" s="1"/>
  <c r="AC761" i="1"/>
  <c r="U778" i="1"/>
  <c r="U761" i="1" s="1"/>
  <c r="U759" i="1" s="1"/>
  <c r="AC707" i="1"/>
  <c r="AC706" i="1" s="1"/>
  <c r="AC700" i="1"/>
  <c r="V763" i="1" l="1"/>
  <c r="L763" i="1"/>
  <c r="AJ808" i="1"/>
  <c r="Z808" i="1"/>
  <c r="Z792" i="1"/>
  <c r="AJ791" i="1"/>
  <c r="Z790" i="1"/>
  <c r="AJ790" i="1"/>
  <c r="AJ792" i="1"/>
  <c r="AJ793" i="1"/>
  <c r="Z791" i="1" l="1"/>
  <c r="AG867" i="1"/>
  <c r="AG860" i="1"/>
  <c r="AG822" i="1"/>
  <c r="AG821" i="1"/>
  <c r="AG820" i="1"/>
  <c r="W822" i="1"/>
  <c r="W821" i="1"/>
  <c r="W820" i="1"/>
  <c r="S280" i="1"/>
  <c r="AG863" i="1" l="1"/>
  <c r="W801" i="1"/>
  <c r="W826" i="1" s="1"/>
  <c r="S281" i="1"/>
  <c r="S58" i="1" l="1"/>
  <c r="W33" i="1"/>
  <c r="S33" i="1" s="1"/>
  <c r="S826" i="1"/>
  <c r="S801" i="1"/>
  <c r="S314" i="1"/>
  <c r="S123" i="1"/>
  <c r="AI830" i="1" l="1"/>
  <c r="AI829" i="1"/>
  <c r="Y830" i="1"/>
  <c r="Y829" i="1"/>
  <c r="AG829" i="1"/>
  <c r="AG60" i="1" s="1"/>
  <c r="W829" i="1"/>
  <c r="W60" i="1" s="1"/>
  <c r="AG339" i="1"/>
  <c r="W339" i="1"/>
  <c r="M339" i="1"/>
  <c r="W734" i="1"/>
  <c r="W830" i="1" s="1"/>
  <c r="W62" i="1" s="1"/>
  <c r="W733" i="1"/>
  <c r="W828" i="1" s="1"/>
  <c r="AG734" i="1"/>
  <c r="AG830" i="1" s="1"/>
  <c r="AG62" i="1" s="1"/>
  <c r="AG733" i="1"/>
  <c r="AG828" i="1" s="1"/>
  <c r="AG61" i="1" s="1"/>
  <c r="AC786" i="1"/>
  <c r="AC788" i="1"/>
  <c r="AC790" i="1"/>
  <c r="AC791" i="1"/>
  <c r="AC792" i="1"/>
  <c r="AC793" i="1"/>
  <c r="AC794" i="1"/>
  <c r="AC796" i="1"/>
  <c r="AI803" i="1"/>
  <c r="AI802" i="1"/>
  <c r="AI827" i="1" s="1"/>
  <c r="Y803" i="1"/>
  <c r="Y802" i="1"/>
  <c r="Y827" i="1" s="1"/>
  <c r="AE803" i="1"/>
  <c r="U803" i="1"/>
  <c r="AE734" i="1"/>
  <c r="AE830" i="1" s="1"/>
  <c r="AE733" i="1"/>
  <c r="AE828" i="1" s="1"/>
  <c r="U734" i="1"/>
  <c r="U830" i="1" s="1"/>
  <c r="U733" i="1"/>
  <c r="U828" i="1" s="1"/>
  <c r="U731" i="1"/>
  <c r="AH871" i="1"/>
  <c r="AG868" i="1"/>
  <c r="AC871" i="1"/>
  <c r="AC808" i="1"/>
  <c r="X808" i="1"/>
  <c r="AG756" i="1"/>
  <c r="W741" i="1"/>
  <c r="W740" i="1"/>
  <c r="AG751" i="1"/>
  <c r="N749" i="1"/>
  <c r="AG748" i="1"/>
  <c r="AC758" i="1"/>
  <c r="AC757" i="1"/>
  <c r="AC755" i="1"/>
  <c r="AC753" i="1"/>
  <c r="AC752" i="1"/>
  <c r="AC750" i="1"/>
  <c r="AC749" i="1"/>
  <c r="W748" i="1"/>
  <c r="AG741" i="1"/>
  <c r="AG740" i="1"/>
  <c r="AC746" i="1"/>
  <c r="AG745" i="1"/>
  <c r="W745" i="1"/>
  <c r="AG742" i="1"/>
  <c r="AC744" i="1"/>
  <c r="AC747" i="1"/>
  <c r="AC557" i="1"/>
  <c r="S557" i="1"/>
  <c r="X557" i="1"/>
  <c r="S553" i="1"/>
  <c r="S555" i="1"/>
  <c r="AG553" i="1"/>
  <c r="AG529" i="1" s="1"/>
  <c r="S534" i="1"/>
  <c r="S535" i="1"/>
  <c r="S536" i="1"/>
  <c r="S539" i="1"/>
  <c r="S540" i="1"/>
  <c r="S541" i="1"/>
  <c r="S542" i="1"/>
  <c r="S533" i="1"/>
  <c r="S538" i="1"/>
  <c r="X536" i="1"/>
  <c r="X535" i="1"/>
  <c r="X534" i="1"/>
  <c r="D535" i="1"/>
  <c r="D536" i="1"/>
  <c r="D534" i="1"/>
  <c r="S544" i="1"/>
  <c r="S550" i="1"/>
  <c r="S551" i="1"/>
  <c r="S549" i="1"/>
  <c r="AG548" i="1"/>
  <c r="AG543" i="1" s="1"/>
  <c r="AC870" i="1" l="1"/>
  <c r="AC868" i="1" s="1"/>
  <c r="AC748" i="1"/>
  <c r="W543" i="1"/>
  <c r="S543" i="1" s="1"/>
  <c r="T534" i="1"/>
  <c r="T536" i="1"/>
  <c r="T535" i="1"/>
  <c r="W61" i="1"/>
  <c r="W537" i="1"/>
  <c r="W529" i="1"/>
  <c r="W739" i="1"/>
  <c r="AC756" i="1"/>
  <c r="AG739" i="1"/>
  <c r="AG738" i="1" s="1"/>
  <c r="AC751" i="1"/>
  <c r="AC745" i="1"/>
  <c r="AC742" i="1"/>
  <c r="S548" i="1" l="1"/>
  <c r="W738" i="1"/>
  <c r="W737" i="1" s="1"/>
  <c r="W532" i="1"/>
  <c r="S537" i="1"/>
  <c r="AG737" i="1"/>
  <c r="AG736" i="1"/>
  <c r="AG797" i="1" s="1"/>
  <c r="S529" i="1"/>
  <c r="AC754" i="1"/>
  <c r="W736" i="1" l="1"/>
  <c r="W797" i="1"/>
  <c r="S532" i="1"/>
  <c r="S450" i="1" l="1"/>
  <c r="AG525" i="1"/>
  <c r="AG506" i="1"/>
  <c r="AG505" i="1" s="1"/>
  <c r="AG498" i="1"/>
  <c r="AG497" i="1" s="1"/>
  <c r="AG466" i="1"/>
  <c r="AG465" i="1" s="1"/>
  <c r="AG439" i="1"/>
  <c r="AG438" i="1" s="1"/>
  <c r="AG421" i="1"/>
  <c r="AG420" i="1" s="1"/>
  <c r="AG366" i="1"/>
  <c r="AG286" i="1"/>
  <c r="AG284" i="1" s="1"/>
  <c r="AG283" i="1" s="1"/>
  <c r="AG250" i="1"/>
  <c r="AG249" i="1"/>
  <c r="AG248" i="1"/>
  <c r="AG364" i="1" l="1"/>
  <c r="AG343" i="1" s="1"/>
  <c r="AG342" i="1" s="1"/>
  <c r="AG340" i="1" l="1"/>
  <c r="AA802" i="1"/>
  <c r="AA827" i="1" s="1"/>
  <c r="AA797" i="1"/>
  <c r="AA733" i="1"/>
  <c r="S733" i="1" s="1"/>
  <c r="AA732" i="1"/>
  <c r="AA731" i="1"/>
  <c r="AA822" i="1"/>
  <c r="S960" i="1"/>
  <c r="T960" i="1" s="1"/>
  <c r="S961" i="1"/>
  <c r="T961" i="1" s="1"/>
  <c r="S962" i="1"/>
  <c r="T962" i="1" s="1"/>
  <c r="S963" i="1"/>
  <c r="T963" i="1" s="1"/>
  <c r="AB960" i="1"/>
  <c r="AB961" i="1"/>
  <c r="AB962" i="1"/>
  <c r="AB963" i="1"/>
  <c r="AA861" i="1"/>
  <c r="Y991" i="1"/>
  <c r="AI991" i="1" s="1"/>
  <c r="W991" i="1"/>
  <c r="U991" i="1"/>
  <c r="AE991" i="1" s="1"/>
  <c r="AA813" i="1"/>
  <c r="AA821" i="1" s="1"/>
  <c r="U975" i="1"/>
  <c r="S988" i="1"/>
  <c r="S987" i="1"/>
  <c r="S986" i="1"/>
  <c r="T986" i="1" s="1"/>
  <c r="S985" i="1"/>
  <c r="T985" i="1" s="1"/>
  <c r="S984" i="1"/>
  <c r="S983" i="1"/>
  <c r="S982" i="1"/>
  <c r="S981" i="1"/>
  <c r="S980" i="1"/>
  <c r="T980" i="1" s="1"/>
  <c r="S979" i="1"/>
  <c r="S978" i="1"/>
  <c r="T978" i="1" s="1"/>
  <c r="S977" i="1"/>
  <c r="T977" i="1" s="1"/>
  <c r="S976" i="1"/>
  <c r="T976" i="1" s="1"/>
  <c r="AG936" i="1"/>
  <c r="AG935" i="1"/>
  <c r="AG934" i="1"/>
  <c r="W936" i="1"/>
  <c r="W869" i="1"/>
  <c r="W867" i="1"/>
  <c r="W863" i="1" s="1"/>
  <c r="W862" i="1"/>
  <c r="W870" i="1" s="1"/>
  <c r="W861" i="1"/>
  <c r="S932" i="1"/>
  <c r="S931" i="1"/>
  <c r="S930" i="1"/>
  <c r="T930" i="1" s="1"/>
  <c r="S929" i="1"/>
  <c r="T929" i="1" s="1"/>
  <c r="S928" i="1"/>
  <c r="T928" i="1" s="1"/>
  <c r="S927" i="1"/>
  <c r="S926" i="1"/>
  <c r="S925" i="1"/>
  <c r="S924" i="1"/>
  <c r="S923" i="1"/>
  <c r="S922" i="1"/>
  <c r="T922" i="1" s="1"/>
  <c r="S921" i="1"/>
  <c r="S920" i="1"/>
  <c r="T920" i="1" s="1"/>
  <c r="S919" i="1"/>
  <c r="T919" i="1" s="1"/>
  <c r="S918" i="1"/>
  <c r="S917" i="1"/>
  <c r="S916" i="1"/>
  <c r="T916" i="1" s="1"/>
  <c r="S915" i="1"/>
  <c r="S914" i="1"/>
  <c r="S913" i="1"/>
  <c r="S912" i="1"/>
  <c r="S911" i="1"/>
  <c r="S910" i="1"/>
  <c r="S909" i="1"/>
  <c r="S908" i="1"/>
  <c r="S907" i="1"/>
  <c r="S906" i="1"/>
  <c r="S905" i="1"/>
  <c r="S904" i="1"/>
  <c r="T904" i="1" s="1"/>
  <c r="S903" i="1"/>
  <c r="T903" i="1" s="1"/>
  <c r="S902" i="1"/>
  <c r="T902" i="1" s="1"/>
  <c r="S901" i="1"/>
  <c r="T901" i="1" s="1"/>
  <c r="S900" i="1"/>
  <c r="T900" i="1" s="1"/>
  <c r="S899" i="1"/>
  <c r="T899" i="1" s="1"/>
  <c r="S898" i="1"/>
  <c r="T898" i="1" s="1"/>
  <c r="S897" i="1"/>
  <c r="T897" i="1" s="1"/>
  <c r="S896" i="1"/>
  <c r="T896" i="1" s="1"/>
  <c r="S895" i="1"/>
  <c r="S894" i="1"/>
  <c r="S893" i="1"/>
  <c r="S892" i="1"/>
  <c r="S889" i="1"/>
  <c r="T889" i="1" s="1"/>
  <c r="S888" i="1"/>
  <c r="T888" i="1" s="1"/>
  <c r="S887" i="1"/>
  <c r="T887" i="1" s="1"/>
  <c r="S886" i="1"/>
  <c r="T886" i="1" s="1"/>
  <c r="S885" i="1"/>
  <c r="S871" i="1"/>
  <c r="S866" i="1"/>
  <c r="T866" i="1" s="1"/>
  <c r="S865" i="1"/>
  <c r="T865" i="1" s="1"/>
  <c r="S864" i="1"/>
  <c r="T864" i="1" s="1"/>
  <c r="S829" i="1"/>
  <c r="S819" i="1"/>
  <c r="S817" i="1"/>
  <c r="S815" i="1"/>
  <c r="S814" i="1"/>
  <c r="S812" i="1"/>
  <c r="S811" i="1"/>
  <c r="T811" i="1" s="1"/>
  <c r="S810" i="1"/>
  <c r="S809" i="1"/>
  <c r="S808" i="1"/>
  <c r="S792" i="1"/>
  <c r="S793" i="1"/>
  <c r="S794" i="1"/>
  <c r="S796" i="1"/>
  <c r="S789" i="1"/>
  <c r="S790" i="1"/>
  <c r="S791" i="1"/>
  <c r="S788" i="1"/>
  <c r="S787" i="1"/>
  <c r="S782" i="1"/>
  <c r="S781" i="1"/>
  <c r="S780" i="1"/>
  <c r="S779" i="1"/>
  <c r="S778" i="1"/>
  <c r="S777" i="1"/>
  <c r="S776" i="1"/>
  <c r="S775" i="1"/>
  <c r="S774" i="1"/>
  <c r="S769" i="1"/>
  <c r="S766" i="1"/>
  <c r="S765" i="1"/>
  <c r="S764" i="1"/>
  <c r="S763" i="1"/>
  <c r="S761" i="1"/>
  <c r="S758" i="1"/>
  <c r="S757" i="1"/>
  <c r="S756" i="1"/>
  <c r="S755" i="1"/>
  <c r="S753" i="1"/>
  <c r="S752" i="1"/>
  <c r="S750" i="1"/>
  <c r="S749" i="1"/>
  <c r="S747" i="1"/>
  <c r="S746" i="1"/>
  <c r="S744" i="1"/>
  <c r="S743" i="1"/>
  <c r="S701" i="1"/>
  <c r="S702" i="1"/>
  <c r="S707" i="1"/>
  <c r="S710" i="1"/>
  <c r="S711" i="1"/>
  <c r="S712" i="1"/>
  <c r="S713" i="1"/>
  <c r="T713" i="1" s="1"/>
  <c r="S714" i="1"/>
  <c r="T714" i="1" s="1"/>
  <c r="V701" i="1"/>
  <c r="V702" i="1"/>
  <c r="V707" i="1"/>
  <c r="V710" i="1"/>
  <c r="V711" i="1"/>
  <c r="V712" i="1"/>
  <c r="V713" i="1"/>
  <c r="V714" i="1"/>
  <c r="V719" i="1"/>
  <c r="V720" i="1"/>
  <c r="S700" i="1"/>
  <c r="S694" i="1"/>
  <c r="T694" i="1" s="1"/>
  <c r="S695" i="1"/>
  <c r="T695" i="1" s="1"/>
  <c r="S696" i="1"/>
  <c r="T696" i="1" s="1"/>
  <c r="S697" i="1"/>
  <c r="S698" i="1"/>
  <c r="AB694" i="1"/>
  <c r="AB695" i="1"/>
  <c r="AB696" i="1"/>
  <c r="S693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T594" i="1" s="1"/>
  <c r="S595" i="1"/>
  <c r="T595" i="1" s="1"/>
  <c r="S596" i="1"/>
  <c r="S597" i="1"/>
  <c r="S598" i="1"/>
  <c r="S599" i="1"/>
  <c r="T599" i="1" s="1"/>
  <c r="S600" i="1"/>
  <c r="S601" i="1"/>
  <c r="S602" i="1"/>
  <c r="S603" i="1"/>
  <c r="S604" i="1"/>
  <c r="S605" i="1"/>
  <c r="T605" i="1" s="1"/>
  <c r="S606" i="1"/>
  <c r="T606" i="1" s="1"/>
  <c r="S607" i="1"/>
  <c r="S608" i="1"/>
  <c r="S576" i="1"/>
  <c r="X679" i="1"/>
  <c r="X680" i="1"/>
  <c r="X682" i="1"/>
  <c r="V680" i="1"/>
  <c r="V681" i="1"/>
  <c r="V682" i="1"/>
  <c r="S680" i="1"/>
  <c r="S681" i="1"/>
  <c r="S682" i="1"/>
  <c r="X554" i="1"/>
  <c r="X555" i="1"/>
  <c r="X549" i="1"/>
  <c r="X550" i="1"/>
  <c r="X551" i="1"/>
  <c r="X440" i="1"/>
  <c r="X441" i="1"/>
  <c r="X442" i="1"/>
  <c r="X443" i="1"/>
  <c r="X444" i="1"/>
  <c r="X445" i="1"/>
  <c r="X448" i="1"/>
  <c r="X449" i="1"/>
  <c r="X450" i="1"/>
  <c r="X454" i="1"/>
  <c r="X455" i="1"/>
  <c r="X456" i="1"/>
  <c r="X457" i="1"/>
  <c r="X458" i="1"/>
  <c r="X459" i="1"/>
  <c r="X462" i="1"/>
  <c r="X463" i="1"/>
  <c r="X464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546" i="1"/>
  <c r="X547" i="1"/>
  <c r="V475" i="1"/>
  <c r="V477" i="1"/>
  <c r="V478" i="1"/>
  <c r="V481" i="1"/>
  <c r="V482" i="1"/>
  <c r="V483" i="1"/>
  <c r="V484" i="1"/>
  <c r="V485" i="1"/>
  <c r="V486" i="1"/>
  <c r="V488" i="1"/>
  <c r="V489" i="1"/>
  <c r="V490" i="1"/>
  <c r="V493" i="1"/>
  <c r="V496" i="1"/>
  <c r="X334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68" i="1"/>
  <c r="Z269" i="1"/>
  <c r="Z270" i="1"/>
  <c r="Z271" i="1"/>
  <c r="Z272" i="1"/>
  <c r="Z273" i="1"/>
  <c r="Z274" i="1"/>
  <c r="X268" i="1"/>
  <c r="X269" i="1"/>
  <c r="X270" i="1"/>
  <c r="X271" i="1"/>
  <c r="X272" i="1"/>
  <c r="X273" i="1"/>
  <c r="X274" i="1"/>
  <c r="X284" i="1"/>
  <c r="X286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68" i="1"/>
  <c r="V269" i="1"/>
  <c r="V270" i="1"/>
  <c r="V271" i="1"/>
  <c r="V272" i="1"/>
  <c r="V273" i="1"/>
  <c r="V274" i="1"/>
  <c r="AC741" i="1"/>
  <c r="Y741" i="1"/>
  <c r="Y740" i="1"/>
  <c r="AH814" i="1"/>
  <c r="AH811" i="1"/>
  <c r="AH810" i="1"/>
  <c r="AH809" i="1"/>
  <c r="AH808" i="1"/>
  <c r="X245" i="1"/>
  <c r="X246" i="1"/>
  <c r="X247" i="1"/>
  <c r="X249" i="1"/>
  <c r="X250" i="1"/>
  <c r="X257" i="1"/>
  <c r="X258" i="1"/>
  <c r="X259" i="1"/>
  <c r="X260" i="1"/>
  <c r="X261" i="1"/>
  <c r="X262" i="1"/>
  <c r="X263" i="1"/>
  <c r="X265" i="1"/>
  <c r="X266" i="1"/>
  <c r="X267" i="1"/>
  <c r="X218" i="1"/>
  <c r="X219" i="1"/>
  <c r="X220" i="1"/>
  <c r="X225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214" i="1"/>
  <c r="S215" i="1"/>
  <c r="S216" i="1"/>
  <c r="S218" i="1"/>
  <c r="S219" i="1"/>
  <c r="S220" i="1"/>
  <c r="S231" i="1"/>
  <c r="S232" i="1"/>
  <c r="S233" i="1"/>
  <c r="S234" i="1"/>
  <c r="S235" i="1"/>
  <c r="S237" i="1"/>
  <c r="S238" i="1"/>
  <c r="S245" i="1"/>
  <c r="S246" i="1"/>
  <c r="S247" i="1"/>
  <c r="S249" i="1"/>
  <c r="S250" i="1"/>
  <c r="S254" i="1"/>
  <c r="S255" i="1"/>
  <c r="S256" i="1"/>
  <c r="S257" i="1"/>
  <c r="S258" i="1"/>
  <c r="T258" i="1" s="1"/>
  <c r="S259" i="1"/>
  <c r="T259" i="1" s="1"/>
  <c r="S260" i="1"/>
  <c r="T260" i="1" s="1"/>
  <c r="S261" i="1"/>
  <c r="T261" i="1" s="1"/>
  <c r="S262" i="1"/>
  <c r="T262" i="1" s="1"/>
  <c r="S263" i="1"/>
  <c r="T263" i="1" s="1"/>
  <c r="S265" i="1"/>
  <c r="S266" i="1"/>
  <c r="S267" i="1"/>
  <c r="S268" i="1"/>
  <c r="T268" i="1" s="1"/>
  <c r="S269" i="1"/>
  <c r="T269" i="1" s="1"/>
  <c r="S270" i="1"/>
  <c r="T270" i="1" s="1"/>
  <c r="S271" i="1"/>
  <c r="T271" i="1" s="1"/>
  <c r="S272" i="1"/>
  <c r="T272" i="1" s="1"/>
  <c r="S273" i="1"/>
  <c r="T273" i="1" s="1"/>
  <c r="S274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8" i="1"/>
  <c r="AB119" i="1"/>
  <c r="AB120" i="1"/>
  <c r="AB121" i="1"/>
  <c r="AB122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5" i="1"/>
  <c r="AB176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8" i="1"/>
  <c r="Z119" i="1"/>
  <c r="Z120" i="1"/>
  <c r="Z121" i="1"/>
  <c r="Z122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5" i="1"/>
  <c r="Z176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8" i="1"/>
  <c r="X119" i="1"/>
  <c r="X120" i="1"/>
  <c r="X121" i="1"/>
  <c r="X122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5" i="1"/>
  <c r="X176" i="1"/>
  <c r="X178" i="1"/>
  <c r="X179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V128" i="1"/>
  <c r="V129" i="1"/>
  <c r="V130" i="1"/>
  <c r="V131" i="1"/>
  <c r="V132" i="1"/>
  <c r="V133" i="1"/>
  <c r="V134" i="1"/>
  <c r="V135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5" i="1"/>
  <c r="V176" i="1"/>
  <c r="V178" i="1"/>
  <c r="V179" i="1"/>
  <c r="V181" i="1"/>
  <c r="V182" i="1"/>
  <c r="V183" i="1"/>
  <c r="V184" i="1"/>
  <c r="V186" i="1"/>
  <c r="V190" i="1"/>
  <c r="V191" i="1"/>
  <c r="V195" i="1"/>
  <c r="V196" i="1"/>
  <c r="V201" i="1"/>
  <c r="V199" i="1"/>
  <c r="V198" i="1"/>
  <c r="S199" i="1"/>
  <c r="S208" i="1"/>
  <c r="S198" i="1"/>
  <c r="AH755" i="1"/>
  <c r="AH753" i="1"/>
  <c r="AH749" i="1"/>
  <c r="AH731" i="1"/>
  <c r="AH683" i="1"/>
  <c r="AH684" i="1"/>
  <c r="AH685" i="1"/>
  <c r="AH686" i="1"/>
  <c r="AH687" i="1"/>
  <c r="AH688" i="1"/>
  <c r="AH689" i="1"/>
  <c r="AH690" i="1"/>
  <c r="AH691" i="1"/>
  <c r="AH692" i="1"/>
  <c r="AH701" i="1"/>
  <c r="AH702" i="1"/>
  <c r="AH703" i="1"/>
  <c r="AH704" i="1"/>
  <c r="AH554" i="1"/>
  <c r="AH555" i="1"/>
  <c r="AH557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49" i="1"/>
  <c r="AH550" i="1"/>
  <c r="AH551" i="1"/>
  <c r="AH448" i="1"/>
  <c r="AH449" i="1"/>
  <c r="AH450" i="1"/>
  <c r="AH454" i="1"/>
  <c r="AH455" i="1"/>
  <c r="AH456" i="1"/>
  <c r="AH457" i="1"/>
  <c r="AH458" i="1"/>
  <c r="AH459" i="1"/>
  <c r="AH462" i="1"/>
  <c r="AH463" i="1"/>
  <c r="AH464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9" i="1"/>
  <c r="AH500" i="1"/>
  <c r="AH501" i="1"/>
  <c r="AH502" i="1"/>
  <c r="AH503" i="1"/>
  <c r="AH504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6" i="1"/>
  <c r="AH534" i="1"/>
  <c r="AH535" i="1"/>
  <c r="AH536" i="1"/>
  <c r="AH538" i="1"/>
  <c r="AH539" i="1"/>
  <c r="AH540" i="1"/>
  <c r="AH542" i="1"/>
  <c r="AH546" i="1"/>
  <c r="AH547" i="1"/>
  <c r="AH433" i="1"/>
  <c r="AH435" i="1"/>
  <c r="AH436" i="1"/>
  <c r="AH437" i="1"/>
  <c r="AH440" i="1"/>
  <c r="AH441" i="1"/>
  <c r="AH442" i="1"/>
  <c r="AH443" i="1"/>
  <c r="AH444" i="1"/>
  <c r="AH445" i="1"/>
  <c r="AH422" i="1"/>
  <c r="AH423" i="1"/>
  <c r="AH424" i="1"/>
  <c r="AH425" i="1"/>
  <c r="AH426" i="1"/>
  <c r="AH427" i="1"/>
  <c r="AH429" i="1"/>
  <c r="AH430" i="1"/>
  <c r="AH431" i="1"/>
  <c r="AH432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5" i="1"/>
  <c r="AH367" i="1"/>
  <c r="AH368" i="1"/>
  <c r="AH369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334" i="1"/>
  <c r="AH284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268" i="1"/>
  <c r="AH269" i="1"/>
  <c r="AH270" i="1"/>
  <c r="AH271" i="1"/>
  <c r="AH272" i="1"/>
  <c r="AH273" i="1"/>
  <c r="AH274" i="1"/>
  <c r="AH255" i="1"/>
  <c r="AH256" i="1"/>
  <c r="AH258" i="1"/>
  <c r="AH259" i="1"/>
  <c r="AH260" i="1"/>
  <c r="AH261" i="1"/>
  <c r="AH262" i="1"/>
  <c r="AH263" i="1"/>
  <c r="AH265" i="1"/>
  <c r="AH266" i="1"/>
  <c r="AH267" i="1"/>
  <c r="AH249" i="1"/>
  <c r="AH250" i="1"/>
  <c r="AH218" i="1"/>
  <c r="AH219" i="1"/>
  <c r="AH220" i="1"/>
  <c r="AH225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5" i="1"/>
  <c r="AH176" i="1"/>
  <c r="AH178" i="1"/>
  <c r="AH179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F887" i="1"/>
  <c r="AF888" i="1"/>
  <c r="AF889" i="1"/>
  <c r="AF866" i="1"/>
  <c r="AF865" i="1"/>
  <c r="AF864" i="1"/>
  <c r="AF815" i="1"/>
  <c r="AF811" i="1"/>
  <c r="AF810" i="1"/>
  <c r="AF809" i="1"/>
  <c r="AF808" i="1"/>
  <c r="AF749" i="1"/>
  <c r="AF763" i="1"/>
  <c r="AF764" i="1"/>
  <c r="AF765" i="1"/>
  <c r="AF770" i="1"/>
  <c r="AF771" i="1"/>
  <c r="AF726" i="1"/>
  <c r="AF725" i="1"/>
  <c r="AF724" i="1"/>
  <c r="AF723" i="1"/>
  <c r="AF722" i="1"/>
  <c r="AF721" i="1"/>
  <c r="AF720" i="1"/>
  <c r="AF719" i="1"/>
  <c r="AF714" i="1"/>
  <c r="AF713" i="1"/>
  <c r="AF712" i="1"/>
  <c r="AF711" i="1"/>
  <c r="AF710" i="1"/>
  <c r="AF707" i="1"/>
  <c r="AF702" i="1"/>
  <c r="AF701" i="1"/>
  <c r="AF683" i="1"/>
  <c r="AF684" i="1"/>
  <c r="AF685" i="1"/>
  <c r="AF687" i="1"/>
  <c r="AF688" i="1"/>
  <c r="AF689" i="1"/>
  <c r="AF690" i="1"/>
  <c r="AF691" i="1"/>
  <c r="AF575" i="1"/>
  <c r="AF574" i="1"/>
  <c r="AF573" i="1"/>
  <c r="AF571" i="1"/>
  <c r="AF570" i="1"/>
  <c r="AF569" i="1"/>
  <c r="AF568" i="1"/>
  <c r="AF567" i="1"/>
  <c r="AF566" i="1"/>
  <c r="AF565" i="1"/>
  <c r="AF564" i="1"/>
  <c r="AF563" i="1"/>
  <c r="AF562" i="1"/>
  <c r="AF286" i="1"/>
  <c r="AF274" i="1"/>
  <c r="AF273" i="1"/>
  <c r="AF272" i="1"/>
  <c r="AF271" i="1"/>
  <c r="AF270" i="1"/>
  <c r="AF269" i="1"/>
  <c r="AF268" i="1"/>
  <c r="AF216" i="1"/>
  <c r="AF214" i="1"/>
  <c r="AF201" i="1"/>
  <c r="AF199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8" i="1"/>
  <c r="AL119" i="1"/>
  <c r="AL120" i="1"/>
  <c r="AL121" i="1"/>
  <c r="AL122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5" i="1"/>
  <c r="AL176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8" i="1"/>
  <c r="AJ119" i="1"/>
  <c r="AJ120" i="1"/>
  <c r="AJ121" i="1"/>
  <c r="AJ122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8" i="1"/>
  <c r="AH119" i="1"/>
  <c r="AH120" i="1"/>
  <c r="AH121" i="1"/>
  <c r="AH122" i="1"/>
  <c r="AF71" i="1"/>
  <c r="AF72" i="1"/>
  <c r="AF76" i="1"/>
  <c r="AF78" i="1"/>
  <c r="AF80" i="1"/>
  <c r="AF84" i="1"/>
  <c r="AF86" i="1"/>
  <c r="AF87" i="1"/>
  <c r="AF90" i="1"/>
  <c r="AF91" i="1"/>
  <c r="AF92" i="1"/>
  <c r="AF93" i="1"/>
  <c r="AF97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21" i="1"/>
  <c r="AF122" i="1"/>
  <c r="AK284" i="1"/>
  <c r="AK229" i="1"/>
  <c r="AK226" i="1" s="1"/>
  <c r="AK223" i="1" s="1"/>
  <c r="AK228" i="1"/>
  <c r="AK212" i="1"/>
  <c r="AK211" i="1"/>
  <c r="AK207" i="1" s="1"/>
  <c r="AK210" i="1"/>
  <c r="AK206" i="1" s="1"/>
  <c r="AK209" i="1"/>
  <c r="AK177" i="1"/>
  <c r="AK174" i="1"/>
  <c r="AK172" i="1"/>
  <c r="AK127" i="1"/>
  <c r="AK126" i="1"/>
  <c r="AK94" i="1"/>
  <c r="AA284" i="1"/>
  <c r="AA225" i="1" s="1"/>
  <c r="AA222" i="1" s="1"/>
  <c r="AA229" i="1"/>
  <c r="AA227" i="1" s="1"/>
  <c r="AA173" i="1" s="1"/>
  <c r="AA228" i="1"/>
  <c r="AA172" i="1" s="1"/>
  <c r="AA212" i="1"/>
  <c r="AA211" i="1"/>
  <c r="AA210" i="1"/>
  <c r="AA209" i="1"/>
  <c r="AA177" i="1"/>
  <c r="AA174" i="1"/>
  <c r="AA127" i="1"/>
  <c r="AA117" i="1" s="1"/>
  <c r="AA126" i="1"/>
  <c r="AA116" i="1" s="1"/>
  <c r="AA94" i="1"/>
  <c r="AI284" i="1"/>
  <c r="AI230" i="1"/>
  <c r="AI229" i="1" s="1"/>
  <c r="AI227" i="1" s="1"/>
  <c r="AI228" i="1"/>
  <c r="AI223" i="1"/>
  <c r="AI221" i="1" s="1"/>
  <c r="AI212" i="1"/>
  <c r="AI211" i="1"/>
  <c r="AI207" i="1" s="1"/>
  <c r="AI210" i="1"/>
  <c r="AI206" i="1" s="1"/>
  <c r="AI209" i="1"/>
  <c r="AI201" i="1"/>
  <c r="AI200" i="1" s="1"/>
  <c r="AI177" i="1"/>
  <c r="AI174" i="1"/>
  <c r="AI173" i="1"/>
  <c r="AI172" i="1"/>
  <c r="AI127" i="1"/>
  <c r="AI117" i="1" s="1"/>
  <c r="AI126" i="1"/>
  <c r="AI116" i="1" s="1"/>
  <c r="Y284" i="1"/>
  <c r="Y230" i="1"/>
  <c r="S230" i="1" s="1"/>
  <c r="Y228" i="1"/>
  <c r="Y223" i="1"/>
  <c r="Y221" i="1" s="1"/>
  <c r="Y212" i="1"/>
  <c r="Y211" i="1"/>
  <c r="Y210" i="1"/>
  <c r="Y209" i="1"/>
  <c r="Y177" i="1"/>
  <c r="Y174" i="1"/>
  <c r="Y173" i="1"/>
  <c r="Y172" i="1"/>
  <c r="Y127" i="1"/>
  <c r="Y117" i="1" s="1"/>
  <c r="Y126" i="1"/>
  <c r="AG285" i="1"/>
  <c r="AG226" i="1"/>
  <c r="AG224" i="1"/>
  <c r="AG222" i="1"/>
  <c r="AG221" i="1" s="1"/>
  <c r="AG217" i="1"/>
  <c r="AG203" i="1"/>
  <c r="AG201" i="1"/>
  <c r="AG200" i="1" s="1"/>
  <c r="AG180" i="1"/>
  <c r="AG177" i="1"/>
  <c r="AG174" i="1"/>
  <c r="AG173" i="1"/>
  <c r="AG172" i="1"/>
  <c r="AG116" i="1" s="1"/>
  <c r="AG125" i="1"/>
  <c r="AG117" i="1"/>
  <c r="S264" i="1"/>
  <c r="W248" i="1"/>
  <c r="W244" i="1"/>
  <c r="S244" i="1" s="1"/>
  <c r="W243" i="1"/>
  <c r="W212" i="1" s="1"/>
  <c r="W66" i="1" s="1"/>
  <c r="W226" i="1"/>
  <c r="W223" i="1" s="1"/>
  <c r="W224" i="1"/>
  <c r="W222" i="1"/>
  <c r="W221" i="1" s="1"/>
  <c r="W203" i="1"/>
  <c r="S203" i="1" s="1"/>
  <c r="W201" i="1"/>
  <c r="W180" i="1"/>
  <c r="W177" i="1"/>
  <c r="W174" i="1"/>
  <c r="W173" i="1"/>
  <c r="W172" i="1"/>
  <c r="W125" i="1"/>
  <c r="W117" i="1"/>
  <c r="V71" i="1"/>
  <c r="V72" i="1"/>
  <c r="V76" i="1"/>
  <c r="V78" i="1"/>
  <c r="V80" i="1"/>
  <c r="V84" i="1"/>
  <c r="V86" i="1"/>
  <c r="V87" i="1"/>
  <c r="V90" i="1"/>
  <c r="V91" i="1"/>
  <c r="V92" i="1"/>
  <c r="V93" i="1"/>
  <c r="V97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21" i="1"/>
  <c r="V122" i="1"/>
  <c r="S71" i="1"/>
  <c r="S72" i="1"/>
  <c r="S76" i="1"/>
  <c r="T76" i="1" s="1"/>
  <c r="S78" i="1"/>
  <c r="S80" i="1"/>
  <c r="S84" i="1"/>
  <c r="S86" i="1"/>
  <c r="S87" i="1"/>
  <c r="S90" i="1"/>
  <c r="S91" i="1"/>
  <c r="T91" i="1" s="1"/>
  <c r="S92" i="1"/>
  <c r="T92" i="1" s="1"/>
  <c r="S93" i="1"/>
  <c r="S97" i="1"/>
  <c r="T97" i="1" s="1"/>
  <c r="S100" i="1"/>
  <c r="S101" i="1"/>
  <c r="S102" i="1"/>
  <c r="S103" i="1"/>
  <c r="S104" i="1"/>
  <c r="T104" i="1" s="1"/>
  <c r="S105" i="1"/>
  <c r="T105" i="1" s="1"/>
  <c r="S106" i="1"/>
  <c r="T106" i="1" s="1"/>
  <c r="S107" i="1"/>
  <c r="T107" i="1" s="1"/>
  <c r="S108" i="1"/>
  <c r="T108" i="1" s="1"/>
  <c r="S109" i="1"/>
  <c r="T109" i="1" s="1"/>
  <c r="S110" i="1"/>
  <c r="T110" i="1" s="1"/>
  <c r="S111" i="1"/>
  <c r="T111" i="1" s="1"/>
  <c r="S112" i="1"/>
  <c r="T112" i="1" s="1"/>
  <c r="S113" i="1"/>
  <c r="T113" i="1" s="1"/>
  <c r="S114" i="1"/>
  <c r="T114" i="1" s="1"/>
  <c r="S121" i="1"/>
  <c r="S122" i="1"/>
  <c r="T122" i="1" s="1"/>
  <c r="AA226" i="1" l="1"/>
  <c r="AG171" i="1"/>
  <c r="W171" i="1"/>
  <c r="S975" i="1"/>
  <c r="AE975" i="1"/>
  <c r="Y739" i="1"/>
  <c r="Y738" i="1" s="1"/>
  <c r="S813" i="1"/>
  <c r="Y125" i="1"/>
  <c r="AA171" i="1"/>
  <c r="AA803" i="1"/>
  <c r="Y171" i="1"/>
  <c r="AI171" i="1"/>
  <c r="AA965" i="1"/>
  <c r="S964" i="1" s="1"/>
  <c r="S966" i="1"/>
  <c r="S967" i="1"/>
  <c r="V975" i="1"/>
  <c r="AG933" i="1"/>
  <c r="S212" i="1"/>
  <c r="AA820" i="1"/>
  <c r="AA24" i="1" s="1"/>
  <c r="S248" i="1"/>
  <c r="AG115" i="1"/>
  <c r="Y229" i="1"/>
  <c r="S991" i="1"/>
  <c r="AA862" i="1"/>
  <c r="AK116" i="1"/>
  <c r="AK66" i="1" s="1"/>
  <c r="AK315" i="1" s="1"/>
  <c r="AB813" i="1"/>
  <c r="W200" i="1"/>
  <c r="AA223" i="1"/>
  <c r="AA221" i="1" s="1"/>
  <c r="AG223" i="1"/>
  <c r="AK125" i="1"/>
  <c r="AK227" i="1"/>
  <c r="AK173" i="1" s="1"/>
  <c r="AI125" i="1"/>
  <c r="AA935" i="1"/>
  <c r="W935" i="1"/>
  <c r="S243" i="1"/>
  <c r="Y67" i="1"/>
  <c r="Y313" i="1" s="1"/>
  <c r="Y800" i="1" s="1"/>
  <c r="Y825" i="1" s="1"/>
  <c r="AC740" i="1"/>
  <c r="S222" i="1"/>
  <c r="AA959" i="1"/>
  <c r="S890" i="1"/>
  <c r="S891" i="1"/>
  <c r="W934" i="1"/>
  <c r="W860" i="1"/>
  <c r="W868" i="1"/>
  <c r="S868" i="1" s="1"/>
  <c r="AK205" i="1"/>
  <c r="AK202" i="1"/>
  <c r="AK171" i="1"/>
  <c r="AK117" i="1"/>
  <c r="AA115" i="1"/>
  <c r="AA125" i="1"/>
  <c r="AI202" i="1"/>
  <c r="AI205" i="1"/>
  <c r="AI115" i="1"/>
  <c r="AI67" i="1"/>
  <c r="AI313" i="1" s="1"/>
  <c r="AI800" i="1" s="1"/>
  <c r="AI825" i="1" s="1"/>
  <c r="AI66" i="1"/>
  <c r="Y116" i="1"/>
  <c r="W315" i="1"/>
  <c r="W116" i="1"/>
  <c r="AD125" i="1"/>
  <c r="AD126" i="1"/>
  <c r="AD127" i="1"/>
  <c r="AD128" i="1"/>
  <c r="AD129" i="1"/>
  <c r="AD130" i="1"/>
  <c r="AD131" i="1"/>
  <c r="AD132" i="1"/>
  <c r="AD133" i="1"/>
  <c r="AD134" i="1"/>
  <c r="AD135" i="1"/>
  <c r="AD137" i="1"/>
  <c r="AD138" i="1"/>
  <c r="AD139" i="1"/>
  <c r="AD140" i="1"/>
  <c r="AD141" i="1"/>
  <c r="AD145" i="1"/>
  <c r="AD146" i="1"/>
  <c r="AD147" i="1"/>
  <c r="AD148" i="1"/>
  <c r="AD149" i="1"/>
  <c r="AD150" i="1"/>
  <c r="AD151" i="1"/>
  <c r="AD152" i="1"/>
  <c r="AD153" i="1"/>
  <c r="AD159" i="1"/>
  <c r="AD162" i="1"/>
  <c r="AD165" i="1"/>
  <c r="AD168" i="1"/>
  <c r="AD183" i="1"/>
  <c r="AD184" i="1"/>
  <c r="AD186" i="1"/>
  <c r="AC701" i="1"/>
  <c r="AC702" i="1"/>
  <c r="AC703" i="1"/>
  <c r="AC704" i="1"/>
  <c r="AC711" i="1"/>
  <c r="AC712" i="1"/>
  <c r="AC713" i="1"/>
  <c r="AD713" i="1" s="1"/>
  <c r="AC714" i="1"/>
  <c r="AD714" i="1" s="1"/>
  <c r="AC715" i="1"/>
  <c r="AC716" i="1"/>
  <c r="AC717" i="1"/>
  <c r="AH679" i="1"/>
  <c r="AH680" i="1"/>
  <c r="AH682" i="1"/>
  <c r="AG678" i="1"/>
  <c r="AG335" i="1" s="1"/>
  <c r="AF682" i="1"/>
  <c r="AL583" i="1"/>
  <c r="AL586" i="1"/>
  <c r="AL587" i="1"/>
  <c r="AL588" i="1"/>
  <c r="AL589" i="1"/>
  <c r="AL593" i="1"/>
  <c r="AL594" i="1"/>
  <c r="AL595" i="1"/>
  <c r="AL599" i="1"/>
  <c r="AL600" i="1"/>
  <c r="AL601" i="1"/>
  <c r="AL604" i="1"/>
  <c r="AL605" i="1"/>
  <c r="AL606" i="1"/>
  <c r="AL608" i="1"/>
  <c r="AL580" i="1"/>
  <c r="AL581" i="1"/>
  <c r="AC682" i="1"/>
  <c r="AD564" i="1"/>
  <c r="AD565" i="1"/>
  <c r="AD566" i="1"/>
  <c r="AD567" i="1"/>
  <c r="AD568" i="1"/>
  <c r="AD569" i="1"/>
  <c r="AD570" i="1"/>
  <c r="AD571" i="1"/>
  <c r="AD574" i="1"/>
  <c r="AD575" i="1"/>
  <c r="AD594" i="1"/>
  <c r="AD595" i="1"/>
  <c r="AD599" i="1"/>
  <c r="AD605" i="1"/>
  <c r="AD606" i="1"/>
  <c r="AC348" i="1"/>
  <c r="AC349" i="1"/>
  <c r="AC350" i="1"/>
  <c r="AC354" i="1"/>
  <c r="AC355" i="1"/>
  <c r="AC356" i="1"/>
  <c r="AC358" i="1"/>
  <c r="AD358" i="1" s="1"/>
  <c r="AC359" i="1"/>
  <c r="AC360" i="1"/>
  <c r="AC361" i="1"/>
  <c r="AD361" i="1" s="1"/>
  <c r="AC362" i="1"/>
  <c r="AD362" i="1" s="1"/>
  <c r="AC363" i="1"/>
  <c r="AC364" i="1"/>
  <c r="AC365" i="1"/>
  <c r="AC366" i="1"/>
  <c r="AC367" i="1"/>
  <c r="AC368" i="1"/>
  <c r="AC369" i="1"/>
  <c r="AC371" i="1"/>
  <c r="AD371" i="1" s="1"/>
  <c r="AC372" i="1"/>
  <c r="AC373" i="1"/>
  <c r="AC374" i="1"/>
  <c r="AD374" i="1" s="1"/>
  <c r="AC375" i="1"/>
  <c r="AD375" i="1" s="1"/>
  <c r="AC376" i="1"/>
  <c r="AD376" i="1" s="1"/>
  <c r="AC377" i="1"/>
  <c r="AD377" i="1" s="1"/>
  <c r="AC378" i="1"/>
  <c r="AD378" i="1" s="1"/>
  <c r="AC379" i="1"/>
  <c r="AD379" i="1" s="1"/>
  <c r="AC380" i="1"/>
  <c r="AD380" i="1" s="1"/>
  <c r="AC381" i="1"/>
  <c r="AD381" i="1" s="1"/>
  <c r="AC382" i="1"/>
  <c r="AD382" i="1" s="1"/>
  <c r="AC383" i="1"/>
  <c r="AD383" i="1" s="1"/>
  <c r="AC384" i="1"/>
  <c r="AD384" i="1" s="1"/>
  <c r="AC385" i="1"/>
  <c r="AD385" i="1" s="1"/>
  <c r="AC386" i="1"/>
  <c r="AD386" i="1" s="1"/>
  <c r="AC387" i="1"/>
  <c r="AD387" i="1" s="1"/>
  <c r="AC388" i="1"/>
  <c r="AD388" i="1" s="1"/>
  <c r="AC389" i="1"/>
  <c r="AD389" i="1" s="1"/>
  <c r="AC390" i="1"/>
  <c r="AD390" i="1" s="1"/>
  <c r="AC391" i="1"/>
  <c r="AD391" i="1" s="1"/>
  <c r="AC393" i="1"/>
  <c r="AC394" i="1"/>
  <c r="AD394" i="1" s="1"/>
  <c r="AC397" i="1"/>
  <c r="AC398" i="1"/>
  <c r="AD398" i="1" s="1"/>
  <c r="AC399" i="1"/>
  <c r="AD399" i="1" s="1"/>
  <c r="AC400" i="1"/>
  <c r="AC401" i="1"/>
  <c r="AD401" i="1" s="1"/>
  <c r="AC402" i="1"/>
  <c r="AD402" i="1" s="1"/>
  <c r="AC403" i="1"/>
  <c r="AD403" i="1" s="1"/>
  <c r="AC404" i="1"/>
  <c r="AD404" i="1" s="1"/>
  <c r="AC405" i="1"/>
  <c r="AD405" i="1" s="1"/>
  <c r="AC408" i="1"/>
  <c r="AC409" i="1"/>
  <c r="AD409" i="1" s="1"/>
  <c r="AC410" i="1"/>
  <c r="AD410" i="1" s="1"/>
  <c r="AC411" i="1"/>
  <c r="AD411" i="1" s="1"/>
  <c r="AC412" i="1"/>
  <c r="AD412" i="1" s="1"/>
  <c r="AC413" i="1"/>
  <c r="AD413" i="1" s="1"/>
  <c r="AC414" i="1"/>
  <c r="AD414" i="1" s="1"/>
  <c r="AC415" i="1"/>
  <c r="AD415" i="1" s="1"/>
  <c r="AC416" i="1"/>
  <c r="AD416" i="1" s="1"/>
  <c r="AC417" i="1"/>
  <c r="AD417" i="1" s="1"/>
  <c r="AC418" i="1"/>
  <c r="AC422" i="1"/>
  <c r="AC423" i="1"/>
  <c r="AC424" i="1"/>
  <c r="AC427" i="1"/>
  <c r="AC428" i="1"/>
  <c r="AD428" i="1" s="1"/>
  <c r="AC431" i="1"/>
  <c r="AC432" i="1"/>
  <c r="AC434" i="1"/>
  <c r="AC435" i="1"/>
  <c r="AC437" i="1"/>
  <c r="AC440" i="1"/>
  <c r="AC441" i="1"/>
  <c r="AD441" i="1" s="1"/>
  <c r="AC442" i="1"/>
  <c r="AD442" i="1" s="1"/>
  <c r="AC443" i="1"/>
  <c r="AC445" i="1"/>
  <c r="AD445" i="1" s="1"/>
  <c r="AC448" i="1"/>
  <c r="AC449" i="1"/>
  <c r="AD449" i="1" s="1"/>
  <c r="AC451" i="1"/>
  <c r="AC454" i="1"/>
  <c r="AC455" i="1"/>
  <c r="AD455" i="1" s="1"/>
  <c r="AC457" i="1"/>
  <c r="AD457" i="1" s="1"/>
  <c r="AC458" i="1"/>
  <c r="AC459" i="1"/>
  <c r="AD459" i="1" s="1"/>
  <c r="AC462" i="1"/>
  <c r="AC463" i="1"/>
  <c r="AD463" i="1" s="1"/>
  <c r="AC464" i="1"/>
  <c r="AD464" i="1" s="1"/>
  <c r="AC467" i="1"/>
  <c r="AC468" i="1"/>
  <c r="AC469" i="1"/>
  <c r="AC470" i="1"/>
  <c r="AC471" i="1"/>
  <c r="AC472" i="1"/>
  <c r="AC475" i="1"/>
  <c r="AD475" i="1" s="1"/>
  <c r="AC477" i="1"/>
  <c r="AC478" i="1"/>
  <c r="AD478" i="1" s="1"/>
  <c r="AC481" i="1"/>
  <c r="AC482" i="1"/>
  <c r="AC483" i="1"/>
  <c r="AC484" i="1"/>
  <c r="AC485" i="1"/>
  <c r="AD485" i="1" s="1"/>
  <c r="AC486" i="1"/>
  <c r="AD486" i="1" s="1"/>
  <c r="AC488" i="1"/>
  <c r="AC489" i="1"/>
  <c r="AD489" i="1" s="1"/>
  <c r="AC490" i="1"/>
  <c r="AD490" i="1" s="1"/>
  <c r="AC493" i="1"/>
  <c r="AC496" i="1"/>
  <c r="AC499" i="1"/>
  <c r="AC500" i="1"/>
  <c r="AC501" i="1"/>
  <c r="AD501" i="1" s="1"/>
  <c r="AC502" i="1"/>
  <c r="AD502" i="1" s="1"/>
  <c r="AC503" i="1"/>
  <c r="AD503" i="1" s="1"/>
  <c r="AC504" i="1"/>
  <c r="AD504" i="1" s="1"/>
  <c r="AC505" i="1"/>
  <c r="AC506" i="1"/>
  <c r="AC507" i="1"/>
  <c r="AC508" i="1"/>
  <c r="AC509" i="1"/>
  <c r="AD509" i="1" s="1"/>
  <c r="AC510" i="1"/>
  <c r="AD510" i="1" s="1"/>
  <c r="AC511" i="1"/>
  <c r="AD511" i="1" s="1"/>
  <c r="AC512" i="1"/>
  <c r="AD512" i="1" s="1"/>
  <c r="AC513" i="1"/>
  <c r="AD513" i="1" s="1"/>
  <c r="AC514" i="1"/>
  <c r="AD514" i="1" s="1"/>
  <c r="AC515" i="1"/>
  <c r="AD515" i="1" s="1"/>
  <c r="AC516" i="1"/>
  <c r="AD516" i="1" s="1"/>
  <c r="AC517" i="1"/>
  <c r="AD517" i="1" s="1"/>
  <c r="AC518" i="1"/>
  <c r="AD518" i="1" s="1"/>
  <c r="AC519" i="1"/>
  <c r="AD519" i="1" s="1"/>
  <c r="AC520" i="1"/>
  <c r="AD520" i="1" s="1"/>
  <c r="AC521" i="1"/>
  <c r="AD521" i="1" s="1"/>
  <c r="AC522" i="1"/>
  <c r="AD522" i="1" s="1"/>
  <c r="AC523" i="1"/>
  <c r="AD523" i="1" s="1"/>
  <c r="AC524" i="1"/>
  <c r="AD524" i="1" s="1"/>
  <c r="AC525" i="1"/>
  <c r="AC526" i="1"/>
  <c r="AC534" i="1"/>
  <c r="AC535" i="1"/>
  <c r="AC536" i="1"/>
  <c r="AC538" i="1"/>
  <c r="AC539" i="1"/>
  <c r="AC540" i="1"/>
  <c r="AC542" i="1"/>
  <c r="AC545" i="1"/>
  <c r="AC546" i="1"/>
  <c r="AC547" i="1"/>
  <c r="AC549" i="1"/>
  <c r="AC550" i="1"/>
  <c r="AC551" i="1"/>
  <c r="AC554" i="1"/>
  <c r="AC55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D305" i="1" s="1"/>
  <c r="AC306" i="1"/>
  <c r="AD306" i="1" s="1"/>
  <c r="AC307" i="1"/>
  <c r="AD307" i="1" s="1"/>
  <c r="AC308" i="1"/>
  <c r="AD308" i="1" s="1"/>
  <c r="AC309" i="1"/>
  <c r="AD309" i="1" s="1"/>
  <c r="AC310" i="1"/>
  <c r="AD310" i="1" s="1"/>
  <c r="AC311" i="1"/>
  <c r="AD311" i="1" s="1"/>
  <c r="AC248" i="1"/>
  <c r="AC249" i="1"/>
  <c r="AC250" i="1"/>
  <c r="AC255" i="1"/>
  <c r="AC256" i="1"/>
  <c r="AC258" i="1"/>
  <c r="AD258" i="1" s="1"/>
  <c r="AC259" i="1"/>
  <c r="AD259" i="1" s="1"/>
  <c r="AC260" i="1"/>
  <c r="AD260" i="1" s="1"/>
  <c r="AC261" i="1"/>
  <c r="AD261" i="1" s="1"/>
  <c r="AC262" i="1"/>
  <c r="AD262" i="1" s="1"/>
  <c r="AC263" i="1"/>
  <c r="AD263" i="1" s="1"/>
  <c r="AC264" i="1"/>
  <c r="AC265" i="1"/>
  <c r="AC266" i="1"/>
  <c r="AC267" i="1"/>
  <c r="AC268" i="1"/>
  <c r="AD268" i="1" s="1"/>
  <c r="AC269" i="1"/>
  <c r="AD269" i="1" s="1"/>
  <c r="AC270" i="1"/>
  <c r="AD270" i="1" s="1"/>
  <c r="AC271" i="1"/>
  <c r="AD271" i="1" s="1"/>
  <c r="AC272" i="1"/>
  <c r="AD272" i="1" s="1"/>
  <c r="AC273" i="1"/>
  <c r="AD273" i="1" s="1"/>
  <c r="AC274" i="1"/>
  <c r="AC218" i="1"/>
  <c r="AC219" i="1"/>
  <c r="AC220" i="1"/>
  <c r="AC230" i="1"/>
  <c r="AC231" i="1"/>
  <c r="AC232" i="1"/>
  <c r="AC233" i="1"/>
  <c r="AC234" i="1"/>
  <c r="AC235" i="1"/>
  <c r="AC237" i="1"/>
  <c r="AC238" i="1"/>
  <c r="AC214" i="1"/>
  <c r="AC216" i="1"/>
  <c r="AC199" i="1"/>
  <c r="AC203" i="1"/>
  <c r="AC208" i="1"/>
  <c r="AC71" i="1"/>
  <c r="AC72" i="1"/>
  <c r="AC76" i="1"/>
  <c r="AD76" i="1" s="1"/>
  <c r="AC78" i="1"/>
  <c r="AC80" i="1"/>
  <c r="AC84" i="1"/>
  <c r="AC86" i="1"/>
  <c r="AC87" i="1"/>
  <c r="AC90" i="1"/>
  <c r="AC91" i="1"/>
  <c r="AD91" i="1" s="1"/>
  <c r="AC92" i="1"/>
  <c r="AD92" i="1" s="1"/>
  <c r="AC93" i="1"/>
  <c r="AC97" i="1"/>
  <c r="AD97" i="1" s="1"/>
  <c r="AC100" i="1"/>
  <c r="AC101" i="1"/>
  <c r="AC102" i="1"/>
  <c r="AC103" i="1"/>
  <c r="AC104" i="1"/>
  <c r="AD104" i="1" s="1"/>
  <c r="AC105" i="1"/>
  <c r="AD105" i="1" s="1"/>
  <c r="AC106" i="1"/>
  <c r="AD106" i="1" s="1"/>
  <c r="AC107" i="1"/>
  <c r="AD107" i="1" s="1"/>
  <c r="AC108" i="1"/>
  <c r="AD108" i="1" s="1"/>
  <c r="AC109" i="1"/>
  <c r="AD109" i="1" s="1"/>
  <c r="AC110" i="1"/>
  <c r="AD110" i="1" s="1"/>
  <c r="AC111" i="1"/>
  <c r="AD111" i="1" s="1"/>
  <c r="AC112" i="1"/>
  <c r="AD112" i="1" s="1"/>
  <c r="AC113" i="1"/>
  <c r="AD113" i="1" s="1"/>
  <c r="AC114" i="1"/>
  <c r="AD114" i="1" s="1"/>
  <c r="AC121" i="1"/>
  <c r="AC122" i="1"/>
  <c r="AD122" i="1" s="1"/>
  <c r="AC991" i="1"/>
  <c r="AI984" i="1"/>
  <c r="AC984" i="1" s="1"/>
  <c r="Y984" i="1"/>
  <c r="AC976" i="1"/>
  <c r="AD976" i="1" s="1"/>
  <c r="AC977" i="1"/>
  <c r="AD977" i="1" s="1"/>
  <c r="AC978" i="1"/>
  <c r="AD978" i="1" s="1"/>
  <c r="AC980" i="1"/>
  <c r="AD980" i="1" s="1"/>
  <c r="AC982" i="1"/>
  <c r="AC985" i="1"/>
  <c r="AD985" i="1" s="1"/>
  <c r="AC986" i="1"/>
  <c r="AD986" i="1" s="1"/>
  <c r="AC987" i="1"/>
  <c r="AC988" i="1"/>
  <c r="AF976" i="1"/>
  <c r="AF977" i="1"/>
  <c r="AF978" i="1"/>
  <c r="AF980" i="1"/>
  <c r="AF982" i="1"/>
  <c r="AF985" i="1"/>
  <c r="AF986" i="1"/>
  <c r="AF988" i="1"/>
  <c r="AF937" i="1"/>
  <c r="AF938" i="1"/>
  <c r="AE936" i="1"/>
  <c r="U936" i="1"/>
  <c r="AE867" i="1"/>
  <c r="U870" i="1"/>
  <c r="U862" i="1" s="1"/>
  <c r="U869" i="1"/>
  <c r="U867" i="1"/>
  <c r="S867" i="1" s="1"/>
  <c r="U861" i="1"/>
  <c r="U935" i="1" s="1"/>
  <c r="AE818" i="1"/>
  <c r="AE816" i="1"/>
  <c r="AE814" i="1"/>
  <c r="AE812" i="1"/>
  <c r="S822" i="1"/>
  <c r="S821" i="1"/>
  <c r="U818" i="1"/>
  <c r="S818" i="1" s="1"/>
  <c r="U816" i="1"/>
  <c r="S816" i="1" s="1"/>
  <c r="U754" i="1"/>
  <c r="S754" i="1" s="1"/>
  <c r="S751" i="1"/>
  <c r="S748" i="1"/>
  <c r="S745" i="1"/>
  <c r="S742" i="1"/>
  <c r="S741" i="1"/>
  <c r="S740" i="1"/>
  <c r="AE718" i="1"/>
  <c r="AC718" i="1" s="1"/>
  <c r="AE717" i="1"/>
  <c r="AE716" i="1"/>
  <c r="AE698" i="1"/>
  <c r="AE697" i="1" s="1"/>
  <c r="AE692" i="1"/>
  <c r="AE686" i="1"/>
  <c r="AE679" i="1"/>
  <c r="AC679" i="1" s="1"/>
  <c r="U717" i="1"/>
  <c r="U337" i="1" s="1"/>
  <c r="S337" i="1" s="1"/>
  <c r="U716" i="1"/>
  <c r="U698" i="1"/>
  <c r="U697" i="1" s="1"/>
  <c r="U692" i="1"/>
  <c r="U686" i="1"/>
  <c r="U679" i="1"/>
  <c r="AE572" i="1"/>
  <c r="AE495" i="1"/>
  <c r="AE494" i="1"/>
  <c r="AE487" i="1"/>
  <c r="AE480" i="1"/>
  <c r="AE476" i="1"/>
  <c r="AE474" i="1"/>
  <c r="AE473" i="1" s="1"/>
  <c r="AE461" i="1"/>
  <c r="AE460" i="1"/>
  <c r="AE456" i="1"/>
  <c r="AE453" i="1"/>
  <c r="AE452" i="1"/>
  <c r="AE450" i="1"/>
  <c r="AE447" i="1"/>
  <c r="AE444" i="1"/>
  <c r="AE439" i="1"/>
  <c r="AE438" i="1" s="1"/>
  <c r="AE436" i="1"/>
  <c r="AE433" i="1"/>
  <c r="AE430" i="1"/>
  <c r="AE429" i="1"/>
  <c r="AE426" i="1"/>
  <c r="AE425" i="1"/>
  <c r="AE421" i="1"/>
  <c r="AE420" i="1" s="1"/>
  <c r="AE419" i="1"/>
  <c r="AE407" i="1"/>
  <c r="AE396" i="1"/>
  <c r="AE395" i="1"/>
  <c r="AE392" i="1"/>
  <c r="AE370" i="1"/>
  <c r="AE357" i="1"/>
  <c r="AE353" i="1"/>
  <c r="AE347" i="1"/>
  <c r="AE346" i="1"/>
  <c r="AE344" i="1"/>
  <c r="AE731" i="1" s="1"/>
  <c r="AE342" i="1"/>
  <c r="AE334" i="1"/>
  <c r="U577" i="1"/>
  <c r="S577" i="1" s="1"/>
  <c r="U572" i="1"/>
  <c r="U495" i="1"/>
  <c r="U494" i="1"/>
  <c r="U487" i="1"/>
  <c r="U480" i="1"/>
  <c r="U476" i="1"/>
  <c r="U474" i="1"/>
  <c r="U466" i="1"/>
  <c r="U461" i="1"/>
  <c r="U460" i="1"/>
  <c r="U456" i="1"/>
  <c r="U453" i="1"/>
  <c r="U450" i="1"/>
  <c r="U447" i="1"/>
  <c r="U444" i="1"/>
  <c r="U439" i="1"/>
  <c r="AE315" i="1"/>
  <c r="AE194" i="1"/>
  <c r="AE193" i="1"/>
  <c r="AE192" i="1" s="1"/>
  <c r="AE189" i="1"/>
  <c r="AE188" i="1" s="1"/>
  <c r="AE180" i="1"/>
  <c r="AE177" i="1"/>
  <c r="AE174" i="1"/>
  <c r="AE173" i="1"/>
  <c r="AE172" i="1"/>
  <c r="AE156" i="1"/>
  <c r="AE136" i="1"/>
  <c r="AE127" i="1"/>
  <c r="AE117" i="1" s="1"/>
  <c r="AE126" i="1"/>
  <c r="U315" i="1"/>
  <c r="U197" i="1"/>
  <c r="U194" i="1"/>
  <c r="U193" i="1"/>
  <c r="U189" i="1"/>
  <c r="U180" i="1"/>
  <c r="U177" i="1"/>
  <c r="U174" i="1"/>
  <c r="U173" i="1"/>
  <c r="U172" i="1"/>
  <c r="U156" i="1"/>
  <c r="U136" i="1"/>
  <c r="U127" i="1"/>
  <c r="U126" i="1"/>
  <c r="AI62" i="1"/>
  <c r="AI61" i="1"/>
  <c r="AI60" i="1"/>
  <c r="AI59" i="1"/>
  <c r="AI57" i="1"/>
  <c r="AE60" i="1"/>
  <c r="AA60" i="1"/>
  <c r="AA59" i="1"/>
  <c r="AA34" i="1" s="1"/>
  <c r="Y62" i="1"/>
  <c r="Y61" i="1"/>
  <c r="Y60" i="1"/>
  <c r="Y59" i="1"/>
  <c r="Y57" i="1"/>
  <c r="S862" i="1" l="1"/>
  <c r="U171" i="1"/>
  <c r="AE116" i="1"/>
  <c r="AE115" i="1" s="1"/>
  <c r="U124" i="1"/>
  <c r="U326" i="1" s="1"/>
  <c r="U331" i="1" s="1"/>
  <c r="U116" i="1"/>
  <c r="U67" i="1"/>
  <c r="U313" i="1" s="1"/>
  <c r="U117" i="1"/>
  <c r="S803" i="1"/>
  <c r="AA828" i="1"/>
  <c r="AE26" i="1"/>
  <c r="AC975" i="1"/>
  <c r="AF975" i="1"/>
  <c r="S965" i="1"/>
  <c r="AE171" i="1"/>
  <c r="S74" i="1"/>
  <c r="AG730" i="1"/>
  <c r="S119" i="1"/>
  <c r="S85" i="1"/>
  <c r="S228" i="1"/>
  <c r="AC77" i="1"/>
  <c r="AC346" i="1"/>
  <c r="AC433" i="1"/>
  <c r="AC453" i="1"/>
  <c r="Y227" i="1"/>
  <c r="S88" i="1"/>
  <c r="U188" i="1"/>
  <c r="S236" i="1"/>
  <c r="AC120" i="1"/>
  <c r="AC217" i="1"/>
  <c r="AC347" i="1"/>
  <c r="AC419" i="1"/>
  <c r="AC436" i="1"/>
  <c r="AC456" i="1"/>
  <c r="U335" i="1"/>
  <c r="S706" i="1"/>
  <c r="AC83" i="1"/>
  <c r="AC353" i="1"/>
  <c r="AC460" i="1"/>
  <c r="S716" i="1"/>
  <c r="U933" i="1"/>
  <c r="S935" i="1"/>
  <c r="S77" i="1"/>
  <c r="S96" i="1"/>
  <c r="AC85" i="1"/>
  <c r="U473" i="1"/>
  <c r="AC357" i="1"/>
  <c r="AC461" i="1"/>
  <c r="S717" i="1"/>
  <c r="U863" i="1"/>
  <c r="S863" i="1" s="1"/>
  <c r="AA958" i="1"/>
  <c r="S959" i="1"/>
  <c r="AA934" i="1"/>
  <c r="S934" i="1" s="1"/>
  <c r="S75" i="1"/>
  <c r="S79" i="1"/>
  <c r="S99" i="1"/>
  <c r="S197" i="1"/>
  <c r="AC88" i="1"/>
  <c r="S89" i="1"/>
  <c r="S81" i="1"/>
  <c r="S213" i="1"/>
  <c r="AC70" i="1"/>
  <c r="AC89" i="1"/>
  <c r="AC474" i="1"/>
  <c r="S679" i="1"/>
  <c r="AK67" i="1"/>
  <c r="AK313" i="1" s="1"/>
  <c r="AK312" i="1" s="1"/>
  <c r="S870" i="1"/>
  <c r="AA860" i="1"/>
  <c r="S82" i="1"/>
  <c r="S120" i="1"/>
  <c r="S217" i="1"/>
  <c r="AC96" i="1"/>
  <c r="AC450" i="1"/>
  <c r="U860" i="1"/>
  <c r="S861" i="1"/>
  <c r="S70" i="1"/>
  <c r="S83" i="1"/>
  <c r="AC75" i="1"/>
  <c r="AC99" i="1"/>
  <c r="AC452" i="1"/>
  <c r="AE935" i="1"/>
  <c r="AE933" i="1" s="1"/>
  <c r="S820" i="1"/>
  <c r="AE715" i="1"/>
  <c r="AE337" i="1"/>
  <c r="AC337" i="1" s="1"/>
  <c r="AC705" i="1"/>
  <c r="S678" i="1"/>
  <c r="AE61" i="1"/>
  <c r="AE35" i="1" s="1"/>
  <c r="AE863" i="1"/>
  <c r="U739" i="1"/>
  <c r="AC739" i="1"/>
  <c r="AC529" i="1"/>
  <c r="AC548" i="1"/>
  <c r="AC544" i="1"/>
  <c r="AC497" i="1"/>
  <c r="AC498" i="1"/>
  <c r="AC495" i="1"/>
  <c r="U465" i="1"/>
  <c r="AC473" i="1"/>
  <c r="AE492" i="1"/>
  <c r="AE491" i="1" s="1"/>
  <c r="U479" i="1"/>
  <c r="AC476" i="1"/>
  <c r="AE479" i="1"/>
  <c r="AC487" i="1"/>
  <c r="AC438" i="1"/>
  <c r="AC439" i="1"/>
  <c r="U446" i="1"/>
  <c r="AE446" i="1"/>
  <c r="AC444" i="1"/>
  <c r="AC425" i="1"/>
  <c r="AC426" i="1"/>
  <c r="AC429" i="1"/>
  <c r="AC430" i="1"/>
  <c r="AC370" i="1"/>
  <c r="AC392" i="1"/>
  <c r="AC395" i="1"/>
  <c r="AE339" i="1"/>
  <c r="AE406" i="1"/>
  <c r="AC396" i="1"/>
  <c r="S731" i="1"/>
  <c r="U283" i="1"/>
  <c r="S284" i="1"/>
  <c r="S285" i="1"/>
  <c r="AC285" i="1"/>
  <c r="S225" i="1"/>
  <c r="S204" i="1"/>
  <c r="AA313" i="1"/>
  <c r="W933" i="1"/>
  <c r="AK115" i="1"/>
  <c r="AA315" i="1"/>
  <c r="AA65" i="1"/>
  <c r="AI65" i="1"/>
  <c r="AI315" i="1"/>
  <c r="AI312" i="1" s="1"/>
  <c r="Y66" i="1"/>
  <c r="Y115" i="1"/>
  <c r="W115" i="1"/>
  <c r="AC82" i="1"/>
  <c r="AC119" i="1"/>
  <c r="U209" i="1"/>
  <c r="U125" i="1"/>
  <c r="AC74" i="1"/>
  <c r="AE187" i="1"/>
  <c r="AE185" i="1" s="1"/>
  <c r="AC236" i="1"/>
  <c r="U192" i="1"/>
  <c r="AE283" i="1"/>
  <c r="AC553" i="1"/>
  <c r="AC480" i="1"/>
  <c r="AC447" i="1"/>
  <c r="AC407" i="1"/>
  <c r="AC494" i="1"/>
  <c r="AE352" i="1"/>
  <c r="AC533" i="1"/>
  <c r="AC466" i="1"/>
  <c r="U492" i="1"/>
  <c r="U715" i="1"/>
  <c r="AE340" i="1"/>
  <c r="AE125" i="1"/>
  <c r="U187" i="1"/>
  <c r="U62" i="1"/>
  <c r="U61" i="1"/>
  <c r="U35" i="1" s="1"/>
  <c r="AB25" i="1"/>
  <c r="AB32" i="1"/>
  <c r="Z22" i="1"/>
  <c r="Z32" i="1"/>
  <c r="X22" i="1"/>
  <c r="X32" i="1"/>
  <c r="V38" i="1"/>
  <c r="V41" i="1"/>
  <c r="V42" i="1"/>
  <c r="V43" i="1"/>
  <c r="V44" i="1"/>
  <c r="V49" i="1"/>
  <c r="V50" i="1"/>
  <c r="S25" i="1"/>
  <c r="S28" i="1"/>
  <c r="AI37" i="1"/>
  <c r="AI36" i="1"/>
  <c r="AI35" i="1"/>
  <c r="AI34" i="1"/>
  <c r="AI31" i="1"/>
  <c r="AI26" i="1"/>
  <c r="AI24" i="1"/>
  <c r="Y37" i="1"/>
  <c r="Y36" i="1"/>
  <c r="Y35" i="1"/>
  <c r="Y34" i="1"/>
  <c r="Y31" i="1"/>
  <c r="Y26" i="1"/>
  <c r="Y24" i="1"/>
  <c r="AG37" i="1"/>
  <c r="AG36" i="1"/>
  <c r="AG35" i="1"/>
  <c r="AG26" i="1"/>
  <c r="AG24" i="1"/>
  <c r="W37" i="1"/>
  <c r="W36" i="1"/>
  <c r="W35" i="1"/>
  <c r="W26" i="1"/>
  <c r="W24" i="1"/>
  <c r="AE37" i="1"/>
  <c r="AE32" i="1"/>
  <c r="AC27" i="1"/>
  <c r="U37" i="1"/>
  <c r="U32" i="1"/>
  <c r="S32" i="1" s="1"/>
  <c r="T32" i="1" s="1"/>
  <c r="U27" i="1"/>
  <c r="S27" i="1" s="1"/>
  <c r="U26" i="1"/>
  <c r="AJ22" i="1"/>
  <c r="AJ32" i="1"/>
  <c r="AH22" i="1"/>
  <c r="AH32" i="1"/>
  <c r="AC25" i="1"/>
  <c r="AK607" i="1"/>
  <c r="AK603" i="1"/>
  <c r="AK602" i="1"/>
  <c r="AK598" i="1"/>
  <c r="AK597" i="1"/>
  <c r="AK596" i="1"/>
  <c r="AC596" i="1" s="1"/>
  <c r="AK592" i="1"/>
  <c r="AK591" i="1"/>
  <c r="AC591" i="1" s="1"/>
  <c r="AK590" i="1"/>
  <c r="AC590" i="1" s="1"/>
  <c r="AK585" i="1"/>
  <c r="AC585" i="1" s="1"/>
  <c r="AK584" i="1"/>
  <c r="AK582" i="1"/>
  <c r="AK579" i="1"/>
  <c r="AK578" i="1"/>
  <c r="AK563" i="1"/>
  <c r="AK344" i="1"/>
  <c r="AC344" i="1" s="1"/>
  <c r="AK343" i="1"/>
  <c r="AK341" i="1"/>
  <c r="AK336" i="1" s="1"/>
  <c r="AK802" i="1" s="1"/>
  <c r="AK827" i="1" s="1"/>
  <c r="AK339" i="1"/>
  <c r="AK334" i="1"/>
  <c r="AC284" i="1"/>
  <c r="AC117" i="1"/>
  <c r="AL25" i="1"/>
  <c r="AL32" i="1"/>
  <c r="AC895" i="1"/>
  <c r="AC894" i="1"/>
  <c r="AK893" i="1"/>
  <c r="AC893" i="1" s="1"/>
  <c r="AK892" i="1"/>
  <c r="AC892" i="1" s="1"/>
  <c r="AK891" i="1"/>
  <c r="AC958" i="1"/>
  <c r="AC959" i="1"/>
  <c r="AC960" i="1"/>
  <c r="AD960" i="1" s="1"/>
  <c r="AC961" i="1"/>
  <c r="AD961" i="1" s="1"/>
  <c r="AC962" i="1"/>
  <c r="AD962" i="1" s="1"/>
  <c r="AC963" i="1"/>
  <c r="AD963" i="1" s="1"/>
  <c r="AL960" i="1"/>
  <c r="AL961" i="1"/>
  <c r="AL962" i="1"/>
  <c r="AL963" i="1"/>
  <c r="AK60" i="1"/>
  <c r="AC60" i="1" s="1"/>
  <c r="AK822" i="1"/>
  <c r="AC822" i="1" s="1"/>
  <c r="AK733" i="1"/>
  <c r="AC733" i="1" s="1"/>
  <c r="AK732" i="1"/>
  <c r="AK797" i="1"/>
  <c r="AC694" i="1"/>
  <c r="AD694" i="1" s="1"/>
  <c r="AC695" i="1"/>
  <c r="AD695" i="1" s="1"/>
  <c r="AC696" i="1"/>
  <c r="AD696" i="1" s="1"/>
  <c r="AC697" i="1"/>
  <c r="AC698" i="1"/>
  <c r="AL694" i="1"/>
  <c r="AL695" i="1"/>
  <c r="AL696" i="1"/>
  <c r="AK699" i="1"/>
  <c r="AC608" i="1"/>
  <c r="AC600" i="1"/>
  <c r="AC584" i="1"/>
  <c r="AC586" i="1"/>
  <c r="AC587" i="1"/>
  <c r="AC588" i="1"/>
  <c r="AC589" i="1"/>
  <c r="AC592" i="1"/>
  <c r="AC593" i="1"/>
  <c r="AC583" i="1"/>
  <c r="AC581" i="1"/>
  <c r="AC580" i="1"/>
  <c r="AC578" i="1"/>
  <c r="U312" i="1" l="1"/>
  <c r="U328" i="1" s="1"/>
  <c r="U800" i="1"/>
  <c r="V800" i="1" s="1"/>
  <c r="U329" i="1"/>
  <c r="U115" i="1"/>
  <c r="AK890" i="1"/>
  <c r="AC890" i="1" s="1"/>
  <c r="S828" i="1"/>
  <c r="AA61" i="1"/>
  <c r="AA35" i="1" s="1"/>
  <c r="AC699" i="1"/>
  <c r="AC492" i="1"/>
  <c r="AK803" i="1"/>
  <c r="U333" i="1"/>
  <c r="AK65" i="1"/>
  <c r="S227" i="1"/>
  <c r="S69" i="1"/>
  <c r="U185" i="1"/>
  <c r="S715" i="1"/>
  <c r="S739" i="1"/>
  <c r="U704" i="1"/>
  <c r="S705" i="1"/>
  <c r="S116" i="1"/>
  <c r="U703" i="1"/>
  <c r="S117" i="1"/>
  <c r="S118" i="1"/>
  <c r="AK731" i="1"/>
  <c r="AC731" i="1" s="1"/>
  <c r="AK862" i="1"/>
  <c r="AC862" i="1" s="1"/>
  <c r="AE703" i="1"/>
  <c r="AC118" i="1"/>
  <c r="S860" i="1"/>
  <c r="S73" i="1"/>
  <c r="S115" i="1"/>
  <c r="AE704" i="1"/>
  <c r="AA970" i="1"/>
  <c r="S971" i="1"/>
  <c r="AA933" i="1"/>
  <c r="S933" i="1" s="1"/>
  <c r="S98" i="1"/>
  <c r="S958" i="1"/>
  <c r="S229" i="1"/>
  <c r="AC73" i="1"/>
  <c r="U732" i="1"/>
  <c r="AE62" i="1"/>
  <c r="AE36" i="1" s="1"/>
  <c r="AC543" i="1"/>
  <c r="U802" i="1"/>
  <c r="U827" i="1" s="1"/>
  <c r="AC465" i="1"/>
  <c r="U491" i="1"/>
  <c r="AC479" i="1"/>
  <c r="AC491" i="1"/>
  <c r="AC446" i="1"/>
  <c r="AC406" i="1"/>
  <c r="AC283" i="1"/>
  <c r="S283" i="1"/>
  <c r="AA800" i="1"/>
  <c r="AA825" i="1" s="1"/>
  <c r="AA312" i="1"/>
  <c r="S201" i="1"/>
  <c r="AC224" i="1"/>
  <c r="S224" i="1"/>
  <c r="AC26" i="1"/>
  <c r="AK225" i="1"/>
  <c r="AC225" i="1" s="1"/>
  <c r="Y315" i="1"/>
  <c r="Y65" i="1"/>
  <c r="S66" i="1"/>
  <c r="AK59" i="1"/>
  <c r="AK34" i="1" s="1"/>
  <c r="AC229" i="1"/>
  <c r="AC32" i="1"/>
  <c r="AD32" i="1" s="1"/>
  <c r="AC98" i="1"/>
  <c r="AC891" i="1"/>
  <c r="AC81" i="1"/>
  <c r="AC227" i="1"/>
  <c r="AE341" i="1"/>
  <c r="AE732" i="1" s="1"/>
  <c r="AC228" i="1"/>
  <c r="AK342" i="1"/>
  <c r="AC342" i="1" s="1"/>
  <c r="AC343" i="1"/>
  <c r="AK861" i="1"/>
  <c r="AC116" i="1"/>
  <c r="AC829" i="1"/>
  <c r="AK340" i="1"/>
  <c r="AK338" i="1" s="1"/>
  <c r="S26" i="1"/>
  <c r="U65" i="1"/>
  <c r="AE351" i="1"/>
  <c r="AC352" i="1"/>
  <c r="AC69" i="1"/>
  <c r="S37" i="1"/>
  <c r="S24" i="1"/>
  <c r="U36" i="1"/>
  <c r="S60" i="1"/>
  <c r="S61" i="1"/>
  <c r="U730" i="1"/>
  <c r="S35" i="1"/>
  <c r="AC37" i="1"/>
  <c r="AK576" i="1"/>
  <c r="AK572" i="1"/>
  <c r="AC607" i="1"/>
  <c r="AE338" i="1" l="1"/>
  <c r="AC803" i="1"/>
  <c r="AK828" i="1"/>
  <c r="U729" i="1"/>
  <c r="U825" i="1"/>
  <c r="AC68" i="1"/>
  <c r="S703" i="1"/>
  <c r="S226" i="1"/>
  <c r="AC115" i="1"/>
  <c r="S68" i="1"/>
  <c r="AC351" i="1"/>
  <c r="S957" i="1"/>
  <c r="S95" i="1"/>
  <c r="S970" i="1"/>
  <c r="AC79" i="1"/>
  <c r="AK934" i="1"/>
  <c r="AC934" i="1" s="1"/>
  <c r="AA936" i="1"/>
  <c r="S704" i="1"/>
  <c r="S200" i="1"/>
  <c r="Y312" i="1"/>
  <c r="S315" i="1"/>
  <c r="AK222" i="1"/>
  <c r="AK204" i="1"/>
  <c r="AK201" i="1" s="1"/>
  <c r="AK200" i="1" s="1"/>
  <c r="AC226" i="1"/>
  <c r="AK577" i="1"/>
  <c r="AC223" i="1"/>
  <c r="AC95" i="1"/>
  <c r="AK860" i="1"/>
  <c r="AK935" i="1"/>
  <c r="AC861" i="1"/>
  <c r="AE336" i="1"/>
  <c r="AE802" i="1" s="1"/>
  <c r="AE827" i="1" s="1"/>
  <c r="AK800" i="1"/>
  <c r="AK825" i="1" s="1"/>
  <c r="AC582" i="1"/>
  <c r="AC576" i="1"/>
  <c r="AK61" i="1" l="1"/>
  <c r="AC828" i="1"/>
  <c r="U57" i="1"/>
  <c r="U31" i="1" s="1"/>
  <c r="AC94" i="1"/>
  <c r="S936" i="1"/>
  <c r="S223" i="1"/>
  <c r="S94" i="1"/>
  <c r="U59" i="1"/>
  <c r="AA57" i="1"/>
  <c r="AA31" i="1" s="1"/>
  <c r="AK221" i="1"/>
  <c r="AC221" i="1" s="1"/>
  <c r="AC222" i="1"/>
  <c r="AC860" i="1"/>
  <c r="AC935" i="1"/>
  <c r="AK933" i="1"/>
  <c r="AC204" i="1"/>
  <c r="AK57" i="1"/>
  <c r="AK31" i="1" s="1"/>
  <c r="AK35" i="1" l="1"/>
  <c r="AC35" i="1" s="1"/>
  <c r="AC61" i="1"/>
  <c r="S221" i="1"/>
  <c r="U34" i="1"/>
  <c r="AC200" i="1"/>
  <c r="AC201" i="1"/>
  <c r="AE59" i="1"/>
  <c r="AK936" i="1"/>
  <c r="AC933" i="1"/>
  <c r="AC936" i="1" l="1"/>
  <c r="AE34" i="1"/>
  <c r="Q797" i="1" l="1"/>
  <c r="Q972" i="1"/>
  <c r="I972" i="1" s="1"/>
  <c r="Q822" i="1"/>
  <c r="Q821" i="1"/>
  <c r="Q892" i="1"/>
  <c r="Q862" i="1" s="1"/>
  <c r="Q891" i="1"/>
  <c r="I895" i="1"/>
  <c r="I894" i="1"/>
  <c r="R895" i="1"/>
  <c r="R894" i="1"/>
  <c r="Q893" i="1"/>
  <c r="I893" i="1" s="1"/>
  <c r="J960" i="1"/>
  <c r="J961" i="1"/>
  <c r="J962" i="1"/>
  <c r="J963" i="1"/>
  <c r="I967" i="1"/>
  <c r="Q820" i="1" l="1"/>
  <c r="Q24" i="1" s="1"/>
  <c r="I892" i="1"/>
  <c r="Q890" i="1"/>
  <c r="Q934" i="1"/>
  <c r="I862" i="1"/>
  <c r="I966" i="1"/>
  <c r="Q966" i="1"/>
  <c r="I891" i="1"/>
  <c r="AB28" i="1"/>
  <c r="Q861" i="1"/>
  <c r="I890" i="1"/>
  <c r="Q959" i="1"/>
  <c r="R967" i="1"/>
  <c r="I813" i="1"/>
  <c r="R813" i="1"/>
  <c r="O829" i="1"/>
  <c r="O822" i="1"/>
  <c r="O821" i="1"/>
  <c r="O820" i="1"/>
  <c r="O37" i="1"/>
  <c r="O26" i="1"/>
  <c r="I787" i="1"/>
  <c r="I788" i="1"/>
  <c r="I789" i="1"/>
  <c r="I790" i="1"/>
  <c r="I791" i="1"/>
  <c r="I792" i="1"/>
  <c r="I793" i="1"/>
  <c r="I794" i="1"/>
  <c r="I796" i="1"/>
  <c r="P790" i="1"/>
  <c r="P791" i="1"/>
  <c r="P792" i="1"/>
  <c r="P793" i="1"/>
  <c r="Z787" i="1"/>
  <c r="G786" i="1"/>
  <c r="O786" i="1" s="1"/>
  <c r="Y786" i="1" s="1"/>
  <c r="P808" i="1"/>
  <c r="M829" i="1"/>
  <c r="M822" i="1"/>
  <c r="M821" i="1"/>
  <c r="M820" i="1"/>
  <c r="M37" i="1"/>
  <c r="M26" i="1"/>
  <c r="D885" i="1"/>
  <c r="T885" i="1" s="1"/>
  <c r="AH758" i="1"/>
  <c r="AH757" i="1"/>
  <c r="X746" i="1"/>
  <c r="N682" i="1"/>
  <c r="I681" i="1"/>
  <c r="I682" i="1"/>
  <c r="N450" i="1"/>
  <c r="D508" i="1"/>
  <c r="D507" i="1"/>
  <c r="F506" i="1"/>
  <c r="N506" i="1" s="1"/>
  <c r="D423" i="1"/>
  <c r="T423" i="1" s="1"/>
  <c r="D526" i="1"/>
  <c r="I468" i="1"/>
  <c r="I469" i="1"/>
  <c r="I470" i="1"/>
  <c r="I471" i="1"/>
  <c r="D468" i="1"/>
  <c r="D469" i="1"/>
  <c r="D470" i="1"/>
  <c r="D471" i="1"/>
  <c r="I786" i="1" l="1"/>
  <c r="Y785" i="1"/>
  <c r="S786" i="1"/>
  <c r="AD526" i="1"/>
  <c r="X526" i="1"/>
  <c r="T526" i="1"/>
  <c r="J526" i="1"/>
  <c r="AD508" i="1"/>
  <c r="T508" i="1"/>
  <c r="AD507" i="1"/>
  <c r="X507" i="1"/>
  <c r="T507" i="1"/>
  <c r="AD423" i="1"/>
  <c r="J423" i="1"/>
  <c r="AJ786" i="1"/>
  <c r="Z786" i="1"/>
  <c r="P787" i="1"/>
  <c r="Z788" i="1"/>
  <c r="AJ788" i="1"/>
  <c r="P796" i="1"/>
  <c r="AJ796" i="1"/>
  <c r="Z796" i="1"/>
  <c r="P789" i="1"/>
  <c r="Z789" i="1"/>
  <c r="P794" i="1"/>
  <c r="Z794" i="1"/>
  <c r="AJ794" i="1"/>
  <c r="P786" i="1"/>
  <c r="AH752" i="1"/>
  <c r="D752" i="1"/>
  <c r="T752" i="1" s="1"/>
  <c r="AD471" i="1"/>
  <c r="T471" i="1"/>
  <c r="AD470" i="1"/>
  <c r="T470" i="1"/>
  <c r="AD469" i="1"/>
  <c r="T469" i="1"/>
  <c r="AD468" i="1"/>
  <c r="T468" i="1"/>
  <c r="D525" i="1"/>
  <c r="AH525" i="1"/>
  <c r="D506" i="1"/>
  <c r="AH506" i="1"/>
  <c r="N747" i="1"/>
  <c r="AH747" i="1"/>
  <c r="N743" i="1"/>
  <c r="N744" i="1"/>
  <c r="AH744" i="1"/>
  <c r="G785" i="1"/>
  <c r="N746" i="1"/>
  <c r="AH746" i="1"/>
  <c r="Q860" i="1"/>
  <c r="Q935" i="1"/>
  <c r="Q933" i="1" s="1"/>
  <c r="I861" i="1"/>
  <c r="I965" i="1"/>
  <c r="P788" i="1"/>
  <c r="D794" i="1"/>
  <c r="AD794" i="1" s="1"/>
  <c r="Q958" i="1"/>
  <c r="O24" i="1"/>
  <c r="I934" i="1"/>
  <c r="J471" i="1"/>
  <c r="J470" i="1"/>
  <c r="J469" i="1"/>
  <c r="M24" i="1"/>
  <c r="F505" i="1"/>
  <c r="N505" i="1" s="1"/>
  <c r="Y737" i="1" l="1"/>
  <c r="S785" i="1"/>
  <c r="AD525" i="1"/>
  <c r="T525" i="1"/>
  <c r="X525" i="1"/>
  <c r="J525" i="1"/>
  <c r="AD506" i="1"/>
  <c r="T506" i="1"/>
  <c r="X506" i="1"/>
  <c r="Z785" i="1"/>
  <c r="AH750" i="1"/>
  <c r="N750" i="1"/>
  <c r="X750" i="1"/>
  <c r="D505" i="1"/>
  <c r="AH505" i="1"/>
  <c r="J794" i="1"/>
  <c r="T794" i="1"/>
  <c r="Q970" i="1"/>
  <c r="I970" i="1" s="1"/>
  <c r="I971" i="1"/>
  <c r="I957" i="1"/>
  <c r="Q936" i="1"/>
  <c r="I933" i="1"/>
  <c r="I935" i="1"/>
  <c r="I860" i="1"/>
  <c r="I964" i="1"/>
  <c r="N218" i="1"/>
  <c r="N219" i="1"/>
  <c r="N220" i="1"/>
  <c r="N225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808" i="1"/>
  <c r="I829" i="1"/>
  <c r="I822" i="1"/>
  <c r="I821" i="1"/>
  <c r="I820" i="1"/>
  <c r="I760" i="1"/>
  <c r="AF774" i="1"/>
  <c r="AF778" i="1"/>
  <c r="AF776" i="1"/>
  <c r="AF769" i="1"/>
  <c r="AF777" i="1"/>
  <c r="AF766" i="1"/>
  <c r="L976" i="1"/>
  <c r="L977" i="1"/>
  <c r="L978" i="1"/>
  <c r="L980" i="1"/>
  <c r="L982" i="1"/>
  <c r="L985" i="1"/>
  <c r="L986" i="1"/>
  <c r="I976" i="1"/>
  <c r="J976" i="1" s="1"/>
  <c r="I977" i="1"/>
  <c r="J977" i="1" s="1"/>
  <c r="I978" i="1"/>
  <c r="J978" i="1" s="1"/>
  <c r="I979" i="1"/>
  <c r="I980" i="1"/>
  <c r="J980" i="1" s="1"/>
  <c r="I981" i="1"/>
  <c r="I982" i="1"/>
  <c r="I983" i="1"/>
  <c r="I984" i="1"/>
  <c r="I985" i="1"/>
  <c r="J985" i="1" s="1"/>
  <c r="I986" i="1"/>
  <c r="J986" i="1" s="1"/>
  <c r="I987" i="1"/>
  <c r="I988" i="1"/>
  <c r="L720" i="1"/>
  <c r="L719" i="1"/>
  <c r="E706" i="1"/>
  <c r="I680" i="1"/>
  <c r="L680" i="1"/>
  <c r="D681" i="1"/>
  <c r="I815" i="1"/>
  <c r="L216" i="1"/>
  <c r="L214" i="1"/>
  <c r="L975" i="1"/>
  <c r="L808" i="1"/>
  <c r="I808" i="1"/>
  <c r="Y797" i="1" l="1"/>
  <c r="Y799" i="1" s="1"/>
  <c r="Y736" i="1"/>
  <c r="T681" i="1"/>
  <c r="AE681" i="1"/>
  <c r="L775" i="1"/>
  <c r="V775" i="1"/>
  <c r="AD505" i="1"/>
  <c r="X505" i="1"/>
  <c r="T505" i="1"/>
  <c r="T779" i="1"/>
  <c r="L678" i="1"/>
  <c r="E705" i="1"/>
  <c r="E335" i="1" s="1"/>
  <c r="V706" i="1"/>
  <c r="AF706" i="1"/>
  <c r="T782" i="1"/>
  <c r="V678" i="1"/>
  <c r="T781" i="1"/>
  <c r="T780" i="1"/>
  <c r="I936" i="1"/>
  <c r="J681" i="1"/>
  <c r="I749" i="1"/>
  <c r="I753" i="1"/>
  <c r="I757" i="1"/>
  <c r="I758" i="1"/>
  <c r="I763" i="1"/>
  <c r="I764" i="1"/>
  <c r="I765" i="1"/>
  <c r="I774" i="1"/>
  <c r="I775" i="1"/>
  <c r="I776" i="1"/>
  <c r="I777" i="1"/>
  <c r="O802" i="1"/>
  <c r="O785" i="1"/>
  <c r="M756" i="1"/>
  <c r="I756" i="1" s="1"/>
  <c r="M754" i="1"/>
  <c r="M751" i="1"/>
  <c r="M748" i="1"/>
  <c r="I747" i="1"/>
  <c r="I746" i="1"/>
  <c r="K803" i="1"/>
  <c r="Q733" i="1"/>
  <c r="Q803" i="1" s="1"/>
  <c r="Q828" i="1" s="1"/>
  <c r="O734" i="1"/>
  <c r="O830" i="1" s="1"/>
  <c r="O62" i="1" s="1"/>
  <c r="O36" i="1" s="1"/>
  <c r="O733" i="1"/>
  <c r="O803" i="1" s="1"/>
  <c r="O732" i="1"/>
  <c r="O731" i="1"/>
  <c r="O730" i="1"/>
  <c r="M734" i="1"/>
  <c r="M830" i="1" s="1"/>
  <c r="M62" i="1" s="1"/>
  <c r="M36" i="1" s="1"/>
  <c r="M733" i="1"/>
  <c r="M828" i="1" s="1"/>
  <c r="K734" i="1"/>
  <c r="K830" i="1" s="1"/>
  <c r="K733" i="1"/>
  <c r="K828" i="1" s="1"/>
  <c r="I701" i="1"/>
  <c r="I702" i="1"/>
  <c r="I707" i="1"/>
  <c r="I711" i="1"/>
  <c r="I712" i="1"/>
  <c r="I713" i="1"/>
  <c r="J713" i="1" s="1"/>
  <c r="I714" i="1"/>
  <c r="J714" i="1" s="1"/>
  <c r="K717" i="1"/>
  <c r="I717" i="1" s="1"/>
  <c r="K716" i="1"/>
  <c r="I716" i="1" s="1"/>
  <c r="I700" i="1"/>
  <c r="I693" i="1"/>
  <c r="I678" i="1"/>
  <c r="I677" i="1"/>
  <c r="I676" i="1"/>
  <c r="I675" i="1"/>
  <c r="I674" i="1"/>
  <c r="I672" i="1"/>
  <c r="I671" i="1"/>
  <c r="I670" i="1"/>
  <c r="I668" i="1"/>
  <c r="J668" i="1" s="1"/>
  <c r="Q692" i="1"/>
  <c r="Q691" i="1" s="1"/>
  <c r="I615" i="1"/>
  <c r="I608" i="1"/>
  <c r="I600" i="1"/>
  <c r="I593" i="1"/>
  <c r="I589" i="1"/>
  <c r="I583" i="1"/>
  <c r="I581" i="1"/>
  <c r="I580" i="1"/>
  <c r="Q614" i="1"/>
  <c r="I614" i="1" s="1"/>
  <c r="Q613" i="1"/>
  <c r="Q612" i="1"/>
  <c r="Q607" i="1"/>
  <c r="I607" i="1" s="1"/>
  <c r="Q603" i="1"/>
  <c r="Q602" i="1"/>
  <c r="Q598" i="1"/>
  <c r="Q597" i="1"/>
  <c r="Q596" i="1"/>
  <c r="Q582" i="1"/>
  <c r="I582" i="1" s="1"/>
  <c r="Q579" i="1"/>
  <c r="Q578" i="1"/>
  <c r="M544" i="1"/>
  <c r="M537" i="1"/>
  <c r="M533" i="1"/>
  <c r="J371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4" i="1"/>
  <c r="J398" i="1"/>
  <c r="J399" i="1"/>
  <c r="J401" i="1"/>
  <c r="J402" i="1"/>
  <c r="J403" i="1"/>
  <c r="J404" i="1"/>
  <c r="J405" i="1"/>
  <c r="J409" i="1"/>
  <c r="J410" i="1"/>
  <c r="J411" i="1"/>
  <c r="J412" i="1"/>
  <c r="J413" i="1"/>
  <c r="J414" i="1"/>
  <c r="J415" i="1"/>
  <c r="J416" i="1"/>
  <c r="J417" i="1"/>
  <c r="J428" i="1"/>
  <c r="M498" i="1"/>
  <c r="I497" i="1" s="1"/>
  <c r="M466" i="1"/>
  <c r="M461" i="1"/>
  <c r="I461" i="1" s="1"/>
  <c r="M460" i="1"/>
  <c r="I460" i="1" s="1"/>
  <c r="M453" i="1"/>
  <c r="I453" i="1" s="1"/>
  <c r="I451" i="1"/>
  <c r="M447" i="1"/>
  <c r="M446" i="1" s="1"/>
  <c r="I446" i="1" s="1"/>
  <c r="M439" i="1"/>
  <c r="I438" i="1" s="1"/>
  <c r="M421" i="1"/>
  <c r="M407" i="1"/>
  <c r="M406" i="1" s="1"/>
  <c r="M371" i="1"/>
  <c r="M370" i="1"/>
  <c r="M366" i="1"/>
  <c r="M347" i="1"/>
  <c r="M346" i="1"/>
  <c r="M344" i="1"/>
  <c r="I448" i="1"/>
  <c r="I449" i="1"/>
  <c r="J449" i="1" s="1"/>
  <c r="I452" i="1"/>
  <c r="I454" i="1"/>
  <c r="I455" i="1"/>
  <c r="J455" i="1" s="1"/>
  <c r="I456" i="1"/>
  <c r="I457" i="1"/>
  <c r="J457" i="1" s="1"/>
  <c r="I458" i="1"/>
  <c r="I459" i="1"/>
  <c r="J459" i="1" s="1"/>
  <c r="I462" i="1"/>
  <c r="I463" i="1"/>
  <c r="J463" i="1" s="1"/>
  <c r="I464" i="1"/>
  <c r="J464" i="1" s="1"/>
  <c r="I467" i="1"/>
  <c r="I472" i="1"/>
  <c r="I473" i="1"/>
  <c r="I474" i="1"/>
  <c r="I475" i="1"/>
  <c r="J475" i="1" s="1"/>
  <c r="I476" i="1"/>
  <c r="I477" i="1"/>
  <c r="I478" i="1"/>
  <c r="J478" i="1" s="1"/>
  <c r="I479" i="1"/>
  <c r="I480" i="1"/>
  <c r="I481" i="1"/>
  <c r="I482" i="1"/>
  <c r="I483" i="1"/>
  <c r="I484" i="1"/>
  <c r="I485" i="1"/>
  <c r="J485" i="1" s="1"/>
  <c r="I486" i="1"/>
  <c r="J486" i="1" s="1"/>
  <c r="I487" i="1"/>
  <c r="I488" i="1"/>
  <c r="I489" i="1"/>
  <c r="J489" i="1" s="1"/>
  <c r="I490" i="1"/>
  <c r="J490" i="1" s="1"/>
  <c r="I491" i="1"/>
  <c r="I492" i="1"/>
  <c r="I493" i="1"/>
  <c r="I494" i="1"/>
  <c r="I495" i="1"/>
  <c r="I496" i="1"/>
  <c r="I499" i="1"/>
  <c r="I500" i="1"/>
  <c r="I501" i="1"/>
  <c r="J501" i="1" s="1"/>
  <c r="I502" i="1"/>
  <c r="J502" i="1" s="1"/>
  <c r="I503" i="1"/>
  <c r="J503" i="1" s="1"/>
  <c r="I504" i="1"/>
  <c r="J504" i="1" s="1"/>
  <c r="I505" i="1"/>
  <c r="J505" i="1" s="1"/>
  <c r="I506" i="1"/>
  <c r="J506" i="1" s="1"/>
  <c r="I507" i="1"/>
  <c r="J507" i="1" s="1"/>
  <c r="I508" i="1"/>
  <c r="J508" i="1" s="1"/>
  <c r="I509" i="1"/>
  <c r="J509" i="1" s="1"/>
  <c r="I510" i="1"/>
  <c r="J510" i="1" s="1"/>
  <c r="I511" i="1"/>
  <c r="J511" i="1" s="1"/>
  <c r="I512" i="1"/>
  <c r="J512" i="1" s="1"/>
  <c r="I513" i="1"/>
  <c r="J513" i="1" s="1"/>
  <c r="I514" i="1"/>
  <c r="J514" i="1" s="1"/>
  <c r="I515" i="1"/>
  <c r="J515" i="1" s="1"/>
  <c r="I516" i="1"/>
  <c r="J516" i="1" s="1"/>
  <c r="I517" i="1"/>
  <c r="J517" i="1" s="1"/>
  <c r="I518" i="1"/>
  <c r="J518" i="1" s="1"/>
  <c r="I519" i="1"/>
  <c r="J519" i="1" s="1"/>
  <c r="I520" i="1"/>
  <c r="J520" i="1" s="1"/>
  <c r="I521" i="1"/>
  <c r="J521" i="1" s="1"/>
  <c r="I522" i="1"/>
  <c r="J522" i="1" s="1"/>
  <c r="I523" i="1"/>
  <c r="J523" i="1" s="1"/>
  <c r="I524" i="1"/>
  <c r="J524" i="1" s="1"/>
  <c r="I433" i="1"/>
  <c r="I434" i="1"/>
  <c r="I435" i="1"/>
  <c r="I436" i="1"/>
  <c r="I437" i="1"/>
  <c r="I440" i="1"/>
  <c r="I441" i="1"/>
  <c r="J441" i="1" s="1"/>
  <c r="I442" i="1"/>
  <c r="J442" i="1" s="1"/>
  <c r="I443" i="1"/>
  <c r="I444" i="1"/>
  <c r="I445" i="1"/>
  <c r="J445" i="1" s="1"/>
  <c r="I430" i="1"/>
  <c r="I431" i="1"/>
  <c r="I432" i="1"/>
  <c r="I429" i="1"/>
  <c r="I425" i="1"/>
  <c r="Q344" i="1"/>
  <c r="Q731" i="1" s="1"/>
  <c r="Q341" i="1"/>
  <c r="Q336" i="1" s="1"/>
  <c r="Q802" i="1" s="1"/>
  <c r="Q827" i="1" s="1"/>
  <c r="Q339" i="1"/>
  <c r="K420" i="1"/>
  <c r="K419" i="1"/>
  <c r="K407" i="1"/>
  <c r="K406" i="1" s="1"/>
  <c r="K396" i="1"/>
  <c r="K395" i="1"/>
  <c r="K392" i="1"/>
  <c r="K370" i="1"/>
  <c r="K357" i="1"/>
  <c r="K353" i="1"/>
  <c r="K352" i="1" s="1"/>
  <c r="K351" i="1" s="1"/>
  <c r="K347" i="1"/>
  <c r="K346" i="1"/>
  <c r="K344" i="1"/>
  <c r="K339" i="1" s="1"/>
  <c r="K341" i="1"/>
  <c r="K336" i="1" s="1"/>
  <c r="K802" i="1" s="1"/>
  <c r="K827" i="1" s="1"/>
  <c r="K340" i="1"/>
  <c r="K337" i="1"/>
  <c r="I337" i="1" s="1"/>
  <c r="I286" i="1"/>
  <c r="I267" i="1"/>
  <c r="I266" i="1"/>
  <c r="I265" i="1"/>
  <c r="I256" i="1"/>
  <c r="I257" i="1"/>
  <c r="I255" i="1"/>
  <c r="I254" i="1"/>
  <c r="I250" i="1"/>
  <c r="I249" i="1"/>
  <c r="I247" i="1"/>
  <c r="I246" i="1"/>
  <c r="I245" i="1"/>
  <c r="I238" i="1"/>
  <c r="I219" i="1"/>
  <c r="I218" i="1"/>
  <c r="I216" i="1"/>
  <c r="I215" i="1"/>
  <c r="I214" i="1"/>
  <c r="I208" i="1"/>
  <c r="I199" i="1"/>
  <c r="I198" i="1"/>
  <c r="J311" i="1"/>
  <c r="J310" i="1"/>
  <c r="J309" i="1"/>
  <c r="J308" i="1"/>
  <c r="J307" i="1"/>
  <c r="J306" i="1"/>
  <c r="J305" i="1"/>
  <c r="J273" i="1"/>
  <c r="J272" i="1"/>
  <c r="J271" i="1"/>
  <c r="J270" i="1"/>
  <c r="J269" i="1"/>
  <c r="J268" i="1"/>
  <c r="J263" i="1"/>
  <c r="J262" i="1"/>
  <c r="J261" i="1"/>
  <c r="J260" i="1"/>
  <c r="J259" i="1"/>
  <c r="J258" i="1"/>
  <c r="J186" i="1"/>
  <c r="J184" i="1"/>
  <c r="J183" i="1"/>
  <c r="J168" i="1"/>
  <c r="J165" i="1"/>
  <c r="J162" i="1"/>
  <c r="J159" i="1"/>
  <c r="J153" i="1"/>
  <c r="J152" i="1"/>
  <c r="J151" i="1"/>
  <c r="J150" i="1"/>
  <c r="J149" i="1"/>
  <c r="J148" i="1"/>
  <c r="J147" i="1"/>
  <c r="J146" i="1"/>
  <c r="J145" i="1"/>
  <c r="J141" i="1"/>
  <c r="J140" i="1"/>
  <c r="J139" i="1"/>
  <c r="J138" i="1"/>
  <c r="J137" i="1"/>
  <c r="J135" i="1"/>
  <c r="J134" i="1"/>
  <c r="J133" i="1"/>
  <c r="J132" i="1"/>
  <c r="J131" i="1"/>
  <c r="J130" i="1"/>
  <c r="J129" i="1"/>
  <c r="J128" i="1"/>
  <c r="J127" i="1"/>
  <c r="J126" i="1"/>
  <c r="J125" i="1"/>
  <c r="J122" i="1"/>
  <c r="J114" i="1"/>
  <c r="J113" i="1"/>
  <c r="J112" i="1"/>
  <c r="J111" i="1"/>
  <c r="J110" i="1"/>
  <c r="J109" i="1"/>
  <c r="J108" i="1"/>
  <c r="J107" i="1"/>
  <c r="J106" i="1"/>
  <c r="J105" i="1"/>
  <c r="J104" i="1"/>
  <c r="J97" i="1"/>
  <c r="J92" i="1"/>
  <c r="J91" i="1"/>
  <c r="J76" i="1"/>
  <c r="Q284" i="1"/>
  <c r="Q225" i="1" s="1"/>
  <c r="Q222" i="1" s="1"/>
  <c r="Q229" i="1"/>
  <c r="Q227" i="1" s="1"/>
  <c r="Q173" i="1" s="1"/>
  <c r="Q228" i="1"/>
  <c r="Q172" i="1" s="1"/>
  <c r="Q207" i="1"/>
  <c r="Q206" i="1"/>
  <c r="Q177" i="1"/>
  <c r="Q174" i="1"/>
  <c r="Q127" i="1"/>
  <c r="Q117" i="1" s="1"/>
  <c r="Q126" i="1"/>
  <c r="Q116" i="1" s="1"/>
  <c r="Q94" i="1"/>
  <c r="O284" i="1"/>
  <c r="O230" i="1"/>
  <c r="O229" i="1" s="1"/>
  <c r="O227" i="1" s="1"/>
  <c r="O228" i="1"/>
  <c r="O223" i="1"/>
  <c r="O221" i="1" s="1"/>
  <c r="O207" i="1"/>
  <c r="O206" i="1"/>
  <c r="O201" i="1"/>
  <c r="O200" i="1" s="1"/>
  <c r="O177" i="1"/>
  <c r="O174" i="1"/>
  <c r="O173" i="1"/>
  <c r="O171" i="1" s="1"/>
  <c r="O172" i="1"/>
  <c r="O127" i="1"/>
  <c r="O117" i="1" s="1"/>
  <c r="O126" i="1"/>
  <c r="M285" i="1"/>
  <c r="M283" i="1"/>
  <c r="M264" i="1"/>
  <c r="I264" i="1" s="1"/>
  <c r="M248" i="1"/>
  <c r="I248" i="1" s="1"/>
  <c r="M244" i="1"/>
  <c r="I244" i="1" s="1"/>
  <c r="M243" i="1"/>
  <c r="I243" i="1" s="1"/>
  <c r="M226" i="1"/>
  <c r="M223" i="1" s="1"/>
  <c r="M224" i="1"/>
  <c r="M222" i="1"/>
  <c r="M221" i="1" s="1"/>
  <c r="M217" i="1"/>
  <c r="M203" i="1"/>
  <c r="M201" i="1"/>
  <c r="M200" i="1" s="1"/>
  <c r="M180" i="1"/>
  <c r="M177" i="1"/>
  <c r="M174" i="1"/>
  <c r="M173" i="1"/>
  <c r="M172" i="1"/>
  <c r="M125" i="1"/>
  <c r="M117" i="1"/>
  <c r="K285" i="1"/>
  <c r="K283" i="1"/>
  <c r="K236" i="1"/>
  <c r="K229" i="1" s="1"/>
  <c r="K228" i="1"/>
  <c r="K225" i="1"/>
  <c r="K224" i="1" s="1"/>
  <c r="K217" i="1"/>
  <c r="K213" i="1"/>
  <c r="K212" i="1"/>
  <c r="K66" i="1" s="1"/>
  <c r="K211" i="1"/>
  <c r="K210" i="1"/>
  <c r="K197" i="1"/>
  <c r="I197" i="1" s="1"/>
  <c r="K194" i="1"/>
  <c r="K193" i="1"/>
  <c r="K189" i="1"/>
  <c r="K188" i="1" s="1"/>
  <c r="K180" i="1"/>
  <c r="K177" i="1"/>
  <c r="K174" i="1"/>
  <c r="K173" i="1"/>
  <c r="K172" i="1"/>
  <c r="K156" i="1"/>
  <c r="K136" i="1"/>
  <c r="K127" i="1"/>
  <c r="K117" i="1" s="1"/>
  <c r="K126" i="1"/>
  <c r="K116" i="1" s="1"/>
  <c r="Q61" i="1"/>
  <c r="Q35" i="1" s="1"/>
  <c r="Q60" i="1"/>
  <c r="O61" i="1"/>
  <c r="O35" i="1" s="1"/>
  <c r="O60" i="1"/>
  <c r="M61" i="1"/>
  <c r="M35" i="1" s="1"/>
  <c r="M60" i="1"/>
  <c r="R25" i="1"/>
  <c r="R28" i="1"/>
  <c r="R32" i="1"/>
  <c r="P22" i="1"/>
  <c r="P32" i="1"/>
  <c r="N22" i="1"/>
  <c r="N32" i="1"/>
  <c r="I25" i="1"/>
  <c r="I28" i="1"/>
  <c r="I32" i="1"/>
  <c r="J32" i="1" s="1"/>
  <c r="I27" i="1"/>
  <c r="I26" i="1"/>
  <c r="AV10" i="1"/>
  <c r="AU32" i="1"/>
  <c r="AU37" i="1"/>
  <c r="AV38" i="1"/>
  <c r="AU46" i="1"/>
  <c r="AU51" i="1"/>
  <c r="AV51" i="1"/>
  <c r="AV71" i="1"/>
  <c r="AV72" i="1"/>
  <c r="AV76" i="1"/>
  <c r="AV78" i="1"/>
  <c r="AV80" i="1"/>
  <c r="AV84" i="1"/>
  <c r="AV86" i="1"/>
  <c r="AV87" i="1"/>
  <c r="AV90" i="1"/>
  <c r="AV91" i="1"/>
  <c r="AV92" i="1"/>
  <c r="AV93" i="1"/>
  <c r="AV97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21" i="1"/>
  <c r="AV122" i="1"/>
  <c r="AU125" i="1"/>
  <c r="AU143" i="1"/>
  <c r="AV143" i="1"/>
  <c r="AU144" i="1"/>
  <c r="AV144" i="1"/>
  <c r="AV154" i="1"/>
  <c r="AV155" i="1"/>
  <c r="AU157" i="1"/>
  <c r="AV157" i="1"/>
  <c r="AU158" i="1"/>
  <c r="AV158" i="1"/>
  <c r="AV160" i="1"/>
  <c r="AV161" i="1"/>
  <c r="AV163" i="1"/>
  <c r="AV164" i="1"/>
  <c r="AV166" i="1"/>
  <c r="AV167" i="1"/>
  <c r="AV169" i="1"/>
  <c r="AV170" i="1"/>
  <c r="AV175" i="1"/>
  <c r="AU175" i="1" s="1"/>
  <c r="AV176" i="1"/>
  <c r="AU176" i="1" s="1"/>
  <c r="AV178" i="1"/>
  <c r="AU178" i="1" s="1"/>
  <c r="AV179" i="1"/>
  <c r="AU179" i="1" s="1"/>
  <c r="AV181" i="1"/>
  <c r="AU181" i="1" s="1"/>
  <c r="AV182" i="1"/>
  <c r="AU182" i="1" s="1"/>
  <c r="AV186" i="1"/>
  <c r="AU186" i="1" s="1"/>
  <c r="AV190" i="1"/>
  <c r="AU190" i="1" s="1"/>
  <c r="AV191" i="1"/>
  <c r="AU191" i="1" s="1"/>
  <c r="AV195" i="1"/>
  <c r="AU195" i="1" s="1"/>
  <c r="AV196" i="1"/>
  <c r="AU198" i="1"/>
  <c r="AV198" i="1"/>
  <c r="AU199" i="1"/>
  <c r="AV199" i="1"/>
  <c r="AU201" i="1"/>
  <c r="AV201" i="1"/>
  <c r="AV208" i="1"/>
  <c r="AU214" i="1"/>
  <c r="AV214" i="1"/>
  <c r="AV215" i="1"/>
  <c r="AU216" i="1"/>
  <c r="AV216" i="1"/>
  <c r="AU218" i="1"/>
  <c r="AV218" i="1"/>
  <c r="AU220" i="1"/>
  <c r="AV220" i="1"/>
  <c r="AU225" i="1"/>
  <c r="AU227" i="1"/>
  <c r="AU45" i="1" s="1"/>
  <c r="AU228" i="1"/>
  <c r="AU229" i="1"/>
  <c r="AU230" i="1"/>
  <c r="AU231" i="1"/>
  <c r="AV231" i="1"/>
  <c r="AU232" i="1"/>
  <c r="AV232" i="1"/>
  <c r="AU233" i="1"/>
  <c r="AV233" i="1"/>
  <c r="AU234" i="1"/>
  <c r="AV234" i="1"/>
  <c r="AU235" i="1"/>
  <c r="AV235" i="1"/>
  <c r="AU236" i="1"/>
  <c r="AU237" i="1"/>
  <c r="AV237" i="1"/>
  <c r="AU238" i="1"/>
  <c r="AV238" i="1"/>
  <c r="AV245" i="1"/>
  <c r="AU247" i="1"/>
  <c r="AV247" i="1"/>
  <c r="AV249" i="1"/>
  <c r="AV250" i="1"/>
  <c r="AV253" i="1"/>
  <c r="AV254" i="1"/>
  <c r="AV255" i="1"/>
  <c r="AV256" i="1"/>
  <c r="AU257" i="1"/>
  <c r="AV257" i="1"/>
  <c r="AU259" i="1"/>
  <c r="AV259" i="1"/>
  <c r="AU260" i="1"/>
  <c r="AV260" i="1"/>
  <c r="AU262" i="1"/>
  <c r="AV262" i="1"/>
  <c r="AU263" i="1"/>
  <c r="AV263" i="1"/>
  <c r="AV265" i="1"/>
  <c r="AU267" i="1"/>
  <c r="AV267" i="1"/>
  <c r="AU269" i="1"/>
  <c r="AV269" i="1"/>
  <c r="AU270" i="1"/>
  <c r="AV270" i="1"/>
  <c r="AV274" i="1"/>
  <c r="AU274" i="1" s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48" i="1"/>
  <c r="AU348" i="1" s="1"/>
  <c r="AV349" i="1"/>
  <c r="AV350" i="1"/>
  <c r="AV354" i="1"/>
  <c r="AV355" i="1"/>
  <c r="AU355" i="1" s="1"/>
  <c r="AV356" i="1"/>
  <c r="AU356" i="1" s="1"/>
  <c r="AV359" i="1"/>
  <c r="AU359" i="1" s="1"/>
  <c r="AV360" i="1"/>
  <c r="AU360" i="1" s="1"/>
  <c r="AV363" i="1"/>
  <c r="AU363" i="1" s="1"/>
  <c r="AU365" i="1"/>
  <c r="AV365" i="1"/>
  <c r="AU367" i="1"/>
  <c r="AV367" i="1"/>
  <c r="AU368" i="1"/>
  <c r="AV368" i="1"/>
  <c r="AU369" i="1"/>
  <c r="AV369" i="1"/>
  <c r="AU372" i="1"/>
  <c r="AV372" i="1"/>
  <c r="AU373" i="1"/>
  <c r="AV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V393" i="1"/>
  <c r="AU394" i="1"/>
  <c r="AU395" i="1"/>
  <c r="AU396" i="1"/>
  <c r="AU397" i="1"/>
  <c r="AV397" i="1"/>
  <c r="AU398" i="1"/>
  <c r="AU399" i="1"/>
  <c r="AU400" i="1"/>
  <c r="AV400" i="1"/>
  <c r="AU401" i="1"/>
  <c r="AU402" i="1"/>
  <c r="AU403" i="1"/>
  <c r="AU404" i="1"/>
  <c r="AU405" i="1"/>
  <c r="AU408" i="1"/>
  <c r="AV408" i="1"/>
  <c r="AU409" i="1"/>
  <c r="AU410" i="1"/>
  <c r="AU411" i="1"/>
  <c r="AU412" i="1"/>
  <c r="AU413" i="1"/>
  <c r="AU414" i="1"/>
  <c r="AU415" i="1"/>
  <c r="AU416" i="1"/>
  <c r="AU417" i="1"/>
  <c r="AU418" i="1"/>
  <c r="AV418" i="1"/>
  <c r="AU419" i="1"/>
  <c r="AU422" i="1"/>
  <c r="AV422" i="1"/>
  <c r="AU424" i="1"/>
  <c r="AV424" i="1"/>
  <c r="AU427" i="1"/>
  <c r="AV427" i="1"/>
  <c r="AU428" i="1"/>
  <c r="AU429" i="1"/>
  <c r="AU430" i="1"/>
  <c r="AU431" i="1"/>
  <c r="AV431" i="1"/>
  <c r="AU432" i="1"/>
  <c r="AV432" i="1"/>
  <c r="AU433" i="1"/>
  <c r="AU434" i="1"/>
  <c r="AV434" i="1"/>
  <c r="AU435" i="1"/>
  <c r="AV435" i="1"/>
  <c r="AU436" i="1"/>
  <c r="AU437" i="1"/>
  <c r="AV437" i="1"/>
  <c r="AU440" i="1"/>
  <c r="AV440" i="1"/>
  <c r="AU441" i="1"/>
  <c r="AU442" i="1"/>
  <c r="AU443" i="1"/>
  <c r="AV443" i="1"/>
  <c r="AU444" i="1"/>
  <c r="AU445" i="1"/>
  <c r="AU448" i="1"/>
  <c r="AV448" i="1"/>
  <c r="AU449" i="1"/>
  <c r="AU450" i="1"/>
  <c r="AU454" i="1"/>
  <c r="AV454" i="1"/>
  <c r="AU455" i="1"/>
  <c r="AU456" i="1"/>
  <c r="AU457" i="1"/>
  <c r="AU458" i="1"/>
  <c r="AV458" i="1"/>
  <c r="AU459" i="1"/>
  <c r="AU462" i="1"/>
  <c r="AV462" i="1"/>
  <c r="AU463" i="1"/>
  <c r="AU464" i="1"/>
  <c r="AU467" i="1"/>
  <c r="AV467" i="1"/>
  <c r="AU468" i="1"/>
  <c r="AV468" i="1"/>
  <c r="AU471" i="1"/>
  <c r="AV471" i="1"/>
  <c r="AU472" i="1"/>
  <c r="AV472" i="1"/>
  <c r="AU473" i="1"/>
  <c r="AU474" i="1"/>
  <c r="AU475" i="1"/>
  <c r="AU476" i="1"/>
  <c r="AU477" i="1"/>
  <c r="AV477" i="1"/>
  <c r="AU478" i="1"/>
  <c r="AU479" i="1"/>
  <c r="AU480" i="1"/>
  <c r="AU481" i="1"/>
  <c r="AV481" i="1"/>
  <c r="AU482" i="1"/>
  <c r="AV482" i="1"/>
  <c r="AU483" i="1"/>
  <c r="AV483" i="1"/>
  <c r="AU484" i="1"/>
  <c r="AV484" i="1"/>
  <c r="AU485" i="1"/>
  <c r="AU486" i="1"/>
  <c r="AU487" i="1"/>
  <c r="AU488" i="1"/>
  <c r="AV488" i="1"/>
  <c r="AU489" i="1"/>
  <c r="AU490" i="1"/>
  <c r="AU491" i="1"/>
  <c r="AU492" i="1"/>
  <c r="AU493" i="1"/>
  <c r="AV493" i="1"/>
  <c r="AU494" i="1"/>
  <c r="AU495" i="1"/>
  <c r="AU496" i="1"/>
  <c r="AV496" i="1"/>
  <c r="AU499" i="1"/>
  <c r="AV499" i="1"/>
  <c r="AU500" i="1"/>
  <c r="AV500" i="1"/>
  <c r="AU503" i="1"/>
  <c r="AV503" i="1"/>
  <c r="AU504" i="1"/>
  <c r="AV504" i="1"/>
  <c r="AU507" i="1"/>
  <c r="AV507" i="1"/>
  <c r="AU508" i="1"/>
  <c r="AV508" i="1"/>
  <c r="AU511" i="1"/>
  <c r="AV511" i="1"/>
  <c r="AU512" i="1"/>
  <c r="AV512" i="1"/>
  <c r="AU515" i="1"/>
  <c r="AV515" i="1"/>
  <c r="AU516" i="1"/>
  <c r="AV516" i="1"/>
  <c r="AU519" i="1"/>
  <c r="AV519" i="1"/>
  <c r="AU520" i="1"/>
  <c r="AV520" i="1"/>
  <c r="AU523" i="1"/>
  <c r="AV523" i="1"/>
  <c r="AU534" i="1"/>
  <c r="AV534" i="1"/>
  <c r="AU535" i="1"/>
  <c r="AV535" i="1"/>
  <c r="AU536" i="1"/>
  <c r="AV536" i="1"/>
  <c r="AU546" i="1"/>
  <c r="AV546" i="1"/>
  <c r="AV547" i="1"/>
  <c r="AU554" i="1"/>
  <c r="AV554" i="1"/>
  <c r="AU563" i="1"/>
  <c r="AU573" i="1"/>
  <c r="AV580" i="1"/>
  <c r="AV581" i="1"/>
  <c r="AV583" i="1"/>
  <c r="AV586" i="1"/>
  <c r="AU586" i="1" s="1"/>
  <c r="AV587" i="1"/>
  <c r="AU587" i="1" s="1"/>
  <c r="AV588" i="1"/>
  <c r="AU588" i="1" s="1"/>
  <c r="AV589" i="1"/>
  <c r="AU589" i="1" s="1"/>
  <c r="AV600" i="1"/>
  <c r="AV601" i="1"/>
  <c r="AV604" i="1"/>
  <c r="AV608" i="1"/>
  <c r="AV609" i="1"/>
  <c r="AU609" i="1" s="1"/>
  <c r="AV610" i="1"/>
  <c r="AU610" i="1" s="1"/>
  <c r="AV615" i="1"/>
  <c r="AU615" i="1" s="1"/>
  <c r="AV617" i="1"/>
  <c r="AU617" i="1" s="1"/>
  <c r="AU620" i="1"/>
  <c r="AV620" i="1"/>
  <c r="AV621" i="1"/>
  <c r="AU621" i="1" s="1"/>
  <c r="AV624" i="1"/>
  <c r="AU624" i="1" s="1"/>
  <c r="AV625" i="1"/>
  <c r="AU625" i="1" s="1"/>
  <c r="AV626" i="1"/>
  <c r="AU626" i="1" s="1"/>
  <c r="AV628" i="1"/>
  <c r="AU628" i="1" s="1"/>
  <c r="AV629" i="1"/>
  <c r="AU629" i="1" s="1"/>
  <c r="AV631" i="1"/>
  <c r="AU631" i="1" s="1"/>
  <c r="AU635" i="1"/>
  <c r="AV635" i="1"/>
  <c r="AV619" i="1" s="1"/>
  <c r="AU619" i="1" s="1"/>
  <c r="AV647" i="1"/>
  <c r="AU647" i="1" s="1"/>
  <c r="AV648" i="1"/>
  <c r="AU648" i="1" s="1"/>
  <c r="AV649" i="1"/>
  <c r="AU649" i="1" s="1"/>
  <c r="AV670" i="1"/>
  <c r="AV672" i="1"/>
  <c r="AV673" i="1"/>
  <c r="AU673" i="1" s="1"/>
  <c r="AV675" i="1"/>
  <c r="AV677" i="1"/>
  <c r="AV682" i="1"/>
  <c r="AV683" i="1"/>
  <c r="AV684" i="1"/>
  <c r="AV685" i="1"/>
  <c r="AV687" i="1"/>
  <c r="AU687" i="1" s="1"/>
  <c r="AV688" i="1"/>
  <c r="AU688" i="1" s="1"/>
  <c r="AV689" i="1"/>
  <c r="AV690" i="1"/>
  <c r="AU690" i="1" s="1"/>
  <c r="AV701" i="1"/>
  <c r="AU701" i="1" s="1"/>
  <c r="AV702" i="1"/>
  <c r="AU702" i="1" s="1"/>
  <c r="AV705" i="1"/>
  <c r="AV707" i="1"/>
  <c r="AU707" i="1" s="1"/>
  <c r="AV710" i="1"/>
  <c r="AV711" i="1"/>
  <c r="AV712" i="1"/>
  <c r="AV746" i="1"/>
  <c r="AV749" i="1"/>
  <c r="AU749" i="1" s="1"/>
  <c r="AV752" i="1"/>
  <c r="AU752" i="1" s="1"/>
  <c r="AV753" i="1"/>
  <c r="AU753" i="1" s="1"/>
  <c r="AV755" i="1"/>
  <c r="AU756" i="1"/>
  <c r="AV763" i="1"/>
  <c r="AU763" i="1" s="1"/>
  <c r="AV764" i="1"/>
  <c r="AV765" i="1"/>
  <c r="AV770" i="1"/>
  <c r="AV771" i="1"/>
  <c r="AV774" i="1"/>
  <c r="AU774" i="1" s="1"/>
  <c r="AV775" i="1"/>
  <c r="AU775" i="1" s="1"/>
  <c r="AV776" i="1"/>
  <c r="AU776" i="1" s="1"/>
  <c r="AV777" i="1"/>
  <c r="AU777" i="1" s="1"/>
  <c r="AV778" i="1"/>
  <c r="AU778" i="1" s="1"/>
  <c r="AV779" i="1"/>
  <c r="AV786" i="1"/>
  <c r="AV787" i="1"/>
  <c r="AV788" i="1"/>
  <c r="AV789" i="1"/>
  <c r="AV790" i="1"/>
  <c r="AV791" i="1"/>
  <c r="AV792" i="1"/>
  <c r="AV793" i="1"/>
  <c r="AV796" i="1"/>
  <c r="AV809" i="1"/>
  <c r="AU809" i="1" s="1"/>
  <c r="AV810" i="1"/>
  <c r="AU810" i="1" s="1"/>
  <c r="AU816" i="1"/>
  <c r="AU39" i="1" s="1"/>
  <c r="AV817" i="1"/>
  <c r="AU819" i="1"/>
  <c r="AV819" i="1"/>
  <c r="AU834" i="1"/>
  <c r="AU835" i="1"/>
  <c r="AV835" i="1"/>
  <c r="AU836" i="1"/>
  <c r="AV836" i="1"/>
  <c r="AV840" i="1"/>
  <c r="AU840" i="1" s="1"/>
  <c r="AV841" i="1"/>
  <c r="AU841" i="1" s="1"/>
  <c r="AU843" i="1"/>
  <c r="AU844" i="1"/>
  <c r="AU846" i="1"/>
  <c r="AV846" i="1"/>
  <c r="AU847" i="1"/>
  <c r="AV847" i="1"/>
  <c r="AU849" i="1"/>
  <c r="AV849" i="1"/>
  <c r="AU850" i="1"/>
  <c r="AV850" i="1"/>
  <c r="AV852" i="1"/>
  <c r="AV851" i="1" s="1"/>
  <c r="AU853" i="1"/>
  <c r="AV853" i="1"/>
  <c r="AV855" i="1"/>
  <c r="AU855" i="1" s="1"/>
  <c r="AV856" i="1"/>
  <c r="AU856" i="1" s="1"/>
  <c r="AV857" i="1"/>
  <c r="AU857" i="1" s="1"/>
  <c r="AV858" i="1"/>
  <c r="AU858" i="1" s="1"/>
  <c r="AU864" i="1"/>
  <c r="AU871" i="1"/>
  <c r="AV871" i="1"/>
  <c r="AV874" i="1"/>
  <c r="AU874" i="1" s="1"/>
  <c r="AV875" i="1"/>
  <c r="AU875" i="1" s="1"/>
  <c r="AU906" i="1"/>
  <c r="AU905" i="1" s="1"/>
  <c r="AV906" i="1"/>
  <c r="AU907" i="1"/>
  <c r="AV907" i="1"/>
  <c r="AU909" i="1"/>
  <c r="AV909" i="1"/>
  <c r="AU910" i="1"/>
  <c r="AV910" i="1"/>
  <c r="AU912" i="1"/>
  <c r="AU911" i="1" s="1"/>
  <c r="AV912" i="1"/>
  <c r="AU913" i="1"/>
  <c r="AV913" i="1"/>
  <c r="AV914" i="1"/>
  <c r="AU914" i="1" s="1"/>
  <c r="AV915" i="1"/>
  <c r="AU915" i="1" s="1"/>
  <c r="AV917" i="1"/>
  <c r="AU917" i="1" s="1"/>
  <c r="AV918" i="1"/>
  <c r="AU918" i="1" s="1"/>
  <c r="AV923" i="1"/>
  <c r="AU923" i="1" s="1"/>
  <c r="AU931" i="1"/>
  <c r="AV931" i="1"/>
  <c r="AU932" i="1"/>
  <c r="AV932" i="1"/>
  <c r="AU944" i="1"/>
  <c r="AU945" i="1"/>
  <c r="AU946" i="1"/>
  <c r="AV947" i="1"/>
  <c r="AV948" i="1"/>
  <c r="AU949" i="1"/>
  <c r="AV950" i="1"/>
  <c r="AV951" i="1"/>
  <c r="AU952" i="1"/>
  <c r="AV953" i="1"/>
  <c r="AV954" i="1"/>
  <c r="AV967" i="1"/>
  <c r="AV969" i="1"/>
  <c r="AV968" i="1" s="1"/>
  <c r="AV997" i="1"/>
  <c r="AU997" i="1" s="1"/>
  <c r="AV999" i="1"/>
  <c r="AU999" i="1" s="1"/>
  <c r="E730" i="1" l="1"/>
  <c r="Y798" i="1"/>
  <c r="Y23" i="1" s="1"/>
  <c r="Y824" i="1"/>
  <c r="AU943" i="1"/>
  <c r="AU942" i="1" s="1"/>
  <c r="AU53" i="1" s="1"/>
  <c r="I803" i="1"/>
  <c r="Q59" i="1"/>
  <c r="Q34" i="1" s="1"/>
  <c r="K115" i="1"/>
  <c r="AE680" i="1"/>
  <c r="AC681" i="1"/>
  <c r="AD681" i="1" s="1"/>
  <c r="AF681" i="1"/>
  <c r="I366" i="1"/>
  <c r="I439" i="1"/>
  <c r="K67" i="1"/>
  <c r="K124" i="1"/>
  <c r="M171" i="1"/>
  <c r="I284" i="1"/>
  <c r="L769" i="1"/>
  <c r="I596" i="1"/>
  <c r="I421" i="1"/>
  <c r="K705" i="1"/>
  <c r="L706" i="1"/>
  <c r="I548" i="1"/>
  <c r="K315" i="1"/>
  <c r="Q67" i="1"/>
  <c r="Q313" i="1" s="1"/>
  <c r="Q800" i="1" s="1"/>
  <c r="O67" i="1"/>
  <c r="O800" i="1" s="1"/>
  <c r="O825" i="1" s="1"/>
  <c r="O57" i="1" s="1"/>
  <c r="O31" i="1" s="1"/>
  <c r="K125" i="1"/>
  <c r="I533" i="1"/>
  <c r="M529" i="1"/>
  <c r="I537" i="1"/>
  <c r="M530" i="1"/>
  <c r="AF761" i="1"/>
  <c r="V761" i="1"/>
  <c r="V705" i="1"/>
  <c r="AF705" i="1"/>
  <c r="I60" i="1"/>
  <c r="I498" i="1"/>
  <c r="AU156" i="1"/>
  <c r="AU908" i="1"/>
  <c r="I769" i="1"/>
  <c r="O59" i="1"/>
  <c r="O34" i="1" s="1"/>
  <c r="O827" i="1"/>
  <c r="K171" i="1"/>
  <c r="Q611" i="1"/>
  <c r="I828" i="1"/>
  <c r="I785" i="1"/>
  <c r="P785" i="1"/>
  <c r="K59" i="1"/>
  <c r="K34" i="1" s="1"/>
  <c r="I217" i="1"/>
  <c r="K732" i="1"/>
  <c r="M364" i="1"/>
  <c r="I748" i="1"/>
  <c r="AU852" i="1"/>
  <c r="AU851" i="1" s="1"/>
  <c r="M116" i="1"/>
  <c r="M115" i="1" s="1"/>
  <c r="K338" i="1"/>
  <c r="Q732" i="1"/>
  <c r="AU142" i="1"/>
  <c r="Q226" i="1"/>
  <c r="Q223" i="1" s="1"/>
  <c r="Q221" i="1" s="1"/>
  <c r="Q576" i="1"/>
  <c r="I754" i="1"/>
  <c r="I24" i="1"/>
  <c r="Q171" i="1"/>
  <c r="M465" i="1"/>
  <c r="M343" i="1" s="1"/>
  <c r="O729" i="1"/>
  <c r="I733" i="1"/>
  <c r="K192" i="1"/>
  <c r="K187" i="1" s="1"/>
  <c r="K185" i="1" s="1"/>
  <c r="O125" i="1"/>
  <c r="Q205" i="1"/>
  <c r="I578" i="1"/>
  <c r="M552" i="1"/>
  <c r="K62" i="1"/>
  <c r="K36" i="1" s="1"/>
  <c r="I553" i="1"/>
  <c r="M532" i="1"/>
  <c r="M420" i="1"/>
  <c r="I466" i="1"/>
  <c r="K731" i="1"/>
  <c r="I283" i="1"/>
  <c r="M212" i="1"/>
  <c r="M66" i="1" s="1"/>
  <c r="M741" i="1"/>
  <c r="I741" i="1" s="1"/>
  <c r="I37" i="1"/>
  <c r="O738" i="1"/>
  <c r="O737" i="1" s="1"/>
  <c r="O797" i="1" s="1"/>
  <c r="I751" i="1"/>
  <c r="K715" i="1"/>
  <c r="I715" i="1" s="1"/>
  <c r="I705" i="1"/>
  <c r="I706" i="1"/>
  <c r="K209" i="1"/>
  <c r="I213" i="1"/>
  <c r="M740" i="1"/>
  <c r="M543" i="1"/>
  <c r="I544" i="1"/>
  <c r="I766" i="1"/>
  <c r="M742" i="1"/>
  <c r="I742" i="1" s="1"/>
  <c r="I755" i="1"/>
  <c r="M745" i="1"/>
  <c r="I745" i="1" s="1"/>
  <c r="I752" i="1"/>
  <c r="I744" i="1"/>
  <c r="I743" i="1"/>
  <c r="I750" i="1"/>
  <c r="I447" i="1"/>
  <c r="I450" i="1"/>
  <c r="Q340" i="1"/>
  <c r="Q338" i="1" s="1"/>
  <c r="Q204" i="1"/>
  <c r="Q201" i="1" s="1"/>
  <c r="Q200" i="1" s="1"/>
  <c r="Q115" i="1"/>
  <c r="Q66" i="1"/>
  <c r="Q125" i="1"/>
  <c r="Q202" i="1"/>
  <c r="O205" i="1"/>
  <c r="O202" i="1"/>
  <c r="O116" i="1"/>
  <c r="K227" i="1"/>
  <c r="K226" i="1"/>
  <c r="K223" i="1" s="1"/>
  <c r="K221" i="1" s="1"/>
  <c r="K326" i="1"/>
  <c r="AV834" i="1"/>
  <c r="AV173" i="1"/>
  <c r="BN437" i="1"/>
  <c r="BN436" i="1" s="1"/>
  <c r="BN435" i="1" s="1"/>
  <c r="BN493" i="1"/>
  <c r="BN492" i="1" s="1"/>
  <c r="BN491" i="1" s="1"/>
  <c r="BN496" i="1"/>
  <c r="BN495" i="1" s="1"/>
  <c r="BN494" i="1" s="1"/>
  <c r="L705" i="1" l="1"/>
  <c r="K335" i="1"/>
  <c r="L335" i="1" s="1"/>
  <c r="Y823" i="1"/>
  <c r="Y56" i="1"/>
  <c r="Y30" i="1" s="1"/>
  <c r="Y29" i="1" s="1"/>
  <c r="K703" i="1"/>
  <c r="I703" i="1" s="1"/>
  <c r="K333" i="1"/>
  <c r="K704" i="1"/>
  <c r="I704" i="1" s="1"/>
  <c r="AC680" i="1"/>
  <c r="AF680" i="1"/>
  <c r="I364" i="1"/>
  <c r="Q825" i="1"/>
  <c r="Q57" i="1" s="1"/>
  <c r="Q31" i="1" s="1"/>
  <c r="I420" i="1"/>
  <c r="M342" i="1"/>
  <c r="M341" i="1"/>
  <c r="M336" i="1" s="1"/>
  <c r="I532" i="1"/>
  <c r="I552" i="1"/>
  <c r="I543" i="1"/>
  <c r="K313" i="1"/>
  <c r="K312" i="1" s="1"/>
  <c r="M315" i="1"/>
  <c r="I212" i="1"/>
  <c r="M528" i="1"/>
  <c r="K61" i="1"/>
  <c r="I731" i="1"/>
  <c r="I465" i="1"/>
  <c r="Q577" i="1"/>
  <c r="I576" i="1"/>
  <c r="O736" i="1"/>
  <c r="M739" i="1"/>
  <c r="M738" i="1" s="1"/>
  <c r="M737" i="1" s="1"/>
  <c r="I530" i="1"/>
  <c r="I740" i="1"/>
  <c r="K730" i="1"/>
  <c r="K65" i="1"/>
  <c r="I529" i="1"/>
  <c r="Q315" i="1"/>
  <c r="Q312" i="1" s="1"/>
  <c r="Q65" i="1"/>
  <c r="O66" i="1"/>
  <c r="I66" i="1" s="1"/>
  <c r="O115" i="1"/>
  <c r="AW815" i="1"/>
  <c r="CM450" i="1"/>
  <c r="CJ450" i="1" s="1"/>
  <c r="BQ450" i="1"/>
  <c r="CM523" i="1"/>
  <c r="CM522" i="1" s="1"/>
  <c r="CM521" i="1" s="1"/>
  <c r="CK521" i="1" s="1"/>
  <c r="CJ521" i="1" s="1"/>
  <c r="BO523" i="1"/>
  <c r="BN523" i="1"/>
  <c r="BQ522" i="1"/>
  <c r="BO522" i="1" s="1"/>
  <c r="BN522" i="1" s="1"/>
  <c r="BN521" i="1" s="1"/>
  <c r="AX522" i="1"/>
  <c r="Y983" i="1" l="1"/>
  <c r="Y55" i="1"/>
  <c r="Y21" i="1" s="1"/>
  <c r="Y981" i="1"/>
  <c r="Y979" i="1"/>
  <c r="AC678" i="1"/>
  <c r="AE335" i="1"/>
  <c r="AF678" i="1"/>
  <c r="I61" i="1"/>
  <c r="K35" i="1"/>
  <c r="I35" i="1" s="1"/>
  <c r="M732" i="1"/>
  <c r="I732" i="1" s="1"/>
  <c r="I315" i="1"/>
  <c r="M340" i="1"/>
  <c r="M338" i="1" s="1"/>
  <c r="I343" i="1"/>
  <c r="K800" i="1"/>
  <c r="K825" i="1" s="1"/>
  <c r="I739" i="1"/>
  <c r="I528" i="1"/>
  <c r="I342" i="1"/>
  <c r="K729" i="1"/>
  <c r="M335" i="1"/>
  <c r="M730" i="1" s="1"/>
  <c r="AV522" i="1"/>
  <c r="AU522" i="1"/>
  <c r="AU521" i="1" s="1"/>
  <c r="AV815" i="1"/>
  <c r="AU815" i="1"/>
  <c r="I336" i="1"/>
  <c r="M802" i="1"/>
  <c r="M827" i="1" s="1"/>
  <c r="M736" i="1"/>
  <c r="M797" i="1"/>
  <c r="O65" i="1"/>
  <c r="AX521" i="1"/>
  <c r="AV521" i="1" s="1"/>
  <c r="BQ521" i="1"/>
  <c r="BO521" i="1" s="1"/>
  <c r="CK523" i="1"/>
  <c r="M729" i="1" l="1"/>
  <c r="AE730" i="1"/>
  <c r="AE729" i="1" s="1"/>
  <c r="AE333" i="1"/>
  <c r="M333" i="1"/>
  <c r="O799" i="1"/>
  <c r="I827" i="1"/>
  <c r="M59" i="1"/>
  <c r="M34" i="1" s="1"/>
  <c r="I802" i="1"/>
  <c r="K57" i="1"/>
  <c r="K31" i="1" s="1"/>
  <c r="CK522" i="1"/>
  <c r="CJ522" i="1" s="1"/>
  <c r="CJ523" i="1"/>
  <c r="O798" i="1" l="1"/>
  <c r="O23" i="1" s="1"/>
  <c r="O824" i="1"/>
  <c r="I59" i="1"/>
  <c r="O823" i="1" l="1"/>
  <c r="O55" i="1" s="1"/>
  <c r="O21" i="1" s="1"/>
  <c r="O56" i="1"/>
  <c r="O30" i="1" s="1"/>
  <c r="O29" i="1" s="1"/>
  <c r="I34" i="1"/>
  <c r="AZ813" i="1"/>
  <c r="AV813" i="1" s="1"/>
  <c r="AU813" i="1" s="1"/>
  <c r="D274" i="1" l="1"/>
  <c r="BQ557" i="1"/>
  <c r="BQ549" i="1"/>
  <c r="J274" i="1" l="1"/>
  <c r="AD274" i="1"/>
  <c r="AX743" i="1"/>
  <c r="AX557" i="1"/>
  <c r="AX549" i="1"/>
  <c r="AU557" i="1" l="1"/>
  <c r="AU556" i="1" s="1"/>
  <c r="AV557" i="1"/>
  <c r="AV549" i="1"/>
  <c r="AU549" i="1"/>
  <c r="AU548" i="1" s="1"/>
  <c r="AV743" i="1"/>
  <c r="AX541" i="1"/>
  <c r="AU541" i="1" l="1"/>
  <c r="AU537" i="1" s="1"/>
  <c r="AV541" i="1"/>
  <c r="CK25" i="1"/>
  <c r="CE25" i="1"/>
  <c r="BO25" i="1"/>
  <c r="BI25" i="1"/>
  <c r="AW25" i="1" l="1"/>
  <c r="AV25" i="1" s="1"/>
  <c r="AU25" i="1" s="1"/>
  <c r="D25" i="1"/>
  <c r="AW60" i="1"/>
  <c r="BO967" i="1"/>
  <c r="BS966" i="1"/>
  <c r="BO966" i="1" s="1"/>
  <c r="BS965" i="1"/>
  <c r="BS964" i="1" s="1"/>
  <c r="BO964" i="1" s="1"/>
  <c r="AZ829" i="1"/>
  <c r="AY829" i="1"/>
  <c r="AX829" i="1"/>
  <c r="AZ28" i="1"/>
  <c r="AV28" i="1" s="1"/>
  <c r="D28" i="1"/>
  <c r="CK999" i="1"/>
  <c r="CA999" i="1"/>
  <c r="BY999" i="1"/>
  <c r="BW999" i="1"/>
  <c r="BU999" i="1"/>
  <c r="BO999" i="1"/>
  <c r="BT999" i="1"/>
  <c r="BI999" i="1"/>
  <c r="BF999" i="1"/>
  <c r="BA999" i="1"/>
  <c r="BG999" i="1"/>
  <c r="D999" i="1"/>
  <c r="AZ674" i="1"/>
  <c r="AV674" i="1" s="1"/>
  <c r="AZ676" i="1"/>
  <c r="AV676" i="1" s="1"/>
  <c r="AZ671" i="1"/>
  <c r="AV671" i="1" s="1"/>
  <c r="AZ669" i="1"/>
  <c r="AV669" i="1" s="1"/>
  <c r="AK999" i="1" l="1"/>
  <c r="AK28" i="1" s="1"/>
  <c r="J999" i="1"/>
  <c r="AK693" i="1"/>
  <c r="R693" i="1"/>
  <c r="BV999" i="1"/>
  <c r="AC999" i="1"/>
  <c r="AD999" i="1" s="1"/>
  <c r="AL999" i="1"/>
  <c r="T28" i="1"/>
  <c r="J25" i="1"/>
  <c r="T25" i="1"/>
  <c r="AD25" i="1"/>
  <c r="BE999" i="1"/>
  <c r="BS959" i="1"/>
  <c r="BO965" i="1"/>
  <c r="AU28" i="1"/>
  <c r="L215" i="1"/>
  <c r="AU215" i="1"/>
  <c r="AU213" i="1" s="1"/>
  <c r="AZ668" i="1"/>
  <c r="AV668" i="1" s="1"/>
  <c r="AU668" i="1" s="1"/>
  <c r="CE999" i="1"/>
  <c r="AC693" i="1" l="1"/>
  <c r="AK734" i="1"/>
  <c r="AK730" i="1"/>
  <c r="AK335" i="1"/>
  <c r="AC28" i="1"/>
  <c r="AD28" i="1" s="1"/>
  <c r="AL28" i="1"/>
  <c r="BS958" i="1"/>
  <c r="BO959" i="1"/>
  <c r="D677" i="1"/>
  <c r="D676" i="1"/>
  <c r="D675" i="1"/>
  <c r="D674" i="1"/>
  <c r="D672" i="1"/>
  <c r="D671" i="1"/>
  <c r="D670" i="1"/>
  <c r="D669" i="1"/>
  <c r="AZ593" i="1"/>
  <c r="AV593" i="1" s="1"/>
  <c r="AU593" i="1" s="1"/>
  <c r="AU582" i="1" s="1"/>
  <c r="AD669" i="1" l="1"/>
  <c r="R669" i="1"/>
  <c r="T669" i="1"/>
  <c r="J669" i="1"/>
  <c r="AB669" i="1"/>
  <c r="AD671" i="1"/>
  <c r="AB671" i="1"/>
  <c r="J671" i="1"/>
  <c r="T671" i="1"/>
  <c r="R671" i="1"/>
  <c r="AD672" i="1"/>
  <c r="AB672" i="1"/>
  <c r="J672" i="1"/>
  <c r="T672" i="1"/>
  <c r="R672" i="1"/>
  <c r="AD674" i="1"/>
  <c r="R674" i="1"/>
  <c r="AB674" i="1"/>
  <c r="T674" i="1"/>
  <c r="J674" i="1"/>
  <c r="AD670" i="1"/>
  <c r="T670" i="1"/>
  <c r="AB670" i="1"/>
  <c r="J670" i="1"/>
  <c r="AD675" i="1"/>
  <c r="J675" i="1"/>
  <c r="R675" i="1"/>
  <c r="AB675" i="1"/>
  <c r="T675" i="1"/>
  <c r="AD676" i="1"/>
  <c r="T676" i="1"/>
  <c r="AB676" i="1"/>
  <c r="J676" i="1"/>
  <c r="AD677" i="1"/>
  <c r="T677" i="1"/>
  <c r="AB677" i="1"/>
  <c r="J677" i="1"/>
  <c r="AK333" i="1"/>
  <c r="AC335" i="1"/>
  <c r="AK729" i="1"/>
  <c r="AC730" i="1"/>
  <c r="AK799" i="1"/>
  <c r="AK830" i="1"/>
  <c r="AC734" i="1"/>
  <c r="AU675" i="1"/>
  <c r="AL675" i="1"/>
  <c r="AU677" i="1"/>
  <c r="AL677" i="1"/>
  <c r="AU669" i="1"/>
  <c r="AL669" i="1"/>
  <c r="AU670" i="1"/>
  <c r="AL670" i="1"/>
  <c r="AU674" i="1"/>
  <c r="AL674" i="1"/>
  <c r="AU671" i="1"/>
  <c r="AL671" i="1"/>
  <c r="AU676" i="1"/>
  <c r="AL676" i="1"/>
  <c r="AU672" i="1"/>
  <c r="AL672" i="1"/>
  <c r="BO958" i="1"/>
  <c r="BS957" i="1"/>
  <c r="BO957" i="1" s="1"/>
  <c r="AZ965" i="1"/>
  <c r="AV965" i="1" s="1"/>
  <c r="AZ968" i="1"/>
  <c r="H968" i="1"/>
  <c r="R968" i="1" s="1"/>
  <c r="CK969" i="1"/>
  <c r="CE969" i="1"/>
  <c r="CD969" i="1"/>
  <c r="CA969" i="1" s="1"/>
  <c r="BV969" i="1"/>
  <c r="BU969" i="1"/>
  <c r="BO969" i="1"/>
  <c r="BN969" i="1"/>
  <c r="BI969" i="1"/>
  <c r="BH969" i="1"/>
  <c r="BE969" i="1" s="1"/>
  <c r="BD969" i="1"/>
  <c r="BA969" i="1" s="1"/>
  <c r="D969" i="1"/>
  <c r="T969" i="1" l="1"/>
  <c r="AB969" i="1"/>
  <c r="J969" i="1"/>
  <c r="AK62" i="1"/>
  <c r="AC62" i="1" s="1"/>
  <c r="AC830" i="1"/>
  <c r="AK798" i="1"/>
  <c r="AU969" i="1"/>
  <c r="AK969" i="1"/>
  <c r="D968" i="1"/>
  <c r="AU968" i="1"/>
  <c r="AZ720" i="1"/>
  <c r="AZ719" i="1"/>
  <c r="AB968" i="1" l="1"/>
  <c r="T968" i="1"/>
  <c r="J968" i="1"/>
  <c r="AL969" i="1"/>
  <c r="AK968" i="1"/>
  <c r="AC969" i="1"/>
  <c r="AD969" i="1" s="1"/>
  <c r="AZ718" i="1"/>
  <c r="AV719" i="1"/>
  <c r="AV720" i="1"/>
  <c r="AZ733" i="1"/>
  <c r="AZ337" i="1"/>
  <c r="AX861" i="1"/>
  <c r="CH935" i="1"/>
  <c r="CG37" i="1"/>
  <c r="CF27" i="1"/>
  <c r="CG26" i="1"/>
  <c r="BK936" i="1"/>
  <c r="BK935" i="1"/>
  <c r="BJ935" i="1"/>
  <c r="BK934" i="1"/>
  <c r="BJ934" i="1"/>
  <c r="BM932" i="1"/>
  <c r="BM892" i="1" s="1"/>
  <c r="BI892" i="1" s="1"/>
  <c r="BM931" i="1"/>
  <c r="BI931" i="1" s="1"/>
  <c r="BI923" i="1"/>
  <c r="BI918" i="1"/>
  <c r="BI917" i="1"/>
  <c r="BI915" i="1"/>
  <c r="BI914" i="1"/>
  <c r="BJ733" i="1"/>
  <c r="BJ734" i="1"/>
  <c r="CE27" i="1"/>
  <c r="CG936" i="1"/>
  <c r="CG935" i="1"/>
  <c r="CF935" i="1"/>
  <c r="CH934" i="1"/>
  <c r="CG934" i="1"/>
  <c r="CF934" i="1"/>
  <c r="CI932" i="1"/>
  <c r="CI892" i="1" s="1"/>
  <c r="CI931" i="1"/>
  <c r="CI891" i="1" s="1"/>
  <c r="CI861" i="1" s="1"/>
  <c r="CG829" i="1"/>
  <c r="CG821" i="1"/>
  <c r="CG820" i="1"/>
  <c r="CG24" i="1" s="1"/>
  <c r="CH808" i="1"/>
  <c r="CI808" i="1"/>
  <c r="CF803" i="1"/>
  <c r="CI797" i="1"/>
  <c r="CI61" i="1"/>
  <c r="CI35" i="1" s="1"/>
  <c r="CH61" i="1"/>
  <c r="CH35" i="1" s="1"/>
  <c r="CG60" i="1"/>
  <c r="CG734" i="1"/>
  <c r="CG830" i="1" s="1"/>
  <c r="CG62" i="1" s="1"/>
  <c r="CG36" i="1" s="1"/>
  <c r="CI733" i="1"/>
  <c r="CI803" i="1" s="1"/>
  <c r="CH733" i="1"/>
  <c r="CH803" i="1" s="1"/>
  <c r="CG733" i="1"/>
  <c r="CG828" i="1" s="1"/>
  <c r="CG61" i="1" s="1"/>
  <c r="CG35" i="1" s="1"/>
  <c r="CF733" i="1"/>
  <c r="CF828" i="1" s="1"/>
  <c r="CI732" i="1"/>
  <c r="CH732" i="1"/>
  <c r="CG732" i="1"/>
  <c r="CF732" i="1"/>
  <c r="CI731" i="1"/>
  <c r="CF337" i="1"/>
  <c r="CF336" i="1"/>
  <c r="CF802" i="1" s="1"/>
  <c r="CF827" i="1" s="1"/>
  <c r="CI336" i="1"/>
  <c r="CI802" i="1" s="1"/>
  <c r="CH336" i="1"/>
  <c r="CH802" i="1" s="1"/>
  <c r="CG336" i="1"/>
  <c r="CG802" i="1" s="1"/>
  <c r="CI334" i="1"/>
  <c r="CI800" i="1" s="1"/>
  <c r="CI825" i="1" s="1"/>
  <c r="CI57" i="1" s="1"/>
  <c r="CH334" i="1"/>
  <c r="CH800" i="1" s="1"/>
  <c r="CH825" i="1" s="1"/>
  <c r="CH57" i="1" s="1"/>
  <c r="CF334" i="1"/>
  <c r="CO733" i="1"/>
  <c r="BS733" i="1"/>
  <c r="BM733" i="1"/>
  <c r="CI699" i="1"/>
  <c r="CI693" i="1" s="1"/>
  <c r="BM699" i="1"/>
  <c r="BM693" i="1" s="1"/>
  <c r="H699" i="1"/>
  <c r="CI577" i="1"/>
  <c r="CE577" i="1" s="1"/>
  <c r="AW210" i="1"/>
  <c r="AY209" i="1"/>
  <c r="BJ120" i="1"/>
  <c r="BJ119" i="1" s="1"/>
  <c r="BJ118" i="1" s="1"/>
  <c r="BK117" i="1"/>
  <c r="BI103" i="1"/>
  <c r="BI102" i="1"/>
  <c r="BI101" i="1"/>
  <c r="BI100" i="1"/>
  <c r="BJ99" i="1"/>
  <c r="BI99" i="1" s="1"/>
  <c r="BJ96" i="1"/>
  <c r="BI96" i="1" s="1"/>
  <c r="BI93" i="1"/>
  <c r="BI90" i="1"/>
  <c r="BJ89" i="1"/>
  <c r="BI89" i="1" s="1"/>
  <c r="BJ88" i="1"/>
  <c r="BI88" i="1" s="1"/>
  <c r="BI87" i="1"/>
  <c r="BI86" i="1"/>
  <c r="BJ85" i="1"/>
  <c r="BI85" i="1" s="1"/>
  <c r="BI84" i="1"/>
  <c r="BI80" i="1"/>
  <c r="BI78" i="1"/>
  <c r="BI72" i="1"/>
  <c r="BI71" i="1"/>
  <c r="BJ70" i="1"/>
  <c r="BI70" i="1" s="1"/>
  <c r="BK66" i="1"/>
  <c r="G212" i="1"/>
  <c r="H212" i="1"/>
  <c r="E212" i="1"/>
  <c r="E66" i="1" s="1"/>
  <c r="L66" i="1" s="1"/>
  <c r="AX243" i="1"/>
  <c r="AV243" i="1" s="1"/>
  <c r="H892" i="1"/>
  <c r="H891" i="1"/>
  <c r="AX889" i="1"/>
  <c r="AX888" i="1"/>
  <c r="AX887" i="1"/>
  <c r="AX886" i="1"/>
  <c r="Q699" i="1" l="1"/>
  <c r="CF933" i="1"/>
  <c r="AL968" i="1"/>
  <c r="AC968" i="1"/>
  <c r="AD968" i="1" s="1"/>
  <c r="R891" i="1"/>
  <c r="R892" i="1"/>
  <c r="AF212" i="1"/>
  <c r="V212" i="1"/>
  <c r="BK933" i="1"/>
  <c r="AZ828" i="1"/>
  <c r="AZ61" i="1" s="1"/>
  <c r="AZ35" i="1"/>
  <c r="AU887" i="1"/>
  <c r="AV887" i="1"/>
  <c r="AU886" i="1"/>
  <c r="AV886" i="1"/>
  <c r="AV888" i="1"/>
  <c r="AU888" i="1"/>
  <c r="AU889" i="1"/>
  <c r="AV889" i="1"/>
  <c r="CE861" i="1"/>
  <c r="CE892" i="1"/>
  <c r="CI862" i="1"/>
  <c r="CE862" i="1" s="1"/>
  <c r="CG59" i="1"/>
  <c r="CG34" i="1" s="1"/>
  <c r="CG827" i="1"/>
  <c r="CH59" i="1"/>
  <c r="CH34" i="1" s="1"/>
  <c r="CH827" i="1"/>
  <c r="CI59" i="1"/>
  <c r="CI34" i="1" s="1"/>
  <c r="CI827" i="1"/>
  <c r="CF61" i="1"/>
  <c r="CF35" i="1" s="1"/>
  <c r="CE828" i="1"/>
  <c r="CE334" i="1"/>
  <c r="BJ69" i="1"/>
  <c r="BI69" i="1" s="1"/>
  <c r="CH31" i="1"/>
  <c r="CE699" i="1"/>
  <c r="AX885" i="1"/>
  <c r="CE931" i="1"/>
  <c r="CI890" i="1"/>
  <c r="CE890" i="1" s="1"/>
  <c r="CE891" i="1"/>
  <c r="CI930" i="1"/>
  <c r="CI934" i="1"/>
  <c r="CE934" i="1" s="1"/>
  <c r="BM935" i="1"/>
  <c r="BI935" i="1" s="1"/>
  <c r="D699" i="1"/>
  <c r="CI935" i="1"/>
  <c r="CI31" i="1" s="1"/>
  <c r="BM862" i="1"/>
  <c r="BI699" i="1"/>
  <c r="CE932" i="1"/>
  <c r="BM934" i="1"/>
  <c r="BJ933" i="1"/>
  <c r="BI932" i="1"/>
  <c r="BM891" i="1"/>
  <c r="BM861" i="1" s="1"/>
  <c r="BM930" i="1"/>
  <c r="CG933" i="1"/>
  <c r="CF59" i="1"/>
  <c r="CF34" i="1" s="1"/>
  <c r="CE733" i="1"/>
  <c r="CE732" i="1"/>
  <c r="BJ98" i="1"/>
  <c r="AA699" i="1" l="1"/>
  <c r="I699" i="1"/>
  <c r="J699" i="1" s="1"/>
  <c r="Q730" i="1"/>
  <c r="Q734" i="1"/>
  <c r="R699" i="1"/>
  <c r="AB699" i="1"/>
  <c r="AL699" i="1"/>
  <c r="AD699" i="1"/>
  <c r="CE827" i="1"/>
  <c r="AU885" i="1"/>
  <c r="AV885" i="1"/>
  <c r="CI860" i="1"/>
  <c r="CE860" i="1" s="1"/>
  <c r="BM933" i="1"/>
  <c r="AX870" i="1"/>
  <c r="AX862" i="1"/>
  <c r="CI933" i="1"/>
  <c r="CI936" i="1"/>
  <c r="CE930" i="1"/>
  <c r="BM860" i="1"/>
  <c r="BI930" i="1"/>
  <c r="BM936" i="1"/>
  <c r="BI891" i="1"/>
  <c r="BM890" i="1"/>
  <c r="BI890" i="1" s="1"/>
  <c r="BI98" i="1"/>
  <c r="BJ95" i="1"/>
  <c r="Q830" i="1" l="1"/>
  <c r="I734" i="1"/>
  <c r="Q333" i="1"/>
  <c r="I333" i="1" s="1"/>
  <c r="I335" i="1"/>
  <c r="Q729" i="1"/>
  <c r="I729" i="1" s="1"/>
  <c r="Q799" i="1"/>
  <c r="I730" i="1"/>
  <c r="AA734" i="1"/>
  <c r="S699" i="1"/>
  <c r="T699" i="1" s="1"/>
  <c r="AA730" i="1"/>
  <c r="AA335" i="1"/>
  <c r="AA333" i="1" s="1"/>
  <c r="AX860" i="1"/>
  <c r="BI95" i="1"/>
  <c r="BJ94" i="1"/>
  <c r="BI94" i="1" s="1"/>
  <c r="Q798" i="1" l="1"/>
  <c r="Q23" i="1" s="1"/>
  <c r="Q824" i="1"/>
  <c r="AA830" i="1"/>
  <c r="S830" i="1" s="1"/>
  <c r="S734" i="1"/>
  <c r="AA62" i="1"/>
  <c r="AA729" i="1"/>
  <c r="AA799" i="1"/>
  <c r="Q62" i="1"/>
  <c r="I830" i="1"/>
  <c r="CG741" i="1"/>
  <c r="CE741" i="1" s="1"/>
  <c r="CG740" i="1"/>
  <c r="CE740" i="1" s="1"/>
  <c r="CE747" i="1"/>
  <c r="CG745" i="1"/>
  <c r="CE745" i="1" s="1"/>
  <c r="CE750" i="1"/>
  <c r="CG748" i="1"/>
  <c r="CE748" i="1" s="1"/>
  <c r="CE758" i="1"/>
  <c r="CE757" i="1"/>
  <c r="CG756" i="1"/>
  <c r="CE756" i="1" s="1"/>
  <c r="BQ741" i="1"/>
  <c r="BK741" i="1"/>
  <c r="BK740" i="1"/>
  <c r="BQ743" i="1"/>
  <c r="BQ740" i="1" s="1"/>
  <c r="AX752" i="1"/>
  <c r="AX747" i="1"/>
  <c r="D746" i="1"/>
  <c r="AD746" i="1" s="1"/>
  <c r="AX744" i="1"/>
  <c r="D743" i="1"/>
  <c r="AX750" i="1"/>
  <c r="Q36" i="1" l="1"/>
  <c r="I36" i="1" s="1"/>
  <c r="I62" i="1"/>
  <c r="AA824" i="1"/>
  <c r="AA798" i="1"/>
  <c r="AA23" i="1" s="1"/>
  <c r="S62" i="1"/>
  <c r="AA36" i="1"/>
  <c r="S36" i="1" s="1"/>
  <c r="Q823" i="1"/>
  <c r="Q55" i="1" s="1"/>
  <c r="Q21" i="1" s="1"/>
  <c r="Q56" i="1"/>
  <c r="Q30" i="1" s="1"/>
  <c r="Q29" i="1" s="1"/>
  <c r="T743" i="1"/>
  <c r="AD743" i="1"/>
  <c r="J746" i="1"/>
  <c r="T746" i="1"/>
  <c r="AU743" i="1"/>
  <c r="J743" i="1"/>
  <c r="AU747" i="1"/>
  <c r="AV747" i="1"/>
  <c r="AV750" i="1"/>
  <c r="AU750" i="1"/>
  <c r="AU748" i="1" s="1"/>
  <c r="AV744" i="1"/>
  <c r="AU744" i="1"/>
  <c r="BN743" i="1"/>
  <c r="BN742" i="1" s="1"/>
  <c r="CG739" i="1"/>
  <c r="CE739" i="1" s="1"/>
  <c r="AX746" i="1"/>
  <c r="AU746" i="1" s="1"/>
  <c r="AA823" i="1" l="1"/>
  <c r="AA55" i="1" s="1"/>
  <c r="AA21" i="1" s="1"/>
  <c r="AA56" i="1"/>
  <c r="AA30" i="1" s="1"/>
  <c r="AA29" i="1" s="1"/>
  <c r="AU740" i="1"/>
  <c r="AU741" i="1"/>
  <c r="AU745" i="1"/>
  <c r="CG555" i="1"/>
  <c r="CE555" i="1" s="1"/>
  <c r="CG554" i="1"/>
  <c r="AX555" i="1"/>
  <c r="AV555" i="1" s="1"/>
  <c r="CG544" i="1"/>
  <c r="CG543" i="1" s="1"/>
  <c r="CE543" i="1" s="1"/>
  <c r="CE546" i="1"/>
  <c r="CE545" i="1"/>
  <c r="CM534" i="1"/>
  <c r="CE534" i="1"/>
  <c r="BQ556" i="1"/>
  <c r="BQ552" i="1" s="1"/>
  <c r="AX559" i="1"/>
  <c r="AX560" i="1"/>
  <c r="AX561" i="1"/>
  <c r="AX558" i="1"/>
  <c r="F556" i="1"/>
  <c r="N556" i="1" s="1"/>
  <c r="J535" i="1" l="1"/>
  <c r="AD535" i="1"/>
  <c r="AU739" i="1"/>
  <c r="AU558" i="1"/>
  <c r="AV558" i="1"/>
  <c r="AU561" i="1"/>
  <c r="AV561" i="1"/>
  <c r="AU559" i="1"/>
  <c r="AV559" i="1"/>
  <c r="AV560" i="1"/>
  <c r="AU560" i="1"/>
  <c r="CG553" i="1"/>
  <c r="AX556" i="1"/>
  <c r="CE544" i="1"/>
  <c r="CE554" i="1"/>
  <c r="D558" i="1"/>
  <c r="D559" i="1"/>
  <c r="D560" i="1"/>
  <c r="D561" i="1"/>
  <c r="J561" i="1" s="1"/>
  <c r="BO550" i="1"/>
  <c r="BO551" i="1"/>
  <c r="BI550" i="1"/>
  <c r="BI551" i="1"/>
  <c r="AX551" i="1"/>
  <c r="AV551" i="1" s="1"/>
  <c r="AX550" i="1"/>
  <c r="AV550" i="1" s="1"/>
  <c r="N548" i="1"/>
  <c r="D550" i="1"/>
  <c r="J550" i="1" s="1"/>
  <c r="BQ537" i="1"/>
  <c r="BO537" i="1" s="1"/>
  <c r="AX539" i="1"/>
  <c r="AV539" i="1" s="1"/>
  <c r="AX540" i="1"/>
  <c r="AV540" i="1" s="1"/>
  <c r="AX542" i="1"/>
  <c r="AV542" i="1" s="1"/>
  <c r="AX538" i="1"/>
  <c r="AV538" i="1" s="1"/>
  <c r="D539" i="1"/>
  <c r="J539" i="1" s="1"/>
  <c r="D540" i="1"/>
  <c r="J540" i="1" s="1"/>
  <c r="D541" i="1"/>
  <c r="D542" i="1"/>
  <c r="J542" i="1" s="1"/>
  <c r="D538" i="1"/>
  <c r="J538" i="1" s="1"/>
  <c r="F537" i="1"/>
  <c r="N537" i="1" s="1"/>
  <c r="CF678" i="1"/>
  <c r="CG678" i="1"/>
  <c r="CE682" i="1"/>
  <c r="CE499" i="1"/>
  <c r="CE500" i="1"/>
  <c r="CG498" i="1"/>
  <c r="CE498" i="1" s="1"/>
  <c r="CG497" i="1"/>
  <c r="AX506" i="1"/>
  <c r="J560" i="1" l="1"/>
  <c r="W560" i="1"/>
  <c r="J559" i="1"/>
  <c r="W559" i="1"/>
  <c r="J558" i="1"/>
  <c r="W558" i="1"/>
  <c r="J541" i="1"/>
  <c r="AG541" i="1"/>
  <c r="AD538" i="1"/>
  <c r="T538" i="1"/>
  <c r="X538" i="1"/>
  <c r="AD550" i="1"/>
  <c r="T550" i="1"/>
  <c r="AD542" i="1"/>
  <c r="T542" i="1"/>
  <c r="X542" i="1"/>
  <c r="AD540" i="1"/>
  <c r="T540" i="1"/>
  <c r="X540" i="1"/>
  <c r="T541" i="1"/>
  <c r="X541" i="1"/>
  <c r="AD539" i="1"/>
  <c r="T539" i="1"/>
  <c r="X539" i="1"/>
  <c r="D537" i="1"/>
  <c r="AH548" i="1"/>
  <c r="X548" i="1"/>
  <c r="J537" i="1"/>
  <c r="AU506" i="1"/>
  <c r="AV506" i="1"/>
  <c r="BN550" i="1"/>
  <c r="CE553" i="1"/>
  <c r="CG552" i="1"/>
  <c r="CE678" i="1"/>
  <c r="AX548" i="1"/>
  <c r="BN551" i="1"/>
  <c r="BO520" i="1"/>
  <c r="BN520" i="1"/>
  <c r="BO519" i="1"/>
  <c r="BN519" i="1"/>
  <c r="BQ518" i="1"/>
  <c r="BO518" i="1" s="1"/>
  <c r="BN518" i="1" s="1"/>
  <c r="AX518" i="1"/>
  <c r="BO516" i="1"/>
  <c r="BN516" i="1"/>
  <c r="BO515" i="1"/>
  <c r="BN515" i="1"/>
  <c r="BQ514" i="1"/>
  <c r="BQ513" i="1" s="1"/>
  <c r="AX514" i="1"/>
  <c r="BN512" i="1"/>
  <c r="BN511" i="1"/>
  <c r="BQ510" i="1"/>
  <c r="BO510" i="1" s="1"/>
  <c r="BN510" i="1" s="1"/>
  <c r="BO511" i="1"/>
  <c r="AX510" i="1"/>
  <c r="AX502" i="1"/>
  <c r="AG559" i="1" l="1"/>
  <c r="S559" i="1"/>
  <c r="T559" i="1" s="1"/>
  <c r="X559" i="1"/>
  <c r="AG558" i="1"/>
  <c r="X558" i="1"/>
  <c r="W556" i="1"/>
  <c r="S558" i="1"/>
  <c r="T558" i="1" s="1"/>
  <c r="AG560" i="1"/>
  <c r="W561" i="1"/>
  <c r="X560" i="1"/>
  <c r="S560" i="1"/>
  <c r="T560" i="1" s="1"/>
  <c r="AG537" i="1"/>
  <c r="AC541" i="1"/>
  <c r="AD541" i="1" s="1"/>
  <c r="AH541" i="1"/>
  <c r="X537" i="1"/>
  <c r="T537" i="1"/>
  <c r="AU502" i="1"/>
  <c r="AV502" i="1"/>
  <c r="AU518" i="1"/>
  <c r="AV518" i="1"/>
  <c r="AU514" i="1"/>
  <c r="AV514" i="1"/>
  <c r="AU510" i="1"/>
  <c r="AV510" i="1"/>
  <c r="BQ517" i="1"/>
  <c r="BO517" i="1" s="1"/>
  <c r="AX513" i="1"/>
  <c r="BQ509" i="1"/>
  <c r="AX501" i="1"/>
  <c r="AX517" i="1"/>
  <c r="BO514" i="1"/>
  <c r="BN514" i="1" s="1"/>
  <c r="BO513" i="1"/>
  <c r="BN513" i="1"/>
  <c r="AX509" i="1"/>
  <c r="AX505" i="1"/>
  <c r="AG561" i="1" l="1"/>
  <c r="AC558" i="1"/>
  <c r="AD558" i="1" s="1"/>
  <c r="AG556" i="1"/>
  <c r="AH558" i="1"/>
  <c r="S556" i="1"/>
  <c r="W552" i="1"/>
  <c r="S552" i="1" s="1"/>
  <c r="W530" i="1"/>
  <c r="X556" i="1"/>
  <c r="AC560" i="1"/>
  <c r="AD560" i="1" s="1"/>
  <c r="AH560" i="1"/>
  <c r="X561" i="1"/>
  <c r="S561" i="1"/>
  <c r="T561" i="1" s="1"/>
  <c r="AC559" i="1"/>
  <c r="AD559" i="1" s="1"/>
  <c r="AH559" i="1"/>
  <c r="AG532" i="1"/>
  <c r="AC532" i="1" s="1"/>
  <c r="AG530" i="1"/>
  <c r="AC537" i="1"/>
  <c r="AD537" i="1" s="1"/>
  <c r="AH537" i="1"/>
  <c r="AU501" i="1"/>
  <c r="AV501" i="1"/>
  <c r="BN517" i="1"/>
  <c r="AU509" i="1"/>
  <c r="AV509" i="1"/>
  <c r="AU513" i="1"/>
  <c r="AV513" i="1"/>
  <c r="AU517" i="1"/>
  <c r="AV517" i="1"/>
  <c r="AU505" i="1"/>
  <c r="AV505" i="1"/>
  <c r="BO509" i="1"/>
  <c r="BN509" i="1"/>
  <c r="W341" i="1" l="1"/>
  <c r="W528" i="1"/>
  <c r="S528" i="1" s="1"/>
  <c r="S530" i="1"/>
  <c r="AG552" i="1"/>
  <c r="AC552" i="1" s="1"/>
  <c r="AC556" i="1"/>
  <c r="AH556" i="1"/>
  <c r="AC561" i="1"/>
  <c r="AD561" i="1" s="1"/>
  <c r="AH561" i="1"/>
  <c r="AG528" i="1"/>
  <c r="AC528" i="1" s="1"/>
  <c r="AG341" i="1"/>
  <c r="AC530" i="1"/>
  <c r="AX425" i="1"/>
  <c r="AU425" i="1" s="1"/>
  <c r="AX426" i="1"/>
  <c r="AU426" i="1" s="1"/>
  <c r="BN427" i="1"/>
  <c r="BQ428" i="1"/>
  <c r="BQ426" i="1" s="1"/>
  <c r="BQ425" i="1" s="1"/>
  <c r="BK426" i="1"/>
  <c r="BK425" i="1" s="1"/>
  <c r="BI428" i="1"/>
  <c r="BK461" i="1"/>
  <c r="BK460" i="1" s="1"/>
  <c r="BI463" i="1"/>
  <c r="BI464" i="1"/>
  <c r="BQ461" i="1"/>
  <c r="BQ460" i="1" s="1"/>
  <c r="BO463" i="1"/>
  <c r="BO464" i="1"/>
  <c r="CG462" i="1"/>
  <c r="CE462" i="1" s="1"/>
  <c r="W336" i="1" l="1"/>
  <c r="W732" i="1"/>
  <c r="S732" i="1" s="1"/>
  <c r="AG732" i="1"/>
  <c r="AG336" i="1"/>
  <c r="AG338" i="1"/>
  <c r="BO428" i="1"/>
  <c r="BN428" i="1"/>
  <c r="BN426" i="1" s="1"/>
  <c r="BN425" i="1" s="1"/>
  <c r="CG460" i="1"/>
  <c r="CE460" i="1" s="1"/>
  <c r="CG461" i="1"/>
  <c r="CE461" i="1" s="1"/>
  <c r="F366" i="1"/>
  <c r="D369" i="1"/>
  <c r="D368" i="1"/>
  <c r="AX246" i="1"/>
  <c r="AX266" i="1"/>
  <c r="AX808" i="1"/>
  <c r="E120" i="1"/>
  <c r="F117" i="1"/>
  <c r="E99" i="1"/>
  <c r="E96" i="1"/>
  <c r="E89" i="1"/>
  <c r="E88" i="1"/>
  <c r="E85" i="1"/>
  <c r="E83" i="1"/>
  <c r="E82" i="1"/>
  <c r="E77" i="1"/>
  <c r="E75" i="1"/>
  <c r="E70" i="1"/>
  <c r="BK242" i="1"/>
  <c r="BK211" i="1" s="1"/>
  <c r="BK124" i="1" s="1"/>
  <c r="BK326" i="1" s="1"/>
  <c r="BI304" i="1"/>
  <c r="BI303" i="1"/>
  <c r="BI302" i="1"/>
  <c r="BI301" i="1"/>
  <c r="BI300" i="1"/>
  <c r="BI299" i="1"/>
  <c r="BI298" i="1"/>
  <c r="BI297" i="1"/>
  <c r="BI296" i="1"/>
  <c r="BI295" i="1"/>
  <c r="BI294" i="1"/>
  <c r="BI293" i="1"/>
  <c r="BI292" i="1"/>
  <c r="BI291" i="1"/>
  <c r="BI290" i="1"/>
  <c r="BI289" i="1"/>
  <c r="BI288" i="1"/>
  <c r="BI287" i="1"/>
  <c r="BJ286" i="1"/>
  <c r="BI286" i="1" s="1"/>
  <c r="BI260" i="1"/>
  <c r="BK259" i="1"/>
  <c r="BI259" i="1" s="1"/>
  <c r="BJ258" i="1"/>
  <c r="BI256" i="1"/>
  <c r="BK255" i="1"/>
  <c r="BK254" i="1" s="1"/>
  <c r="BI254" i="1" s="1"/>
  <c r="BJ254" i="1"/>
  <c r="BI246" i="1"/>
  <c r="BK245" i="1"/>
  <c r="BI245" i="1" s="1"/>
  <c r="AW212" i="1"/>
  <c r="F243" i="1"/>
  <c r="X243" i="1" s="1"/>
  <c r="D250" i="1"/>
  <c r="T250" i="1" s="1"/>
  <c r="D249" i="1"/>
  <c r="T249" i="1" s="1"/>
  <c r="D247" i="1"/>
  <c r="D246" i="1"/>
  <c r="D245" i="1"/>
  <c r="F248" i="1"/>
  <c r="N244" i="1"/>
  <c r="D257" i="1"/>
  <c r="T257" i="1" s="1"/>
  <c r="D256" i="1"/>
  <c r="D255" i="1"/>
  <c r="D253" i="1"/>
  <c r="F254" i="1"/>
  <c r="X254" i="1" s="1"/>
  <c r="F252" i="1"/>
  <c r="F241" i="1" s="1"/>
  <c r="D267" i="1"/>
  <c r="T267" i="1" s="1"/>
  <c r="D266" i="1"/>
  <c r="T266" i="1" s="1"/>
  <c r="D265" i="1"/>
  <c r="T265" i="1" s="1"/>
  <c r="F264" i="1"/>
  <c r="N264" i="1" s="1"/>
  <c r="CE219" i="1"/>
  <c r="CE218" i="1"/>
  <c r="CG533" i="1"/>
  <c r="CG529" i="1" s="1"/>
  <c r="CE493" i="1"/>
  <c r="CE496" i="1"/>
  <c r="CE497" i="1"/>
  <c r="CG495" i="1"/>
  <c r="CE495" i="1" s="1"/>
  <c r="CG494" i="1"/>
  <c r="CE494" i="1" s="1"/>
  <c r="CG492" i="1"/>
  <c r="CG491" i="1" s="1"/>
  <c r="CE491" i="1" s="1"/>
  <c r="CE440" i="1"/>
  <c r="CE441" i="1"/>
  <c r="CE442" i="1"/>
  <c r="CE443" i="1"/>
  <c r="CE444" i="1"/>
  <c r="CE445" i="1"/>
  <c r="CE448" i="1"/>
  <c r="CE449" i="1"/>
  <c r="CE450" i="1"/>
  <c r="CG447" i="1"/>
  <c r="CE447" i="1" s="1"/>
  <c r="CG439" i="1"/>
  <c r="CG438" i="1" s="1"/>
  <c r="CF120" i="1"/>
  <c r="CF119" i="1" s="1"/>
  <c r="CG117" i="1"/>
  <c r="CG116" i="1"/>
  <c r="CG115" i="1" s="1"/>
  <c r="CF99" i="1"/>
  <c r="CF98" i="1" s="1"/>
  <c r="CF95" i="1" s="1"/>
  <c r="CF96" i="1"/>
  <c r="CE96" i="1" s="1"/>
  <c r="CF89" i="1"/>
  <c r="CE89" i="1" s="1"/>
  <c r="CF88" i="1"/>
  <c r="CE88" i="1" s="1"/>
  <c r="CF85" i="1"/>
  <c r="CE85" i="1" s="1"/>
  <c r="CF83" i="1"/>
  <c r="CF82" i="1"/>
  <c r="CF81" i="1" s="1"/>
  <c r="CF77" i="1"/>
  <c r="CE77" i="1" s="1"/>
  <c r="CF75" i="1"/>
  <c r="CF70" i="1"/>
  <c r="CE70" i="1" s="1"/>
  <c r="CG66" i="1"/>
  <c r="CF66" i="1"/>
  <c r="CE71" i="1"/>
  <c r="CE72" i="1"/>
  <c r="CE76" i="1"/>
  <c r="CE78" i="1"/>
  <c r="CE80" i="1"/>
  <c r="CE83" i="1"/>
  <c r="CE84" i="1"/>
  <c r="CE86" i="1"/>
  <c r="CE87" i="1"/>
  <c r="CE90" i="1"/>
  <c r="CE91" i="1"/>
  <c r="CE92" i="1"/>
  <c r="CE93" i="1"/>
  <c r="CE97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21" i="1"/>
  <c r="CE122" i="1"/>
  <c r="CJ245" i="1"/>
  <c r="CJ263" i="1"/>
  <c r="CJ262" i="1"/>
  <c r="CE266" i="1"/>
  <c r="CE265" i="1"/>
  <c r="CE263" i="1"/>
  <c r="CE262" i="1"/>
  <c r="CE260" i="1"/>
  <c r="CE259" i="1"/>
  <c r="CE256" i="1"/>
  <c r="CE255" i="1"/>
  <c r="CE253" i="1"/>
  <c r="CE252" i="1"/>
  <c r="CE246" i="1"/>
  <c r="CE245" i="1"/>
  <c r="CG270" i="1"/>
  <c r="CE270" i="1" s="1"/>
  <c r="CG269" i="1"/>
  <c r="CE269" i="1" s="1"/>
  <c r="CG264" i="1"/>
  <c r="CE264" i="1" s="1"/>
  <c r="CG261" i="1"/>
  <c r="CE261" i="1" s="1"/>
  <c r="CG258" i="1"/>
  <c r="CE258" i="1" s="1"/>
  <c r="CG254" i="1"/>
  <c r="CE254" i="1" s="1"/>
  <c r="CG251" i="1"/>
  <c r="CE251" i="1" s="1"/>
  <c r="CG250" i="1"/>
  <c r="CG249" i="1"/>
  <c r="CG244" i="1"/>
  <c r="CE244" i="1" s="1"/>
  <c r="CG217" i="1"/>
  <c r="CE217" i="1" s="1"/>
  <c r="CI211" i="1"/>
  <c r="CH211" i="1"/>
  <c r="CF211" i="1"/>
  <c r="CI210" i="1"/>
  <c r="CH210" i="1"/>
  <c r="CF210" i="1"/>
  <c r="CF67" i="1" s="1"/>
  <c r="CF313" i="1" s="1"/>
  <c r="CF800" i="1" s="1"/>
  <c r="CF825" i="1" s="1"/>
  <c r="CF57" i="1" s="1"/>
  <c r="CF31" i="1" s="1"/>
  <c r="BJ803" i="1"/>
  <c r="S336" i="1" l="1"/>
  <c r="W802" i="1"/>
  <c r="AG802" i="1"/>
  <c r="AG333" i="1"/>
  <c r="AC333" i="1" s="1"/>
  <c r="AC336" i="1"/>
  <c r="AG729" i="1"/>
  <c r="AC729" i="1" s="1"/>
  <c r="AC732" i="1"/>
  <c r="X366" i="1"/>
  <c r="N366" i="1"/>
  <c r="W242" i="1"/>
  <c r="AF89" i="1"/>
  <c r="V89" i="1"/>
  <c r="D264" i="1"/>
  <c r="T264" i="1" s="1"/>
  <c r="X264" i="1"/>
  <c r="AH264" i="1"/>
  <c r="E69" i="1"/>
  <c r="V70" i="1"/>
  <c r="AF70" i="1"/>
  <c r="AF96" i="1"/>
  <c r="V96" i="1"/>
  <c r="E74" i="1"/>
  <c r="AF75" i="1"/>
  <c r="V75" i="1"/>
  <c r="E98" i="1"/>
  <c r="AF99" i="1"/>
  <c r="V99" i="1"/>
  <c r="V88" i="1"/>
  <c r="AF88" i="1"/>
  <c r="D244" i="1"/>
  <c r="T244" i="1" s="1"/>
  <c r="X244" i="1"/>
  <c r="AF77" i="1"/>
  <c r="V77" i="1"/>
  <c r="AH117" i="1"/>
  <c r="X117" i="1"/>
  <c r="D248" i="1"/>
  <c r="T248" i="1" s="1"/>
  <c r="AH248" i="1"/>
  <c r="X248" i="1"/>
  <c r="E81" i="1"/>
  <c r="AF82" i="1"/>
  <c r="V82" i="1"/>
  <c r="E119" i="1"/>
  <c r="AF120" i="1"/>
  <c r="V120" i="1"/>
  <c r="V83" i="1"/>
  <c r="AF83" i="1"/>
  <c r="AF85" i="1"/>
  <c r="V85" i="1"/>
  <c r="AG247" i="1"/>
  <c r="T247" i="1"/>
  <c r="AG257" i="1"/>
  <c r="AG245" i="1"/>
  <c r="T245" i="1"/>
  <c r="AG246" i="1"/>
  <c r="AG242" i="1" s="1"/>
  <c r="T246" i="1"/>
  <c r="AH366" i="1"/>
  <c r="F251" i="1"/>
  <c r="J247" i="1"/>
  <c r="J255" i="1"/>
  <c r="AD255" i="1"/>
  <c r="J249" i="1"/>
  <c r="AD249" i="1"/>
  <c r="J368" i="1"/>
  <c r="AD368" i="1"/>
  <c r="J256" i="1"/>
  <c r="AD256" i="1"/>
  <c r="J250" i="1"/>
  <c r="AD250" i="1"/>
  <c r="J369" i="1"/>
  <c r="AD369" i="1"/>
  <c r="J265" i="1"/>
  <c r="AD265" i="1"/>
  <c r="J257" i="1"/>
  <c r="J266" i="1"/>
  <c r="AD266" i="1"/>
  <c r="J267" i="1"/>
  <c r="AD267" i="1"/>
  <c r="J248" i="1"/>
  <c r="AD248" i="1"/>
  <c r="J245" i="1"/>
  <c r="J246" i="1"/>
  <c r="AU246" i="1"/>
  <c r="AU244" i="1" s="1"/>
  <c r="AV246" i="1"/>
  <c r="AW66" i="1"/>
  <c r="D254" i="1"/>
  <c r="T254" i="1" s="1"/>
  <c r="AU254" i="1"/>
  <c r="AV266" i="1"/>
  <c r="AU266" i="1"/>
  <c r="AU264" i="1" s="1"/>
  <c r="D242" i="1"/>
  <c r="F211" i="1"/>
  <c r="D243" i="1"/>
  <c r="F212" i="1"/>
  <c r="CG528" i="1"/>
  <c r="CE528" i="1" s="1"/>
  <c r="CE529" i="1"/>
  <c r="CF74" i="1"/>
  <c r="CE74" i="1" s="1"/>
  <c r="CG446" i="1"/>
  <c r="CE446" i="1" s="1"/>
  <c r="CF69" i="1"/>
  <c r="CE69" i="1" s="1"/>
  <c r="BI258" i="1"/>
  <c r="CE492" i="1"/>
  <c r="CE75" i="1"/>
  <c r="CE438" i="1"/>
  <c r="CE533" i="1"/>
  <c r="CG532" i="1"/>
  <c r="CE532" i="1" s="1"/>
  <c r="CG248" i="1"/>
  <c r="CE248" i="1" s="1"/>
  <c r="CG242" i="1"/>
  <c r="CG211" i="1" s="1"/>
  <c r="CG124" i="1" s="1"/>
  <c r="CG326" i="1" s="1"/>
  <c r="CE439" i="1"/>
  <c r="CG241" i="1"/>
  <c r="CG210" i="1" s="1"/>
  <c r="CG67" i="1" s="1"/>
  <c r="CE67" i="1" s="1"/>
  <c r="CE249" i="1"/>
  <c r="CG268" i="1"/>
  <c r="CE268" i="1" s="1"/>
  <c r="CE250" i="1"/>
  <c r="BI255" i="1"/>
  <c r="D252" i="1"/>
  <c r="BK244" i="1"/>
  <c r="BI244" i="1" s="1"/>
  <c r="BK241" i="1"/>
  <c r="BI242" i="1"/>
  <c r="BJ283" i="1"/>
  <c r="BI283" i="1" s="1"/>
  <c r="BJ284" i="1"/>
  <c r="BK258" i="1"/>
  <c r="BJ285" i="1"/>
  <c r="BI285" i="1" s="1"/>
  <c r="CF79" i="1"/>
  <c r="CE79" i="1" s="1"/>
  <c r="CE81" i="1"/>
  <c r="CE119" i="1"/>
  <c r="CF118" i="1"/>
  <c r="CE118" i="1" s="1"/>
  <c r="CF94" i="1"/>
  <c r="CE94" i="1" s="1"/>
  <c r="CE95" i="1"/>
  <c r="CE98" i="1"/>
  <c r="CE120" i="1"/>
  <c r="CE82" i="1"/>
  <c r="BN607" i="1"/>
  <c r="BS596" i="1"/>
  <c r="BS578" i="1"/>
  <c r="BJ212" i="1"/>
  <c r="BP32" i="1"/>
  <c r="BP27" i="1"/>
  <c r="BO27" i="1" s="1"/>
  <c r="BJ32" i="1"/>
  <c r="BJ27" i="1"/>
  <c r="AW32" i="1"/>
  <c r="AW822" i="1"/>
  <c r="AW803" i="1"/>
  <c r="W59" i="1" l="1"/>
  <c r="W827" i="1"/>
  <c r="S827" i="1" s="1"/>
  <c r="S802" i="1"/>
  <c r="AG827" i="1"/>
  <c r="AC827" i="1" s="1"/>
  <c r="AG59" i="1"/>
  <c r="AC802" i="1"/>
  <c r="AD264" i="1"/>
  <c r="W252" i="1"/>
  <c r="W241" i="1" s="1"/>
  <c r="M252" i="1"/>
  <c r="M241" i="1" s="1"/>
  <c r="N253" i="1"/>
  <c r="I253" i="1"/>
  <c r="J253" i="1" s="1"/>
  <c r="X253" i="1"/>
  <c r="S253" i="1"/>
  <c r="T253" i="1" s="1"/>
  <c r="J264" i="1"/>
  <c r="J244" i="1"/>
  <c r="E118" i="1"/>
  <c r="V119" i="1"/>
  <c r="AF119" i="1"/>
  <c r="E95" i="1"/>
  <c r="AF98" i="1"/>
  <c r="V98" i="1"/>
  <c r="V69" i="1"/>
  <c r="AF69" i="1"/>
  <c r="E79" i="1"/>
  <c r="V81" i="1"/>
  <c r="AF81" i="1"/>
  <c r="E73" i="1"/>
  <c r="V74" i="1"/>
  <c r="AF74" i="1"/>
  <c r="AG244" i="1"/>
  <c r="AH245" i="1"/>
  <c r="AC245" i="1"/>
  <c r="AD245" i="1" s="1"/>
  <c r="AG254" i="1"/>
  <c r="AH257" i="1"/>
  <c r="AC257" i="1"/>
  <c r="AD257" i="1" s="1"/>
  <c r="AG243" i="1"/>
  <c r="AH247" i="1"/>
  <c r="AC247" i="1"/>
  <c r="AD247" i="1" s="1"/>
  <c r="T243" i="1"/>
  <c r="AH246" i="1"/>
  <c r="AC246" i="1"/>
  <c r="AD246" i="1" s="1"/>
  <c r="AH253" i="1"/>
  <c r="AC253" i="1"/>
  <c r="AD253" i="1" s="1"/>
  <c r="AG252" i="1"/>
  <c r="AG251" i="1" s="1"/>
  <c r="AC251" i="1" s="1"/>
  <c r="D251" i="1"/>
  <c r="F66" i="1"/>
  <c r="N66" i="1" s="1"/>
  <c r="X212" i="1"/>
  <c r="J254" i="1"/>
  <c r="AW829" i="1"/>
  <c r="AV829" i="1" s="1"/>
  <c r="J243" i="1"/>
  <c r="AU243" i="1"/>
  <c r="BI212" i="1"/>
  <c r="BJ66" i="1"/>
  <c r="BJ315" i="1" s="1"/>
  <c r="CF73" i="1"/>
  <c r="CE73" i="1" s="1"/>
  <c r="CG343" i="1"/>
  <c r="CG342" i="1" s="1"/>
  <c r="D241" i="1"/>
  <c r="F210" i="1"/>
  <c r="BI241" i="1"/>
  <c r="BK210" i="1"/>
  <c r="CE241" i="1"/>
  <c r="CE211" i="1"/>
  <c r="CE242" i="1"/>
  <c r="F240" i="1"/>
  <c r="CG65" i="1"/>
  <c r="CG313" i="1"/>
  <c r="CE210" i="1"/>
  <c r="CG240" i="1"/>
  <c r="CE240" i="1" s="1"/>
  <c r="CG209" i="1"/>
  <c r="BK240" i="1"/>
  <c r="BI240" i="1" s="1"/>
  <c r="CF68" i="1"/>
  <c r="CE68" i="1" s="1"/>
  <c r="E32" i="1"/>
  <c r="E26" i="1"/>
  <c r="M251" i="1" l="1"/>
  <c r="W34" i="1"/>
  <c r="S34" i="1" s="1"/>
  <c r="S59" i="1"/>
  <c r="AG34" i="1"/>
  <c r="AC34" i="1" s="1"/>
  <c r="AC59" i="1"/>
  <c r="AG241" i="1"/>
  <c r="I242" i="1"/>
  <c r="J242" i="1" s="1"/>
  <c r="M211" i="1"/>
  <c r="N242" i="1"/>
  <c r="I252" i="1"/>
  <c r="J252" i="1" s="1"/>
  <c r="N252" i="1"/>
  <c r="W211" i="1"/>
  <c r="S242" i="1"/>
  <c r="T242" i="1" s="1"/>
  <c r="X242" i="1"/>
  <c r="S252" i="1"/>
  <c r="T252" i="1" s="1"/>
  <c r="W251" i="1"/>
  <c r="X252" i="1"/>
  <c r="AH251" i="1"/>
  <c r="V73" i="1"/>
  <c r="AF73" i="1"/>
  <c r="E68" i="1"/>
  <c r="AF95" i="1"/>
  <c r="V95" i="1"/>
  <c r="E94" i="1"/>
  <c r="V79" i="1"/>
  <c r="AF79" i="1"/>
  <c r="V118" i="1"/>
  <c r="AF118" i="1"/>
  <c r="AH242" i="1"/>
  <c r="AG211" i="1"/>
  <c r="AC242" i="1"/>
  <c r="AD242" i="1" s="1"/>
  <c r="AH254" i="1"/>
  <c r="AC254" i="1"/>
  <c r="AD254" i="1" s="1"/>
  <c r="AH243" i="1"/>
  <c r="AC243" i="1"/>
  <c r="AD243" i="1" s="1"/>
  <c r="AG212" i="1"/>
  <c r="AH244" i="1"/>
  <c r="AC244" i="1"/>
  <c r="AD244" i="1" s="1"/>
  <c r="AD251" i="1"/>
  <c r="F209" i="1"/>
  <c r="AH252" i="1"/>
  <c r="AC252" i="1"/>
  <c r="AD252" i="1" s="1"/>
  <c r="L26" i="1"/>
  <c r="V26" i="1"/>
  <c r="AF26" i="1"/>
  <c r="L32" i="1"/>
  <c r="V32" i="1"/>
  <c r="AF32" i="1"/>
  <c r="D240" i="1"/>
  <c r="CE342" i="1"/>
  <c r="CG335" i="1"/>
  <c r="CE343" i="1"/>
  <c r="CG312" i="1"/>
  <c r="CG800" i="1"/>
  <c r="BK67" i="1"/>
  <c r="BK209" i="1"/>
  <c r="CE313" i="1"/>
  <c r="H596" i="1"/>
  <c r="AZ596" i="1"/>
  <c r="AV596" i="1" s="1"/>
  <c r="H582" i="1"/>
  <c r="AL582" i="1" s="1"/>
  <c r="AZ582" i="1"/>
  <c r="AV582" i="1" s="1"/>
  <c r="H578" i="1"/>
  <c r="AL578" i="1" s="1"/>
  <c r="AW211" i="1"/>
  <c r="E213" i="1"/>
  <c r="V213" i="1" s="1"/>
  <c r="AX226" i="1"/>
  <c r="AX223" i="1" s="1"/>
  <c r="AX224" i="1"/>
  <c r="AX222" i="1"/>
  <c r="AX219" i="1"/>
  <c r="S251" i="1" l="1"/>
  <c r="T251" i="1" s="1"/>
  <c r="X251" i="1"/>
  <c r="I251" i="1"/>
  <c r="J251" i="1" s="1"/>
  <c r="N251" i="1"/>
  <c r="S241" i="1"/>
  <c r="T241" i="1" s="1"/>
  <c r="W240" i="1"/>
  <c r="W210" i="1"/>
  <c r="X241" i="1"/>
  <c r="M210" i="1"/>
  <c r="M240" i="1"/>
  <c r="I241" i="1"/>
  <c r="J241" i="1" s="1"/>
  <c r="N241" i="1"/>
  <c r="M207" i="1"/>
  <c r="M124" i="1"/>
  <c r="I211" i="1"/>
  <c r="N211" i="1"/>
  <c r="S211" i="1"/>
  <c r="W124" i="1"/>
  <c r="W207" i="1"/>
  <c r="S207" i="1" s="1"/>
  <c r="X211" i="1"/>
  <c r="AL596" i="1"/>
  <c r="R596" i="1"/>
  <c r="AF94" i="1"/>
  <c r="V94" i="1"/>
  <c r="L213" i="1"/>
  <c r="AF68" i="1"/>
  <c r="V68" i="1"/>
  <c r="AG66" i="1"/>
  <c r="AG315" i="1" s="1"/>
  <c r="AC212" i="1"/>
  <c r="AH212" i="1"/>
  <c r="AG124" i="1"/>
  <c r="AG207" i="1"/>
  <c r="AC207" i="1" s="1"/>
  <c r="AH211" i="1"/>
  <c r="AG210" i="1"/>
  <c r="AC241" i="1"/>
  <c r="AD241" i="1" s="1"/>
  <c r="AG240" i="1"/>
  <c r="AH241" i="1"/>
  <c r="AX221" i="1"/>
  <c r="AU219" i="1"/>
  <c r="AU217" i="1" s="1"/>
  <c r="AV219" i="1"/>
  <c r="CG333" i="1"/>
  <c r="CG730" i="1"/>
  <c r="CG729" i="1" s="1"/>
  <c r="CE800" i="1"/>
  <c r="CG825" i="1"/>
  <c r="F217" i="1"/>
  <c r="AW27" i="1"/>
  <c r="AV27" i="1" s="1"/>
  <c r="AW678" i="1"/>
  <c r="CJ215" i="1"/>
  <c r="CJ214" i="1"/>
  <c r="AW808" i="1"/>
  <c r="AV808" i="1" s="1"/>
  <c r="BT40" i="1"/>
  <c r="BU40" i="1"/>
  <c r="BT46" i="1"/>
  <c r="BU46" i="1"/>
  <c r="BT51" i="1"/>
  <c r="BU51" i="1"/>
  <c r="BU59" i="1"/>
  <c r="BU34" i="1" s="1"/>
  <c r="BT61" i="1"/>
  <c r="BU61" i="1"/>
  <c r="BT227" i="1"/>
  <c r="BT45" i="1" s="1"/>
  <c r="BU227" i="1"/>
  <c r="BU45" i="1" s="1"/>
  <c r="BT228" i="1"/>
  <c r="BU228" i="1"/>
  <c r="BT229" i="1"/>
  <c r="BU229" i="1"/>
  <c r="BT284" i="1"/>
  <c r="BU284" i="1"/>
  <c r="BT317" i="1"/>
  <c r="BT52" i="1" s="1"/>
  <c r="BU317" i="1"/>
  <c r="BU52" i="1" s="1"/>
  <c r="BT318" i="1"/>
  <c r="BU318" i="1"/>
  <c r="BT319" i="1"/>
  <c r="BU319" i="1"/>
  <c r="BT320" i="1"/>
  <c r="BU320" i="1"/>
  <c r="BT321" i="1"/>
  <c r="BU321" i="1"/>
  <c r="BT345" i="1"/>
  <c r="BT346" i="1"/>
  <c r="BT347" i="1"/>
  <c r="BT348" i="1"/>
  <c r="BT349" i="1"/>
  <c r="BT350" i="1"/>
  <c r="BT351" i="1"/>
  <c r="BT352" i="1"/>
  <c r="BT353" i="1"/>
  <c r="BT354" i="1"/>
  <c r="BT355" i="1"/>
  <c r="BT356" i="1"/>
  <c r="BT357" i="1"/>
  <c r="BT358" i="1"/>
  <c r="BT359" i="1"/>
  <c r="BT360" i="1"/>
  <c r="BT361" i="1"/>
  <c r="BT362" i="1"/>
  <c r="BT363" i="1"/>
  <c r="BT364" i="1"/>
  <c r="BT365" i="1"/>
  <c r="BT366" i="1"/>
  <c r="BT367" i="1"/>
  <c r="BT368" i="1"/>
  <c r="BT369" i="1"/>
  <c r="BT370" i="1"/>
  <c r="BT371" i="1"/>
  <c r="BT372" i="1"/>
  <c r="BT373" i="1"/>
  <c r="BT374" i="1"/>
  <c r="BT375" i="1"/>
  <c r="BT376" i="1"/>
  <c r="BT377" i="1"/>
  <c r="BT378" i="1"/>
  <c r="BT379" i="1"/>
  <c r="BT380" i="1"/>
  <c r="BT381" i="1"/>
  <c r="BT382" i="1"/>
  <c r="BT383" i="1"/>
  <c r="BT384" i="1"/>
  <c r="BT385" i="1"/>
  <c r="BT386" i="1"/>
  <c r="BT387" i="1"/>
  <c r="BT388" i="1"/>
  <c r="BT389" i="1"/>
  <c r="BT390" i="1"/>
  <c r="BT391" i="1"/>
  <c r="BT392" i="1"/>
  <c r="BT393" i="1"/>
  <c r="BT394" i="1"/>
  <c r="BT395" i="1"/>
  <c r="BT396" i="1"/>
  <c r="BT397" i="1"/>
  <c r="BT398" i="1"/>
  <c r="BT399" i="1"/>
  <c r="BT400" i="1"/>
  <c r="BT401" i="1"/>
  <c r="BT402" i="1"/>
  <c r="BT403" i="1"/>
  <c r="BT404" i="1"/>
  <c r="BT405" i="1"/>
  <c r="BT406" i="1"/>
  <c r="BT407" i="1"/>
  <c r="BT408" i="1"/>
  <c r="BT409" i="1"/>
  <c r="BT410" i="1"/>
  <c r="BT411" i="1"/>
  <c r="BT412" i="1"/>
  <c r="BT413" i="1"/>
  <c r="BT414" i="1"/>
  <c r="BT415" i="1"/>
  <c r="BT416" i="1"/>
  <c r="BT417" i="1"/>
  <c r="BT418" i="1"/>
  <c r="BT419" i="1"/>
  <c r="BT420" i="1"/>
  <c r="BT421" i="1"/>
  <c r="BT422" i="1"/>
  <c r="BT424" i="1"/>
  <c r="BT425" i="1"/>
  <c r="BT426" i="1"/>
  <c r="BT427" i="1"/>
  <c r="BT429" i="1"/>
  <c r="BT430" i="1"/>
  <c r="BT431" i="1"/>
  <c r="BT432" i="1"/>
  <c r="BT433" i="1"/>
  <c r="BT434" i="1"/>
  <c r="BT435" i="1"/>
  <c r="BT436" i="1"/>
  <c r="BT437" i="1"/>
  <c r="BT439" i="1"/>
  <c r="BT444" i="1"/>
  <c r="BT447" i="1"/>
  <c r="BT450" i="1"/>
  <c r="BT451" i="1"/>
  <c r="BT452" i="1"/>
  <c r="BT453" i="1"/>
  <c r="BT454" i="1"/>
  <c r="BT455" i="1"/>
  <c r="BT456" i="1"/>
  <c r="BT458" i="1"/>
  <c r="BT459" i="1"/>
  <c r="BT460" i="1"/>
  <c r="BT461" i="1"/>
  <c r="BT462" i="1"/>
  <c r="BT464" i="1"/>
  <c r="BT465" i="1"/>
  <c r="BT466" i="1"/>
  <c r="BT467" i="1"/>
  <c r="BT468" i="1"/>
  <c r="BT471" i="1"/>
  <c r="BT472" i="1"/>
  <c r="BT473" i="1"/>
  <c r="BT474" i="1"/>
  <c r="BT475" i="1"/>
  <c r="BT476" i="1"/>
  <c r="BT477" i="1"/>
  <c r="BT478" i="1"/>
  <c r="BT479" i="1"/>
  <c r="BT480" i="1"/>
  <c r="BT481" i="1"/>
  <c r="BT482" i="1"/>
  <c r="BT483" i="1"/>
  <c r="BT484" i="1"/>
  <c r="BT485" i="1"/>
  <c r="BT486" i="1"/>
  <c r="BT487" i="1"/>
  <c r="BT488" i="1"/>
  <c r="BT489" i="1"/>
  <c r="BT490" i="1"/>
  <c r="BT491" i="1"/>
  <c r="BT492" i="1"/>
  <c r="BT493" i="1"/>
  <c r="BT494" i="1"/>
  <c r="BT495" i="1"/>
  <c r="BT496" i="1"/>
  <c r="BT498" i="1"/>
  <c r="BT528" i="1"/>
  <c r="BT529" i="1"/>
  <c r="BT530" i="1"/>
  <c r="BT59" i="1" s="1"/>
  <c r="BT34" i="1" s="1"/>
  <c r="BT532" i="1"/>
  <c r="BT533" i="1"/>
  <c r="BT534" i="1"/>
  <c r="BT535" i="1"/>
  <c r="BT536" i="1"/>
  <c r="BT537" i="1"/>
  <c r="BT538" i="1"/>
  <c r="BT541" i="1"/>
  <c r="BT542" i="1"/>
  <c r="BT543" i="1"/>
  <c r="BT544" i="1"/>
  <c r="BT545" i="1"/>
  <c r="BT546" i="1"/>
  <c r="BT547" i="1"/>
  <c r="BT548" i="1"/>
  <c r="BT549" i="1"/>
  <c r="BT551" i="1"/>
  <c r="BT552" i="1"/>
  <c r="BT553" i="1"/>
  <c r="BT554" i="1"/>
  <c r="BT555" i="1"/>
  <c r="BT556" i="1"/>
  <c r="BT557" i="1"/>
  <c r="BT558" i="1"/>
  <c r="BT561" i="1"/>
  <c r="BU564" i="1"/>
  <c r="BU565" i="1"/>
  <c r="BU566" i="1"/>
  <c r="BU567" i="1"/>
  <c r="BU568" i="1"/>
  <c r="BU569" i="1"/>
  <c r="BU570" i="1"/>
  <c r="BU571" i="1"/>
  <c r="BT572" i="1"/>
  <c r="BT577" i="1"/>
  <c r="BU580" i="1"/>
  <c r="BU581" i="1"/>
  <c r="BU583" i="1"/>
  <c r="BU585" i="1"/>
  <c r="BU586" i="1"/>
  <c r="BU587" i="1"/>
  <c r="BU588" i="1"/>
  <c r="BU591" i="1"/>
  <c r="BU593" i="1"/>
  <c r="BU599" i="1"/>
  <c r="BU600" i="1"/>
  <c r="BU601" i="1"/>
  <c r="BU604" i="1"/>
  <c r="BU605" i="1"/>
  <c r="BU606" i="1"/>
  <c r="BU609" i="1"/>
  <c r="BU610" i="1"/>
  <c r="BU615" i="1"/>
  <c r="BU617" i="1"/>
  <c r="BU620" i="1"/>
  <c r="BU621" i="1"/>
  <c r="BU623" i="1"/>
  <c r="BU624" i="1"/>
  <c r="BU625" i="1"/>
  <c r="BU626" i="1"/>
  <c r="BU627" i="1"/>
  <c r="BU628" i="1"/>
  <c r="BU629" i="1"/>
  <c r="BU630" i="1"/>
  <c r="BU631" i="1"/>
  <c r="BU632" i="1"/>
  <c r="BU633" i="1"/>
  <c r="BU634" i="1"/>
  <c r="BU635" i="1"/>
  <c r="BT678" i="1"/>
  <c r="BU678" i="1"/>
  <c r="BT679" i="1"/>
  <c r="BU679" i="1"/>
  <c r="BT680" i="1"/>
  <c r="BU680" i="1"/>
  <c r="BT681" i="1"/>
  <c r="BU681" i="1"/>
  <c r="BT682" i="1"/>
  <c r="BU682" i="1"/>
  <c r="BT683" i="1"/>
  <c r="BU683" i="1"/>
  <c r="BT684" i="1"/>
  <c r="BU684" i="1"/>
  <c r="BT685" i="1"/>
  <c r="BU685" i="1"/>
  <c r="BT686" i="1"/>
  <c r="BU686" i="1"/>
  <c r="BT687" i="1"/>
  <c r="BU687" i="1"/>
  <c r="BT688" i="1"/>
  <c r="BU688" i="1"/>
  <c r="BT689" i="1"/>
  <c r="BU689" i="1"/>
  <c r="BT690" i="1"/>
  <c r="BU690" i="1"/>
  <c r="BT693" i="1"/>
  <c r="BT734" i="1" s="1"/>
  <c r="BT62" i="1" s="1"/>
  <c r="BT694" i="1"/>
  <c r="BU694" i="1"/>
  <c r="BT695" i="1"/>
  <c r="BU695" i="1"/>
  <c r="BT696" i="1"/>
  <c r="BU696" i="1"/>
  <c r="BT700" i="1"/>
  <c r="BU700" i="1"/>
  <c r="BT701" i="1"/>
  <c r="BU701" i="1"/>
  <c r="BT702" i="1"/>
  <c r="BU702" i="1"/>
  <c r="BT706" i="1"/>
  <c r="BU706" i="1"/>
  <c r="BT707" i="1"/>
  <c r="BU707" i="1"/>
  <c r="BT710" i="1"/>
  <c r="BU710" i="1"/>
  <c r="BT711" i="1"/>
  <c r="BU711" i="1"/>
  <c r="BT712" i="1"/>
  <c r="BU712" i="1"/>
  <c r="BT713" i="1"/>
  <c r="BU713" i="1"/>
  <c r="BT714" i="1"/>
  <c r="BU714" i="1"/>
  <c r="BU731" i="1"/>
  <c r="BU732" i="1"/>
  <c r="BT742" i="1"/>
  <c r="BU742" i="1"/>
  <c r="BT743" i="1"/>
  <c r="BU743" i="1"/>
  <c r="BT744" i="1"/>
  <c r="BU744" i="1"/>
  <c r="BT745" i="1"/>
  <c r="BU745" i="1"/>
  <c r="BT746" i="1"/>
  <c r="BU746" i="1"/>
  <c r="BT747" i="1"/>
  <c r="BU747" i="1"/>
  <c r="BT748" i="1"/>
  <c r="BU748" i="1"/>
  <c r="BT749" i="1"/>
  <c r="BU749" i="1"/>
  <c r="BT750" i="1"/>
  <c r="BU750" i="1"/>
  <c r="BT751" i="1"/>
  <c r="BU751" i="1"/>
  <c r="BT752" i="1"/>
  <c r="BU752" i="1"/>
  <c r="BT753" i="1"/>
  <c r="BU753" i="1"/>
  <c r="BT754" i="1"/>
  <c r="BU754" i="1"/>
  <c r="BT755" i="1"/>
  <c r="BU755" i="1"/>
  <c r="BT756" i="1"/>
  <c r="BU756" i="1"/>
  <c r="BT758" i="1"/>
  <c r="BU758" i="1"/>
  <c r="BT760" i="1"/>
  <c r="BU760" i="1"/>
  <c r="BT763" i="1"/>
  <c r="BU763" i="1"/>
  <c r="BT766" i="1"/>
  <c r="BU766" i="1"/>
  <c r="BT769" i="1"/>
  <c r="BU769" i="1"/>
  <c r="BT774" i="1"/>
  <c r="BU774" i="1"/>
  <c r="BT775" i="1"/>
  <c r="BU775" i="1"/>
  <c r="BT776" i="1"/>
  <c r="BU776" i="1"/>
  <c r="BT777" i="1"/>
  <c r="BU777" i="1"/>
  <c r="BT778" i="1"/>
  <c r="BU778" i="1"/>
  <c r="BU785" i="1"/>
  <c r="BT786" i="1"/>
  <c r="BU786" i="1"/>
  <c r="BU787" i="1"/>
  <c r="BT788" i="1"/>
  <c r="BU788" i="1"/>
  <c r="BT789" i="1"/>
  <c r="BU789" i="1"/>
  <c r="BT790" i="1"/>
  <c r="BU790" i="1"/>
  <c r="BT791" i="1"/>
  <c r="BT792" i="1"/>
  <c r="BT793" i="1"/>
  <c r="BU796" i="1"/>
  <c r="BT803" i="1"/>
  <c r="BU803" i="1"/>
  <c r="BU808" i="1"/>
  <c r="BT809" i="1"/>
  <c r="BU809" i="1"/>
  <c r="BT810" i="1"/>
  <c r="BU810" i="1"/>
  <c r="BT811" i="1"/>
  <c r="BU811" i="1"/>
  <c r="BT813" i="1"/>
  <c r="BU813" i="1"/>
  <c r="BU821" i="1" s="1"/>
  <c r="BT815" i="1"/>
  <c r="BU815" i="1"/>
  <c r="BT817" i="1"/>
  <c r="BT822" i="1" s="1"/>
  <c r="BT834" i="1"/>
  <c r="BT835" i="1"/>
  <c r="BU835" i="1"/>
  <c r="BT836" i="1"/>
  <c r="BU836" i="1"/>
  <c r="BT837" i="1"/>
  <c r="BT838" i="1"/>
  <c r="BT839" i="1"/>
  <c r="BT840" i="1"/>
  <c r="BU840" i="1"/>
  <c r="BT841" i="1"/>
  <c r="BU841" i="1"/>
  <c r="BT842" i="1"/>
  <c r="BT843" i="1"/>
  <c r="BT844" i="1"/>
  <c r="BT845" i="1"/>
  <c r="BT846" i="1"/>
  <c r="BU846" i="1"/>
  <c r="BT847" i="1"/>
  <c r="BU847" i="1"/>
  <c r="BT848" i="1"/>
  <c r="BT849" i="1"/>
  <c r="BU849" i="1"/>
  <c r="BT850" i="1"/>
  <c r="BU850" i="1"/>
  <c r="BT851" i="1"/>
  <c r="BT852" i="1"/>
  <c r="BU852" i="1"/>
  <c r="BT853" i="1"/>
  <c r="BU853" i="1"/>
  <c r="BT854" i="1"/>
  <c r="BU854" i="1"/>
  <c r="BT855" i="1"/>
  <c r="BU855" i="1"/>
  <c r="BT856" i="1"/>
  <c r="BU856" i="1"/>
  <c r="BT857" i="1"/>
  <c r="BU857" i="1"/>
  <c r="BT858" i="1"/>
  <c r="BU858" i="1"/>
  <c r="BT863" i="1"/>
  <c r="BU863" i="1"/>
  <c r="BT864" i="1"/>
  <c r="BU864" i="1"/>
  <c r="BT871" i="1"/>
  <c r="BU871" i="1"/>
  <c r="BT876" i="1"/>
  <c r="BU876" i="1"/>
  <c r="BT914" i="1"/>
  <c r="BU914" i="1"/>
  <c r="BT915" i="1"/>
  <c r="BU915" i="1"/>
  <c r="BT916" i="1"/>
  <c r="BU916" i="1"/>
  <c r="BT917" i="1"/>
  <c r="BU917" i="1"/>
  <c r="BT918" i="1"/>
  <c r="BU918" i="1"/>
  <c r="BT919" i="1"/>
  <c r="BU919" i="1"/>
  <c r="BT920" i="1"/>
  <c r="BU920" i="1"/>
  <c r="BT921" i="1"/>
  <c r="BU921" i="1"/>
  <c r="BT922" i="1"/>
  <c r="BU922" i="1"/>
  <c r="BT923" i="1"/>
  <c r="BU923" i="1"/>
  <c r="BT924" i="1"/>
  <c r="BU924" i="1"/>
  <c r="BT925" i="1"/>
  <c r="BU925" i="1"/>
  <c r="BT926" i="1"/>
  <c r="BU926" i="1"/>
  <c r="BT927" i="1"/>
  <c r="BU927" i="1"/>
  <c r="BT928" i="1"/>
  <c r="BU928" i="1"/>
  <c r="BT929" i="1"/>
  <c r="BU929" i="1"/>
  <c r="BT936" i="1"/>
  <c r="BT946" i="1"/>
  <c r="BU965" i="1"/>
  <c r="BU967" i="1"/>
  <c r="BU966" i="1" s="1"/>
  <c r="BU959" i="1" s="1"/>
  <c r="BU957" i="1" s="1"/>
  <c r="BT26" i="1"/>
  <c r="BU26" i="1"/>
  <c r="BU991" i="1"/>
  <c r="BU37" i="1" s="1"/>
  <c r="BT997" i="1"/>
  <c r="BU997" i="1"/>
  <c r="BB26" i="1"/>
  <c r="BC26" i="1"/>
  <c r="BD26" i="1"/>
  <c r="BB37" i="1"/>
  <c r="BC37" i="1"/>
  <c r="BD37" i="1"/>
  <c r="BE38" i="1"/>
  <c r="BE41" i="1"/>
  <c r="BE42" i="1"/>
  <c r="BE43" i="1"/>
  <c r="BE44" i="1"/>
  <c r="BB46" i="1"/>
  <c r="BC46" i="1"/>
  <c r="BD46" i="1"/>
  <c r="BB48" i="1"/>
  <c r="BC48" i="1"/>
  <c r="BD48" i="1"/>
  <c r="BE49" i="1"/>
  <c r="BE50" i="1"/>
  <c r="BB51" i="1"/>
  <c r="BC51" i="1"/>
  <c r="BD51" i="1"/>
  <c r="BB52" i="1"/>
  <c r="BC52" i="1"/>
  <c r="BD52" i="1"/>
  <c r="BB53" i="1"/>
  <c r="BC53" i="1"/>
  <c r="BD53" i="1"/>
  <c r="BB59" i="1"/>
  <c r="BB34" i="1" s="1"/>
  <c r="BC59" i="1"/>
  <c r="BC34" i="1" s="1"/>
  <c r="BD59" i="1"/>
  <c r="BD34" i="1" s="1"/>
  <c r="BD60" i="1"/>
  <c r="BB61" i="1"/>
  <c r="BB35" i="1" s="1"/>
  <c r="BC61" i="1"/>
  <c r="BC35" i="1" s="1"/>
  <c r="BD61" i="1"/>
  <c r="BD35" i="1" s="1"/>
  <c r="BB62" i="1"/>
  <c r="BB36" i="1" s="1"/>
  <c r="BC62" i="1"/>
  <c r="BC36" i="1" s="1"/>
  <c r="BC65" i="1"/>
  <c r="BC40" i="1" s="1"/>
  <c r="BD65" i="1"/>
  <c r="BD40" i="1" s="1"/>
  <c r="BB129" i="1"/>
  <c r="BE129" i="1"/>
  <c r="BB132" i="1"/>
  <c r="BE132" i="1"/>
  <c r="BB133" i="1"/>
  <c r="BE133" i="1"/>
  <c r="BB144" i="1"/>
  <c r="BE144" i="1"/>
  <c r="BE154" i="1"/>
  <c r="BE155" i="1"/>
  <c r="BB157" i="1"/>
  <c r="BE157" i="1"/>
  <c r="BB158" i="1"/>
  <c r="BE158" i="1"/>
  <c r="BB160" i="1"/>
  <c r="BE160" i="1"/>
  <c r="BB161" i="1"/>
  <c r="BE161" i="1"/>
  <c r="BB163" i="1"/>
  <c r="BE163" i="1"/>
  <c r="BB164" i="1"/>
  <c r="BE164" i="1"/>
  <c r="BB166" i="1"/>
  <c r="BE166" i="1"/>
  <c r="BB167" i="1"/>
  <c r="BE167" i="1"/>
  <c r="BB169" i="1"/>
  <c r="BE169" i="1"/>
  <c r="BB170" i="1"/>
  <c r="BE170" i="1"/>
  <c r="BB176" i="1"/>
  <c r="BB172" i="1" s="1"/>
  <c r="BE176" i="1"/>
  <c r="BB179" i="1"/>
  <c r="BE179" i="1"/>
  <c r="BB181" i="1"/>
  <c r="BE181" i="1"/>
  <c r="BB182" i="1"/>
  <c r="BE182" i="1"/>
  <c r="BE186" i="1"/>
  <c r="BE187" i="1"/>
  <c r="BC202" i="1"/>
  <c r="BD202" i="1"/>
  <c r="BB220" i="1"/>
  <c r="BB227" i="1"/>
  <c r="BB45" i="1" s="1"/>
  <c r="BC227" i="1"/>
  <c r="BC45" i="1" s="1"/>
  <c r="BD227" i="1"/>
  <c r="BD45" i="1" s="1"/>
  <c r="BB228" i="1"/>
  <c r="BC228" i="1"/>
  <c r="BD228" i="1"/>
  <c r="BB229" i="1"/>
  <c r="BB226" i="1" s="1"/>
  <c r="BB223" i="1" s="1"/>
  <c r="BC229" i="1"/>
  <c r="BC226" i="1" s="1"/>
  <c r="BC223" i="1" s="1"/>
  <c r="BD229" i="1"/>
  <c r="BD226" i="1" s="1"/>
  <c r="BD223" i="1" s="1"/>
  <c r="BB284" i="1"/>
  <c r="BB222" i="1" s="1"/>
  <c r="BC284" i="1"/>
  <c r="BC315" i="1" s="1"/>
  <c r="BD284" i="1"/>
  <c r="BD315" i="1" s="1"/>
  <c r="BC313" i="1"/>
  <c r="BD313" i="1"/>
  <c r="BB334" i="1"/>
  <c r="BB335" i="1"/>
  <c r="BC338" i="1"/>
  <c r="BD338" i="1"/>
  <c r="BB339" i="1"/>
  <c r="BB340" i="1"/>
  <c r="BE564" i="1"/>
  <c r="BE565" i="1"/>
  <c r="BE566" i="1"/>
  <c r="BE567" i="1"/>
  <c r="BE568" i="1"/>
  <c r="BE569" i="1"/>
  <c r="BE570" i="1"/>
  <c r="BE571" i="1"/>
  <c r="BE579" i="1"/>
  <c r="BE582" i="1"/>
  <c r="BE583" i="1"/>
  <c r="BE584" i="1"/>
  <c r="BE585" i="1"/>
  <c r="BE586" i="1"/>
  <c r="BE587" i="1"/>
  <c r="BE588" i="1"/>
  <c r="BE589" i="1"/>
  <c r="BE590" i="1"/>
  <c r="BE591" i="1"/>
  <c r="BE592" i="1"/>
  <c r="BE593" i="1"/>
  <c r="BE597" i="1"/>
  <c r="BE598" i="1"/>
  <c r="BE599" i="1"/>
  <c r="BB667" i="1"/>
  <c r="BB690" i="1"/>
  <c r="BE690" i="1"/>
  <c r="BB692" i="1"/>
  <c r="BB698" i="1"/>
  <c r="BB704" i="1"/>
  <c r="BB716" i="1"/>
  <c r="BB718" i="1"/>
  <c r="BE719" i="1"/>
  <c r="BE720" i="1"/>
  <c r="BE61" i="1" s="1"/>
  <c r="BE35" i="1" s="1"/>
  <c r="BC730" i="1"/>
  <c r="BB731" i="1"/>
  <c r="BC731" i="1"/>
  <c r="BD731" i="1"/>
  <c r="BB732" i="1"/>
  <c r="BC732" i="1"/>
  <c r="BD732" i="1"/>
  <c r="BB733" i="1"/>
  <c r="BC733" i="1"/>
  <c r="BC803" i="1" s="1"/>
  <c r="BD733" i="1"/>
  <c r="BB736" i="1"/>
  <c r="BC736" i="1"/>
  <c r="BD736" i="1"/>
  <c r="BB737" i="1"/>
  <c r="BC737" i="1"/>
  <c r="BD737" i="1"/>
  <c r="BD800" i="1"/>
  <c r="BD825" i="1" s="1"/>
  <c r="BD57" i="1" s="1"/>
  <c r="BB802" i="1"/>
  <c r="BC802" i="1"/>
  <c r="BD802" i="1"/>
  <c r="BE802" i="1"/>
  <c r="BB803" i="1"/>
  <c r="BD803" i="1"/>
  <c r="BB816" i="1"/>
  <c r="BB39" i="1" s="1"/>
  <c r="BC816" i="1"/>
  <c r="BC39" i="1" s="1"/>
  <c r="BD816" i="1"/>
  <c r="BD39" i="1" s="1"/>
  <c r="BB820" i="1"/>
  <c r="BB24" i="1" s="1"/>
  <c r="BC820" i="1"/>
  <c r="BC24" i="1" s="1"/>
  <c r="BD820" i="1"/>
  <c r="BD24" i="1" s="1"/>
  <c r="BB821" i="1"/>
  <c r="BC821" i="1"/>
  <c r="BD821" i="1"/>
  <c r="BB822" i="1"/>
  <c r="BC822" i="1"/>
  <c r="BD822" i="1"/>
  <c r="BB827" i="1"/>
  <c r="BC827" i="1"/>
  <c r="BD827" i="1"/>
  <c r="BB828" i="1"/>
  <c r="BB829" i="1"/>
  <c r="BC829" i="1"/>
  <c r="BD829" i="1"/>
  <c r="BB830" i="1"/>
  <c r="BC830" i="1"/>
  <c r="BB861" i="1"/>
  <c r="BD861" i="1"/>
  <c r="BB867" i="1"/>
  <c r="BD867" i="1"/>
  <c r="BB869" i="1"/>
  <c r="BD869" i="1"/>
  <c r="BB870" i="1"/>
  <c r="BD870" i="1"/>
  <c r="BB871" i="1"/>
  <c r="BB863" i="1" s="1"/>
  <c r="BC877" i="1"/>
  <c r="BD877" i="1"/>
  <c r="BC878" i="1"/>
  <c r="BD878" i="1"/>
  <c r="BB891" i="1"/>
  <c r="BC891" i="1"/>
  <c r="BD891" i="1"/>
  <c r="BB892" i="1"/>
  <c r="BC892" i="1"/>
  <c r="BC862" i="1" s="1"/>
  <c r="BC934" i="1" s="1"/>
  <c r="BD892" i="1"/>
  <c r="BD893" i="1"/>
  <c r="BE894" i="1"/>
  <c r="BE895" i="1"/>
  <c r="BD905" i="1"/>
  <c r="BE906" i="1"/>
  <c r="BE907" i="1"/>
  <c r="BD908" i="1"/>
  <c r="BE909" i="1"/>
  <c r="BE910" i="1"/>
  <c r="BD911" i="1"/>
  <c r="BE912" i="1"/>
  <c r="BE913" i="1"/>
  <c r="BB914" i="1"/>
  <c r="BB915" i="1"/>
  <c r="BB878" i="1" s="1"/>
  <c r="BE931" i="1"/>
  <c r="BE932" i="1"/>
  <c r="BC935" i="1"/>
  <c r="BD936" i="1"/>
  <c r="BE937" i="1"/>
  <c r="BE938" i="1"/>
  <c r="BE950" i="1"/>
  <c r="BE951" i="1"/>
  <c r="BE953" i="1"/>
  <c r="BE954" i="1"/>
  <c r="BD965" i="1"/>
  <c r="M326" i="1" l="1"/>
  <c r="I124" i="1"/>
  <c r="W206" i="1"/>
  <c r="W209" i="1"/>
  <c r="W67" i="1"/>
  <c r="W57" i="1" s="1"/>
  <c r="S210" i="1"/>
  <c r="X210" i="1"/>
  <c r="S240" i="1"/>
  <c r="T240" i="1" s="1"/>
  <c r="X240" i="1"/>
  <c r="W326" i="1"/>
  <c r="S326" i="1" s="1"/>
  <c r="S331" i="1" s="1"/>
  <c r="S124" i="1"/>
  <c r="I240" i="1"/>
  <c r="J240" i="1" s="1"/>
  <c r="N240" i="1"/>
  <c r="I210" i="1"/>
  <c r="M206" i="1"/>
  <c r="M67" i="1"/>
  <c r="M209" i="1"/>
  <c r="N210" i="1"/>
  <c r="BD935" i="1"/>
  <c r="V208" i="1"/>
  <c r="AF208" i="1"/>
  <c r="BC800" i="1"/>
  <c r="BC825" i="1" s="1"/>
  <c r="BC57" i="1" s="1"/>
  <c r="BC31" i="1" s="1"/>
  <c r="AG326" i="1"/>
  <c r="AC66" i="1"/>
  <c r="AH240" i="1"/>
  <c r="AC240" i="1"/>
  <c r="AD240" i="1" s="1"/>
  <c r="AH210" i="1"/>
  <c r="AG209" i="1"/>
  <c r="AG206" i="1"/>
  <c r="AC210" i="1"/>
  <c r="AG67" i="1"/>
  <c r="N217" i="1"/>
  <c r="X217" i="1"/>
  <c r="AH217" i="1"/>
  <c r="AW26" i="1"/>
  <c r="AU26" i="1"/>
  <c r="AU208" i="1"/>
  <c r="AU197" i="1" s="1"/>
  <c r="AU27" i="1"/>
  <c r="L988" i="1"/>
  <c r="CE825" i="1"/>
  <c r="CG57" i="1"/>
  <c r="CG31" i="1" s="1"/>
  <c r="BC799" i="1"/>
  <c r="BC824" i="1" s="1"/>
  <c r="E197" i="1"/>
  <c r="BB935" i="1"/>
  <c r="AW821" i="1"/>
  <c r="AW820" i="1"/>
  <c r="E27" i="1"/>
  <c r="BT36" i="1"/>
  <c r="BB180" i="1"/>
  <c r="BT732" i="1"/>
  <c r="BB338" i="1"/>
  <c r="BD876" i="1"/>
  <c r="BB876" i="1"/>
  <c r="BB131" i="1"/>
  <c r="BD31" i="1"/>
  <c r="BC729" i="1"/>
  <c r="BC47" i="1" s="1"/>
  <c r="BC933" i="1"/>
  <c r="BD862" i="1"/>
  <c r="BD934" i="1" s="1"/>
  <c r="BD933" i="1" s="1"/>
  <c r="BB156" i="1"/>
  <c r="BB862" i="1"/>
  <c r="BB934" i="1" s="1"/>
  <c r="BB933" i="1" s="1"/>
  <c r="BB201" i="1"/>
  <c r="BB221" i="1"/>
  <c r="BB877" i="1"/>
  <c r="BB225" i="1"/>
  <c r="BB204" i="1" s="1"/>
  <c r="I67" i="1" l="1"/>
  <c r="M313" i="1"/>
  <c r="M329" i="1" s="1"/>
  <c r="M65" i="1"/>
  <c r="I65" i="1" s="1"/>
  <c r="M202" i="1"/>
  <c r="M205" i="1"/>
  <c r="W313" i="1"/>
  <c r="W329" i="1" s="1"/>
  <c r="W800" i="1" s="1"/>
  <c r="W65" i="1"/>
  <c r="S65" i="1" s="1"/>
  <c r="S67" i="1"/>
  <c r="S209" i="1"/>
  <c r="X209" i="1"/>
  <c r="W202" i="1"/>
  <c r="S202" i="1" s="1"/>
  <c r="W205" i="1"/>
  <c r="S205" i="1" s="1"/>
  <c r="S206" i="1"/>
  <c r="I209" i="1"/>
  <c r="N209" i="1"/>
  <c r="I326" i="1"/>
  <c r="M799" i="1"/>
  <c r="V66" i="1"/>
  <c r="AF66" i="1"/>
  <c r="V197" i="1"/>
  <c r="AC315" i="1"/>
  <c r="AG65" i="1"/>
  <c r="AG313" i="1"/>
  <c r="AG205" i="1"/>
  <c r="AC205" i="1" s="1"/>
  <c r="AC206" i="1"/>
  <c r="AG202" i="1"/>
  <c r="AH209" i="1"/>
  <c r="L27" i="1"/>
  <c r="AF27" i="1"/>
  <c r="V27" i="1"/>
  <c r="AW24" i="1"/>
  <c r="BC798" i="1"/>
  <c r="BC23" i="1" s="1"/>
  <c r="BC823" i="1"/>
  <c r="BC55" i="1" s="1"/>
  <c r="BC56" i="1"/>
  <c r="BC30" i="1" s="1"/>
  <c r="BC29" i="1" s="1"/>
  <c r="BO256" i="1"/>
  <c r="BO260" i="1"/>
  <c r="AG800" i="1" l="1"/>
  <c r="AG329" i="1"/>
  <c r="W312" i="1"/>
  <c r="S313" i="1"/>
  <c r="S329" i="1" s="1"/>
  <c r="M312" i="1"/>
  <c r="M800" i="1"/>
  <c r="M798" i="1" s="1"/>
  <c r="M23" i="1" s="1"/>
  <c r="I313" i="1"/>
  <c r="I329" i="1" s="1"/>
  <c r="M824" i="1"/>
  <c r="AG825" i="1"/>
  <c r="AC202" i="1"/>
  <c r="CK219" i="1"/>
  <c r="I312" i="1" l="1"/>
  <c r="I328" i="1" s="1"/>
  <c r="M328" i="1"/>
  <c r="S312" i="1"/>
  <c r="S328" i="1" s="1"/>
  <c r="W328" i="1"/>
  <c r="M56" i="1"/>
  <c r="M30" i="1" s="1"/>
  <c r="W825" i="1"/>
  <c r="S800" i="1"/>
  <c r="M825" i="1"/>
  <c r="I800" i="1"/>
  <c r="AG57" i="1"/>
  <c r="AX32" i="1"/>
  <c r="CD326" i="1"/>
  <c r="CC326" i="1"/>
  <c r="CC312" i="1" s="1"/>
  <c r="BV326" i="1"/>
  <c r="BQ225" i="1"/>
  <c r="BQ222" i="1" s="1"/>
  <c r="BQ226" i="1"/>
  <c r="BQ223" i="1" s="1"/>
  <c r="BQ217" i="1"/>
  <c r="BQ212" i="1"/>
  <c r="BQ66" i="1" s="1"/>
  <c r="BQ315" i="1" s="1"/>
  <c r="BP212" i="1"/>
  <c r="BP66" i="1" s="1"/>
  <c r="BP211" i="1"/>
  <c r="BP207" i="1" s="1"/>
  <c r="BP210" i="1"/>
  <c r="BP206" i="1" s="1"/>
  <c r="BP202" i="1" s="1"/>
  <c r="BP201" i="1"/>
  <c r="BP200" i="1" s="1"/>
  <c r="CK71" i="1"/>
  <c r="CK72" i="1"/>
  <c r="CK76" i="1"/>
  <c r="CK78" i="1"/>
  <c r="CK80" i="1"/>
  <c r="CK84" i="1"/>
  <c r="CK86" i="1"/>
  <c r="CK87" i="1"/>
  <c r="CK90" i="1"/>
  <c r="CK91" i="1"/>
  <c r="CK92" i="1"/>
  <c r="CK93" i="1"/>
  <c r="CK97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21" i="1"/>
  <c r="CK122" i="1"/>
  <c r="CL120" i="1"/>
  <c r="CL99" i="1"/>
  <c r="CL98" i="1" s="1"/>
  <c r="CL95" i="1" s="1"/>
  <c r="CL96" i="1"/>
  <c r="CK96" i="1" s="1"/>
  <c r="CL89" i="1"/>
  <c r="CK89" i="1" s="1"/>
  <c r="CL88" i="1"/>
  <c r="CK88" i="1" s="1"/>
  <c r="CL85" i="1"/>
  <c r="CK85" i="1" s="1"/>
  <c r="CL83" i="1"/>
  <c r="CK83" i="1" s="1"/>
  <c r="CL82" i="1"/>
  <c r="CK82" i="1" s="1"/>
  <c r="CL77" i="1"/>
  <c r="CK77" i="1" s="1"/>
  <c r="CL75" i="1"/>
  <c r="CK75" i="1" s="1"/>
  <c r="CL70" i="1"/>
  <c r="CL69" i="1" s="1"/>
  <c r="CK69" i="1" s="1"/>
  <c r="CM66" i="1"/>
  <c r="CL66" i="1"/>
  <c r="CO94" i="1"/>
  <c r="BP120" i="1"/>
  <c r="BP119" i="1" s="1"/>
  <c r="BP118" i="1" s="1"/>
  <c r="BP99" i="1"/>
  <c r="BP98" i="1" s="1"/>
  <c r="BP95" i="1" s="1"/>
  <c r="BP96" i="1"/>
  <c r="BP89" i="1"/>
  <c r="BP88" i="1"/>
  <c r="BP85" i="1"/>
  <c r="BP83" i="1"/>
  <c r="BP82" i="1"/>
  <c r="BP77" i="1"/>
  <c r="BP75" i="1"/>
  <c r="BP70" i="1"/>
  <c r="BP69" i="1" s="1"/>
  <c r="D212" i="1"/>
  <c r="AY212" i="1"/>
  <c r="AY66" i="1" s="1"/>
  <c r="AZ212" i="1"/>
  <c r="AZ66" i="1" s="1"/>
  <c r="AX217" i="1"/>
  <c r="D220" i="1"/>
  <c r="T220" i="1" s="1"/>
  <c r="D231" i="1"/>
  <c r="T231" i="1" s="1"/>
  <c r="D232" i="1"/>
  <c r="T232" i="1" s="1"/>
  <c r="D233" i="1"/>
  <c r="T233" i="1" s="1"/>
  <c r="D234" i="1"/>
  <c r="T234" i="1" s="1"/>
  <c r="D235" i="1"/>
  <c r="T235" i="1" s="1"/>
  <c r="D237" i="1"/>
  <c r="T237" i="1" s="1"/>
  <c r="D238" i="1"/>
  <c r="T238" i="1" s="1"/>
  <c r="AW213" i="1"/>
  <c r="AV213" i="1" s="1"/>
  <c r="D216" i="1"/>
  <c r="T216" i="1" s="1"/>
  <c r="D201" i="1"/>
  <c r="T201" i="1" s="1"/>
  <c r="D208" i="1"/>
  <c r="T208" i="1" s="1"/>
  <c r="AX242" i="1"/>
  <c r="AX244" i="1"/>
  <c r="AV244" i="1" s="1"/>
  <c r="AX264" i="1"/>
  <c r="AV264" i="1" s="1"/>
  <c r="M57" i="1" l="1"/>
  <c r="I825" i="1"/>
  <c r="S825" i="1"/>
  <c r="M823" i="1"/>
  <c r="M55" i="1" s="1"/>
  <c r="M21" i="1" s="1"/>
  <c r="AG31" i="1"/>
  <c r="AD212" i="1"/>
  <c r="T212" i="1"/>
  <c r="J238" i="1"/>
  <c r="AD238" i="1"/>
  <c r="J237" i="1"/>
  <c r="AD237" i="1"/>
  <c r="J234" i="1"/>
  <c r="AD234" i="1"/>
  <c r="J233" i="1"/>
  <c r="AD233" i="1"/>
  <c r="J235" i="1"/>
  <c r="AD235" i="1"/>
  <c r="J208" i="1"/>
  <c r="AD208" i="1"/>
  <c r="J201" i="1"/>
  <c r="AD201" i="1"/>
  <c r="J216" i="1"/>
  <c r="AD216" i="1"/>
  <c r="J231" i="1"/>
  <c r="AD231" i="1"/>
  <c r="J232" i="1"/>
  <c r="AD232" i="1"/>
  <c r="J220" i="1"/>
  <c r="AD220" i="1"/>
  <c r="AX211" i="1"/>
  <c r="AV242" i="1"/>
  <c r="AU242" i="1" s="1"/>
  <c r="AU211" i="1" s="1"/>
  <c r="J212" i="1"/>
  <c r="BP94" i="1"/>
  <c r="BQ221" i="1"/>
  <c r="AX212" i="1"/>
  <c r="AV212" i="1" s="1"/>
  <c r="AU212" i="1" s="1"/>
  <c r="BP74" i="1"/>
  <c r="BP73" i="1" s="1"/>
  <c r="BP81" i="1"/>
  <c r="BP79" i="1" s="1"/>
  <c r="AW197" i="1"/>
  <c r="AV197" i="1" s="1"/>
  <c r="CK98" i="1"/>
  <c r="CD312" i="1"/>
  <c r="CL74" i="1"/>
  <c r="CK120" i="1"/>
  <c r="CK70" i="1"/>
  <c r="CL119" i="1"/>
  <c r="CK99" i="1"/>
  <c r="CL94" i="1"/>
  <c r="CK94" i="1" s="1"/>
  <c r="CK95" i="1"/>
  <c r="BP205" i="1"/>
  <c r="CL81" i="1"/>
  <c r="Q22" i="1" l="1"/>
  <c r="W31" i="1"/>
  <c r="S31" i="1" s="1"/>
  <c r="S57" i="1"/>
  <c r="M31" i="1"/>
  <c r="I57" i="1"/>
  <c r="BP68" i="1"/>
  <c r="AX66" i="1"/>
  <c r="CL79" i="1"/>
  <c r="CK79" i="1" s="1"/>
  <c r="CK81" i="1"/>
  <c r="CL73" i="1"/>
  <c r="CK73" i="1" s="1"/>
  <c r="CK74" i="1"/>
  <c r="CL118" i="1"/>
  <c r="CK118" i="1" s="1"/>
  <c r="CK119" i="1"/>
  <c r="I31" i="1" l="1"/>
  <c r="M29" i="1"/>
  <c r="AX315" i="1"/>
  <c r="AU66" i="1"/>
  <c r="AU315" i="1" s="1"/>
  <c r="AV66" i="1"/>
  <c r="CL68" i="1"/>
  <c r="CK68" i="1" s="1"/>
  <c r="AZ693" i="1" l="1"/>
  <c r="CN861" i="1"/>
  <c r="CL861" i="1"/>
  <c r="CM936" i="1"/>
  <c r="CM935" i="1"/>
  <c r="CL935" i="1"/>
  <c r="CM934" i="1"/>
  <c r="CJ27" i="1"/>
  <c r="CJ61" i="1"/>
  <c r="CJ35" i="1" s="1"/>
  <c r="CJ60" i="1"/>
  <c r="BN61" i="1"/>
  <c r="BN35" i="1" s="1"/>
  <c r="BN60" i="1"/>
  <c r="CJ822" i="1"/>
  <c r="BN822" i="1"/>
  <c r="CJ803" i="1"/>
  <c r="BN803" i="1"/>
  <c r="CJ732" i="1"/>
  <c r="CJ802" i="1" s="1"/>
  <c r="CJ827" i="1" s="1"/>
  <c r="CJ530" i="1"/>
  <c r="CJ213" i="1"/>
  <c r="CL213" i="1"/>
  <c r="BN215" i="1"/>
  <c r="BN214" i="1"/>
  <c r="BN219" i="1"/>
  <c r="BN218" i="1"/>
  <c r="CL815" i="1"/>
  <c r="CJ453" i="1"/>
  <c r="CJ452" i="1" s="1"/>
  <c r="CM554" i="1"/>
  <c r="CM462" i="1"/>
  <c r="BN462" i="1"/>
  <c r="BN461" i="1" s="1"/>
  <c r="BN460" i="1" s="1"/>
  <c r="CO932" i="1"/>
  <c r="CK932" i="1" s="1"/>
  <c r="CO931" i="1"/>
  <c r="CK931" i="1" s="1"/>
  <c r="BS932" i="1"/>
  <c r="BS934" i="1" s="1"/>
  <c r="BS931" i="1"/>
  <c r="BS891" i="1" s="1"/>
  <c r="BA932" i="1"/>
  <c r="D932" i="1"/>
  <c r="T932" i="1" s="1"/>
  <c r="BA931" i="1"/>
  <c r="D931" i="1"/>
  <c r="T931" i="1" s="1"/>
  <c r="AZ895" i="1"/>
  <c r="AV895" i="1" s="1"/>
  <c r="AZ894" i="1"/>
  <c r="AV894" i="1" s="1"/>
  <c r="AX466" i="1"/>
  <c r="CL27" i="1"/>
  <c r="CK27" i="1" s="1"/>
  <c r="BN27" i="1"/>
  <c r="D988" i="1"/>
  <c r="T988" i="1" s="1"/>
  <c r="CO699" i="1"/>
  <c r="CO693" i="1" s="1"/>
  <c r="BS699" i="1"/>
  <c r="BS693" i="1" s="1"/>
  <c r="AZ699" i="1"/>
  <c r="BN199" i="1"/>
  <c r="BN198" i="1"/>
  <c r="AY210" i="1"/>
  <c r="AZ210" i="1"/>
  <c r="BN170" i="1"/>
  <c r="BN169" i="1"/>
  <c r="BN167" i="1"/>
  <c r="BN166" i="1"/>
  <c r="BN164" i="1"/>
  <c r="BN163" i="1"/>
  <c r="BN161" i="1"/>
  <c r="BN160" i="1"/>
  <c r="BN158" i="1"/>
  <c r="AX127" i="1"/>
  <c r="AX126" i="1"/>
  <c r="AW217" i="1"/>
  <c r="AW242" i="1"/>
  <c r="AW241" i="1"/>
  <c r="CA242" i="1"/>
  <c r="BV242" i="1"/>
  <c r="BF242" i="1"/>
  <c r="BE242" i="1" s="1"/>
  <c r="BA242" i="1"/>
  <c r="CA241" i="1"/>
  <c r="BV241" i="1"/>
  <c r="BF241" i="1"/>
  <c r="BE241" i="1" s="1"/>
  <c r="BA241" i="1"/>
  <c r="CM270" i="1"/>
  <c r="CM269" i="1"/>
  <c r="AX268" i="1"/>
  <c r="BN270" i="1"/>
  <c r="BN269" i="1"/>
  <c r="AX261" i="1"/>
  <c r="AX258" i="1"/>
  <c r="CM264" i="1"/>
  <c r="CK264" i="1" s="1"/>
  <c r="CK266" i="1"/>
  <c r="CJ266" i="1"/>
  <c r="BN266" i="1"/>
  <c r="CK265" i="1"/>
  <c r="CJ265" i="1"/>
  <c r="BN265" i="1"/>
  <c r="BP258" i="1"/>
  <c r="CK263" i="1"/>
  <c r="BN263" i="1"/>
  <c r="BN262" i="1"/>
  <c r="CK260" i="1"/>
  <c r="CK259" i="1"/>
  <c r="BQ259" i="1"/>
  <c r="CM251" i="1"/>
  <c r="CK251" i="1" s="1"/>
  <c r="CK256" i="1"/>
  <c r="CK255" i="1"/>
  <c r="BQ255" i="1"/>
  <c r="BP254" i="1"/>
  <c r="AX248" i="1"/>
  <c r="AV248" i="1" s="1"/>
  <c r="AX252" i="1"/>
  <c r="AV252" i="1" s="1"/>
  <c r="CK253" i="1"/>
  <c r="BO253" i="1"/>
  <c r="CJ252" i="1"/>
  <c r="BO252" i="1"/>
  <c r="CM250" i="1"/>
  <c r="CM249" i="1"/>
  <c r="CK249" i="1" s="1"/>
  <c r="BO250" i="1"/>
  <c r="BO249" i="1"/>
  <c r="J988" i="1" l="1"/>
  <c r="AD988" i="1"/>
  <c r="AU258" i="1"/>
  <c r="AV258" i="1"/>
  <c r="AV261" i="1"/>
  <c r="AU261" i="1"/>
  <c r="AW209" i="1"/>
  <c r="AV217" i="1"/>
  <c r="AU268" i="1"/>
  <c r="AV268" i="1"/>
  <c r="AU693" i="1"/>
  <c r="AV693" i="1"/>
  <c r="AU699" i="1"/>
  <c r="AV699" i="1"/>
  <c r="CK270" i="1"/>
  <c r="CJ270" i="1"/>
  <c r="CK269" i="1"/>
  <c r="CJ269" i="1"/>
  <c r="CJ815" i="1"/>
  <c r="CJ821" i="1" s="1"/>
  <c r="CJ820" i="1" s="1"/>
  <c r="CJ24" i="1" s="1"/>
  <c r="BN217" i="1"/>
  <c r="BN159" i="1"/>
  <c r="BO255" i="1"/>
  <c r="BN197" i="1"/>
  <c r="BO259" i="1"/>
  <c r="BO258" i="1" s="1"/>
  <c r="CM217" i="1"/>
  <c r="CK217" i="1" s="1"/>
  <c r="CK218" i="1"/>
  <c r="CM242" i="1"/>
  <c r="CM211" i="1" s="1"/>
  <c r="CM933" i="1"/>
  <c r="BN213" i="1"/>
  <c r="BN931" i="1"/>
  <c r="CJ59" i="1"/>
  <c r="CJ34" i="1" s="1"/>
  <c r="BS930" i="1"/>
  <c r="BO930" i="1" s="1"/>
  <c r="BO931" i="1"/>
  <c r="BN891" i="1"/>
  <c r="BN935" i="1" s="1"/>
  <c r="BO891" i="1"/>
  <c r="BS861" i="1"/>
  <c r="BS935" i="1"/>
  <c r="CO934" i="1"/>
  <c r="BN932" i="1"/>
  <c r="BS892" i="1"/>
  <c r="CO930" i="1"/>
  <c r="CO891" i="1"/>
  <c r="CO935" i="1"/>
  <c r="BO932" i="1"/>
  <c r="CO892" i="1"/>
  <c r="AX125" i="1"/>
  <c r="CK699" i="1"/>
  <c r="BN165" i="1"/>
  <c r="BN168" i="1"/>
  <c r="AW240" i="1"/>
  <c r="BN162" i="1"/>
  <c r="BO699" i="1"/>
  <c r="BN699" i="1"/>
  <c r="CM268" i="1"/>
  <c r="CK268" i="1" s="1"/>
  <c r="CJ264" i="1"/>
  <c r="BQ258" i="1"/>
  <c r="CM261" i="1"/>
  <c r="CK261" i="1" s="1"/>
  <c r="CK262" i="1"/>
  <c r="CM258" i="1"/>
  <c r="CM254" i="1"/>
  <c r="CK254" i="1" s="1"/>
  <c r="CJ251" i="1"/>
  <c r="BQ254" i="1"/>
  <c r="BO254" i="1" s="1"/>
  <c r="AX251" i="1"/>
  <c r="AV251" i="1" s="1"/>
  <c r="CK252" i="1"/>
  <c r="CJ253" i="1"/>
  <c r="CM248" i="1"/>
  <c r="CK248" i="1" s="1"/>
  <c r="CK250" i="1"/>
  <c r="BN930" i="1" l="1"/>
  <c r="BS936" i="1"/>
  <c r="CK892" i="1"/>
  <c r="CO862" i="1"/>
  <c r="BO892" i="1"/>
  <c r="BS862" i="1"/>
  <c r="BN892" i="1"/>
  <c r="BS890" i="1"/>
  <c r="BO890" i="1" s="1"/>
  <c r="CO861" i="1"/>
  <c r="CK891" i="1"/>
  <c r="CO890" i="1"/>
  <c r="CK890" i="1" s="1"/>
  <c r="CO933" i="1"/>
  <c r="CK930" i="1"/>
  <c r="CO936" i="1"/>
  <c r="CK258" i="1"/>
  <c r="CO860" i="1" l="1"/>
  <c r="CK861" i="1"/>
  <c r="BN934" i="1"/>
  <c r="BN933" i="1" s="1"/>
  <c r="BN862" i="1"/>
  <c r="BN890" i="1"/>
  <c r="CJ862" i="1"/>
  <c r="CJ934" i="1"/>
  <c r="CJ890" i="1"/>
  <c r="CJ935" i="1"/>
  <c r="BQ245" i="1"/>
  <c r="BN144" i="1"/>
  <c r="BN143" i="1"/>
  <c r="BQ142" i="1"/>
  <c r="CJ144" i="1"/>
  <c r="CM142" i="1"/>
  <c r="CJ143" i="1"/>
  <c r="CJ933" i="1" l="1"/>
  <c r="AX241" i="1"/>
  <c r="AV241" i="1" s="1"/>
  <c r="CK245" i="1"/>
  <c r="CM241" i="1"/>
  <c r="BQ241" i="1"/>
  <c r="BQ210" i="1" s="1"/>
  <c r="BO246" i="1"/>
  <c r="BQ242" i="1"/>
  <c r="BQ211" i="1" s="1"/>
  <c r="BQ244" i="1"/>
  <c r="BO244" i="1" s="1"/>
  <c r="BO245" i="1"/>
  <c r="CK246" i="1"/>
  <c r="CM244" i="1"/>
  <c r="BN142" i="1"/>
  <c r="CJ142" i="1"/>
  <c r="AV240" i="1" l="1"/>
  <c r="AU240" i="1" s="1"/>
  <c r="AU241" i="1"/>
  <c r="AU210" i="1" s="1"/>
  <c r="AU209" i="1" s="1"/>
  <c r="AX240" i="1"/>
  <c r="AX210" i="1"/>
  <c r="BQ209" i="1"/>
  <c r="CK242" i="1"/>
  <c r="CM240" i="1"/>
  <c r="CK241" i="1"/>
  <c r="CM210" i="1"/>
  <c r="AX124" i="1"/>
  <c r="AX326" i="1" s="1"/>
  <c r="BO242" i="1"/>
  <c r="BO241" i="1"/>
  <c r="BQ240" i="1"/>
  <c r="CK244" i="1"/>
  <c r="AX209" i="1" l="1"/>
  <c r="AV210" i="1"/>
  <c r="AX67" i="1"/>
  <c r="CM209" i="1"/>
  <c r="CK240" i="1"/>
  <c r="BO240" i="1"/>
  <c r="AX65" i="1" l="1"/>
  <c r="AX313" i="1"/>
  <c r="BM589" i="1"/>
  <c r="AX312" i="1" l="1"/>
  <c r="BS589" i="1"/>
  <c r="BS582" i="1" s="1"/>
  <c r="BU589" i="1"/>
  <c r="BK26" i="1"/>
  <c r="BL26" i="1"/>
  <c r="BM26" i="1"/>
  <c r="BI27" i="1"/>
  <c r="BM37" i="1"/>
  <c r="BI38" i="1"/>
  <c r="BL46" i="1"/>
  <c r="BM46" i="1"/>
  <c r="BI51" i="1"/>
  <c r="BJ51" i="1"/>
  <c r="BL51" i="1"/>
  <c r="BM51" i="1"/>
  <c r="BL52" i="1"/>
  <c r="BM52" i="1"/>
  <c r="BL61" i="1"/>
  <c r="BL35" i="1" s="1"/>
  <c r="BM61" i="1"/>
  <c r="BM35" i="1" s="1"/>
  <c r="BM94" i="1"/>
  <c r="BJ126" i="1"/>
  <c r="BL126" i="1"/>
  <c r="BM126" i="1"/>
  <c r="BM116" i="1" s="1"/>
  <c r="BJ127" i="1"/>
  <c r="BL127" i="1"/>
  <c r="BL117" i="1" s="1"/>
  <c r="BM127" i="1"/>
  <c r="BM117" i="1" s="1"/>
  <c r="BM67" i="1" s="1"/>
  <c r="BM313" i="1" s="1"/>
  <c r="BJ128" i="1"/>
  <c r="BI128" i="1" s="1"/>
  <c r="BI129" i="1"/>
  <c r="BJ131" i="1"/>
  <c r="BI131" i="1" s="1"/>
  <c r="BI132" i="1"/>
  <c r="BI133" i="1"/>
  <c r="BJ134" i="1"/>
  <c r="BI134" i="1" s="1"/>
  <c r="BJ136" i="1"/>
  <c r="BI136" i="1" s="1"/>
  <c r="BJ142" i="1"/>
  <c r="BI142" i="1" s="1"/>
  <c r="BI143" i="1"/>
  <c r="BI144" i="1"/>
  <c r="BI154" i="1"/>
  <c r="BI155" i="1"/>
  <c r="BJ156" i="1"/>
  <c r="BL156" i="1"/>
  <c r="BM156" i="1"/>
  <c r="BI158" i="1"/>
  <c r="BJ159" i="1"/>
  <c r="BL159" i="1"/>
  <c r="BM159" i="1"/>
  <c r="BI160" i="1"/>
  <c r="BI161" i="1"/>
  <c r="BJ162" i="1"/>
  <c r="BL162" i="1"/>
  <c r="BM162" i="1"/>
  <c r="BI163" i="1"/>
  <c r="BI164" i="1"/>
  <c r="BJ165" i="1"/>
  <c r="BL165" i="1"/>
  <c r="BM165" i="1"/>
  <c r="BI166" i="1"/>
  <c r="BI167" i="1"/>
  <c r="BJ168" i="1"/>
  <c r="BI169" i="1"/>
  <c r="BI170" i="1"/>
  <c r="BJ172" i="1"/>
  <c r="BK172" i="1"/>
  <c r="BK116" i="1" s="1"/>
  <c r="BK115" i="1" s="1"/>
  <c r="BK65" i="1" s="1"/>
  <c r="BL172" i="1"/>
  <c r="BJ173" i="1"/>
  <c r="BK173" i="1"/>
  <c r="BL173" i="1"/>
  <c r="BJ174" i="1"/>
  <c r="BI174" i="1" s="1"/>
  <c r="BI175" i="1"/>
  <c r="BI176" i="1"/>
  <c r="BJ177" i="1"/>
  <c r="BI177" i="1" s="1"/>
  <c r="BI178" i="1"/>
  <c r="BI179" i="1"/>
  <c r="BJ180" i="1"/>
  <c r="BK180" i="1"/>
  <c r="BL180" i="1"/>
  <c r="BM180" i="1"/>
  <c r="BI181" i="1"/>
  <c r="BI182" i="1"/>
  <c r="BJ186" i="1"/>
  <c r="BI186" i="1" s="1"/>
  <c r="BJ189" i="1"/>
  <c r="BI190" i="1"/>
  <c r="BI191" i="1"/>
  <c r="BJ193" i="1"/>
  <c r="BJ194" i="1"/>
  <c r="BI194" i="1" s="1"/>
  <c r="BI195" i="1"/>
  <c r="BI196" i="1"/>
  <c r="BJ197" i="1"/>
  <c r="BI197" i="1" s="1"/>
  <c r="BI198" i="1"/>
  <c r="BI199" i="1"/>
  <c r="BJ201" i="1"/>
  <c r="BK201" i="1"/>
  <c r="BK200" i="1" s="1"/>
  <c r="BL201" i="1"/>
  <c r="BL200" i="1" s="1"/>
  <c r="BM202" i="1"/>
  <c r="BK203" i="1"/>
  <c r="BI203" i="1" s="1"/>
  <c r="BJ210" i="1"/>
  <c r="BK206" i="1"/>
  <c r="BL210" i="1"/>
  <c r="BL206" i="1" s="1"/>
  <c r="BM210" i="1"/>
  <c r="BJ211" i="1"/>
  <c r="BJ207" i="1" s="1"/>
  <c r="BK207" i="1"/>
  <c r="BL211" i="1"/>
  <c r="BL207" i="1" s="1"/>
  <c r="BM211" i="1"/>
  <c r="BJ213" i="1"/>
  <c r="BI213" i="1" s="1"/>
  <c r="BK213" i="1"/>
  <c r="BL213" i="1"/>
  <c r="BL209" i="1" s="1"/>
  <c r="BM213" i="1"/>
  <c r="BM209" i="1" s="1"/>
  <c r="BI214" i="1"/>
  <c r="BI215" i="1"/>
  <c r="BJ217" i="1"/>
  <c r="BK217" i="1"/>
  <c r="BI217" i="1" s="1"/>
  <c r="BI218" i="1"/>
  <c r="BI219" i="1"/>
  <c r="BI220" i="1"/>
  <c r="BJ225" i="1"/>
  <c r="BK225" i="1"/>
  <c r="BK222" i="1" s="1"/>
  <c r="BK226" i="1"/>
  <c r="BK223" i="1" s="1"/>
  <c r="BJ228" i="1"/>
  <c r="BL228" i="1"/>
  <c r="BM228" i="1"/>
  <c r="BM172" i="1" s="1"/>
  <c r="BJ229" i="1"/>
  <c r="BM229" i="1"/>
  <c r="BL230" i="1"/>
  <c r="BL225" i="1" s="1"/>
  <c r="BL222" i="1" s="1"/>
  <c r="BI231" i="1"/>
  <c r="BI230" i="1" s="1"/>
  <c r="BL284" i="1"/>
  <c r="BI284" i="1" s="1"/>
  <c r="BM284" i="1"/>
  <c r="BJ317" i="1"/>
  <c r="BJ52" i="1" s="1"/>
  <c r="BJ334" i="1"/>
  <c r="BL334" i="1"/>
  <c r="BM334" i="1"/>
  <c r="BK339" i="1"/>
  <c r="BL339" i="1"/>
  <c r="BM339" i="1"/>
  <c r="BL341" i="1"/>
  <c r="BL336" i="1" s="1"/>
  <c r="BL802" i="1" s="1"/>
  <c r="BM341" i="1"/>
  <c r="BL343" i="1"/>
  <c r="BM343" i="1"/>
  <c r="BM340" i="1" s="1"/>
  <c r="BJ344" i="1"/>
  <c r="BK344" i="1"/>
  <c r="BL344" i="1"/>
  <c r="BT344" i="1" s="1"/>
  <c r="BT731" i="1" s="1"/>
  <c r="BM344" i="1"/>
  <c r="BM731" i="1" s="1"/>
  <c r="BJ346" i="1"/>
  <c r="BI346" i="1" s="1"/>
  <c r="BI347" i="1"/>
  <c r="BI348" i="1"/>
  <c r="BI356" i="1"/>
  <c r="BJ357" i="1"/>
  <c r="BI357" i="1" s="1"/>
  <c r="BI359" i="1"/>
  <c r="BI360" i="1"/>
  <c r="BI363" i="1"/>
  <c r="BI365" i="1"/>
  <c r="BI369" i="1"/>
  <c r="BJ370" i="1"/>
  <c r="BI370" i="1" s="1"/>
  <c r="BI372" i="1"/>
  <c r="BI373" i="1"/>
  <c r="BJ374" i="1"/>
  <c r="BJ371" i="1" s="1"/>
  <c r="BI371" i="1" s="1"/>
  <c r="BJ375" i="1"/>
  <c r="BJ376" i="1"/>
  <c r="BJ377" i="1"/>
  <c r="BJ378" i="1"/>
  <c r="BJ379" i="1"/>
  <c r="BJ380" i="1"/>
  <c r="BJ381" i="1"/>
  <c r="BJ382" i="1"/>
  <c r="BI382" i="1" s="1"/>
  <c r="BI383" i="1"/>
  <c r="BJ392" i="1"/>
  <c r="BI392" i="1" s="1"/>
  <c r="BI393" i="1"/>
  <c r="BJ395" i="1"/>
  <c r="BI395" i="1" s="1"/>
  <c r="BJ396" i="1"/>
  <c r="BI396" i="1" s="1"/>
  <c r="BI397" i="1"/>
  <c r="BI400" i="1"/>
  <c r="BJ406" i="1"/>
  <c r="BI406" i="1" s="1"/>
  <c r="BJ407" i="1"/>
  <c r="BI407" i="1" s="1"/>
  <c r="BI408" i="1"/>
  <c r="BJ421" i="1"/>
  <c r="BJ420" i="1" s="1"/>
  <c r="BI420" i="1" s="1"/>
  <c r="BI422" i="1"/>
  <c r="BJ425" i="1"/>
  <c r="BJ426" i="1"/>
  <c r="BI427" i="1"/>
  <c r="BJ429" i="1"/>
  <c r="BK429" i="1"/>
  <c r="BJ430" i="1"/>
  <c r="BK430" i="1"/>
  <c r="BI431" i="1"/>
  <c r="BJ432" i="1"/>
  <c r="BK432" i="1"/>
  <c r="BJ433" i="1"/>
  <c r="BK433" i="1"/>
  <c r="BI434" i="1"/>
  <c r="BJ435" i="1"/>
  <c r="BK435" i="1"/>
  <c r="BJ436" i="1"/>
  <c r="BK436" i="1"/>
  <c r="BI437" i="1"/>
  <c r="BJ439" i="1"/>
  <c r="BK439" i="1"/>
  <c r="BK438" i="1" s="1"/>
  <c r="BI440" i="1"/>
  <c r="BI443" i="1"/>
  <c r="BJ444" i="1"/>
  <c r="BI444" i="1" s="1"/>
  <c r="BJ447" i="1"/>
  <c r="BJ446" i="1" s="1"/>
  <c r="BK447" i="1"/>
  <c r="BK446" i="1" s="1"/>
  <c r="BI448" i="1"/>
  <c r="BJ450" i="1"/>
  <c r="BK451" i="1"/>
  <c r="BK450" i="1" s="1"/>
  <c r="BN450" i="1" s="1"/>
  <c r="BJ452" i="1"/>
  <c r="BK452" i="1"/>
  <c r="BJ453" i="1"/>
  <c r="BK453" i="1"/>
  <c r="BI454" i="1"/>
  <c r="BJ456" i="1"/>
  <c r="BI456" i="1" s="1"/>
  <c r="BI458" i="1"/>
  <c r="BJ460" i="1"/>
  <c r="BJ461" i="1"/>
  <c r="BI462" i="1"/>
  <c r="BJ466" i="1"/>
  <c r="BJ465" i="1" s="1"/>
  <c r="BI465" i="1" s="1"/>
  <c r="BI467" i="1"/>
  <c r="BI468" i="1"/>
  <c r="BI471" i="1"/>
  <c r="BI472" i="1"/>
  <c r="BJ474" i="1"/>
  <c r="BJ473" i="1" s="1"/>
  <c r="BI473" i="1" s="1"/>
  <c r="BJ476" i="1"/>
  <c r="BI476" i="1" s="1"/>
  <c r="BI477" i="1"/>
  <c r="BJ480" i="1"/>
  <c r="BJ479" i="1" s="1"/>
  <c r="BI479" i="1" s="1"/>
  <c r="BI481" i="1"/>
  <c r="BI482" i="1"/>
  <c r="BI483" i="1"/>
  <c r="BI484" i="1"/>
  <c r="BJ487" i="1"/>
  <c r="BI487" i="1" s="1"/>
  <c r="BI488" i="1"/>
  <c r="BJ492" i="1"/>
  <c r="BJ491" i="1" s="1"/>
  <c r="BK492" i="1"/>
  <c r="BK491" i="1" s="1"/>
  <c r="BI493" i="1"/>
  <c r="BJ494" i="1"/>
  <c r="BK494" i="1"/>
  <c r="BJ495" i="1"/>
  <c r="BK495" i="1"/>
  <c r="BI496" i="1"/>
  <c r="BJ497" i="1"/>
  <c r="BK497" i="1"/>
  <c r="BJ498" i="1"/>
  <c r="BK498" i="1"/>
  <c r="BI500" i="1"/>
  <c r="BM528" i="1"/>
  <c r="BJ533" i="1"/>
  <c r="BK534" i="1"/>
  <c r="BK535" i="1"/>
  <c r="BI535" i="1" s="1"/>
  <c r="BI536" i="1"/>
  <c r="BJ537" i="1"/>
  <c r="BI537" i="1" s="1"/>
  <c r="BN537" i="1" s="1"/>
  <c r="BN532" i="1" s="1"/>
  <c r="BI541" i="1"/>
  <c r="BI542" i="1"/>
  <c r="BJ544" i="1"/>
  <c r="BI544" i="1" s="1"/>
  <c r="BI546" i="1"/>
  <c r="BI547" i="1"/>
  <c r="BJ548" i="1"/>
  <c r="BK548" i="1"/>
  <c r="BK530" i="1" s="1"/>
  <c r="BK341" i="1" s="1"/>
  <c r="BI549" i="1"/>
  <c r="BJ553" i="1"/>
  <c r="BI554" i="1"/>
  <c r="BI555" i="1"/>
  <c r="BJ556" i="1"/>
  <c r="BI556" i="1" s="1"/>
  <c r="BI557" i="1"/>
  <c r="BI558" i="1"/>
  <c r="BM563" i="1"/>
  <c r="BJ572" i="1"/>
  <c r="BJ577" i="1"/>
  <c r="BM579" i="1"/>
  <c r="BI580" i="1"/>
  <c r="BI581" i="1"/>
  <c r="BI583" i="1"/>
  <c r="BM584" i="1"/>
  <c r="BU584" i="1" s="1"/>
  <c r="BI585" i="1"/>
  <c r="BI586" i="1"/>
  <c r="BI587" i="1"/>
  <c r="BI588" i="1"/>
  <c r="BI589" i="1"/>
  <c r="BM590" i="1"/>
  <c r="BI591" i="1"/>
  <c r="BM592" i="1"/>
  <c r="BI593" i="1"/>
  <c r="BM597" i="1"/>
  <c r="BM598" i="1"/>
  <c r="BI600" i="1"/>
  <c r="BI601" i="1"/>
  <c r="BM602" i="1"/>
  <c r="BM603" i="1"/>
  <c r="BI604" i="1"/>
  <c r="BM608" i="1"/>
  <c r="BI609" i="1"/>
  <c r="BI610" i="1"/>
  <c r="BM612" i="1"/>
  <c r="BU612" i="1" s="1"/>
  <c r="BM613" i="1"/>
  <c r="BM614" i="1"/>
  <c r="BI615" i="1"/>
  <c r="BM616" i="1"/>
  <c r="BI617" i="1"/>
  <c r="BM618" i="1"/>
  <c r="BM619" i="1"/>
  <c r="BU619" i="1" s="1"/>
  <c r="BI620" i="1"/>
  <c r="BI621" i="1"/>
  <c r="BM622" i="1"/>
  <c r="BU622" i="1" s="1"/>
  <c r="BJ623" i="1"/>
  <c r="BI623" i="1" s="1"/>
  <c r="BI624" i="1"/>
  <c r="BI625" i="1"/>
  <c r="BI626" i="1"/>
  <c r="BJ627" i="1"/>
  <c r="BI627" i="1" s="1"/>
  <c r="BI628" i="1"/>
  <c r="BI629" i="1"/>
  <c r="BJ630" i="1"/>
  <c r="BI630" i="1" s="1"/>
  <c r="BI631" i="1"/>
  <c r="BI635" i="1"/>
  <c r="BI619" i="1" s="1"/>
  <c r="BJ646" i="1"/>
  <c r="BJ645" i="1" s="1"/>
  <c r="BI645" i="1" s="1"/>
  <c r="BI647" i="1"/>
  <c r="BI648" i="1"/>
  <c r="BI649" i="1"/>
  <c r="BJ652" i="1"/>
  <c r="BJ654" i="1"/>
  <c r="BI654" i="1" s="1"/>
  <c r="BL655" i="1"/>
  <c r="BL656" i="1"/>
  <c r="BJ657" i="1"/>
  <c r="BL657" i="1"/>
  <c r="BM657" i="1"/>
  <c r="BJ658" i="1"/>
  <c r="BL658" i="1"/>
  <c r="BM660" i="1"/>
  <c r="BL667" i="1"/>
  <c r="BM667" i="1"/>
  <c r="BJ678" i="1"/>
  <c r="BK678" i="1"/>
  <c r="BK667" i="1" s="1"/>
  <c r="BK666" i="1" s="1"/>
  <c r="BJ679" i="1"/>
  <c r="BI679" i="1" s="1"/>
  <c r="BI680" i="1"/>
  <c r="BI682" i="1"/>
  <c r="BJ683" i="1"/>
  <c r="BI683" i="1" s="1"/>
  <c r="BI684" i="1"/>
  <c r="BI685" i="1"/>
  <c r="BJ686" i="1"/>
  <c r="BI686" i="1" s="1"/>
  <c r="BI687" i="1"/>
  <c r="BI689" i="1"/>
  <c r="BI690" i="1"/>
  <c r="BJ692" i="1"/>
  <c r="BI692" i="1" s="1"/>
  <c r="BL692" i="1"/>
  <c r="BM692" i="1"/>
  <c r="BM691" i="1" s="1"/>
  <c r="BI691" i="1" s="1"/>
  <c r="BJ698" i="1"/>
  <c r="BJ697" i="1" s="1"/>
  <c r="BI697" i="1" s="1"/>
  <c r="BI700" i="1"/>
  <c r="BI701" i="1"/>
  <c r="BI702" i="1"/>
  <c r="BJ705" i="1"/>
  <c r="BJ703" i="1" s="1"/>
  <c r="BI703" i="1" s="1"/>
  <c r="BI706" i="1"/>
  <c r="BI707" i="1"/>
  <c r="BJ716" i="1"/>
  <c r="BJ717" i="1"/>
  <c r="BJ337" i="1" s="1"/>
  <c r="BI337" i="1" s="1"/>
  <c r="BJ718" i="1"/>
  <c r="BI718" i="1" s="1"/>
  <c r="BI719" i="1"/>
  <c r="BI720" i="1"/>
  <c r="BI733" i="1" s="1"/>
  <c r="BJ828" i="1"/>
  <c r="BJ61" i="1" s="1"/>
  <c r="BJ35" i="1" s="1"/>
  <c r="BK733" i="1"/>
  <c r="BK828" i="1" s="1"/>
  <c r="BK61" i="1" s="1"/>
  <c r="BK35" i="1" s="1"/>
  <c r="BL733" i="1"/>
  <c r="BM803" i="1"/>
  <c r="BJ830" i="1"/>
  <c r="BK734" i="1"/>
  <c r="BK830" i="1" s="1"/>
  <c r="BK62" i="1" s="1"/>
  <c r="BL734" i="1"/>
  <c r="BL830" i="1" s="1"/>
  <c r="BL984" i="1" s="1"/>
  <c r="BJ740" i="1"/>
  <c r="BL740" i="1"/>
  <c r="BT740" i="1" s="1"/>
  <c r="BM740" i="1"/>
  <c r="BU740" i="1" s="1"/>
  <c r="BJ741" i="1"/>
  <c r="BL741" i="1"/>
  <c r="BT741" i="1" s="1"/>
  <c r="BM741" i="1"/>
  <c r="BU741" i="1" s="1"/>
  <c r="BJ742" i="1"/>
  <c r="BK742" i="1"/>
  <c r="BI743" i="1"/>
  <c r="BI744" i="1"/>
  <c r="BJ745" i="1"/>
  <c r="BK745" i="1"/>
  <c r="BI745" i="1" s="1"/>
  <c r="BI746" i="1"/>
  <c r="BI747" i="1"/>
  <c r="BJ748" i="1"/>
  <c r="BI748" i="1" s="1"/>
  <c r="BI749" i="1"/>
  <c r="BI750" i="1"/>
  <c r="BJ751" i="1"/>
  <c r="BK751" i="1"/>
  <c r="BI751" i="1" s="1"/>
  <c r="BI752" i="1"/>
  <c r="BI753" i="1"/>
  <c r="BJ754" i="1"/>
  <c r="BI754" i="1" s="1"/>
  <c r="BI755" i="1"/>
  <c r="BK756" i="1"/>
  <c r="BI757" i="1"/>
  <c r="BI758" i="1"/>
  <c r="BK759" i="1"/>
  <c r="BL759" i="1"/>
  <c r="BT759" i="1" s="1"/>
  <c r="BM759" i="1"/>
  <c r="BU759" i="1" s="1"/>
  <c r="BJ763" i="1"/>
  <c r="BJ766" i="1"/>
  <c r="BI766" i="1" s="1"/>
  <c r="BI769" i="1"/>
  <c r="BI774" i="1"/>
  <c r="BI775" i="1"/>
  <c r="BI776" i="1"/>
  <c r="BI777" i="1"/>
  <c r="BI778" i="1"/>
  <c r="BI779" i="1"/>
  <c r="BI786" i="1"/>
  <c r="BL787" i="1"/>
  <c r="BT787" i="1" s="1"/>
  <c r="BI788" i="1"/>
  <c r="BI789" i="1"/>
  <c r="BI790" i="1"/>
  <c r="BI791" i="1"/>
  <c r="BI792" i="1"/>
  <c r="BI793" i="1"/>
  <c r="BL796" i="1"/>
  <c r="BL803" i="1"/>
  <c r="BM807" i="1"/>
  <c r="BL808" i="1"/>
  <c r="BR808" i="1" s="1"/>
  <c r="BI809" i="1"/>
  <c r="BI810" i="1"/>
  <c r="BJ812" i="1"/>
  <c r="BK812" i="1"/>
  <c r="BL812" i="1"/>
  <c r="BM812" i="1"/>
  <c r="BI813" i="1"/>
  <c r="BJ815" i="1"/>
  <c r="BI815" i="1" s="1"/>
  <c r="BJ816" i="1"/>
  <c r="BK816" i="1"/>
  <c r="BL816" i="1"/>
  <c r="BM817" i="1"/>
  <c r="BM822" i="1" s="1"/>
  <c r="BJ818" i="1"/>
  <c r="BK818" i="1"/>
  <c r="BL818" i="1"/>
  <c r="BM818" i="1"/>
  <c r="BI819" i="1"/>
  <c r="BM821" i="1"/>
  <c r="BJ822" i="1"/>
  <c r="BL822" i="1"/>
  <c r="BL827" i="1"/>
  <c r="BT827" i="1" s="1"/>
  <c r="BJ829" i="1"/>
  <c r="BJ60" i="1" s="1"/>
  <c r="BK829" i="1"/>
  <c r="BK60" i="1" s="1"/>
  <c r="BL829" i="1"/>
  <c r="BI835" i="1"/>
  <c r="BI836" i="1"/>
  <c r="BJ837" i="1"/>
  <c r="BJ838" i="1"/>
  <c r="BJ839" i="1"/>
  <c r="BM839" i="1"/>
  <c r="BU839" i="1" s="1"/>
  <c r="BI840" i="1"/>
  <c r="BI841" i="1"/>
  <c r="BM843" i="1"/>
  <c r="BM844" i="1"/>
  <c r="BM845" i="1"/>
  <c r="BI846" i="1"/>
  <c r="BI847" i="1"/>
  <c r="BM848" i="1"/>
  <c r="BI849" i="1"/>
  <c r="BI850" i="1"/>
  <c r="BJ851" i="1"/>
  <c r="BM851" i="1"/>
  <c r="BU851" i="1" s="1"/>
  <c r="BI852" i="1"/>
  <c r="BI853" i="1"/>
  <c r="BI855" i="1"/>
  <c r="BI856" i="1"/>
  <c r="BI857" i="1"/>
  <c r="BI858" i="1"/>
  <c r="BL861" i="1"/>
  <c r="BN861" i="1"/>
  <c r="BJ867" i="1"/>
  <c r="BL867" i="1"/>
  <c r="BL862" i="1" s="1"/>
  <c r="BM867" i="1"/>
  <c r="BJ869" i="1"/>
  <c r="BL869" i="1"/>
  <c r="BM869" i="1"/>
  <c r="BJ870" i="1"/>
  <c r="BL870" i="1"/>
  <c r="BJ873" i="1"/>
  <c r="BL873" i="1"/>
  <c r="BM873" i="1"/>
  <c r="BI874" i="1"/>
  <c r="BI875" i="1"/>
  <c r="BJ876" i="1"/>
  <c r="BU935" i="1"/>
  <c r="BJ944" i="1"/>
  <c r="BJ945" i="1"/>
  <c r="BJ946" i="1"/>
  <c r="BI946" i="1" s="1"/>
  <c r="BI947" i="1"/>
  <c r="BI948" i="1"/>
  <c r="BJ949" i="1"/>
  <c r="BI949" i="1" s="1"/>
  <c r="BI950" i="1"/>
  <c r="BI951" i="1"/>
  <c r="BJ952" i="1"/>
  <c r="BI952" i="1" s="1"/>
  <c r="BI953" i="1"/>
  <c r="BI954" i="1"/>
  <c r="BL954" i="1"/>
  <c r="BM965" i="1"/>
  <c r="BJ971" i="1"/>
  <c r="BK971" i="1"/>
  <c r="BJ972" i="1"/>
  <c r="BK972" i="1"/>
  <c r="BJ991" i="1"/>
  <c r="BJ37" i="1" s="1"/>
  <c r="BK991" i="1"/>
  <c r="BK37" i="1" s="1"/>
  <c r="BL991" i="1"/>
  <c r="BI997" i="1"/>
  <c r="BJ62" i="1" l="1"/>
  <c r="BJ984" i="1"/>
  <c r="BJ339" i="1"/>
  <c r="BJ731" i="1"/>
  <c r="BJ117" i="1"/>
  <c r="BI117" i="1" s="1"/>
  <c r="BJ67" i="1"/>
  <c r="BM336" i="1"/>
  <c r="BM802" i="1" s="1"/>
  <c r="BU802" i="1" s="1"/>
  <c r="BM732" i="1"/>
  <c r="BJ124" i="1"/>
  <c r="BI124" i="1" s="1"/>
  <c r="BJ116" i="1"/>
  <c r="BI876" i="1"/>
  <c r="BJ936" i="1"/>
  <c r="BI936" i="1" s="1"/>
  <c r="BL934" i="1"/>
  <c r="BN860" i="1"/>
  <c r="CE935" i="1"/>
  <c r="CH933" i="1"/>
  <c r="CE31" i="1"/>
  <c r="BI446" i="1"/>
  <c r="BI439" i="1"/>
  <c r="BI494" i="1"/>
  <c r="BJ26" i="1"/>
  <c r="BI26" i="1" s="1"/>
  <c r="BI433" i="1"/>
  <c r="BJ326" i="1"/>
  <c r="BJ313" i="1"/>
  <c r="BL731" i="1"/>
  <c r="BI425" i="1"/>
  <c r="BL807" i="1"/>
  <c r="BT808" i="1"/>
  <c r="BT821" i="1" s="1"/>
  <c r="BI579" i="1"/>
  <c r="BU579" i="1"/>
  <c r="BL59" i="1"/>
  <c r="BL34" i="1" s="1"/>
  <c r="BT802" i="1"/>
  <c r="BI598" i="1"/>
  <c r="BU598" i="1"/>
  <c r="BI845" i="1"/>
  <c r="BU845" i="1"/>
  <c r="BI618" i="1"/>
  <c r="BU618" i="1"/>
  <c r="BI597" i="1"/>
  <c r="BU597" i="1"/>
  <c r="BI844" i="1"/>
  <c r="BU844" i="1"/>
  <c r="BM607" i="1"/>
  <c r="BU608" i="1"/>
  <c r="BI563" i="1"/>
  <c r="BU563" i="1"/>
  <c r="BM947" i="1"/>
  <c r="BU947" i="1" s="1"/>
  <c r="BU934" i="1"/>
  <c r="BM837" i="1"/>
  <c r="BU837" i="1" s="1"/>
  <c r="BU843" i="1"/>
  <c r="BM816" i="1"/>
  <c r="BU817" i="1"/>
  <c r="BI796" i="1"/>
  <c r="BT796" i="1"/>
  <c r="BI616" i="1"/>
  <c r="BU616" i="1"/>
  <c r="BI592" i="1"/>
  <c r="BU592" i="1"/>
  <c r="BL62" i="1"/>
  <c r="BT830" i="1"/>
  <c r="BI603" i="1"/>
  <c r="BU603" i="1"/>
  <c r="BI614" i="1"/>
  <c r="BU614" i="1"/>
  <c r="BI602" i="1"/>
  <c r="BU602" i="1"/>
  <c r="BI590" i="1"/>
  <c r="BU590" i="1"/>
  <c r="BL340" i="1"/>
  <c r="BT343" i="1"/>
  <c r="BT730" i="1" s="1"/>
  <c r="BL37" i="1"/>
  <c r="BI37" i="1" s="1"/>
  <c r="BT991" i="1"/>
  <c r="BT37" i="1" s="1"/>
  <c r="BN936" i="1"/>
  <c r="BU936" i="1"/>
  <c r="BI848" i="1"/>
  <c r="BU848" i="1"/>
  <c r="BL60" i="1"/>
  <c r="BT829" i="1"/>
  <c r="BI613" i="1"/>
  <c r="BU613" i="1"/>
  <c r="BM950" i="1"/>
  <c r="BM829" i="1"/>
  <c r="BI829" i="1" s="1"/>
  <c r="BL821" i="1"/>
  <c r="BM820" i="1"/>
  <c r="BM24" i="1" s="1"/>
  <c r="BL820" i="1"/>
  <c r="BJ715" i="1"/>
  <c r="BI715" i="1" s="1"/>
  <c r="BK533" i="1"/>
  <c r="BK532" i="1" s="1"/>
  <c r="BL125" i="1"/>
  <c r="BJ171" i="1"/>
  <c r="BM739" i="1"/>
  <c r="BL739" i="1"/>
  <c r="BK739" i="1"/>
  <c r="BK738" i="1" s="1"/>
  <c r="BI657" i="1"/>
  <c r="BI210" i="1"/>
  <c r="BM954" i="1"/>
  <c r="BI873" i="1"/>
  <c r="BI839" i="1"/>
  <c r="BI742" i="1"/>
  <c r="BI740" i="1"/>
  <c r="BI822" i="1"/>
  <c r="BL732" i="1"/>
  <c r="BI548" i="1"/>
  <c r="BI228" i="1"/>
  <c r="BJ651" i="1"/>
  <c r="BI651" i="1" s="1"/>
  <c r="BI461" i="1"/>
  <c r="BI435" i="1"/>
  <c r="BK221" i="1"/>
  <c r="BJ192" i="1"/>
  <c r="BI192" i="1" s="1"/>
  <c r="BK970" i="1"/>
  <c r="BI861" i="1"/>
  <c r="BI803" i="1"/>
  <c r="BI741" i="1"/>
  <c r="BM611" i="1"/>
  <c r="BI452" i="1"/>
  <c r="BI334" i="1"/>
  <c r="BM225" i="1"/>
  <c r="BM204" i="1" s="1"/>
  <c r="BI870" i="1"/>
  <c r="BJ39" i="1"/>
  <c r="BJ814" i="1"/>
  <c r="BI814" i="1" s="1"/>
  <c r="BL39" i="1"/>
  <c r="BL785" i="1"/>
  <c r="BI168" i="1"/>
  <c r="BI851" i="1"/>
  <c r="BL171" i="1"/>
  <c r="BI812" i="1"/>
  <c r="BI862" i="1"/>
  <c r="BJ943" i="1"/>
  <c r="BJ942" i="1" s="1"/>
  <c r="BJ53" i="1" s="1"/>
  <c r="BI460" i="1"/>
  <c r="BI180" i="1"/>
  <c r="BI834" i="1"/>
  <c r="BI432" i="1"/>
  <c r="BI426" i="1"/>
  <c r="BI869" i="1"/>
  <c r="BM838" i="1"/>
  <c r="BI497" i="1"/>
  <c r="BI436" i="1"/>
  <c r="BI165" i="1"/>
  <c r="BI453" i="1"/>
  <c r="BM338" i="1"/>
  <c r="BJ529" i="1"/>
  <c r="BI430" i="1"/>
  <c r="BI867" i="1"/>
  <c r="BI843" i="1"/>
  <c r="BI837" i="1"/>
  <c r="BI818" i="1"/>
  <c r="BM578" i="1"/>
  <c r="BU578" i="1" s="1"/>
  <c r="BI495" i="1"/>
  <c r="BJ667" i="1"/>
  <c r="BI667" i="1" s="1"/>
  <c r="BJ552" i="1"/>
  <c r="BI552" i="1" s="1"/>
  <c r="BI429" i="1"/>
  <c r="BI159" i="1"/>
  <c r="BI817" i="1"/>
  <c r="BI622" i="1"/>
  <c r="BM582" i="1"/>
  <c r="BI498" i="1"/>
  <c r="BK343" i="1"/>
  <c r="BK342" i="1" s="1"/>
  <c r="BI162" i="1"/>
  <c r="BI156" i="1"/>
  <c r="BN157" i="1"/>
  <c r="BJ760" i="1"/>
  <c r="BI760" i="1" s="1"/>
  <c r="BI173" i="1"/>
  <c r="BM834" i="1"/>
  <c r="BU834" i="1" s="1"/>
  <c r="BL860" i="1"/>
  <c r="BM964" i="1"/>
  <c r="BI964" i="1" s="1"/>
  <c r="BI965" i="1"/>
  <c r="BL947" i="1"/>
  <c r="BT947" i="1" s="1"/>
  <c r="BL950" i="1"/>
  <c r="BJ863" i="1"/>
  <c r="BI863" i="1" s="1"/>
  <c r="BI828" i="1"/>
  <c r="BL202" i="1"/>
  <c r="BL205" i="1"/>
  <c r="BM800" i="1"/>
  <c r="BJ970" i="1"/>
  <c r="BJ36" i="1" s="1"/>
  <c r="BK202" i="1"/>
  <c r="BK205" i="1"/>
  <c r="BL67" i="1"/>
  <c r="BL313" i="1" s="1"/>
  <c r="BM842" i="1"/>
  <c r="BI450" i="1"/>
  <c r="BL338" i="1"/>
  <c r="BM115" i="1"/>
  <c r="BM66" i="1"/>
  <c r="BI967" i="1"/>
  <c r="BM966" i="1"/>
  <c r="BK39" i="1"/>
  <c r="BK732" i="1"/>
  <c r="BK336" i="1"/>
  <c r="BK802" i="1" s="1"/>
  <c r="BI339" i="1"/>
  <c r="BI991" i="1"/>
  <c r="BK36" i="1"/>
  <c r="BI491" i="1"/>
  <c r="BI207" i="1"/>
  <c r="BI61" i="1"/>
  <c r="BI35" i="1" s="1"/>
  <c r="BI816" i="1"/>
  <c r="BI225" i="1"/>
  <c r="BI763" i="1"/>
  <c r="BJ739" i="1"/>
  <c r="BI693" i="1"/>
  <c r="BI646" i="1"/>
  <c r="BI608" i="1"/>
  <c r="BK543" i="1"/>
  <c r="BJ532" i="1"/>
  <c r="BI474" i="1"/>
  <c r="BI466" i="1"/>
  <c r="BJ438" i="1"/>
  <c r="BI438" i="1" s="1"/>
  <c r="BI421" i="1"/>
  <c r="BJ222" i="1"/>
  <c r="BI211" i="1"/>
  <c r="BJ200" i="1"/>
  <c r="BJ125" i="1"/>
  <c r="BL116" i="1"/>
  <c r="BI787" i="1"/>
  <c r="BI652" i="1"/>
  <c r="BJ622" i="1"/>
  <c r="BJ543" i="1"/>
  <c r="BI480" i="1"/>
  <c r="BJ226" i="1"/>
  <c r="BJ223" i="1" s="1"/>
  <c r="BJ209" i="1"/>
  <c r="BI209" i="1" s="1"/>
  <c r="BJ206" i="1"/>
  <c r="BI189" i="1"/>
  <c r="BI678" i="1"/>
  <c r="BI612" i="1"/>
  <c r="BM227" i="1"/>
  <c r="BM45" i="1" s="1"/>
  <c r="BJ188" i="1"/>
  <c r="BI188" i="1" s="1"/>
  <c r="BI172" i="1"/>
  <c r="BI717" i="1"/>
  <c r="BI705" i="1"/>
  <c r="BI534" i="1"/>
  <c r="BJ530" i="1"/>
  <c r="BI317" i="1"/>
  <c r="BI52" i="1" s="1"/>
  <c r="BL229" i="1"/>
  <c r="BI193" i="1"/>
  <c r="BJ704" i="1"/>
  <c r="BI704" i="1" s="1"/>
  <c r="BI698" i="1"/>
  <c r="BJ660" i="1"/>
  <c r="BI660" i="1" s="1"/>
  <c r="BI553" i="1"/>
  <c r="BI447" i="1"/>
  <c r="BM342" i="1"/>
  <c r="BU342" i="1" s="1"/>
  <c r="BJ227" i="1"/>
  <c r="BI157" i="1"/>
  <c r="BI716" i="1"/>
  <c r="BI584" i="1"/>
  <c r="BI492" i="1"/>
  <c r="BI451" i="1"/>
  <c r="BL342" i="1"/>
  <c r="BK313" i="1"/>
  <c r="BM125" i="1"/>
  <c r="BM596" i="1"/>
  <c r="BI578" i="1"/>
  <c r="BI344" i="1"/>
  <c r="BI731" i="1" s="1"/>
  <c r="BM827" i="1" l="1"/>
  <c r="BU827" i="1" s="1"/>
  <c r="BM59" i="1"/>
  <c r="BM34" i="1" s="1"/>
  <c r="BM222" i="1"/>
  <c r="BJ115" i="1"/>
  <c r="BI116" i="1"/>
  <c r="BI67" i="1"/>
  <c r="BT342" i="1"/>
  <c r="BT729" i="1" s="1"/>
  <c r="BT47" i="1" s="1"/>
  <c r="BL335" i="1"/>
  <c r="BL730" i="1" s="1"/>
  <c r="BL729" i="1" s="1"/>
  <c r="BL47" i="1" s="1"/>
  <c r="BL933" i="1"/>
  <c r="BI933" i="1" s="1"/>
  <c r="BI934" i="1"/>
  <c r="BT934" i="1"/>
  <c r="CE933" i="1"/>
  <c r="BI313" i="1"/>
  <c r="BJ312" i="1"/>
  <c r="BK529" i="1"/>
  <c r="BK340" i="1" s="1"/>
  <c r="BJ800" i="1"/>
  <c r="BI326" i="1"/>
  <c r="BI39" i="1"/>
  <c r="BI842" i="1"/>
  <c r="BU842" i="1"/>
  <c r="BM951" i="1"/>
  <c r="BM949" i="1" s="1"/>
  <c r="BU933" i="1"/>
  <c r="BI582" i="1"/>
  <c r="BU582" i="1"/>
  <c r="BI785" i="1"/>
  <c r="BT785" i="1"/>
  <c r="BI611" i="1"/>
  <c r="BU611" i="1"/>
  <c r="BL738" i="1"/>
  <c r="BT738" i="1" s="1"/>
  <c r="BT739" i="1"/>
  <c r="BI596" i="1"/>
  <c r="BU596" i="1"/>
  <c r="BM738" i="1"/>
  <c r="BU739" i="1"/>
  <c r="BL24" i="1"/>
  <c r="BT820" i="1"/>
  <c r="BT24" i="1" s="1"/>
  <c r="BU820" i="1"/>
  <c r="BU24" i="1" s="1"/>
  <c r="BM60" i="1"/>
  <c r="BI60" i="1" s="1"/>
  <c r="BU829" i="1"/>
  <c r="BU60" i="1"/>
  <c r="BU822" i="1"/>
  <c r="BM825" i="1"/>
  <c r="BU800" i="1"/>
  <c r="BI838" i="1"/>
  <c r="BU838" i="1"/>
  <c r="BM944" i="1"/>
  <c r="BU944" i="1" s="1"/>
  <c r="BI607" i="1"/>
  <c r="BU607" i="1"/>
  <c r="BI739" i="1"/>
  <c r="BI533" i="1"/>
  <c r="BJ666" i="1"/>
  <c r="BI666" i="1" s="1"/>
  <c r="BI860" i="1"/>
  <c r="BI543" i="1"/>
  <c r="BM948" i="1"/>
  <c r="BJ187" i="1"/>
  <c r="BJ759" i="1"/>
  <c r="BI759" i="1" s="1"/>
  <c r="BJ528" i="1"/>
  <c r="BN156" i="1"/>
  <c r="BN125" i="1"/>
  <c r="BM572" i="1"/>
  <c r="BM577" i="1" s="1"/>
  <c r="BI577" i="1" s="1"/>
  <c r="BM173" i="1"/>
  <c r="BM171" i="1" s="1"/>
  <c r="BI171" i="1" s="1"/>
  <c r="BI532" i="1"/>
  <c r="BL226" i="1"/>
  <c r="BL223" i="1" s="1"/>
  <c r="BL221" i="1" s="1"/>
  <c r="BL227" i="1"/>
  <c r="BL45" i="1" s="1"/>
  <c r="BL944" i="1"/>
  <c r="BT944" i="1" s="1"/>
  <c r="BM573" i="1"/>
  <c r="BJ341" i="1"/>
  <c r="BJ732" i="1" s="1"/>
  <c r="BI530" i="1"/>
  <c r="BJ202" i="1"/>
  <c r="BI202" i="1" s="1"/>
  <c r="BJ205" i="1"/>
  <c r="BI205" i="1" s="1"/>
  <c r="BI206" i="1"/>
  <c r="BI966" i="1"/>
  <c r="BM959" i="1"/>
  <c r="BK797" i="1"/>
  <c r="BK737" i="1"/>
  <c r="BK736" i="1" s="1"/>
  <c r="BJ221" i="1"/>
  <c r="BI222" i="1"/>
  <c r="BK59" i="1"/>
  <c r="BK34" i="1" s="1"/>
  <c r="BK827" i="1"/>
  <c r="BL800" i="1"/>
  <c r="BM65" i="1"/>
  <c r="BM40" i="1" s="1"/>
  <c r="BM315" i="1"/>
  <c r="BM312" i="1" s="1"/>
  <c r="BK800" i="1"/>
  <c r="BK825" i="1" s="1"/>
  <c r="BK57" i="1" s="1"/>
  <c r="BK31" i="1" s="1"/>
  <c r="BJ45" i="1"/>
  <c r="BK125" i="1"/>
  <c r="BI125" i="1" s="1"/>
  <c r="BJ655" i="1"/>
  <c r="BJ656" i="1"/>
  <c r="BM562" i="1"/>
  <c r="BI46" i="1"/>
  <c r="BJ46" i="1"/>
  <c r="BL115" i="1"/>
  <c r="BL66" i="1"/>
  <c r="BI66" i="1" s="1"/>
  <c r="BM201" i="1"/>
  <c r="BI204" i="1"/>
  <c r="BI229" i="1"/>
  <c r="BI226" i="1" s="1"/>
  <c r="BL737" i="1" l="1"/>
  <c r="BL736" i="1" s="1"/>
  <c r="BT736" i="1" s="1"/>
  <c r="BL333" i="1"/>
  <c r="BI529" i="1"/>
  <c r="BL797" i="1"/>
  <c r="BL48" i="1" s="1"/>
  <c r="BI115" i="1"/>
  <c r="BK528" i="1"/>
  <c r="BI528" i="1" s="1"/>
  <c r="BK335" i="1"/>
  <c r="BL825" i="1"/>
  <c r="BT800" i="1"/>
  <c r="BM737" i="1"/>
  <c r="BU738" i="1"/>
  <c r="BU562" i="1"/>
  <c r="BM945" i="1"/>
  <c r="BM943" i="1" s="1"/>
  <c r="BU948" i="1"/>
  <c r="BM57" i="1"/>
  <c r="BU825" i="1"/>
  <c r="BU57" i="1" s="1"/>
  <c r="BU31" i="1" s="1"/>
  <c r="BI573" i="1"/>
  <c r="BU573" i="1"/>
  <c r="BM953" i="1"/>
  <c r="BM952" i="1" s="1"/>
  <c r="BJ738" i="1"/>
  <c r="BI738" i="1" s="1"/>
  <c r="BM946" i="1"/>
  <c r="BU946" i="1" s="1"/>
  <c r="BI227" i="1"/>
  <c r="BI45" i="1" s="1"/>
  <c r="BI187" i="1"/>
  <c r="BJ185" i="1"/>
  <c r="BI185" i="1" s="1"/>
  <c r="BI572" i="1"/>
  <c r="BM576" i="1"/>
  <c r="BM335" i="1" s="1"/>
  <c r="BM333" i="1" s="1"/>
  <c r="BM226" i="1" s="1"/>
  <c r="BM223" i="1" s="1"/>
  <c r="BI223" i="1" s="1"/>
  <c r="BK338" i="1"/>
  <c r="BL315" i="1"/>
  <c r="BL65" i="1"/>
  <c r="BL40" i="1" s="1"/>
  <c r="BI341" i="1"/>
  <c r="BI732" i="1" s="1"/>
  <c r="BJ336" i="1"/>
  <c r="BJ802" i="1" s="1"/>
  <c r="BJ59" i="1" s="1"/>
  <c r="BJ34" i="1" s="1"/>
  <c r="BM656" i="1"/>
  <c r="BI656" i="1" s="1"/>
  <c r="BM658" i="1"/>
  <c r="BI562" i="1"/>
  <c r="BI734" i="1" s="1"/>
  <c r="BM655" i="1"/>
  <c r="BK315" i="1"/>
  <c r="BK312" i="1" s="1"/>
  <c r="BM958" i="1"/>
  <c r="BI959" i="1"/>
  <c r="BL971" i="1"/>
  <c r="BM200" i="1"/>
  <c r="BI200" i="1" s="1"/>
  <c r="BI201" i="1"/>
  <c r="BL799" i="1" l="1"/>
  <c r="BT797" i="1"/>
  <c r="BT48" i="1" s="1"/>
  <c r="BI576" i="1"/>
  <c r="BI1002" i="1" s="1"/>
  <c r="BI1004" i="1" s="1"/>
  <c r="BM730" i="1"/>
  <c r="BM734" i="1" s="1"/>
  <c r="BM830" i="1" s="1"/>
  <c r="BM984" i="1" s="1"/>
  <c r="BU734" i="1"/>
  <c r="BU730" i="1"/>
  <c r="BU729" i="1"/>
  <c r="BU47" i="1" s="1"/>
  <c r="BM942" i="1"/>
  <c r="BU943" i="1"/>
  <c r="BM736" i="1"/>
  <c r="BU736" i="1" s="1"/>
  <c r="BM797" i="1"/>
  <c r="BM31" i="1"/>
  <c r="BU945" i="1"/>
  <c r="BL57" i="1"/>
  <c r="BT825" i="1"/>
  <c r="BT57" i="1" s="1"/>
  <c r="BJ737" i="1"/>
  <c r="BJ736" i="1" s="1"/>
  <c r="BJ797" i="1"/>
  <c r="BM221" i="1"/>
  <c r="BI221" i="1" s="1"/>
  <c r="BI315" i="1"/>
  <c r="BK333" i="1"/>
  <c r="BK730" i="1"/>
  <c r="BK799" i="1" s="1"/>
  <c r="BM729" i="1"/>
  <c r="BM47" i="1" s="1"/>
  <c r="BI655" i="1"/>
  <c r="BI658" i="1"/>
  <c r="BM957" i="1"/>
  <c r="BI958" i="1"/>
  <c r="BI336" i="1"/>
  <c r="BL312" i="1"/>
  <c r="BI312" i="1" s="1"/>
  <c r="BT799" i="1"/>
  <c r="BI830" i="1" l="1"/>
  <c r="BI984" i="1" s="1"/>
  <c r="BM799" i="1"/>
  <c r="BM62" i="1"/>
  <c r="BI957" i="1"/>
  <c r="BM971" i="1"/>
  <c r="BI971" i="1" s="1"/>
  <c r="BK729" i="1"/>
  <c r="BM970" i="1"/>
  <c r="BM36" i="1" s="1"/>
  <c r="BI797" i="1"/>
  <c r="BI48" i="1" s="1"/>
  <c r="BJ48" i="1"/>
  <c r="BM48" i="1"/>
  <c r="BU797" i="1"/>
  <c r="BU48" i="1" s="1"/>
  <c r="BI736" i="1"/>
  <c r="BM53" i="1"/>
  <c r="BU942" i="1"/>
  <c r="BU53" i="1" s="1"/>
  <c r="BU799" i="1"/>
  <c r="BU62" i="1"/>
  <c r="BU36" i="1" s="1"/>
  <c r="BU830" i="1"/>
  <c r="BI737" i="1"/>
  <c r="BK798" i="1"/>
  <c r="BK23" i="1" s="1"/>
  <c r="BI62" i="1"/>
  <c r="BM798" i="1"/>
  <c r="BM824" i="1"/>
  <c r="BI800" i="1"/>
  <c r="BJ825" i="1"/>
  <c r="BJ57" i="1" s="1"/>
  <c r="BJ31" i="1" s="1"/>
  <c r="BI802" i="1"/>
  <c r="BJ827" i="1"/>
  <c r="BI827" i="1" s="1"/>
  <c r="BL798" i="1"/>
  <c r="BT798" i="1" s="1"/>
  <c r="BL824" i="1"/>
  <c r="BT824" i="1" s="1"/>
  <c r="BM23" i="1" l="1"/>
  <c r="BT823" i="1"/>
  <c r="BT55" i="1" s="1"/>
  <c r="BT56" i="1"/>
  <c r="BT30" i="1" s="1"/>
  <c r="BU798" i="1"/>
  <c r="BU23" i="1" s="1"/>
  <c r="BU824" i="1"/>
  <c r="BI825" i="1"/>
  <c r="BL56" i="1"/>
  <c r="BL30" i="1" s="1"/>
  <c r="BL823" i="1"/>
  <c r="BM56" i="1"/>
  <c r="BM30" i="1" s="1"/>
  <c r="BM29" i="1" s="1"/>
  <c r="BM823" i="1"/>
  <c r="BI59" i="1"/>
  <c r="BI34" i="1" s="1"/>
  <c r="BL979" i="1" l="1"/>
  <c r="BL983" i="1"/>
  <c r="BL981" i="1"/>
  <c r="BM979" i="1"/>
  <c r="BM981" i="1"/>
  <c r="BM983" i="1"/>
  <c r="BU56" i="1"/>
  <c r="BU30" i="1" s="1"/>
  <c r="BU29" i="1" s="1"/>
  <c r="BU823" i="1"/>
  <c r="BU55" i="1" s="1"/>
  <c r="BU21" i="1" s="1"/>
  <c r="BM55" i="1"/>
  <c r="BM21" i="1" s="1"/>
  <c r="BL55" i="1"/>
  <c r="BI57" i="1"/>
  <c r="CK997" i="1" l="1"/>
  <c r="CK967" i="1"/>
  <c r="CK954" i="1"/>
  <c r="CK953" i="1"/>
  <c r="CK951" i="1"/>
  <c r="CK950" i="1"/>
  <c r="CK948" i="1"/>
  <c r="CK947" i="1"/>
  <c r="CK923" i="1"/>
  <c r="CK918" i="1"/>
  <c r="CK917" i="1"/>
  <c r="CK915" i="1"/>
  <c r="CK914" i="1"/>
  <c r="CK875" i="1"/>
  <c r="CK874" i="1"/>
  <c r="CK858" i="1"/>
  <c r="CK857" i="1"/>
  <c r="CK856" i="1"/>
  <c r="CK855" i="1"/>
  <c r="CK853" i="1"/>
  <c r="CK852" i="1"/>
  <c r="CK850" i="1"/>
  <c r="CK849" i="1"/>
  <c r="CK847" i="1"/>
  <c r="CK846" i="1"/>
  <c r="CK841" i="1"/>
  <c r="CK840" i="1"/>
  <c r="CK836" i="1"/>
  <c r="CK835" i="1"/>
  <c r="CK819" i="1"/>
  <c r="CK815" i="1"/>
  <c r="CK813" i="1"/>
  <c r="CK810" i="1"/>
  <c r="CK809" i="1"/>
  <c r="CK789" i="1"/>
  <c r="CK779" i="1"/>
  <c r="CK778" i="1"/>
  <c r="CK777" i="1"/>
  <c r="CK776" i="1"/>
  <c r="CK775" i="1"/>
  <c r="CK774" i="1"/>
  <c r="CK769" i="1"/>
  <c r="CK763" i="1"/>
  <c r="CK758" i="1"/>
  <c r="CK757" i="1"/>
  <c r="CK755" i="1"/>
  <c r="CK753" i="1"/>
  <c r="CK752" i="1"/>
  <c r="CK751" i="1"/>
  <c r="CK750" i="1"/>
  <c r="CK749" i="1"/>
  <c r="CK747" i="1"/>
  <c r="CK746" i="1"/>
  <c r="CK744" i="1"/>
  <c r="CK743" i="1"/>
  <c r="CK720" i="1"/>
  <c r="CK719" i="1"/>
  <c r="CK707" i="1"/>
  <c r="CK706" i="1"/>
  <c r="CK702" i="1"/>
  <c r="CK701" i="1"/>
  <c r="CK700" i="1"/>
  <c r="CK693" i="1"/>
  <c r="CK690" i="1"/>
  <c r="CK689" i="1"/>
  <c r="CK687" i="1"/>
  <c r="CK685" i="1"/>
  <c r="CK684" i="1"/>
  <c r="CK682" i="1"/>
  <c r="CJ682" i="1" s="1"/>
  <c r="CK649" i="1"/>
  <c r="CK648" i="1"/>
  <c r="CK647" i="1"/>
  <c r="CK635" i="1"/>
  <c r="CK619" i="1" s="1"/>
  <c r="CK631" i="1"/>
  <c r="CK629" i="1"/>
  <c r="CK628" i="1"/>
  <c r="CK626" i="1"/>
  <c r="CK625" i="1"/>
  <c r="CK624" i="1"/>
  <c r="CK621" i="1"/>
  <c r="CK620" i="1"/>
  <c r="CK617" i="1"/>
  <c r="CK615" i="1"/>
  <c r="CK610" i="1"/>
  <c r="CK609" i="1"/>
  <c r="CK604" i="1"/>
  <c r="CK601" i="1"/>
  <c r="CK600" i="1"/>
  <c r="CK593" i="1"/>
  <c r="CK591" i="1"/>
  <c r="CK589" i="1"/>
  <c r="CK588" i="1"/>
  <c r="CK587" i="1"/>
  <c r="CK586" i="1"/>
  <c r="CK585" i="1"/>
  <c r="CK583" i="1"/>
  <c r="CK581" i="1"/>
  <c r="CK580" i="1"/>
  <c r="CK558" i="1"/>
  <c r="CK557" i="1"/>
  <c r="CK551" i="1"/>
  <c r="CK549" i="1"/>
  <c r="CK547" i="1"/>
  <c r="CK545" i="1"/>
  <c r="CK542" i="1"/>
  <c r="CK541" i="1"/>
  <c r="CK536" i="1"/>
  <c r="CK500" i="1"/>
  <c r="CK496" i="1"/>
  <c r="CK493" i="1"/>
  <c r="CK488" i="1"/>
  <c r="CK484" i="1"/>
  <c r="CK483" i="1"/>
  <c r="CK482" i="1"/>
  <c r="CK481" i="1"/>
  <c r="CK477" i="1"/>
  <c r="CK472" i="1"/>
  <c r="CK471" i="1"/>
  <c r="CK468" i="1"/>
  <c r="CK467" i="1"/>
  <c r="CK462" i="1"/>
  <c r="CK458" i="1"/>
  <c r="CK454" i="1"/>
  <c r="CK451" i="1"/>
  <c r="CK448" i="1"/>
  <c r="CK443" i="1"/>
  <c r="CK440" i="1"/>
  <c r="CK437" i="1"/>
  <c r="CK434" i="1"/>
  <c r="CK431" i="1"/>
  <c r="CK427" i="1"/>
  <c r="CK422" i="1"/>
  <c r="CK408" i="1"/>
  <c r="CK400" i="1"/>
  <c r="CK397" i="1"/>
  <c r="CK393" i="1"/>
  <c r="CK383" i="1"/>
  <c r="CK373" i="1"/>
  <c r="CK372" i="1"/>
  <c r="CK369" i="1"/>
  <c r="CK365" i="1"/>
  <c r="CK363" i="1"/>
  <c r="CK360" i="1"/>
  <c r="CK359" i="1"/>
  <c r="CK356" i="1"/>
  <c r="CK348" i="1"/>
  <c r="CK347" i="1"/>
  <c r="CK304" i="1"/>
  <c r="CK303" i="1"/>
  <c r="CK302" i="1"/>
  <c r="CK301" i="1"/>
  <c r="CK300" i="1"/>
  <c r="CK299" i="1"/>
  <c r="CK298" i="1"/>
  <c r="CK297" i="1"/>
  <c r="CK296" i="1"/>
  <c r="CK295" i="1"/>
  <c r="CK294" i="1"/>
  <c r="CK293" i="1"/>
  <c r="CK292" i="1"/>
  <c r="CK291" i="1"/>
  <c r="CK290" i="1"/>
  <c r="CK289" i="1"/>
  <c r="CK288" i="1"/>
  <c r="CK287" i="1"/>
  <c r="CK231" i="1"/>
  <c r="CK230" i="1" s="1"/>
  <c r="CK220" i="1"/>
  <c r="CK215" i="1"/>
  <c r="CK214" i="1"/>
  <c r="CK199" i="1"/>
  <c r="CK198" i="1"/>
  <c r="CK196" i="1"/>
  <c r="CK195" i="1"/>
  <c r="CK191" i="1"/>
  <c r="CK190" i="1"/>
  <c r="CK187" i="1"/>
  <c r="CK186" i="1"/>
  <c r="CK182" i="1"/>
  <c r="CK181" i="1"/>
  <c r="CK179" i="1"/>
  <c r="CK178" i="1"/>
  <c r="CK176" i="1"/>
  <c r="CK175" i="1"/>
  <c r="CK170" i="1"/>
  <c r="CK169" i="1"/>
  <c r="CK167" i="1"/>
  <c r="CK166" i="1"/>
  <c r="CK165" i="1"/>
  <c r="CK164" i="1"/>
  <c r="CK163" i="1"/>
  <c r="CK161" i="1"/>
  <c r="CK160" i="1"/>
  <c r="CK158" i="1"/>
  <c r="CK157" i="1"/>
  <c r="CK155" i="1"/>
  <c r="CK154" i="1"/>
  <c r="CK144" i="1"/>
  <c r="CK143" i="1"/>
  <c r="CK133" i="1"/>
  <c r="CK132" i="1"/>
  <c r="CK129" i="1"/>
  <c r="CK51" i="1"/>
  <c r="CK38" i="1"/>
  <c r="CL994" i="1"/>
  <c r="CK994" i="1" s="1"/>
  <c r="CN991" i="1"/>
  <c r="CN37" i="1" s="1"/>
  <c r="CL991" i="1"/>
  <c r="CL37" i="1" s="1"/>
  <c r="CM972" i="1"/>
  <c r="CM971" i="1"/>
  <c r="CO966" i="1"/>
  <c r="CO959" i="1" s="1"/>
  <c r="CK959" i="1" s="1"/>
  <c r="CO965" i="1"/>
  <c r="CK965" i="1" s="1"/>
  <c r="CN954" i="1"/>
  <c r="CL952" i="1"/>
  <c r="CK952" i="1" s="1"/>
  <c r="CL949" i="1"/>
  <c r="CK949" i="1" s="1"/>
  <c r="CL946" i="1"/>
  <c r="CK946" i="1" s="1"/>
  <c r="CL945" i="1"/>
  <c r="CL972" i="1" s="1"/>
  <c r="CL944" i="1"/>
  <c r="CL971" i="1" s="1"/>
  <c r="CO954" i="1"/>
  <c r="CO951" i="1"/>
  <c r="CL927" i="1"/>
  <c r="CK927" i="1" s="1"/>
  <c r="CL926" i="1"/>
  <c r="CK926" i="1" s="1"/>
  <c r="CL925" i="1"/>
  <c r="CK925" i="1" s="1"/>
  <c r="CL924" i="1"/>
  <c r="CL876" i="1"/>
  <c r="CO873" i="1"/>
  <c r="CN873" i="1"/>
  <c r="CL873" i="1"/>
  <c r="CO869" i="1"/>
  <c r="CN869" i="1"/>
  <c r="CL869" i="1"/>
  <c r="CO867" i="1"/>
  <c r="CN867" i="1"/>
  <c r="CN862" i="1" s="1"/>
  <c r="CL867" i="1"/>
  <c r="CL862" i="1" s="1"/>
  <c r="CO851" i="1"/>
  <c r="CL851" i="1"/>
  <c r="CO848" i="1"/>
  <c r="CK848" i="1" s="1"/>
  <c r="CO845" i="1"/>
  <c r="CK845" i="1" s="1"/>
  <c r="CO844" i="1"/>
  <c r="CK844" i="1" s="1"/>
  <c r="CO843" i="1"/>
  <c r="CK843" i="1" s="1"/>
  <c r="CO839" i="1"/>
  <c r="CL839" i="1"/>
  <c r="CL838" i="1"/>
  <c r="CL837" i="1"/>
  <c r="CN829" i="1"/>
  <c r="CN60" i="1" s="1"/>
  <c r="CM829" i="1"/>
  <c r="CM60" i="1" s="1"/>
  <c r="CL829" i="1"/>
  <c r="CL60" i="1" s="1"/>
  <c r="CN822" i="1"/>
  <c r="CL822" i="1"/>
  <c r="CO821" i="1"/>
  <c r="CN821" i="1"/>
  <c r="CN820" i="1"/>
  <c r="CO818" i="1"/>
  <c r="CN818" i="1"/>
  <c r="CM818" i="1"/>
  <c r="CL818" i="1"/>
  <c r="CN816" i="1"/>
  <c r="CM816" i="1"/>
  <c r="CL816" i="1"/>
  <c r="CL814" i="1"/>
  <c r="CK814" i="1" s="1"/>
  <c r="CO812" i="1"/>
  <c r="CN812" i="1"/>
  <c r="CM812" i="1"/>
  <c r="CL812" i="1"/>
  <c r="CO807" i="1"/>
  <c r="CN807" i="1"/>
  <c r="CL803" i="1"/>
  <c r="CN793" i="1"/>
  <c r="CK793" i="1" s="1"/>
  <c r="CN792" i="1"/>
  <c r="CK792" i="1" s="1"/>
  <c r="CN791" i="1"/>
  <c r="CK791" i="1" s="1"/>
  <c r="CL766" i="1"/>
  <c r="CL760" i="1" s="1"/>
  <c r="CL759" i="1" s="1"/>
  <c r="CO759" i="1"/>
  <c r="CN759" i="1"/>
  <c r="CN738" i="1" s="1"/>
  <c r="CM759" i="1"/>
  <c r="CM756" i="1"/>
  <c r="CK756" i="1" s="1"/>
  <c r="CL754" i="1"/>
  <c r="CK754" i="1" s="1"/>
  <c r="CL751" i="1"/>
  <c r="CM748" i="1"/>
  <c r="CK748" i="1" s="1"/>
  <c r="CL748" i="1"/>
  <c r="CM745" i="1"/>
  <c r="CK745" i="1" s="1"/>
  <c r="CL745" i="1"/>
  <c r="CL742" i="1"/>
  <c r="CK742" i="1" s="1"/>
  <c r="CO741" i="1"/>
  <c r="CN741" i="1"/>
  <c r="CM741" i="1"/>
  <c r="CL741" i="1"/>
  <c r="CO740" i="1"/>
  <c r="CN740" i="1"/>
  <c r="CM740" i="1"/>
  <c r="CL740" i="1"/>
  <c r="CN734" i="1"/>
  <c r="CN830" i="1" s="1"/>
  <c r="CN984" i="1" s="1"/>
  <c r="CM734" i="1"/>
  <c r="CM830" i="1" s="1"/>
  <c r="CM62" i="1" s="1"/>
  <c r="CL734" i="1"/>
  <c r="CL830" i="1" s="1"/>
  <c r="CL984" i="1" s="1"/>
  <c r="CO803" i="1"/>
  <c r="CN733" i="1"/>
  <c r="CN803" i="1" s="1"/>
  <c r="CM733" i="1"/>
  <c r="CL733" i="1"/>
  <c r="CL828" i="1" s="1"/>
  <c r="CL718" i="1"/>
  <c r="CK718" i="1" s="1"/>
  <c r="CL717" i="1"/>
  <c r="CK717" i="1" s="1"/>
  <c r="CL716" i="1"/>
  <c r="CK716" i="1" s="1"/>
  <c r="CL705" i="1"/>
  <c r="CK705" i="1" s="1"/>
  <c r="CL704" i="1"/>
  <c r="CK704" i="1" s="1"/>
  <c r="CL698" i="1"/>
  <c r="CL697" i="1" s="1"/>
  <c r="CK697" i="1" s="1"/>
  <c r="CO692" i="1"/>
  <c r="CO691" i="1" s="1"/>
  <c r="CK691" i="1" s="1"/>
  <c r="CN692" i="1"/>
  <c r="CL692" i="1"/>
  <c r="CK692" i="1" s="1"/>
  <c r="CL688" i="1"/>
  <c r="CK688" i="1" s="1"/>
  <c r="CL686" i="1"/>
  <c r="CK686" i="1" s="1"/>
  <c r="CL681" i="1"/>
  <c r="CK681" i="1" s="1"/>
  <c r="CM678" i="1"/>
  <c r="CO667" i="1"/>
  <c r="CN667" i="1"/>
  <c r="CO660" i="1"/>
  <c r="CN658" i="1"/>
  <c r="CL658" i="1"/>
  <c r="CO657" i="1"/>
  <c r="CN657" i="1"/>
  <c r="CL657" i="1"/>
  <c r="CN656" i="1"/>
  <c r="CN655" i="1"/>
  <c r="CL654" i="1"/>
  <c r="CK654" i="1" s="1"/>
  <c r="CL652" i="1"/>
  <c r="CL646" i="1"/>
  <c r="CL645" i="1" s="1"/>
  <c r="CK645" i="1" s="1"/>
  <c r="CL630" i="1"/>
  <c r="CK630" i="1" s="1"/>
  <c r="CL627" i="1"/>
  <c r="CK627" i="1" s="1"/>
  <c r="CL623" i="1"/>
  <c r="CK623" i="1" s="1"/>
  <c r="CO622" i="1"/>
  <c r="CO619" i="1"/>
  <c r="CO618" i="1"/>
  <c r="CK618" i="1" s="1"/>
  <c r="CO616" i="1"/>
  <c r="CK616" i="1" s="1"/>
  <c r="CO614" i="1"/>
  <c r="CK614" i="1" s="1"/>
  <c r="CO612" i="1"/>
  <c r="CK612" i="1" s="1"/>
  <c r="CO603" i="1"/>
  <c r="CK603" i="1" s="1"/>
  <c r="CO598" i="1"/>
  <c r="CK598" i="1" s="1"/>
  <c r="CO597" i="1"/>
  <c r="CK597" i="1" s="1"/>
  <c r="CO590" i="1"/>
  <c r="CK590" i="1" s="1"/>
  <c r="CO584" i="1"/>
  <c r="CK584" i="1" s="1"/>
  <c r="CO579" i="1"/>
  <c r="CO578" i="1" s="1"/>
  <c r="CK578" i="1" s="1"/>
  <c r="CL577" i="1"/>
  <c r="CL572" i="1"/>
  <c r="CO563" i="1"/>
  <c r="CK563" i="1" s="1"/>
  <c r="CL556" i="1"/>
  <c r="CK556" i="1" s="1"/>
  <c r="CM555" i="1"/>
  <c r="CL553" i="1"/>
  <c r="CL548" i="1"/>
  <c r="CK548" i="1" s="1"/>
  <c r="CK546" i="1"/>
  <c r="CJ546" i="1" s="1"/>
  <c r="CL544" i="1"/>
  <c r="CL537" i="1"/>
  <c r="CK534" i="1"/>
  <c r="CL533" i="1"/>
  <c r="CM530" i="1"/>
  <c r="CM341" i="1" s="1"/>
  <c r="CM732" i="1" s="1"/>
  <c r="CO528" i="1"/>
  <c r="CM498" i="1"/>
  <c r="CL498" i="1"/>
  <c r="CM497" i="1"/>
  <c r="CL497" i="1"/>
  <c r="CM495" i="1"/>
  <c r="CL495" i="1"/>
  <c r="CM494" i="1"/>
  <c r="CL494" i="1"/>
  <c r="CM492" i="1"/>
  <c r="CM491" i="1" s="1"/>
  <c r="CL492" i="1"/>
  <c r="CL491" i="1" s="1"/>
  <c r="CL487" i="1"/>
  <c r="CK487" i="1" s="1"/>
  <c r="CL480" i="1"/>
  <c r="CL479" i="1" s="1"/>
  <c r="CK479" i="1" s="1"/>
  <c r="CL476" i="1"/>
  <c r="CK476" i="1" s="1"/>
  <c r="CL466" i="1"/>
  <c r="CL465" i="1" s="1"/>
  <c r="CK465" i="1" s="1"/>
  <c r="CM461" i="1"/>
  <c r="CL461" i="1"/>
  <c r="CM460" i="1"/>
  <c r="CL460" i="1"/>
  <c r="CL456" i="1"/>
  <c r="CK456" i="1" s="1"/>
  <c r="CM453" i="1"/>
  <c r="CL453" i="1"/>
  <c r="CM452" i="1"/>
  <c r="CL452" i="1"/>
  <c r="CK450" i="1"/>
  <c r="CM447" i="1"/>
  <c r="CM446" i="1" s="1"/>
  <c r="CL447" i="1"/>
  <c r="CL446" i="1" s="1"/>
  <c r="CL444" i="1"/>
  <c r="CK444" i="1" s="1"/>
  <c r="CM439" i="1"/>
  <c r="CM438" i="1" s="1"/>
  <c r="CL439" i="1"/>
  <c r="CL436" i="1"/>
  <c r="CK436" i="1" s="1"/>
  <c r="CL435" i="1"/>
  <c r="CK435" i="1" s="1"/>
  <c r="CL433" i="1"/>
  <c r="CK433" i="1" s="1"/>
  <c r="CL432" i="1"/>
  <c r="CK432" i="1" s="1"/>
  <c r="CL430" i="1"/>
  <c r="CK430" i="1" s="1"/>
  <c r="CL429" i="1"/>
  <c r="CK429" i="1" s="1"/>
  <c r="CL426" i="1"/>
  <c r="CK426" i="1" s="1"/>
  <c r="CL425" i="1"/>
  <c r="CK425" i="1" s="1"/>
  <c r="CL421" i="1"/>
  <c r="CL420" i="1" s="1"/>
  <c r="CK420" i="1" s="1"/>
  <c r="CL419" i="1"/>
  <c r="CK419" i="1" s="1"/>
  <c r="CL407" i="1"/>
  <c r="CK407" i="1" s="1"/>
  <c r="CL406" i="1"/>
  <c r="CK406" i="1" s="1"/>
  <c r="CL396" i="1"/>
  <c r="CK396" i="1" s="1"/>
  <c r="CL395" i="1"/>
  <c r="CK395" i="1" s="1"/>
  <c r="CL392" i="1"/>
  <c r="CK392" i="1" s="1"/>
  <c r="CL382" i="1"/>
  <c r="CK382" i="1" s="1"/>
  <c r="CL381" i="1"/>
  <c r="CL380" i="1"/>
  <c r="CL379" i="1"/>
  <c r="CL378" i="1"/>
  <c r="CL377" i="1"/>
  <c r="CL376" i="1"/>
  <c r="CL375" i="1"/>
  <c r="CL374" i="1"/>
  <c r="CL371" i="1" s="1"/>
  <c r="CK371" i="1" s="1"/>
  <c r="CL370" i="1"/>
  <c r="CK370" i="1" s="1"/>
  <c r="CL368" i="1"/>
  <c r="CK368" i="1" s="1"/>
  <c r="CL367" i="1"/>
  <c r="CL357" i="1"/>
  <c r="CK357" i="1" s="1"/>
  <c r="CL355" i="1"/>
  <c r="CK355" i="1" s="1"/>
  <c r="CL353" i="1"/>
  <c r="CL346" i="1"/>
  <c r="CK346" i="1" s="1"/>
  <c r="CO344" i="1"/>
  <c r="CO731" i="1" s="1"/>
  <c r="CN344" i="1"/>
  <c r="CN731" i="1" s="1"/>
  <c r="CM344" i="1"/>
  <c r="CL344" i="1"/>
  <c r="CL731" i="1" s="1"/>
  <c r="CO343" i="1"/>
  <c r="CO342" i="1" s="1"/>
  <c r="CN343" i="1"/>
  <c r="CN342" i="1" s="1"/>
  <c r="CO341" i="1"/>
  <c r="CO732" i="1" s="1"/>
  <c r="CN341" i="1"/>
  <c r="CN732" i="1" s="1"/>
  <c r="CO339" i="1"/>
  <c r="CN339" i="1"/>
  <c r="CM339" i="1"/>
  <c r="CL337" i="1"/>
  <c r="CK337" i="1" s="1"/>
  <c r="CO334" i="1"/>
  <c r="CN334" i="1"/>
  <c r="CL334" i="1"/>
  <c r="CL317" i="1"/>
  <c r="CK317" i="1" s="1"/>
  <c r="CK52" i="1" s="1"/>
  <c r="CL286" i="1"/>
  <c r="CL284" i="1" s="1"/>
  <c r="CO284" i="1"/>
  <c r="CN284" i="1"/>
  <c r="CN230" i="1"/>
  <c r="CN229" i="1" s="1"/>
  <c r="CN227" i="1" s="1"/>
  <c r="CN45" i="1" s="1"/>
  <c r="CO229" i="1"/>
  <c r="CO227" i="1" s="1"/>
  <c r="CL229" i="1"/>
  <c r="CL227" i="1" s="1"/>
  <c r="CO228" i="1"/>
  <c r="CO172" i="1" s="1"/>
  <c r="CN228" i="1"/>
  <c r="CL228" i="1"/>
  <c r="CM226" i="1"/>
  <c r="CM223" i="1" s="1"/>
  <c r="CM225" i="1"/>
  <c r="CM222" i="1" s="1"/>
  <c r="CL225" i="1"/>
  <c r="CL217" i="1"/>
  <c r="CK213" i="1"/>
  <c r="CO211" i="1"/>
  <c r="CN211" i="1"/>
  <c r="CL211" i="1"/>
  <c r="CL207" i="1" s="1"/>
  <c r="CO210" i="1"/>
  <c r="CN210" i="1"/>
  <c r="CN206" i="1" s="1"/>
  <c r="CM206" i="1"/>
  <c r="CL210" i="1"/>
  <c r="CL206" i="1" s="1"/>
  <c r="CO209" i="1"/>
  <c r="CN209" i="1"/>
  <c r="CN207" i="1"/>
  <c r="CM207" i="1"/>
  <c r="CM203" i="1"/>
  <c r="CK203" i="1" s="1"/>
  <c r="CO202" i="1"/>
  <c r="CN201" i="1"/>
  <c r="CN200" i="1" s="1"/>
  <c r="CM201" i="1"/>
  <c r="CM200" i="1" s="1"/>
  <c r="CL201" i="1"/>
  <c r="CL200" i="1" s="1"/>
  <c r="CL197" i="1"/>
  <c r="CK197" i="1" s="1"/>
  <c r="CL194" i="1"/>
  <c r="CK194" i="1" s="1"/>
  <c r="CL189" i="1"/>
  <c r="CL188" i="1" s="1"/>
  <c r="CK188" i="1" s="1"/>
  <c r="CL185" i="1"/>
  <c r="CK185" i="1" s="1"/>
  <c r="CL180" i="1"/>
  <c r="CK180" i="1" s="1"/>
  <c r="CL177" i="1"/>
  <c r="CK177" i="1" s="1"/>
  <c r="CL174" i="1"/>
  <c r="CK174" i="1" s="1"/>
  <c r="CN173" i="1"/>
  <c r="CM173" i="1"/>
  <c r="CL173" i="1"/>
  <c r="CN172" i="1"/>
  <c r="CM172" i="1"/>
  <c r="CL172" i="1"/>
  <c r="CL168" i="1"/>
  <c r="CK168" i="1" s="1"/>
  <c r="CL162" i="1"/>
  <c r="CL159" i="1"/>
  <c r="CL156" i="1"/>
  <c r="CK156" i="1" s="1"/>
  <c r="CL142" i="1"/>
  <c r="CK142" i="1" s="1"/>
  <c r="CL136" i="1"/>
  <c r="CK136" i="1" s="1"/>
  <c r="CL134" i="1"/>
  <c r="CK134" i="1" s="1"/>
  <c r="CL131" i="1"/>
  <c r="CK131" i="1" s="1"/>
  <c r="CL128" i="1"/>
  <c r="CK128" i="1" s="1"/>
  <c r="CO127" i="1"/>
  <c r="CO117" i="1" s="1"/>
  <c r="CO67" i="1" s="1"/>
  <c r="CO313" i="1" s="1"/>
  <c r="CN127" i="1"/>
  <c r="CN117" i="1" s="1"/>
  <c r="CM127" i="1"/>
  <c r="CL127" i="1"/>
  <c r="CO126" i="1"/>
  <c r="CO116" i="1" s="1"/>
  <c r="CN126" i="1"/>
  <c r="CN116" i="1" s="1"/>
  <c r="CM126" i="1"/>
  <c r="CL126" i="1"/>
  <c r="CO61" i="1"/>
  <c r="CO35" i="1" s="1"/>
  <c r="CN61" i="1"/>
  <c r="CN35" i="1" s="1"/>
  <c r="CO52" i="1"/>
  <c r="CN52" i="1"/>
  <c r="CO51" i="1"/>
  <c r="CN51" i="1"/>
  <c r="CL51" i="1"/>
  <c r="CO46" i="1"/>
  <c r="CN46" i="1"/>
  <c r="CO37" i="1"/>
  <c r="CM37" i="1"/>
  <c r="CO26" i="1"/>
  <c r="CN26" i="1"/>
  <c r="CM26" i="1"/>
  <c r="CN24" i="1"/>
  <c r="BO997" i="1"/>
  <c r="BP994" i="1"/>
  <c r="BO994" i="1" s="1"/>
  <c r="BR991" i="1"/>
  <c r="BQ991" i="1"/>
  <c r="BQ37" i="1" s="1"/>
  <c r="BP991" i="1"/>
  <c r="BP37" i="1" s="1"/>
  <c r="BQ972" i="1"/>
  <c r="BQ971" i="1"/>
  <c r="BR954" i="1"/>
  <c r="BO954" i="1"/>
  <c r="BO953" i="1"/>
  <c r="BP952" i="1"/>
  <c r="BO952" i="1" s="1"/>
  <c r="BO951" i="1"/>
  <c r="BO950" i="1"/>
  <c r="BP949" i="1"/>
  <c r="BO949" i="1" s="1"/>
  <c r="BO948" i="1"/>
  <c r="BO947" i="1"/>
  <c r="BP946" i="1"/>
  <c r="BO946" i="1" s="1"/>
  <c r="BP945" i="1"/>
  <c r="BP944" i="1"/>
  <c r="BP971" i="1" s="1"/>
  <c r="BS954" i="1"/>
  <c r="BQ936" i="1"/>
  <c r="BQ935" i="1"/>
  <c r="BP935" i="1"/>
  <c r="BS947" i="1"/>
  <c r="BQ934" i="1"/>
  <c r="BP927" i="1"/>
  <c r="BO927" i="1" s="1"/>
  <c r="BP926" i="1"/>
  <c r="BO926" i="1" s="1"/>
  <c r="BP925" i="1"/>
  <c r="BO925" i="1" s="1"/>
  <c r="BP924" i="1"/>
  <c r="BP921" i="1" s="1"/>
  <c r="BO921" i="1" s="1"/>
  <c r="BO923" i="1"/>
  <c r="BO918" i="1"/>
  <c r="BO917" i="1"/>
  <c r="BO915" i="1"/>
  <c r="BO914" i="1"/>
  <c r="BP876" i="1"/>
  <c r="BP936" i="1" s="1"/>
  <c r="BO875" i="1"/>
  <c r="BO874" i="1"/>
  <c r="BS873" i="1"/>
  <c r="BR873" i="1"/>
  <c r="BP873" i="1"/>
  <c r="BR870" i="1"/>
  <c r="BP870" i="1"/>
  <c r="BS869" i="1"/>
  <c r="BR869" i="1"/>
  <c r="BP869" i="1"/>
  <c r="BS867" i="1"/>
  <c r="BR867" i="1"/>
  <c r="BR862" i="1" s="1"/>
  <c r="BR934" i="1" s="1"/>
  <c r="BP867" i="1"/>
  <c r="BP863" i="1" s="1"/>
  <c r="BO863" i="1" s="1"/>
  <c r="BR861" i="1"/>
  <c r="BP861" i="1"/>
  <c r="BO858" i="1"/>
  <c r="BO857" i="1"/>
  <c r="BO856" i="1"/>
  <c r="BO855" i="1"/>
  <c r="BO853" i="1"/>
  <c r="BO852" i="1"/>
  <c r="BS851" i="1"/>
  <c r="BP851" i="1"/>
  <c r="BO850" i="1"/>
  <c r="BO849" i="1"/>
  <c r="BS848" i="1"/>
  <c r="BO848" i="1" s="1"/>
  <c r="BO847" i="1"/>
  <c r="BO846" i="1"/>
  <c r="BS845" i="1"/>
  <c r="BO845" i="1" s="1"/>
  <c r="BS844" i="1"/>
  <c r="BO844" i="1" s="1"/>
  <c r="BS843" i="1"/>
  <c r="BO843" i="1" s="1"/>
  <c r="BO841" i="1"/>
  <c r="BO840" i="1"/>
  <c r="BS839" i="1"/>
  <c r="BP839" i="1"/>
  <c r="BP838" i="1"/>
  <c r="BP837" i="1"/>
  <c r="BO836" i="1"/>
  <c r="BO835" i="1"/>
  <c r="BR829" i="1"/>
  <c r="BQ829" i="1"/>
  <c r="BQ60" i="1" s="1"/>
  <c r="BP829" i="1"/>
  <c r="BP60" i="1" s="1"/>
  <c r="BR822" i="1"/>
  <c r="BP822" i="1"/>
  <c r="BS821" i="1"/>
  <c r="BO819" i="1"/>
  <c r="BS818" i="1"/>
  <c r="BR818" i="1"/>
  <c r="BQ818" i="1"/>
  <c r="BP818" i="1"/>
  <c r="BS817" i="1"/>
  <c r="BS829" i="1" s="1"/>
  <c r="BS60" i="1" s="1"/>
  <c r="BR816" i="1"/>
  <c r="BQ816" i="1"/>
  <c r="BP816" i="1"/>
  <c r="BP815" i="1"/>
  <c r="BO815" i="1" s="1"/>
  <c r="BO813" i="1"/>
  <c r="BS812" i="1"/>
  <c r="BR812" i="1"/>
  <c r="BQ812" i="1"/>
  <c r="BP812" i="1"/>
  <c r="BO810" i="1"/>
  <c r="BO809" i="1"/>
  <c r="BR821" i="1"/>
  <c r="BS807" i="1"/>
  <c r="BP803" i="1"/>
  <c r="BR796" i="1"/>
  <c r="BO796" i="1" s="1"/>
  <c r="BO793" i="1"/>
  <c r="BO792" i="1"/>
  <c r="BO791" i="1"/>
  <c r="BO790" i="1"/>
  <c r="BO789" i="1"/>
  <c r="BO788" i="1"/>
  <c r="BR787" i="1"/>
  <c r="BO787" i="1" s="1"/>
  <c r="BO786" i="1"/>
  <c r="BO779" i="1"/>
  <c r="BO778" i="1"/>
  <c r="BO777" i="1"/>
  <c r="BO776" i="1"/>
  <c r="BO775" i="1"/>
  <c r="BO774" i="1"/>
  <c r="BO769" i="1"/>
  <c r="BP766" i="1"/>
  <c r="BO766" i="1" s="1"/>
  <c r="BP763" i="1"/>
  <c r="BO763" i="1" s="1"/>
  <c r="BS759" i="1"/>
  <c r="BR759" i="1"/>
  <c r="BQ759" i="1"/>
  <c r="BO758" i="1"/>
  <c r="BO757" i="1"/>
  <c r="BQ756" i="1"/>
  <c r="BO755" i="1"/>
  <c r="BP754" i="1"/>
  <c r="BO754" i="1" s="1"/>
  <c r="BO753" i="1"/>
  <c r="BO752" i="1"/>
  <c r="BQ751" i="1"/>
  <c r="BO751" i="1" s="1"/>
  <c r="BP751" i="1"/>
  <c r="BO750" i="1"/>
  <c r="BO749" i="1"/>
  <c r="BP748" i="1"/>
  <c r="BO748" i="1" s="1"/>
  <c r="BO747" i="1"/>
  <c r="BO746" i="1"/>
  <c r="BQ745" i="1"/>
  <c r="BO745" i="1" s="1"/>
  <c r="BP745" i="1"/>
  <c r="BO744" i="1"/>
  <c r="BO743" i="1"/>
  <c r="BQ742" i="1"/>
  <c r="BP742" i="1"/>
  <c r="BS741" i="1"/>
  <c r="BR741" i="1"/>
  <c r="BP741" i="1"/>
  <c r="BS740" i="1"/>
  <c r="BR740" i="1"/>
  <c r="BP740" i="1"/>
  <c r="BR734" i="1"/>
  <c r="BR830" i="1" s="1"/>
  <c r="BR984" i="1" s="1"/>
  <c r="BQ734" i="1"/>
  <c r="BQ830" i="1" s="1"/>
  <c r="BQ62" i="1" s="1"/>
  <c r="BP734" i="1"/>
  <c r="BP830" i="1" s="1"/>
  <c r="BS803" i="1"/>
  <c r="BR733" i="1"/>
  <c r="BR803" i="1" s="1"/>
  <c r="BQ733" i="1"/>
  <c r="BQ828" i="1" s="1"/>
  <c r="BQ61" i="1" s="1"/>
  <c r="BP733" i="1"/>
  <c r="BP828" i="1" s="1"/>
  <c r="BP61" i="1" s="1"/>
  <c r="BP35" i="1" s="1"/>
  <c r="BO720" i="1"/>
  <c r="BO719" i="1"/>
  <c r="BP718" i="1"/>
  <c r="BO718" i="1" s="1"/>
  <c r="BP717" i="1"/>
  <c r="BP716" i="1"/>
  <c r="BO716" i="1" s="1"/>
  <c r="BO707" i="1"/>
  <c r="BO706" i="1"/>
  <c r="BP705" i="1"/>
  <c r="BP704" i="1" s="1"/>
  <c r="BO704" i="1" s="1"/>
  <c r="BO702" i="1"/>
  <c r="BO701" i="1"/>
  <c r="BO700" i="1"/>
  <c r="BP698" i="1"/>
  <c r="BO698" i="1" s="1"/>
  <c r="BO693" i="1"/>
  <c r="BN693" i="1" s="1"/>
  <c r="BR692" i="1"/>
  <c r="BP692" i="1"/>
  <c r="BO692" i="1" s="1"/>
  <c r="BO690" i="1"/>
  <c r="BO689" i="1"/>
  <c r="BP688" i="1"/>
  <c r="BO688" i="1" s="1"/>
  <c r="BO687" i="1"/>
  <c r="BP686" i="1"/>
  <c r="BO686" i="1" s="1"/>
  <c r="BO685" i="1"/>
  <c r="BO684" i="1"/>
  <c r="BP683" i="1"/>
  <c r="BO683" i="1" s="1"/>
  <c r="BO682" i="1"/>
  <c r="BN682" i="1" s="1"/>
  <c r="BP681" i="1"/>
  <c r="BO681" i="1" s="1"/>
  <c r="BO680" i="1"/>
  <c r="BN680" i="1" s="1"/>
  <c r="BP679" i="1"/>
  <c r="BO679" i="1" s="1"/>
  <c r="BQ678" i="1"/>
  <c r="BP678" i="1"/>
  <c r="BS667" i="1"/>
  <c r="BR667" i="1"/>
  <c r="BS660" i="1"/>
  <c r="BR658" i="1"/>
  <c r="BP658" i="1"/>
  <c r="BS657" i="1"/>
  <c r="BR657" i="1"/>
  <c r="BP657" i="1"/>
  <c r="BR656" i="1"/>
  <c r="BR655" i="1"/>
  <c r="BP654" i="1"/>
  <c r="BO654" i="1" s="1"/>
  <c r="BP652" i="1"/>
  <c r="BO652" i="1" s="1"/>
  <c r="BO649" i="1"/>
  <c r="BO648" i="1"/>
  <c r="BO647" i="1"/>
  <c r="BP646" i="1"/>
  <c r="BO646" i="1" s="1"/>
  <c r="BO635" i="1"/>
  <c r="BO619" i="1" s="1"/>
  <c r="BO631" i="1"/>
  <c r="BP630" i="1"/>
  <c r="BO630" i="1" s="1"/>
  <c r="BO629" i="1"/>
  <c r="BO628" i="1"/>
  <c r="BP627" i="1"/>
  <c r="BO627" i="1" s="1"/>
  <c r="BO626" i="1"/>
  <c r="BO625" i="1"/>
  <c r="BO624" i="1"/>
  <c r="BP623" i="1"/>
  <c r="BO623" i="1" s="1"/>
  <c r="BS622" i="1"/>
  <c r="BO621" i="1"/>
  <c r="BO620" i="1"/>
  <c r="BS619" i="1"/>
  <c r="BS618" i="1"/>
  <c r="BO618" i="1" s="1"/>
  <c r="BO617" i="1"/>
  <c r="BS616" i="1"/>
  <c r="BO616" i="1" s="1"/>
  <c r="BO615" i="1"/>
  <c r="BS614" i="1"/>
  <c r="BO614" i="1" s="1"/>
  <c r="BS613" i="1"/>
  <c r="BO613" i="1" s="1"/>
  <c r="BS612" i="1"/>
  <c r="BO612" i="1" s="1"/>
  <c r="BO610" i="1"/>
  <c r="BO609" i="1"/>
  <c r="BO604" i="1"/>
  <c r="BS603" i="1"/>
  <c r="BO603" i="1" s="1"/>
  <c r="BS602" i="1"/>
  <c r="BO602" i="1" s="1"/>
  <c r="BO601" i="1"/>
  <c r="BO600" i="1"/>
  <c r="BO596" i="1" s="1"/>
  <c r="BS598" i="1"/>
  <c r="BO598" i="1" s="1"/>
  <c r="BS597" i="1"/>
  <c r="BO597" i="1" s="1"/>
  <c r="BO593" i="1"/>
  <c r="BS592" i="1"/>
  <c r="BO592" i="1" s="1"/>
  <c r="BO591" i="1"/>
  <c r="BS590" i="1"/>
  <c r="BO590" i="1" s="1"/>
  <c r="BO589" i="1"/>
  <c r="BO588" i="1"/>
  <c r="BO587" i="1"/>
  <c r="BO586" i="1"/>
  <c r="BO585" i="1"/>
  <c r="BS584" i="1"/>
  <c r="BO584" i="1" s="1"/>
  <c r="BO583" i="1"/>
  <c r="BO581" i="1"/>
  <c r="BO580" i="1"/>
  <c r="BS579" i="1"/>
  <c r="BO579" i="1" s="1"/>
  <c r="BP577" i="1"/>
  <c r="BP572" i="1"/>
  <c r="BS563" i="1"/>
  <c r="BO563" i="1" s="1"/>
  <c r="BO558" i="1"/>
  <c r="BO557" i="1"/>
  <c r="BP556" i="1"/>
  <c r="BO556" i="1" s="1"/>
  <c r="BO555" i="1"/>
  <c r="BO554" i="1"/>
  <c r="BP553" i="1"/>
  <c r="BO553" i="1" s="1"/>
  <c r="BO549" i="1"/>
  <c r="BN549" i="1" s="1"/>
  <c r="BQ548" i="1"/>
  <c r="BQ543" i="1" s="1"/>
  <c r="BP548" i="1"/>
  <c r="BO547" i="1"/>
  <c r="BO546" i="1"/>
  <c r="BP544" i="1"/>
  <c r="BO542" i="1"/>
  <c r="BO541" i="1"/>
  <c r="BP537" i="1"/>
  <c r="BO536" i="1"/>
  <c r="BQ535" i="1"/>
  <c r="BO535" i="1" s="1"/>
  <c r="BQ534" i="1"/>
  <c r="BP533" i="1"/>
  <c r="BS528" i="1"/>
  <c r="BO500" i="1"/>
  <c r="BQ498" i="1"/>
  <c r="BP498" i="1"/>
  <c r="BQ497" i="1"/>
  <c r="BP497" i="1"/>
  <c r="BO496" i="1"/>
  <c r="BQ495" i="1"/>
  <c r="BP495" i="1"/>
  <c r="BQ494" i="1"/>
  <c r="BP494" i="1"/>
  <c r="BO493" i="1"/>
  <c r="BQ492" i="1"/>
  <c r="BP492" i="1"/>
  <c r="BP491" i="1" s="1"/>
  <c r="BO488" i="1"/>
  <c r="BP487" i="1"/>
  <c r="BO487" i="1" s="1"/>
  <c r="BO484" i="1"/>
  <c r="BO483" i="1"/>
  <c r="BO482" i="1"/>
  <c r="BO481" i="1"/>
  <c r="BP480" i="1"/>
  <c r="BO480" i="1" s="1"/>
  <c r="BO477" i="1"/>
  <c r="BP476" i="1"/>
  <c r="BO476" i="1" s="1"/>
  <c r="BP474" i="1"/>
  <c r="BO474" i="1" s="1"/>
  <c r="BO472" i="1"/>
  <c r="BO471" i="1"/>
  <c r="BO468" i="1"/>
  <c r="BO467" i="1"/>
  <c r="BP466" i="1"/>
  <c r="BO466" i="1" s="1"/>
  <c r="BO462" i="1"/>
  <c r="BP461" i="1"/>
  <c r="BP460" i="1"/>
  <c r="BO458" i="1"/>
  <c r="BP456" i="1"/>
  <c r="BO456" i="1" s="1"/>
  <c r="BO454" i="1"/>
  <c r="BQ453" i="1"/>
  <c r="BP453" i="1"/>
  <c r="BQ452" i="1"/>
  <c r="BP452" i="1"/>
  <c r="BQ451" i="1"/>
  <c r="BP450" i="1"/>
  <c r="BO448" i="1"/>
  <c r="BQ447" i="1"/>
  <c r="BQ446" i="1" s="1"/>
  <c r="BP447" i="1"/>
  <c r="BP444" i="1"/>
  <c r="BO444" i="1" s="1"/>
  <c r="BO443" i="1"/>
  <c r="BO440" i="1"/>
  <c r="BQ439" i="1"/>
  <c r="BQ438" i="1" s="1"/>
  <c r="BP439" i="1"/>
  <c r="BP438" i="1" s="1"/>
  <c r="BO437" i="1"/>
  <c r="BQ436" i="1"/>
  <c r="BP436" i="1"/>
  <c r="BQ435" i="1"/>
  <c r="BP435" i="1"/>
  <c r="BO434" i="1"/>
  <c r="BQ433" i="1"/>
  <c r="BP433" i="1"/>
  <c r="BQ432" i="1"/>
  <c r="BP432" i="1"/>
  <c r="BO431" i="1"/>
  <c r="BQ430" i="1"/>
  <c r="BP430" i="1"/>
  <c r="BQ429" i="1"/>
  <c r="BP429" i="1"/>
  <c r="BO427" i="1"/>
  <c r="BP426" i="1"/>
  <c r="BP425" i="1"/>
  <c r="BO422" i="1"/>
  <c r="BP421" i="1"/>
  <c r="BO421" i="1" s="1"/>
  <c r="BP419" i="1"/>
  <c r="BO419" i="1" s="1"/>
  <c r="BO408" i="1"/>
  <c r="BP407" i="1"/>
  <c r="BO407" i="1" s="1"/>
  <c r="BP406" i="1"/>
  <c r="BO406" i="1" s="1"/>
  <c r="BO400" i="1"/>
  <c r="BO397" i="1"/>
  <c r="BP396" i="1"/>
  <c r="BO396" i="1" s="1"/>
  <c r="BP395" i="1"/>
  <c r="BO395" i="1" s="1"/>
  <c r="BO393" i="1"/>
  <c r="BP392" i="1"/>
  <c r="BO392" i="1" s="1"/>
  <c r="BO383" i="1"/>
  <c r="BP382" i="1"/>
  <c r="BO382" i="1" s="1"/>
  <c r="BP381" i="1"/>
  <c r="BP380" i="1"/>
  <c r="BP379" i="1"/>
  <c r="BP378" i="1"/>
  <c r="BP377" i="1"/>
  <c r="BP376" i="1"/>
  <c r="BP375" i="1"/>
  <c r="BP374" i="1"/>
  <c r="BP371" i="1" s="1"/>
  <c r="BO371" i="1" s="1"/>
  <c r="BO373" i="1"/>
  <c r="BO372" i="1"/>
  <c r="BP370" i="1"/>
  <c r="BO370" i="1" s="1"/>
  <c r="BO369" i="1"/>
  <c r="BO363" i="1"/>
  <c r="BO360" i="1"/>
  <c r="BO359" i="1"/>
  <c r="BP357" i="1"/>
  <c r="BO357" i="1" s="1"/>
  <c r="BO356" i="1"/>
  <c r="BP355" i="1"/>
  <c r="BO355" i="1" s="1"/>
  <c r="BP353" i="1"/>
  <c r="BO353" i="1" s="1"/>
  <c r="BO348" i="1"/>
  <c r="BO347" i="1"/>
  <c r="BP346" i="1"/>
  <c r="BO346" i="1" s="1"/>
  <c r="BS344" i="1"/>
  <c r="BS731" i="1" s="1"/>
  <c r="BR344" i="1"/>
  <c r="BQ344" i="1"/>
  <c r="BP344" i="1"/>
  <c r="BP731" i="1" s="1"/>
  <c r="BS343" i="1"/>
  <c r="BS342" i="1" s="1"/>
  <c r="BR343" i="1"/>
  <c r="BR342" i="1" s="1"/>
  <c r="BR335" i="1" s="1"/>
  <c r="BS341" i="1"/>
  <c r="BR341" i="1"/>
  <c r="BS339" i="1"/>
  <c r="BR339" i="1"/>
  <c r="BQ339" i="1"/>
  <c r="BS334" i="1"/>
  <c r="BR334" i="1"/>
  <c r="BP334" i="1"/>
  <c r="BP317" i="1"/>
  <c r="BO317" i="1" s="1"/>
  <c r="BO52" i="1" s="1"/>
  <c r="BO304" i="1"/>
  <c r="BO303" i="1"/>
  <c r="BO302" i="1"/>
  <c r="BO301" i="1"/>
  <c r="BO300" i="1"/>
  <c r="BO299" i="1"/>
  <c r="BO298" i="1"/>
  <c r="BO297" i="1"/>
  <c r="BO296" i="1"/>
  <c r="BO295" i="1"/>
  <c r="BO294" i="1"/>
  <c r="BO293" i="1"/>
  <c r="BO292" i="1"/>
  <c r="BO291" i="1"/>
  <c r="BO290" i="1"/>
  <c r="BO289" i="1"/>
  <c r="BO288" i="1"/>
  <c r="BO287" i="1"/>
  <c r="BP286" i="1"/>
  <c r="BP283" i="1" s="1"/>
  <c r="BS284" i="1"/>
  <c r="BR284" i="1"/>
  <c r="BO231" i="1"/>
  <c r="BO230" i="1" s="1"/>
  <c r="BR230" i="1"/>
  <c r="BR229" i="1" s="1"/>
  <c r="BR227" i="1" s="1"/>
  <c r="BR45" i="1" s="1"/>
  <c r="BS229" i="1"/>
  <c r="BS227" i="1" s="1"/>
  <c r="BS45" i="1" s="1"/>
  <c r="BP229" i="1"/>
  <c r="BP227" i="1" s="1"/>
  <c r="BP45" i="1" s="1"/>
  <c r="BS228" i="1"/>
  <c r="BS172" i="1" s="1"/>
  <c r="BR228" i="1"/>
  <c r="BP228" i="1"/>
  <c r="BP225" i="1"/>
  <c r="BP222" i="1" s="1"/>
  <c r="BO220" i="1"/>
  <c r="BO219" i="1"/>
  <c r="BO218" i="1"/>
  <c r="BO217" i="1"/>
  <c r="BP217" i="1"/>
  <c r="BO215" i="1"/>
  <c r="BO214" i="1"/>
  <c r="BS213" i="1"/>
  <c r="BS209" i="1" s="1"/>
  <c r="BR213" i="1"/>
  <c r="BR209" i="1" s="1"/>
  <c r="BQ213" i="1"/>
  <c r="BP213" i="1"/>
  <c r="BO213" i="1" s="1"/>
  <c r="BS211" i="1"/>
  <c r="BR211" i="1"/>
  <c r="BR207" i="1" s="1"/>
  <c r="BQ207" i="1"/>
  <c r="BS210" i="1"/>
  <c r="BR210" i="1"/>
  <c r="BR206" i="1" s="1"/>
  <c r="BQ203" i="1"/>
  <c r="BO203" i="1" s="1"/>
  <c r="BS202" i="1"/>
  <c r="BR201" i="1"/>
  <c r="BR200" i="1" s="1"/>
  <c r="BQ201" i="1"/>
  <c r="BQ200" i="1" s="1"/>
  <c r="BO199" i="1"/>
  <c r="BO198" i="1"/>
  <c r="BP197" i="1"/>
  <c r="BO197" i="1" s="1"/>
  <c r="BO196" i="1"/>
  <c r="BO195" i="1"/>
  <c r="BP194" i="1"/>
  <c r="BO194" i="1" s="1"/>
  <c r="BP193" i="1"/>
  <c r="BO191" i="1"/>
  <c r="BO190" i="1"/>
  <c r="BP189" i="1"/>
  <c r="BO189" i="1" s="1"/>
  <c r="BP186" i="1"/>
  <c r="BO186" i="1" s="1"/>
  <c r="BO182" i="1"/>
  <c r="BO181" i="1"/>
  <c r="BS180" i="1"/>
  <c r="BR180" i="1"/>
  <c r="BQ180" i="1"/>
  <c r="BP180" i="1"/>
  <c r="BO179" i="1"/>
  <c r="BO178" i="1"/>
  <c r="BP177" i="1"/>
  <c r="BO177" i="1" s="1"/>
  <c r="BO176" i="1"/>
  <c r="BO175" i="1"/>
  <c r="BP174" i="1"/>
  <c r="BO174" i="1" s="1"/>
  <c r="BR173" i="1"/>
  <c r="BQ173" i="1"/>
  <c r="BP173" i="1"/>
  <c r="BR172" i="1"/>
  <c r="BQ172" i="1"/>
  <c r="BP172" i="1"/>
  <c r="BO170" i="1"/>
  <c r="BO169" i="1"/>
  <c r="BQ168" i="1"/>
  <c r="BP168" i="1"/>
  <c r="BO167" i="1"/>
  <c r="BO166" i="1"/>
  <c r="BS165" i="1"/>
  <c r="BR165" i="1"/>
  <c r="BQ165" i="1"/>
  <c r="BP165" i="1"/>
  <c r="BO164" i="1"/>
  <c r="BO163" i="1"/>
  <c r="BS162" i="1"/>
  <c r="BR162" i="1"/>
  <c r="BQ162" i="1"/>
  <c r="BP162" i="1"/>
  <c r="BO161" i="1"/>
  <c r="BO160" i="1"/>
  <c r="BS159" i="1"/>
  <c r="BR159" i="1"/>
  <c r="BQ159" i="1"/>
  <c r="BP159" i="1"/>
  <c r="BO158" i="1"/>
  <c r="BQ156" i="1"/>
  <c r="BS156" i="1"/>
  <c r="BR156" i="1"/>
  <c r="BP156" i="1"/>
  <c r="BO155" i="1"/>
  <c r="BO154" i="1"/>
  <c r="BO144" i="1"/>
  <c r="BO143" i="1"/>
  <c r="BP142" i="1"/>
  <c r="BO142" i="1" s="1"/>
  <c r="BP136" i="1"/>
  <c r="BO136" i="1" s="1"/>
  <c r="BP134" i="1"/>
  <c r="BO134" i="1" s="1"/>
  <c r="BO133" i="1"/>
  <c r="BO132" i="1"/>
  <c r="BP131" i="1"/>
  <c r="BO131" i="1" s="1"/>
  <c r="BO129" i="1"/>
  <c r="BP128" i="1"/>
  <c r="BO128" i="1" s="1"/>
  <c r="BS127" i="1"/>
  <c r="BS117" i="1" s="1"/>
  <c r="BS67" i="1" s="1"/>
  <c r="BS313" i="1" s="1"/>
  <c r="BR127" i="1"/>
  <c r="BP127" i="1"/>
  <c r="BS126" i="1"/>
  <c r="BS116" i="1" s="1"/>
  <c r="BR126" i="1"/>
  <c r="BR116" i="1" s="1"/>
  <c r="BQ126" i="1"/>
  <c r="BP126" i="1"/>
  <c r="BP124" i="1" s="1"/>
  <c r="BP326" i="1" s="1"/>
  <c r="BO103" i="1"/>
  <c r="BO102" i="1"/>
  <c r="BO101" i="1"/>
  <c r="BO100" i="1"/>
  <c r="BO96" i="1"/>
  <c r="BS94" i="1"/>
  <c r="BO93" i="1"/>
  <c r="BO90" i="1"/>
  <c r="BO89" i="1"/>
  <c r="BO88" i="1"/>
  <c r="BO87" i="1"/>
  <c r="BO86" i="1"/>
  <c r="BO85" i="1"/>
  <c r="BO84" i="1"/>
  <c r="BO83" i="1"/>
  <c r="BO82" i="1"/>
  <c r="BO80" i="1"/>
  <c r="BO78" i="1"/>
  <c r="BO77" i="1"/>
  <c r="BO72" i="1"/>
  <c r="BO71" i="1"/>
  <c r="BS61" i="1"/>
  <c r="BS35" i="1" s="1"/>
  <c r="BR61" i="1"/>
  <c r="BR35" i="1" s="1"/>
  <c r="BR60" i="1"/>
  <c r="BS52" i="1"/>
  <c r="BR52" i="1"/>
  <c r="BS51" i="1"/>
  <c r="BR51" i="1"/>
  <c r="BP51" i="1"/>
  <c r="BO51" i="1"/>
  <c r="BS46" i="1"/>
  <c r="BR46" i="1"/>
  <c r="BO38" i="1"/>
  <c r="BS37" i="1"/>
  <c r="BR37" i="1"/>
  <c r="BS26" i="1"/>
  <c r="BR26" i="1"/>
  <c r="BQ26" i="1"/>
  <c r="AW994" i="1"/>
  <c r="AY991" i="1"/>
  <c r="AX991" i="1"/>
  <c r="AW991" i="1"/>
  <c r="AX972" i="1"/>
  <c r="AX971" i="1"/>
  <c r="AZ966" i="1"/>
  <c r="AV966" i="1" s="1"/>
  <c r="AZ964" i="1"/>
  <c r="AV964" i="1" s="1"/>
  <c r="AZ959" i="1"/>
  <c r="AV959" i="1" s="1"/>
  <c r="AZ952" i="1"/>
  <c r="AW952" i="1"/>
  <c r="AV952" i="1" s="1"/>
  <c r="AZ949" i="1"/>
  <c r="AW949" i="1"/>
  <c r="AV949" i="1" s="1"/>
  <c r="AZ946" i="1"/>
  <c r="AW946" i="1"/>
  <c r="AV946" i="1" s="1"/>
  <c r="AZ945" i="1"/>
  <c r="AZ972" i="1" s="1"/>
  <c r="AW945" i="1"/>
  <c r="AW972" i="1" s="1"/>
  <c r="AZ944" i="1"/>
  <c r="AW944" i="1"/>
  <c r="AW971" i="1" s="1"/>
  <c r="AX936" i="1"/>
  <c r="AW927" i="1"/>
  <c r="AW926" i="1"/>
  <c r="AW925" i="1"/>
  <c r="AW924" i="1"/>
  <c r="AZ911" i="1"/>
  <c r="AV911" i="1" s="1"/>
  <c r="AZ908" i="1"/>
  <c r="AV908" i="1" s="1"/>
  <c r="AZ905" i="1"/>
  <c r="AV905" i="1" s="1"/>
  <c r="AZ893" i="1"/>
  <c r="AW893" i="1"/>
  <c r="AW891" i="1"/>
  <c r="AW870" i="1" s="1"/>
  <c r="AZ878" i="1"/>
  <c r="AW878" i="1"/>
  <c r="AZ877" i="1"/>
  <c r="AW877" i="1"/>
  <c r="AW861" i="1" s="1"/>
  <c r="AW935" i="1" s="1"/>
  <c r="BT935" i="1" s="1"/>
  <c r="BT31" i="1" s="1"/>
  <c r="BT29" i="1" s="1"/>
  <c r="AY876" i="1"/>
  <c r="AW876" i="1"/>
  <c r="AW936" i="1" s="1"/>
  <c r="AZ873" i="1"/>
  <c r="AY873" i="1"/>
  <c r="AW873" i="1"/>
  <c r="AY870" i="1"/>
  <c r="AY869" i="1"/>
  <c r="AX869" i="1"/>
  <c r="AW869" i="1"/>
  <c r="AZ867" i="1"/>
  <c r="AY867" i="1"/>
  <c r="AX867" i="1"/>
  <c r="AX863" i="1" s="1"/>
  <c r="AW867" i="1"/>
  <c r="AY862" i="1"/>
  <c r="AY934" i="1" s="1"/>
  <c r="AY861" i="1"/>
  <c r="AY935" i="1" s="1"/>
  <c r="AX935" i="1"/>
  <c r="AZ851" i="1"/>
  <c r="AW851" i="1"/>
  <c r="AZ848" i="1"/>
  <c r="AV848" i="1" s="1"/>
  <c r="AU848" i="1" s="1"/>
  <c r="AZ845" i="1"/>
  <c r="AV845" i="1" s="1"/>
  <c r="AU845" i="1" s="1"/>
  <c r="AZ844" i="1"/>
  <c r="AV844" i="1" s="1"/>
  <c r="AZ843" i="1"/>
  <c r="AV843" i="1" s="1"/>
  <c r="AZ839" i="1"/>
  <c r="AW839" i="1"/>
  <c r="AW838" i="1"/>
  <c r="AW837" i="1"/>
  <c r="AZ60" i="1"/>
  <c r="AY60" i="1"/>
  <c r="AX60" i="1"/>
  <c r="AZ822" i="1"/>
  <c r="AY822" i="1"/>
  <c r="AX822" i="1"/>
  <c r="AZ821" i="1"/>
  <c r="AY821" i="1"/>
  <c r="AY820" i="1"/>
  <c r="AY24" i="1" s="1"/>
  <c r="AZ818" i="1"/>
  <c r="AZ820" i="1" s="1"/>
  <c r="AZ24" i="1" s="1"/>
  <c r="AY818" i="1"/>
  <c r="AX818" i="1"/>
  <c r="AW818" i="1"/>
  <c r="AZ816" i="1"/>
  <c r="AY816" i="1"/>
  <c r="AY39" i="1" s="1"/>
  <c r="AX816" i="1"/>
  <c r="AW816" i="1"/>
  <c r="AZ812" i="1"/>
  <c r="AY812" i="1"/>
  <c r="AX812" i="1"/>
  <c r="AW812" i="1"/>
  <c r="AX820" i="1"/>
  <c r="AZ807" i="1"/>
  <c r="AY807" i="1"/>
  <c r="AY785" i="1"/>
  <c r="AV785" i="1" s="1"/>
  <c r="AW769" i="1"/>
  <c r="AV769" i="1" s="1"/>
  <c r="AU769" i="1" s="1"/>
  <c r="AW766" i="1"/>
  <c r="AW761" i="1"/>
  <c r="AV761" i="1" s="1"/>
  <c r="AZ759" i="1"/>
  <c r="AY759" i="1"/>
  <c r="AX759" i="1"/>
  <c r="AX758" i="1"/>
  <c r="AV758" i="1" s="1"/>
  <c r="AX757" i="1"/>
  <c r="AV757" i="1" s="1"/>
  <c r="AX755" i="1"/>
  <c r="AX754" i="1" s="1"/>
  <c r="AW754" i="1"/>
  <c r="AX751" i="1"/>
  <c r="AW751" i="1"/>
  <c r="AX748" i="1"/>
  <c r="AW748" i="1"/>
  <c r="AX745" i="1"/>
  <c r="AW745" i="1"/>
  <c r="AX742" i="1"/>
  <c r="AW742" i="1"/>
  <c r="AZ741" i="1"/>
  <c r="AY741" i="1"/>
  <c r="AW741" i="1"/>
  <c r="AZ740" i="1"/>
  <c r="AY740" i="1"/>
  <c r="AW740" i="1"/>
  <c r="AY734" i="1"/>
  <c r="AY830" i="1" s="1"/>
  <c r="AY984" i="1" s="1"/>
  <c r="AX734" i="1"/>
  <c r="AW734" i="1"/>
  <c r="AW830" i="1" s="1"/>
  <c r="AW984" i="1" s="1"/>
  <c r="AY733" i="1"/>
  <c r="AX733" i="1"/>
  <c r="AX828" i="1" s="1"/>
  <c r="AX61" i="1" s="1"/>
  <c r="AW733" i="1"/>
  <c r="AW718" i="1"/>
  <c r="AV718" i="1" s="1"/>
  <c r="AW717" i="1"/>
  <c r="AV717" i="1" s="1"/>
  <c r="AW716" i="1"/>
  <c r="AV716" i="1" s="1"/>
  <c r="AU716" i="1" s="1"/>
  <c r="AW706" i="1"/>
  <c r="AV706" i="1" s="1"/>
  <c r="AU706" i="1" s="1"/>
  <c r="AW700" i="1"/>
  <c r="AV700" i="1" s="1"/>
  <c r="AZ692" i="1"/>
  <c r="AY692" i="1"/>
  <c r="AW692" i="1"/>
  <c r="AV692" i="1" s="1"/>
  <c r="AU692" i="1" s="1"/>
  <c r="BJ688" i="1"/>
  <c r="BI688" i="1" s="1"/>
  <c r="AW686" i="1"/>
  <c r="AV686" i="1" s="1"/>
  <c r="AU686" i="1" s="1"/>
  <c r="AX681" i="1"/>
  <c r="AW681" i="1"/>
  <c r="AW680" i="1"/>
  <c r="AV680" i="1" s="1"/>
  <c r="AX678" i="1"/>
  <c r="AV678" i="1" s="1"/>
  <c r="AZ667" i="1"/>
  <c r="AZ666" i="1" s="1"/>
  <c r="AY667" i="1"/>
  <c r="AY666" i="1" s="1"/>
  <c r="AZ660" i="1"/>
  <c r="AY658" i="1"/>
  <c r="AW658" i="1"/>
  <c r="AZ657" i="1"/>
  <c r="AY657" i="1"/>
  <c r="AW657" i="1"/>
  <c r="AY656" i="1"/>
  <c r="AY655" i="1"/>
  <c r="AW654" i="1"/>
  <c r="AV654" i="1" s="1"/>
  <c r="AU654" i="1" s="1"/>
  <c r="AW652" i="1"/>
  <c r="AV652" i="1" s="1"/>
  <c r="AU652" i="1" s="1"/>
  <c r="AW646" i="1"/>
  <c r="AV646" i="1" s="1"/>
  <c r="AU646" i="1" s="1"/>
  <c r="AW630" i="1"/>
  <c r="AV630" i="1" s="1"/>
  <c r="AU630" i="1" s="1"/>
  <c r="AW627" i="1"/>
  <c r="AV627" i="1" s="1"/>
  <c r="AU627" i="1" s="1"/>
  <c r="AW623" i="1"/>
  <c r="AV623" i="1" s="1"/>
  <c r="AZ622" i="1"/>
  <c r="AZ619" i="1"/>
  <c r="AZ616" i="1"/>
  <c r="AV616" i="1" s="1"/>
  <c r="AU616" i="1" s="1"/>
  <c r="AZ614" i="1"/>
  <c r="AV614" i="1" s="1"/>
  <c r="AU614" i="1" s="1"/>
  <c r="AZ612" i="1"/>
  <c r="AV612" i="1" s="1"/>
  <c r="AU612" i="1" s="1"/>
  <c r="AZ607" i="1"/>
  <c r="AV607" i="1" s="1"/>
  <c r="AZ603" i="1"/>
  <c r="AV603" i="1" s="1"/>
  <c r="AZ598" i="1"/>
  <c r="AV598" i="1" s="1"/>
  <c r="AZ597" i="1"/>
  <c r="AV597" i="1" s="1"/>
  <c r="AZ585" i="1"/>
  <c r="AV585" i="1" s="1"/>
  <c r="AU585" i="1" s="1"/>
  <c r="AZ584" i="1"/>
  <c r="AV584" i="1" s="1"/>
  <c r="AU584" i="1" s="1"/>
  <c r="AZ579" i="1"/>
  <c r="AV579" i="1" s="1"/>
  <c r="AW577" i="1"/>
  <c r="AW572" i="1"/>
  <c r="AZ563" i="1"/>
  <c r="AV563" i="1" s="1"/>
  <c r="AW556" i="1"/>
  <c r="AV556" i="1" s="1"/>
  <c r="AX553" i="1"/>
  <c r="AW553" i="1"/>
  <c r="AW548" i="1"/>
  <c r="AV548" i="1" s="1"/>
  <c r="AX545" i="1"/>
  <c r="AV545" i="1" s="1"/>
  <c r="AW544" i="1"/>
  <c r="AW537" i="1"/>
  <c r="AX533" i="1"/>
  <c r="AW533" i="1"/>
  <c r="AZ528" i="1"/>
  <c r="AX498" i="1"/>
  <c r="AW498" i="1"/>
  <c r="AW497" i="1"/>
  <c r="AW495" i="1"/>
  <c r="AV495" i="1" s="1"/>
  <c r="AW494" i="1"/>
  <c r="AV494" i="1" s="1"/>
  <c r="AW487" i="1"/>
  <c r="AV487" i="1" s="1"/>
  <c r="AW480" i="1"/>
  <c r="AW476" i="1"/>
  <c r="AV476" i="1" s="1"/>
  <c r="AX465" i="1"/>
  <c r="AW466" i="1"/>
  <c r="AX461" i="1"/>
  <c r="AW461" i="1"/>
  <c r="AX460" i="1"/>
  <c r="AW460" i="1"/>
  <c r="AV460" i="1" s="1"/>
  <c r="AW456" i="1"/>
  <c r="AV456" i="1" s="1"/>
  <c r="AX453" i="1"/>
  <c r="AW453" i="1"/>
  <c r="AX452" i="1"/>
  <c r="AW452" i="1"/>
  <c r="AX451" i="1"/>
  <c r="AW450" i="1"/>
  <c r="AV450" i="1" s="1"/>
  <c r="AX447" i="1"/>
  <c r="AW447" i="1"/>
  <c r="AW444" i="1"/>
  <c r="AV444" i="1" s="1"/>
  <c r="AX439" i="1"/>
  <c r="AW439" i="1"/>
  <c r="AV439" i="1" s="1"/>
  <c r="AW436" i="1"/>
  <c r="AV436" i="1" s="1"/>
  <c r="AW433" i="1"/>
  <c r="AV433" i="1" s="1"/>
  <c r="AW430" i="1"/>
  <c r="AV430" i="1" s="1"/>
  <c r="AW429" i="1"/>
  <c r="AV429" i="1" s="1"/>
  <c r="AW426" i="1"/>
  <c r="AV426" i="1" s="1"/>
  <c r="AW425" i="1"/>
  <c r="AV425" i="1" s="1"/>
  <c r="AX421" i="1"/>
  <c r="AW421" i="1"/>
  <c r="AW419" i="1"/>
  <c r="AV419" i="1" s="1"/>
  <c r="AX407" i="1"/>
  <c r="AW407" i="1"/>
  <c r="AW396" i="1"/>
  <c r="AV396" i="1" s="1"/>
  <c r="AW395" i="1"/>
  <c r="AV395" i="1" s="1"/>
  <c r="AW392" i="1"/>
  <c r="AV392" i="1" s="1"/>
  <c r="AX371" i="1"/>
  <c r="AX370" i="1"/>
  <c r="AW370" i="1"/>
  <c r="BI368" i="1"/>
  <c r="AX366" i="1"/>
  <c r="AW357" i="1"/>
  <c r="AV357" i="1" s="1"/>
  <c r="AU357" i="1" s="1"/>
  <c r="BJ355" i="1"/>
  <c r="BI355" i="1" s="1"/>
  <c r="AW353" i="1"/>
  <c r="AX347" i="1"/>
  <c r="AW347" i="1"/>
  <c r="AV347" i="1" s="1"/>
  <c r="AU347" i="1" s="1"/>
  <c r="AX346" i="1"/>
  <c r="AW346" i="1"/>
  <c r="AZ344" i="1"/>
  <c r="AZ731" i="1" s="1"/>
  <c r="AY344" i="1"/>
  <c r="AY731" i="1" s="1"/>
  <c r="AX344" i="1"/>
  <c r="AW344" i="1"/>
  <c r="AZ343" i="1"/>
  <c r="AZ340" i="1" s="1"/>
  <c r="AY343" i="1"/>
  <c r="AY342" i="1" s="1"/>
  <c r="AY335" i="1" s="1"/>
  <c r="AZ341" i="1"/>
  <c r="AZ732" i="1" s="1"/>
  <c r="AY341" i="1"/>
  <c r="AZ339" i="1"/>
  <c r="AY339" i="1"/>
  <c r="AX339" i="1"/>
  <c r="AZ334" i="1"/>
  <c r="AY334" i="1"/>
  <c r="AW334" i="1"/>
  <c r="AV334" i="1" s="1"/>
  <c r="AW317" i="1"/>
  <c r="AV317" i="1" s="1"/>
  <c r="AX285" i="1"/>
  <c r="AW285" i="1"/>
  <c r="AZ284" i="1"/>
  <c r="AY284" i="1"/>
  <c r="AY315" i="1" s="1"/>
  <c r="AW284" i="1"/>
  <c r="AV284" i="1" s="1"/>
  <c r="AX283" i="1"/>
  <c r="AW236" i="1"/>
  <c r="AV236" i="1" s="1"/>
  <c r="AY230" i="1"/>
  <c r="AV230" i="1" s="1"/>
  <c r="AZ229" i="1"/>
  <c r="AZ226" i="1" s="1"/>
  <c r="AZ223" i="1" s="1"/>
  <c r="AZ228" i="1"/>
  <c r="AZ172" i="1" s="1"/>
  <c r="AY228" i="1"/>
  <c r="AW228" i="1"/>
  <c r="AW225" i="1"/>
  <c r="AY223" i="1"/>
  <c r="AY221" i="1" s="1"/>
  <c r="AZ211" i="1"/>
  <c r="AZ207" i="1" s="1"/>
  <c r="AY211" i="1"/>
  <c r="AZ209" i="1"/>
  <c r="AV209" i="1" s="1"/>
  <c r="AX207" i="1"/>
  <c r="AZ206" i="1"/>
  <c r="AZ202" i="1" s="1"/>
  <c r="AY206" i="1"/>
  <c r="AY202" i="1" s="1"/>
  <c r="AX206" i="1"/>
  <c r="AX202" i="1" s="1"/>
  <c r="AW206" i="1"/>
  <c r="AW204" i="1"/>
  <c r="AX203" i="1"/>
  <c r="AY201" i="1"/>
  <c r="AY200" i="1" s="1"/>
  <c r="AX201" i="1"/>
  <c r="AX200" i="1" s="1"/>
  <c r="AW200" i="1"/>
  <c r="AW194" i="1"/>
  <c r="AV194" i="1" s="1"/>
  <c r="AU194" i="1" s="1"/>
  <c r="AW189" i="1"/>
  <c r="AX180" i="1"/>
  <c r="AV180" i="1" s="1"/>
  <c r="AU180" i="1" s="1"/>
  <c r="AW180" i="1"/>
  <c r="AZ177" i="1"/>
  <c r="AY177" i="1"/>
  <c r="AX177" i="1"/>
  <c r="AW177" i="1"/>
  <c r="AZ174" i="1"/>
  <c r="AY174" i="1"/>
  <c r="AX174" i="1"/>
  <c r="AW174" i="1"/>
  <c r="AY173" i="1"/>
  <c r="AX173" i="1"/>
  <c r="AW173" i="1"/>
  <c r="AY172" i="1"/>
  <c r="AX172" i="1"/>
  <c r="AX116" i="1" s="1"/>
  <c r="AW172" i="1"/>
  <c r="AW156" i="1"/>
  <c r="AX142" i="1"/>
  <c r="AZ142" i="1"/>
  <c r="AY142" i="1"/>
  <c r="AW142" i="1"/>
  <c r="AW136" i="1"/>
  <c r="AV136" i="1" s="1"/>
  <c r="AW134" i="1"/>
  <c r="AX131" i="1"/>
  <c r="AZ131" i="1"/>
  <c r="AY131" i="1"/>
  <c r="AW131" i="1"/>
  <c r="AW128" i="1"/>
  <c r="AZ127" i="1"/>
  <c r="AY127" i="1"/>
  <c r="AW127" i="1"/>
  <c r="AZ126" i="1"/>
  <c r="AY126" i="1"/>
  <c r="AW126" i="1"/>
  <c r="AW120" i="1"/>
  <c r="AV120" i="1" s="1"/>
  <c r="AW99" i="1"/>
  <c r="AV99" i="1" s="1"/>
  <c r="AW96" i="1"/>
  <c r="AV96" i="1" s="1"/>
  <c r="AZ94" i="1"/>
  <c r="AW89" i="1"/>
  <c r="AV89" i="1" s="1"/>
  <c r="AW88" i="1"/>
  <c r="AV88" i="1" s="1"/>
  <c r="AW85" i="1"/>
  <c r="AV85" i="1" s="1"/>
  <c r="AW83" i="1"/>
  <c r="AV83" i="1" s="1"/>
  <c r="AW82" i="1"/>
  <c r="AV82" i="1" s="1"/>
  <c r="AW77" i="1"/>
  <c r="AV77" i="1" s="1"/>
  <c r="AW75" i="1"/>
  <c r="AV75" i="1" s="1"/>
  <c r="AW70" i="1"/>
  <c r="AV70" i="1" s="1"/>
  <c r="AZ52" i="1"/>
  <c r="AY52" i="1"/>
  <c r="AZ51" i="1"/>
  <c r="AY51" i="1"/>
  <c r="AW51" i="1"/>
  <c r="AZ46" i="1"/>
  <c r="AY46" i="1"/>
  <c r="AZ37" i="1"/>
  <c r="AY37" i="1"/>
  <c r="AX37" i="1"/>
  <c r="AZ26" i="1"/>
  <c r="AY26" i="1"/>
  <c r="AX26" i="1"/>
  <c r="AW9" i="1"/>
  <c r="CM39" i="1" l="1"/>
  <c r="AW52" i="1"/>
  <c r="AY124" i="1"/>
  <c r="AY326" i="1" s="1"/>
  <c r="AV893" i="1"/>
  <c r="BP52" i="1"/>
  <c r="CK460" i="1"/>
  <c r="AV839" i="1"/>
  <c r="AU839" i="1" s="1"/>
  <c r="CN39" i="1"/>
  <c r="AW39" i="1"/>
  <c r="AV174" i="1"/>
  <c r="AU174" i="1" s="1"/>
  <c r="CM970" i="1"/>
  <c r="AV751" i="1"/>
  <c r="AU751" i="1" s="1"/>
  <c r="AV869" i="1"/>
  <c r="BP667" i="1"/>
  <c r="AV26" i="1"/>
  <c r="AU173" i="1"/>
  <c r="AV285" i="1"/>
  <c r="AV742" i="1"/>
  <c r="AV754" i="1"/>
  <c r="AV870" i="1"/>
  <c r="AV172" i="1"/>
  <c r="AU172" i="1" s="1"/>
  <c r="AV822" i="1"/>
  <c r="BP62" i="1"/>
  <c r="BP984" i="1"/>
  <c r="AV370" i="1"/>
  <c r="CM739" i="1"/>
  <c r="CM738" i="1" s="1"/>
  <c r="AV867" i="1"/>
  <c r="AV177" i="1"/>
  <c r="AU177" i="1" s="1"/>
  <c r="AV748" i="1"/>
  <c r="AV498" i="1"/>
  <c r="AV346" i="1"/>
  <c r="AU346" i="1" s="1"/>
  <c r="AV452" i="1"/>
  <c r="AV453" i="1"/>
  <c r="AV553" i="1"/>
  <c r="AV228" i="1"/>
  <c r="AV533" i="1"/>
  <c r="AV657" i="1"/>
  <c r="AU657" i="1" s="1"/>
  <c r="AV142" i="1"/>
  <c r="AV681" i="1"/>
  <c r="AV60" i="1"/>
  <c r="AV873" i="1"/>
  <c r="AU873" i="1" s="1"/>
  <c r="AV925" i="1"/>
  <c r="AU925" i="1" s="1"/>
  <c r="AV451" i="1"/>
  <c r="AV461" i="1"/>
  <c r="AV926" i="1"/>
  <c r="AU926" i="1" s="1"/>
  <c r="AW124" i="1"/>
  <c r="AV126" i="1"/>
  <c r="AY207" i="1"/>
  <c r="AV211" i="1"/>
  <c r="AU317" i="1"/>
  <c r="AU52" i="1" s="1"/>
  <c r="AV52" i="1"/>
  <c r="AV927" i="1"/>
  <c r="AU927" i="1" s="1"/>
  <c r="AV745" i="1"/>
  <c r="AV816" i="1"/>
  <c r="AV206" i="1"/>
  <c r="AV733" i="1"/>
  <c r="AW828" i="1"/>
  <c r="AW61" i="1" s="1"/>
  <c r="AW37" i="1"/>
  <c r="AV37" i="1" s="1"/>
  <c r="AV991" i="1"/>
  <c r="AW188" i="1"/>
  <c r="AV188" i="1" s="1"/>
  <c r="AU188" i="1" s="1"/>
  <c r="AV189" i="1"/>
  <c r="AU189" i="1" s="1"/>
  <c r="AV353" i="1"/>
  <c r="AU353" i="1" s="1"/>
  <c r="AX24" i="1"/>
  <c r="AV24" i="1" s="1"/>
  <c r="AV820" i="1"/>
  <c r="AW67" i="1"/>
  <c r="AV127" i="1"/>
  <c r="AW446" i="1"/>
  <c r="AV447" i="1"/>
  <c r="AV622" i="1"/>
  <c r="AU623" i="1"/>
  <c r="AU622" i="1" s="1"/>
  <c r="AY803" i="1"/>
  <c r="AY828" i="1"/>
  <c r="AY61" i="1" s="1"/>
  <c r="AY35" i="1" s="1"/>
  <c r="AV812" i="1"/>
  <c r="AV818" i="1"/>
  <c r="AV200" i="1"/>
  <c r="AV924" i="1"/>
  <c r="AU924" i="1" s="1"/>
  <c r="AV994" i="1"/>
  <c r="AU994" i="1" s="1"/>
  <c r="AV421" i="1"/>
  <c r="AW465" i="1"/>
  <c r="AV465" i="1" s="1"/>
  <c r="AV466" i="1"/>
  <c r="AW479" i="1"/>
  <c r="AV479" i="1" s="1"/>
  <c r="AV480" i="1"/>
  <c r="AW731" i="1"/>
  <c r="AV344" i="1"/>
  <c r="AU366" i="1"/>
  <c r="AV366" i="1"/>
  <c r="AW406" i="1"/>
  <c r="AV407" i="1"/>
  <c r="AX830" i="1"/>
  <c r="AX62" i="1" s="1"/>
  <c r="AV204" i="1"/>
  <c r="AZ891" i="1"/>
  <c r="AZ861" i="1" s="1"/>
  <c r="AV877" i="1"/>
  <c r="AW760" i="1"/>
  <c r="AV760" i="1" s="1"/>
  <c r="AU760" i="1" s="1"/>
  <c r="AV766" i="1"/>
  <c r="AU766" i="1" s="1"/>
  <c r="AZ892" i="1"/>
  <c r="AZ862" i="1" s="1"/>
  <c r="AV878" i="1"/>
  <c r="BR39" i="1"/>
  <c r="CM343" i="1"/>
  <c r="CJ343" i="1" s="1"/>
  <c r="AX35" i="1"/>
  <c r="AW171" i="1"/>
  <c r="BO717" i="1"/>
  <c r="BP337" i="1"/>
  <c r="BO337" i="1" s="1"/>
  <c r="AY732" i="1"/>
  <c r="AY336" i="1"/>
  <c r="AZ336" i="1"/>
  <c r="AZ802" i="1" s="1"/>
  <c r="AZ971" i="1"/>
  <c r="AZ957" i="1"/>
  <c r="AV957" i="1" s="1"/>
  <c r="BR732" i="1"/>
  <c r="BR336" i="1"/>
  <c r="BS336" i="1"/>
  <c r="BS802" i="1" s="1"/>
  <c r="BS732" i="1"/>
  <c r="AW552" i="1"/>
  <c r="AX39" i="1"/>
  <c r="AV39" i="1" s="1"/>
  <c r="AX406" i="1"/>
  <c r="AX446" i="1"/>
  <c r="BP26" i="1"/>
  <c r="BO26" i="1" s="1"/>
  <c r="CL52" i="1"/>
  <c r="AX497" i="1"/>
  <c r="AX438" i="1"/>
  <c r="AX420" i="1"/>
  <c r="BO37" i="1"/>
  <c r="AX667" i="1"/>
  <c r="AX666" i="1" s="1"/>
  <c r="AX364" i="1"/>
  <c r="BP339" i="1"/>
  <c r="BO339" i="1" s="1"/>
  <c r="BR171" i="1"/>
  <c r="BP39" i="1"/>
  <c r="BR62" i="1"/>
  <c r="BQ39" i="1"/>
  <c r="AX740" i="1"/>
  <c r="AV740" i="1" s="1"/>
  <c r="CL543" i="1"/>
  <c r="BS225" i="1"/>
  <c r="BS222" i="1" s="1"/>
  <c r="AW98" i="1"/>
  <c r="AV98" i="1" s="1"/>
  <c r="BO742" i="1"/>
  <c r="AW532" i="1"/>
  <c r="CL39" i="1"/>
  <c r="CK39" i="1" s="1"/>
  <c r="AX171" i="1"/>
  <c r="BQ970" i="1"/>
  <c r="BQ36" i="1" s="1"/>
  <c r="CL352" i="1"/>
  <c r="CK352" i="1" s="1"/>
  <c r="CK991" i="1"/>
  <c r="CL26" i="1"/>
  <c r="CK26" i="1" s="1"/>
  <c r="AW339" i="1"/>
  <c r="AV339" i="1" s="1"/>
  <c r="AY116" i="1"/>
  <c r="BQ530" i="1"/>
  <c r="BQ341" i="1" s="1"/>
  <c r="AX970" i="1"/>
  <c r="AW622" i="1"/>
  <c r="AW655" i="1" s="1"/>
  <c r="AZ739" i="1"/>
  <c r="AZ738" i="1" s="1"/>
  <c r="AZ737" i="1" s="1"/>
  <c r="AZ736" i="1" s="1"/>
  <c r="AW337" i="1"/>
  <c r="AV337" i="1" s="1"/>
  <c r="AZ842" i="1"/>
  <c r="AV842" i="1" s="1"/>
  <c r="AU842" i="1" s="1"/>
  <c r="BO436" i="1"/>
  <c r="AY739" i="1"/>
  <c r="AY738" i="1" s="1"/>
  <c r="AY737" i="1" s="1"/>
  <c r="AY736" i="1" s="1"/>
  <c r="CO336" i="1"/>
  <c r="CO802" i="1" s="1"/>
  <c r="CO827" i="1" s="1"/>
  <c r="CL226" i="1"/>
  <c r="CL223" i="1" s="1"/>
  <c r="CL366" i="1"/>
  <c r="CL364" i="1" s="1"/>
  <c r="CK364" i="1" s="1"/>
  <c r="AW492" i="1"/>
  <c r="AV492" i="1" s="1"/>
  <c r="CK439" i="1"/>
  <c r="BO494" i="1"/>
  <c r="BO451" i="1"/>
  <c r="BR225" i="1"/>
  <c r="BR222" i="1" s="1"/>
  <c r="BR739" i="1"/>
  <c r="BR738" i="1" s="1"/>
  <c r="CL739" i="1"/>
  <c r="CL738" i="1" s="1"/>
  <c r="BP530" i="1"/>
  <c r="BP341" i="1" s="1"/>
  <c r="BP336" i="1" s="1"/>
  <c r="CK491" i="1"/>
  <c r="AW703" i="1"/>
  <c r="AV703" i="1" s="1"/>
  <c r="CK740" i="1"/>
  <c r="AY171" i="1"/>
  <c r="AW543" i="1"/>
  <c r="AX552" i="1"/>
  <c r="BO430" i="1"/>
  <c r="BO936" i="1"/>
  <c r="CK851" i="1"/>
  <c r="CN67" i="1"/>
  <c r="CN313" i="1" s="1"/>
  <c r="CO739" i="1"/>
  <c r="CO738" i="1" s="1"/>
  <c r="CO737" i="1" s="1"/>
  <c r="CO797" i="1" s="1"/>
  <c r="BO432" i="1"/>
  <c r="BS837" i="1"/>
  <c r="BO837" i="1" s="1"/>
  <c r="BO873" i="1"/>
  <c r="CK759" i="1"/>
  <c r="CK812" i="1"/>
  <c r="CK818" i="1"/>
  <c r="CL921" i="1"/>
  <c r="CK921" i="1" s="1"/>
  <c r="CK497" i="1"/>
  <c r="CO45" i="1"/>
  <c r="CO173" i="1"/>
  <c r="CO171" i="1" s="1"/>
  <c r="BQ739" i="1"/>
  <c r="BQ738" i="1" s="1"/>
  <c r="BQ797" i="1" s="1"/>
  <c r="BR125" i="1"/>
  <c r="CM828" i="1"/>
  <c r="CM61" i="1" s="1"/>
  <c r="CM35" i="1" s="1"/>
  <c r="BJ419" i="1"/>
  <c r="BI418" i="1" s="1"/>
  <c r="CK446" i="1"/>
  <c r="BO425" i="1"/>
  <c r="BO452" i="1"/>
  <c r="BP543" i="1"/>
  <c r="BO543" i="1" s="1"/>
  <c r="BN543" i="1" s="1"/>
  <c r="CM171" i="1"/>
  <c r="CK869" i="1"/>
  <c r="BP67" i="1"/>
  <c r="BP117" i="1"/>
  <c r="CN115" i="1"/>
  <c r="CN66" i="1"/>
  <c r="AY117" i="1"/>
  <c r="AY115" i="1" s="1"/>
  <c r="AY67" i="1"/>
  <c r="AY65" i="1" s="1"/>
  <c r="AY40" i="1" s="1"/>
  <c r="BO834" i="1"/>
  <c r="CO115" i="1"/>
  <c r="CO66" i="1"/>
  <c r="CK657" i="1"/>
  <c r="AZ117" i="1"/>
  <c r="AZ67" i="1"/>
  <c r="AZ313" i="1" s="1"/>
  <c r="AZ800" i="1" s="1"/>
  <c r="AY229" i="1"/>
  <c r="AY227" i="1" s="1"/>
  <c r="AY45" i="1" s="1"/>
  <c r="CL67" i="1"/>
  <c r="CL117" i="1"/>
  <c r="AW116" i="1"/>
  <c r="AZ970" i="1"/>
  <c r="BO497" i="1"/>
  <c r="CM117" i="1"/>
  <c r="CM67" i="1"/>
  <c r="AW326" i="1"/>
  <c r="BP116" i="1"/>
  <c r="BO438" i="1"/>
  <c r="CL418" i="1"/>
  <c r="CK418" i="1" s="1"/>
  <c r="AW315" i="1"/>
  <c r="BQ116" i="1"/>
  <c r="BQ124" i="1"/>
  <c r="BQ326" i="1" s="1"/>
  <c r="BO326" i="1" s="1"/>
  <c r="BN326" i="1" s="1"/>
  <c r="AW69" i="1"/>
  <c r="AV69" i="1" s="1"/>
  <c r="CL124" i="1"/>
  <c r="CL326" i="1" s="1"/>
  <c r="CL116" i="1"/>
  <c r="AZ116" i="1"/>
  <c r="AZ124" i="1"/>
  <c r="AZ326" i="1" s="1"/>
  <c r="AZ225" i="1"/>
  <c r="AZ222" i="1" s="1"/>
  <c r="AV222" i="1" s="1"/>
  <c r="AZ315" i="1"/>
  <c r="CM116" i="1"/>
  <c r="CM124" i="1"/>
  <c r="CO837" i="1"/>
  <c r="CK837" i="1" s="1"/>
  <c r="AW203" i="1"/>
  <c r="CO225" i="1"/>
  <c r="CO222" i="1" s="1"/>
  <c r="AW202" i="1"/>
  <c r="AZ227" i="1"/>
  <c r="BO740" i="1"/>
  <c r="BQ933" i="1"/>
  <c r="CK37" i="1"/>
  <c r="CL438" i="1"/>
  <c r="CK438" i="1" s="1"/>
  <c r="BO429" i="1"/>
  <c r="BP171" i="1"/>
  <c r="BO870" i="1"/>
  <c r="AW283" i="1"/>
  <c r="AV283" i="1" s="1"/>
  <c r="AV46" i="1" s="1"/>
  <c r="CK228" i="1"/>
  <c r="BP352" i="1"/>
  <c r="BP351" i="1" s="1"/>
  <c r="BO351" i="1" s="1"/>
  <c r="BO453" i="1"/>
  <c r="CN315" i="1"/>
  <c r="CN171" i="1"/>
  <c r="BP192" i="1"/>
  <c r="BP187" i="1" s="1"/>
  <c r="BO187" i="1" s="1"/>
  <c r="BO439" i="1"/>
  <c r="CL703" i="1"/>
  <c r="CK703" i="1" s="1"/>
  <c r="BO60" i="1"/>
  <c r="BR117" i="1"/>
  <c r="BR115" i="1" s="1"/>
  <c r="BO492" i="1"/>
  <c r="BO99" i="1"/>
  <c r="BO498" i="1"/>
  <c r="CK284" i="1"/>
  <c r="CL863" i="1"/>
  <c r="CK863" i="1" s="1"/>
  <c r="CL860" i="1"/>
  <c r="CL934" i="1"/>
  <c r="CK862" i="1"/>
  <c r="BO426" i="1"/>
  <c r="BO867" i="1"/>
  <c r="CM221" i="1"/>
  <c r="CN934" i="1"/>
  <c r="CN947" i="1" s="1"/>
  <c r="CN860" i="1"/>
  <c r="CK876" i="1"/>
  <c r="CL936" i="1"/>
  <c r="CK936" i="1" s="1"/>
  <c r="BO495" i="1"/>
  <c r="BP715" i="1"/>
  <c r="BO715" i="1" s="1"/>
  <c r="CN225" i="1"/>
  <c r="CN222" i="1" s="1"/>
  <c r="CK452" i="1"/>
  <c r="BO741" i="1"/>
  <c r="CK494" i="1"/>
  <c r="CK162" i="1"/>
  <c r="CK555" i="1"/>
  <c r="AW117" i="1"/>
  <c r="CN125" i="1"/>
  <c r="CO125" i="1"/>
  <c r="BO869" i="1"/>
  <c r="BO812" i="1"/>
  <c r="BS816" i="1"/>
  <c r="BO816" i="1" s="1"/>
  <c r="BS820" i="1"/>
  <c r="BS24" i="1" s="1"/>
  <c r="BO817" i="1"/>
  <c r="AZ691" i="1"/>
  <c r="AV691" i="1" s="1"/>
  <c r="BO678" i="1"/>
  <c r="BN678" i="1" s="1"/>
  <c r="BP660" i="1"/>
  <c r="BO660" i="1" s="1"/>
  <c r="CL532" i="1"/>
  <c r="CL529" i="1"/>
  <c r="CK461" i="1"/>
  <c r="BO460" i="1"/>
  <c r="BO461" i="1"/>
  <c r="CO204" i="1"/>
  <c r="CO201" i="1" s="1"/>
  <c r="BP226" i="1"/>
  <c r="BP223" i="1" s="1"/>
  <c r="CN336" i="1"/>
  <c r="CN802" i="1" s="1"/>
  <c r="CN827" i="1" s="1"/>
  <c r="CO838" i="1"/>
  <c r="CK838" i="1" s="1"/>
  <c r="BO450" i="1"/>
  <c r="CK453" i="1"/>
  <c r="CK839" i="1"/>
  <c r="CK873" i="1"/>
  <c r="CK159" i="1"/>
  <c r="CK225" i="1"/>
  <c r="CK495" i="1"/>
  <c r="AW943" i="1"/>
  <c r="BP209" i="1"/>
  <c r="BO209" i="1" s="1"/>
  <c r="BP284" i="1"/>
  <c r="BP532" i="1"/>
  <c r="BO705" i="1"/>
  <c r="CL622" i="1"/>
  <c r="CL655" i="1" s="1"/>
  <c r="CK733" i="1"/>
  <c r="CO842" i="1"/>
  <c r="CK842" i="1" s="1"/>
  <c r="AW438" i="1"/>
  <c r="AW814" i="1"/>
  <c r="AV814" i="1" s="1"/>
  <c r="CK227" i="1"/>
  <c r="CK45" i="1" s="1"/>
  <c r="CK334" i="1"/>
  <c r="AW125" i="1"/>
  <c r="BO210" i="1"/>
  <c r="BN210" i="1" s="1"/>
  <c r="BO851" i="1"/>
  <c r="BO447" i="1"/>
  <c r="BO582" i="1"/>
  <c r="CL171" i="1"/>
  <c r="CL222" i="1"/>
  <c r="CL221" i="1" s="1"/>
  <c r="CK492" i="1"/>
  <c r="CK498" i="1"/>
  <c r="CK803" i="1"/>
  <c r="BO828" i="1"/>
  <c r="CL351" i="1"/>
  <c r="CK351" i="1" s="1"/>
  <c r="BO622" i="1"/>
  <c r="BQ35" i="1"/>
  <c r="BO98" i="1"/>
  <c r="BP666" i="1"/>
  <c r="BR860" i="1"/>
  <c r="CK622" i="1"/>
  <c r="BO283" i="1"/>
  <c r="BO46" i="1" s="1"/>
  <c r="BP46" i="1"/>
  <c r="AW529" i="1"/>
  <c r="AW651" i="1"/>
  <c r="AV651" i="1" s="1"/>
  <c r="AU651" i="1" s="1"/>
  <c r="BP703" i="1"/>
  <c r="BO703" i="1" s="1"/>
  <c r="CL285" i="1"/>
  <c r="CK285" i="1" s="1"/>
  <c r="CK421" i="1"/>
  <c r="CK579" i="1"/>
  <c r="CK646" i="1"/>
  <c r="CK867" i="1"/>
  <c r="AW81" i="1"/>
  <c r="AV81" i="1" s="1"/>
  <c r="AX756" i="1"/>
  <c r="AV756" i="1" s="1"/>
  <c r="BS739" i="1"/>
  <c r="BS738" i="1" s="1"/>
  <c r="BS737" i="1" s="1"/>
  <c r="BS736" i="1" s="1"/>
  <c r="BS860" i="1"/>
  <c r="BS834" i="1" s="1"/>
  <c r="CL678" i="1"/>
  <c r="CK466" i="1"/>
  <c r="CK480" i="1"/>
  <c r="CK698" i="1"/>
  <c r="AY205" i="1"/>
  <c r="AW715" i="1"/>
  <c r="AV715" i="1" s="1"/>
  <c r="AX868" i="1"/>
  <c r="BQ171" i="1"/>
  <c r="BO180" i="1"/>
  <c r="BP188" i="1"/>
  <c r="BO188" i="1" s="1"/>
  <c r="BR66" i="1"/>
  <c r="BR315" i="1" s="1"/>
  <c r="BO229" i="1"/>
  <c r="BO226" i="1" s="1"/>
  <c r="BO334" i="1"/>
  <c r="BO435" i="1"/>
  <c r="BS842" i="1"/>
  <c r="BO842" i="1" s="1"/>
  <c r="CL209" i="1"/>
  <c r="CK209" i="1" s="1"/>
  <c r="CL530" i="1"/>
  <c r="CO947" i="1"/>
  <c r="CK353" i="1"/>
  <c r="BO165" i="1"/>
  <c r="BP285" i="1"/>
  <c r="BO285" i="1" s="1"/>
  <c r="BO544" i="1"/>
  <c r="BO657" i="1"/>
  <c r="BR807" i="1"/>
  <c r="BR820" i="1"/>
  <c r="BR24" i="1" s="1"/>
  <c r="CK206" i="1"/>
  <c r="CN226" i="1"/>
  <c r="CN223" i="1" s="1"/>
  <c r="CL552" i="1"/>
  <c r="CK286" i="1"/>
  <c r="CK537" i="1"/>
  <c r="CK834" i="1"/>
  <c r="CK966" i="1"/>
  <c r="AY125" i="1"/>
  <c r="AY860" i="1"/>
  <c r="BO227" i="1"/>
  <c r="BO45" i="1" s="1"/>
  <c r="BO286" i="1"/>
  <c r="BR340" i="1"/>
  <c r="BR730" i="1" s="1"/>
  <c r="BO344" i="1"/>
  <c r="BO731" i="1" s="1"/>
  <c r="BS611" i="1"/>
  <c r="BO611" i="1" s="1"/>
  <c r="BP622" i="1"/>
  <c r="BP655" i="1" s="1"/>
  <c r="BQ667" i="1"/>
  <c r="BQ666" i="1" s="1"/>
  <c r="BP943" i="1"/>
  <c r="BP972" i="1"/>
  <c r="BP970" i="1" s="1"/>
  <c r="BO991" i="1"/>
  <c r="CL283" i="1"/>
  <c r="CL651" i="1"/>
  <c r="CK651" i="1" s="1"/>
  <c r="CO950" i="1"/>
  <c r="CO949" i="1" s="1"/>
  <c r="CK344" i="1"/>
  <c r="CK731" i="1" s="1"/>
  <c r="CK367" i="1"/>
  <c r="CK447" i="1"/>
  <c r="CK680" i="1"/>
  <c r="CK741" i="1"/>
  <c r="AW74" i="1"/>
  <c r="AV74" i="1" s="1"/>
  <c r="BT933" i="1"/>
  <c r="BO172" i="1"/>
  <c r="BP479" i="1"/>
  <c r="BO479" i="1" s="1"/>
  <c r="BP651" i="1"/>
  <c r="BO651" i="1" s="1"/>
  <c r="BR785" i="1"/>
  <c r="BO785" i="1" s="1"/>
  <c r="CM553" i="1"/>
  <c r="CM552" i="1" s="1"/>
  <c r="CL715" i="1"/>
  <c r="CK715" i="1" s="1"/>
  <c r="CK189" i="1"/>
  <c r="CK229" i="1"/>
  <c r="CK226" i="1" s="1"/>
  <c r="CK652" i="1"/>
  <c r="CK924" i="1"/>
  <c r="AY802" i="1"/>
  <c r="AY827" i="1" s="1"/>
  <c r="BO228" i="1"/>
  <c r="BP814" i="1"/>
  <c r="BO814" i="1" s="1"/>
  <c r="BO818" i="1"/>
  <c r="BO839" i="1"/>
  <c r="CK207" i="1"/>
  <c r="CM36" i="1"/>
  <c r="CO834" i="1"/>
  <c r="AW229" i="1"/>
  <c r="AY340" i="1"/>
  <c r="BO193" i="1"/>
  <c r="BO433" i="1"/>
  <c r="BO548" i="1"/>
  <c r="BN548" i="1" s="1"/>
  <c r="BO861" i="1"/>
  <c r="CL970" i="1"/>
  <c r="CK172" i="1"/>
  <c r="CK211" i="1"/>
  <c r="AZ205" i="1"/>
  <c r="BR202" i="1"/>
  <c r="BR205" i="1"/>
  <c r="AZ125" i="1"/>
  <c r="CK210" i="1"/>
  <c r="BO207" i="1"/>
  <c r="BO168" i="1"/>
  <c r="BO162" i="1"/>
  <c r="AX205" i="1"/>
  <c r="AX537" i="1"/>
  <c r="AV537" i="1" s="1"/>
  <c r="BQ533" i="1"/>
  <c r="BQ532" i="1" s="1"/>
  <c r="CM533" i="1"/>
  <c r="CK533" i="1" s="1"/>
  <c r="CM544" i="1"/>
  <c r="CK544" i="1" s="1"/>
  <c r="BO173" i="1"/>
  <c r="AX128" i="1"/>
  <c r="CK173" i="1"/>
  <c r="CM125" i="1"/>
  <c r="CK126" i="1"/>
  <c r="CL125" i="1"/>
  <c r="CK127" i="1"/>
  <c r="CK760" i="1"/>
  <c r="BO534" i="1"/>
  <c r="CK766" i="1"/>
  <c r="CK554" i="1"/>
  <c r="CJ554" i="1" s="1"/>
  <c r="AW807" i="1"/>
  <c r="CK535" i="1"/>
  <c r="CN59" i="1"/>
  <c r="CN34" i="1" s="1"/>
  <c r="CL45" i="1"/>
  <c r="CL62" i="1"/>
  <c r="CL202" i="1"/>
  <c r="CL205" i="1"/>
  <c r="CN62" i="1"/>
  <c r="CM205" i="1"/>
  <c r="CM202" i="1"/>
  <c r="CO800" i="1"/>
  <c r="CO825" i="1" s="1"/>
  <c r="CO57" i="1" s="1"/>
  <c r="CN205" i="1"/>
  <c r="CN202" i="1"/>
  <c r="CM667" i="1"/>
  <c r="CM666" i="1" s="1"/>
  <c r="CO958" i="1"/>
  <c r="CO340" i="1"/>
  <c r="CM336" i="1"/>
  <c r="CM802" i="1" s="1"/>
  <c r="CM827" i="1" s="1"/>
  <c r="CL339" i="1"/>
  <c r="CK339" i="1" s="1"/>
  <c r="CO948" i="1"/>
  <c r="CL943" i="1"/>
  <c r="CN340" i="1"/>
  <c r="CN335" i="1" s="1"/>
  <c r="CN730" i="1" s="1"/>
  <c r="BS66" i="1"/>
  <c r="BS115" i="1"/>
  <c r="BO159" i="1"/>
  <c r="BO70" i="1"/>
  <c r="BO95" i="1"/>
  <c r="BO94" i="1"/>
  <c r="BO79" i="1"/>
  <c r="BO81" i="1"/>
  <c r="BO156" i="1"/>
  <c r="BR950" i="1"/>
  <c r="BR947" i="1"/>
  <c r="BS800" i="1"/>
  <c r="BS825" i="1" s="1"/>
  <c r="BS57" i="1" s="1"/>
  <c r="BO126" i="1"/>
  <c r="BP125" i="1"/>
  <c r="BP221" i="1"/>
  <c r="BO803" i="1"/>
  <c r="BO829" i="1"/>
  <c r="BP942" i="1"/>
  <c r="BP53" i="1" s="1"/>
  <c r="BO75" i="1"/>
  <c r="BS125" i="1"/>
  <c r="BO157" i="1"/>
  <c r="BQ127" i="1"/>
  <c r="BS173" i="1"/>
  <c r="BS171" i="1" s="1"/>
  <c r="BR338" i="1"/>
  <c r="BP420" i="1"/>
  <c r="BO420" i="1" s="1"/>
  <c r="BP465" i="1"/>
  <c r="BO465" i="1" s="1"/>
  <c r="BP473" i="1"/>
  <c r="BO473" i="1" s="1"/>
  <c r="BS607" i="1"/>
  <c r="BO607" i="1" s="1"/>
  <c r="BP645" i="1"/>
  <c r="BO645" i="1" s="1"/>
  <c r="BS692" i="1"/>
  <c r="BS691" i="1" s="1"/>
  <c r="BO691" i="1" s="1"/>
  <c r="BR731" i="1"/>
  <c r="BP760" i="1"/>
  <c r="BS822" i="1"/>
  <c r="BO822" i="1" s="1"/>
  <c r="BO876" i="1"/>
  <c r="BS950" i="1"/>
  <c r="BQ206" i="1"/>
  <c r="BO211" i="1"/>
  <c r="BN211" i="1" s="1"/>
  <c r="BN209" i="1" s="1"/>
  <c r="BR802" i="1"/>
  <c r="BP739" i="1"/>
  <c r="BP862" i="1"/>
  <c r="BO924" i="1"/>
  <c r="BR226" i="1"/>
  <c r="BR223" i="1" s="1"/>
  <c r="BS340" i="1"/>
  <c r="BP446" i="1"/>
  <c r="BO446" i="1" s="1"/>
  <c r="BQ491" i="1"/>
  <c r="BO491" i="1" s="1"/>
  <c r="BP529" i="1"/>
  <c r="BS838" i="1"/>
  <c r="BO838" i="1" s="1"/>
  <c r="BP418" i="1"/>
  <c r="BO418" i="1" s="1"/>
  <c r="BP552" i="1"/>
  <c r="BO552" i="1" s="1"/>
  <c r="BN552" i="1" s="1"/>
  <c r="BP697" i="1"/>
  <c r="BO697" i="1" s="1"/>
  <c r="BS933" i="1"/>
  <c r="BO733" i="1"/>
  <c r="AW62" i="1"/>
  <c r="AW73" i="1"/>
  <c r="AV73" i="1" s="1"/>
  <c r="AY62" i="1"/>
  <c r="AZ338" i="1"/>
  <c r="AY947" i="1"/>
  <c r="AY950" i="1"/>
  <c r="AY933" i="1"/>
  <c r="AW970" i="1"/>
  <c r="AZ221" i="1"/>
  <c r="AW364" i="1"/>
  <c r="AW352" i="1"/>
  <c r="AV352" i="1" s="1"/>
  <c r="AU352" i="1" s="1"/>
  <c r="AW645" i="1"/>
  <c r="AV645" i="1" s="1"/>
  <c r="AU645" i="1" s="1"/>
  <c r="AZ837" i="1"/>
  <c r="AV837" i="1" s="1"/>
  <c r="AU837" i="1" s="1"/>
  <c r="AW863" i="1"/>
  <c r="AV863" i="1" s="1"/>
  <c r="AU863" i="1" s="1"/>
  <c r="AW921" i="1"/>
  <c r="AV921" i="1" s="1"/>
  <c r="AU921" i="1" s="1"/>
  <c r="AZ342" i="1"/>
  <c r="AW530" i="1"/>
  <c r="AW698" i="1"/>
  <c r="AV698" i="1" s="1"/>
  <c r="AU698" i="1" s="1"/>
  <c r="AW704" i="1"/>
  <c r="AV704" i="1" s="1"/>
  <c r="AU704" i="1" s="1"/>
  <c r="AW739" i="1"/>
  <c r="AZ803" i="1"/>
  <c r="AX821" i="1"/>
  <c r="AV821" i="1" s="1"/>
  <c r="AX934" i="1"/>
  <c r="AZ958" i="1"/>
  <c r="AV958" i="1" s="1"/>
  <c r="AW119" i="1"/>
  <c r="AV119" i="1" s="1"/>
  <c r="AX117" i="1"/>
  <c r="AW224" i="1"/>
  <c r="AV224" i="1" s="1"/>
  <c r="AW420" i="1"/>
  <c r="AX544" i="1"/>
  <c r="AV544" i="1" s="1"/>
  <c r="AZ838" i="1"/>
  <c r="AV838" i="1" s="1"/>
  <c r="AU838" i="1" s="1"/>
  <c r="AZ876" i="1"/>
  <c r="AV876" i="1" s="1"/>
  <c r="AU876" i="1" s="1"/>
  <c r="AZ578" i="1"/>
  <c r="AX741" i="1"/>
  <c r="AV741" i="1" s="1"/>
  <c r="AX807" i="1"/>
  <c r="AZ943" i="1"/>
  <c r="AZ942" i="1" s="1"/>
  <c r="AZ53" i="1" s="1"/>
  <c r="AX156" i="1"/>
  <c r="AV156" i="1" s="1"/>
  <c r="AW65" i="1" l="1"/>
  <c r="AW656" i="1"/>
  <c r="BP36" i="1"/>
  <c r="CL343" i="1"/>
  <c r="CK343" i="1" s="1"/>
  <c r="BR67" i="1"/>
  <c r="BR313" i="1" s="1"/>
  <c r="BR800" i="1" s="1"/>
  <c r="BR825" i="1" s="1"/>
  <c r="BR57" i="1" s="1"/>
  <c r="AZ890" i="1"/>
  <c r="AV890" i="1" s="1"/>
  <c r="AV364" i="1"/>
  <c r="CK739" i="1"/>
  <c r="AZ797" i="1"/>
  <c r="AZ48" i="1" s="1"/>
  <c r="CM737" i="1"/>
  <c r="CM736" i="1" s="1"/>
  <c r="CM797" i="1"/>
  <c r="AZ204" i="1"/>
  <c r="AZ201" i="1" s="1"/>
  <c r="AW759" i="1"/>
  <c r="AV759" i="1" s="1"/>
  <c r="AU759" i="1" s="1"/>
  <c r="AW95" i="1"/>
  <c r="AV438" i="1"/>
  <c r="AV552" i="1"/>
  <c r="BO39" i="1"/>
  <c r="BJ924" i="1"/>
  <c r="AV326" i="1"/>
  <c r="CK366" i="1"/>
  <c r="AW491" i="1"/>
  <c r="AV491" i="1" s="1"/>
  <c r="BJ994" i="1"/>
  <c r="BI994" i="1" s="1"/>
  <c r="AV420" i="1"/>
  <c r="AV67" i="1"/>
  <c r="AV125" i="1"/>
  <c r="AW35" i="1"/>
  <c r="AV61" i="1"/>
  <c r="AV35" i="1" s="1"/>
  <c r="AZ59" i="1"/>
  <c r="AZ34" i="1" s="1"/>
  <c r="AZ827" i="1"/>
  <c r="AX36" i="1"/>
  <c r="AV803" i="1"/>
  <c r="BJ925" i="1"/>
  <c r="BI925" i="1" s="1"/>
  <c r="AW226" i="1"/>
  <c r="AV226" i="1" s="1"/>
  <c r="AV229" i="1"/>
  <c r="AV117" i="1"/>
  <c r="AZ825" i="1"/>
  <c r="AZ57" i="1" s="1"/>
  <c r="BJ927" i="1"/>
  <c r="BI927" i="1" s="1"/>
  <c r="AV124" i="1"/>
  <c r="AV497" i="1"/>
  <c r="AV807" i="1"/>
  <c r="AW942" i="1"/>
  <c r="AW53" i="1" s="1"/>
  <c r="BJ353" i="1"/>
  <c r="AV828" i="1"/>
  <c r="BA828" i="1" s="1"/>
  <c r="BJ926" i="1"/>
  <c r="BI926" i="1" s="1"/>
  <c r="AV315" i="1"/>
  <c r="AV446" i="1"/>
  <c r="AV225" i="1"/>
  <c r="AZ576" i="1"/>
  <c r="AV576" i="1" s="1"/>
  <c r="AV1002" i="1" s="1"/>
  <c r="AV1004" i="1" s="1"/>
  <c r="AV578" i="1"/>
  <c r="AV202" i="1"/>
  <c r="AV116" i="1"/>
  <c r="AV406" i="1"/>
  <c r="AU344" i="1"/>
  <c r="AV731" i="1"/>
  <c r="AV892" i="1"/>
  <c r="AU892" i="1"/>
  <c r="AV861" i="1"/>
  <c r="AX933" i="1"/>
  <c r="AV203" i="1"/>
  <c r="AU891" i="1"/>
  <c r="AV891" i="1"/>
  <c r="AV868" i="1"/>
  <c r="AZ934" i="1"/>
  <c r="CM342" i="1"/>
  <c r="CJ342" i="1" s="1"/>
  <c r="AX343" i="1"/>
  <c r="AV343" i="1" s="1"/>
  <c r="BQ343" i="1"/>
  <c r="BO343" i="1" s="1"/>
  <c r="AY797" i="1"/>
  <c r="BS827" i="1"/>
  <c r="BS59" i="1"/>
  <c r="BS34" i="1" s="1"/>
  <c r="BQ732" i="1"/>
  <c r="BQ336" i="1"/>
  <c r="BQ802" i="1" s="1"/>
  <c r="AW115" i="1"/>
  <c r="BS797" i="1"/>
  <c r="BS48" i="1" s="1"/>
  <c r="BS204" i="1"/>
  <c r="BO204" i="1" s="1"/>
  <c r="BO222" i="1"/>
  <c r="BO192" i="1"/>
  <c r="BR221" i="1"/>
  <c r="AX739" i="1"/>
  <c r="BO225" i="1"/>
  <c r="CO736" i="1"/>
  <c r="AW36" i="1"/>
  <c r="BI419" i="1"/>
  <c r="AW528" i="1"/>
  <c r="BO530" i="1"/>
  <c r="BN530" i="1" s="1"/>
  <c r="AX532" i="1"/>
  <c r="AV532" i="1" s="1"/>
  <c r="BO533" i="1"/>
  <c r="BN533" i="1"/>
  <c r="BQ529" i="1"/>
  <c r="BJ681" i="1"/>
  <c r="BI681" i="1" s="1"/>
  <c r="BN681" i="1" s="1"/>
  <c r="BR65" i="1"/>
  <c r="BR40" i="1" s="1"/>
  <c r="CK738" i="1"/>
  <c r="CN221" i="1"/>
  <c r="BO352" i="1"/>
  <c r="BQ737" i="1"/>
  <c r="BQ736" i="1" s="1"/>
  <c r="CL797" i="1"/>
  <c r="CL48" i="1" s="1"/>
  <c r="CO59" i="1"/>
  <c r="CO34" i="1" s="1"/>
  <c r="CL737" i="1"/>
  <c r="CL736" i="1" s="1"/>
  <c r="BP656" i="1"/>
  <c r="BO739" i="1"/>
  <c r="CL656" i="1"/>
  <c r="BP340" i="1"/>
  <c r="BR312" i="1"/>
  <c r="BR737" i="1"/>
  <c r="BR736" i="1" s="1"/>
  <c r="BO171" i="1"/>
  <c r="AZ115" i="1"/>
  <c r="CL528" i="1"/>
  <c r="CK204" i="1"/>
  <c r="BP115" i="1"/>
  <c r="BP65" i="1" s="1"/>
  <c r="CK171" i="1"/>
  <c r="CN950" i="1"/>
  <c r="CN944" i="1" s="1"/>
  <c r="BO284" i="1"/>
  <c r="BP315" i="1"/>
  <c r="BP313" i="1"/>
  <c r="BP800" i="1" s="1"/>
  <c r="BP825" i="1" s="1"/>
  <c r="BP57" i="1" s="1"/>
  <c r="BP31" i="1" s="1"/>
  <c r="CK125" i="1"/>
  <c r="CK117" i="1"/>
  <c r="CN729" i="1"/>
  <c r="CN47" i="1" s="1"/>
  <c r="BR729" i="1"/>
  <c r="BR47" i="1" s="1"/>
  <c r="CK124" i="1"/>
  <c r="CM326" i="1"/>
  <c r="CK326" i="1" s="1"/>
  <c r="CM65" i="1"/>
  <c r="CO200" i="1"/>
  <c r="CK200" i="1" s="1"/>
  <c r="CK201" i="1"/>
  <c r="BO124" i="1"/>
  <c r="BN124" i="1" s="1"/>
  <c r="AY313" i="1"/>
  <c r="AW79" i="1"/>
  <c r="AV79" i="1" s="1"/>
  <c r="AZ312" i="1"/>
  <c r="CL65" i="1"/>
  <c r="CL40" i="1" s="1"/>
  <c r="CK67" i="1"/>
  <c r="CO65" i="1"/>
  <c r="CO40" i="1" s="1"/>
  <c r="CO315" i="1"/>
  <c r="CO312" i="1" s="1"/>
  <c r="CM313" i="1"/>
  <c r="BQ117" i="1"/>
  <c r="BQ115" i="1" s="1"/>
  <c r="BQ67" i="1"/>
  <c r="CL115" i="1"/>
  <c r="CK116" i="1"/>
  <c r="CN65" i="1"/>
  <c r="CN40" i="1" s="1"/>
  <c r="CK66" i="1"/>
  <c r="CK860" i="1"/>
  <c r="CM115" i="1"/>
  <c r="AZ65" i="1"/>
  <c r="AZ40" i="1" s="1"/>
  <c r="AZ45" i="1"/>
  <c r="AZ173" i="1"/>
  <c r="AZ171" i="1" s="1"/>
  <c r="AV171" i="1" s="1"/>
  <c r="AU171" i="1" s="1"/>
  <c r="AW46" i="1"/>
  <c r="CK222" i="1"/>
  <c r="CL933" i="1"/>
  <c r="CK934" i="1"/>
  <c r="CM315" i="1"/>
  <c r="CJ315" i="1"/>
  <c r="CO338" i="1"/>
  <c r="AY338" i="1"/>
  <c r="AY730" i="1"/>
  <c r="CL36" i="1"/>
  <c r="BO532" i="1"/>
  <c r="CM532" i="1"/>
  <c r="CK532" i="1" s="1"/>
  <c r="CK552" i="1"/>
  <c r="CM529" i="1"/>
  <c r="CM340" i="1" s="1"/>
  <c r="BI367" i="1"/>
  <c r="CK553" i="1"/>
  <c r="BO61" i="1"/>
  <c r="BO35" i="1" s="1"/>
  <c r="BR944" i="1"/>
  <c r="BR971" i="1" s="1"/>
  <c r="BR333" i="1"/>
  <c r="AW667" i="1"/>
  <c r="AV667" i="1" s="1"/>
  <c r="AU667" i="1" s="1"/>
  <c r="AW660" i="1"/>
  <c r="AV660" i="1" s="1"/>
  <c r="AU660" i="1" s="1"/>
  <c r="CK828" i="1"/>
  <c r="CL61" i="1"/>
  <c r="BO667" i="1"/>
  <c r="AY944" i="1"/>
  <c r="AY953" i="1" s="1"/>
  <c r="BL953" i="1"/>
  <c r="BL948" i="1"/>
  <c r="BT948" i="1" s="1"/>
  <c r="BL951" i="1"/>
  <c r="CL667" i="1"/>
  <c r="CL660" i="1"/>
  <c r="CK660" i="1" s="1"/>
  <c r="CK678" i="1"/>
  <c r="BO666" i="1"/>
  <c r="AW227" i="1"/>
  <c r="AV227" i="1" s="1"/>
  <c r="AV45" i="1" s="1"/>
  <c r="AY59" i="1"/>
  <c r="AY34" i="1" s="1"/>
  <c r="CO944" i="1"/>
  <c r="AW68" i="1"/>
  <c r="AV68" i="1" s="1"/>
  <c r="CO957" i="1"/>
  <c r="CK957" i="1" s="1"/>
  <c r="CK958" i="1"/>
  <c r="CL341" i="1"/>
  <c r="CK530" i="1"/>
  <c r="BR797" i="1"/>
  <c r="CN338" i="1"/>
  <c r="CK202" i="1"/>
  <c r="AZ200" i="1"/>
  <c r="AW862" i="1"/>
  <c r="AW860" i="1" s="1"/>
  <c r="CL942" i="1"/>
  <c r="CL53" i="1" s="1"/>
  <c r="CK283" i="1"/>
  <c r="CK46" i="1" s="1"/>
  <c r="CL46" i="1"/>
  <c r="BI366" i="1"/>
  <c r="BI364" i="1"/>
  <c r="CM543" i="1"/>
  <c r="CK543" i="1" s="1"/>
  <c r="CK205" i="1"/>
  <c r="CL315" i="1"/>
  <c r="CK315" i="1" s="1"/>
  <c r="CL313" i="1"/>
  <c r="AX530" i="1"/>
  <c r="AW737" i="1"/>
  <c r="CO48" i="1"/>
  <c r="CN800" i="1"/>
  <c r="CN825" i="1" s="1"/>
  <c r="CN57" i="1" s="1"/>
  <c r="CN312" i="1"/>
  <c r="CO946" i="1"/>
  <c r="CO945" i="1"/>
  <c r="CL342" i="1"/>
  <c r="CL340" i="1"/>
  <c r="CN333" i="1"/>
  <c r="CM59" i="1"/>
  <c r="CM34" i="1" s="1"/>
  <c r="BQ125" i="1"/>
  <c r="BO125" i="1" s="1"/>
  <c r="BO127" i="1"/>
  <c r="BO341" i="1"/>
  <c r="BP732" i="1"/>
  <c r="BP528" i="1"/>
  <c r="BO760" i="1"/>
  <c r="BP759" i="1"/>
  <c r="BO759" i="1" s="1"/>
  <c r="BS315" i="1"/>
  <c r="BS312" i="1" s="1"/>
  <c r="BS65" i="1"/>
  <c r="BS40" i="1" s="1"/>
  <c r="BP934" i="1"/>
  <c r="BP860" i="1"/>
  <c r="BO860" i="1" s="1"/>
  <c r="BO862" i="1"/>
  <c r="BQ205" i="1"/>
  <c r="BO205" i="1" s="1"/>
  <c r="BQ202" i="1"/>
  <c r="BO202" i="1" s="1"/>
  <c r="BP185" i="1"/>
  <c r="BO185" i="1" s="1"/>
  <c r="BS562" i="1"/>
  <c r="BS573" i="1"/>
  <c r="BO573" i="1" s="1"/>
  <c r="BO578" i="1"/>
  <c r="BS572" i="1"/>
  <c r="BS576" i="1" s="1"/>
  <c r="BN66" i="1"/>
  <c r="BO116" i="1"/>
  <c r="BP338" i="1"/>
  <c r="BS338" i="1"/>
  <c r="BO206" i="1"/>
  <c r="BO69" i="1"/>
  <c r="BS951" i="1"/>
  <c r="BS949" i="1" s="1"/>
  <c r="BS948" i="1"/>
  <c r="BR59" i="1"/>
  <c r="BR34" i="1" s="1"/>
  <c r="BR827" i="1"/>
  <c r="BO74" i="1"/>
  <c r="BO73" i="1"/>
  <c r="BS944" i="1"/>
  <c r="BS953" i="1" s="1"/>
  <c r="BS952" i="1" s="1"/>
  <c r="AW351" i="1"/>
  <c r="AV351" i="1" s="1"/>
  <c r="AU351" i="1" s="1"/>
  <c r="AW313" i="1"/>
  <c r="AV313" i="1" s="1"/>
  <c r="AY948" i="1"/>
  <c r="AY945" i="1" s="1"/>
  <c r="AY972" i="1" s="1"/>
  <c r="AV972" i="1" s="1"/>
  <c r="AY48" i="1"/>
  <c r="AX115" i="1"/>
  <c r="AX800" i="1"/>
  <c r="AZ860" i="1"/>
  <c r="AZ935" i="1"/>
  <c r="AW207" i="1"/>
  <c r="AW118" i="1"/>
  <c r="AV118" i="1" s="1"/>
  <c r="AW697" i="1"/>
  <c r="AV697" i="1" s="1"/>
  <c r="AX529" i="1"/>
  <c r="AX543" i="1"/>
  <c r="AW341" i="1"/>
  <c r="E991" i="1"/>
  <c r="X991" i="1"/>
  <c r="Z991" i="1"/>
  <c r="BY991" i="1"/>
  <c r="BW991" i="1"/>
  <c r="BZ693" i="1"/>
  <c r="AW223" i="1" l="1"/>
  <c r="AV223" i="1" s="1"/>
  <c r="AY799" i="1"/>
  <c r="AY824" i="1" s="1"/>
  <c r="AV95" i="1"/>
  <c r="AW94" i="1"/>
  <c r="AV94" i="1" s="1"/>
  <c r="BO732" i="1"/>
  <c r="BN732" i="1" s="1"/>
  <c r="BN802" i="1" s="1"/>
  <c r="BN827" i="1" s="1"/>
  <c r="AF991" i="1"/>
  <c r="V991" i="1"/>
  <c r="BI924" i="1"/>
  <c r="BJ921" i="1"/>
  <c r="BI921" i="1" s="1"/>
  <c r="BS201" i="1"/>
  <c r="N991" i="1"/>
  <c r="AH991" i="1"/>
  <c r="AJ991" i="1"/>
  <c r="P991" i="1"/>
  <c r="AZ730" i="1"/>
  <c r="AZ734" i="1" s="1"/>
  <c r="AZ335" i="1"/>
  <c r="AV115" i="1"/>
  <c r="AV862" i="1"/>
  <c r="BJ352" i="1"/>
  <c r="BI353" i="1"/>
  <c r="AV65" i="1"/>
  <c r="AV40" i="1" s="1"/>
  <c r="AV207" i="1"/>
  <c r="E37" i="1"/>
  <c r="L991" i="1"/>
  <c r="AX342" i="1"/>
  <c r="AX335" i="1" s="1"/>
  <c r="CK342" i="1"/>
  <c r="AX341" i="1"/>
  <c r="AX336" i="1" s="1"/>
  <c r="AV530" i="1"/>
  <c r="AZ31" i="1"/>
  <c r="AV935" i="1"/>
  <c r="AV543" i="1"/>
  <c r="AV529" i="1"/>
  <c r="AX738" i="1"/>
  <c r="AV739" i="1"/>
  <c r="AZ834" i="1"/>
  <c r="AV860" i="1"/>
  <c r="AU890" i="1"/>
  <c r="AU935" i="1"/>
  <c r="BQ827" i="1"/>
  <c r="BQ59" i="1"/>
  <c r="BQ34" i="1" s="1"/>
  <c r="AX825" i="1"/>
  <c r="BR799" i="1"/>
  <c r="BR824" i="1" s="1"/>
  <c r="BS730" i="1"/>
  <c r="BS734" i="1" s="1"/>
  <c r="BS830" i="1" s="1"/>
  <c r="BS335" i="1"/>
  <c r="BS333" i="1" s="1"/>
  <c r="BS226" i="1" s="1"/>
  <c r="BS223" i="1" s="1"/>
  <c r="BQ528" i="1"/>
  <c r="BO528" i="1" s="1"/>
  <c r="BQ342" i="1"/>
  <c r="BQ335" i="1" s="1"/>
  <c r="BN343" i="1"/>
  <c r="BN342" i="1" s="1"/>
  <c r="BO529" i="1"/>
  <c r="BN529" i="1" s="1"/>
  <c r="BN528" i="1" s="1"/>
  <c r="BQ340" i="1"/>
  <c r="BO340" i="1" s="1"/>
  <c r="CM528" i="1"/>
  <c r="CK528" i="1" s="1"/>
  <c r="AW312" i="1"/>
  <c r="AW800" i="1"/>
  <c r="AW825" i="1" s="1"/>
  <c r="BP342" i="1"/>
  <c r="BP335" i="1" s="1"/>
  <c r="BP730" i="1" s="1"/>
  <c r="AW934" i="1"/>
  <c r="AV934" i="1" s="1"/>
  <c r="AY971" i="1"/>
  <c r="AV971" i="1" s="1"/>
  <c r="CK529" i="1"/>
  <c r="CJ529" i="1" s="1"/>
  <c r="CK115" i="1"/>
  <c r="BD693" i="1"/>
  <c r="BP312" i="1"/>
  <c r="CK313" i="1"/>
  <c r="CK312" i="1" s="1"/>
  <c r="CL312" i="1"/>
  <c r="CJ313" i="1"/>
  <c r="AY729" i="1"/>
  <c r="AY47" i="1" s="1"/>
  <c r="CM800" i="1"/>
  <c r="CM312" i="1"/>
  <c r="BQ65" i="1"/>
  <c r="CL800" i="1"/>
  <c r="CL825" i="1" s="1"/>
  <c r="AW221" i="1"/>
  <c r="AV221" i="1" s="1"/>
  <c r="AY312" i="1"/>
  <c r="AY800" i="1"/>
  <c r="CK65" i="1"/>
  <c r="CK40" i="1" s="1"/>
  <c r="BN315" i="1"/>
  <c r="CL335" i="1"/>
  <c r="CL730" i="1" s="1"/>
  <c r="CL799" i="1" s="1"/>
  <c r="AY333" i="1"/>
  <c r="CK61" i="1"/>
  <c r="CK35" i="1" s="1"/>
  <c r="CL35" i="1"/>
  <c r="BO68" i="1"/>
  <c r="AW45" i="1"/>
  <c r="AW666" i="1"/>
  <c r="AV666" i="1" s="1"/>
  <c r="BL945" i="1"/>
  <c r="BT945" i="1" s="1"/>
  <c r="BR48" i="1"/>
  <c r="CK341" i="1"/>
  <c r="CL732" i="1"/>
  <c r="CK732" i="1" s="1"/>
  <c r="CL336" i="1"/>
  <c r="CO953" i="1"/>
  <c r="CO952" i="1" s="1"/>
  <c r="CK667" i="1"/>
  <c r="CL666" i="1"/>
  <c r="CK666" i="1" s="1"/>
  <c r="CK340" i="1"/>
  <c r="BI343" i="1"/>
  <c r="BJ340" i="1"/>
  <c r="BJ342" i="1"/>
  <c r="CO943" i="1"/>
  <c r="CO942" i="1" s="1"/>
  <c r="CO53" i="1" s="1"/>
  <c r="CL338" i="1"/>
  <c r="CM335" i="1"/>
  <c r="CM338" i="1"/>
  <c r="CN971" i="1"/>
  <c r="BS577" i="1"/>
  <c r="BO577" i="1" s="1"/>
  <c r="BO572" i="1"/>
  <c r="BO336" i="1"/>
  <c r="BN336" i="1" s="1"/>
  <c r="BP802" i="1"/>
  <c r="BP59" i="1" s="1"/>
  <c r="BP34" i="1" s="1"/>
  <c r="BS655" i="1"/>
  <c r="BO562" i="1"/>
  <c r="BS658" i="1"/>
  <c r="BS656" i="1"/>
  <c r="BO656" i="1" s="1"/>
  <c r="BS945" i="1"/>
  <c r="BS31" i="1" s="1"/>
  <c r="BS946" i="1"/>
  <c r="BO66" i="1"/>
  <c r="BP738" i="1"/>
  <c r="BO934" i="1"/>
  <c r="BP933" i="1"/>
  <c r="BO117" i="1"/>
  <c r="BO115" i="1"/>
  <c r="BN67" i="1"/>
  <c r="BN65" i="1" s="1"/>
  <c r="AW205" i="1"/>
  <c r="AW797" i="1"/>
  <c r="AW736" i="1"/>
  <c r="AY943" i="1"/>
  <c r="AV943" i="1" s="1"/>
  <c r="AV942" i="1" s="1"/>
  <c r="AV53" i="1" s="1"/>
  <c r="AZ933" i="1"/>
  <c r="AZ936" i="1" s="1"/>
  <c r="AX340" i="1"/>
  <c r="AX528" i="1"/>
  <c r="AV528" i="1" s="1"/>
  <c r="AW732" i="1"/>
  <c r="AW336" i="1"/>
  <c r="AW802" i="1" s="1"/>
  <c r="AW827" i="1" s="1"/>
  <c r="AW342" i="1"/>
  <c r="AW340" i="1"/>
  <c r="BN59" i="1" l="1"/>
  <c r="BN34" i="1" s="1"/>
  <c r="AY970" i="1"/>
  <c r="AV970" i="1" s="1"/>
  <c r="AW933" i="1"/>
  <c r="BS62" i="1"/>
  <c r="BS984" i="1"/>
  <c r="BO342" i="1"/>
  <c r="BS200" i="1"/>
  <c r="BO200" i="1" s="1"/>
  <c r="BO201" i="1"/>
  <c r="L37" i="1"/>
  <c r="AF37" i="1"/>
  <c r="V37" i="1"/>
  <c r="AY825" i="1"/>
  <c r="AY57" i="1" s="1"/>
  <c r="AY31" i="1" s="1"/>
  <c r="BJ351" i="1"/>
  <c r="BI351" i="1" s="1"/>
  <c r="BI352" i="1"/>
  <c r="AV342" i="1"/>
  <c r="AV205" i="1"/>
  <c r="AV312" i="1"/>
  <c r="AV800" i="1"/>
  <c r="AV340" i="1"/>
  <c r="AX802" i="1"/>
  <c r="AX59" i="1" s="1"/>
  <c r="AV336" i="1"/>
  <c r="AX732" i="1"/>
  <c r="AV732" i="1" s="1"/>
  <c r="AV341" i="1"/>
  <c r="AV936" i="1"/>
  <c r="AZ830" i="1"/>
  <c r="AV734" i="1"/>
  <c r="AV933" i="1"/>
  <c r="AX57" i="1"/>
  <c r="AV825" i="1"/>
  <c r="AX737" i="1"/>
  <c r="AV738" i="1"/>
  <c r="BP333" i="1"/>
  <c r="BO734" i="1"/>
  <c r="BQ338" i="1"/>
  <c r="BO338" i="1" s="1"/>
  <c r="BN734" i="1"/>
  <c r="BN830" i="1" s="1"/>
  <c r="BN62" i="1" s="1"/>
  <c r="BN36" i="1" s="1"/>
  <c r="BI342" i="1"/>
  <c r="BJ335" i="1"/>
  <c r="BJ730" i="1" s="1"/>
  <c r="AW335" i="1"/>
  <c r="AV335" i="1" s="1"/>
  <c r="BS799" i="1"/>
  <c r="BS824" i="1" s="1"/>
  <c r="BN335" i="1"/>
  <c r="BN333" i="1" s="1"/>
  <c r="CJ800" i="1"/>
  <c r="CJ825" i="1" s="1"/>
  <c r="CJ57" i="1" s="1"/>
  <c r="CJ31" i="1" s="1"/>
  <c r="CK800" i="1"/>
  <c r="BD734" i="1"/>
  <c r="BD730" i="1"/>
  <c r="CM825" i="1"/>
  <c r="CM57" i="1" s="1"/>
  <c r="CM31" i="1" s="1"/>
  <c r="BS221" i="1"/>
  <c r="BO221" i="1" s="1"/>
  <c r="BO223" i="1"/>
  <c r="BO576" i="1"/>
  <c r="BO1002" i="1" s="1"/>
  <c r="BO1004" i="1" s="1"/>
  <c r="BN313" i="1"/>
  <c r="BN312" i="1" s="1"/>
  <c r="CK338" i="1"/>
  <c r="BS943" i="1"/>
  <c r="BS942" i="1" s="1"/>
  <c r="BS53" i="1" s="1"/>
  <c r="BL972" i="1"/>
  <c r="BL943" i="1"/>
  <c r="BT943" i="1" s="1"/>
  <c r="CK336" i="1"/>
  <c r="CL802" i="1"/>
  <c r="CL827" i="1" s="1"/>
  <c r="CK971" i="1"/>
  <c r="CL333" i="1"/>
  <c r="BR798" i="1"/>
  <c r="BI340" i="1"/>
  <c r="BJ338" i="1"/>
  <c r="BI338" i="1" s="1"/>
  <c r="CL57" i="1"/>
  <c r="CM730" i="1"/>
  <c r="CM799" i="1" s="1"/>
  <c r="CM333" i="1"/>
  <c r="CL729" i="1"/>
  <c r="CL47" i="1" s="1"/>
  <c r="CO31" i="1"/>
  <c r="BP729" i="1"/>
  <c r="BO655" i="1"/>
  <c r="BO658" i="1"/>
  <c r="BP827" i="1"/>
  <c r="BO827" i="1" s="1"/>
  <c r="BO802" i="1"/>
  <c r="BP40" i="1"/>
  <c r="BQ730" i="1"/>
  <c r="BQ333" i="1"/>
  <c r="BP737" i="1"/>
  <c r="BP797" i="1"/>
  <c r="BP799" i="1" s="1"/>
  <c r="BO738" i="1"/>
  <c r="BN738" i="1" s="1"/>
  <c r="BO830" i="1"/>
  <c r="BO984" i="1" s="1"/>
  <c r="BO335" i="1"/>
  <c r="BO315" i="1"/>
  <c r="BQ313" i="1"/>
  <c r="BQ312" i="1" s="1"/>
  <c r="BO67" i="1"/>
  <c r="BO65" i="1"/>
  <c r="BO40" i="1" s="1"/>
  <c r="AX338" i="1"/>
  <c r="AW48" i="1"/>
  <c r="AY798" i="1"/>
  <c r="AY23" i="1" s="1"/>
  <c r="AY36" i="1"/>
  <c r="AW338" i="1"/>
  <c r="AY942" i="1"/>
  <c r="AY53" i="1" s="1"/>
  <c r="AV830" i="1" l="1"/>
  <c r="AV984" i="1" s="1"/>
  <c r="AZ984" i="1"/>
  <c r="BO333" i="1"/>
  <c r="AV338" i="1"/>
  <c r="AX34" i="1"/>
  <c r="AX827" i="1"/>
  <c r="AV827" i="1" s="1"/>
  <c r="AV802" i="1"/>
  <c r="AX31" i="1"/>
  <c r="AV737" i="1"/>
  <c r="AX736" i="1"/>
  <c r="AV736" i="1" s="1"/>
  <c r="AX797" i="1"/>
  <c r="AV797" i="1" s="1"/>
  <c r="BJ799" i="1"/>
  <c r="BI730" i="1"/>
  <c r="BQ799" i="1"/>
  <c r="CK825" i="1"/>
  <c r="BD729" i="1"/>
  <c r="BD47" i="1" s="1"/>
  <c r="BD799" i="1"/>
  <c r="BD62" i="1"/>
  <c r="BD36" i="1" s="1"/>
  <c r="BD830" i="1"/>
  <c r="BS729" i="1"/>
  <c r="BS47" i="1" s="1"/>
  <c r="BS971" i="1"/>
  <c r="BN800" i="1"/>
  <c r="BN825" i="1" s="1"/>
  <c r="CK802" i="1"/>
  <c r="CK827" i="1"/>
  <c r="CL59" i="1"/>
  <c r="BR823" i="1"/>
  <c r="BR56" i="1"/>
  <c r="BR30" i="1" s="1"/>
  <c r="BL942" i="1"/>
  <c r="BI943" i="1"/>
  <c r="BI942" i="1" s="1"/>
  <c r="BI53" i="1" s="1"/>
  <c r="BI972" i="1"/>
  <c r="BL970" i="1"/>
  <c r="BL31" i="1"/>
  <c r="BI335" i="1"/>
  <c r="BJ333" i="1"/>
  <c r="BI333" i="1" s="1"/>
  <c r="CL31" i="1"/>
  <c r="CK57" i="1"/>
  <c r="CL798" i="1"/>
  <c r="CM729" i="1"/>
  <c r="BO59" i="1"/>
  <c r="BO34" i="1" s="1"/>
  <c r="BO797" i="1"/>
  <c r="BP48" i="1"/>
  <c r="BO737" i="1"/>
  <c r="BP736" i="1"/>
  <c r="BO736" i="1" s="1"/>
  <c r="BN736" i="1" s="1"/>
  <c r="BQ729" i="1"/>
  <c r="BQ800" i="1"/>
  <c r="BO312" i="1"/>
  <c r="BO313" i="1"/>
  <c r="BS798" i="1"/>
  <c r="BO730" i="1"/>
  <c r="BO62" i="1"/>
  <c r="BP47" i="1"/>
  <c r="AW333" i="1"/>
  <c r="AW730" i="1"/>
  <c r="AW799" i="1" s="1"/>
  <c r="AW824" i="1" s="1"/>
  <c r="AY823" i="1"/>
  <c r="AY56" i="1"/>
  <c r="AY30" i="1" s="1"/>
  <c r="AW59" i="1"/>
  <c r="AW34" i="1" s="1"/>
  <c r="AX333" i="1"/>
  <c r="AX730" i="1"/>
  <c r="AW57" i="1"/>
  <c r="AW31" i="1" s="1"/>
  <c r="BR979" i="1" l="1"/>
  <c r="BR981" i="1"/>
  <c r="BR983" i="1"/>
  <c r="AY981" i="1"/>
  <c r="AY983" i="1"/>
  <c r="AY979" i="1"/>
  <c r="AV57" i="1"/>
  <c r="AV59" i="1"/>
  <c r="AV34" i="1" s="1"/>
  <c r="AV31" i="1"/>
  <c r="AV48" i="1"/>
  <c r="AX799" i="1"/>
  <c r="AV730" i="1"/>
  <c r="BN730" i="1"/>
  <c r="BN729" i="1" s="1"/>
  <c r="BO48" i="1"/>
  <c r="BN797" i="1"/>
  <c r="BL53" i="1"/>
  <c r="BT942" i="1"/>
  <c r="BD798" i="1"/>
  <c r="BD824" i="1"/>
  <c r="BO729" i="1"/>
  <c r="BO47" i="1" s="1"/>
  <c r="BS970" i="1"/>
  <c r="BS36" i="1" s="1"/>
  <c r="BO971" i="1"/>
  <c r="BN57" i="1"/>
  <c r="CK59" i="1"/>
  <c r="CK34" i="1" s="1"/>
  <c r="CL34" i="1"/>
  <c r="BL29" i="1"/>
  <c r="BI31" i="1"/>
  <c r="BI970" i="1"/>
  <c r="BL36" i="1"/>
  <c r="BI36" i="1" s="1"/>
  <c r="BL23" i="1"/>
  <c r="BL21" i="1"/>
  <c r="BR55" i="1"/>
  <c r="BJ729" i="1"/>
  <c r="CL23" i="1"/>
  <c r="CM798" i="1"/>
  <c r="CM23" i="1" s="1"/>
  <c r="BS823" i="1"/>
  <c r="BS56" i="1"/>
  <c r="BS30" i="1" s="1"/>
  <c r="BS29" i="1" s="1"/>
  <c r="BQ825" i="1"/>
  <c r="BO800" i="1"/>
  <c r="BQ798" i="1"/>
  <c r="BQ23" i="1" s="1"/>
  <c r="BO799" i="1"/>
  <c r="BP798" i="1"/>
  <c r="BP23" i="1" s="1"/>
  <c r="AX729" i="1"/>
  <c r="AY55" i="1"/>
  <c r="AY21" i="1" s="1"/>
  <c r="AY29" i="1"/>
  <c r="AY6" i="1"/>
  <c r="AW729" i="1"/>
  <c r="BS983" i="1" l="1"/>
  <c r="BS981" i="1"/>
  <c r="BS979" i="1"/>
  <c r="AX824" i="1"/>
  <c r="BN799" i="1"/>
  <c r="BN798" i="1" s="1"/>
  <c r="BT53" i="1"/>
  <c r="BT23" i="1"/>
  <c r="BT21" i="1"/>
  <c r="BD56" i="1"/>
  <c r="BD823" i="1"/>
  <c r="BD55" i="1" s="1"/>
  <c r="BS23" i="1"/>
  <c r="BN31" i="1"/>
  <c r="BI729" i="1"/>
  <c r="BI47" i="1" s="1"/>
  <c r="BJ47" i="1"/>
  <c r="BI799" i="1"/>
  <c r="BJ798" i="1"/>
  <c r="BJ23" i="1" s="1"/>
  <c r="BQ57" i="1"/>
  <c r="BO825" i="1"/>
  <c r="BO798" i="1"/>
  <c r="BS55" i="1"/>
  <c r="BS21" i="1" s="1"/>
  <c r="AW47" i="1"/>
  <c r="AX798" i="1"/>
  <c r="E700" i="1"/>
  <c r="L700" i="1" l="1"/>
  <c r="V700" i="1"/>
  <c r="AF700" i="1"/>
  <c r="AX23" i="1"/>
  <c r="BI798" i="1"/>
  <c r="BI23" i="1"/>
  <c r="BQ31" i="1"/>
  <c r="BO57" i="1"/>
  <c r="AX823" i="1"/>
  <c r="AX56" i="1"/>
  <c r="BX680" i="1"/>
  <c r="BY793" i="1"/>
  <c r="BV793" i="1" s="1"/>
  <c r="BG793" i="1"/>
  <c r="D793" i="1"/>
  <c r="J793" i="1" l="1"/>
  <c r="AD793" i="1"/>
  <c r="T793" i="1"/>
  <c r="AX55" i="1"/>
  <c r="AX30" i="1"/>
  <c r="BJ808" i="1"/>
  <c r="BP808" i="1" s="1"/>
  <c r="AX29" i="1" l="1"/>
  <c r="AX21" i="1"/>
  <c r="BW808" i="1"/>
  <c r="CF808" i="1" s="1"/>
  <c r="CE808" i="1" s="1"/>
  <c r="BP821" i="1"/>
  <c r="BP820" i="1"/>
  <c r="BP807" i="1"/>
  <c r="BJ807" i="1"/>
  <c r="BJ821" i="1"/>
  <c r="BJ820" i="1"/>
  <c r="BJ24" i="1" s="1"/>
  <c r="BK808" i="1"/>
  <c r="BQ808" i="1" s="1"/>
  <c r="BO808" i="1" s="1"/>
  <c r="BQ820" i="1" l="1"/>
  <c r="BQ24" i="1" s="1"/>
  <c r="BQ807" i="1"/>
  <c r="BO807" i="1" s="1"/>
  <c r="BQ821" i="1"/>
  <c r="BQ824" i="1" s="1"/>
  <c r="BP24" i="1"/>
  <c r="BP824" i="1"/>
  <c r="BK807" i="1"/>
  <c r="BI807" i="1" s="1"/>
  <c r="BK821" i="1"/>
  <c r="BK824" i="1" s="1"/>
  <c r="BK820" i="1"/>
  <c r="BK24" i="1" s="1"/>
  <c r="BJ824" i="1"/>
  <c r="BJ56" i="1" s="1"/>
  <c r="BJ30" i="1" s="1"/>
  <c r="BJ29" i="1" s="1"/>
  <c r="BX808" i="1"/>
  <c r="BI808" i="1"/>
  <c r="BN808" i="1" s="1"/>
  <c r="BN821" i="1" s="1"/>
  <c r="AB965" i="1"/>
  <c r="CI965" i="1"/>
  <c r="CE965" i="1" s="1"/>
  <c r="CD965" i="1"/>
  <c r="CA965" i="1" s="1"/>
  <c r="BZ965" i="1"/>
  <c r="BV965" i="1" s="1"/>
  <c r="BN965" i="1"/>
  <c r="BH965" i="1"/>
  <c r="BE965" i="1" s="1"/>
  <c r="BA965" i="1"/>
  <c r="BZ870" i="1"/>
  <c r="BY870" i="1"/>
  <c r="BW870" i="1"/>
  <c r="BH870" i="1"/>
  <c r="BG870" i="1"/>
  <c r="BG862" i="1" s="1"/>
  <c r="BF870" i="1"/>
  <c r="G870" i="1"/>
  <c r="G862" i="1" s="1"/>
  <c r="G934" i="1" s="1"/>
  <c r="BZ869" i="1"/>
  <c r="BY869" i="1"/>
  <c r="BW869" i="1"/>
  <c r="BH869" i="1"/>
  <c r="BG869" i="1"/>
  <c r="BF869" i="1"/>
  <c r="G869" i="1"/>
  <c r="F869" i="1"/>
  <c r="E869" i="1"/>
  <c r="AU965" i="1" l="1"/>
  <c r="R965" i="1"/>
  <c r="H964" i="1"/>
  <c r="BO24" i="1"/>
  <c r="BN824" i="1"/>
  <c r="BN56" i="1" s="1"/>
  <c r="BN55" i="1" s="1"/>
  <c r="BN820" i="1"/>
  <c r="BN24" i="1" s="1"/>
  <c r="BQ823" i="1"/>
  <c r="BQ55" i="1" s="1"/>
  <c r="BQ21" i="1" s="1"/>
  <c r="BQ56" i="1"/>
  <c r="BQ30" i="1" s="1"/>
  <c r="BQ29" i="1" s="1"/>
  <c r="BO821" i="1"/>
  <c r="BO820" i="1"/>
  <c r="D965" i="1"/>
  <c r="T965" i="1" s="1"/>
  <c r="BP56" i="1"/>
  <c r="BP823" i="1"/>
  <c r="BO824" i="1"/>
  <c r="BI821" i="1"/>
  <c r="BE869" i="1"/>
  <c r="BE870" i="1"/>
  <c r="D869" i="1"/>
  <c r="BV808" i="1"/>
  <c r="CM808" i="1"/>
  <c r="BJ823" i="1"/>
  <c r="BI824" i="1"/>
  <c r="BK56" i="1"/>
  <c r="BK30" i="1" s="1"/>
  <c r="BK29" i="1" s="1"/>
  <c r="BK823" i="1"/>
  <c r="BK55" i="1" s="1"/>
  <c r="BK21" i="1" s="1"/>
  <c r="BI820" i="1"/>
  <c r="BI24" i="1"/>
  <c r="BA870" i="1"/>
  <c r="BV870" i="1"/>
  <c r="BA869" i="1"/>
  <c r="BV869" i="1"/>
  <c r="AB964" i="1" l="1"/>
  <c r="H957" i="1"/>
  <c r="BP981" i="1"/>
  <c r="BP983" i="1"/>
  <c r="BO983" i="1" s="1"/>
  <c r="BP979" i="1"/>
  <c r="BJ55" i="1"/>
  <c r="BJ21" i="1" s="1"/>
  <c r="BJ979" i="1"/>
  <c r="BJ981" i="1"/>
  <c r="BJ983" i="1"/>
  <c r="BI983" i="1" s="1"/>
  <c r="J965" i="1"/>
  <c r="AU964" i="1"/>
  <c r="AU957" i="1" s="1"/>
  <c r="R964" i="1"/>
  <c r="BN30" i="1"/>
  <c r="BN29" i="1" s="1"/>
  <c r="D964" i="1"/>
  <c r="BP55" i="1"/>
  <c r="BO823" i="1"/>
  <c r="BP30" i="1"/>
  <c r="BO56" i="1"/>
  <c r="CM820" i="1"/>
  <c r="CM24" i="1" s="1"/>
  <c r="CM821" i="1"/>
  <c r="CM824" i="1" s="1"/>
  <c r="CM807" i="1"/>
  <c r="BI56" i="1"/>
  <c r="BI823" i="1"/>
  <c r="E891" i="1"/>
  <c r="BI979" i="1" l="1"/>
  <c r="BI981" i="1"/>
  <c r="BO981" i="1"/>
  <c r="BO979" i="1"/>
  <c r="E870" i="1"/>
  <c r="J964" i="1"/>
  <c r="T964" i="1"/>
  <c r="BN823" i="1"/>
  <c r="BP29" i="1"/>
  <c r="BO30" i="1"/>
  <c r="BO6" i="1" s="1"/>
  <c r="BP21" i="1"/>
  <c r="BO55" i="1"/>
  <c r="BO935" i="1"/>
  <c r="BR933" i="1"/>
  <c r="CM823" i="1"/>
  <c r="CM55" i="1" s="1"/>
  <c r="CM21" i="1" s="1"/>
  <c r="CM56" i="1"/>
  <c r="CM30" i="1" s="1"/>
  <c r="CM29" i="1" s="1"/>
  <c r="BI55" i="1"/>
  <c r="BI29" i="1"/>
  <c r="BI30" i="1"/>
  <c r="BI6" i="1" s="1"/>
  <c r="BA891" i="1"/>
  <c r="BA892" i="1"/>
  <c r="BA862" i="1" s="1"/>
  <c r="BR951" i="1" l="1"/>
  <c r="BR948" i="1"/>
  <c r="BR945" i="1" s="1"/>
  <c r="BR953" i="1"/>
  <c r="BO933" i="1"/>
  <c r="BI21" i="1"/>
  <c r="BJ22" i="1" s="1"/>
  <c r="BV755" i="1"/>
  <c r="BV753" i="1"/>
  <c r="BV752" i="1"/>
  <c r="BV751" i="1"/>
  <c r="BV750" i="1"/>
  <c r="BV749" i="1"/>
  <c r="BV747" i="1"/>
  <c r="BV746" i="1"/>
  <c r="BV744" i="1"/>
  <c r="BV743" i="1"/>
  <c r="CH577" i="1"/>
  <c r="CF577" i="1"/>
  <c r="BW577" i="1"/>
  <c r="BN577" i="1"/>
  <c r="BA577" i="1"/>
  <c r="BF577" i="1"/>
  <c r="BE577" i="1" s="1"/>
  <c r="D424" i="1"/>
  <c r="T424" i="1" s="1"/>
  <c r="D422" i="1"/>
  <c r="T422" i="1" s="1"/>
  <c r="BY792" i="1"/>
  <c r="BV792" i="1" s="1"/>
  <c r="BG792" i="1"/>
  <c r="D792" i="1"/>
  <c r="D796" i="1"/>
  <c r="AD796" i="1" s="1"/>
  <c r="BG791" i="1"/>
  <c r="D791" i="1"/>
  <c r="J791" i="1" l="1"/>
  <c r="AD791" i="1"/>
  <c r="T791" i="1"/>
  <c r="J792" i="1"/>
  <c r="AD792" i="1"/>
  <c r="T792" i="1"/>
  <c r="J796" i="1"/>
  <c r="T796" i="1"/>
  <c r="J422" i="1"/>
  <c r="AD422" i="1"/>
  <c r="J424" i="1"/>
  <c r="AD424" i="1"/>
  <c r="BR943" i="1"/>
  <c r="BR972" i="1"/>
  <c r="BI2" i="1"/>
  <c r="BM22" i="1"/>
  <c r="CB577" i="1"/>
  <c r="CA577" i="1" s="1"/>
  <c r="BO972" i="1" l="1"/>
  <c r="BR970" i="1"/>
  <c r="BR31" i="1"/>
  <c r="BO31" i="1" s="1"/>
  <c r="BR942" i="1"/>
  <c r="BR53" i="1" s="1"/>
  <c r="BO943" i="1"/>
  <c r="BO942" i="1" s="1"/>
  <c r="BO53" i="1" s="1"/>
  <c r="BR29" i="1" l="1"/>
  <c r="BO29" i="1" s="1"/>
  <c r="BR36" i="1"/>
  <c r="BO36" i="1" s="1"/>
  <c r="BO970" i="1"/>
  <c r="BR21" i="1"/>
  <c r="BO21" i="1" s="1"/>
  <c r="BN21" i="1" s="1"/>
  <c r="BR23" i="1"/>
  <c r="BO23" i="1" s="1"/>
  <c r="D157" i="1"/>
  <c r="AD157" i="1" s="1"/>
  <c r="D158" i="1"/>
  <c r="AD158" i="1" s="1"/>
  <c r="BW820" i="1"/>
  <c r="BX344" i="1"/>
  <c r="J158" i="1" l="1"/>
  <c r="J157" i="1"/>
  <c r="BP22" i="1"/>
  <c r="BU22" i="1"/>
  <c r="BZ741" i="1"/>
  <c r="BY741" i="1"/>
  <c r="BX741" i="1"/>
  <c r="BW741" i="1"/>
  <c r="BZ740" i="1"/>
  <c r="BY740" i="1"/>
  <c r="BX740" i="1"/>
  <c r="BW740" i="1"/>
  <c r="F740" i="1"/>
  <c r="X740" i="1" s="1"/>
  <c r="G740" i="1"/>
  <c r="H740" i="1"/>
  <c r="G741" i="1"/>
  <c r="H741" i="1"/>
  <c r="E741" i="1"/>
  <c r="E740" i="1"/>
  <c r="BV758" i="1"/>
  <c r="BV757" i="1"/>
  <c r="BX756" i="1"/>
  <c r="D757" i="1"/>
  <c r="F756" i="1"/>
  <c r="D758" i="1"/>
  <c r="D755" i="1"/>
  <c r="D753" i="1"/>
  <c r="J752" i="1"/>
  <c r="D750" i="1"/>
  <c r="AD750" i="1" s="1"/>
  <c r="D749" i="1"/>
  <c r="J749" i="1" s="1"/>
  <c r="D747" i="1"/>
  <c r="AD747" i="1" s="1"/>
  <c r="F751" i="1"/>
  <c r="X751" i="1" s="1"/>
  <c r="F754" i="1"/>
  <c r="BX748" i="1"/>
  <c r="BV748" i="1" s="1"/>
  <c r="F748" i="1"/>
  <c r="N748" i="1" s="1"/>
  <c r="BX745" i="1"/>
  <c r="BV745" i="1" s="1"/>
  <c r="F745" i="1"/>
  <c r="X745" i="1" s="1"/>
  <c r="D744" i="1"/>
  <c r="AD744" i="1" s="1"/>
  <c r="F742" i="1"/>
  <c r="X742" i="1" s="1"/>
  <c r="BW686" i="1"/>
  <c r="E686" i="1"/>
  <c r="BX678" i="1"/>
  <c r="F678" i="1"/>
  <c r="F498" i="1"/>
  <c r="D499" i="1"/>
  <c r="BV448" i="1"/>
  <c r="D448" i="1"/>
  <c r="CH447" i="1"/>
  <c r="CA447" i="1"/>
  <c r="BX447" i="1"/>
  <c r="BX446" i="1" s="1"/>
  <c r="BW447" i="1"/>
  <c r="CF447" i="1" s="1"/>
  <c r="BA447" i="1"/>
  <c r="F447" i="1"/>
  <c r="E447" i="1"/>
  <c r="BX439" i="1"/>
  <c r="BX438" i="1" s="1"/>
  <c r="BV440" i="1"/>
  <c r="D440" i="1"/>
  <c r="F439" i="1"/>
  <c r="F421" i="1"/>
  <c r="N421" i="1" s="1"/>
  <c r="D286" i="1"/>
  <c r="T286" i="1" s="1"/>
  <c r="F285" i="1"/>
  <c r="N285" i="1" s="1"/>
  <c r="E284" i="1"/>
  <c r="L284" i="1" s="1"/>
  <c r="F283" i="1"/>
  <c r="N283" i="1" s="1"/>
  <c r="AD758" i="1" l="1"/>
  <c r="X758" i="1"/>
  <c r="AD757" i="1"/>
  <c r="X757" i="1"/>
  <c r="AF686" i="1"/>
  <c r="L686" i="1"/>
  <c r="X678" i="1"/>
  <c r="N678" i="1"/>
  <c r="AH754" i="1"/>
  <c r="N754" i="1"/>
  <c r="AH751" i="1"/>
  <c r="N751" i="1"/>
  <c r="AH756" i="1"/>
  <c r="N756" i="1"/>
  <c r="AH283" i="1"/>
  <c r="X283" i="1"/>
  <c r="AU451" i="1"/>
  <c r="X451" i="1"/>
  <c r="AH451" i="1"/>
  <c r="J753" i="1"/>
  <c r="AD753" i="1"/>
  <c r="T753" i="1"/>
  <c r="J755" i="1"/>
  <c r="T755" i="1"/>
  <c r="AH748" i="1"/>
  <c r="X748" i="1"/>
  <c r="AU498" i="1"/>
  <c r="AH498" i="1"/>
  <c r="AU439" i="1"/>
  <c r="X439" i="1"/>
  <c r="AH439" i="1"/>
  <c r="AU447" i="1"/>
  <c r="X447" i="1"/>
  <c r="AH447" i="1"/>
  <c r="V284" i="1"/>
  <c r="AF284" i="1"/>
  <c r="AH285" i="1"/>
  <c r="X285" i="1"/>
  <c r="N742" i="1"/>
  <c r="AH742" i="1"/>
  <c r="J747" i="1"/>
  <c r="T747" i="1"/>
  <c r="J757" i="1"/>
  <c r="T757" i="1"/>
  <c r="J744" i="1"/>
  <c r="T744" i="1"/>
  <c r="N745" i="1"/>
  <c r="AH745" i="1"/>
  <c r="J750" i="1"/>
  <c r="T750" i="1"/>
  <c r="N740" i="1"/>
  <c r="AH740" i="1"/>
  <c r="J758" i="1"/>
  <c r="T758" i="1"/>
  <c r="J499" i="1"/>
  <c r="AD499" i="1"/>
  <c r="AH678" i="1"/>
  <c r="J440" i="1"/>
  <c r="AD440" i="1"/>
  <c r="J448" i="1"/>
  <c r="AD448" i="1"/>
  <c r="J286" i="1"/>
  <c r="AD286" i="1"/>
  <c r="AU421" i="1"/>
  <c r="D284" i="1"/>
  <c r="T284" i="1" s="1"/>
  <c r="E315" i="1"/>
  <c r="F446" i="1"/>
  <c r="F497" i="1"/>
  <c r="F438" i="1"/>
  <c r="BS22" i="1"/>
  <c r="BO2" i="1"/>
  <c r="D740" i="1"/>
  <c r="AD740" i="1" s="1"/>
  <c r="BV741" i="1"/>
  <c r="BV740" i="1"/>
  <c r="X741" i="1"/>
  <c r="BX739" i="1"/>
  <c r="H739" i="1"/>
  <c r="G739" i="1"/>
  <c r="BV447" i="1"/>
  <c r="D447" i="1"/>
  <c r="BW446" i="1"/>
  <c r="BV446" i="1" s="1"/>
  <c r="BF447" i="1"/>
  <c r="BE447" i="1" s="1"/>
  <c r="E446" i="1"/>
  <c r="E283" i="1"/>
  <c r="L283" i="1" s="1"/>
  <c r="AU497" i="1" l="1"/>
  <c r="AH497" i="1"/>
  <c r="AU438" i="1"/>
  <c r="AH438" i="1"/>
  <c r="D446" i="1"/>
  <c r="AD446" i="1" s="1"/>
  <c r="AU446" i="1"/>
  <c r="X446" i="1"/>
  <c r="AH446" i="1"/>
  <c r="D283" i="1"/>
  <c r="V283" i="1"/>
  <c r="AF283" i="1"/>
  <c r="L315" i="1"/>
  <c r="AF315" i="1"/>
  <c r="V315" i="1"/>
  <c r="N741" i="1"/>
  <c r="AH741" i="1"/>
  <c r="J740" i="1"/>
  <c r="T740" i="1"/>
  <c r="AD283" i="1"/>
  <c r="J284" i="1"/>
  <c r="AD284" i="1"/>
  <c r="J447" i="1"/>
  <c r="AD447" i="1"/>
  <c r="D741" i="1"/>
  <c r="AD741" i="1" s="1"/>
  <c r="F739" i="1"/>
  <c r="X739" i="1" s="1"/>
  <c r="BV739" i="1"/>
  <c r="BW705" i="1"/>
  <c r="BV705" i="1" s="1"/>
  <c r="D707" i="1"/>
  <c r="T707" i="1" s="1"/>
  <c r="D710" i="1"/>
  <c r="T710" i="1" s="1"/>
  <c r="D711" i="1"/>
  <c r="T711" i="1" s="1"/>
  <c r="D712" i="1"/>
  <c r="T712" i="1" s="1"/>
  <c r="F203" i="1"/>
  <c r="BX203" i="1"/>
  <c r="BV203" i="1" s="1"/>
  <c r="E204" i="1"/>
  <c r="J283" i="1" l="1"/>
  <c r="T283" i="1"/>
  <c r="AU204" i="1"/>
  <c r="AF204" i="1"/>
  <c r="V204" i="1"/>
  <c r="N739" i="1"/>
  <c r="AH739" i="1"/>
  <c r="J741" i="1"/>
  <c r="T741" i="1"/>
  <c r="J712" i="1"/>
  <c r="AD712" i="1"/>
  <c r="J711" i="1"/>
  <c r="AD711" i="1"/>
  <c r="J707" i="1"/>
  <c r="AD707" i="1"/>
  <c r="J710" i="1"/>
  <c r="AD710" i="1"/>
  <c r="D204" i="1"/>
  <c r="T204" i="1" s="1"/>
  <c r="D739" i="1"/>
  <c r="AD739" i="1" s="1"/>
  <c r="BW703" i="1"/>
  <c r="BV703" i="1" s="1"/>
  <c r="E203" i="1"/>
  <c r="AU203" i="1" l="1"/>
  <c r="V203" i="1"/>
  <c r="AF203" i="1"/>
  <c r="J739" i="1"/>
  <c r="T739" i="1"/>
  <c r="J204" i="1"/>
  <c r="AD204" i="1"/>
  <c r="D203" i="1"/>
  <c r="T203" i="1" s="1"/>
  <c r="BZ821" i="1"/>
  <c r="BZ733" i="1"/>
  <c r="H822" i="1"/>
  <c r="AB822" i="1" s="1"/>
  <c r="R821" i="1" l="1"/>
  <c r="AB821" i="1"/>
  <c r="J203" i="1"/>
  <c r="AD203" i="1"/>
  <c r="BZ803" i="1"/>
  <c r="E225" i="1"/>
  <c r="BZ202" i="1"/>
  <c r="BY201" i="1"/>
  <c r="BY200" i="1" s="1"/>
  <c r="BW201" i="1"/>
  <c r="BW200" i="1" s="1"/>
  <c r="G201" i="1"/>
  <c r="E200" i="1"/>
  <c r="CI202" i="1"/>
  <c r="CH202" i="1"/>
  <c r="CD202" i="1"/>
  <c r="CC202" i="1"/>
  <c r="BH202" i="1"/>
  <c r="BG202" i="1"/>
  <c r="F224" i="1"/>
  <c r="CD223" i="1"/>
  <c r="CB223" i="1"/>
  <c r="G223" i="1"/>
  <c r="BV220" i="1"/>
  <c r="F226" i="1"/>
  <c r="BX226" i="1"/>
  <c r="BX223" i="1" s="1"/>
  <c r="BX225" i="1"/>
  <c r="BX222" i="1" s="1"/>
  <c r="BW225" i="1"/>
  <c r="BW222" i="1" s="1"/>
  <c r="CD220" i="1"/>
  <c r="CC220" i="1"/>
  <c r="CB220" i="1"/>
  <c r="BA220" i="1"/>
  <c r="D182" i="1"/>
  <c r="AD182" i="1" s="1"/>
  <c r="BY173" i="1"/>
  <c r="BX173" i="1"/>
  <c r="BW173" i="1"/>
  <c r="BY172" i="1"/>
  <c r="BX172" i="1"/>
  <c r="BW172" i="1"/>
  <c r="E173" i="1"/>
  <c r="V173" i="1" s="1"/>
  <c r="G173" i="1"/>
  <c r="Z173" i="1" s="1"/>
  <c r="G172" i="1"/>
  <c r="Z172" i="1" s="1"/>
  <c r="E172" i="1"/>
  <c r="V172" i="1" s="1"/>
  <c r="F173" i="1"/>
  <c r="X226" i="1" l="1"/>
  <c r="AH226" i="1"/>
  <c r="G221" i="1"/>
  <c r="AU200" i="1"/>
  <c r="V200" i="1"/>
  <c r="AF200" i="1"/>
  <c r="X173" i="1"/>
  <c r="AH173" i="1"/>
  <c r="X224" i="1"/>
  <c r="AH224" i="1"/>
  <c r="G200" i="1"/>
  <c r="J182" i="1"/>
  <c r="BY171" i="1"/>
  <c r="N224" i="1"/>
  <c r="AU224" i="1"/>
  <c r="AU226" i="1"/>
  <c r="N226" i="1"/>
  <c r="D200" i="1"/>
  <c r="T200" i="1" s="1"/>
  <c r="E224" i="1"/>
  <c r="BX221" i="1"/>
  <c r="F201" i="1"/>
  <c r="CA220" i="1"/>
  <c r="BW171" i="1"/>
  <c r="BX201" i="1"/>
  <c r="BX200" i="1" s="1"/>
  <c r="F222" i="1"/>
  <c r="F223" i="1"/>
  <c r="BX171" i="1"/>
  <c r="F180" i="1"/>
  <c r="F172" i="1"/>
  <c r="AH222" i="1" l="1"/>
  <c r="X222" i="1"/>
  <c r="X223" i="1"/>
  <c r="AH223" i="1"/>
  <c r="D180" i="1"/>
  <c r="AD180" i="1" s="1"/>
  <c r="AH180" i="1"/>
  <c r="X180" i="1"/>
  <c r="F116" i="1"/>
  <c r="X172" i="1"/>
  <c r="AH172" i="1"/>
  <c r="F200" i="1"/>
  <c r="D224" i="1"/>
  <c r="T224" i="1" s="1"/>
  <c r="J200" i="1"/>
  <c r="AD200" i="1"/>
  <c r="J180" i="1"/>
  <c r="AU223" i="1"/>
  <c r="N223" i="1"/>
  <c r="N222" i="1"/>
  <c r="AU222" i="1"/>
  <c r="F221" i="1"/>
  <c r="CE182" i="1"/>
  <c r="CA182" i="1"/>
  <c r="BV182" i="1"/>
  <c r="BA182" i="1"/>
  <c r="CE181" i="1"/>
  <c r="CA181" i="1"/>
  <c r="BV181" i="1"/>
  <c r="BA181" i="1"/>
  <c r="D181" i="1"/>
  <c r="AD181" i="1" s="1"/>
  <c r="CF180" i="1"/>
  <c r="CE180" i="1" s="1"/>
  <c r="CB180" i="1"/>
  <c r="CA180" i="1" s="1"/>
  <c r="BW180" i="1"/>
  <c r="BV180" i="1" s="1"/>
  <c r="BF180" i="1"/>
  <c r="BE180" i="1" s="1"/>
  <c r="E180" i="1"/>
  <c r="V180" i="1" s="1"/>
  <c r="F115" i="1" l="1"/>
  <c r="AH116" i="1"/>
  <c r="X116" i="1"/>
  <c r="AD224" i="1"/>
  <c r="J224" i="1"/>
  <c r="X221" i="1"/>
  <c r="AH221" i="1"/>
  <c r="J181" i="1"/>
  <c r="N221" i="1"/>
  <c r="AU221" i="1"/>
  <c r="BA180" i="1"/>
  <c r="CE179" i="1"/>
  <c r="CA179" i="1"/>
  <c r="BV179" i="1"/>
  <c r="BA179" i="1"/>
  <c r="D179" i="1"/>
  <c r="AD179" i="1" s="1"/>
  <c r="CE178" i="1"/>
  <c r="CA178" i="1"/>
  <c r="BV178" i="1"/>
  <c r="BF178" i="1"/>
  <c r="D178" i="1"/>
  <c r="AD178" i="1" s="1"/>
  <c r="CE177" i="1"/>
  <c r="CA177" i="1"/>
  <c r="BW177" i="1"/>
  <c r="BV177" i="1" s="1"/>
  <c r="H177" i="1"/>
  <c r="G177" i="1"/>
  <c r="Z177" i="1" s="1"/>
  <c r="F177" i="1"/>
  <c r="E177" i="1"/>
  <c r="V177" i="1" s="1"/>
  <c r="CE176" i="1"/>
  <c r="CA176" i="1"/>
  <c r="BV176" i="1"/>
  <c r="BA176" i="1"/>
  <c r="D176" i="1"/>
  <c r="AD176" i="1" s="1"/>
  <c r="CE175" i="1"/>
  <c r="CA175" i="1"/>
  <c r="BV175" i="1"/>
  <c r="BF175" i="1"/>
  <c r="D175" i="1"/>
  <c r="AD175" i="1" s="1"/>
  <c r="CE174" i="1"/>
  <c r="CA174" i="1"/>
  <c r="BW174" i="1"/>
  <c r="BV174" i="1" s="1"/>
  <c r="H174" i="1"/>
  <c r="G174" i="1"/>
  <c r="Z174" i="1" s="1"/>
  <c r="F174" i="1"/>
  <c r="E174" i="1"/>
  <c r="V174" i="1" s="1"/>
  <c r="G171" i="1"/>
  <c r="Z171" i="1" s="1"/>
  <c r="X177" i="1" l="1"/>
  <c r="AH177" i="1"/>
  <c r="AH174" i="1"/>
  <c r="X174" i="1"/>
  <c r="AL177" i="1"/>
  <c r="AB177" i="1"/>
  <c r="AB174" i="1"/>
  <c r="AL174" i="1"/>
  <c r="AH115" i="1"/>
  <c r="X115" i="1"/>
  <c r="J175" i="1"/>
  <c r="J178" i="1"/>
  <c r="J176" i="1"/>
  <c r="J179" i="1"/>
  <c r="BB175" i="1"/>
  <c r="BE175" i="1"/>
  <c r="BB178" i="1"/>
  <c r="BB177" i="1" s="1"/>
  <c r="BA177" i="1" s="1"/>
  <c r="BE178" i="1"/>
  <c r="D173" i="1"/>
  <c r="AD173" i="1" s="1"/>
  <c r="BV173" i="1"/>
  <c r="D174" i="1"/>
  <c r="AD174" i="1" s="1"/>
  <c r="BF177" i="1"/>
  <c r="BE177" i="1" s="1"/>
  <c r="D177" i="1"/>
  <c r="AD177" i="1" s="1"/>
  <c r="E171" i="1"/>
  <c r="V171" i="1" s="1"/>
  <c r="F171" i="1"/>
  <c r="BF174" i="1"/>
  <c r="BE174" i="1" s="1"/>
  <c r="BA172" i="1"/>
  <c r="X171" i="1" l="1"/>
  <c r="AH171" i="1"/>
  <c r="J173" i="1"/>
  <c r="J174" i="1"/>
  <c r="J177" i="1"/>
  <c r="BA178" i="1"/>
  <c r="BB174" i="1"/>
  <c r="BA174" i="1" s="1"/>
  <c r="BA175" i="1"/>
  <c r="BY759" i="1" l="1"/>
  <c r="BX759" i="1"/>
  <c r="BX738" i="1" s="1"/>
  <c r="F759" i="1"/>
  <c r="G759" i="1"/>
  <c r="D761" i="1"/>
  <c r="AD761" i="1" s="1"/>
  <c r="D765" i="1"/>
  <c r="AD765" i="1" s="1"/>
  <c r="D764" i="1"/>
  <c r="AD764" i="1" s="1"/>
  <c r="T765" i="1" l="1"/>
  <c r="F738" i="1"/>
  <c r="X738" i="1" s="1"/>
  <c r="AD771" i="1"/>
  <c r="AD770" i="1"/>
  <c r="J764" i="1"/>
  <c r="T764" i="1"/>
  <c r="T761" i="1"/>
  <c r="BX797" i="1"/>
  <c r="CG738" i="1"/>
  <c r="CG797" i="1" s="1"/>
  <c r="CG799" i="1" s="1"/>
  <c r="D354" i="1"/>
  <c r="AD354" i="1" s="1"/>
  <c r="D38" i="1"/>
  <c r="AH738" i="1" l="1"/>
  <c r="N738" i="1"/>
  <c r="CG824" i="1"/>
  <c r="CG798" i="1"/>
  <c r="CG23" i="1" s="1"/>
  <c r="BZ341" i="1"/>
  <c r="BZ732" i="1" s="1"/>
  <c r="BY341" i="1"/>
  <c r="BY336" i="1" s="1"/>
  <c r="BY802" i="1" s="1"/>
  <c r="BZ339" i="1"/>
  <c r="BY339" i="1"/>
  <c r="BX339" i="1"/>
  <c r="BZ344" i="1"/>
  <c r="BZ731" i="1" s="1"/>
  <c r="BY344" i="1"/>
  <c r="BW344" i="1"/>
  <c r="BW339" i="1" s="1"/>
  <c r="BZ343" i="1"/>
  <c r="BZ342" i="1" s="1"/>
  <c r="BY343" i="1"/>
  <c r="BY342" i="1" s="1"/>
  <c r="F344" i="1"/>
  <c r="G344" i="1"/>
  <c r="H344" i="1"/>
  <c r="G343" i="1"/>
  <c r="H343" i="1"/>
  <c r="F339" i="1"/>
  <c r="F461" i="1"/>
  <c r="F460" i="1"/>
  <c r="BW716" i="1"/>
  <c r="BW717" i="1"/>
  <c r="BW337" i="1" s="1"/>
  <c r="BV337" i="1" s="1"/>
  <c r="BW803" i="1"/>
  <c r="BY829" i="1"/>
  <c r="BX829" i="1"/>
  <c r="BW829" i="1"/>
  <c r="BZ336" i="1"/>
  <c r="BZ802" i="1" s="1"/>
  <c r="BZ827" i="1" s="1"/>
  <c r="BZ334" i="1"/>
  <c r="BY334" i="1"/>
  <c r="BW334" i="1"/>
  <c r="BA802" i="1"/>
  <c r="BA827" i="1" s="1"/>
  <c r="BF802" i="1"/>
  <c r="BG802" i="1"/>
  <c r="BH802" i="1"/>
  <c r="BH338" i="1"/>
  <c r="G341" i="1"/>
  <c r="H341" i="1"/>
  <c r="AB341" i="1" s="1"/>
  <c r="AU460" i="1" l="1"/>
  <c r="AH460" i="1"/>
  <c r="X460" i="1"/>
  <c r="AU461" i="1"/>
  <c r="AH461" i="1"/>
  <c r="X461" i="1"/>
  <c r="X339" i="1"/>
  <c r="AH339" i="1"/>
  <c r="AH344" i="1"/>
  <c r="X344" i="1"/>
  <c r="H732" i="1"/>
  <c r="H336" i="1"/>
  <c r="G732" i="1"/>
  <c r="G336" i="1"/>
  <c r="CG56" i="1"/>
  <c r="CG30" i="1" s="1"/>
  <c r="CG29" i="1" s="1"/>
  <c r="CG823" i="1"/>
  <c r="CG55" i="1" s="1"/>
  <c r="CG21" i="1" s="1"/>
  <c r="BV334" i="1"/>
  <c r="H342" i="1"/>
  <c r="H340" i="1"/>
  <c r="AB340" i="1" s="1"/>
  <c r="G342" i="1"/>
  <c r="G335" i="1" s="1"/>
  <c r="G340" i="1"/>
  <c r="BV344" i="1"/>
  <c r="H802" i="1"/>
  <c r="BY340" i="1"/>
  <c r="BZ340" i="1"/>
  <c r="BV339" i="1"/>
  <c r="BY827" i="1"/>
  <c r="H730" i="1" l="1"/>
  <c r="R335" i="1"/>
  <c r="G802" i="1"/>
  <c r="BY338" i="1"/>
  <c r="BZ338" i="1"/>
  <c r="BZ936" i="1"/>
  <c r="BX936" i="1"/>
  <c r="BZ935" i="1"/>
  <c r="BX935" i="1"/>
  <c r="BW935" i="1"/>
  <c r="BZ934" i="1"/>
  <c r="BX934" i="1"/>
  <c r="F936" i="1"/>
  <c r="F861" i="1"/>
  <c r="F935" i="1" s="1"/>
  <c r="D871" i="1"/>
  <c r="F867" i="1"/>
  <c r="AH867" i="1" s="1"/>
  <c r="BX667" i="1"/>
  <c r="BX666" i="1" s="1"/>
  <c r="F667" i="1"/>
  <c r="F666" i="1" s="1"/>
  <c r="G667" i="1"/>
  <c r="G666" i="1" s="1"/>
  <c r="H667" i="1"/>
  <c r="H666" i="1" s="1"/>
  <c r="AD871" i="1" l="1"/>
  <c r="T871" i="1"/>
  <c r="BX933" i="1"/>
  <c r="BZ933" i="1"/>
  <c r="BV935" i="1"/>
  <c r="F863" i="1"/>
  <c r="AH863" i="1" s="1"/>
  <c r="BX546" i="1" l="1"/>
  <c r="BV547" i="1"/>
  <c r="BX530" i="1"/>
  <c r="BX341" i="1" s="1"/>
  <c r="BZ528" i="1"/>
  <c r="BX554" i="1"/>
  <c r="CJ553" i="1" s="1"/>
  <c r="CJ552" i="1" s="1"/>
  <c r="BX555" i="1"/>
  <c r="D557" i="1"/>
  <c r="J557" i="1" s="1"/>
  <c r="AD557" i="1" l="1"/>
  <c r="T557" i="1"/>
  <c r="BV555" i="1"/>
  <c r="CJ555" i="1"/>
  <c r="BV546" i="1"/>
  <c r="CJ544" i="1"/>
  <c r="CJ543" i="1" s="1"/>
  <c r="BX336" i="1"/>
  <c r="BX802" i="1" s="1"/>
  <c r="BX827" i="1" s="1"/>
  <c r="F553" i="1"/>
  <c r="N553" i="1" s="1"/>
  <c r="BX544" i="1"/>
  <c r="BX543" i="1" s="1"/>
  <c r="BX553" i="1"/>
  <c r="BX552" i="1" s="1"/>
  <c r="BV554" i="1"/>
  <c r="BV545" i="1"/>
  <c r="BX535" i="1"/>
  <c r="BX534" i="1"/>
  <c r="BV534" i="1" s="1"/>
  <c r="BX497" i="1"/>
  <c r="BX498" i="1"/>
  <c r="BV500" i="1"/>
  <c r="D500" i="1"/>
  <c r="BV496" i="1"/>
  <c r="BX494" i="1"/>
  <c r="BX495" i="1"/>
  <c r="BV493" i="1"/>
  <c r="BX492" i="1"/>
  <c r="BX491" i="1" s="1"/>
  <c r="J468" i="1"/>
  <c r="D467" i="1"/>
  <c r="T467" i="1" s="1"/>
  <c r="F466" i="1"/>
  <c r="BV462" i="1"/>
  <c r="BX461" i="1"/>
  <c r="BW461" i="1"/>
  <c r="BX460" i="1"/>
  <c r="BW460" i="1"/>
  <c r="BV454" i="1"/>
  <c r="D454" i="1"/>
  <c r="BX452" i="1"/>
  <c r="BX453" i="1"/>
  <c r="F452" i="1"/>
  <c r="F453" i="1"/>
  <c r="BX450" i="1"/>
  <c r="F420" i="1"/>
  <c r="N420" i="1" s="1"/>
  <c r="F407" i="1"/>
  <c r="F370" i="1"/>
  <c r="F371" i="1"/>
  <c r="F346" i="1"/>
  <c r="F347" i="1"/>
  <c r="BZ211" i="1"/>
  <c r="BY211" i="1"/>
  <c r="BY207" i="1" s="1"/>
  <c r="BX211" i="1"/>
  <c r="BX207" i="1" s="1"/>
  <c r="BW211" i="1"/>
  <c r="BW207" i="1" s="1"/>
  <c r="BZ210" i="1"/>
  <c r="BY210" i="1"/>
  <c r="BY206" i="1" s="1"/>
  <c r="BX210" i="1"/>
  <c r="BX206" i="1" s="1"/>
  <c r="BW210" i="1"/>
  <c r="BZ209" i="1"/>
  <c r="BY209" i="1"/>
  <c r="BX209" i="1"/>
  <c r="G211" i="1"/>
  <c r="H211" i="1"/>
  <c r="G210" i="1"/>
  <c r="H210" i="1"/>
  <c r="G209" i="1"/>
  <c r="H209" i="1"/>
  <c r="D218" i="1"/>
  <c r="T218" i="1" s="1"/>
  <c r="D219" i="1"/>
  <c r="T219" i="1" s="1"/>
  <c r="AU453" i="1" l="1"/>
  <c r="AH453" i="1"/>
  <c r="X453" i="1"/>
  <c r="X347" i="1"/>
  <c r="AH347" i="1"/>
  <c r="AH452" i="1"/>
  <c r="H206" i="1"/>
  <c r="H205" i="1" s="1"/>
  <c r="X346" i="1"/>
  <c r="AH346" i="1"/>
  <c r="G206" i="1"/>
  <c r="H207" i="1"/>
  <c r="G207" i="1"/>
  <c r="X553" i="1"/>
  <c r="AH553" i="1"/>
  <c r="AH466" i="1"/>
  <c r="AU420" i="1"/>
  <c r="AU407" i="1"/>
  <c r="AH407" i="1"/>
  <c r="AU370" i="1"/>
  <c r="AH370" i="1"/>
  <c r="AU371" i="1"/>
  <c r="AH371" i="1"/>
  <c r="F544" i="1"/>
  <c r="AH545" i="1"/>
  <c r="X545" i="1"/>
  <c r="J454" i="1"/>
  <c r="AD454" i="1"/>
  <c r="J467" i="1"/>
  <c r="AD467" i="1"/>
  <c r="J219" i="1"/>
  <c r="AD219" i="1"/>
  <c r="J218" i="1"/>
  <c r="AD218" i="1"/>
  <c r="J500" i="1"/>
  <c r="AD500" i="1"/>
  <c r="AU452" i="1"/>
  <c r="AU466" i="1"/>
  <c r="F206" i="1"/>
  <c r="F67" i="1"/>
  <c r="N67" i="1" s="1"/>
  <c r="F465" i="1"/>
  <c r="F207" i="1"/>
  <c r="F124" i="1"/>
  <c r="N124" i="1" s="1"/>
  <c r="F406" i="1"/>
  <c r="F364" i="1"/>
  <c r="D366" i="1"/>
  <c r="T366" i="1" s="1"/>
  <c r="BV535" i="1"/>
  <c r="CJ533" i="1"/>
  <c r="CJ532" i="1" s="1"/>
  <c r="BX343" i="1"/>
  <c r="BX342" i="1" s="1"/>
  <c r="F552" i="1"/>
  <c r="N552" i="1" s="1"/>
  <c r="BY202" i="1"/>
  <c r="BY205" i="1"/>
  <c r="G202" i="1"/>
  <c r="BX205" i="1"/>
  <c r="BX202" i="1"/>
  <c r="BV210" i="1"/>
  <c r="BX533" i="1"/>
  <c r="BX532" i="1" s="1"/>
  <c r="BV211" i="1"/>
  <c r="F533" i="1"/>
  <c r="N533" i="1" s="1"/>
  <c r="BV461" i="1"/>
  <c r="BV460" i="1"/>
  <c r="BW206" i="1"/>
  <c r="BV207" i="1"/>
  <c r="BX737" i="1"/>
  <c r="BX736" i="1" s="1"/>
  <c r="F737" i="1"/>
  <c r="X737" i="1" s="1"/>
  <c r="E667" i="1"/>
  <c r="BY821" i="1"/>
  <c r="BX821" i="1"/>
  <c r="BW821" i="1"/>
  <c r="V821" i="1"/>
  <c r="BY820" i="1"/>
  <c r="BX820" i="1"/>
  <c r="V820" i="1"/>
  <c r="BW814" i="1"/>
  <c r="BV814" i="1" s="1"/>
  <c r="E814" i="1"/>
  <c r="CI815" i="1"/>
  <c r="CH815" i="1"/>
  <c r="BV815" i="1"/>
  <c r="BF815" i="1"/>
  <c r="BE815" i="1" s="1"/>
  <c r="BA815" i="1"/>
  <c r="D815" i="1"/>
  <c r="F543" i="1" l="1"/>
  <c r="N543" i="1" s="1"/>
  <c r="N544" i="1"/>
  <c r="N364" i="1"/>
  <c r="X364" i="1"/>
  <c r="F343" i="1"/>
  <c r="N343" i="1" s="1"/>
  <c r="P820" i="1"/>
  <c r="Z820" i="1"/>
  <c r="AJ820" i="1"/>
  <c r="P821" i="1"/>
  <c r="Z821" i="1"/>
  <c r="AJ821" i="1"/>
  <c r="T815" i="1"/>
  <c r="V815" i="1"/>
  <c r="AD815" i="1"/>
  <c r="H202" i="1"/>
  <c r="L821" i="1"/>
  <c r="AF821" i="1"/>
  <c r="D814" i="1"/>
  <c r="T814" i="1" s="1"/>
  <c r="AF814" i="1"/>
  <c r="N820" i="1"/>
  <c r="X820" i="1"/>
  <c r="AH820" i="1"/>
  <c r="N821" i="1"/>
  <c r="X821" i="1"/>
  <c r="AH821" i="1"/>
  <c r="V24" i="1"/>
  <c r="AF820" i="1"/>
  <c r="G205" i="1"/>
  <c r="X552" i="1"/>
  <c r="AH552" i="1"/>
  <c r="AU533" i="1"/>
  <c r="AU532" i="1" s="1"/>
  <c r="AH533" i="1"/>
  <c r="AH465" i="1"/>
  <c r="AU406" i="1"/>
  <c r="AH406" i="1"/>
  <c r="AU364" i="1"/>
  <c r="AH364" i="1"/>
  <c r="X67" i="1"/>
  <c r="AH67" i="1"/>
  <c r="F736" i="1"/>
  <c r="X736" i="1" s="1"/>
  <c r="AH737" i="1"/>
  <c r="F202" i="1"/>
  <c r="X543" i="1"/>
  <c r="AH543" i="1"/>
  <c r="X544" i="1"/>
  <c r="AH544" i="1"/>
  <c r="F326" i="1"/>
  <c r="N326" i="1" s="1"/>
  <c r="X124" i="1"/>
  <c r="AH124" i="1"/>
  <c r="J366" i="1"/>
  <c r="AD366" i="1"/>
  <c r="F205" i="1"/>
  <c r="AU465" i="1"/>
  <c r="N465" i="1"/>
  <c r="J815" i="1"/>
  <c r="L815" i="1"/>
  <c r="F65" i="1"/>
  <c r="N65" i="1" s="1"/>
  <c r="D364" i="1"/>
  <c r="T364" i="1" s="1"/>
  <c r="F529" i="1"/>
  <c r="N529" i="1" s="1"/>
  <c r="BV206" i="1"/>
  <c r="BW205" i="1"/>
  <c r="BV205" i="1" s="1"/>
  <c r="BW202" i="1"/>
  <c r="BV202" i="1" s="1"/>
  <c r="F532" i="1"/>
  <c r="N532" i="1" s="1"/>
  <c r="BX529" i="1"/>
  <c r="BX340" i="1" s="1"/>
  <c r="F530" i="1"/>
  <c r="N530" i="1" s="1"/>
  <c r="F797" i="1"/>
  <c r="X797" i="1" s="1"/>
  <c r="BV38" i="1"/>
  <c r="BZ37" i="1"/>
  <c r="BY37" i="1"/>
  <c r="BX37" i="1"/>
  <c r="BW37" i="1"/>
  <c r="BV27" i="1"/>
  <c r="BZ26" i="1"/>
  <c r="BY26" i="1"/>
  <c r="BX26" i="1"/>
  <c r="BY24" i="1"/>
  <c r="BX24" i="1"/>
  <c r="BW24" i="1"/>
  <c r="F829" i="1"/>
  <c r="F822" i="1"/>
  <c r="BX972" i="1"/>
  <c r="BX971" i="1"/>
  <c r="F37" i="1"/>
  <c r="G37" i="1"/>
  <c r="H37" i="1"/>
  <c r="D27" i="1"/>
  <c r="F26" i="1"/>
  <c r="G26" i="1"/>
  <c r="H26" i="1"/>
  <c r="F24" i="1"/>
  <c r="F972" i="1"/>
  <c r="F971" i="1"/>
  <c r="BZ61" i="1"/>
  <c r="BZ35" i="1" s="1"/>
  <c r="BY61" i="1"/>
  <c r="BY35" i="1" s="1"/>
  <c r="BX60" i="1"/>
  <c r="BX59" i="1"/>
  <c r="BX34" i="1" s="1"/>
  <c r="G61" i="1"/>
  <c r="BV991" i="1"/>
  <c r="D991" i="1"/>
  <c r="D975" i="1"/>
  <c r="T991" i="1" l="1"/>
  <c r="J991" i="1"/>
  <c r="T975" i="1"/>
  <c r="AD975" i="1"/>
  <c r="AU343" i="1"/>
  <c r="AU342" i="1" s="1"/>
  <c r="AH343" i="1"/>
  <c r="F342" i="1"/>
  <c r="F335" i="1" s="1"/>
  <c r="N335" i="1" s="1"/>
  <c r="AF24" i="1"/>
  <c r="L24" i="1"/>
  <c r="F60" i="1"/>
  <c r="AH532" i="1"/>
  <c r="F341" i="1"/>
  <c r="F732" i="1" s="1"/>
  <c r="AH732" i="1" s="1"/>
  <c r="X530" i="1"/>
  <c r="AH530" i="1"/>
  <c r="AH529" i="1"/>
  <c r="X529" i="1"/>
  <c r="N797" i="1"/>
  <c r="AH797" i="1"/>
  <c r="N736" i="1"/>
  <c r="AH736" i="1"/>
  <c r="X65" i="1"/>
  <c r="AH65" i="1"/>
  <c r="X326" i="1"/>
  <c r="J364" i="1"/>
  <c r="AD364" i="1"/>
  <c r="P37" i="1"/>
  <c r="Z37" i="1"/>
  <c r="AJ37" i="1"/>
  <c r="J975" i="1"/>
  <c r="N24" i="1"/>
  <c r="AH24" i="1"/>
  <c r="X24" i="1"/>
  <c r="P26" i="1"/>
  <c r="AJ26" i="1"/>
  <c r="Z26" i="1"/>
  <c r="AD991" i="1"/>
  <c r="N37" i="1"/>
  <c r="X37" i="1"/>
  <c r="AH37" i="1"/>
  <c r="J27" i="1"/>
  <c r="AD27" i="1"/>
  <c r="T27" i="1"/>
  <c r="G35" i="1"/>
  <c r="BX970" i="1"/>
  <c r="F340" i="1"/>
  <c r="D37" i="1"/>
  <c r="BX528" i="1"/>
  <c r="F528" i="1"/>
  <c r="N528" i="1" s="1"/>
  <c r="BV37" i="1"/>
  <c r="F970" i="1"/>
  <c r="AH342" i="1" l="1"/>
  <c r="N342" i="1"/>
  <c r="F336" i="1"/>
  <c r="N336" i="1" s="1"/>
  <c r="X341" i="1"/>
  <c r="AH341" i="1"/>
  <c r="F333" i="1"/>
  <c r="N333" i="1" s="1"/>
  <c r="AH335" i="1"/>
  <c r="F338" i="1"/>
  <c r="AH340" i="1"/>
  <c r="AH528" i="1"/>
  <c r="X528" i="1"/>
  <c r="J37" i="1"/>
  <c r="T37" i="1"/>
  <c r="AD37" i="1"/>
  <c r="F730" i="1"/>
  <c r="BX335" i="1"/>
  <c r="BX333" i="1" s="1"/>
  <c r="BX338" i="1"/>
  <c r="BV819" i="1"/>
  <c r="D819" i="1"/>
  <c r="BZ818" i="1"/>
  <c r="BY818" i="1"/>
  <c r="BX818" i="1"/>
  <c r="BW818" i="1"/>
  <c r="BY816" i="1"/>
  <c r="BX816" i="1"/>
  <c r="BW816" i="1"/>
  <c r="BZ812" i="1"/>
  <c r="BY812" i="1"/>
  <c r="BX812" i="1"/>
  <c r="BW812" i="1"/>
  <c r="H818" i="1"/>
  <c r="G818" i="1"/>
  <c r="F818" i="1"/>
  <c r="E818" i="1"/>
  <c r="AF818" i="1" s="1"/>
  <c r="F816" i="1"/>
  <c r="AH816" i="1" s="1"/>
  <c r="G816" i="1"/>
  <c r="H816" i="1"/>
  <c r="E816" i="1"/>
  <c r="AF816" i="1" s="1"/>
  <c r="G812" i="1"/>
  <c r="F812" i="1"/>
  <c r="AH812" i="1" s="1"/>
  <c r="E812" i="1"/>
  <c r="AF812" i="1" s="1"/>
  <c r="BZ807" i="1"/>
  <c r="BY807" i="1"/>
  <c r="BX807" i="1"/>
  <c r="BW807" i="1"/>
  <c r="F807" i="1"/>
  <c r="G807" i="1"/>
  <c r="H807" i="1"/>
  <c r="E807" i="1"/>
  <c r="D808" i="1"/>
  <c r="BV720" i="1"/>
  <c r="BV719" i="1"/>
  <c r="D720" i="1"/>
  <c r="D719" i="1"/>
  <c r="BV706" i="1"/>
  <c r="BV685" i="1"/>
  <c r="BV684" i="1"/>
  <c r="BV682" i="1"/>
  <c r="BV680" i="1"/>
  <c r="D678" i="1"/>
  <c r="D682" i="1"/>
  <c r="D684" i="1"/>
  <c r="D685" i="1"/>
  <c r="D686" i="1"/>
  <c r="T686" i="1" s="1"/>
  <c r="D547" i="1"/>
  <c r="D546" i="1"/>
  <c r="BV451" i="1"/>
  <c r="BV443" i="1"/>
  <c r="D443" i="1"/>
  <c r="D435" i="1"/>
  <c r="AD435" i="1" s="1"/>
  <c r="D432" i="1"/>
  <c r="AD432" i="1" s="1"/>
  <c r="BV365" i="1"/>
  <c r="D365" i="1"/>
  <c r="BV347" i="1"/>
  <c r="BV186" i="1"/>
  <c r="D144" i="1"/>
  <c r="AD144" i="1" s="1"/>
  <c r="D143" i="1"/>
  <c r="AD143" i="1" s="1"/>
  <c r="BW128" i="1"/>
  <c r="BV128" i="1" s="1"/>
  <c r="BZ127" i="1"/>
  <c r="BZ117" i="1" s="1"/>
  <c r="BY127" i="1"/>
  <c r="BY117" i="1" s="1"/>
  <c r="BX127" i="1"/>
  <c r="BX117" i="1" s="1"/>
  <c r="BW127" i="1"/>
  <c r="BW117" i="1" s="1"/>
  <c r="BZ126" i="1"/>
  <c r="BZ116" i="1" s="1"/>
  <c r="BY126" i="1"/>
  <c r="BY116" i="1" s="1"/>
  <c r="BX126" i="1"/>
  <c r="BW126" i="1"/>
  <c r="G127" i="1"/>
  <c r="H127" i="1"/>
  <c r="G126" i="1"/>
  <c r="H126" i="1"/>
  <c r="BG65" i="1"/>
  <c r="BH65" i="1"/>
  <c r="BY734" i="1"/>
  <c r="BY830" i="1" s="1"/>
  <c r="BY984" i="1" s="1"/>
  <c r="BX734" i="1"/>
  <c r="BW734" i="1"/>
  <c r="BW830" i="1" s="1"/>
  <c r="BW984" i="1" s="1"/>
  <c r="BY733" i="1"/>
  <c r="BY803" i="1" s="1"/>
  <c r="BV803" i="1" s="1"/>
  <c r="BX733" i="1"/>
  <c r="BW733" i="1"/>
  <c r="BW828" i="1" s="1"/>
  <c r="BY732" i="1"/>
  <c r="BX732" i="1"/>
  <c r="BY731" i="1"/>
  <c r="F734" i="1"/>
  <c r="G734" i="1"/>
  <c r="F733" i="1"/>
  <c r="G733" i="1"/>
  <c r="H733" i="1"/>
  <c r="BV779" i="1"/>
  <c r="E803" i="1"/>
  <c r="H820" i="1" l="1"/>
  <c r="AB820" i="1" s="1"/>
  <c r="AD819" i="1"/>
  <c r="J819" i="1"/>
  <c r="L819" i="1"/>
  <c r="G117" i="1"/>
  <c r="Z127" i="1"/>
  <c r="L803" i="1"/>
  <c r="AF803" i="1"/>
  <c r="H117" i="1"/>
  <c r="AL127" i="1"/>
  <c r="AB127" i="1"/>
  <c r="AL126" i="1"/>
  <c r="AB126" i="1"/>
  <c r="AD808" i="1"/>
  <c r="T808" i="1"/>
  <c r="G116" i="1"/>
  <c r="Z126" i="1"/>
  <c r="AU685" i="1"/>
  <c r="T685" i="1"/>
  <c r="AU684" i="1"/>
  <c r="T684" i="1"/>
  <c r="AD719" i="1"/>
  <c r="T719" i="1"/>
  <c r="AD682" i="1"/>
  <c r="T682" i="1"/>
  <c r="AD720" i="1"/>
  <c r="T720" i="1"/>
  <c r="AD678" i="1"/>
  <c r="T678" i="1"/>
  <c r="F830" i="1"/>
  <c r="X336" i="1"/>
  <c r="AH336" i="1"/>
  <c r="F802" i="1"/>
  <c r="X802" i="1" s="1"/>
  <c r="N730" i="1"/>
  <c r="AH730" i="1"/>
  <c r="AH338" i="1"/>
  <c r="AH333" i="1"/>
  <c r="J143" i="1"/>
  <c r="J443" i="1"/>
  <c r="AD443" i="1"/>
  <c r="J144" i="1"/>
  <c r="J546" i="1"/>
  <c r="AD546" i="1"/>
  <c r="J365" i="1"/>
  <c r="AD365" i="1"/>
  <c r="AD547" i="1"/>
  <c r="H24" i="1"/>
  <c r="R820" i="1"/>
  <c r="AU682" i="1"/>
  <c r="J682" i="1"/>
  <c r="AU808" i="1"/>
  <c r="AU821" i="1" s="1"/>
  <c r="J808" i="1"/>
  <c r="AU678" i="1"/>
  <c r="J678" i="1"/>
  <c r="J719" i="1"/>
  <c r="AU719" i="1"/>
  <c r="J720" i="1"/>
  <c r="AU720" i="1"/>
  <c r="BY39" i="1"/>
  <c r="BX125" i="1"/>
  <c r="BY125" i="1"/>
  <c r="E39" i="1"/>
  <c r="V39" i="1" s="1"/>
  <c r="BX730" i="1"/>
  <c r="BX729" i="1" s="1"/>
  <c r="BZ125" i="1"/>
  <c r="BV117" i="1"/>
  <c r="BX39" i="1"/>
  <c r="BX830" i="1"/>
  <c r="BX62" i="1" s="1"/>
  <c r="BX36" i="1" s="1"/>
  <c r="BX828" i="1"/>
  <c r="BV828" i="1" s="1"/>
  <c r="F828" i="1"/>
  <c r="F729" i="1"/>
  <c r="G39" i="1"/>
  <c r="BV818" i="1"/>
  <c r="F39" i="1"/>
  <c r="BW39" i="1"/>
  <c r="BV733" i="1"/>
  <c r="D818" i="1"/>
  <c r="G67" i="1"/>
  <c r="BY115" i="1"/>
  <c r="BY66" i="1"/>
  <c r="BZ115" i="1"/>
  <c r="BZ66" i="1"/>
  <c r="H67" i="1"/>
  <c r="BV812" i="1"/>
  <c r="BX67" i="1"/>
  <c r="BX313" i="1" s="1"/>
  <c r="BV807" i="1"/>
  <c r="BY67" i="1"/>
  <c r="BY313" i="1" s="1"/>
  <c r="BZ67" i="1"/>
  <c r="BZ313" i="1" s="1"/>
  <c r="BV126" i="1"/>
  <c r="BZ59" i="1"/>
  <c r="BZ34" i="1" s="1"/>
  <c r="BY59" i="1"/>
  <c r="BY34" i="1" s="1"/>
  <c r="D816" i="1"/>
  <c r="AD816" i="1" s="1"/>
  <c r="H125" i="1"/>
  <c r="BV127" i="1"/>
  <c r="BW116" i="1"/>
  <c r="BW125" i="1"/>
  <c r="BX116" i="1"/>
  <c r="G125" i="1"/>
  <c r="Z125" i="1" s="1"/>
  <c r="D807" i="1"/>
  <c r="F125" i="1"/>
  <c r="BZ692" i="1"/>
  <c r="BZ691" i="1" s="1"/>
  <c r="BV691" i="1" s="1"/>
  <c r="H692" i="1"/>
  <c r="H691" i="1" s="1"/>
  <c r="D691" i="1" s="1"/>
  <c r="T691" i="1" s="1"/>
  <c r="CB692" i="1"/>
  <c r="CA692" i="1" s="1"/>
  <c r="BY692" i="1"/>
  <c r="BW692" i="1"/>
  <c r="BV692" i="1" s="1"/>
  <c r="BA692" i="1"/>
  <c r="G692" i="1"/>
  <c r="E692" i="1"/>
  <c r="L692" i="1" s="1"/>
  <c r="BG313" i="1"/>
  <c r="BH313" i="1"/>
  <c r="BZ861" i="1"/>
  <c r="BY861" i="1"/>
  <c r="BW861" i="1"/>
  <c r="BZ867" i="1"/>
  <c r="BZ862" i="1" s="1"/>
  <c r="BY867" i="1"/>
  <c r="BY862" i="1" s="1"/>
  <c r="BY934" i="1" s="1"/>
  <c r="BW867" i="1"/>
  <c r="G861" i="1"/>
  <c r="G935" i="1" s="1"/>
  <c r="E867" i="1"/>
  <c r="AF867" i="1" s="1"/>
  <c r="BH867" i="1"/>
  <c r="BG867" i="1"/>
  <c r="BF867" i="1"/>
  <c r="H867" i="1"/>
  <c r="G867" i="1"/>
  <c r="BG934" i="1"/>
  <c r="T818" i="1" l="1"/>
  <c r="AD818" i="1"/>
  <c r="J818" i="1"/>
  <c r="L818" i="1"/>
  <c r="G115" i="1"/>
  <c r="T816" i="1"/>
  <c r="L816" i="1"/>
  <c r="J816" i="1"/>
  <c r="G313" i="1"/>
  <c r="F61" i="1"/>
  <c r="AB117" i="1"/>
  <c r="AL117" i="1"/>
  <c r="D692" i="1"/>
  <c r="T692" i="1" s="1"/>
  <c r="AF692" i="1"/>
  <c r="AJ115" i="1"/>
  <c r="Z115" i="1"/>
  <c r="AB125" i="1"/>
  <c r="AL125" i="1"/>
  <c r="G66" i="1"/>
  <c r="AJ116" i="1"/>
  <c r="Z116" i="1"/>
  <c r="X125" i="1"/>
  <c r="AH125" i="1"/>
  <c r="H313" i="1"/>
  <c r="AJ117" i="1"/>
  <c r="Z117" i="1"/>
  <c r="F62" i="1"/>
  <c r="F36" i="1" s="1"/>
  <c r="N802" i="1"/>
  <c r="AH802" i="1"/>
  <c r="F59" i="1"/>
  <c r="F827" i="1"/>
  <c r="X827" i="1" s="1"/>
  <c r="N729" i="1"/>
  <c r="AH729" i="1"/>
  <c r="R24" i="1"/>
  <c r="AB24" i="1"/>
  <c r="N61" i="1"/>
  <c r="AU718" i="1"/>
  <c r="BE867" i="1"/>
  <c r="BZ800" i="1"/>
  <c r="BZ825" i="1" s="1"/>
  <c r="BY800" i="1"/>
  <c r="BY825" i="1" s="1"/>
  <c r="F315" i="1"/>
  <c r="N315" i="1" s="1"/>
  <c r="BA861" i="1"/>
  <c r="BA935" i="1" s="1"/>
  <c r="BV125" i="1"/>
  <c r="BG692" i="1"/>
  <c r="D39" i="1"/>
  <c r="BX61" i="1"/>
  <c r="BX35" i="1" s="1"/>
  <c r="E863" i="1"/>
  <c r="D867" i="1"/>
  <c r="T867" i="1" s="1"/>
  <c r="BX800" i="1"/>
  <c r="BX825" i="1" s="1"/>
  <c r="BX57" i="1" s="1"/>
  <c r="BX31" i="1" s="1"/>
  <c r="BY933" i="1"/>
  <c r="BY65" i="1"/>
  <c r="BX115" i="1"/>
  <c r="BX66" i="1"/>
  <c r="BX65" i="1" s="1"/>
  <c r="BZ65" i="1"/>
  <c r="F313" i="1"/>
  <c r="BV861" i="1"/>
  <c r="BV867" i="1"/>
  <c r="F35" i="1"/>
  <c r="G65" i="1"/>
  <c r="BW115" i="1"/>
  <c r="BV116" i="1"/>
  <c r="BY860" i="1"/>
  <c r="BZ860" i="1"/>
  <c r="G860" i="1"/>
  <c r="BW862" i="1"/>
  <c r="BW863" i="1"/>
  <c r="BV863" i="1" s="1"/>
  <c r="BA934" i="1"/>
  <c r="BA867" i="1"/>
  <c r="N313" i="1" l="1"/>
  <c r="N329" i="1" s="1"/>
  <c r="F329" i="1"/>
  <c r="D863" i="1"/>
  <c r="T863" i="1" s="1"/>
  <c r="AF863" i="1"/>
  <c r="N827" i="1"/>
  <c r="AH827" i="1"/>
  <c r="F34" i="1"/>
  <c r="N59" i="1"/>
  <c r="X59" i="1"/>
  <c r="AH59" i="1"/>
  <c r="X313" i="1"/>
  <c r="X329" i="1" s="1"/>
  <c r="AH313" i="1"/>
  <c r="AH329" i="1" s="1"/>
  <c r="X315" i="1"/>
  <c r="AH315" i="1"/>
  <c r="F799" i="1"/>
  <c r="F312" i="1"/>
  <c r="BV862" i="1"/>
  <c r="BW934" i="1"/>
  <c r="BV115" i="1"/>
  <c r="F800" i="1"/>
  <c r="BX315" i="1"/>
  <c r="BW860" i="1"/>
  <c r="BV860" i="1" s="1"/>
  <c r="N312" i="1" l="1"/>
  <c r="N328" i="1" s="1"/>
  <c r="F328" i="1"/>
  <c r="AH800" i="1"/>
  <c r="X800" i="1"/>
  <c r="N34" i="1"/>
  <c r="AH34" i="1"/>
  <c r="X34" i="1"/>
  <c r="X312" i="1"/>
  <c r="X328" i="1" s="1"/>
  <c r="F825" i="1"/>
  <c r="N800" i="1"/>
  <c r="F824" i="1"/>
  <c r="N799" i="1"/>
  <c r="BX799" i="1"/>
  <c r="BX824" i="1" s="1"/>
  <c r="BX823" i="1" s="1"/>
  <c r="BX312" i="1"/>
  <c r="BW933" i="1"/>
  <c r="BV933" i="1" s="1"/>
  <c r="BV934" i="1"/>
  <c r="F798" i="1"/>
  <c r="CH572" i="1"/>
  <c r="CF572" i="1"/>
  <c r="BW572" i="1"/>
  <c r="BA572" i="1"/>
  <c r="AF572" i="1"/>
  <c r="AH825" i="1" l="1"/>
  <c r="X825" i="1"/>
  <c r="N798" i="1"/>
  <c r="F57" i="1"/>
  <c r="F31" i="1" s="1"/>
  <c r="N825" i="1"/>
  <c r="F56" i="1"/>
  <c r="N824" i="1"/>
  <c r="F823" i="1"/>
  <c r="BX798" i="1"/>
  <c r="BX23" i="1" s="1"/>
  <c r="CE572" i="1"/>
  <c r="BF572" i="1"/>
  <c r="BE572" i="1" s="1"/>
  <c r="BN572" i="1"/>
  <c r="CB572" i="1"/>
  <c r="CA572" i="1" s="1"/>
  <c r="BV716" i="1"/>
  <c r="E716" i="1"/>
  <c r="E717" i="1"/>
  <c r="BG716" i="1"/>
  <c r="BA716" i="1"/>
  <c r="BW704" i="1"/>
  <c r="CB704" i="1"/>
  <c r="CA704" i="1" s="1"/>
  <c r="BN704" i="1"/>
  <c r="BG704" i="1"/>
  <c r="BA704" i="1"/>
  <c r="BW698" i="1"/>
  <c r="BW697" i="1" s="1"/>
  <c r="BV697" i="1" s="1"/>
  <c r="E698" i="1"/>
  <c r="D698" i="1" s="1"/>
  <c r="J698" i="1" s="1"/>
  <c r="BG698" i="1"/>
  <c r="BA698" i="1"/>
  <c r="CF667" i="1"/>
  <c r="CE667" i="1" s="1"/>
  <c r="CB667" i="1"/>
  <c r="CA667" i="1" s="1"/>
  <c r="BZ667" i="1"/>
  <c r="BY667" i="1"/>
  <c r="BY335" i="1" s="1"/>
  <c r="BN667" i="1"/>
  <c r="BA667" i="1"/>
  <c r="BG667" i="1"/>
  <c r="E407" i="1"/>
  <c r="CH407" i="1"/>
  <c r="CA407" i="1"/>
  <c r="BW407" i="1"/>
  <c r="BN407" i="1"/>
  <c r="BA407" i="1"/>
  <c r="D451" i="1"/>
  <c r="BW498" i="1"/>
  <c r="BV498" i="1" s="1"/>
  <c r="E498" i="1"/>
  <c r="BW495" i="1"/>
  <c r="BV495" i="1" s="1"/>
  <c r="E495" i="1"/>
  <c r="CH498" i="1"/>
  <c r="CA498" i="1"/>
  <c r="BN498" i="1"/>
  <c r="BA498" i="1"/>
  <c r="CH495" i="1"/>
  <c r="CA495" i="1"/>
  <c r="BA495" i="1"/>
  <c r="BW492" i="1"/>
  <c r="CH492" i="1"/>
  <c r="CA492" i="1"/>
  <c r="BA492" i="1"/>
  <c r="BW453" i="1"/>
  <c r="BV453" i="1" s="1"/>
  <c r="E453" i="1"/>
  <c r="CH453" i="1"/>
  <c r="CA453" i="1"/>
  <c r="BN453" i="1"/>
  <c r="BA453" i="1"/>
  <c r="E461" i="1"/>
  <c r="CH461" i="1"/>
  <c r="CA461" i="1"/>
  <c r="BA461" i="1"/>
  <c r="BV450" i="1"/>
  <c r="CH451" i="1"/>
  <c r="CF451" i="1"/>
  <c r="CA451" i="1"/>
  <c r="BA451" i="1"/>
  <c r="CH444" i="1"/>
  <c r="CA444" i="1"/>
  <c r="BW444" i="1"/>
  <c r="BN444" i="1"/>
  <c r="BA444" i="1"/>
  <c r="E444" i="1"/>
  <c r="CH439" i="1"/>
  <c r="CA439" i="1"/>
  <c r="BW439" i="1"/>
  <c r="BA439" i="1"/>
  <c r="E439" i="1"/>
  <c r="CH436" i="1"/>
  <c r="CA436" i="1"/>
  <c r="BW436" i="1"/>
  <c r="BA436" i="1"/>
  <c r="E436" i="1"/>
  <c r="CH433" i="1"/>
  <c r="CA433" i="1"/>
  <c r="BW433" i="1"/>
  <c r="BA433" i="1"/>
  <c r="CH430" i="1"/>
  <c r="CA430" i="1"/>
  <c r="BW430" i="1"/>
  <c r="BV430" i="1" s="1"/>
  <c r="BN430" i="1"/>
  <c r="BA430" i="1"/>
  <c r="E430" i="1"/>
  <c r="CH426" i="1"/>
  <c r="CA426" i="1"/>
  <c r="BW426" i="1"/>
  <c r="BV426" i="1" s="1"/>
  <c r="BA426" i="1"/>
  <c r="E426" i="1"/>
  <c r="BW421" i="1"/>
  <c r="E421" i="1"/>
  <c r="CH421" i="1"/>
  <c r="CA421" i="1"/>
  <c r="BA421" i="1"/>
  <c r="CE340" i="1"/>
  <c r="CB340" i="1"/>
  <c r="CA340" i="1" s="1"/>
  <c r="BA340" i="1"/>
  <c r="BG340" i="1"/>
  <c r="CE339" i="1"/>
  <c r="CB339" i="1"/>
  <c r="CA339" i="1" s="1"/>
  <c r="H339" i="1"/>
  <c r="G339" i="1"/>
  <c r="CB335" i="1"/>
  <c r="CA335" i="1" s="1"/>
  <c r="BA335" i="1"/>
  <c r="G730" i="1"/>
  <c r="G729" i="1" s="1"/>
  <c r="CB334" i="1"/>
  <c r="CA334" i="1" s="1"/>
  <c r="BA334" i="1"/>
  <c r="H334" i="1"/>
  <c r="AB334" i="1" s="1"/>
  <c r="G334" i="1"/>
  <c r="E334" i="1"/>
  <c r="BW286" i="1"/>
  <c r="BW285" i="1" s="1"/>
  <c r="BV285" i="1" s="1"/>
  <c r="CI284" i="1"/>
  <c r="CH284" i="1"/>
  <c r="CF284" i="1"/>
  <c r="CF315" i="1" s="1"/>
  <c r="CD284" i="1"/>
  <c r="CC284" i="1"/>
  <c r="CC222" i="1" s="1"/>
  <c r="CC201" i="1" s="1"/>
  <c r="CB284" i="1"/>
  <c r="BZ284" i="1"/>
  <c r="BZ225" i="1" s="1"/>
  <c r="BZ204" i="1" s="1"/>
  <c r="BV204" i="1" s="1"/>
  <c r="BY284" i="1"/>
  <c r="BH284" i="1"/>
  <c r="BH315" i="1" s="1"/>
  <c r="H284" i="1"/>
  <c r="G284" i="1"/>
  <c r="CH230" i="1"/>
  <c r="CC230" i="1"/>
  <c r="BY230" i="1"/>
  <c r="CI229" i="1"/>
  <c r="CF229" i="1"/>
  <c r="CI228" i="1"/>
  <c r="CI172" i="1" s="1"/>
  <c r="CH228" i="1"/>
  <c r="CH172" i="1" s="1"/>
  <c r="CF228" i="1"/>
  <c r="CD229" i="1"/>
  <c r="CC229" i="1"/>
  <c r="CB229" i="1"/>
  <c r="CB226" i="1" s="1"/>
  <c r="CD228" i="1"/>
  <c r="CD172" i="1" s="1"/>
  <c r="CC228" i="1"/>
  <c r="CC172" i="1" s="1"/>
  <c r="CB228" i="1"/>
  <c r="BZ229" i="1"/>
  <c r="BW229" i="1"/>
  <c r="BZ228" i="1"/>
  <c r="BZ172" i="1" s="1"/>
  <c r="BV172" i="1" s="1"/>
  <c r="BY228" i="1"/>
  <c r="BW228" i="1"/>
  <c r="E236" i="1"/>
  <c r="G230" i="1"/>
  <c r="CB206" i="1"/>
  <c r="BA207" i="1"/>
  <c r="CF186" i="1"/>
  <c r="CE186" i="1" s="1"/>
  <c r="CB186" i="1"/>
  <c r="CA186" i="1" s="1"/>
  <c r="BB186" i="1"/>
  <c r="CI127" i="1"/>
  <c r="CH127" i="1"/>
  <c r="CF117" i="1"/>
  <c r="CE117" i="1" s="1"/>
  <c r="CI126" i="1"/>
  <c r="CI116" i="1" s="1"/>
  <c r="CH126" i="1"/>
  <c r="CH116" i="1" s="1"/>
  <c r="CD127" i="1"/>
  <c r="CC127" i="1"/>
  <c r="CB127" i="1"/>
  <c r="CD126" i="1"/>
  <c r="CD116" i="1" s="1"/>
  <c r="CC126" i="1"/>
  <c r="CC116" i="1" s="1"/>
  <c r="CB126" i="1"/>
  <c r="H116" i="1"/>
  <c r="E127" i="1"/>
  <c r="V127" i="1" s="1"/>
  <c r="H338" i="1" l="1"/>
  <c r="AB338" i="1" s="1"/>
  <c r="AB339" i="1"/>
  <c r="D230" i="1"/>
  <c r="T230" i="1" s="1"/>
  <c r="H66" i="1"/>
  <c r="AB116" i="1"/>
  <c r="AL116" i="1"/>
  <c r="AF334" i="1"/>
  <c r="V334" i="1"/>
  <c r="D716" i="1"/>
  <c r="T716" i="1" s="1"/>
  <c r="AF716" i="1"/>
  <c r="V716" i="1"/>
  <c r="D236" i="1"/>
  <c r="T236" i="1" s="1"/>
  <c r="V717" i="1"/>
  <c r="AF717" i="1"/>
  <c r="AB698" i="1"/>
  <c r="T698" i="1"/>
  <c r="D498" i="1"/>
  <c r="J498" i="1" s="1"/>
  <c r="D495" i="1"/>
  <c r="V495" i="1"/>
  <c r="D444" i="1"/>
  <c r="J444" i="1" s="1"/>
  <c r="D421" i="1"/>
  <c r="N57" i="1"/>
  <c r="J451" i="1"/>
  <c r="AD451" i="1"/>
  <c r="N31" i="1"/>
  <c r="AH31" i="1"/>
  <c r="X31" i="1"/>
  <c r="J495" i="1"/>
  <c r="AD495" i="1"/>
  <c r="AH57" i="1"/>
  <c r="X57" i="1"/>
  <c r="AD698" i="1"/>
  <c r="AL698" i="1"/>
  <c r="N56" i="1"/>
  <c r="F55" i="1"/>
  <c r="N823" i="1"/>
  <c r="D717" i="1"/>
  <c r="T717" i="1" s="1"/>
  <c r="E337" i="1"/>
  <c r="D337" i="1" s="1"/>
  <c r="E117" i="1"/>
  <c r="CF124" i="1"/>
  <c r="CF116" i="1"/>
  <c r="BY333" i="1"/>
  <c r="BY730" i="1"/>
  <c r="BY729" i="1" s="1"/>
  <c r="H225" i="1"/>
  <c r="BZ222" i="1"/>
  <c r="CB225" i="1"/>
  <c r="CB222" i="1"/>
  <c r="CA206" i="1"/>
  <c r="BA204" i="1"/>
  <c r="CD225" i="1"/>
  <c r="CD204" i="1" s="1"/>
  <c r="CD222" i="1"/>
  <c r="CD201" i="1" s="1"/>
  <c r="CC225" i="1"/>
  <c r="CC204" i="1" s="1"/>
  <c r="CC223" i="1"/>
  <c r="CA223" i="1" s="1"/>
  <c r="BW226" i="1"/>
  <c r="CH229" i="1"/>
  <c r="CE229" i="1" s="1"/>
  <c r="CF227" i="1"/>
  <c r="CI227" i="1"/>
  <c r="G229" i="1"/>
  <c r="CC227" i="1"/>
  <c r="CC226" i="1"/>
  <c r="BY229" i="1"/>
  <c r="BY315" i="1" s="1"/>
  <c r="BY312" i="1" s="1"/>
  <c r="BY225" i="1"/>
  <c r="BY222" i="1" s="1"/>
  <c r="CD227" i="1"/>
  <c r="CD226" i="1"/>
  <c r="BG334" i="1"/>
  <c r="G333" i="1"/>
  <c r="BG339" i="1"/>
  <c r="BG338" i="1" s="1"/>
  <c r="G338" i="1"/>
  <c r="BA339" i="1"/>
  <c r="BA338" i="1" s="1"/>
  <c r="BV704" i="1"/>
  <c r="CA126" i="1"/>
  <c r="CA228" i="1"/>
  <c r="BF451" i="1"/>
  <c r="BE451" i="1" s="1"/>
  <c r="BX55" i="1"/>
  <c r="BX21" i="1" s="1"/>
  <c r="BX56" i="1"/>
  <c r="BX30" i="1" s="1"/>
  <c r="BX29" i="1" s="1"/>
  <c r="BA186" i="1"/>
  <c r="BW420" i="1"/>
  <c r="BV420" i="1" s="1"/>
  <c r="BV421" i="1"/>
  <c r="BF430" i="1"/>
  <c r="BE430" i="1" s="1"/>
  <c r="D430" i="1"/>
  <c r="BF436" i="1"/>
  <c r="BE436" i="1" s="1"/>
  <c r="D436" i="1"/>
  <c r="CF439" i="1"/>
  <c r="BV439" i="1"/>
  <c r="CF433" i="1"/>
  <c r="CE433" i="1" s="1"/>
  <c r="BV433" i="1"/>
  <c r="BF407" i="1"/>
  <c r="BE407" i="1" s="1"/>
  <c r="D407" i="1"/>
  <c r="CF444" i="1"/>
  <c r="BV444" i="1"/>
  <c r="BF453" i="1"/>
  <c r="BE453" i="1" s="1"/>
  <c r="D453" i="1"/>
  <c r="E438" i="1"/>
  <c r="D439" i="1"/>
  <c r="BV717" i="1"/>
  <c r="BW227" i="1"/>
  <c r="BF426" i="1"/>
  <c r="BE426" i="1" s="1"/>
  <c r="D426" i="1"/>
  <c r="BF433" i="1"/>
  <c r="BE433" i="1" s="1"/>
  <c r="D433" i="1"/>
  <c r="BZ227" i="1"/>
  <c r="BZ315" i="1"/>
  <c r="BZ312" i="1" s="1"/>
  <c r="CF436" i="1"/>
  <c r="CE436" i="1" s="1"/>
  <c r="BV436" i="1"/>
  <c r="CF492" i="1"/>
  <c r="BV492" i="1"/>
  <c r="BF461" i="1"/>
  <c r="BE461" i="1" s="1"/>
  <c r="D461" i="1"/>
  <c r="CF407" i="1"/>
  <c r="CE407" i="1" s="1"/>
  <c r="BV407" i="1"/>
  <c r="H115" i="1"/>
  <c r="BG335" i="1"/>
  <c r="E450" i="1"/>
  <c r="E697" i="1"/>
  <c r="D697" i="1" s="1"/>
  <c r="J697" i="1" s="1"/>
  <c r="CA284" i="1"/>
  <c r="E229" i="1"/>
  <c r="D334" i="1"/>
  <c r="BW491" i="1"/>
  <c r="BV491" i="1" s="1"/>
  <c r="CF430" i="1"/>
  <c r="CE430" i="1" s="1"/>
  <c r="BV698" i="1"/>
  <c r="E715" i="1"/>
  <c r="BW715" i="1"/>
  <c r="BV715" i="1" s="1"/>
  <c r="CF461" i="1"/>
  <c r="CF453" i="1"/>
  <c r="CE453" i="1" s="1"/>
  <c r="E406" i="1"/>
  <c r="BA284" i="1"/>
  <c r="CF426" i="1"/>
  <c r="CE426" i="1" s="1"/>
  <c r="BF444" i="1"/>
  <c r="BE444" i="1" s="1"/>
  <c r="CA127" i="1"/>
  <c r="CE228" i="1"/>
  <c r="BW438" i="1"/>
  <c r="BV438" i="1" s="1"/>
  <c r="E420" i="1"/>
  <c r="CF495" i="1"/>
  <c r="CF498" i="1"/>
  <c r="BF495" i="1"/>
  <c r="BE495" i="1" s="1"/>
  <c r="BF498" i="1"/>
  <c r="BE498" i="1" s="1"/>
  <c r="CE451" i="1"/>
  <c r="CE66" i="1"/>
  <c r="CB116" i="1"/>
  <c r="CB117" i="1"/>
  <c r="BV228" i="1"/>
  <c r="CE284" i="1"/>
  <c r="BV286" i="1"/>
  <c r="CE127" i="1"/>
  <c r="BF439" i="1"/>
  <c r="BE439" i="1" s="1"/>
  <c r="CF421" i="1"/>
  <c r="CE421" i="1" s="1"/>
  <c r="BF421" i="1"/>
  <c r="BE421" i="1" s="1"/>
  <c r="BW284" i="1"/>
  <c r="BV284" i="1" s="1"/>
  <c r="CA229" i="1"/>
  <c r="CB227" i="1"/>
  <c r="CE126" i="1"/>
  <c r="AD230" i="1" l="1"/>
  <c r="J230" i="1"/>
  <c r="J421" i="1"/>
  <c r="T421" i="1"/>
  <c r="X421" i="1"/>
  <c r="AD334" i="1"/>
  <c r="T334" i="1"/>
  <c r="AD236" i="1"/>
  <c r="J236" i="1"/>
  <c r="AD498" i="1"/>
  <c r="AD337" i="1"/>
  <c r="T337" i="1"/>
  <c r="AD716" i="1"/>
  <c r="D450" i="1"/>
  <c r="T450" i="1" s="1"/>
  <c r="J716" i="1"/>
  <c r="AB115" i="1"/>
  <c r="AL115" i="1"/>
  <c r="AF117" i="1"/>
  <c r="V117" i="1"/>
  <c r="V337" i="1"/>
  <c r="AF337" i="1"/>
  <c r="AD444" i="1"/>
  <c r="D715" i="1"/>
  <c r="T715" i="1" s="1"/>
  <c r="AF715" i="1"/>
  <c r="V715" i="1"/>
  <c r="G227" i="1"/>
  <c r="AB697" i="1"/>
  <c r="T697" i="1"/>
  <c r="D438" i="1"/>
  <c r="J438" i="1" s="1"/>
  <c r="D420" i="1"/>
  <c r="D406" i="1"/>
  <c r="AD406" i="1" s="1"/>
  <c r="D225" i="1"/>
  <c r="T225" i="1" s="1"/>
  <c r="J407" i="1"/>
  <c r="AD407" i="1"/>
  <c r="J430" i="1"/>
  <c r="AD430" i="1"/>
  <c r="J439" i="1"/>
  <c r="AD439" i="1"/>
  <c r="J717" i="1"/>
  <c r="AD717" i="1"/>
  <c r="J461" i="1"/>
  <c r="AD461" i="1"/>
  <c r="J433" i="1"/>
  <c r="AD433" i="1"/>
  <c r="J453" i="1"/>
  <c r="AD453" i="1"/>
  <c r="J426" i="1"/>
  <c r="AD426" i="1"/>
  <c r="J436" i="1"/>
  <c r="AD436" i="1"/>
  <c r="AD697" i="1"/>
  <c r="AL697" i="1"/>
  <c r="N55" i="1"/>
  <c r="J337" i="1"/>
  <c r="AU337" i="1"/>
  <c r="CF115" i="1"/>
  <c r="CE115" i="1" s="1"/>
  <c r="CE116" i="1"/>
  <c r="CF326" i="1"/>
  <c r="CF65" i="1"/>
  <c r="CE65" i="1" s="1"/>
  <c r="CE124" i="1"/>
  <c r="BY227" i="1"/>
  <c r="BV229" i="1"/>
  <c r="BV226" i="1" s="1"/>
  <c r="H222" i="1"/>
  <c r="H204" i="1"/>
  <c r="BA225" i="1"/>
  <c r="BZ201" i="1"/>
  <c r="BZ200" i="1" s="1"/>
  <c r="BV200" i="1" s="1"/>
  <c r="BV222" i="1"/>
  <c r="BW223" i="1"/>
  <c r="CA222" i="1"/>
  <c r="CB221" i="1"/>
  <c r="CA226" i="1"/>
  <c r="CA225" i="1"/>
  <c r="BA222" i="1"/>
  <c r="BA201" i="1"/>
  <c r="BZ173" i="1"/>
  <c r="BZ171" i="1" s="1"/>
  <c r="BV171" i="1" s="1"/>
  <c r="CC173" i="1"/>
  <c r="BV227" i="1"/>
  <c r="CA227" i="1"/>
  <c r="CD173" i="1"/>
  <c r="CH227" i="1"/>
  <c r="BV225" i="1"/>
  <c r="E227" i="1"/>
  <c r="E226" i="1"/>
  <c r="BY226" i="1"/>
  <c r="CI173" i="1"/>
  <c r="G315" i="1"/>
  <c r="D117" i="1"/>
  <c r="T117" i="1" s="1"/>
  <c r="H65" i="1"/>
  <c r="CB115" i="1"/>
  <c r="CA115" i="1" s="1"/>
  <c r="CA116" i="1"/>
  <c r="CB66" i="1"/>
  <c r="CA117" i="1"/>
  <c r="CB67" i="1"/>
  <c r="CA67" i="1" s="1"/>
  <c r="BW497" i="1"/>
  <c r="BV497" i="1" s="1"/>
  <c r="E497" i="1"/>
  <c r="D496" i="1"/>
  <c r="J450" i="1" l="1"/>
  <c r="J715" i="1"/>
  <c r="J420" i="1"/>
  <c r="X420" i="1"/>
  <c r="T420" i="1"/>
  <c r="AD438" i="1"/>
  <c r="AD450" i="1"/>
  <c r="AD715" i="1"/>
  <c r="J406" i="1"/>
  <c r="AD225" i="1"/>
  <c r="J225" i="1"/>
  <c r="D497" i="1"/>
  <c r="AD497" i="1" s="1"/>
  <c r="D222" i="1"/>
  <c r="T222" i="1" s="1"/>
  <c r="G312" i="1"/>
  <c r="J496" i="1"/>
  <c r="AD496" i="1"/>
  <c r="J117" i="1"/>
  <c r="AD117" i="1"/>
  <c r="CE326" i="1"/>
  <c r="H201" i="1"/>
  <c r="E223" i="1"/>
  <c r="CA221" i="1"/>
  <c r="CB202" i="1"/>
  <c r="CA202" i="1" s="1"/>
  <c r="BW221" i="1"/>
  <c r="BY223" i="1"/>
  <c r="BY221" i="1" s="1"/>
  <c r="BV201" i="1"/>
  <c r="CH173" i="1"/>
  <c r="CE227" i="1"/>
  <c r="CA66" i="1"/>
  <c r="CB65" i="1"/>
  <c r="CA65" i="1" s="1"/>
  <c r="D545" i="1"/>
  <c r="AD545" i="1" s="1"/>
  <c r="D551" i="1"/>
  <c r="J551" i="1" s="1"/>
  <c r="D549" i="1"/>
  <c r="J549" i="1" s="1"/>
  <c r="D555" i="1"/>
  <c r="D554" i="1"/>
  <c r="J554" i="1" s="1"/>
  <c r="T555" i="1" l="1"/>
  <c r="J555" i="1"/>
  <c r="J497" i="1"/>
  <c r="AD554" i="1"/>
  <c r="T554" i="1"/>
  <c r="AD549" i="1"/>
  <c r="T549" i="1"/>
  <c r="AD551" i="1"/>
  <c r="T551" i="1"/>
  <c r="AD222" i="1"/>
  <c r="J222" i="1"/>
  <c r="H200" i="1"/>
  <c r="AU555" i="1"/>
  <c r="AD555" i="1"/>
  <c r="AU545" i="1"/>
  <c r="J545" i="1"/>
  <c r="CB326" i="1"/>
  <c r="CA326" i="1" s="1"/>
  <c r="E221" i="1"/>
  <c r="BW533" i="1"/>
  <c r="BV533" i="1" s="1"/>
  <c r="BW553" i="1"/>
  <c r="BV553" i="1" s="1"/>
  <c r="D556" i="1" l="1"/>
  <c r="J556" i="1" s="1"/>
  <c r="BY790" i="1"/>
  <c r="BY791" i="1"/>
  <c r="BV791" i="1" s="1"/>
  <c r="CF746" i="1"/>
  <c r="E679" i="1"/>
  <c r="V679" i="1" s="1"/>
  <c r="D680" i="1"/>
  <c r="AU681" i="1"/>
  <c r="D683" i="1"/>
  <c r="BF700" i="1"/>
  <c r="BE700" i="1" s="1"/>
  <c r="BF535" i="1"/>
  <c r="BE535" i="1" s="1"/>
  <c r="BF536" i="1"/>
  <c r="BF534" i="1"/>
  <c r="BE534" i="1" s="1"/>
  <c r="BF422" i="1"/>
  <c r="AU683" i="1" l="1"/>
  <c r="T683" i="1"/>
  <c r="AD680" i="1"/>
  <c r="T680" i="1"/>
  <c r="AD556" i="1"/>
  <c r="T556" i="1"/>
  <c r="D679" i="1"/>
  <c r="AF679" i="1"/>
  <c r="AU680" i="1"/>
  <c r="J680" i="1"/>
  <c r="BB422" i="1"/>
  <c r="BB420" i="1" s="1"/>
  <c r="BB343" i="1" s="1"/>
  <c r="BE422" i="1"/>
  <c r="BB536" i="1"/>
  <c r="BB533" i="1" s="1"/>
  <c r="BE536" i="1"/>
  <c r="BV686" i="1"/>
  <c r="CI997" i="1"/>
  <c r="CH997" i="1"/>
  <c r="CF997" i="1"/>
  <c r="CA997" i="1"/>
  <c r="BV997" i="1"/>
  <c r="BW994" i="1"/>
  <c r="BV994" i="1" s="1"/>
  <c r="CI991" i="1"/>
  <c r="CI37" i="1" s="1"/>
  <c r="CH991" i="1"/>
  <c r="CH37" i="1" s="1"/>
  <c r="CF991" i="1"/>
  <c r="CF37" i="1" s="1"/>
  <c r="CA991" i="1"/>
  <c r="CI26" i="1"/>
  <c r="CH26" i="1"/>
  <c r="BW26" i="1"/>
  <c r="BV26" i="1" s="1"/>
  <c r="CD967" i="1"/>
  <c r="BV967" i="1"/>
  <c r="BZ966" i="1"/>
  <c r="CE955" i="1"/>
  <c r="CE954" i="1"/>
  <c r="BV954" i="1"/>
  <c r="CE953" i="1"/>
  <c r="BV953" i="1"/>
  <c r="CE952" i="1"/>
  <c r="BW952" i="1"/>
  <c r="BV952" i="1" s="1"/>
  <c r="CE951" i="1"/>
  <c r="BV951" i="1"/>
  <c r="CE950" i="1"/>
  <c r="BV950" i="1"/>
  <c r="CE949" i="1"/>
  <c r="BW949" i="1"/>
  <c r="BV949" i="1" s="1"/>
  <c r="CF948" i="1"/>
  <c r="CA948" i="1"/>
  <c r="BV948" i="1"/>
  <c r="CF947" i="1"/>
  <c r="CA947" i="1"/>
  <c r="BV947" i="1"/>
  <c r="CH946" i="1"/>
  <c r="CA946" i="1"/>
  <c r="BW946" i="1"/>
  <c r="CF946" i="1" s="1"/>
  <c r="CA945" i="1"/>
  <c r="BW945" i="1"/>
  <c r="CA944" i="1"/>
  <c r="BW944" i="1"/>
  <c r="CA943" i="1"/>
  <c r="CA942" i="1"/>
  <c r="CA936" i="1"/>
  <c r="CA935" i="1"/>
  <c r="CN935" i="1" s="1"/>
  <c r="CA934" i="1"/>
  <c r="CA933" i="1"/>
  <c r="CI929" i="1"/>
  <c r="CH929" i="1"/>
  <c r="CF929" i="1"/>
  <c r="CA929" i="1"/>
  <c r="CI928" i="1"/>
  <c r="CH928" i="1"/>
  <c r="CF928" i="1"/>
  <c r="CA928" i="1"/>
  <c r="CI927" i="1"/>
  <c r="CH927" i="1"/>
  <c r="CA927" i="1"/>
  <c r="BW927" i="1"/>
  <c r="BV927" i="1" s="1"/>
  <c r="CI926" i="1"/>
  <c r="CH926" i="1"/>
  <c r="CA926" i="1"/>
  <c r="BW926" i="1"/>
  <c r="BV926" i="1" s="1"/>
  <c r="CI925" i="1"/>
  <c r="CH925" i="1"/>
  <c r="CA925" i="1"/>
  <c r="BW925" i="1"/>
  <c r="BV925" i="1" s="1"/>
  <c r="CI924" i="1"/>
  <c r="CH924" i="1"/>
  <c r="CA924" i="1"/>
  <c r="BW924" i="1"/>
  <c r="CI923" i="1"/>
  <c r="CH923" i="1"/>
  <c r="CF923" i="1"/>
  <c r="CA923" i="1"/>
  <c r="BV923" i="1"/>
  <c r="CI922" i="1"/>
  <c r="CH922" i="1"/>
  <c r="CF922" i="1"/>
  <c r="CA922" i="1"/>
  <c r="CI921" i="1"/>
  <c r="CH921" i="1"/>
  <c r="CA921" i="1"/>
  <c r="CI920" i="1"/>
  <c r="CH920" i="1"/>
  <c r="CF920" i="1"/>
  <c r="CA920" i="1"/>
  <c r="CI919" i="1"/>
  <c r="CH919" i="1"/>
  <c r="CF919" i="1"/>
  <c r="CA919" i="1"/>
  <c r="CI918" i="1"/>
  <c r="CH918" i="1"/>
  <c r="CF918" i="1"/>
  <c r="CA918" i="1"/>
  <c r="BV918" i="1"/>
  <c r="CI917" i="1"/>
  <c r="CH917" i="1"/>
  <c r="CF917" i="1"/>
  <c r="CA917" i="1"/>
  <c r="BV917" i="1"/>
  <c r="CI916" i="1"/>
  <c r="CH916" i="1"/>
  <c r="CF916" i="1"/>
  <c r="CA916" i="1"/>
  <c r="CI915" i="1"/>
  <c r="CH915" i="1"/>
  <c r="CF915" i="1"/>
  <c r="CA915" i="1"/>
  <c r="BV915" i="1"/>
  <c r="CI914" i="1"/>
  <c r="CH914" i="1"/>
  <c r="CF914" i="1"/>
  <c r="CA914" i="1"/>
  <c r="BV914" i="1"/>
  <c r="CI876" i="1"/>
  <c r="CH876" i="1"/>
  <c r="CA876" i="1"/>
  <c r="BW876" i="1"/>
  <c r="CI51" i="1"/>
  <c r="BV875" i="1"/>
  <c r="BV874" i="1"/>
  <c r="BZ873" i="1"/>
  <c r="BY873" i="1"/>
  <c r="BW873" i="1"/>
  <c r="CI871" i="1"/>
  <c r="CH871" i="1"/>
  <c r="CF871" i="1"/>
  <c r="CA871" i="1"/>
  <c r="CI864" i="1"/>
  <c r="CH864" i="1"/>
  <c r="CF864" i="1"/>
  <c r="CA864" i="1"/>
  <c r="CI863" i="1"/>
  <c r="CH863" i="1"/>
  <c r="CF863" i="1"/>
  <c r="CA863" i="1"/>
  <c r="CI858" i="1"/>
  <c r="CH858" i="1"/>
  <c r="CF858" i="1"/>
  <c r="CA858" i="1"/>
  <c r="BV858" i="1"/>
  <c r="CI857" i="1"/>
  <c r="CH857" i="1"/>
  <c r="CF857" i="1"/>
  <c r="CA857" i="1"/>
  <c r="BV857" i="1"/>
  <c r="CI856" i="1"/>
  <c r="CH856" i="1"/>
  <c r="CF856" i="1"/>
  <c r="CA856" i="1"/>
  <c r="BV856" i="1"/>
  <c r="CI855" i="1"/>
  <c r="CH855" i="1"/>
  <c r="CF855" i="1"/>
  <c r="CA855" i="1"/>
  <c r="BV855" i="1"/>
  <c r="CI854" i="1"/>
  <c r="CH854" i="1"/>
  <c r="CF854" i="1"/>
  <c r="CA854" i="1"/>
  <c r="CI853" i="1"/>
  <c r="CH853" i="1"/>
  <c r="CF853" i="1"/>
  <c r="CA853" i="1"/>
  <c r="BV853" i="1"/>
  <c r="CI852" i="1"/>
  <c r="CH852" i="1"/>
  <c r="CF852" i="1"/>
  <c r="CA852" i="1"/>
  <c r="BV852" i="1"/>
  <c r="CH851" i="1"/>
  <c r="CA851" i="1"/>
  <c r="BZ851" i="1"/>
  <c r="CI851" i="1" s="1"/>
  <c r="BW851" i="1"/>
  <c r="CF851" i="1" s="1"/>
  <c r="CI850" i="1"/>
  <c r="CH850" i="1"/>
  <c r="CF850" i="1"/>
  <c r="CA850" i="1"/>
  <c r="BV850" i="1"/>
  <c r="CI849" i="1"/>
  <c r="CH849" i="1"/>
  <c r="CF849" i="1"/>
  <c r="CA849" i="1"/>
  <c r="BV849" i="1"/>
  <c r="CH848" i="1"/>
  <c r="CF848" i="1"/>
  <c r="CA848" i="1"/>
  <c r="BZ848" i="1"/>
  <c r="CI848" i="1" s="1"/>
  <c r="CI847" i="1"/>
  <c r="CH847" i="1"/>
  <c r="CF847" i="1"/>
  <c r="CA847" i="1"/>
  <c r="BV847" i="1"/>
  <c r="CI846" i="1"/>
  <c r="CH846" i="1"/>
  <c r="CF846" i="1"/>
  <c r="CA846" i="1"/>
  <c r="BV846" i="1"/>
  <c r="CH845" i="1"/>
  <c r="CF845" i="1"/>
  <c r="CA845" i="1"/>
  <c r="BZ845" i="1"/>
  <c r="CI845" i="1" s="1"/>
  <c r="CH844" i="1"/>
  <c r="CF844" i="1"/>
  <c r="CA844" i="1"/>
  <c r="BZ844" i="1"/>
  <c r="BV844" i="1" s="1"/>
  <c r="CH843" i="1"/>
  <c r="CF843" i="1"/>
  <c r="CA843" i="1"/>
  <c r="BZ843" i="1"/>
  <c r="CI843" i="1" s="1"/>
  <c r="CH842" i="1"/>
  <c r="CF842" i="1"/>
  <c r="CA842" i="1"/>
  <c r="CI841" i="1"/>
  <c r="CH841" i="1"/>
  <c r="CF841" i="1"/>
  <c r="CA841" i="1"/>
  <c r="BV841" i="1"/>
  <c r="CI840" i="1"/>
  <c r="CH840" i="1"/>
  <c r="CF840" i="1"/>
  <c r="CA840" i="1"/>
  <c r="BV840" i="1"/>
  <c r="CH839" i="1"/>
  <c r="CA839" i="1"/>
  <c r="BZ839" i="1"/>
  <c r="CI839" i="1" s="1"/>
  <c r="BW839" i="1"/>
  <c r="CF839" i="1" s="1"/>
  <c r="CH838" i="1"/>
  <c r="CA838" i="1"/>
  <c r="BZ838" i="1"/>
  <c r="CI838" i="1" s="1"/>
  <c r="BW838" i="1"/>
  <c r="CF838" i="1" s="1"/>
  <c r="CH837" i="1"/>
  <c r="CA837" i="1"/>
  <c r="BW837" i="1"/>
  <c r="CF837" i="1" s="1"/>
  <c r="CI836" i="1"/>
  <c r="CH836" i="1"/>
  <c r="CF836" i="1"/>
  <c r="CA836" i="1"/>
  <c r="BV836" i="1"/>
  <c r="CI835" i="1"/>
  <c r="CH835" i="1"/>
  <c r="CF835" i="1"/>
  <c r="CA835" i="1"/>
  <c r="BV835" i="1"/>
  <c r="CH834" i="1"/>
  <c r="CF834" i="1"/>
  <c r="CA834" i="1"/>
  <c r="BZ834" i="1"/>
  <c r="CD829" i="1"/>
  <c r="CC829" i="1"/>
  <c r="CD822" i="1"/>
  <c r="CC822" i="1"/>
  <c r="CB822" i="1"/>
  <c r="BY822" i="1"/>
  <c r="BW822" i="1"/>
  <c r="CD821" i="1"/>
  <c r="CC821" i="1"/>
  <c r="CB821" i="1"/>
  <c r="CD820" i="1"/>
  <c r="CD24" i="1" s="1"/>
  <c r="CC820" i="1"/>
  <c r="CC24" i="1" s="1"/>
  <c r="CB820" i="1"/>
  <c r="CB24" i="1" s="1"/>
  <c r="CH817" i="1"/>
  <c r="CF817" i="1"/>
  <c r="CA817" i="1"/>
  <c r="CI813" i="1"/>
  <c r="CH813" i="1"/>
  <c r="CF813" i="1"/>
  <c r="CA813" i="1"/>
  <c r="BV813" i="1"/>
  <c r="CI811" i="1"/>
  <c r="CH811" i="1"/>
  <c r="CF811" i="1"/>
  <c r="CA811" i="1"/>
  <c r="CI810" i="1"/>
  <c r="CH810" i="1"/>
  <c r="CF810" i="1"/>
  <c r="CA810" i="1"/>
  <c r="BV810" i="1"/>
  <c r="CI809" i="1"/>
  <c r="CH809" i="1"/>
  <c r="CF809" i="1"/>
  <c r="CA809" i="1"/>
  <c r="BV809" i="1"/>
  <c r="CL808" i="1"/>
  <c r="CA808" i="1"/>
  <c r="CD803" i="1"/>
  <c r="CC803" i="1"/>
  <c r="CD797" i="1"/>
  <c r="CC797" i="1"/>
  <c r="CB797" i="1"/>
  <c r="CI796" i="1"/>
  <c r="CN796" i="1" s="1"/>
  <c r="CK796" i="1" s="1"/>
  <c r="CF796" i="1"/>
  <c r="CA796" i="1"/>
  <c r="CI790" i="1"/>
  <c r="CN790" i="1" s="1"/>
  <c r="CK790" i="1" s="1"/>
  <c r="CH790" i="1"/>
  <c r="CF790" i="1"/>
  <c r="CA790" i="1"/>
  <c r="BV790" i="1"/>
  <c r="CI789" i="1"/>
  <c r="CH789" i="1"/>
  <c r="CF789" i="1"/>
  <c r="CA789" i="1"/>
  <c r="BV789" i="1"/>
  <c r="CI788" i="1"/>
  <c r="CN788" i="1" s="1"/>
  <c r="CK788" i="1" s="1"/>
  <c r="CF788" i="1"/>
  <c r="CA788" i="1"/>
  <c r="CI787" i="1"/>
  <c r="CN787" i="1" s="1"/>
  <c r="CK787" i="1" s="1"/>
  <c r="CF787" i="1"/>
  <c r="CA787" i="1"/>
  <c r="CI786" i="1"/>
  <c r="CN786" i="1" s="1"/>
  <c r="CK786" i="1" s="1"/>
  <c r="CF786" i="1"/>
  <c r="CA786" i="1"/>
  <c r="CI785" i="1"/>
  <c r="CF785" i="1"/>
  <c r="CA785" i="1"/>
  <c r="CI778" i="1"/>
  <c r="CH778" i="1"/>
  <c r="CA778" i="1"/>
  <c r="BV778" i="1"/>
  <c r="CI777" i="1"/>
  <c r="CH777" i="1"/>
  <c r="CF777" i="1"/>
  <c r="CA777" i="1"/>
  <c r="BV777" i="1"/>
  <c r="CI776" i="1"/>
  <c r="CH776" i="1"/>
  <c r="CF776" i="1"/>
  <c r="CA776" i="1"/>
  <c r="BV776" i="1"/>
  <c r="CI775" i="1"/>
  <c r="CH775" i="1"/>
  <c r="CF775" i="1"/>
  <c r="CA775" i="1"/>
  <c r="BV775" i="1"/>
  <c r="CI774" i="1"/>
  <c r="CH774" i="1"/>
  <c r="CF774" i="1"/>
  <c r="CA774" i="1"/>
  <c r="BV774" i="1"/>
  <c r="CI769" i="1"/>
  <c r="CH769" i="1"/>
  <c r="CF769" i="1"/>
  <c r="CA769" i="1"/>
  <c r="BV769" i="1"/>
  <c r="CI766" i="1"/>
  <c r="CH766" i="1"/>
  <c r="CA766" i="1"/>
  <c r="BW766" i="1"/>
  <c r="CI763" i="1"/>
  <c r="CH763" i="1"/>
  <c r="CA763" i="1"/>
  <c r="CH760" i="1"/>
  <c r="CA760" i="1"/>
  <c r="CH759" i="1"/>
  <c r="CA759" i="1"/>
  <c r="CI758" i="1"/>
  <c r="CH758" i="1"/>
  <c r="CF758" i="1"/>
  <c r="CA758" i="1"/>
  <c r="CI756" i="1"/>
  <c r="CH756" i="1"/>
  <c r="CA756" i="1"/>
  <c r="CI755" i="1"/>
  <c r="CH755" i="1"/>
  <c r="CF755" i="1"/>
  <c r="CA755" i="1"/>
  <c r="CI754" i="1"/>
  <c r="CH754" i="1"/>
  <c r="CA754" i="1"/>
  <c r="BW754" i="1"/>
  <c r="CI753" i="1"/>
  <c r="CH753" i="1"/>
  <c r="CF753" i="1"/>
  <c r="CA753" i="1"/>
  <c r="CI752" i="1"/>
  <c r="CH752" i="1"/>
  <c r="CF752" i="1"/>
  <c r="CA752" i="1"/>
  <c r="CI751" i="1"/>
  <c r="CH751" i="1"/>
  <c r="CA751" i="1"/>
  <c r="BW751" i="1"/>
  <c r="CI750" i="1"/>
  <c r="CH750" i="1"/>
  <c r="CF750" i="1"/>
  <c r="CA750" i="1"/>
  <c r="CI749" i="1"/>
  <c r="CH749" i="1"/>
  <c r="CF749" i="1"/>
  <c r="CA749" i="1"/>
  <c r="CI748" i="1"/>
  <c r="CH748" i="1"/>
  <c r="CA748" i="1"/>
  <c r="BW748" i="1"/>
  <c r="CI747" i="1"/>
  <c r="CH747" i="1"/>
  <c r="CF747" i="1"/>
  <c r="CA747" i="1"/>
  <c r="CI746" i="1"/>
  <c r="CH746" i="1"/>
  <c r="CI745" i="1"/>
  <c r="CH745" i="1"/>
  <c r="CI744" i="1"/>
  <c r="CH744" i="1"/>
  <c r="CF744" i="1"/>
  <c r="CA744" i="1"/>
  <c r="CI743" i="1"/>
  <c r="CH743" i="1"/>
  <c r="CA743" i="1"/>
  <c r="BW742" i="1"/>
  <c r="BV742" i="1" s="1"/>
  <c r="CI742" i="1"/>
  <c r="CH742" i="1"/>
  <c r="CA742" i="1"/>
  <c r="CI741" i="1"/>
  <c r="CH741" i="1"/>
  <c r="CB741" i="1"/>
  <c r="CA741" i="1" s="1"/>
  <c r="CF741" i="1"/>
  <c r="CI740" i="1"/>
  <c r="CH740" i="1"/>
  <c r="CH739" i="1"/>
  <c r="BZ739" i="1"/>
  <c r="CI739" i="1" s="1"/>
  <c r="CA738" i="1"/>
  <c r="BY738" i="1"/>
  <c r="CB736" i="1"/>
  <c r="CA736" i="1" s="1"/>
  <c r="CC734" i="1"/>
  <c r="CC62" i="1" s="1"/>
  <c r="CC36" i="1" s="1"/>
  <c r="CB734" i="1"/>
  <c r="CB62" i="1" s="1"/>
  <c r="CB36" i="1" s="1"/>
  <c r="BY62" i="1"/>
  <c r="CB733" i="1"/>
  <c r="CB828" i="1" s="1"/>
  <c r="CA828" i="1" s="1"/>
  <c r="CD732" i="1"/>
  <c r="CD802" i="1" s="1"/>
  <c r="CD827" i="1" s="1"/>
  <c r="CC732" i="1"/>
  <c r="CC802" i="1" s="1"/>
  <c r="CC827" i="1" s="1"/>
  <c r="CD731" i="1"/>
  <c r="CD800" i="1" s="1"/>
  <c r="CD825" i="1" s="1"/>
  <c r="CC731" i="1"/>
  <c r="CC800" i="1" s="1"/>
  <c r="CC825" i="1" s="1"/>
  <c r="CC57" i="1" s="1"/>
  <c r="CC31" i="1" s="1"/>
  <c r="CB731" i="1"/>
  <c r="CC730" i="1"/>
  <c r="CC799" i="1" s="1"/>
  <c r="CC824" i="1" s="1"/>
  <c r="CC56" i="1" s="1"/>
  <c r="CC30" i="1" s="1"/>
  <c r="CC729" i="1"/>
  <c r="CC47" i="1" s="1"/>
  <c r="CE720" i="1"/>
  <c r="CE61" i="1" s="1"/>
  <c r="CE35" i="1" s="1"/>
  <c r="CA720" i="1"/>
  <c r="CE719" i="1"/>
  <c r="CA719" i="1"/>
  <c r="CF718" i="1"/>
  <c r="CE718" i="1" s="1"/>
  <c r="CB718" i="1"/>
  <c r="CA718" i="1" s="1"/>
  <c r="BW718" i="1"/>
  <c r="BV718" i="1" s="1"/>
  <c r="CI714" i="1"/>
  <c r="CH714" i="1"/>
  <c r="CF714" i="1"/>
  <c r="CA714" i="1"/>
  <c r="CI713" i="1"/>
  <c r="CH713" i="1"/>
  <c r="CF713" i="1"/>
  <c r="CA713" i="1"/>
  <c r="CI712" i="1"/>
  <c r="CH712" i="1"/>
  <c r="CF712" i="1"/>
  <c r="CA712" i="1"/>
  <c r="CI711" i="1"/>
  <c r="CH711" i="1"/>
  <c r="CF711" i="1"/>
  <c r="CA711" i="1"/>
  <c r="CI710" i="1"/>
  <c r="CH710" i="1"/>
  <c r="CF710" i="1"/>
  <c r="CA710" i="1"/>
  <c r="CI707" i="1"/>
  <c r="CH707" i="1"/>
  <c r="CF707" i="1"/>
  <c r="CB707" i="1" s="1"/>
  <c r="CA707" i="1" s="1"/>
  <c r="BV707" i="1"/>
  <c r="CI706" i="1"/>
  <c r="CH706" i="1"/>
  <c r="CF706" i="1"/>
  <c r="CA706" i="1"/>
  <c r="CI702" i="1"/>
  <c r="CH702" i="1"/>
  <c r="CF702" i="1"/>
  <c r="CA702" i="1"/>
  <c r="BV702" i="1"/>
  <c r="CI701" i="1"/>
  <c r="CH701" i="1"/>
  <c r="CF701" i="1"/>
  <c r="CA701" i="1"/>
  <c r="BV701" i="1"/>
  <c r="CI700" i="1"/>
  <c r="CH700" i="1"/>
  <c r="CF700" i="1"/>
  <c r="CA700" i="1"/>
  <c r="BV700" i="1"/>
  <c r="CH696" i="1"/>
  <c r="CF696" i="1"/>
  <c r="CA696" i="1"/>
  <c r="CH695" i="1"/>
  <c r="CF695" i="1"/>
  <c r="CA695" i="1"/>
  <c r="CH694" i="1"/>
  <c r="CF694" i="1"/>
  <c r="CA694" i="1"/>
  <c r="CH693" i="1"/>
  <c r="CH734" i="1" s="1"/>
  <c r="CH830" i="1" s="1"/>
  <c r="CH62" i="1" s="1"/>
  <c r="CH36" i="1" s="1"/>
  <c r="CF693" i="1"/>
  <c r="CF734" i="1" s="1"/>
  <c r="CF830" i="1" s="1"/>
  <c r="CD693" i="1"/>
  <c r="CA693" i="1" s="1"/>
  <c r="BV693" i="1"/>
  <c r="CI690" i="1"/>
  <c r="CH690" i="1"/>
  <c r="CB686" i="1"/>
  <c r="CA686" i="1" s="1"/>
  <c r="BV690" i="1"/>
  <c r="CI689" i="1"/>
  <c r="CH689" i="1"/>
  <c r="CF689" i="1"/>
  <c r="CA689" i="1"/>
  <c r="BV689" i="1"/>
  <c r="CI688" i="1"/>
  <c r="CH688" i="1"/>
  <c r="CA688" i="1"/>
  <c r="BW688" i="1"/>
  <c r="BV688" i="1" s="1"/>
  <c r="CI687" i="1"/>
  <c r="CH687" i="1"/>
  <c r="CF687" i="1"/>
  <c r="CA687" i="1"/>
  <c r="BV687" i="1"/>
  <c r="CI686" i="1"/>
  <c r="CH686" i="1"/>
  <c r="CF686" i="1"/>
  <c r="CI685" i="1"/>
  <c r="CH685" i="1"/>
  <c r="CF685" i="1"/>
  <c r="CA685" i="1"/>
  <c r="CI684" i="1"/>
  <c r="CH684" i="1"/>
  <c r="CF684" i="1"/>
  <c r="CA684" i="1"/>
  <c r="CI683" i="1"/>
  <c r="CH683" i="1"/>
  <c r="CA683" i="1"/>
  <c r="CA681" i="1"/>
  <c r="BW681" i="1"/>
  <c r="CA680" i="1"/>
  <c r="CI679" i="1"/>
  <c r="CH679" i="1"/>
  <c r="CA679" i="1"/>
  <c r="CI678" i="1"/>
  <c r="CH678" i="1"/>
  <c r="BZ660" i="1"/>
  <c r="BY658" i="1"/>
  <c r="BW658" i="1"/>
  <c r="BZ657" i="1"/>
  <c r="BY657" i="1"/>
  <c r="BW657" i="1"/>
  <c r="BY656" i="1"/>
  <c r="BY655" i="1"/>
  <c r="BV649" i="1"/>
  <c r="BV648" i="1"/>
  <c r="BV647" i="1"/>
  <c r="BW646" i="1"/>
  <c r="BW645" i="1" s="1"/>
  <c r="BV645" i="1" s="1"/>
  <c r="CI635" i="1"/>
  <c r="CE635" i="1" s="1"/>
  <c r="CA635" i="1"/>
  <c r="BV635" i="1"/>
  <c r="BV619" i="1" s="1"/>
  <c r="CI634" i="1"/>
  <c r="CI633" i="1"/>
  <c r="CI632" i="1"/>
  <c r="CI631" i="1"/>
  <c r="BV631" i="1"/>
  <c r="CI630" i="1"/>
  <c r="BW630" i="1"/>
  <c r="BV630" i="1" s="1"/>
  <c r="CI629" i="1"/>
  <c r="BV629" i="1"/>
  <c r="CI628" i="1"/>
  <c r="BV628" i="1"/>
  <c r="CI627" i="1"/>
  <c r="BW627" i="1"/>
  <c r="BV627" i="1" s="1"/>
  <c r="CI626" i="1"/>
  <c r="BV626" i="1"/>
  <c r="CI625" i="1"/>
  <c r="BV625" i="1"/>
  <c r="CI624" i="1"/>
  <c r="BV624" i="1"/>
  <c r="CI623" i="1"/>
  <c r="BW623" i="1"/>
  <c r="BV623" i="1" s="1"/>
  <c r="BZ622" i="1"/>
  <c r="CI622" i="1" s="1"/>
  <c r="CI621" i="1"/>
  <c r="BV621" i="1"/>
  <c r="CI620" i="1"/>
  <c r="BV620" i="1"/>
  <c r="CA619" i="1"/>
  <c r="BZ619" i="1"/>
  <c r="CI619" i="1" s="1"/>
  <c r="CE619" i="1" s="1"/>
  <c r="CI617" i="1"/>
  <c r="BV617" i="1"/>
  <c r="CI615" i="1"/>
  <c r="CE615" i="1" s="1"/>
  <c r="CA615" i="1"/>
  <c r="BV615" i="1"/>
  <c r="CA614" i="1"/>
  <c r="BZ614" i="1"/>
  <c r="BV614" i="1" s="1"/>
  <c r="CA613" i="1"/>
  <c r="CO613" i="1" s="1"/>
  <c r="CA612" i="1"/>
  <c r="CA611" i="1"/>
  <c r="CI610" i="1"/>
  <c r="CE610" i="1" s="1"/>
  <c r="CA610" i="1"/>
  <c r="BV610" i="1"/>
  <c r="CI609" i="1"/>
  <c r="CE609" i="1" s="1"/>
  <c r="CA609" i="1"/>
  <c r="BV609" i="1"/>
  <c r="CA608" i="1"/>
  <c r="CO608" i="1" s="1"/>
  <c r="CA607" i="1"/>
  <c r="CI606" i="1"/>
  <c r="CE606" i="1" s="1"/>
  <c r="CA606" i="1"/>
  <c r="CI605" i="1"/>
  <c r="CE605" i="1" s="1"/>
  <c r="CA605" i="1"/>
  <c r="CI604" i="1"/>
  <c r="CE604" i="1" s="1"/>
  <c r="CA604" i="1"/>
  <c r="BV604" i="1"/>
  <c r="CA603" i="1"/>
  <c r="BZ603" i="1"/>
  <c r="BV603" i="1" s="1"/>
  <c r="CA602" i="1"/>
  <c r="CO602" i="1" s="1"/>
  <c r="CI601" i="1"/>
  <c r="CE601" i="1" s="1"/>
  <c r="CA601" i="1"/>
  <c r="BV601" i="1"/>
  <c r="CI600" i="1"/>
  <c r="CE600" i="1" s="1"/>
  <c r="CA600" i="1"/>
  <c r="BV600" i="1"/>
  <c r="CI599" i="1"/>
  <c r="CE599" i="1" s="1"/>
  <c r="CA599" i="1"/>
  <c r="CA598" i="1"/>
  <c r="BZ598" i="1"/>
  <c r="CI598" i="1" s="1"/>
  <c r="CE598" i="1" s="1"/>
  <c r="CA597" i="1"/>
  <c r="BZ597" i="1"/>
  <c r="CI597" i="1" s="1"/>
  <c r="CE597" i="1" s="1"/>
  <c r="CA596" i="1"/>
  <c r="CI593" i="1"/>
  <c r="CE593" i="1" s="1"/>
  <c r="CA593" i="1"/>
  <c r="BV593" i="1"/>
  <c r="CA592" i="1"/>
  <c r="CO592" i="1" s="1"/>
  <c r="CI591" i="1"/>
  <c r="CE591" i="1" s="1"/>
  <c r="CA591" i="1"/>
  <c r="BV591" i="1"/>
  <c r="CA590" i="1"/>
  <c r="BZ590" i="1"/>
  <c r="BV590" i="1" s="1"/>
  <c r="CA589" i="1"/>
  <c r="CI588" i="1"/>
  <c r="CE588" i="1" s="1"/>
  <c r="CA588" i="1"/>
  <c r="BV588" i="1"/>
  <c r="CI587" i="1"/>
  <c r="CE587" i="1" s="1"/>
  <c r="CA587" i="1"/>
  <c r="BV587" i="1"/>
  <c r="CI586" i="1"/>
  <c r="CE586" i="1" s="1"/>
  <c r="CA586" i="1"/>
  <c r="BV586" i="1"/>
  <c r="CI585" i="1"/>
  <c r="CE585" i="1" s="1"/>
  <c r="CA585" i="1"/>
  <c r="BV585" i="1"/>
  <c r="CA584" i="1"/>
  <c r="BZ584" i="1"/>
  <c r="CI584" i="1" s="1"/>
  <c r="CE584" i="1" s="1"/>
  <c r="CI583" i="1"/>
  <c r="CE583" i="1" s="1"/>
  <c r="CA583" i="1"/>
  <c r="BV583" i="1"/>
  <c r="CA582" i="1"/>
  <c r="CI581" i="1"/>
  <c r="CE581" i="1" s="1"/>
  <c r="CA581" i="1"/>
  <c r="BV581" i="1"/>
  <c r="CI580" i="1"/>
  <c r="CE580" i="1" s="1"/>
  <c r="CA580" i="1"/>
  <c r="BV580" i="1"/>
  <c r="CA579" i="1"/>
  <c r="BZ579" i="1"/>
  <c r="BV579" i="1" s="1"/>
  <c r="CA578" i="1"/>
  <c r="CA573" i="1"/>
  <c r="CI571" i="1"/>
  <c r="CE571" i="1" s="1"/>
  <c r="CA571" i="1"/>
  <c r="CI570" i="1"/>
  <c r="CE570" i="1" s="1"/>
  <c r="CA570" i="1"/>
  <c r="CI569" i="1"/>
  <c r="CE569" i="1" s="1"/>
  <c r="CA569" i="1"/>
  <c r="CI568" i="1"/>
  <c r="CE568" i="1" s="1"/>
  <c r="CA568" i="1"/>
  <c r="CI567" i="1"/>
  <c r="CE567" i="1" s="1"/>
  <c r="CA567" i="1"/>
  <c r="CI566" i="1"/>
  <c r="CE566" i="1" s="1"/>
  <c r="CA566" i="1"/>
  <c r="CI565" i="1"/>
  <c r="CE565" i="1" s="1"/>
  <c r="CA565" i="1"/>
  <c r="CI564" i="1"/>
  <c r="CE564" i="1" s="1"/>
  <c r="CA564" i="1"/>
  <c r="CA563" i="1"/>
  <c r="BZ563" i="1"/>
  <c r="BV563" i="1" s="1"/>
  <c r="CA562" i="1"/>
  <c r="CH561" i="1"/>
  <c r="CF561" i="1"/>
  <c r="CA561" i="1"/>
  <c r="CH558" i="1"/>
  <c r="CF558" i="1"/>
  <c r="CA558" i="1"/>
  <c r="BV558" i="1"/>
  <c r="CH557" i="1"/>
  <c r="CF557" i="1"/>
  <c r="CA557" i="1"/>
  <c r="BV557" i="1"/>
  <c r="CH556" i="1"/>
  <c r="CA556" i="1"/>
  <c r="BW556" i="1"/>
  <c r="BW552" i="1" s="1"/>
  <c r="BV552" i="1" s="1"/>
  <c r="CH555" i="1"/>
  <c r="CF555" i="1"/>
  <c r="CA555" i="1"/>
  <c r="CH554" i="1"/>
  <c r="CF554" i="1"/>
  <c r="CA554" i="1"/>
  <c r="CH553" i="1"/>
  <c r="CH552" i="1"/>
  <c r="CH551" i="1"/>
  <c r="CF551" i="1"/>
  <c r="CA551" i="1"/>
  <c r="BV551" i="1"/>
  <c r="CH549" i="1"/>
  <c r="CF549" i="1"/>
  <c r="CA549" i="1"/>
  <c r="BV549" i="1"/>
  <c r="CH548" i="1"/>
  <c r="CA548" i="1"/>
  <c r="BW548" i="1"/>
  <c r="BV548" i="1" s="1"/>
  <c r="CH547" i="1"/>
  <c r="CF547" i="1"/>
  <c r="CA547" i="1"/>
  <c r="CH546" i="1"/>
  <c r="CF546" i="1"/>
  <c r="CA546" i="1"/>
  <c r="CH545" i="1"/>
  <c r="CF545" i="1"/>
  <c r="CA545" i="1"/>
  <c r="CH544" i="1"/>
  <c r="CA544" i="1"/>
  <c r="BW544" i="1"/>
  <c r="BV544" i="1" s="1"/>
  <c r="CH543" i="1"/>
  <c r="CA543" i="1"/>
  <c r="CH542" i="1"/>
  <c r="CF542" i="1"/>
  <c r="CA542" i="1"/>
  <c r="BV542" i="1"/>
  <c r="CH541" i="1"/>
  <c r="CF541" i="1"/>
  <c r="CA541" i="1"/>
  <c r="BV541" i="1"/>
  <c r="CH538" i="1"/>
  <c r="CF538" i="1"/>
  <c r="CA538" i="1"/>
  <c r="CH537" i="1"/>
  <c r="CA537" i="1"/>
  <c r="BW537" i="1"/>
  <c r="BW532" i="1" s="1"/>
  <c r="BV532" i="1" s="1"/>
  <c r="CH536" i="1"/>
  <c r="CF536" i="1"/>
  <c r="CA536" i="1"/>
  <c r="BV536" i="1"/>
  <c r="CH535" i="1"/>
  <c r="CF535" i="1"/>
  <c r="CA535" i="1"/>
  <c r="CH534" i="1"/>
  <c r="CF534" i="1"/>
  <c r="CA534" i="1"/>
  <c r="CH533" i="1"/>
  <c r="CF533" i="1"/>
  <c r="CF532" i="1" s="1"/>
  <c r="CH532" i="1"/>
  <c r="CH530" i="1"/>
  <c r="CB530" i="1"/>
  <c r="CB732" i="1" s="1"/>
  <c r="CH529" i="1"/>
  <c r="CH528" i="1"/>
  <c r="CH496" i="1"/>
  <c r="CF496" i="1"/>
  <c r="CA496" i="1"/>
  <c r="CH494" i="1"/>
  <c r="CA494" i="1"/>
  <c r="BW494" i="1"/>
  <c r="BV494" i="1" s="1"/>
  <c r="CH493" i="1"/>
  <c r="CF493" i="1"/>
  <c r="CA493" i="1"/>
  <c r="CH491" i="1"/>
  <c r="CA491" i="1"/>
  <c r="CH490" i="1"/>
  <c r="CF490" i="1"/>
  <c r="CA490" i="1"/>
  <c r="CH489" i="1"/>
  <c r="CF489" i="1"/>
  <c r="CA489" i="1"/>
  <c r="CH488" i="1"/>
  <c r="CF488" i="1"/>
  <c r="CA488" i="1"/>
  <c r="BV488" i="1"/>
  <c r="CH487" i="1"/>
  <c r="CA487" i="1"/>
  <c r="BW487" i="1"/>
  <c r="CF487" i="1" s="1"/>
  <c r="CH486" i="1"/>
  <c r="CF486" i="1"/>
  <c r="CA486" i="1"/>
  <c r="CH485" i="1"/>
  <c r="CF485" i="1"/>
  <c r="CA485" i="1"/>
  <c r="CH484" i="1"/>
  <c r="CF484" i="1"/>
  <c r="CF692" i="1" s="1"/>
  <c r="CA484" i="1"/>
  <c r="BV484" i="1"/>
  <c r="CH483" i="1"/>
  <c r="CF483" i="1"/>
  <c r="CA483" i="1"/>
  <c r="BV483" i="1"/>
  <c r="CH482" i="1"/>
  <c r="CF482" i="1"/>
  <c r="CA482" i="1"/>
  <c r="BV482" i="1"/>
  <c r="CH481" i="1"/>
  <c r="CF481" i="1"/>
  <c r="CA481" i="1"/>
  <c r="BV481" i="1"/>
  <c r="CH480" i="1"/>
  <c r="CA480" i="1"/>
  <c r="BW480" i="1"/>
  <c r="BW479" i="1" s="1"/>
  <c r="CH479" i="1"/>
  <c r="CA479" i="1"/>
  <c r="CH478" i="1"/>
  <c r="CF478" i="1"/>
  <c r="CA478" i="1"/>
  <c r="CH477" i="1"/>
  <c r="CF477" i="1"/>
  <c r="CA477" i="1"/>
  <c r="BV477" i="1"/>
  <c r="CH476" i="1"/>
  <c r="CA476" i="1"/>
  <c r="BW476" i="1"/>
  <c r="BV476" i="1" s="1"/>
  <c r="CH475" i="1"/>
  <c r="CF475" i="1"/>
  <c r="CA475" i="1"/>
  <c r="CH474" i="1"/>
  <c r="CA474" i="1"/>
  <c r="CH473" i="1"/>
  <c r="CA473" i="1"/>
  <c r="CH472" i="1"/>
  <c r="CF472" i="1"/>
  <c r="CA472" i="1"/>
  <c r="BV472" i="1"/>
  <c r="CH471" i="1"/>
  <c r="CF471" i="1"/>
  <c r="CA471" i="1"/>
  <c r="BV471" i="1"/>
  <c r="CH468" i="1"/>
  <c r="CF468" i="1"/>
  <c r="CA468" i="1"/>
  <c r="BV468" i="1"/>
  <c r="CH467" i="1"/>
  <c r="CF467" i="1"/>
  <c r="CA467" i="1"/>
  <c r="BV467" i="1"/>
  <c r="CH466" i="1"/>
  <c r="CA466" i="1"/>
  <c r="BW466" i="1"/>
  <c r="CH465" i="1"/>
  <c r="CA465" i="1"/>
  <c r="CH464" i="1"/>
  <c r="CF464" i="1"/>
  <c r="CA464" i="1"/>
  <c r="CH462" i="1"/>
  <c r="CF462" i="1"/>
  <c r="CA462" i="1"/>
  <c r="CH460" i="1"/>
  <c r="CA460" i="1"/>
  <c r="CH459" i="1"/>
  <c r="CF459" i="1"/>
  <c r="CA459" i="1"/>
  <c r="CH458" i="1"/>
  <c r="CF458" i="1"/>
  <c r="CA458" i="1"/>
  <c r="BV458" i="1"/>
  <c r="CH456" i="1"/>
  <c r="CA456" i="1"/>
  <c r="BW456" i="1"/>
  <c r="BV456" i="1" s="1"/>
  <c r="CH455" i="1"/>
  <c r="CF455" i="1"/>
  <c r="CA455" i="1"/>
  <c r="CH454" i="1"/>
  <c r="CF454" i="1"/>
  <c r="CA454" i="1"/>
  <c r="CH452" i="1"/>
  <c r="CA452" i="1"/>
  <c r="BW452" i="1"/>
  <c r="BV452" i="1" s="1"/>
  <c r="CH450" i="1"/>
  <c r="CF450" i="1"/>
  <c r="CA450" i="1"/>
  <c r="CH437" i="1"/>
  <c r="CF437" i="1"/>
  <c r="CA437" i="1"/>
  <c r="BV437" i="1"/>
  <c r="CH435" i="1"/>
  <c r="CA435" i="1"/>
  <c r="BW435" i="1"/>
  <c r="CH434" i="1"/>
  <c r="CF434" i="1"/>
  <c r="CA434" i="1"/>
  <c r="BV434" i="1"/>
  <c r="CH432" i="1"/>
  <c r="CA432" i="1"/>
  <c r="BW432" i="1"/>
  <c r="BV432" i="1" s="1"/>
  <c r="CH431" i="1"/>
  <c r="CF431" i="1"/>
  <c r="CA431" i="1"/>
  <c r="BV431" i="1"/>
  <c r="CH429" i="1"/>
  <c r="CA429" i="1"/>
  <c r="BW429" i="1"/>
  <c r="BV429" i="1" s="1"/>
  <c r="CH427" i="1"/>
  <c r="CF427" i="1"/>
  <c r="CA427" i="1"/>
  <c r="BV427" i="1"/>
  <c r="CH425" i="1"/>
  <c r="CA425" i="1"/>
  <c r="BW425" i="1"/>
  <c r="CH424" i="1"/>
  <c r="CF424" i="1"/>
  <c r="CA424" i="1"/>
  <c r="CH422" i="1"/>
  <c r="CF422" i="1"/>
  <c r="CA422" i="1"/>
  <c r="BV422" i="1"/>
  <c r="CH420" i="1"/>
  <c r="CA420" i="1"/>
  <c r="CF420" i="1"/>
  <c r="CH419" i="1"/>
  <c r="CA419" i="1"/>
  <c r="BW419" i="1"/>
  <c r="BW418" i="1" s="1"/>
  <c r="CH418" i="1"/>
  <c r="CA418" i="1"/>
  <c r="CH417" i="1"/>
  <c r="CF417" i="1"/>
  <c r="CA417" i="1"/>
  <c r="CH416" i="1"/>
  <c r="CF416" i="1"/>
  <c r="CA416" i="1"/>
  <c r="CH415" i="1"/>
  <c r="CF415" i="1"/>
  <c r="CA415" i="1"/>
  <c r="CH414" i="1"/>
  <c r="CF414" i="1"/>
  <c r="CA414" i="1"/>
  <c r="CH413" i="1"/>
  <c r="CF413" i="1"/>
  <c r="CA413" i="1"/>
  <c r="CH412" i="1"/>
  <c r="CF412" i="1"/>
  <c r="CA412" i="1"/>
  <c r="CH411" i="1"/>
  <c r="CF411" i="1"/>
  <c r="CA411" i="1"/>
  <c r="CH410" i="1"/>
  <c r="CF410" i="1"/>
  <c r="CA410" i="1"/>
  <c r="CH409" i="1"/>
  <c r="CF409" i="1"/>
  <c r="CA409" i="1"/>
  <c r="CH408" i="1"/>
  <c r="CF408" i="1"/>
  <c r="CA408" i="1"/>
  <c r="BV408" i="1"/>
  <c r="CH406" i="1"/>
  <c r="CA406" i="1"/>
  <c r="BW406" i="1"/>
  <c r="BV406" i="1" s="1"/>
  <c r="CH405" i="1"/>
  <c r="CF405" i="1"/>
  <c r="CA405" i="1"/>
  <c r="CH404" i="1"/>
  <c r="CF404" i="1"/>
  <c r="CA404" i="1"/>
  <c r="CH403" i="1"/>
  <c r="CF403" i="1"/>
  <c r="CA403" i="1"/>
  <c r="CH402" i="1"/>
  <c r="CF402" i="1"/>
  <c r="CA402" i="1"/>
  <c r="CH401" i="1"/>
  <c r="CF401" i="1"/>
  <c r="CA401" i="1"/>
  <c r="CH400" i="1"/>
  <c r="CF400" i="1"/>
  <c r="CA400" i="1"/>
  <c r="BV400" i="1"/>
  <c r="CH399" i="1"/>
  <c r="CF399" i="1"/>
  <c r="CA399" i="1"/>
  <c r="CH398" i="1"/>
  <c r="CF398" i="1"/>
  <c r="CA398" i="1"/>
  <c r="CH397" i="1"/>
  <c r="CF397" i="1"/>
  <c r="CA397" i="1"/>
  <c r="BV397" i="1"/>
  <c r="CH396" i="1"/>
  <c r="CA396" i="1"/>
  <c r="BW396" i="1"/>
  <c r="CF396" i="1" s="1"/>
  <c r="CH395" i="1"/>
  <c r="CA395" i="1"/>
  <c r="BW395" i="1"/>
  <c r="BV395" i="1" s="1"/>
  <c r="CH394" i="1"/>
  <c r="CF394" i="1"/>
  <c r="CA394" i="1"/>
  <c r="CH393" i="1"/>
  <c r="CF393" i="1"/>
  <c r="CA393" i="1"/>
  <c r="BV393" i="1"/>
  <c r="CH392" i="1"/>
  <c r="CA392" i="1"/>
  <c r="BW392" i="1"/>
  <c r="CF392" i="1" s="1"/>
  <c r="CH391" i="1"/>
  <c r="CF391" i="1"/>
  <c r="CA391" i="1"/>
  <c r="CH390" i="1"/>
  <c r="CF390" i="1"/>
  <c r="CA390" i="1"/>
  <c r="CH389" i="1"/>
  <c r="CF389" i="1"/>
  <c r="CA389" i="1"/>
  <c r="CH388" i="1"/>
  <c r="CF388" i="1"/>
  <c r="CA388" i="1"/>
  <c r="CH387" i="1"/>
  <c r="CF387" i="1"/>
  <c r="CA387" i="1"/>
  <c r="CH386" i="1"/>
  <c r="CF386" i="1"/>
  <c r="CA386" i="1"/>
  <c r="CH385" i="1"/>
  <c r="CF385" i="1"/>
  <c r="CA385" i="1"/>
  <c r="CH384" i="1"/>
  <c r="CF384" i="1"/>
  <c r="CA384" i="1"/>
  <c r="CH383" i="1"/>
  <c r="CF383" i="1"/>
  <c r="CA383" i="1"/>
  <c r="BV383" i="1"/>
  <c r="CH382" i="1"/>
  <c r="CA382" i="1"/>
  <c r="BW382" i="1"/>
  <c r="CF382" i="1" s="1"/>
  <c r="CH381" i="1"/>
  <c r="CA381" i="1"/>
  <c r="BW381" i="1"/>
  <c r="CF381" i="1" s="1"/>
  <c r="CH380" i="1"/>
  <c r="CA380" i="1"/>
  <c r="BW380" i="1"/>
  <c r="CF380" i="1" s="1"/>
  <c r="CH379" i="1"/>
  <c r="CA379" i="1"/>
  <c r="BW379" i="1"/>
  <c r="CF379" i="1" s="1"/>
  <c r="CH378" i="1"/>
  <c r="CA378" i="1"/>
  <c r="BW378" i="1"/>
  <c r="CF378" i="1" s="1"/>
  <c r="CH377" i="1"/>
  <c r="CA377" i="1"/>
  <c r="BW377" i="1"/>
  <c r="CF377" i="1" s="1"/>
  <c r="CH376" i="1"/>
  <c r="CA376" i="1"/>
  <c r="BW376" i="1"/>
  <c r="CF376" i="1" s="1"/>
  <c r="CH375" i="1"/>
  <c r="CA375" i="1"/>
  <c r="BW375" i="1"/>
  <c r="CF375" i="1" s="1"/>
  <c r="CH374" i="1"/>
  <c r="CA374" i="1"/>
  <c r="BW374" i="1"/>
  <c r="CF374" i="1" s="1"/>
  <c r="CH373" i="1"/>
  <c r="CF373" i="1"/>
  <c r="CA373" i="1"/>
  <c r="BV373" i="1"/>
  <c r="CH372" i="1"/>
  <c r="CF372" i="1"/>
  <c r="CA372" i="1"/>
  <c r="BV372" i="1"/>
  <c r="CH371" i="1"/>
  <c r="CA371" i="1"/>
  <c r="CH370" i="1"/>
  <c r="CA370" i="1"/>
  <c r="BW370" i="1"/>
  <c r="BV370" i="1" s="1"/>
  <c r="CH369" i="1"/>
  <c r="CF369" i="1"/>
  <c r="CA369" i="1"/>
  <c r="BV369" i="1"/>
  <c r="CH368" i="1"/>
  <c r="CA368" i="1"/>
  <c r="BW368" i="1"/>
  <c r="CF368" i="1" s="1"/>
  <c r="CH367" i="1"/>
  <c r="CA367" i="1"/>
  <c r="BW367" i="1"/>
  <c r="CH366" i="1"/>
  <c r="CA366" i="1"/>
  <c r="CH365" i="1"/>
  <c r="CF365" i="1"/>
  <c r="CA365" i="1"/>
  <c r="CH364" i="1"/>
  <c r="CA364" i="1"/>
  <c r="CH363" i="1"/>
  <c r="CF363" i="1"/>
  <c r="CA363" i="1"/>
  <c r="BV363" i="1"/>
  <c r="CH362" i="1"/>
  <c r="CF362" i="1"/>
  <c r="CA362" i="1"/>
  <c r="CH361" i="1"/>
  <c r="CF361" i="1"/>
  <c r="CA361" i="1"/>
  <c r="CH360" i="1"/>
  <c r="CF360" i="1"/>
  <c r="CA360" i="1"/>
  <c r="BV360" i="1"/>
  <c r="CH359" i="1"/>
  <c r="CF359" i="1"/>
  <c r="CA359" i="1"/>
  <c r="BV359" i="1"/>
  <c r="CH358" i="1"/>
  <c r="CF358" i="1"/>
  <c r="CA358" i="1"/>
  <c r="CH357" i="1"/>
  <c r="CA357" i="1"/>
  <c r="BW357" i="1"/>
  <c r="CF357" i="1" s="1"/>
  <c r="CH356" i="1"/>
  <c r="CF356" i="1"/>
  <c r="CA356" i="1"/>
  <c r="BV356" i="1"/>
  <c r="CH355" i="1"/>
  <c r="CA355" i="1"/>
  <c r="BW355" i="1"/>
  <c r="CH354" i="1"/>
  <c r="CF354" i="1"/>
  <c r="CA354" i="1"/>
  <c r="CH353" i="1"/>
  <c r="CA353" i="1"/>
  <c r="BW353" i="1"/>
  <c r="BV353" i="1" s="1"/>
  <c r="CH352" i="1"/>
  <c r="CA352" i="1"/>
  <c r="CH351" i="1"/>
  <c r="CA351" i="1"/>
  <c r="CH350" i="1"/>
  <c r="CF350" i="1"/>
  <c r="CA350" i="1"/>
  <c r="CH349" i="1"/>
  <c r="CF349" i="1"/>
  <c r="CA349" i="1"/>
  <c r="CH348" i="1"/>
  <c r="CF348" i="1"/>
  <c r="CA348" i="1"/>
  <c r="BV348" i="1"/>
  <c r="CH347" i="1"/>
  <c r="CE347" i="1" s="1"/>
  <c r="CB347" i="1"/>
  <c r="CA347" i="1" s="1"/>
  <c r="CH346" i="1"/>
  <c r="CF346" i="1"/>
  <c r="BW346" i="1"/>
  <c r="BV346" i="1" s="1"/>
  <c r="CH344" i="1"/>
  <c r="CH731" i="1" s="1"/>
  <c r="CA344" i="1"/>
  <c r="CH343" i="1"/>
  <c r="CH342" i="1"/>
  <c r="CI342" i="1"/>
  <c r="CA324" i="1"/>
  <c r="CA323" i="1"/>
  <c r="CA322" i="1"/>
  <c r="CI321" i="1"/>
  <c r="CH321" i="1"/>
  <c r="CF321" i="1"/>
  <c r="CA321" i="1"/>
  <c r="CI320" i="1"/>
  <c r="CH320" i="1"/>
  <c r="CF320" i="1"/>
  <c r="CA320" i="1"/>
  <c r="CI319" i="1"/>
  <c r="CH319" i="1"/>
  <c r="CF319" i="1"/>
  <c r="CA319" i="1"/>
  <c r="CI318" i="1"/>
  <c r="CH318" i="1"/>
  <c r="CF318" i="1"/>
  <c r="CA318" i="1"/>
  <c r="CI317" i="1"/>
  <c r="CH317" i="1"/>
  <c r="CA317" i="1"/>
  <c r="BW317" i="1"/>
  <c r="BV317" i="1" s="1"/>
  <c r="BV52" i="1" s="1"/>
  <c r="CE311" i="1"/>
  <c r="CA311" i="1"/>
  <c r="CE310" i="1"/>
  <c r="CA310" i="1"/>
  <c r="CE309" i="1"/>
  <c r="CA309" i="1"/>
  <c r="CE308" i="1"/>
  <c r="CA308" i="1"/>
  <c r="CE307" i="1"/>
  <c r="CA307" i="1"/>
  <c r="CE306" i="1"/>
  <c r="CA306" i="1"/>
  <c r="CE305" i="1"/>
  <c r="CA305" i="1"/>
  <c r="CE304" i="1"/>
  <c r="CA304" i="1"/>
  <c r="BV304" i="1"/>
  <c r="CE303" i="1"/>
  <c r="CA303" i="1"/>
  <c r="BV303" i="1"/>
  <c r="CE302" i="1"/>
  <c r="CA302" i="1"/>
  <c r="BV302" i="1"/>
  <c r="CE301" i="1"/>
  <c r="CA301" i="1"/>
  <c r="BV301" i="1"/>
  <c r="CE300" i="1"/>
  <c r="CA300" i="1"/>
  <c r="BV300" i="1"/>
  <c r="CE299" i="1"/>
  <c r="CA299" i="1"/>
  <c r="BV299" i="1"/>
  <c r="CE298" i="1"/>
  <c r="CA298" i="1"/>
  <c r="BV298" i="1"/>
  <c r="CE297" i="1"/>
  <c r="CA297" i="1"/>
  <c r="BV297" i="1"/>
  <c r="CE296" i="1"/>
  <c r="CA296" i="1"/>
  <c r="BV296" i="1"/>
  <c r="CE295" i="1"/>
  <c r="CA295" i="1"/>
  <c r="BV295" i="1"/>
  <c r="CE294" i="1"/>
  <c r="CA294" i="1"/>
  <c r="BV294" i="1"/>
  <c r="CE293" i="1"/>
  <c r="CA293" i="1"/>
  <c r="BV293" i="1"/>
  <c r="CE292" i="1"/>
  <c r="CA292" i="1"/>
  <c r="BV292" i="1"/>
  <c r="CE291" i="1"/>
  <c r="CA291" i="1"/>
  <c r="BV291" i="1"/>
  <c r="CE290" i="1"/>
  <c r="CA290" i="1"/>
  <c r="BV290" i="1"/>
  <c r="CE289" i="1"/>
  <c r="CA289" i="1"/>
  <c r="BV289" i="1"/>
  <c r="CE288" i="1"/>
  <c r="CA288" i="1"/>
  <c r="BV288" i="1"/>
  <c r="CE287" i="1"/>
  <c r="CA287" i="1"/>
  <c r="BV287" i="1"/>
  <c r="CE286" i="1"/>
  <c r="CA286" i="1"/>
  <c r="CE283" i="1"/>
  <c r="CA283" i="1"/>
  <c r="BW283" i="1"/>
  <c r="BV283" i="1" s="1"/>
  <c r="BV46" i="1" s="1"/>
  <c r="CE231" i="1"/>
  <c r="CE230" i="1" s="1"/>
  <c r="CA231" i="1"/>
  <c r="CA230" i="1" s="1"/>
  <c r="BV231" i="1"/>
  <c r="BV230" i="1" s="1"/>
  <c r="CA219" i="1"/>
  <c r="BV219" i="1"/>
  <c r="CA218" i="1"/>
  <c r="BV218" i="1"/>
  <c r="CA217" i="1"/>
  <c r="BW217" i="1"/>
  <c r="BV217" i="1" s="1"/>
  <c r="CE214" i="1"/>
  <c r="CA214" i="1"/>
  <c r="BV214" i="1"/>
  <c r="CA213" i="1"/>
  <c r="BW213" i="1"/>
  <c r="CF206" i="1"/>
  <c r="CA210" i="1"/>
  <c r="BW67" i="1"/>
  <c r="CF187" i="1"/>
  <c r="CB199" i="1"/>
  <c r="CB197" i="1" s="1"/>
  <c r="CA197" i="1" s="1"/>
  <c r="BV199" i="1"/>
  <c r="CE198" i="1"/>
  <c r="CA198" i="1"/>
  <c r="BV198" i="1"/>
  <c r="BW197" i="1"/>
  <c r="BV197" i="1" s="1"/>
  <c r="CE196" i="1"/>
  <c r="CA196" i="1"/>
  <c r="BV196" i="1"/>
  <c r="CE195" i="1"/>
  <c r="CA195" i="1"/>
  <c r="BV195" i="1"/>
  <c r="CE194" i="1"/>
  <c r="CA194" i="1"/>
  <c r="BW194" i="1"/>
  <c r="CE193" i="1"/>
  <c r="CA193" i="1"/>
  <c r="CE192" i="1"/>
  <c r="CA192" i="1"/>
  <c r="CE191" i="1"/>
  <c r="CA191" i="1"/>
  <c r="BV191" i="1"/>
  <c r="CE190" i="1"/>
  <c r="CA190" i="1"/>
  <c r="BV190" i="1"/>
  <c r="CE189" i="1"/>
  <c r="CA189" i="1"/>
  <c r="BW189" i="1"/>
  <c r="BV189" i="1" s="1"/>
  <c r="CE188" i="1"/>
  <c r="CA188" i="1"/>
  <c r="CE170" i="1"/>
  <c r="CA170" i="1"/>
  <c r="BV170" i="1"/>
  <c r="CE169" i="1"/>
  <c r="CA169" i="1"/>
  <c r="BV169" i="1"/>
  <c r="CF168" i="1"/>
  <c r="CE168" i="1" s="1"/>
  <c r="CB168" i="1"/>
  <c r="CA168" i="1" s="1"/>
  <c r="BW168" i="1"/>
  <c r="BV168" i="1" s="1"/>
  <c r="CE167" i="1"/>
  <c r="CA167" i="1"/>
  <c r="BV167" i="1"/>
  <c r="CE166" i="1"/>
  <c r="CA166" i="1"/>
  <c r="BV166" i="1"/>
  <c r="CE165" i="1"/>
  <c r="CB165" i="1"/>
  <c r="CA165" i="1" s="1"/>
  <c r="BV165" i="1"/>
  <c r="CE164" i="1"/>
  <c r="CA164" i="1"/>
  <c r="BV164" i="1"/>
  <c r="CE163" i="1"/>
  <c r="CA163" i="1"/>
  <c r="BV163" i="1"/>
  <c r="CF162" i="1"/>
  <c r="CE162" i="1" s="1"/>
  <c r="CB162" i="1"/>
  <c r="CA162" i="1" s="1"/>
  <c r="BW162" i="1"/>
  <c r="CE161" i="1"/>
  <c r="CA161" i="1"/>
  <c r="BV161" i="1"/>
  <c r="CE160" i="1"/>
  <c r="CA160" i="1"/>
  <c r="BV160" i="1"/>
  <c r="CF159" i="1"/>
  <c r="CE159" i="1" s="1"/>
  <c r="CB159" i="1"/>
  <c r="CA159" i="1" s="1"/>
  <c r="BW159" i="1"/>
  <c r="CE158" i="1"/>
  <c r="CA158" i="1"/>
  <c r="BV158" i="1"/>
  <c r="CA157" i="1"/>
  <c r="BW156" i="1"/>
  <c r="BV156" i="1" s="1"/>
  <c r="BV157" i="1"/>
  <c r="CB156" i="1"/>
  <c r="CA156" i="1" s="1"/>
  <c r="CE155" i="1"/>
  <c r="CA155" i="1"/>
  <c r="BV155" i="1"/>
  <c r="CE154" i="1"/>
  <c r="CA154" i="1"/>
  <c r="BV154" i="1"/>
  <c r="CE152" i="1"/>
  <c r="CA152" i="1"/>
  <c r="CE151" i="1"/>
  <c r="CA151" i="1"/>
  <c r="CE150" i="1"/>
  <c r="CA150" i="1"/>
  <c r="CE149" i="1"/>
  <c r="CA149" i="1"/>
  <c r="CE148" i="1"/>
  <c r="CA148" i="1"/>
  <c r="CE147" i="1"/>
  <c r="CA147" i="1"/>
  <c r="CE146" i="1"/>
  <c r="CA146" i="1"/>
  <c r="CE145" i="1"/>
  <c r="CA145" i="1"/>
  <c r="CE144" i="1"/>
  <c r="CA144" i="1"/>
  <c r="BV144" i="1"/>
  <c r="CE143" i="1"/>
  <c r="CA143" i="1"/>
  <c r="BV143" i="1"/>
  <c r="CE142" i="1"/>
  <c r="CA142" i="1"/>
  <c r="BW142" i="1"/>
  <c r="BV142" i="1" s="1"/>
  <c r="CE141" i="1"/>
  <c r="CA141" i="1"/>
  <c r="CE140" i="1"/>
  <c r="CA140" i="1"/>
  <c r="CE139" i="1"/>
  <c r="CA139" i="1"/>
  <c r="CE138" i="1"/>
  <c r="CA138" i="1"/>
  <c r="CE137" i="1"/>
  <c r="CA137" i="1"/>
  <c r="CE136" i="1"/>
  <c r="CA136" i="1"/>
  <c r="BW136" i="1"/>
  <c r="BV136" i="1" s="1"/>
  <c r="CE135" i="1"/>
  <c r="CA135" i="1"/>
  <c r="CE134" i="1"/>
  <c r="CA134" i="1"/>
  <c r="BW134" i="1"/>
  <c r="BV134" i="1" s="1"/>
  <c r="CE133" i="1"/>
  <c r="CA133" i="1"/>
  <c r="BV133" i="1"/>
  <c r="CE132" i="1"/>
  <c r="CA132" i="1"/>
  <c r="BV132" i="1"/>
  <c r="CE131" i="1"/>
  <c r="CA131" i="1"/>
  <c r="BW131" i="1"/>
  <c r="BV131" i="1" s="1"/>
  <c r="CE130" i="1"/>
  <c r="CA130" i="1"/>
  <c r="CE129" i="1"/>
  <c r="CA129" i="1"/>
  <c r="BV129" i="1"/>
  <c r="CE128" i="1"/>
  <c r="CA128" i="1"/>
  <c r="CB125" i="1"/>
  <c r="CA125" i="1" s="1"/>
  <c r="CA122" i="1"/>
  <c r="CA121" i="1"/>
  <c r="CA120" i="1"/>
  <c r="CA119" i="1"/>
  <c r="CA118" i="1"/>
  <c r="CA114" i="1"/>
  <c r="CA113" i="1"/>
  <c r="CA112" i="1"/>
  <c r="CA111" i="1"/>
  <c r="CA110" i="1"/>
  <c r="CA109" i="1"/>
  <c r="CA108" i="1"/>
  <c r="CA107" i="1"/>
  <c r="CA106" i="1"/>
  <c r="CA105" i="1"/>
  <c r="CA104" i="1"/>
  <c r="CA103" i="1"/>
  <c r="BV103" i="1"/>
  <c r="CA102" i="1"/>
  <c r="BV102" i="1"/>
  <c r="CA101" i="1"/>
  <c r="BV101" i="1"/>
  <c r="CA100" i="1"/>
  <c r="BV100" i="1"/>
  <c r="CA99" i="1"/>
  <c r="BW99" i="1"/>
  <c r="BV99" i="1" s="1"/>
  <c r="CA98" i="1"/>
  <c r="CA97" i="1"/>
  <c r="CA96" i="1"/>
  <c r="BW96" i="1"/>
  <c r="BV96" i="1" s="1"/>
  <c r="CA95" i="1"/>
  <c r="CA94" i="1"/>
  <c r="BZ94" i="1"/>
  <c r="CA93" i="1"/>
  <c r="BV93" i="1"/>
  <c r="CA92" i="1"/>
  <c r="CA91" i="1"/>
  <c r="CA90" i="1"/>
  <c r="BV90" i="1"/>
  <c r="CA89" i="1"/>
  <c r="BW89" i="1"/>
  <c r="BV89" i="1" s="1"/>
  <c r="CA88" i="1"/>
  <c r="BW88" i="1"/>
  <c r="BV88" i="1" s="1"/>
  <c r="CA87" i="1"/>
  <c r="BV87" i="1"/>
  <c r="CA86" i="1"/>
  <c r="BV86" i="1"/>
  <c r="CA85" i="1"/>
  <c r="BW85" i="1"/>
  <c r="BV85" i="1" s="1"/>
  <c r="CA84" i="1"/>
  <c r="BV84" i="1"/>
  <c r="CA83" i="1"/>
  <c r="BW83" i="1"/>
  <c r="CA82" i="1"/>
  <c r="BW82" i="1"/>
  <c r="CA81" i="1"/>
  <c r="CA80" i="1"/>
  <c r="BV80" i="1"/>
  <c r="CA79" i="1"/>
  <c r="CA78" i="1"/>
  <c r="BV78" i="1"/>
  <c r="CA77" i="1"/>
  <c r="BW77" i="1"/>
  <c r="BV77" i="1" s="1"/>
  <c r="CA76" i="1"/>
  <c r="CA75" i="1"/>
  <c r="BW75" i="1"/>
  <c r="BV75" i="1" s="1"/>
  <c r="CA74" i="1"/>
  <c r="CA73" i="1"/>
  <c r="CA72" i="1"/>
  <c r="BV72" i="1"/>
  <c r="CA71" i="1"/>
  <c r="BV71" i="1"/>
  <c r="CA70" i="1"/>
  <c r="BW70" i="1"/>
  <c r="BV70" i="1" s="1"/>
  <c r="CA69" i="1"/>
  <c r="CA68" i="1"/>
  <c r="CB313" i="1"/>
  <c r="CD61" i="1"/>
  <c r="CD35" i="1" s="1"/>
  <c r="CC61" i="1"/>
  <c r="CC35" i="1" s="1"/>
  <c r="CB61" i="1"/>
  <c r="CB35" i="1" s="1"/>
  <c r="CA61" i="1"/>
  <c r="CD60" i="1"/>
  <c r="CD59" i="1"/>
  <c r="CD34" i="1" s="1"/>
  <c r="CC59" i="1"/>
  <c r="CC34" i="1" s="1"/>
  <c r="CB59" i="1"/>
  <c r="CB34" i="1" s="1"/>
  <c r="CD57" i="1"/>
  <c r="CD31" i="1" s="1"/>
  <c r="CD53" i="1"/>
  <c r="CC53" i="1"/>
  <c r="CB53" i="1"/>
  <c r="CD52" i="1"/>
  <c r="CC52" i="1"/>
  <c r="CB52" i="1"/>
  <c r="BZ52" i="1"/>
  <c r="BY52" i="1"/>
  <c r="CF51" i="1"/>
  <c r="CD51" i="1"/>
  <c r="CC51" i="1"/>
  <c r="CB51" i="1"/>
  <c r="BZ51" i="1"/>
  <c r="BY51" i="1"/>
  <c r="BW51" i="1"/>
  <c r="CE50" i="1"/>
  <c r="CA50" i="1"/>
  <c r="CE49" i="1"/>
  <c r="CA49" i="1"/>
  <c r="CD48" i="1"/>
  <c r="CC48" i="1"/>
  <c r="BY47" i="1"/>
  <c r="CI46" i="1"/>
  <c r="CH46" i="1"/>
  <c r="CF46" i="1"/>
  <c r="CD46" i="1"/>
  <c r="CC46" i="1"/>
  <c r="CB46" i="1"/>
  <c r="BZ46" i="1"/>
  <c r="BY46" i="1"/>
  <c r="CI45" i="1"/>
  <c r="CH45" i="1"/>
  <c r="CF45" i="1"/>
  <c r="CD45" i="1"/>
  <c r="CC45" i="1"/>
  <c r="CB45" i="1"/>
  <c r="BZ45" i="1"/>
  <c r="BY45" i="1"/>
  <c r="BW45" i="1"/>
  <c r="BV45" i="1"/>
  <c r="CE44" i="1"/>
  <c r="CA44" i="1"/>
  <c r="CE43" i="1"/>
  <c r="CA43" i="1"/>
  <c r="CE42" i="1"/>
  <c r="CA42" i="1"/>
  <c r="CE41" i="1"/>
  <c r="CA41" i="1"/>
  <c r="CI40" i="1"/>
  <c r="CH40" i="1"/>
  <c r="CD40" i="1"/>
  <c r="CC40" i="1"/>
  <c r="BZ40" i="1"/>
  <c r="BY40" i="1"/>
  <c r="CE39" i="1"/>
  <c r="CA39" i="1"/>
  <c r="CE38" i="1"/>
  <c r="CA38" i="1"/>
  <c r="CD37" i="1"/>
  <c r="CC37" i="1"/>
  <c r="CB37" i="1"/>
  <c r="CD26" i="1"/>
  <c r="CC26" i="1"/>
  <c r="CB26" i="1"/>
  <c r="BW52" i="1" l="1"/>
  <c r="CH335" i="1"/>
  <c r="CH730" i="1" s="1"/>
  <c r="CH729" i="1" s="1"/>
  <c r="CH47" i="1" s="1"/>
  <c r="CA26" i="1"/>
  <c r="AD679" i="1"/>
  <c r="T679" i="1"/>
  <c r="CE37" i="1"/>
  <c r="CH822" i="1"/>
  <c r="CH829" i="1"/>
  <c r="CH60" i="1" s="1"/>
  <c r="CF820" i="1"/>
  <c r="CF24" i="1" s="1"/>
  <c r="CF821" i="1"/>
  <c r="CH821" i="1"/>
  <c r="CH820" i="1"/>
  <c r="CH24" i="1" s="1"/>
  <c r="CI821" i="1"/>
  <c r="CF62" i="1"/>
  <c r="CF36" i="1" s="1"/>
  <c r="CF822" i="1"/>
  <c r="CF829" i="1"/>
  <c r="BW921" i="1"/>
  <c r="CF705" i="1"/>
  <c r="CE705" i="1" s="1"/>
  <c r="CE853" i="1"/>
  <c r="CE692" i="1"/>
  <c r="BW366" i="1"/>
  <c r="BV366" i="1" s="1"/>
  <c r="CE400" i="1"/>
  <c r="CF197" i="1"/>
  <c r="CE197" i="1" s="1"/>
  <c r="BB532" i="1"/>
  <c r="BB529" i="1"/>
  <c r="BB528" i="1" s="1"/>
  <c r="BB342" i="1"/>
  <c r="BB117" i="1" s="1"/>
  <c r="CK935" i="1"/>
  <c r="CN933" i="1"/>
  <c r="CK613" i="1"/>
  <c r="CO611" i="1"/>
  <c r="CK611" i="1" s="1"/>
  <c r="CK592" i="1"/>
  <c r="CO582" i="1"/>
  <c r="CO596" i="1"/>
  <c r="CK596" i="1" s="1"/>
  <c r="CK602" i="1"/>
  <c r="CO607" i="1"/>
  <c r="CK607" i="1" s="1"/>
  <c r="CK608" i="1"/>
  <c r="CL821" i="1"/>
  <c r="CL824" i="1" s="1"/>
  <c r="CK808" i="1"/>
  <c r="CL807" i="1"/>
  <c r="CK807" i="1" s="1"/>
  <c r="CL820" i="1"/>
  <c r="CE858" i="1"/>
  <c r="BV681" i="1"/>
  <c r="BW678" i="1"/>
  <c r="CF748" i="1"/>
  <c r="CF754" i="1"/>
  <c r="CE754" i="1" s="1"/>
  <c r="BV754" i="1"/>
  <c r="CE846" i="1"/>
  <c r="CF766" i="1"/>
  <c r="CE766" i="1" s="1"/>
  <c r="BW760" i="1"/>
  <c r="BW759" i="1" s="1"/>
  <c r="BV834" i="1"/>
  <c r="CE360" i="1"/>
  <c r="CI225" i="1"/>
  <c r="CI204" i="1" s="1"/>
  <c r="CI222" i="1"/>
  <c r="CI201" i="1" s="1"/>
  <c r="CE206" i="1"/>
  <c r="CF225" i="1"/>
  <c r="CF222" i="1"/>
  <c r="CH225" i="1"/>
  <c r="CH204" i="1" s="1"/>
  <c r="CH222" i="1"/>
  <c r="CH201" i="1" s="1"/>
  <c r="CI52" i="1"/>
  <c r="CI760" i="1"/>
  <c r="BZ759" i="1"/>
  <c r="BZ738" i="1" s="1"/>
  <c r="CH52" i="1"/>
  <c r="CF537" i="1"/>
  <c r="CE537" i="1" s="1"/>
  <c r="BW530" i="1"/>
  <c r="CF763" i="1"/>
  <c r="CE763" i="1" s="1"/>
  <c r="CF876" i="1"/>
  <c r="BW936" i="1"/>
  <c r="CE378" i="1"/>
  <c r="CE383" i="1"/>
  <c r="BW529" i="1"/>
  <c r="BV213" i="1"/>
  <c r="BW209" i="1"/>
  <c r="BV209" i="1" s="1"/>
  <c r="BV67" i="1"/>
  <c r="BW313" i="1"/>
  <c r="CF26" i="1"/>
  <c r="CE26" i="1" s="1"/>
  <c r="CF435" i="1"/>
  <c r="CE435" i="1" s="1"/>
  <c r="BV435" i="1"/>
  <c r="BY60" i="1"/>
  <c r="CF944" i="1"/>
  <c r="BW971" i="1"/>
  <c r="CF466" i="1"/>
  <c r="CE466" i="1" s="1"/>
  <c r="BV466" i="1"/>
  <c r="BW61" i="1"/>
  <c r="BW35" i="1" s="1"/>
  <c r="CF945" i="1"/>
  <c r="BW972" i="1"/>
  <c r="BW731" i="1"/>
  <c r="BV731" i="1"/>
  <c r="CF425" i="1"/>
  <c r="CE425" i="1" s="1"/>
  <c r="BV425" i="1"/>
  <c r="CE358" i="1"/>
  <c r="CE752" i="1"/>
  <c r="BW943" i="1"/>
  <c r="CF943" i="1" s="1"/>
  <c r="CA820" i="1"/>
  <c r="BV215" i="1"/>
  <c r="CF344" i="1"/>
  <c r="CA797" i="1"/>
  <c r="CA24" i="1"/>
  <c r="BV396" i="1"/>
  <c r="CA53" i="1"/>
  <c r="BV392" i="1"/>
  <c r="CE424" i="1"/>
  <c r="BW188" i="1"/>
  <c r="BV188" i="1" s="1"/>
  <c r="CB716" i="1"/>
  <c r="CA716" i="1" s="1"/>
  <c r="CB48" i="1"/>
  <c r="CA48" i="1" s="1"/>
  <c r="CC29" i="1"/>
  <c r="CE375" i="1"/>
  <c r="CE841" i="1"/>
  <c r="CE857" i="1"/>
  <c r="CE997" i="1"/>
  <c r="CA37" i="1"/>
  <c r="CE411" i="1"/>
  <c r="CE918" i="1"/>
  <c r="CE920" i="1"/>
  <c r="CE847" i="1"/>
  <c r="CE755" i="1"/>
  <c r="CE835" i="1"/>
  <c r="CE838" i="1"/>
  <c r="CE836" i="1"/>
  <c r="CE388" i="1"/>
  <c r="CE854" i="1"/>
  <c r="CE811" i="1"/>
  <c r="CE391" i="1"/>
  <c r="CE915" i="1"/>
  <c r="CE396" i="1"/>
  <c r="CE363" i="1"/>
  <c r="CE389" i="1"/>
  <c r="CE318" i="1"/>
  <c r="CE320" i="1"/>
  <c r="BV162" i="1"/>
  <c r="CE694" i="1"/>
  <c r="CE711" i="1"/>
  <c r="CE486" i="1"/>
  <c r="CE680" i="1"/>
  <c r="CJ680" i="1" s="1"/>
  <c r="CE458" i="1"/>
  <c r="CE490" i="1"/>
  <c r="CE561" i="1"/>
  <c r="CE700" i="1"/>
  <c r="CE790" i="1"/>
  <c r="CE809" i="1"/>
  <c r="CE845" i="1"/>
  <c r="CE855" i="1"/>
  <c r="CE864" i="1"/>
  <c r="BV622" i="1"/>
  <c r="CE695" i="1"/>
  <c r="CA731" i="1"/>
  <c r="CA822" i="1"/>
  <c r="CE850" i="1"/>
  <c r="CE713" i="1"/>
  <c r="CE776" i="1"/>
  <c r="CA821" i="1"/>
  <c r="CE840" i="1"/>
  <c r="CE851" i="1"/>
  <c r="CE852" i="1"/>
  <c r="CE863" i="1"/>
  <c r="CE871" i="1"/>
  <c r="BV873" i="1"/>
  <c r="CE923" i="1"/>
  <c r="CE199" i="1"/>
  <c r="CE753" i="1"/>
  <c r="CE856" i="1"/>
  <c r="CE916" i="1"/>
  <c r="CE349" i="1"/>
  <c r="CE362" i="1"/>
  <c r="CE397" i="1"/>
  <c r="CE402" i="1"/>
  <c r="BW622" i="1"/>
  <c r="BW655" i="1" s="1"/>
  <c r="CE749" i="1"/>
  <c r="CE774" i="1"/>
  <c r="BV838" i="1"/>
  <c r="CE914" i="1"/>
  <c r="CE929" i="1"/>
  <c r="CE991" i="1"/>
  <c r="CE777" i="1"/>
  <c r="CA45" i="1"/>
  <c r="CE712" i="1"/>
  <c r="CE702" i="1"/>
  <c r="CE789" i="1"/>
  <c r="CI966" i="1"/>
  <c r="CI959" i="1" s="1"/>
  <c r="CA52" i="1"/>
  <c r="CE769" i="1"/>
  <c r="CE813" i="1"/>
  <c r="BV839" i="1"/>
  <c r="CE917" i="1"/>
  <c r="CE967" i="1"/>
  <c r="CA733" i="1"/>
  <c r="CA803" i="1" s="1"/>
  <c r="BV848" i="1"/>
  <c r="CE381" i="1"/>
  <c r="CE373" i="1"/>
  <c r="CE403" i="1"/>
  <c r="CE409" i="1"/>
  <c r="CE455" i="1"/>
  <c r="CE475" i="1"/>
  <c r="CE357" i="1"/>
  <c r="CE377" i="1"/>
  <c r="CE359" i="1"/>
  <c r="CE372" i="1"/>
  <c r="CE413" i="1"/>
  <c r="CE464" i="1"/>
  <c r="CE398" i="1"/>
  <c r="CE379" i="1"/>
  <c r="CE361" i="1"/>
  <c r="CE394" i="1"/>
  <c r="CE401" i="1"/>
  <c r="CE415" i="1"/>
  <c r="CE478" i="1"/>
  <c r="CE459" i="1"/>
  <c r="CE356" i="1"/>
  <c r="CE482" i="1"/>
  <c r="CE374" i="1"/>
  <c r="CE392" i="1"/>
  <c r="CE387" i="1"/>
  <c r="CE399" i="1"/>
  <c r="CE410" i="1"/>
  <c r="CE481" i="1"/>
  <c r="CE483" i="1"/>
  <c r="CC823" i="1"/>
  <c r="CC55" i="1" s="1"/>
  <c r="CC21" i="1" s="1"/>
  <c r="BV83" i="1"/>
  <c r="CE215" i="1"/>
  <c r="CF317" i="1"/>
  <c r="CF419" i="1"/>
  <c r="CE419" i="1" s="1"/>
  <c r="CF491" i="1"/>
  <c r="BZ578" i="1"/>
  <c r="CE775" i="1"/>
  <c r="BV876" i="1"/>
  <c r="BV51" i="1" s="1"/>
  <c r="CF924" i="1"/>
  <c r="CE924" i="1" s="1"/>
  <c r="CF927" i="1"/>
  <c r="CE927" i="1" s="1"/>
  <c r="CE187" i="1"/>
  <c r="CF185" i="1"/>
  <c r="BV382" i="1"/>
  <c r="CF456" i="1"/>
  <c r="CE456" i="1" s="1"/>
  <c r="CF494" i="1"/>
  <c r="CD729" i="1"/>
  <c r="CD47" i="1" s="1"/>
  <c r="CE839" i="1"/>
  <c r="CF926" i="1"/>
  <c r="CE926" i="1" s="1"/>
  <c r="CA46" i="1"/>
  <c r="BW352" i="1"/>
  <c r="CF352" i="1" s="1"/>
  <c r="CE417" i="1"/>
  <c r="CE485" i="1"/>
  <c r="CI563" i="1"/>
  <c r="CE563" i="1" s="1"/>
  <c r="BV597" i="1"/>
  <c r="CE714" i="1"/>
  <c r="CE744" i="1"/>
  <c r="CA35" i="1"/>
  <c r="CE558" i="1"/>
  <c r="CE919" i="1"/>
  <c r="CE46" i="1"/>
  <c r="BW98" i="1"/>
  <c r="BW95" i="1" s="1"/>
  <c r="BW94" i="1" s="1"/>
  <c r="BV94" i="1" s="1"/>
  <c r="CF460" i="1"/>
  <c r="CI579" i="1"/>
  <c r="CD730" i="1"/>
  <c r="CD799" i="1" s="1"/>
  <c r="CD824" i="1" s="1"/>
  <c r="CB803" i="1"/>
  <c r="CI844" i="1"/>
  <c r="CE844" i="1" s="1"/>
  <c r="CE922" i="1"/>
  <c r="CA34" i="1"/>
  <c r="BV82" i="1"/>
  <c r="CF353" i="1"/>
  <c r="CE353" i="1" s="1"/>
  <c r="CF370" i="1"/>
  <c r="CE370" i="1" s="1"/>
  <c r="CI590" i="1"/>
  <c r="CE590" i="1" s="1"/>
  <c r="CI603" i="1"/>
  <c r="CE603" i="1" s="1"/>
  <c r="CI614" i="1"/>
  <c r="CE614" i="1" s="1"/>
  <c r="CE803" i="1"/>
  <c r="BV845" i="1"/>
  <c r="BV851" i="1"/>
  <c r="BV924" i="1"/>
  <c r="CA51" i="1"/>
  <c r="CE707" i="1"/>
  <c r="CE843" i="1"/>
  <c r="CE849" i="1"/>
  <c r="CE928" i="1"/>
  <c r="BY950" i="1"/>
  <c r="CA199" i="1"/>
  <c r="CB187" i="1"/>
  <c r="CB173" i="1" s="1"/>
  <c r="CA173" i="1" s="1"/>
  <c r="CF207" i="1"/>
  <c r="CF395" i="1"/>
  <c r="CE395" i="1" s="1"/>
  <c r="CE810" i="1"/>
  <c r="CE454" i="1"/>
  <c r="CE365" i="1"/>
  <c r="CE488" i="1"/>
  <c r="CE416" i="1"/>
  <c r="CE434" i="1"/>
  <c r="CE380" i="1"/>
  <c r="CE385" i="1"/>
  <c r="CF429" i="1"/>
  <c r="CE429" i="1" s="1"/>
  <c r="CE386" i="1"/>
  <c r="CE350" i="1"/>
  <c r="CE393" i="1"/>
  <c r="CE437" i="1"/>
  <c r="CE427" i="1"/>
  <c r="CE369" i="1"/>
  <c r="CE431" i="1"/>
  <c r="CE354" i="1"/>
  <c r="CE404" i="1"/>
  <c r="CE405" i="1"/>
  <c r="CE321" i="1"/>
  <c r="CE45" i="1"/>
  <c r="CF553" i="1"/>
  <c r="CE547" i="1"/>
  <c r="CE551" i="1"/>
  <c r="CE549" i="1"/>
  <c r="BW543" i="1"/>
  <c r="BV543" i="1" s="1"/>
  <c r="CF544" i="1"/>
  <c r="CF548" i="1"/>
  <c r="CE548" i="1" s="1"/>
  <c r="CB533" i="1"/>
  <c r="CA533" i="1" s="1"/>
  <c r="CE557" i="1"/>
  <c r="CF556" i="1"/>
  <c r="CE556" i="1" s="1"/>
  <c r="CE538" i="1"/>
  <c r="CE542" i="1"/>
  <c r="BV159" i="1"/>
  <c r="CE472" i="1"/>
  <c r="CE484" i="1"/>
  <c r="BV487" i="1"/>
  <c r="CF476" i="1"/>
  <c r="CE476" i="1" s="1"/>
  <c r="CE487" i="1"/>
  <c r="CE477" i="1"/>
  <c r="BV480" i="1"/>
  <c r="CE467" i="1"/>
  <c r="CE471" i="1"/>
  <c r="CF480" i="1"/>
  <c r="CE480" i="1" s="1"/>
  <c r="CF367" i="1"/>
  <c r="CE367" i="1" s="1"/>
  <c r="CE368" i="1"/>
  <c r="CE348" i="1"/>
  <c r="CE693" i="1"/>
  <c r="CE681" i="1"/>
  <c r="CJ681" i="1" s="1"/>
  <c r="CE685" i="1"/>
  <c r="CE684" i="1"/>
  <c r="CE686" i="1"/>
  <c r="BV966" i="1"/>
  <c r="BZ959" i="1"/>
  <c r="BZ958" i="1" s="1"/>
  <c r="CD734" i="1"/>
  <c r="CA734" i="1" s="1"/>
  <c r="CA62" i="1" s="1"/>
  <c r="CE346" i="1"/>
  <c r="CF745" i="1"/>
  <c r="CB746" i="1"/>
  <c r="CF743" i="1"/>
  <c r="BW745" i="1"/>
  <c r="BV766" i="1"/>
  <c r="CF778" i="1"/>
  <c r="CE778" i="1" s="1"/>
  <c r="CE746" i="1"/>
  <c r="CE536" i="1"/>
  <c r="CE535" i="1"/>
  <c r="BV537" i="1"/>
  <c r="CE541" i="1"/>
  <c r="CE422" i="1"/>
  <c r="CE420" i="1"/>
  <c r="CF452" i="1"/>
  <c r="CE452" i="1" s="1"/>
  <c r="CB800" i="1"/>
  <c r="CA313" i="1"/>
  <c r="BW69" i="1"/>
  <c r="CE319" i="1"/>
  <c r="CF406" i="1"/>
  <c r="CE406" i="1" s="1"/>
  <c r="CE468" i="1"/>
  <c r="BV646" i="1"/>
  <c r="CA690" i="1"/>
  <c r="CE157" i="1"/>
  <c r="CF125" i="1"/>
  <c r="CF366" i="1"/>
  <c r="CE366" i="1" s="1"/>
  <c r="BV921" i="1"/>
  <c r="CF921" i="1"/>
  <c r="CE921" i="1" s="1"/>
  <c r="BW74" i="1"/>
  <c r="BW81" i="1"/>
  <c r="CB343" i="1"/>
  <c r="CB346" i="1"/>
  <c r="CA346" i="1" s="1"/>
  <c r="CE390" i="1"/>
  <c r="CE414" i="1"/>
  <c r="BV418" i="1"/>
  <c r="CF418" i="1"/>
  <c r="CE418" i="1" s="1"/>
  <c r="CF432" i="1"/>
  <c r="CE432" i="1" s="1"/>
  <c r="BV194" i="1"/>
  <c r="CE412" i="1"/>
  <c r="CE489" i="1"/>
  <c r="BV598" i="1"/>
  <c r="BV355" i="1"/>
  <c r="CF355" i="1"/>
  <c r="CE355" i="1" s="1"/>
  <c r="CE382" i="1"/>
  <c r="CF479" i="1"/>
  <c r="CE479" i="1" s="1"/>
  <c r="BV479" i="1"/>
  <c r="BV578" i="1"/>
  <c r="BW46" i="1"/>
  <c r="CF156" i="1"/>
  <c r="CE156" i="1" s="1"/>
  <c r="CE376" i="1"/>
  <c r="CE384" i="1"/>
  <c r="CE408" i="1"/>
  <c r="BV357" i="1"/>
  <c r="BV368" i="1"/>
  <c r="CA530" i="1"/>
  <c r="CA59" i="1" s="1"/>
  <c r="BV584" i="1"/>
  <c r="CE687" i="1"/>
  <c r="CE690" i="1"/>
  <c r="CE706" i="1"/>
  <c r="CC830" i="1"/>
  <c r="CC798" i="1"/>
  <c r="CC23" i="1" s="1"/>
  <c r="CE848" i="1"/>
  <c r="CB802" i="1"/>
  <c r="CB827" i="1" s="1"/>
  <c r="CA827" i="1" s="1"/>
  <c r="CA732" i="1"/>
  <c r="CA802" i="1" s="1"/>
  <c r="CI957" i="1"/>
  <c r="CE957" i="1" s="1"/>
  <c r="CE959" i="1"/>
  <c r="CB215" i="1"/>
  <c r="BV367" i="1"/>
  <c r="BW371" i="1"/>
  <c r="BV419" i="1"/>
  <c r="BV556" i="1"/>
  <c r="CE689" i="1"/>
  <c r="CE696" i="1"/>
  <c r="CE710" i="1"/>
  <c r="CF213" i="1"/>
  <c r="CE213" i="1" s="1"/>
  <c r="BW465" i="1"/>
  <c r="BV465" i="1" s="1"/>
  <c r="BV657" i="1"/>
  <c r="BY954" i="1"/>
  <c r="CA967" i="1"/>
  <c r="CD966" i="1"/>
  <c r="CE701" i="1"/>
  <c r="CF742" i="1"/>
  <c r="CE742" i="1" s="1"/>
  <c r="CF688" i="1"/>
  <c r="CE688" i="1" s="1"/>
  <c r="CI759" i="1"/>
  <c r="BZ837" i="1"/>
  <c r="BV946" i="1"/>
  <c r="CF751" i="1"/>
  <c r="CE751" i="1" s="1"/>
  <c r="BV763" i="1"/>
  <c r="CI834" i="1"/>
  <c r="CE834" i="1" s="1"/>
  <c r="BV843" i="1"/>
  <c r="CF925" i="1"/>
  <c r="CE925" i="1" s="1"/>
  <c r="BY947" i="1"/>
  <c r="CE966" i="1"/>
  <c r="BZ842" i="1"/>
  <c r="CH51" i="1"/>
  <c r="CE51" i="1" s="1"/>
  <c r="CH738" i="1"/>
  <c r="BW364" i="1" l="1"/>
  <c r="BV364" i="1" s="1"/>
  <c r="BV98" i="1"/>
  <c r="BV95" i="1"/>
  <c r="CH333" i="1"/>
  <c r="CH226" i="1" s="1"/>
  <c r="CF552" i="1"/>
  <c r="CE552" i="1" s="1"/>
  <c r="CE876" i="1"/>
  <c r="CF936" i="1"/>
  <c r="CE936" i="1" s="1"/>
  <c r="CE579" i="1"/>
  <c r="CI578" i="1"/>
  <c r="CF60" i="1"/>
  <c r="CE344" i="1"/>
  <c r="CE731" i="1" s="1"/>
  <c r="CF731" i="1"/>
  <c r="BW800" i="1"/>
  <c r="BV800" i="1" s="1"/>
  <c r="CF52" i="1"/>
  <c r="CE317" i="1"/>
  <c r="BW942" i="1"/>
  <c r="BW656" i="1"/>
  <c r="CN951" i="1"/>
  <c r="CN948" i="1"/>
  <c r="CK933" i="1"/>
  <c r="CN953" i="1"/>
  <c r="CK582" i="1"/>
  <c r="CO562" i="1"/>
  <c r="CO573" i="1"/>
  <c r="CK573" i="1" s="1"/>
  <c r="CO572" i="1"/>
  <c r="CO335" i="1" s="1"/>
  <c r="CL24" i="1"/>
  <c r="CK821" i="1"/>
  <c r="CF204" i="1"/>
  <c r="CE204" i="1" s="1"/>
  <c r="BW667" i="1"/>
  <c r="BV678" i="1"/>
  <c r="CE52" i="1"/>
  <c r="CE225" i="1"/>
  <c r="BV759" i="1"/>
  <c r="CE222" i="1"/>
  <c r="CF205" i="1"/>
  <c r="CE185" i="1"/>
  <c r="CF172" i="1"/>
  <c r="CF173" i="1"/>
  <c r="CE173" i="1" s="1"/>
  <c r="BW825" i="1"/>
  <c r="BV825" i="1" s="1"/>
  <c r="BV936" i="1"/>
  <c r="BW341" i="1"/>
  <c r="BV530" i="1"/>
  <c r="BZ737" i="1"/>
  <c r="CI738" i="1"/>
  <c r="BW351" i="1"/>
  <c r="BV351" i="1" s="1"/>
  <c r="BV352" i="1"/>
  <c r="BW343" i="1"/>
  <c r="BW528" i="1"/>
  <c r="BV528" i="1" s="1"/>
  <c r="BV529" i="1"/>
  <c r="CJ528" i="1" s="1"/>
  <c r="CE815" i="1"/>
  <c r="CB815" i="1"/>
  <c r="CA815" i="1" s="1"/>
  <c r="BV313" i="1"/>
  <c r="BW66" i="1"/>
  <c r="BW970" i="1"/>
  <c r="BV61" i="1"/>
  <c r="BV35" i="1" s="1"/>
  <c r="BV958" i="1"/>
  <c r="BZ957" i="1"/>
  <c r="BV957" i="1" s="1"/>
  <c r="BV371" i="1"/>
  <c r="CE821" i="1"/>
  <c r="BW660" i="1"/>
  <c r="BV660" i="1" s="1"/>
  <c r="CF698" i="1"/>
  <c r="CF704" i="1"/>
  <c r="CE704" i="1" s="1"/>
  <c r="CF530" i="1"/>
  <c r="CF942" i="1"/>
  <c r="CF53" i="1" s="1"/>
  <c r="BW53" i="1"/>
  <c r="CE207" i="1"/>
  <c r="CF209" i="1"/>
  <c r="CE209" i="1" s="1"/>
  <c r="CB211" i="1"/>
  <c r="CB207" i="1" s="1"/>
  <c r="CB204" i="1" s="1"/>
  <c r="CA204" i="1" s="1"/>
  <c r="CD798" i="1"/>
  <c r="CD823" i="1"/>
  <c r="CD55" i="1" s="1"/>
  <c r="CD56" i="1"/>
  <c r="CA187" i="1"/>
  <c r="CB185" i="1"/>
  <c r="CB532" i="1"/>
  <c r="CA532" i="1" s="1"/>
  <c r="CB553" i="1"/>
  <c r="CF543" i="1"/>
  <c r="CF529" i="1"/>
  <c r="CD830" i="1"/>
  <c r="CD62" i="1"/>
  <c r="CF760" i="1"/>
  <c r="CE760" i="1" s="1"/>
  <c r="CF740" i="1"/>
  <c r="CE743" i="1"/>
  <c r="BV760" i="1"/>
  <c r="CB745" i="1"/>
  <c r="CA745" i="1" s="1"/>
  <c r="CA746" i="1"/>
  <c r="CB740" i="1"/>
  <c r="BW739" i="1"/>
  <c r="CE125" i="1"/>
  <c r="BV959" i="1"/>
  <c r="BZ57" i="1"/>
  <c r="BZ950" i="1"/>
  <c r="BZ947" i="1"/>
  <c r="CB342" i="1"/>
  <c r="CA343" i="1"/>
  <c r="CH947" i="1"/>
  <c r="BY944" i="1"/>
  <c r="BY971" i="1" s="1"/>
  <c r="CA966" i="1"/>
  <c r="CD959" i="1"/>
  <c r="CF371" i="1"/>
  <c r="CE371" i="1" s="1"/>
  <c r="BZ954" i="1"/>
  <c r="CF364" i="1"/>
  <c r="CE364" i="1" s="1"/>
  <c r="CF343" i="1"/>
  <c r="CE352" i="1"/>
  <c r="BY57" i="1"/>
  <c r="BV837" i="1"/>
  <c r="CI837" i="1"/>
  <c r="CE837" i="1" s="1"/>
  <c r="BW79" i="1"/>
  <c r="BV81" i="1"/>
  <c r="CA215" i="1"/>
  <c r="BZ951" i="1"/>
  <c r="BZ948" i="1"/>
  <c r="BW73" i="1"/>
  <c r="BV73" i="1" s="1"/>
  <c r="BV74" i="1"/>
  <c r="BV69" i="1"/>
  <c r="BV842" i="1"/>
  <c r="CI842" i="1"/>
  <c r="CE842" i="1" s="1"/>
  <c r="CF465" i="1"/>
  <c r="CE465" i="1" s="1"/>
  <c r="CA800" i="1"/>
  <c r="CB825" i="1"/>
  <c r="CE315" i="1"/>
  <c r="CE312" i="1" s="1"/>
  <c r="CH223" i="1" l="1"/>
  <c r="CH220" i="1"/>
  <c r="CE578" i="1"/>
  <c r="CE698" i="1"/>
  <c r="CN945" i="1"/>
  <c r="CN972" i="1" s="1"/>
  <c r="CK572" i="1"/>
  <c r="CO577" i="1"/>
  <c r="CK577" i="1" s="1"/>
  <c r="CO576" i="1"/>
  <c r="CO730" i="1" s="1"/>
  <c r="CO734" i="1" s="1"/>
  <c r="CK734" i="1" s="1"/>
  <c r="CK562" i="1"/>
  <c r="CO658" i="1"/>
  <c r="CO655" i="1"/>
  <c r="CO656" i="1"/>
  <c r="CK656" i="1" s="1"/>
  <c r="CL823" i="1"/>
  <c r="CL56" i="1"/>
  <c r="BW666" i="1"/>
  <c r="BV666" i="1" s="1"/>
  <c r="BV667" i="1"/>
  <c r="CF351" i="1"/>
  <c r="CE351" i="1" s="1"/>
  <c r="BZ736" i="1"/>
  <c r="CI736" i="1" s="1"/>
  <c r="BZ797" i="1"/>
  <c r="CI48" i="1" s="1"/>
  <c r="CA207" i="1"/>
  <c r="CB205" i="1"/>
  <c r="CF201" i="1"/>
  <c r="CE205" i="1"/>
  <c r="CA185" i="1"/>
  <c r="CB172" i="1"/>
  <c r="CF171" i="1"/>
  <c r="CE171" i="1" s="1"/>
  <c r="CE172" i="1"/>
  <c r="BW336" i="1"/>
  <c r="BV341" i="1"/>
  <c r="BV343" i="1"/>
  <c r="BW340" i="1"/>
  <c r="BW335" i="1" s="1"/>
  <c r="BW342" i="1"/>
  <c r="BV342" i="1" s="1"/>
  <c r="BW65" i="1"/>
  <c r="BV65" i="1" s="1"/>
  <c r="BV66" i="1"/>
  <c r="BW315" i="1"/>
  <c r="BW312" i="1" s="1"/>
  <c r="BV312" i="1" s="1"/>
  <c r="BW732" i="1"/>
  <c r="BV732" i="1" s="1"/>
  <c r="CB698" i="1"/>
  <c r="CA698" i="1" s="1"/>
  <c r="CE530" i="1"/>
  <c r="CB209" i="1"/>
  <c r="CA209" i="1" s="1"/>
  <c r="CA211" i="1"/>
  <c r="BV79" i="1"/>
  <c r="BW738" i="1"/>
  <c r="BW737" i="1" s="1"/>
  <c r="CA553" i="1"/>
  <c r="CB529" i="1"/>
  <c r="CB552" i="1"/>
  <c r="CA552" i="1" s="1"/>
  <c r="CF528" i="1"/>
  <c r="CB739" i="1"/>
  <c r="CA739" i="1" s="1"/>
  <c r="CA740" i="1"/>
  <c r="CF739" i="1"/>
  <c r="CF759" i="1"/>
  <c r="CE759" i="1" s="1"/>
  <c r="CH944" i="1"/>
  <c r="CF342" i="1"/>
  <c r="CI947" i="1"/>
  <c r="CE947" i="1" s="1"/>
  <c r="BZ946" i="1"/>
  <c r="CI946" i="1" s="1"/>
  <c r="CE946" i="1" s="1"/>
  <c r="BZ944" i="1"/>
  <c r="BZ971" i="1" s="1"/>
  <c r="BW68" i="1"/>
  <c r="CI948" i="1"/>
  <c r="BZ945" i="1"/>
  <c r="CD957" i="1"/>
  <c r="CA959" i="1"/>
  <c r="BZ949" i="1"/>
  <c r="CA825" i="1"/>
  <c r="CA57" i="1" s="1"/>
  <c r="CB57" i="1"/>
  <c r="CB31" i="1" s="1"/>
  <c r="CA31" i="1" s="1"/>
  <c r="CA342" i="1"/>
  <c r="CB315" i="1"/>
  <c r="CF40" i="1"/>
  <c r="CE40" i="1" s="1"/>
  <c r="CL981" i="1" l="1"/>
  <c r="CL979" i="1"/>
  <c r="CL983" i="1"/>
  <c r="CN943" i="1"/>
  <c r="CN942" i="1" s="1"/>
  <c r="CN53" i="1" s="1"/>
  <c r="CF335" i="1"/>
  <c r="CO830" i="1"/>
  <c r="CO984" i="1" s="1"/>
  <c r="CE59" i="1"/>
  <c r="CE34" i="1" s="1"/>
  <c r="CK576" i="1"/>
  <c r="CK1002" i="1" s="1"/>
  <c r="CK1004" i="1" s="1"/>
  <c r="CK730" i="1"/>
  <c r="CN970" i="1"/>
  <c r="CK972" i="1"/>
  <c r="CN31" i="1"/>
  <c r="CK31" i="1" s="1"/>
  <c r="CK658" i="1"/>
  <c r="CK655" i="1"/>
  <c r="CO333" i="1"/>
  <c r="CK335" i="1"/>
  <c r="CL30" i="1"/>
  <c r="CL55" i="1"/>
  <c r="BZ48" i="1"/>
  <c r="CE201" i="1"/>
  <c r="CA205" i="1"/>
  <c r="CB201" i="1"/>
  <c r="CB171" i="1"/>
  <c r="CA171" i="1" s="1"/>
  <c r="CA172" i="1"/>
  <c r="BV336" i="1"/>
  <c r="BW802" i="1"/>
  <c r="BW59" i="1" s="1"/>
  <c r="BW34" i="1" s="1"/>
  <c r="BV340" i="1"/>
  <c r="BW338" i="1"/>
  <c r="BV338" i="1" s="1"/>
  <c r="BW736" i="1"/>
  <c r="BV315" i="1"/>
  <c r="BV971" i="1"/>
  <c r="CI945" i="1"/>
  <c r="BZ972" i="1"/>
  <c r="BZ31" i="1" s="1"/>
  <c r="CF738" i="1"/>
  <c r="BW797" i="1"/>
  <c r="BV738" i="1"/>
  <c r="CA529" i="1"/>
  <c r="CB528" i="1"/>
  <c r="CA528" i="1" s="1"/>
  <c r="CB40" i="1"/>
  <c r="CA40" i="1" s="1"/>
  <c r="CI944" i="1"/>
  <c r="CE944" i="1" s="1"/>
  <c r="BZ943" i="1"/>
  <c r="BZ953" i="1"/>
  <c r="BZ952" i="1" s="1"/>
  <c r="CA315" i="1"/>
  <c r="CA312" i="1" s="1"/>
  <c r="CE802" i="1"/>
  <c r="BV68" i="1"/>
  <c r="CF312" i="1"/>
  <c r="CB312" i="1" s="1"/>
  <c r="CA957" i="1"/>
  <c r="CD23" i="1"/>
  <c r="CD30" i="1"/>
  <c r="CD29" i="1" s="1"/>
  <c r="CD21" i="1"/>
  <c r="CD36" i="1"/>
  <c r="CA36" i="1" s="1"/>
  <c r="CK943" i="1" l="1"/>
  <c r="CK942" i="1" s="1"/>
  <c r="CK53" i="1" s="1"/>
  <c r="CK830" i="1"/>
  <c r="CK984" i="1" s="1"/>
  <c r="CO62" i="1"/>
  <c r="CF730" i="1"/>
  <c r="CF333" i="1"/>
  <c r="CF736" i="1"/>
  <c r="CF797" i="1"/>
  <c r="CF48" i="1" s="1"/>
  <c r="CE738" i="1"/>
  <c r="CO729" i="1"/>
  <c r="CO47" i="1" s="1"/>
  <c r="CO799" i="1"/>
  <c r="CO798" i="1" s="1"/>
  <c r="CN36" i="1"/>
  <c r="CK970" i="1"/>
  <c r="CO226" i="1"/>
  <c r="CO223" i="1" s="1"/>
  <c r="CK333" i="1"/>
  <c r="CK62" i="1"/>
  <c r="CO36" i="1"/>
  <c r="CL21" i="1"/>
  <c r="CL29" i="1"/>
  <c r="CA201" i="1"/>
  <c r="CB200" i="1"/>
  <c r="CA200" i="1" s="1"/>
  <c r="BW827" i="1"/>
  <c r="BV827" i="1" s="1"/>
  <c r="BV802" i="1"/>
  <c r="BW333" i="1"/>
  <c r="BV59" i="1"/>
  <c r="BV34" i="1" s="1"/>
  <c r="BZ970" i="1"/>
  <c r="BW730" i="1"/>
  <c r="BW799" i="1" s="1"/>
  <c r="BW48" i="1"/>
  <c r="CI943" i="1"/>
  <c r="BZ942" i="1"/>
  <c r="CK729" i="1" l="1"/>
  <c r="CK47" i="1" s="1"/>
  <c r="CF729" i="1"/>
  <c r="CF799" i="1"/>
  <c r="CK36" i="1"/>
  <c r="CO824" i="1"/>
  <c r="CO56" i="1" s="1"/>
  <c r="CO23" i="1"/>
  <c r="CO221" i="1"/>
  <c r="CK221" i="1" s="1"/>
  <c r="CK223" i="1"/>
  <c r="BW824" i="1"/>
  <c r="BW798" i="1"/>
  <c r="BW729" i="1"/>
  <c r="CI942" i="1"/>
  <c r="CI53" i="1" s="1"/>
  <c r="BZ53" i="1"/>
  <c r="CF824" i="1" l="1"/>
  <c r="CF798" i="1"/>
  <c r="CE57" i="1"/>
  <c r="CO30" i="1"/>
  <c r="BW23" i="1"/>
  <c r="BW823" i="1"/>
  <c r="BW47" i="1"/>
  <c r="BW983" i="1" l="1"/>
  <c r="BW981" i="1"/>
  <c r="BW979" i="1"/>
  <c r="CF23" i="1"/>
  <c r="CF823" i="1"/>
  <c r="CF56" i="1"/>
  <c r="CF30" i="1" s="1"/>
  <c r="CO29" i="1"/>
  <c r="BW56" i="1"/>
  <c r="BW30" i="1" s="1"/>
  <c r="CF55" i="1" l="1"/>
  <c r="CF21" i="1" s="1"/>
  <c r="CF29" i="1"/>
  <c r="BN716" i="1"/>
  <c r="BN997" i="1" l="1"/>
  <c r="BG997" i="1"/>
  <c r="BF997" i="1"/>
  <c r="BA997" i="1"/>
  <c r="D997" i="1"/>
  <c r="BE997" i="1" l="1"/>
  <c r="E9" i="1"/>
  <c r="D9" i="1"/>
  <c r="D7" i="1" l="1"/>
  <c r="AV9" i="1" s="1"/>
  <c r="AV7" i="1" s="1"/>
  <c r="BF686" i="1" l="1"/>
  <c r="BE686" i="1" s="1"/>
  <c r="BF682" i="1"/>
  <c r="BF420" i="1"/>
  <c r="BE420" i="1" s="1"/>
  <c r="H959" i="1"/>
  <c r="BH967" i="1"/>
  <c r="D967" i="1"/>
  <c r="H966" i="1"/>
  <c r="BH952" i="1"/>
  <c r="BE952" i="1" s="1"/>
  <c r="BH949" i="1"/>
  <c r="BE949" i="1" s="1"/>
  <c r="T967" i="1" l="1"/>
  <c r="AB967" i="1"/>
  <c r="AL959" i="1"/>
  <c r="AB959" i="1"/>
  <c r="D966" i="1"/>
  <c r="AB966" i="1" s="1"/>
  <c r="R966" i="1"/>
  <c r="AK967" i="1"/>
  <c r="J967" i="1"/>
  <c r="BE682" i="1"/>
  <c r="BB682" i="1"/>
  <c r="BH966" i="1"/>
  <c r="BE966" i="1" s="1"/>
  <c r="BD967" i="1"/>
  <c r="BE967" i="1"/>
  <c r="AW679" i="1"/>
  <c r="AV679" i="1" s="1"/>
  <c r="AU679" i="1" s="1"/>
  <c r="D959" i="1"/>
  <c r="T959" i="1" s="1"/>
  <c r="H958" i="1"/>
  <c r="BN967" i="1"/>
  <c r="BA821" i="1"/>
  <c r="BA690" i="1"/>
  <c r="BA533" i="1"/>
  <c r="BA532" i="1"/>
  <c r="BH959" i="1"/>
  <c r="BE959" i="1" s="1"/>
  <c r="BA822" i="1"/>
  <c r="AK970" i="1" l="1"/>
  <c r="AK965" i="1"/>
  <c r="AL958" i="1"/>
  <c r="AB958" i="1"/>
  <c r="J966" i="1"/>
  <c r="T966" i="1"/>
  <c r="AD959" i="1"/>
  <c r="J959" i="1"/>
  <c r="AK966" i="1"/>
  <c r="AL967" i="1"/>
  <c r="AC967" i="1"/>
  <c r="AD967" i="1" s="1"/>
  <c r="BH957" i="1"/>
  <c r="BE957" i="1" s="1"/>
  <c r="BD959" i="1"/>
  <c r="BA959" i="1" s="1"/>
  <c r="BD966" i="1"/>
  <c r="BD957" i="1" s="1"/>
  <c r="AB957" i="1"/>
  <c r="D958" i="1"/>
  <c r="T958" i="1" s="1"/>
  <c r="BA820" i="1"/>
  <c r="BA420" i="1"/>
  <c r="BA967" i="1"/>
  <c r="BN966" i="1"/>
  <c r="BA343" i="1"/>
  <c r="AL965" i="1" l="1"/>
  <c r="AK964" i="1"/>
  <c r="AC965" i="1"/>
  <c r="AD965" i="1" s="1"/>
  <c r="AK971" i="1"/>
  <c r="AK36" i="1"/>
  <c r="AK23" i="1"/>
  <c r="AC966" i="1"/>
  <c r="AD966" i="1" s="1"/>
  <c r="AL966" i="1"/>
  <c r="AD958" i="1"/>
  <c r="J958" i="1"/>
  <c r="D957" i="1"/>
  <c r="T957" i="1" s="1"/>
  <c r="R957" i="1"/>
  <c r="BD23" i="1"/>
  <c r="BD30" i="1"/>
  <c r="BD29" i="1" s="1"/>
  <c r="BA342" i="1"/>
  <c r="BA117" i="1"/>
  <c r="BN959" i="1"/>
  <c r="BN957" i="1"/>
  <c r="BA966" i="1"/>
  <c r="BA957" i="1"/>
  <c r="AC964" i="1" l="1"/>
  <c r="AD964" i="1" s="1"/>
  <c r="AL964" i="1"/>
  <c r="AK957" i="1"/>
  <c r="J957" i="1"/>
  <c r="BN23" i="1"/>
  <c r="AC957" i="1" l="1"/>
  <c r="AD957" i="1" s="1"/>
  <c r="AL957" i="1"/>
  <c r="D10" i="1"/>
  <c r="BF219" i="1"/>
  <c r="BE219" i="1" s="1"/>
  <c r="BF215" i="1"/>
  <c r="BE215" i="1" s="1"/>
  <c r="BA215" i="1"/>
  <c r="BA219" i="1"/>
  <c r="H878" i="1" l="1"/>
  <c r="E878" i="1"/>
  <c r="H877" i="1"/>
  <c r="E877" i="1"/>
  <c r="E861" i="1" s="1"/>
  <c r="G876" i="1"/>
  <c r="E876" i="1"/>
  <c r="E936" i="1" s="1"/>
  <c r="E935" i="1" l="1"/>
  <c r="H861" i="1"/>
  <c r="AB861" i="1" s="1"/>
  <c r="H862" i="1"/>
  <c r="AB862" i="1" s="1"/>
  <c r="H876" i="1"/>
  <c r="D878" i="1"/>
  <c r="D877" i="1"/>
  <c r="D913" i="1"/>
  <c r="T913" i="1" s="1"/>
  <c r="D912" i="1"/>
  <c r="T912" i="1" s="1"/>
  <c r="H911" i="1"/>
  <c r="D911" i="1" s="1"/>
  <c r="T911" i="1" s="1"/>
  <c r="D910" i="1"/>
  <c r="T910" i="1" s="1"/>
  <c r="D909" i="1"/>
  <c r="T909" i="1" s="1"/>
  <c r="H908" i="1"/>
  <c r="D908" i="1" s="1"/>
  <c r="T908" i="1" s="1"/>
  <c r="D895" i="1"/>
  <c r="D907" i="1"/>
  <c r="T907" i="1" s="1"/>
  <c r="D906" i="1"/>
  <c r="T906" i="1" s="1"/>
  <c r="H905" i="1"/>
  <c r="D905" i="1" s="1"/>
  <c r="T905" i="1" s="1"/>
  <c r="E893" i="1"/>
  <c r="BF707" i="1"/>
  <c r="BF218" i="1"/>
  <c r="BE218" i="1" s="1"/>
  <c r="T895" i="1" l="1"/>
  <c r="AB895" i="1"/>
  <c r="AD895" i="1"/>
  <c r="J895" i="1"/>
  <c r="AL862" i="1"/>
  <c r="R862" i="1"/>
  <c r="AU861" i="1"/>
  <c r="AL861" i="1"/>
  <c r="R861" i="1"/>
  <c r="H890" i="1"/>
  <c r="D891" i="1"/>
  <c r="BB707" i="1"/>
  <c r="BB706" i="1" s="1"/>
  <c r="BB730" i="1" s="1"/>
  <c r="BB729" i="1" s="1"/>
  <c r="BB47" i="1" s="1"/>
  <c r="BE707" i="1"/>
  <c r="H935" i="1"/>
  <c r="H860" i="1"/>
  <c r="AB860" i="1" s="1"/>
  <c r="H934" i="1"/>
  <c r="E126" i="1"/>
  <c r="V126" i="1" s="1"/>
  <c r="D861" i="1"/>
  <c r="T861" i="1" s="1"/>
  <c r="D876" i="1"/>
  <c r="T891" i="1" l="1"/>
  <c r="AB891" i="1"/>
  <c r="AL934" i="1"/>
  <c r="AB934" i="1"/>
  <c r="AL935" i="1"/>
  <c r="AB935" i="1"/>
  <c r="D890" i="1"/>
  <c r="R890" i="1"/>
  <c r="AD861" i="1"/>
  <c r="J861" i="1"/>
  <c r="AL860" i="1"/>
  <c r="R860" i="1"/>
  <c r="AD891" i="1"/>
  <c r="J891" i="1"/>
  <c r="H933" i="1"/>
  <c r="AB933" i="1" s="1"/>
  <c r="E116" i="1"/>
  <c r="BF195" i="1"/>
  <c r="BF130" i="1"/>
  <c r="T890" i="1" l="1"/>
  <c r="AB890" i="1"/>
  <c r="E115" i="1"/>
  <c r="V116" i="1"/>
  <c r="AF116" i="1"/>
  <c r="H936" i="1"/>
  <c r="AB936" i="1" s="1"/>
  <c r="AL933" i="1"/>
  <c r="R933" i="1"/>
  <c r="AD890" i="1"/>
  <c r="J890" i="1"/>
  <c r="BB195" i="1"/>
  <c r="BB194" i="1" s="1"/>
  <c r="BB192" i="1" s="1"/>
  <c r="BE195" i="1"/>
  <c r="BB130" i="1"/>
  <c r="BE130" i="1"/>
  <c r="BF214" i="1"/>
  <c r="BA954" i="1"/>
  <c r="D954" i="1"/>
  <c r="BA953" i="1"/>
  <c r="D953" i="1"/>
  <c r="BA952" i="1"/>
  <c r="E952" i="1"/>
  <c r="D952" i="1" s="1"/>
  <c r="BH878" i="1"/>
  <c r="BH877" i="1"/>
  <c r="BA913" i="1"/>
  <c r="BA912" i="1"/>
  <c r="BH911" i="1"/>
  <c r="BE911" i="1" s="1"/>
  <c r="BA910" i="1"/>
  <c r="BA909" i="1"/>
  <c r="BH908" i="1"/>
  <c r="BE908" i="1" s="1"/>
  <c r="BA906" i="1"/>
  <c r="BH905" i="1"/>
  <c r="BE905" i="1" s="1"/>
  <c r="BA155" i="1"/>
  <c r="D155" i="1"/>
  <c r="AD155" i="1" s="1"/>
  <c r="BA154" i="1"/>
  <c r="D154" i="1"/>
  <c r="AD154" i="1" s="1"/>
  <c r="BF199" i="1"/>
  <c r="BE199" i="1" s="1"/>
  <c r="BF198" i="1"/>
  <c r="V115" i="1" l="1"/>
  <c r="AF115" i="1"/>
  <c r="J154" i="1"/>
  <c r="J155" i="1"/>
  <c r="AU936" i="1"/>
  <c r="AL936" i="1"/>
  <c r="D936" i="1"/>
  <c r="T936" i="1" s="1"/>
  <c r="BB214" i="1"/>
  <c r="BA214" i="1" s="1"/>
  <c r="BE214" i="1"/>
  <c r="BB126" i="1"/>
  <c r="BB128" i="1"/>
  <c r="BB198" i="1"/>
  <c r="BB197" i="1" s="1"/>
  <c r="BE198" i="1"/>
  <c r="BY948" i="1"/>
  <c r="BY951" i="1"/>
  <c r="BY953" i="1"/>
  <c r="BF210" i="1"/>
  <c r="BE210" i="1" s="1"/>
  <c r="BA911" i="1"/>
  <c r="BA908" i="1"/>
  <c r="BA905" i="1"/>
  <c r="BA907" i="1"/>
  <c r="AD936" i="1" l="1"/>
  <c r="R936" i="1"/>
  <c r="J936" i="1"/>
  <c r="BB66" i="1"/>
  <c r="BB210" i="1"/>
  <c r="BB213" i="1"/>
  <c r="BA213" i="1" s="1"/>
  <c r="CH948" i="1"/>
  <c r="CE948" i="1" s="1"/>
  <c r="BY945" i="1"/>
  <c r="BY972" i="1" s="1"/>
  <c r="BY31" i="1" s="1"/>
  <c r="BA218" i="1"/>
  <c r="BA170" i="1"/>
  <c r="D170" i="1"/>
  <c r="AD170" i="1" s="1"/>
  <c r="BA169" i="1"/>
  <c r="D169" i="1"/>
  <c r="AD169" i="1" s="1"/>
  <c r="BA167" i="1"/>
  <c r="D167" i="1"/>
  <c r="AD167" i="1" s="1"/>
  <c r="BA166" i="1"/>
  <c r="D166" i="1"/>
  <c r="AD166" i="1" s="1"/>
  <c r="BA164" i="1"/>
  <c r="D164" i="1"/>
  <c r="AD164" i="1" s="1"/>
  <c r="BA163" i="1"/>
  <c r="D163" i="1"/>
  <c r="AD163" i="1" s="1"/>
  <c r="BA161" i="1"/>
  <c r="D161" i="1"/>
  <c r="AD161" i="1" s="1"/>
  <c r="BA160" i="1"/>
  <c r="D160" i="1"/>
  <c r="AD160" i="1" s="1"/>
  <c r="BA158" i="1"/>
  <c r="BA157" i="1"/>
  <c r="BF156" i="1"/>
  <c r="BE156" i="1" s="1"/>
  <c r="E156" i="1"/>
  <c r="BA144" i="1"/>
  <c r="BF143" i="1"/>
  <c r="BF131" i="1"/>
  <c r="BE131" i="1" s="1"/>
  <c r="BA132" i="1"/>
  <c r="D156" i="1" l="1"/>
  <c r="AD156" i="1" s="1"/>
  <c r="V156" i="1"/>
  <c r="J161" i="1"/>
  <c r="J156" i="1"/>
  <c r="J163" i="1"/>
  <c r="J164" i="1"/>
  <c r="J170" i="1"/>
  <c r="J167" i="1"/>
  <c r="J169" i="1"/>
  <c r="J160" i="1"/>
  <c r="J166" i="1"/>
  <c r="BB143" i="1"/>
  <c r="BA143" i="1" s="1"/>
  <c r="BE143" i="1"/>
  <c r="BB315" i="1"/>
  <c r="BB799" i="1" s="1"/>
  <c r="BV972" i="1"/>
  <c r="BY970" i="1"/>
  <c r="BY36" i="1" s="1"/>
  <c r="CH945" i="1"/>
  <c r="CE945" i="1" s="1"/>
  <c r="BY943" i="1"/>
  <c r="BA126" i="1"/>
  <c r="BF126" i="1"/>
  <c r="BE126" i="1" s="1"/>
  <c r="BF128" i="1"/>
  <c r="BE128" i="1" s="1"/>
  <c r="BA156" i="1"/>
  <c r="BF142" i="1"/>
  <c r="BE142" i="1" s="1"/>
  <c r="BA133" i="1"/>
  <c r="BA131" i="1"/>
  <c r="BB824" i="1" l="1"/>
  <c r="BB142" i="1"/>
  <c r="BA142" i="1" s="1"/>
  <c r="BB127" i="1"/>
  <c r="BV970" i="1"/>
  <c r="BY942" i="1"/>
  <c r="CH943" i="1"/>
  <c r="CE943" i="1" s="1"/>
  <c r="BV943" i="1"/>
  <c r="BV942" i="1" s="1"/>
  <c r="BV53" i="1" s="1"/>
  <c r="BB67" i="1" l="1"/>
  <c r="BB125" i="1"/>
  <c r="BA125" i="1" s="1"/>
  <c r="BA127" i="1"/>
  <c r="BB56" i="1"/>
  <c r="BB30" i="1" s="1"/>
  <c r="CH942" i="1"/>
  <c r="BY53" i="1"/>
  <c r="BB313" i="1" l="1"/>
  <c r="BB65" i="1"/>
  <c r="BB40" i="1" s="1"/>
  <c r="CH53" i="1"/>
  <c r="CE53" i="1" s="1"/>
  <c r="CE942" i="1"/>
  <c r="BB800" i="1" l="1"/>
  <c r="BB312" i="1"/>
  <c r="BB116" i="1" s="1"/>
  <c r="BB825" i="1" l="1"/>
  <c r="BB798" i="1"/>
  <c r="BB23" i="1" s="1"/>
  <c r="BN50" i="1"/>
  <c r="BN49" i="1"/>
  <c r="BN44" i="1"/>
  <c r="BN43" i="1"/>
  <c r="BN42" i="1"/>
  <c r="BN41" i="1"/>
  <c r="BN39" i="1"/>
  <c r="BN38" i="1"/>
  <c r="BG991" i="1"/>
  <c r="BG37" i="1" s="1"/>
  <c r="BF991" i="1"/>
  <c r="BF61" i="1"/>
  <c r="BF35" i="1" s="1"/>
  <c r="BG61" i="1"/>
  <c r="BH61" i="1"/>
  <c r="BH46" i="1"/>
  <c r="BG40" i="1"/>
  <c r="BH37" i="1"/>
  <c r="BH26" i="1"/>
  <c r="BG26" i="1"/>
  <c r="BF37" i="1" l="1"/>
  <c r="BE37" i="1" s="1"/>
  <c r="BE991" i="1"/>
  <c r="BB57" i="1"/>
  <c r="BB31" i="1" s="1"/>
  <c r="BB29" i="1" s="1"/>
  <c r="BB823" i="1"/>
  <c r="BB55" i="1" s="1"/>
  <c r="BN52" i="1"/>
  <c r="BN53" i="1"/>
  <c r="BN51" i="1"/>
  <c r="BN46" i="1"/>
  <c r="BG62" i="1"/>
  <c r="BG36" i="1" s="1"/>
  <c r="BH59" i="1"/>
  <c r="BH34" i="1" s="1"/>
  <c r="BG59" i="1"/>
  <c r="BG34" i="1" s="1"/>
  <c r="BF62" i="1"/>
  <c r="BF36" i="1" l="1"/>
  <c r="BH601" i="1" l="1"/>
  <c r="BE601" i="1" s="1"/>
  <c r="BH600" i="1"/>
  <c r="BE600" i="1" s="1"/>
  <c r="BH563" i="1"/>
  <c r="BE563" i="1" s="1"/>
  <c r="BH581" i="1"/>
  <c r="BE581" i="1" s="1"/>
  <c r="BH580" i="1"/>
  <c r="BE580" i="1" s="1"/>
  <c r="BF733" i="1"/>
  <c r="BE733" i="1" s="1"/>
  <c r="BE803" i="1" s="1"/>
  <c r="BH733" i="1"/>
  <c r="BH803" i="1" s="1"/>
  <c r="BG733" i="1"/>
  <c r="BG803" i="1" s="1"/>
  <c r="BH732" i="1"/>
  <c r="BG732" i="1"/>
  <c r="BH731" i="1"/>
  <c r="BG731" i="1"/>
  <c r="BG730" i="1"/>
  <c r="H803" i="1"/>
  <c r="H828" i="1" s="1"/>
  <c r="H61" i="1" s="1"/>
  <c r="H35" i="1" s="1"/>
  <c r="G803" i="1"/>
  <c r="E733" i="1"/>
  <c r="V733" i="1" s="1"/>
  <c r="H731" i="1"/>
  <c r="AB731" i="1" s="1"/>
  <c r="G731" i="1"/>
  <c r="BA719" i="1"/>
  <c r="BF718" i="1"/>
  <c r="BE718" i="1" s="1"/>
  <c r="E718" i="1"/>
  <c r="BH229" i="1"/>
  <c r="BH226" i="1" s="1"/>
  <c r="BG229" i="1"/>
  <c r="BG226" i="1" s="1"/>
  <c r="BF229" i="1"/>
  <c r="BH228" i="1"/>
  <c r="BG228" i="1"/>
  <c r="BF228" i="1"/>
  <c r="BH227" i="1"/>
  <c r="BH45" i="1" s="1"/>
  <c r="H229" i="1"/>
  <c r="H228" i="1"/>
  <c r="G228" i="1"/>
  <c r="E228" i="1"/>
  <c r="H172" i="1" l="1"/>
  <c r="L718" i="1"/>
  <c r="V718" i="1"/>
  <c r="AF718" i="1"/>
  <c r="L733" i="1"/>
  <c r="AF733" i="1"/>
  <c r="R731" i="1"/>
  <c r="AL731" i="1"/>
  <c r="D733" i="1"/>
  <c r="BG729" i="1"/>
  <c r="BG47" i="1" s="1"/>
  <c r="BF226" i="1"/>
  <c r="BE229" i="1"/>
  <c r="BE226" i="1" s="1"/>
  <c r="BE223" i="1" s="1"/>
  <c r="BE228" i="1"/>
  <c r="D803" i="1"/>
  <c r="T803" i="1" s="1"/>
  <c r="D228" i="1"/>
  <c r="T228" i="1" s="1"/>
  <c r="H226" i="1"/>
  <c r="D229" i="1"/>
  <c r="T229" i="1" s="1"/>
  <c r="D718" i="1"/>
  <c r="T718" i="1" s="1"/>
  <c r="BA221" i="1"/>
  <c r="BG223" i="1"/>
  <c r="BH223" i="1"/>
  <c r="BF223" i="1"/>
  <c r="D172" i="1"/>
  <c r="AD172" i="1" s="1"/>
  <c r="H315" i="1"/>
  <c r="H227" i="1"/>
  <c r="BH578" i="1"/>
  <c r="BE578" i="1" s="1"/>
  <c r="BF828" i="1"/>
  <c r="BE828" i="1" s="1"/>
  <c r="BF803" i="1"/>
  <c r="BN45" i="1"/>
  <c r="BA733" i="1"/>
  <c r="BA803" i="1" s="1"/>
  <c r="E828" i="1"/>
  <c r="V828" i="1" s="1"/>
  <c r="BA720" i="1"/>
  <c r="BA61" i="1" s="1"/>
  <c r="BA35" i="1"/>
  <c r="BA718" i="1"/>
  <c r="BA228" i="1"/>
  <c r="BA227" i="1"/>
  <c r="BA229" i="1"/>
  <c r="BA226" i="1" s="1"/>
  <c r="D227" i="1" l="1"/>
  <c r="T227" i="1" s="1"/>
  <c r="AD733" i="1"/>
  <c r="T733" i="1"/>
  <c r="D226" i="1"/>
  <c r="T226" i="1" s="1"/>
  <c r="L828" i="1"/>
  <c r="AF828" i="1"/>
  <c r="AB172" i="1"/>
  <c r="AL172" i="1"/>
  <c r="J803" i="1"/>
  <c r="J718" i="1"/>
  <c r="AD718" i="1"/>
  <c r="J227" i="1"/>
  <c r="AD227" i="1"/>
  <c r="J229" i="1"/>
  <c r="AD229" i="1"/>
  <c r="J172" i="1"/>
  <c r="J228" i="1"/>
  <c r="AD228" i="1"/>
  <c r="AU733" i="1"/>
  <c r="AU803" i="1" s="1"/>
  <c r="J733" i="1"/>
  <c r="H223" i="1"/>
  <c r="BA223" i="1"/>
  <c r="H173" i="1"/>
  <c r="H312" i="1"/>
  <c r="E61" i="1"/>
  <c r="D828" i="1"/>
  <c r="H171" i="1" l="1"/>
  <c r="AB173" i="1"/>
  <c r="AL173" i="1"/>
  <c r="AD226" i="1"/>
  <c r="J226" i="1"/>
  <c r="D223" i="1"/>
  <c r="T223" i="1" s="1"/>
  <c r="AD828" i="1"/>
  <c r="T828" i="1"/>
  <c r="AF61" i="1"/>
  <c r="V61" i="1"/>
  <c r="E35" i="1"/>
  <c r="L61" i="1"/>
  <c r="H221" i="1"/>
  <c r="AU828" i="1"/>
  <c r="AU61" i="1" s="1"/>
  <c r="AU35" i="1" s="1"/>
  <c r="J828" i="1"/>
  <c r="D61" i="1"/>
  <c r="DS61" i="1" s="1"/>
  <c r="BF863" i="1"/>
  <c r="BF878" i="1"/>
  <c r="BE878" i="1" s="1"/>
  <c r="BF877" i="1"/>
  <c r="BE877" i="1" s="1"/>
  <c r="BF876" i="1"/>
  <c r="D894" i="1"/>
  <c r="BH880" i="1"/>
  <c r="BE880" i="1" s="1"/>
  <c r="T894" i="1" l="1"/>
  <c r="AB894" i="1"/>
  <c r="AD223" i="1"/>
  <c r="J223" i="1"/>
  <c r="D171" i="1"/>
  <c r="AB171" i="1"/>
  <c r="AL171" i="1"/>
  <c r="D221" i="1"/>
  <c r="T221" i="1" s="1"/>
  <c r="L35" i="1"/>
  <c r="AF35" i="1"/>
  <c r="V35" i="1"/>
  <c r="AD61" i="1"/>
  <c r="T61" i="1"/>
  <c r="AD894" i="1"/>
  <c r="J894" i="1"/>
  <c r="D35" i="1"/>
  <c r="J61" i="1"/>
  <c r="BG51" i="1"/>
  <c r="BF197" i="1"/>
  <c r="BE197" i="1" s="1"/>
  <c r="BH893" i="1"/>
  <c r="BE893" i="1" s="1"/>
  <c r="BA895" i="1"/>
  <c r="H893" i="1"/>
  <c r="AD221" i="1" l="1"/>
  <c r="J221" i="1"/>
  <c r="AD171" i="1"/>
  <c r="J171" i="1"/>
  <c r="D893" i="1"/>
  <c r="R893" i="1"/>
  <c r="J35" i="1"/>
  <c r="AD35" i="1"/>
  <c r="T35" i="1"/>
  <c r="BA894" i="1"/>
  <c r="BA893" i="1"/>
  <c r="BH876" i="1"/>
  <c r="T893" i="1" l="1"/>
  <c r="AB893" i="1"/>
  <c r="AD893" i="1"/>
  <c r="J893" i="1"/>
  <c r="BF51" i="1"/>
  <c r="BH51" i="1"/>
  <c r="BE51" i="1" l="1"/>
  <c r="BF26" i="1"/>
  <c r="BE26" i="1" s="1"/>
  <c r="D706" i="1"/>
  <c r="T706" i="1" s="1"/>
  <c r="J706" i="1" l="1"/>
  <c r="AD706" i="1"/>
  <c r="E704" i="1"/>
  <c r="L704" i="1" s="1"/>
  <c r="D705" i="1"/>
  <c r="E703" i="1"/>
  <c r="L703" i="1" s="1"/>
  <c r="BA876" i="1"/>
  <c r="BF213" i="1"/>
  <c r="BE213" i="1" s="1"/>
  <c r="BN706" i="1"/>
  <c r="BN694" i="1"/>
  <c r="BN695" i="1"/>
  <c r="BN696" i="1"/>
  <c r="BN701" i="1"/>
  <c r="BN702" i="1"/>
  <c r="BN710" i="1"/>
  <c r="BN711" i="1"/>
  <c r="BN712" i="1"/>
  <c r="BN713" i="1"/>
  <c r="BN714" i="1"/>
  <c r="BN635" i="1"/>
  <c r="BN619" i="1"/>
  <c r="BN615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31" i="1"/>
  <c r="BN454" i="1"/>
  <c r="BN455" i="1"/>
  <c r="BN456" i="1"/>
  <c r="BN458" i="1"/>
  <c r="BN459" i="1"/>
  <c r="BN534" i="1"/>
  <c r="BN535" i="1"/>
  <c r="BN536" i="1"/>
  <c r="BN538" i="1"/>
  <c r="BN541" i="1"/>
  <c r="BN542" i="1"/>
  <c r="BN544" i="1"/>
  <c r="BN545" i="1"/>
  <c r="BN546" i="1"/>
  <c r="BN547" i="1"/>
  <c r="BN554" i="1"/>
  <c r="BN555" i="1"/>
  <c r="BN556" i="1"/>
  <c r="BN557" i="1"/>
  <c r="BN558" i="1"/>
  <c r="BN561" i="1"/>
  <c r="BN562" i="1"/>
  <c r="BN563" i="1"/>
  <c r="BN564" i="1"/>
  <c r="BN565" i="1"/>
  <c r="BN566" i="1"/>
  <c r="BN567" i="1"/>
  <c r="BN568" i="1"/>
  <c r="BN569" i="1"/>
  <c r="BN570" i="1"/>
  <c r="BN571" i="1"/>
  <c r="BN573" i="1"/>
  <c r="BN584" i="1"/>
  <c r="BN585" i="1"/>
  <c r="BN586" i="1"/>
  <c r="BN587" i="1"/>
  <c r="BN588" i="1"/>
  <c r="BN590" i="1"/>
  <c r="BN591" i="1"/>
  <c r="BN592" i="1"/>
  <c r="BN593" i="1"/>
  <c r="BN596" i="1"/>
  <c r="BN597" i="1"/>
  <c r="BN598" i="1"/>
  <c r="BN599" i="1"/>
  <c r="BN600" i="1"/>
  <c r="BN601" i="1"/>
  <c r="BN602" i="1"/>
  <c r="BN603" i="1"/>
  <c r="BN604" i="1"/>
  <c r="BN605" i="1"/>
  <c r="BN606" i="1"/>
  <c r="BN609" i="1"/>
  <c r="BN610" i="1"/>
  <c r="BN611" i="1"/>
  <c r="BN612" i="1"/>
  <c r="BN613" i="1"/>
  <c r="BN61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63" i="1"/>
  <c r="BN864" i="1"/>
  <c r="BN871" i="1"/>
  <c r="BN834" i="1"/>
  <c r="BN943" i="1"/>
  <c r="BN944" i="1"/>
  <c r="BN945" i="1"/>
  <c r="BN946" i="1"/>
  <c r="BN947" i="1"/>
  <c r="BN948" i="1"/>
  <c r="BN942" i="1"/>
  <c r="BN876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744" i="1"/>
  <c r="BN748" i="1"/>
  <c r="BN749" i="1"/>
  <c r="BN740" i="1" s="1"/>
  <c r="BN750" i="1"/>
  <c r="BN753" i="1"/>
  <c r="BN754" i="1"/>
  <c r="BN755" i="1"/>
  <c r="BN759" i="1"/>
  <c r="BN760" i="1"/>
  <c r="BN763" i="1"/>
  <c r="BN766" i="1"/>
  <c r="BN769" i="1"/>
  <c r="BN774" i="1"/>
  <c r="BN775" i="1"/>
  <c r="BN776" i="1"/>
  <c r="BN777" i="1"/>
  <c r="BN778" i="1"/>
  <c r="BN786" i="1"/>
  <c r="BN787" i="1"/>
  <c r="BN788" i="1"/>
  <c r="BN789" i="1"/>
  <c r="BN790" i="1"/>
  <c r="BN796" i="1"/>
  <c r="BN318" i="1"/>
  <c r="BN319" i="1"/>
  <c r="BN320" i="1"/>
  <c r="BN321" i="1"/>
  <c r="BN322" i="1"/>
  <c r="BN323" i="1"/>
  <c r="BN324" i="1"/>
  <c r="BN317" i="1"/>
  <c r="BA53" i="1"/>
  <c r="BA37" i="1"/>
  <c r="BA38" i="1"/>
  <c r="BA41" i="1"/>
  <c r="BA42" i="1"/>
  <c r="BA43" i="1"/>
  <c r="BA44" i="1"/>
  <c r="BA45" i="1"/>
  <c r="BA49" i="1"/>
  <c r="BA50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J756" i="1" s="1"/>
  <c r="BI756" i="1" s="1"/>
  <c r="BA758" i="1"/>
  <c r="BA759" i="1"/>
  <c r="BA760" i="1"/>
  <c r="BA763" i="1"/>
  <c r="BA766" i="1"/>
  <c r="BA769" i="1"/>
  <c r="BA774" i="1"/>
  <c r="BA775" i="1"/>
  <c r="BA776" i="1"/>
  <c r="BA777" i="1"/>
  <c r="BA778" i="1"/>
  <c r="BA785" i="1"/>
  <c r="BA786" i="1"/>
  <c r="BA787" i="1"/>
  <c r="BA788" i="1"/>
  <c r="BA789" i="1"/>
  <c r="BA790" i="1"/>
  <c r="BA796" i="1"/>
  <c r="BA797" i="1"/>
  <c r="BA809" i="1"/>
  <c r="BA810" i="1"/>
  <c r="BA811" i="1"/>
  <c r="BA813" i="1"/>
  <c r="BA817" i="1"/>
  <c r="BA808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63" i="1"/>
  <c r="BA864" i="1"/>
  <c r="BA871" i="1"/>
  <c r="BA834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43" i="1"/>
  <c r="BA944" i="1"/>
  <c r="BA945" i="1"/>
  <c r="BA946" i="1"/>
  <c r="BA947" i="1"/>
  <c r="BA948" i="1"/>
  <c r="BA949" i="1"/>
  <c r="BA950" i="1"/>
  <c r="BA951" i="1"/>
  <c r="BA955" i="1"/>
  <c r="BA942" i="1"/>
  <c r="BA991" i="1"/>
  <c r="BG946" i="1"/>
  <c r="BF947" i="1"/>
  <c r="BF948" i="1"/>
  <c r="BG914" i="1"/>
  <c r="BH914" i="1"/>
  <c r="BG915" i="1"/>
  <c r="BH915" i="1"/>
  <c r="BF916" i="1"/>
  <c r="BG916" i="1"/>
  <c r="BH916" i="1"/>
  <c r="BF917" i="1"/>
  <c r="BG917" i="1"/>
  <c r="BH917" i="1"/>
  <c r="BF918" i="1"/>
  <c r="BG918" i="1"/>
  <c r="BH918" i="1"/>
  <c r="BF919" i="1"/>
  <c r="BG919" i="1"/>
  <c r="BH919" i="1"/>
  <c r="BF920" i="1"/>
  <c r="BG920" i="1"/>
  <c r="BH920" i="1"/>
  <c r="BG921" i="1"/>
  <c r="BH921" i="1"/>
  <c r="BF922" i="1"/>
  <c r="BG922" i="1"/>
  <c r="BH922" i="1"/>
  <c r="BF923" i="1"/>
  <c r="BG923" i="1"/>
  <c r="BH923" i="1"/>
  <c r="BG924" i="1"/>
  <c r="BH924" i="1"/>
  <c r="BG925" i="1"/>
  <c r="BH925" i="1"/>
  <c r="BG926" i="1"/>
  <c r="BH926" i="1"/>
  <c r="BG927" i="1"/>
  <c r="BH927" i="1"/>
  <c r="BF928" i="1"/>
  <c r="BG928" i="1"/>
  <c r="BH928" i="1"/>
  <c r="BF929" i="1"/>
  <c r="BG929" i="1"/>
  <c r="BH929" i="1"/>
  <c r="BF835" i="1"/>
  <c r="BG835" i="1"/>
  <c r="BH835" i="1"/>
  <c r="BF836" i="1"/>
  <c r="BG836" i="1"/>
  <c r="BH836" i="1"/>
  <c r="BG837" i="1"/>
  <c r="BG838" i="1"/>
  <c r="BG839" i="1"/>
  <c r="BF840" i="1"/>
  <c r="BG840" i="1"/>
  <c r="BH840" i="1"/>
  <c r="BF841" i="1"/>
  <c r="BG841" i="1"/>
  <c r="BH841" i="1"/>
  <c r="BF842" i="1"/>
  <c r="BG842" i="1"/>
  <c r="BF843" i="1"/>
  <c r="BG843" i="1"/>
  <c r="BF844" i="1"/>
  <c r="BG844" i="1"/>
  <c r="BF845" i="1"/>
  <c r="BG845" i="1"/>
  <c r="BF846" i="1"/>
  <c r="BG846" i="1"/>
  <c r="BH846" i="1"/>
  <c r="BF847" i="1"/>
  <c r="BG847" i="1"/>
  <c r="BH847" i="1"/>
  <c r="BF848" i="1"/>
  <c r="BG848" i="1"/>
  <c r="BF849" i="1"/>
  <c r="BG849" i="1"/>
  <c r="BH849" i="1"/>
  <c r="BF850" i="1"/>
  <c r="BG850" i="1"/>
  <c r="BH850" i="1"/>
  <c r="BG851" i="1"/>
  <c r="BF852" i="1"/>
  <c r="BG852" i="1"/>
  <c r="BH852" i="1"/>
  <c r="BF853" i="1"/>
  <c r="BG853" i="1"/>
  <c r="BH853" i="1"/>
  <c r="BF854" i="1"/>
  <c r="BG854" i="1"/>
  <c r="BH854" i="1"/>
  <c r="BF855" i="1"/>
  <c r="BG855" i="1"/>
  <c r="BH855" i="1"/>
  <c r="BF856" i="1"/>
  <c r="BG856" i="1"/>
  <c r="BH856" i="1"/>
  <c r="BF857" i="1"/>
  <c r="BG857" i="1"/>
  <c r="BH857" i="1"/>
  <c r="BF858" i="1"/>
  <c r="BG858" i="1"/>
  <c r="BH858" i="1"/>
  <c r="BG863" i="1"/>
  <c r="BH863" i="1"/>
  <c r="BF864" i="1"/>
  <c r="BG864" i="1"/>
  <c r="BG861" i="1" s="1"/>
  <c r="BG935" i="1" s="1"/>
  <c r="BH864" i="1"/>
  <c r="BH861" i="1" s="1"/>
  <c r="BG871" i="1"/>
  <c r="BH871" i="1"/>
  <c r="BG834" i="1"/>
  <c r="BF834" i="1"/>
  <c r="BF809" i="1"/>
  <c r="BG809" i="1"/>
  <c r="BH809" i="1"/>
  <c r="BF810" i="1"/>
  <c r="BG810" i="1"/>
  <c r="BH810" i="1"/>
  <c r="BF811" i="1"/>
  <c r="BG811" i="1"/>
  <c r="BH811" i="1"/>
  <c r="BF813" i="1"/>
  <c r="BG813" i="1"/>
  <c r="BF817" i="1"/>
  <c r="BG817" i="1"/>
  <c r="BG816" i="1" s="1"/>
  <c r="BG39" i="1" s="1"/>
  <c r="BH817" i="1"/>
  <c r="BH808" i="1"/>
  <c r="BG808" i="1"/>
  <c r="BF808" i="1"/>
  <c r="BF684" i="1"/>
  <c r="BE684" i="1" s="1"/>
  <c r="BF685" i="1"/>
  <c r="BE685" i="1" s="1"/>
  <c r="BF687" i="1"/>
  <c r="BE687" i="1" s="1"/>
  <c r="BF689" i="1"/>
  <c r="BE689" i="1" s="1"/>
  <c r="BF693" i="1"/>
  <c r="BE693" i="1" s="1"/>
  <c r="BF694" i="1"/>
  <c r="BE694" i="1" s="1"/>
  <c r="BF695" i="1"/>
  <c r="BE695" i="1" s="1"/>
  <c r="BF696" i="1"/>
  <c r="BE696" i="1" s="1"/>
  <c r="BF701" i="1"/>
  <c r="BE701" i="1" s="1"/>
  <c r="BF702" i="1"/>
  <c r="BE702" i="1" s="1"/>
  <c r="BF710" i="1"/>
  <c r="BE710" i="1" s="1"/>
  <c r="BF711" i="1"/>
  <c r="BE711" i="1" s="1"/>
  <c r="BF712" i="1"/>
  <c r="BE712" i="1" s="1"/>
  <c r="BF713" i="1"/>
  <c r="BE713" i="1" s="1"/>
  <c r="BF714" i="1"/>
  <c r="BE714" i="1" s="1"/>
  <c r="BF348" i="1"/>
  <c r="BE348" i="1" s="1"/>
  <c r="BF349" i="1"/>
  <c r="BE349" i="1" s="1"/>
  <c r="BF350" i="1"/>
  <c r="BE350" i="1" s="1"/>
  <c r="BF354" i="1"/>
  <c r="BE354" i="1" s="1"/>
  <c r="BF356" i="1"/>
  <c r="BE356" i="1" s="1"/>
  <c r="BF358" i="1"/>
  <c r="BE358" i="1" s="1"/>
  <c r="BF359" i="1"/>
  <c r="BE359" i="1" s="1"/>
  <c r="BF360" i="1"/>
  <c r="BE360" i="1" s="1"/>
  <c r="BF361" i="1"/>
  <c r="BE361" i="1" s="1"/>
  <c r="BF362" i="1"/>
  <c r="BE362" i="1" s="1"/>
  <c r="BF363" i="1"/>
  <c r="BE363" i="1" s="1"/>
  <c r="BF365" i="1"/>
  <c r="BE365" i="1" s="1"/>
  <c r="BF372" i="1"/>
  <c r="BE372" i="1" s="1"/>
  <c r="BF382" i="1"/>
  <c r="BE382" i="1" s="1"/>
  <c r="BF383" i="1"/>
  <c r="BE383" i="1" s="1"/>
  <c r="BF384" i="1"/>
  <c r="BE384" i="1" s="1"/>
  <c r="BF385" i="1"/>
  <c r="BE385" i="1" s="1"/>
  <c r="BF386" i="1"/>
  <c r="BE386" i="1" s="1"/>
  <c r="BF387" i="1"/>
  <c r="BE387" i="1" s="1"/>
  <c r="BF388" i="1"/>
  <c r="BE388" i="1" s="1"/>
  <c r="BF389" i="1"/>
  <c r="BE389" i="1" s="1"/>
  <c r="BF390" i="1"/>
  <c r="BE390" i="1" s="1"/>
  <c r="BF391" i="1"/>
  <c r="BE391" i="1" s="1"/>
  <c r="BF393" i="1"/>
  <c r="BE393" i="1" s="1"/>
  <c r="BF394" i="1"/>
  <c r="BE394" i="1" s="1"/>
  <c r="BF397" i="1"/>
  <c r="BE397" i="1" s="1"/>
  <c r="BF398" i="1"/>
  <c r="BE398" i="1" s="1"/>
  <c r="BF399" i="1"/>
  <c r="BE399" i="1" s="1"/>
  <c r="BF400" i="1"/>
  <c r="BE400" i="1" s="1"/>
  <c r="BF401" i="1"/>
  <c r="BE401" i="1" s="1"/>
  <c r="BF402" i="1"/>
  <c r="BE402" i="1" s="1"/>
  <c r="BF403" i="1"/>
  <c r="BE403" i="1" s="1"/>
  <c r="BF404" i="1"/>
  <c r="BE404" i="1" s="1"/>
  <c r="BF405" i="1"/>
  <c r="BE405" i="1" s="1"/>
  <c r="BF409" i="1"/>
  <c r="BE409" i="1" s="1"/>
  <c r="BF410" i="1"/>
  <c r="BE410" i="1" s="1"/>
  <c r="BF411" i="1"/>
  <c r="BE411" i="1" s="1"/>
  <c r="BF412" i="1"/>
  <c r="BE412" i="1" s="1"/>
  <c r="BF413" i="1"/>
  <c r="BE413" i="1" s="1"/>
  <c r="BF414" i="1"/>
  <c r="BE414" i="1" s="1"/>
  <c r="BF415" i="1"/>
  <c r="BE415" i="1" s="1"/>
  <c r="BF416" i="1"/>
  <c r="BE416" i="1" s="1"/>
  <c r="BF417" i="1"/>
  <c r="BE417" i="1" s="1"/>
  <c r="BF424" i="1"/>
  <c r="BE424" i="1" s="1"/>
  <c r="BF427" i="1"/>
  <c r="BE427" i="1" s="1"/>
  <c r="BF431" i="1"/>
  <c r="BE431" i="1" s="1"/>
  <c r="BF432" i="1"/>
  <c r="BE432" i="1" s="1"/>
  <c r="BF434" i="1"/>
  <c r="BE434" i="1" s="1"/>
  <c r="BF435" i="1"/>
  <c r="BE435" i="1" s="1"/>
  <c r="BF437" i="1"/>
  <c r="BE437" i="1" s="1"/>
  <c r="BF450" i="1"/>
  <c r="BE450" i="1" s="1"/>
  <c r="BF454" i="1"/>
  <c r="BE454" i="1" s="1"/>
  <c r="BF455" i="1"/>
  <c r="BE455" i="1" s="1"/>
  <c r="BF458" i="1"/>
  <c r="BE458" i="1" s="1"/>
  <c r="BF459" i="1"/>
  <c r="BE459" i="1" s="1"/>
  <c r="BF462" i="1"/>
  <c r="BE462" i="1" s="1"/>
  <c r="BF464" i="1"/>
  <c r="BE464" i="1" s="1"/>
  <c r="BF467" i="1"/>
  <c r="BE467" i="1" s="1"/>
  <c r="BF468" i="1"/>
  <c r="BE468" i="1" s="1"/>
  <c r="BF471" i="1"/>
  <c r="BE471" i="1" s="1"/>
  <c r="BF472" i="1"/>
  <c r="BE472" i="1" s="1"/>
  <c r="BF475" i="1"/>
  <c r="BE475" i="1" s="1"/>
  <c r="BF477" i="1"/>
  <c r="BE477" i="1" s="1"/>
  <c r="BF478" i="1"/>
  <c r="BE478" i="1" s="1"/>
  <c r="BF481" i="1"/>
  <c r="BE481" i="1" s="1"/>
  <c r="BF482" i="1"/>
  <c r="BE482" i="1" s="1"/>
  <c r="BF483" i="1"/>
  <c r="BE483" i="1" s="1"/>
  <c r="BF484" i="1"/>
  <c r="BE484" i="1" s="1"/>
  <c r="BF485" i="1"/>
  <c r="BE485" i="1" s="1"/>
  <c r="BF486" i="1"/>
  <c r="BE486" i="1" s="1"/>
  <c r="BF488" i="1"/>
  <c r="BE488" i="1" s="1"/>
  <c r="BF489" i="1"/>
  <c r="BE489" i="1" s="1"/>
  <c r="BF490" i="1"/>
  <c r="BE490" i="1" s="1"/>
  <c r="BF493" i="1"/>
  <c r="BE493" i="1" s="1"/>
  <c r="BF496" i="1"/>
  <c r="BE496" i="1" s="1"/>
  <c r="BF538" i="1"/>
  <c r="BE538" i="1" s="1"/>
  <c r="BF541" i="1"/>
  <c r="BE541" i="1" s="1"/>
  <c r="BF542" i="1"/>
  <c r="BE542" i="1" s="1"/>
  <c r="BF545" i="1"/>
  <c r="BE545" i="1" s="1"/>
  <c r="BF546" i="1"/>
  <c r="BE546" i="1" s="1"/>
  <c r="BF547" i="1"/>
  <c r="BE547" i="1" s="1"/>
  <c r="BF549" i="1"/>
  <c r="BE549" i="1" s="1"/>
  <c r="BF551" i="1"/>
  <c r="BE551" i="1" s="1"/>
  <c r="BF554" i="1"/>
  <c r="BE554" i="1" s="1"/>
  <c r="BF555" i="1"/>
  <c r="BE555" i="1" s="1"/>
  <c r="BF557" i="1"/>
  <c r="BE557" i="1" s="1"/>
  <c r="BF558" i="1"/>
  <c r="BE558" i="1" s="1"/>
  <c r="BF561" i="1"/>
  <c r="BE561" i="1" s="1"/>
  <c r="BZ592" i="1"/>
  <c r="BF603" i="1"/>
  <c r="BE603" i="1" s="1"/>
  <c r="BF604" i="1"/>
  <c r="BE604" i="1" s="1"/>
  <c r="BF605" i="1"/>
  <c r="BE605" i="1" s="1"/>
  <c r="BF606" i="1"/>
  <c r="BE606" i="1" s="1"/>
  <c r="BF607" i="1"/>
  <c r="BE607" i="1" s="1"/>
  <c r="BF608" i="1"/>
  <c r="BF609" i="1"/>
  <c r="BE609" i="1" s="1"/>
  <c r="BF610" i="1"/>
  <c r="BE610" i="1" s="1"/>
  <c r="BF611" i="1"/>
  <c r="BE611" i="1" s="1"/>
  <c r="BF612" i="1"/>
  <c r="BE612" i="1" s="1"/>
  <c r="BF613" i="1"/>
  <c r="BF614" i="1"/>
  <c r="BE614" i="1" s="1"/>
  <c r="BF615" i="1"/>
  <c r="BE615" i="1" s="1"/>
  <c r="BF616" i="1"/>
  <c r="BE616" i="1" s="1"/>
  <c r="BF617" i="1"/>
  <c r="BE617" i="1" s="1"/>
  <c r="BF618" i="1"/>
  <c r="BF619" i="1"/>
  <c r="BE619" i="1" s="1"/>
  <c r="BF620" i="1"/>
  <c r="BE620" i="1" s="1"/>
  <c r="BF621" i="1"/>
  <c r="BE621" i="1" s="1"/>
  <c r="BF624" i="1"/>
  <c r="BE624" i="1" s="1"/>
  <c r="BF625" i="1"/>
  <c r="BE625" i="1" s="1"/>
  <c r="BF626" i="1"/>
  <c r="BE626" i="1" s="1"/>
  <c r="BF628" i="1"/>
  <c r="BE628" i="1" s="1"/>
  <c r="BF629" i="1"/>
  <c r="BE629" i="1" s="1"/>
  <c r="BF631" i="1"/>
  <c r="BE631" i="1" s="1"/>
  <c r="BF632" i="1"/>
  <c r="BE632" i="1" s="1"/>
  <c r="BF633" i="1"/>
  <c r="BE633" i="1" s="1"/>
  <c r="BF634" i="1"/>
  <c r="BE634" i="1" s="1"/>
  <c r="BF635" i="1"/>
  <c r="BE635" i="1" s="1"/>
  <c r="BG739" i="1"/>
  <c r="BG740" i="1"/>
  <c r="BH740" i="1"/>
  <c r="BG741" i="1"/>
  <c r="BH741" i="1"/>
  <c r="BG742" i="1"/>
  <c r="BH742" i="1"/>
  <c r="BG743" i="1"/>
  <c r="BH743" i="1"/>
  <c r="BG744" i="1"/>
  <c r="BH744" i="1"/>
  <c r="BG745" i="1"/>
  <c r="BH745" i="1"/>
  <c r="BG746" i="1"/>
  <c r="BH746" i="1"/>
  <c r="BG747" i="1"/>
  <c r="BH747" i="1"/>
  <c r="BG748" i="1"/>
  <c r="BH748" i="1"/>
  <c r="BG749" i="1"/>
  <c r="BH749" i="1"/>
  <c r="BG750" i="1"/>
  <c r="BH750" i="1"/>
  <c r="BG751" i="1"/>
  <c r="BH751" i="1"/>
  <c r="BG752" i="1"/>
  <c r="BH752" i="1"/>
  <c r="BG753" i="1"/>
  <c r="BH753" i="1"/>
  <c r="BG754" i="1"/>
  <c r="BH754" i="1"/>
  <c r="BG755" i="1"/>
  <c r="BH755" i="1"/>
  <c r="BG756" i="1"/>
  <c r="BP756" i="1" s="1"/>
  <c r="BO756" i="1" s="1"/>
  <c r="BW756" i="1" s="1"/>
  <c r="BV756" i="1" s="1"/>
  <c r="BH756" i="1"/>
  <c r="BG758" i="1"/>
  <c r="BH758" i="1"/>
  <c r="BG759" i="1"/>
  <c r="BG760" i="1"/>
  <c r="BG763" i="1"/>
  <c r="BH763" i="1"/>
  <c r="BG766" i="1"/>
  <c r="BH766" i="1"/>
  <c r="BG769" i="1"/>
  <c r="BH769" i="1"/>
  <c r="BG774" i="1"/>
  <c r="BH774" i="1"/>
  <c r="BG775" i="1"/>
  <c r="BH775" i="1"/>
  <c r="BG776" i="1"/>
  <c r="BH776" i="1"/>
  <c r="BG777" i="1"/>
  <c r="BH777" i="1"/>
  <c r="BG778" i="1"/>
  <c r="BH778" i="1"/>
  <c r="BH785" i="1"/>
  <c r="BH786" i="1"/>
  <c r="BH787" i="1"/>
  <c r="BH788" i="1"/>
  <c r="BG789" i="1"/>
  <c r="BH789" i="1"/>
  <c r="BG790" i="1"/>
  <c r="BH790" i="1"/>
  <c r="BG796" i="1"/>
  <c r="BH796" i="1"/>
  <c r="BF744" i="1"/>
  <c r="BF747" i="1"/>
  <c r="BF749" i="1"/>
  <c r="BF752" i="1"/>
  <c r="BF753" i="1"/>
  <c r="BF758" i="1"/>
  <c r="BF763" i="1"/>
  <c r="BF769" i="1"/>
  <c r="BF774" i="1"/>
  <c r="BF775" i="1"/>
  <c r="BF776" i="1"/>
  <c r="BF777" i="1"/>
  <c r="BF778" i="1"/>
  <c r="BF785" i="1"/>
  <c r="BF786" i="1"/>
  <c r="BF787" i="1"/>
  <c r="BF788" i="1"/>
  <c r="BF789" i="1"/>
  <c r="BF790" i="1"/>
  <c r="BF796" i="1"/>
  <c r="BA694" i="1"/>
  <c r="BA695" i="1"/>
  <c r="BA696" i="1"/>
  <c r="BA700" i="1"/>
  <c r="BA701" i="1"/>
  <c r="BA702" i="1"/>
  <c r="BA710" i="1"/>
  <c r="BA711" i="1"/>
  <c r="BA712" i="1"/>
  <c r="BA713" i="1"/>
  <c r="BA714" i="1"/>
  <c r="BA731" i="1"/>
  <c r="BA732" i="1"/>
  <c r="BA734" i="1"/>
  <c r="BA679" i="1"/>
  <c r="BW679" i="1" s="1"/>
  <c r="BA682" i="1"/>
  <c r="BA683" i="1"/>
  <c r="BW683" i="1" s="1"/>
  <c r="BA684" i="1"/>
  <c r="BA685" i="1"/>
  <c r="BA686" i="1"/>
  <c r="BA687" i="1"/>
  <c r="BA688" i="1"/>
  <c r="BA689" i="1"/>
  <c r="BA693" i="1"/>
  <c r="BA620" i="1"/>
  <c r="BA621" i="1"/>
  <c r="BA622" i="1"/>
  <c r="BA623" i="1"/>
  <c r="BA624" i="1"/>
  <c r="BA625" i="1"/>
  <c r="BA626" i="1"/>
  <c r="BA627" i="1"/>
  <c r="BA628" i="1"/>
  <c r="BW652" i="1" s="1"/>
  <c r="BV652" i="1" s="1"/>
  <c r="BA629" i="1"/>
  <c r="BW654" i="1" s="1"/>
  <c r="BA630" i="1"/>
  <c r="BA631" i="1"/>
  <c r="BA632" i="1"/>
  <c r="BA633" i="1"/>
  <c r="BA634" i="1"/>
  <c r="BA635" i="1"/>
  <c r="BA616" i="1"/>
  <c r="BA617" i="1"/>
  <c r="BA618" i="1"/>
  <c r="BA619" i="1"/>
  <c r="BA528" i="1"/>
  <c r="BA529" i="1"/>
  <c r="BA530" i="1"/>
  <c r="BA59" i="1" s="1"/>
  <c r="BA534" i="1"/>
  <c r="BA535" i="1"/>
  <c r="BA536" i="1"/>
  <c r="BA537" i="1"/>
  <c r="BA538" i="1"/>
  <c r="BA541" i="1"/>
  <c r="BA542" i="1"/>
  <c r="BA543" i="1"/>
  <c r="BA544" i="1"/>
  <c r="BA545" i="1"/>
  <c r="BA546" i="1"/>
  <c r="BA547" i="1"/>
  <c r="BA548" i="1"/>
  <c r="BA549" i="1"/>
  <c r="BA551" i="1"/>
  <c r="BA552" i="1"/>
  <c r="BA553" i="1"/>
  <c r="BA554" i="1"/>
  <c r="BA555" i="1"/>
  <c r="BA556" i="1"/>
  <c r="BA557" i="1"/>
  <c r="BA558" i="1"/>
  <c r="BA561" i="1"/>
  <c r="BA562" i="1"/>
  <c r="BA563" i="1"/>
  <c r="BA564" i="1"/>
  <c r="BA565" i="1"/>
  <c r="BA566" i="1"/>
  <c r="BA567" i="1"/>
  <c r="BA568" i="1"/>
  <c r="BA569" i="1"/>
  <c r="BA570" i="1"/>
  <c r="BA571" i="1"/>
  <c r="BA573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2" i="1"/>
  <c r="BA424" i="1"/>
  <c r="BA425" i="1"/>
  <c r="BA427" i="1"/>
  <c r="BA429" i="1"/>
  <c r="BA431" i="1"/>
  <c r="BA432" i="1"/>
  <c r="BA434" i="1"/>
  <c r="BA435" i="1"/>
  <c r="BA437" i="1"/>
  <c r="BA450" i="1"/>
  <c r="BA452" i="1"/>
  <c r="BA454" i="1"/>
  <c r="BA455" i="1"/>
  <c r="BA456" i="1"/>
  <c r="BA458" i="1"/>
  <c r="BA459" i="1"/>
  <c r="BA460" i="1"/>
  <c r="BA462" i="1"/>
  <c r="BA464" i="1"/>
  <c r="BA465" i="1"/>
  <c r="BA466" i="1"/>
  <c r="BA467" i="1"/>
  <c r="BA468" i="1"/>
  <c r="BA471" i="1"/>
  <c r="BA472" i="1"/>
  <c r="BA473" i="1"/>
  <c r="BA474" i="1"/>
  <c r="BW474" i="1" s="1"/>
  <c r="CL474" i="1" s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3" i="1"/>
  <c r="BA494" i="1"/>
  <c r="BA496" i="1"/>
  <c r="BA344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18" i="1"/>
  <c r="BA319" i="1"/>
  <c r="BA320" i="1"/>
  <c r="BA321" i="1"/>
  <c r="BA317" i="1"/>
  <c r="BA68" i="1"/>
  <c r="BA69" i="1"/>
  <c r="BA70" i="1"/>
  <c r="BA71" i="1"/>
  <c r="BA72" i="1"/>
  <c r="BA73" i="1"/>
  <c r="BA74" i="1"/>
  <c r="BA75" i="1"/>
  <c r="BJ75" i="1" s="1"/>
  <c r="BI75" i="1" s="1"/>
  <c r="BA76" i="1"/>
  <c r="BA77" i="1"/>
  <c r="BJ77" i="1" s="1"/>
  <c r="BA78" i="1"/>
  <c r="BA79" i="1"/>
  <c r="BA80" i="1"/>
  <c r="BA81" i="1"/>
  <c r="BA82" i="1"/>
  <c r="BJ82" i="1" s="1"/>
  <c r="BA83" i="1"/>
  <c r="BJ83" i="1" s="1"/>
  <c r="BI83" i="1" s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8" i="1"/>
  <c r="BA119" i="1"/>
  <c r="BA120" i="1"/>
  <c r="BA121" i="1"/>
  <c r="BA122" i="1"/>
  <c r="BA128" i="1"/>
  <c r="BA129" i="1"/>
  <c r="BA130" i="1"/>
  <c r="BA134" i="1"/>
  <c r="BA135" i="1"/>
  <c r="BA136" i="1"/>
  <c r="BA137" i="1"/>
  <c r="BA138" i="1"/>
  <c r="BA139" i="1"/>
  <c r="BA140" i="1"/>
  <c r="BA141" i="1"/>
  <c r="BA145" i="1"/>
  <c r="BA146" i="1"/>
  <c r="BA147" i="1"/>
  <c r="BA148" i="1"/>
  <c r="BA149" i="1"/>
  <c r="BA150" i="1"/>
  <c r="BA151" i="1"/>
  <c r="BA152" i="1"/>
  <c r="BA188" i="1"/>
  <c r="BA189" i="1"/>
  <c r="BA190" i="1"/>
  <c r="BA191" i="1"/>
  <c r="BA193" i="1"/>
  <c r="BW193" i="1" s="1"/>
  <c r="CL193" i="1" s="1"/>
  <c r="BA196" i="1"/>
  <c r="BA197" i="1"/>
  <c r="BA198" i="1"/>
  <c r="BA199" i="1"/>
  <c r="BA231" i="1"/>
  <c r="BA283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H318" i="1"/>
  <c r="BH319" i="1"/>
  <c r="BH320" i="1"/>
  <c r="BH321" i="1"/>
  <c r="BG318" i="1"/>
  <c r="BG319" i="1"/>
  <c r="BG320" i="1"/>
  <c r="BG321" i="1"/>
  <c r="BF318" i="1"/>
  <c r="BF319" i="1"/>
  <c r="BF320" i="1"/>
  <c r="BF321" i="1"/>
  <c r="BH317" i="1"/>
  <c r="BH52" i="1" s="1"/>
  <c r="BG317" i="1"/>
  <c r="BG52" i="1" s="1"/>
  <c r="BG231" i="1"/>
  <c r="BG227" i="1" s="1"/>
  <c r="BG45" i="1" s="1"/>
  <c r="BG283" i="1"/>
  <c r="BG46" i="1" s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F71" i="1"/>
  <c r="BE71" i="1" s="1"/>
  <c r="BF72" i="1"/>
  <c r="BE72" i="1" s="1"/>
  <c r="BF76" i="1"/>
  <c r="BE76" i="1" s="1"/>
  <c r="BF78" i="1"/>
  <c r="BE78" i="1" s="1"/>
  <c r="BF80" i="1"/>
  <c r="BE80" i="1" s="1"/>
  <c r="BF84" i="1"/>
  <c r="BE84" i="1" s="1"/>
  <c r="BF86" i="1"/>
  <c r="BE86" i="1" s="1"/>
  <c r="BF87" i="1"/>
  <c r="BE87" i="1" s="1"/>
  <c r="BF90" i="1"/>
  <c r="BE90" i="1" s="1"/>
  <c r="BF91" i="1"/>
  <c r="BE91" i="1" s="1"/>
  <c r="BF92" i="1"/>
  <c r="BE92" i="1" s="1"/>
  <c r="BF93" i="1"/>
  <c r="BE93" i="1" s="1"/>
  <c r="BF97" i="1"/>
  <c r="BE97" i="1" s="1"/>
  <c r="BF100" i="1"/>
  <c r="BE100" i="1" s="1"/>
  <c r="BF101" i="1"/>
  <c r="BE101" i="1" s="1"/>
  <c r="BF102" i="1"/>
  <c r="BE102" i="1" s="1"/>
  <c r="BF103" i="1"/>
  <c r="BE103" i="1" s="1"/>
  <c r="BF104" i="1"/>
  <c r="BE104" i="1" s="1"/>
  <c r="BF105" i="1"/>
  <c r="BE105" i="1" s="1"/>
  <c r="BF106" i="1"/>
  <c r="BE106" i="1" s="1"/>
  <c r="BF107" i="1"/>
  <c r="BE107" i="1" s="1"/>
  <c r="BF108" i="1"/>
  <c r="BE108" i="1" s="1"/>
  <c r="BF109" i="1"/>
  <c r="BE109" i="1" s="1"/>
  <c r="BF110" i="1"/>
  <c r="BE110" i="1" s="1"/>
  <c r="BF111" i="1"/>
  <c r="BE111" i="1" s="1"/>
  <c r="BF112" i="1"/>
  <c r="BE112" i="1" s="1"/>
  <c r="BF113" i="1"/>
  <c r="BE113" i="1" s="1"/>
  <c r="BF114" i="1"/>
  <c r="BE114" i="1" s="1"/>
  <c r="BF121" i="1"/>
  <c r="BE121" i="1" s="1"/>
  <c r="BF122" i="1"/>
  <c r="BE122" i="1" s="1"/>
  <c r="BF135" i="1"/>
  <c r="BE135" i="1" s="1"/>
  <c r="BF137" i="1"/>
  <c r="BE137" i="1" s="1"/>
  <c r="BF138" i="1"/>
  <c r="BE138" i="1" s="1"/>
  <c r="BF139" i="1"/>
  <c r="BE139" i="1" s="1"/>
  <c r="BF140" i="1"/>
  <c r="BE140" i="1" s="1"/>
  <c r="BF141" i="1"/>
  <c r="BE141" i="1" s="1"/>
  <c r="BF145" i="1"/>
  <c r="BE145" i="1" s="1"/>
  <c r="BF146" i="1"/>
  <c r="BE146" i="1" s="1"/>
  <c r="BF147" i="1"/>
  <c r="BE147" i="1" s="1"/>
  <c r="BF148" i="1"/>
  <c r="BE148" i="1" s="1"/>
  <c r="BF149" i="1"/>
  <c r="BE149" i="1" s="1"/>
  <c r="BF150" i="1"/>
  <c r="BE150" i="1" s="1"/>
  <c r="BF151" i="1"/>
  <c r="BE151" i="1" s="1"/>
  <c r="BF152" i="1"/>
  <c r="BE152" i="1" s="1"/>
  <c r="BF190" i="1"/>
  <c r="BE190" i="1" s="1"/>
  <c r="BF191" i="1"/>
  <c r="BE191" i="1" s="1"/>
  <c r="BF196" i="1"/>
  <c r="BF231" i="1"/>
  <c r="BE231" i="1" s="1"/>
  <c r="BF287" i="1"/>
  <c r="BF288" i="1"/>
  <c r="BF289" i="1"/>
  <c r="BF290" i="1"/>
  <c r="BF291" i="1"/>
  <c r="BF292" i="1"/>
  <c r="BE292" i="1" s="1"/>
  <c r="BF293" i="1"/>
  <c r="BF294" i="1"/>
  <c r="BF295" i="1"/>
  <c r="BF296" i="1"/>
  <c r="BF297" i="1"/>
  <c r="BF298" i="1"/>
  <c r="BF299" i="1"/>
  <c r="BF300" i="1"/>
  <c r="BE300" i="1" s="1"/>
  <c r="BF301" i="1"/>
  <c r="BF302" i="1"/>
  <c r="BF303" i="1"/>
  <c r="BF304" i="1"/>
  <c r="BF305" i="1"/>
  <c r="BF306" i="1"/>
  <c r="BF307" i="1"/>
  <c r="BF308" i="1"/>
  <c r="BE308" i="1" s="1"/>
  <c r="BF309" i="1"/>
  <c r="BF310" i="1"/>
  <c r="BF311" i="1"/>
  <c r="BH40" i="1"/>
  <c r="BE776" i="1" l="1"/>
  <c r="BE304" i="1"/>
  <c r="BE296" i="1"/>
  <c r="BE288" i="1"/>
  <c r="BE758" i="1"/>
  <c r="BE753" i="1"/>
  <c r="BE749" i="1"/>
  <c r="D703" i="1"/>
  <c r="T703" i="1" s="1"/>
  <c r="AF703" i="1"/>
  <c r="V703" i="1"/>
  <c r="AD705" i="1"/>
  <c r="T705" i="1"/>
  <c r="D704" i="1"/>
  <c r="T704" i="1" s="1"/>
  <c r="AF704" i="1"/>
  <c r="V704" i="1"/>
  <c r="BE307" i="1"/>
  <c r="BE299" i="1"/>
  <c r="BE291" i="1"/>
  <c r="BE790" i="1"/>
  <c r="BE311" i="1"/>
  <c r="BE303" i="1"/>
  <c r="BE295" i="1"/>
  <c r="BE287" i="1"/>
  <c r="AU705" i="1"/>
  <c r="J705" i="1"/>
  <c r="BA62" i="1"/>
  <c r="BA36" i="1" s="1"/>
  <c r="BA830" i="1"/>
  <c r="BJ81" i="1"/>
  <c r="BI82" i="1"/>
  <c r="BJ74" i="1"/>
  <c r="BI77" i="1"/>
  <c r="BE318" i="1"/>
  <c r="BE306" i="1"/>
  <c r="BE298" i="1"/>
  <c r="BE290" i="1"/>
  <c r="BE918" i="1"/>
  <c r="BN741" i="1"/>
  <c r="BN739" i="1" s="1"/>
  <c r="BE840" i="1"/>
  <c r="BE774" i="1"/>
  <c r="BE747" i="1"/>
  <c r="BE763" i="1"/>
  <c r="BE778" i="1"/>
  <c r="BE319" i="1"/>
  <c r="BE769" i="1"/>
  <c r="BE777" i="1"/>
  <c r="BE305" i="1"/>
  <c r="BE297" i="1"/>
  <c r="BE289" i="1"/>
  <c r="BE789" i="1"/>
  <c r="BE915" i="1"/>
  <c r="BE752" i="1"/>
  <c r="BE775" i="1"/>
  <c r="BE744" i="1"/>
  <c r="BE310" i="1"/>
  <c r="BE302" i="1"/>
  <c r="BE294" i="1"/>
  <c r="BE929" i="1"/>
  <c r="BE796" i="1"/>
  <c r="BE849" i="1"/>
  <c r="BE871" i="1"/>
  <c r="BE321" i="1"/>
  <c r="BE817" i="1"/>
  <c r="BE816" i="1" s="1"/>
  <c r="BE39" i="1" s="1"/>
  <c r="BE309" i="1"/>
  <c r="BE301" i="1"/>
  <c r="BE293" i="1"/>
  <c r="BE841" i="1"/>
  <c r="BE863" i="1"/>
  <c r="BE856" i="1"/>
  <c r="BE853" i="1"/>
  <c r="BE857" i="1"/>
  <c r="BE855" i="1"/>
  <c r="BE914" i="1"/>
  <c r="BE917" i="1"/>
  <c r="BE808" i="1"/>
  <c r="BE922" i="1"/>
  <c r="BE811" i="1"/>
  <c r="BE858" i="1"/>
  <c r="BE835" i="1"/>
  <c r="BE613" i="1"/>
  <c r="BZ613" i="1" s="1"/>
  <c r="BE810" i="1"/>
  <c r="BE846" i="1"/>
  <c r="BF891" i="1"/>
  <c r="BE923" i="1"/>
  <c r="BE920" i="1"/>
  <c r="BE320" i="1"/>
  <c r="BE852" i="1"/>
  <c r="BF861" i="1"/>
  <c r="BE864" i="1"/>
  <c r="BF172" i="1"/>
  <c r="BE172" i="1" s="1"/>
  <c r="BE196" i="1"/>
  <c r="BE618" i="1"/>
  <c r="BZ618" i="1" s="1"/>
  <c r="BE809" i="1"/>
  <c r="BE854" i="1"/>
  <c r="BE919" i="1"/>
  <c r="BE836" i="1"/>
  <c r="BE916" i="1"/>
  <c r="BE608" i="1"/>
  <c r="BZ608" i="1" s="1"/>
  <c r="BE850" i="1"/>
  <c r="BE847" i="1"/>
  <c r="BE928" i="1"/>
  <c r="CL473" i="1"/>
  <c r="CK473" i="1" s="1"/>
  <c r="CK474" i="1"/>
  <c r="BV683" i="1"/>
  <c r="CL683" i="1"/>
  <c r="CK683" i="1" s="1"/>
  <c r="BV679" i="1"/>
  <c r="CL679" i="1"/>
  <c r="CK679" i="1" s="1"/>
  <c r="CL192" i="1"/>
  <c r="CK192" i="1" s="1"/>
  <c r="CK193" i="1"/>
  <c r="BH891" i="1"/>
  <c r="BH935" i="1" s="1"/>
  <c r="BH892" i="1"/>
  <c r="BH862" i="1" s="1"/>
  <c r="BH934" i="1" s="1"/>
  <c r="CF756" i="1"/>
  <c r="BF227" i="1"/>
  <c r="BA737" i="1"/>
  <c r="BH60" i="1"/>
  <c r="BE60" i="1" s="1"/>
  <c r="BH816" i="1"/>
  <c r="BH39" i="1" s="1"/>
  <c r="BA816" i="1"/>
  <c r="BA39" i="1" s="1"/>
  <c r="BF829" i="1"/>
  <c r="BF816" i="1"/>
  <c r="BF39" i="1" s="1"/>
  <c r="BA736" i="1"/>
  <c r="BF692" i="1"/>
  <c r="BE692" i="1" s="1"/>
  <c r="BZ616" i="1"/>
  <c r="BW651" i="1"/>
  <c r="BV651" i="1" s="1"/>
  <c r="BV654" i="1"/>
  <c r="BV592" i="1"/>
  <c r="CI592" i="1"/>
  <c r="CE592" i="1" s="1"/>
  <c r="BZ612" i="1"/>
  <c r="BV589" i="1"/>
  <c r="CI589" i="1"/>
  <c r="CE589" i="1" s="1"/>
  <c r="BZ582" i="1"/>
  <c r="BF284" i="1"/>
  <c r="BG284" i="1"/>
  <c r="BG315" i="1" s="1"/>
  <c r="BV193" i="1"/>
  <c r="BW192" i="1"/>
  <c r="BV187" i="1" s="1"/>
  <c r="CF474" i="1"/>
  <c r="CE474" i="1" s="1"/>
  <c r="BW473" i="1"/>
  <c r="BV474" i="1"/>
  <c r="CF683" i="1"/>
  <c r="CF679" i="1"/>
  <c r="CE679" i="1" s="1"/>
  <c r="BA936" i="1"/>
  <c r="BF533" i="1"/>
  <c r="BE533" i="1" s="1"/>
  <c r="BF127" i="1"/>
  <c r="BE127" i="1" s="1"/>
  <c r="BA933" i="1"/>
  <c r="BA878" i="1"/>
  <c r="BA877" i="1"/>
  <c r="BA26" i="1"/>
  <c r="BG876" i="1"/>
  <c r="BE876" i="1" s="1"/>
  <c r="BA24" i="1"/>
  <c r="BA34" i="1"/>
  <c r="BN707" i="1"/>
  <c r="BA52" i="1"/>
  <c r="BA48" i="1"/>
  <c r="BA46" i="1"/>
  <c r="J703" i="1" l="1"/>
  <c r="AD703" i="1"/>
  <c r="AD704" i="1"/>
  <c r="J704" i="1"/>
  <c r="BI74" i="1"/>
  <c r="BJ73" i="1"/>
  <c r="BI81" i="1"/>
  <c r="BJ79" i="1"/>
  <c r="BI79" i="1" s="1"/>
  <c r="CI618" i="1"/>
  <c r="BV618" i="1"/>
  <c r="BZ607" i="1"/>
  <c r="BV607" i="1" s="1"/>
  <c r="CI608" i="1"/>
  <c r="CE608" i="1" s="1"/>
  <c r="BV608" i="1"/>
  <c r="CI613" i="1"/>
  <c r="CE613" i="1" s="1"/>
  <c r="BV613" i="1"/>
  <c r="BF45" i="1"/>
  <c r="BE45" i="1" s="1"/>
  <c r="BE227" i="1"/>
  <c r="BF225" i="1"/>
  <c r="BE225" i="1" s="1"/>
  <c r="BE284" i="1"/>
  <c r="BF935" i="1"/>
  <c r="BE861" i="1"/>
  <c r="BE891" i="1"/>
  <c r="AW193" i="1"/>
  <c r="AV193" i="1" s="1"/>
  <c r="AU193" i="1" s="1"/>
  <c r="AW474" i="1"/>
  <c r="AV474" i="1" s="1"/>
  <c r="BH933" i="1"/>
  <c r="BF222" i="1"/>
  <c r="BE222" i="1" s="1"/>
  <c r="BW60" i="1"/>
  <c r="CE683" i="1"/>
  <c r="CF716" i="1"/>
  <c r="CI612" i="1"/>
  <c r="CE612" i="1" s="1"/>
  <c r="BV612" i="1"/>
  <c r="BZ611" i="1"/>
  <c r="CI616" i="1"/>
  <c r="BV616" i="1"/>
  <c r="BV582" i="1"/>
  <c r="CI582" i="1"/>
  <c r="BW185" i="1"/>
  <c r="BV185" i="1" s="1"/>
  <c r="BV192" i="1"/>
  <c r="CF473" i="1"/>
  <c r="CE473" i="1" s="1"/>
  <c r="BV473" i="1"/>
  <c r="BF125" i="1"/>
  <c r="BE125" i="1" s="1"/>
  <c r="BA67" i="1"/>
  <c r="CE582" i="1" l="1"/>
  <c r="BI73" i="1"/>
  <c r="BJ68" i="1"/>
  <c r="CE716" i="1"/>
  <c r="CI607" i="1"/>
  <c r="CE607" i="1" s="1"/>
  <c r="BE935" i="1"/>
  <c r="AW473" i="1"/>
  <c r="AV473" i="1" s="1"/>
  <c r="AW192" i="1"/>
  <c r="AV192" i="1" s="1"/>
  <c r="AU192" i="1" s="1"/>
  <c r="BF201" i="1"/>
  <c r="BE201" i="1" s="1"/>
  <c r="BF221" i="1"/>
  <c r="BE221" i="1" s="1"/>
  <c r="BV821" i="1"/>
  <c r="BA313" i="1"/>
  <c r="CI611" i="1"/>
  <c r="CE611" i="1" s="1"/>
  <c r="BV611" i="1"/>
  <c r="BV40" i="1"/>
  <c r="BW40" i="1"/>
  <c r="BA800" i="1"/>
  <c r="BA825" i="1" s="1"/>
  <c r="BA51" i="1"/>
  <c r="CI576" i="1" l="1"/>
  <c r="BI68" i="1"/>
  <c r="BJ65" i="1"/>
  <c r="BI65" i="1" s="1"/>
  <c r="CF226" i="1"/>
  <c r="CF223" i="1"/>
  <c r="CF220" i="1"/>
  <c r="AW187" i="1"/>
  <c r="AV187" i="1" s="1"/>
  <c r="AU187" i="1" s="1"/>
  <c r="BA31" i="1"/>
  <c r="BA57" i="1"/>
  <c r="CE576" i="1" l="1"/>
  <c r="CI335" i="1"/>
  <c r="CI730" i="1"/>
  <c r="CF221" i="1"/>
  <c r="BJ40" i="1"/>
  <c r="BI40" i="1"/>
  <c r="AW185" i="1"/>
  <c r="AV185" i="1" s="1"/>
  <c r="BW57" i="1"/>
  <c r="BW31" i="1" s="1"/>
  <c r="CI333" i="1" l="1"/>
  <c r="CE335" i="1"/>
  <c r="CI729" i="1"/>
  <c r="CE729" i="1" s="1"/>
  <c r="CI799" i="1"/>
  <c r="CI734" i="1"/>
  <c r="CE730" i="1"/>
  <c r="CE221" i="1"/>
  <c r="CF202" i="1"/>
  <c r="BV31" i="1"/>
  <c r="BW29" i="1"/>
  <c r="BV57" i="1"/>
  <c r="BW55" i="1"/>
  <c r="BW21" i="1" s="1"/>
  <c r="CI798" i="1" l="1"/>
  <c r="CI23" i="1" s="1"/>
  <c r="CI824" i="1"/>
  <c r="CE734" i="1"/>
  <c r="CI830" i="1"/>
  <c r="CI220" i="1"/>
  <c r="CE220" i="1" s="1"/>
  <c r="CI226" i="1"/>
  <c r="CE226" i="1" s="1"/>
  <c r="CI223" i="1"/>
  <c r="CE223" i="1" s="1"/>
  <c r="CE333" i="1"/>
  <c r="CE202" i="1"/>
  <c r="CF200" i="1"/>
  <c r="CE200" i="1" s="1"/>
  <c r="AW40" i="1"/>
  <c r="CI62" i="1" l="1"/>
  <c r="CI36" i="1" s="1"/>
  <c r="CE36" i="1" s="1"/>
  <c r="CE830" i="1"/>
  <c r="CI56" i="1"/>
  <c r="CI30" i="1" s="1"/>
  <c r="CI29" i="1" s="1"/>
  <c r="AW798" i="1"/>
  <c r="AW23" i="1" s="1"/>
  <c r="AW823" i="1" l="1"/>
  <c r="AW56" i="1"/>
  <c r="AW30" i="1" s="1"/>
  <c r="AW29" i="1" s="1"/>
  <c r="AW983" i="1" l="1"/>
  <c r="AW981" i="1"/>
  <c r="AW979" i="1"/>
  <c r="AW6" i="1"/>
  <c r="AW55" i="1"/>
  <c r="AW21" i="1" s="1"/>
  <c r="BF746" i="1" l="1"/>
  <c r="BE746" i="1" s="1"/>
  <c r="BH813" i="1" l="1"/>
  <c r="BE813" i="1" s="1"/>
  <c r="H812" i="1"/>
  <c r="D812" i="1" s="1"/>
  <c r="T812" i="1" s="1"/>
  <c r="BF680" i="1"/>
  <c r="BB680" i="1" l="1"/>
  <c r="BE680" i="1"/>
  <c r="BF678" i="1"/>
  <c r="BE678" i="1" s="1"/>
  <c r="BF194" i="1"/>
  <c r="CB829" i="1"/>
  <c r="CA829" i="1" s="1"/>
  <c r="H829" i="1"/>
  <c r="G829" i="1"/>
  <c r="BH822" i="1"/>
  <c r="G822" i="1"/>
  <c r="BG821" i="1"/>
  <c r="BG822" i="1" l="1"/>
  <c r="AU822" i="1"/>
  <c r="AU820" i="1" s="1"/>
  <c r="AF822" i="1"/>
  <c r="AL829" i="1"/>
  <c r="AB829" i="1"/>
  <c r="BF192" i="1"/>
  <c r="BE192" i="1" s="1"/>
  <c r="BE194" i="1"/>
  <c r="BF821" i="1"/>
  <c r="BF822" i="1"/>
  <c r="BE822" i="1" s="1"/>
  <c r="D822" i="1"/>
  <c r="AD822" i="1" s="1"/>
  <c r="E60" i="1"/>
  <c r="D829" i="1"/>
  <c r="T829" i="1" s="1"/>
  <c r="BG829" i="1"/>
  <c r="G60" i="1"/>
  <c r="BH829" i="1"/>
  <c r="H60" i="1"/>
  <c r="BA678" i="1"/>
  <c r="BA680" i="1"/>
  <c r="BA195" i="1"/>
  <c r="BA194" i="1"/>
  <c r="BE829" i="1" l="1"/>
  <c r="J822" i="1"/>
  <c r="T822" i="1"/>
  <c r="J829" i="1"/>
  <c r="AD829" i="1"/>
  <c r="AB60" i="1"/>
  <c r="AL60" i="1"/>
  <c r="AU60" i="1"/>
  <c r="D60" i="1"/>
  <c r="BA192" i="1"/>
  <c r="J60" i="1" l="1"/>
  <c r="AD60" i="1"/>
  <c r="T60" i="1"/>
  <c r="D790" i="1"/>
  <c r="BY796" i="1"/>
  <c r="D789" i="1"/>
  <c r="AI789" i="1" l="1"/>
  <c r="J790" i="1"/>
  <c r="AD790" i="1"/>
  <c r="T790" i="1"/>
  <c r="J789" i="1"/>
  <c r="T789" i="1"/>
  <c r="CH796" i="1"/>
  <c r="CE796" i="1" s="1"/>
  <c r="BV796" i="1"/>
  <c r="D786" i="1"/>
  <c r="AD786" i="1" s="1"/>
  <c r="BG786" i="1"/>
  <c r="BE786" i="1" s="1"/>
  <c r="D787" i="1"/>
  <c r="BG787" i="1"/>
  <c r="BE787" i="1" s="1"/>
  <c r="D788" i="1"/>
  <c r="AD788" i="1" s="1"/>
  <c r="BG788" i="1"/>
  <c r="BE788" i="1" s="1"/>
  <c r="BY788" i="1"/>
  <c r="AI787" i="1" l="1"/>
  <c r="AC789" i="1"/>
  <c r="AD789" i="1" s="1"/>
  <c r="AJ789" i="1"/>
  <c r="J786" i="1"/>
  <c r="T786" i="1"/>
  <c r="J788" i="1"/>
  <c r="T788" i="1"/>
  <c r="J787" i="1"/>
  <c r="T787" i="1"/>
  <c r="BY787" i="1"/>
  <c r="BV787" i="1" s="1"/>
  <c r="BY786" i="1"/>
  <c r="CH788" i="1"/>
  <c r="CE788" i="1" s="1"/>
  <c r="BV788" i="1"/>
  <c r="AC787" i="1" l="1"/>
  <c r="AD787" i="1" s="1"/>
  <c r="AI785" i="1"/>
  <c r="AJ787" i="1"/>
  <c r="CH787" i="1"/>
  <c r="CE787" i="1" s="1"/>
  <c r="BY785" i="1"/>
  <c r="CN785" i="1" s="1"/>
  <c r="CK785" i="1" s="1"/>
  <c r="CH786" i="1"/>
  <c r="CE786" i="1" s="1"/>
  <c r="BV786" i="1"/>
  <c r="AC785" i="1" l="1"/>
  <c r="AI737" i="1"/>
  <c r="AJ785" i="1"/>
  <c r="BY737" i="1"/>
  <c r="BY736" i="1" s="1"/>
  <c r="BV736" i="1" s="1"/>
  <c r="CN737" i="1"/>
  <c r="CN736" i="1" s="1"/>
  <c r="CK736" i="1" s="1"/>
  <c r="CN797" i="1"/>
  <c r="CN799" i="1" s="1"/>
  <c r="CK737" i="1"/>
  <c r="BV785" i="1"/>
  <c r="BY797" i="1"/>
  <c r="BY799" i="1" s="1"/>
  <c r="CH785" i="1"/>
  <c r="BF750" i="1"/>
  <c r="BE750" i="1" s="1"/>
  <c r="BF743" i="1"/>
  <c r="BE743" i="1" s="1"/>
  <c r="D689" i="1"/>
  <c r="T689" i="1" s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287" i="1"/>
  <c r="D196" i="1"/>
  <c r="AD196" i="1" s="1"/>
  <c r="E494" i="1"/>
  <c r="D493" i="1"/>
  <c r="E347" i="1"/>
  <c r="D437" i="1"/>
  <c r="D431" i="1"/>
  <c r="E429" i="1"/>
  <c r="D427" i="1"/>
  <c r="E425" i="1"/>
  <c r="AI797" i="1" l="1"/>
  <c r="AI799" i="1" s="1"/>
  <c r="AI736" i="1"/>
  <c r="D347" i="1"/>
  <c r="AD347" i="1" s="1"/>
  <c r="CK797" i="1"/>
  <c r="CK48" i="1" s="1"/>
  <c r="CN48" i="1"/>
  <c r="BV737" i="1"/>
  <c r="D533" i="1"/>
  <c r="T533" i="1" s="1"/>
  <c r="V494" i="1"/>
  <c r="D429" i="1"/>
  <c r="AD429" i="1" s="1"/>
  <c r="D425" i="1"/>
  <c r="AD425" i="1" s="1"/>
  <c r="J431" i="1"/>
  <c r="AD431" i="1"/>
  <c r="J299" i="1"/>
  <c r="AD299" i="1"/>
  <c r="J434" i="1"/>
  <c r="AD434" i="1"/>
  <c r="J196" i="1"/>
  <c r="J298" i="1"/>
  <c r="AD298" i="1"/>
  <c r="J290" i="1"/>
  <c r="AD290" i="1"/>
  <c r="J304" i="1"/>
  <c r="AD304" i="1"/>
  <c r="J296" i="1"/>
  <c r="AD296" i="1"/>
  <c r="J288" i="1"/>
  <c r="AD288" i="1"/>
  <c r="J437" i="1"/>
  <c r="AD437" i="1"/>
  <c r="J297" i="1"/>
  <c r="AD297" i="1"/>
  <c r="J493" i="1"/>
  <c r="AD493" i="1"/>
  <c r="J303" i="1"/>
  <c r="AD303" i="1"/>
  <c r="J295" i="1"/>
  <c r="AD295" i="1"/>
  <c r="J302" i="1"/>
  <c r="AD302" i="1"/>
  <c r="J294" i="1"/>
  <c r="AD294" i="1"/>
  <c r="J533" i="1"/>
  <c r="J291" i="1"/>
  <c r="AD291" i="1"/>
  <c r="J287" i="1"/>
  <c r="AD287" i="1"/>
  <c r="J289" i="1"/>
  <c r="AD289" i="1"/>
  <c r="J427" i="1"/>
  <c r="AD427" i="1"/>
  <c r="J301" i="1"/>
  <c r="AD301" i="1"/>
  <c r="J293" i="1"/>
  <c r="AD293" i="1"/>
  <c r="J536" i="1"/>
  <c r="AD536" i="1"/>
  <c r="J300" i="1"/>
  <c r="AD300" i="1"/>
  <c r="J292" i="1"/>
  <c r="AD292" i="1"/>
  <c r="CE785" i="1"/>
  <c r="CH797" i="1"/>
  <c r="CN798" i="1"/>
  <c r="CN824" i="1"/>
  <c r="CK799" i="1"/>
  <c r="BF766" i="1"/>
  <c r="BE766" i="1" s="1"/>
  <c r="BY824" i="1"/>
  <c r="BY798" i="1"/>
  <c r="E492" i="1"/>
  <c r="D494" i="1"/>
  <c r="BV797" i="1"/>
  <c r="BV48" i="1" s="1"/>
  <c r="BF553" i="1"/>
  <c r="BE553" i="1" s="1"/>
  <c r="D553" i="1"/>
  <c r="BY48" i="1"/>
  <c r="BF286" i="1"/>
  <c r="BE286" i="1" s="1"/>
  <c r="E285" i="1"/>
  <c r="L285" i="1" s="1"/>
  <c r="CH736" i="1"/>
  <c r="CE736" i="1" s="1"/>
  <c r="BF429" i="1"/>
  <c r="BE429" i="1" s="1"/>
  <c r="BF755" i="1"/>
  <c r="BE755" i="1" s="1"/>
  <c r="BF425" i="1"/>
  <c r="BE425" i="1" s="1"/>
  <c r="BF494" i="1"/>
  <c r="BE494" i="1" s="1"/>
  <c r="BF347" i="1"/>
  <c r="BE347" i="1" s="1"/>
  <c r="E194" i="1"/>
  <c r="V194" i="1" s="1"/>
  <c r="E754" i="1"/>
  <c r="AI824" i="1" l="1"/>
  <c r="AI798" i="1"/>
  <c r="AI23" i="1" s="1"/>
  <c r="T553" i="1"/>
  <c r="J553" i="1"/>
  <c r="AD533" i="1"/>
  <c r="D492" i="1"/>
  <c r="J492" i="1" s="1"/>
  <c r="V492" i="1"/>
  <c r="D285" i="1"/>
  <c r="AD285" i="1" s="1"/>
  <c r="AF285" i="1"/>
  <c r="V285" i="1"/>
  <c r="J494" i="1"/>
  <c r="AD494" i="1"/>
  <c r="AU553" i="1"/>
  <c r="AD553" i="1"/>
  <c r="CH799" i="1"/>
  <c r="CE797" i="1"/>
  <c r="CN56" i="1"/>
  <c r="CN823" i="1"/>
  <c r="CK824" i="1"/>
  <c r="CN23" i="1"/>
  <c r="CK23" i="1" s="1"/>
  <c r="CK798" i="1"/>
  <c r="BF754" i="1"/>
  <c r="BE754" i="1" s="1"/>
  <c r="D754" i="1"/>
  <c r="J754" i="1" s="1"/>
  <c r="E491" i="1"/>
  <c r="BF492" i="1"/>
  <c r="BE492" i="1" s="1"/>
  <c r="BY823" i="1"/>
  <c r="BF334" i="1"/>
  <c r="BE334" i="1" s="1"/>
  <c r="CH48" i="1"/>
  <c r="CE48" i="1" s="1"/>
  <c r="BN553" i="1"/>
  <c r="AI56" i="1" l="1"/>
  <c r="AI30" i="1" s="1"/>
  <c r="AI29" i="1" s="1"/>
  <c r="AI823" i="1"/>
  <c r="AD492" i="1"/>
  <c r="CN981" i="1"/>
  <c r="CN979" i="1"/>
  <c r="CN983" i="1"/>
  <c r="BY981" i="1"/>
  <c r="BY979" i="1"/>
  <c r="BY983" i="1"/>
  <c r="J285" i="1"/>
  <c r="T754" i="1"/>
  <c r="D491" i="1"/>
  <c r="V491" i="1"/>
  <c r="J491" i="1"/>
  <c r="AD491" i="1"/>
  <c r="CH798" i="1"/>
  <c r="CH824" i="1"/>
  <c r="CE799" i="1"/>
  <c r="BF491" i="1"/>
  <c r="BE491" i="1" s="1"/>
  <c r="CN55" i="1"/>
  <c r="CN30" i="1"/>
  <c r="CK56" i="1"/>
  <c r="BY23" i="1"/>
  <c r="BY56" i="1"/>
  <c r="BY30" i="1" s="1"/>
  <c r="E346" i="1"/>
  <c r="D349" i="1"/>
  <c r="AD349" i="1" s="1"/>
  <c r="D350" i="1"/>
  <c r="AD350" i="1" s="1"/>
  <c r="AI983" i="1" l="1"/>
  <c r="AC983" i="1" s="1"/>
  <c r="AI979" i="1"/>
  <c r="AC979" i="1" s="1"/>
  <c r="AI55" i="1"/>
  <c r="AI21" i="1" s="1"/>
  <c r="AI981" i="1"/>
  <c r="AC981" i="1" s="1"/>
  <c r="CH823" i="1"/>
  <c r="CH56" i="1"/>
  <c r="CH30" i="1" s="1"/>
  <c r="CE824" i="1"/>
  <c r="CH23" i="1"/>
  <c r="CE23" i="1" s="1"/>
  <c r="CE798" i="1"/>
  <c r="CN29" i="1"/>
  <c r="CK29" i="1" s="1"/>
  <c r="CK30" i="1"/>
  <c r="CK6" i="1" s="1"/>
  <c r="CN21" i="1"/>
  <c r="BY29" i="1"/>
  <c r="BF346" i="1"/>
  <c r="BE346" i="1" s="1"/>
  <c r="D346" i="1"/>
  <c r="AD346" i="1" s="1"/>
  <c r="BY55" i="1"/>
  <c r="BY21" i="1" s="1"/>
  <c r="D821" i="1"/>
  <c r="J821" i="1" l="1"/>
  <c r="T821" i="1"/>
  <c r="CH29" i="1"/>
  <c r="CE29" i="1" s="1"/>
  <c r="CE30" i="1"/>
  <c r="CH55" i="1"/>
  <c r="CH21" i="1" s="1"/>
  <c r="BH821" i="1"/>
  <c r="BE821" i="1" s="1"/>
  <c r="BN48" i="1" l="1"/>
  <c r="H591" i="1" l="1"/>
  <c r="AL591" i="1" s="1"/>
  <c r="H592" i="1"/>
  <c r="AD593" i="1" l="1"/>
  <c r="T593" i="1"/>
  <c r="D592" i="1"/>
  <c r="T592" i="1" s="1"/>
  <c r="AL592" i="1"/>
  <c r="D591" i="1"/>
  <c r="T591" i="1" s="1"/>
  <c r="G24" i="1"/>
  <c r="D817" i="1"/>
  <c r="AD817" i="1" s="1"/>
  <c r="T817" i="1" l="1"/>
  <c r="L817" i="1"/>
  <c r="J817" i="1"/>
  <c r="AZ591" i="1"/>
  <c r="AV591" i="1" s="1"/>
  <c r="AU591" i="1" s="1"/>
  <c r="AD591" i="1"/>
  <c r="P24" i="1"/>
  <c r="Z24" i="1"/>
  <c r="AJ24" i="1"/>
  <c r="AZ592" i="1"/>
  <c r="AV592" i="1" s="1"/>
  <c r="AU592" i="1" s="1"/>
  <c r="AD592" i="1"/>
  <c r="BZ817" i="1"/>
  <c r="CO817" i="1" s="1"/>
  <c r="D24" i="1"/>
  <c r="D820" i="1"/>
  <c r="BG820" i="1"/>
  <c r="BG24" i="1" s="1"/>
  <c r="BH820" i="1"/>
  <c r="BH24" i="1" s="1"/>
  <c r="BF820" i="1"/>
  <c r="T820" i="1" l="1"/>
  <c r="T24" i="1"/>
  <c r="J820" i="1"/>
  <c r="L820" i="1"/>
  <c r="AU24" i="1"/>
  <c r="J24" i="1"/>
  <c r="BF24" i="1"/>
  <c r="BE24" i="1" s="1"/>
  <c r="BE820" i="1"/>
  <c r="CO820" i="1"/>
  <c r="CO24" i="1" s="1"/>
  <c r="CK817" i="1"/>
  <c r="CO829" i="1"/>
  <c r="CO816" i="1"/>
  <c r="CK816" i="1" s="1"/>
  <c r="CO822" i="1"/>
  <c r="CK822" i="1" s="1"/>
  <c r="BZ829" i="1"/>
  <c r="BZ822" i="1"/>
  <c r="BV822" i="1" s="1"/>
  <c r="CI817" i="1"/>
  <c r="BV817" i="1"/>
  <c r="BZ820" i="1"/>
  <c r="BZ816" i="1"/>
  <c r="BN40" i="1"/>
  <c r="D121" i="1"/>
  <c r="T121" i="1" s="1"/>
  <c r="J121" i="1" l="1"/>
  <c r="AD121" i="1"/>
  <c r="CI829" i="1"/>
  <c r="CI822" i="1"/>
  <c r="CI820" i="1"/>
  <c r="CO60" i="1"/>
  <c r="CK60" i="1" s="1"/>
  <c r="CK829" i="1"/>
  <c r="CO823" i="1"/>
  <c r="CK24" i="1"/>
  <c r="CK820" i="1"/>
  <c r="BV39" i="1"/>
  <c r="BV816" i="1"/>
  <c r="BZ24" i="1"/>
  <c r="BV24" i="1" s="1"/>
  <c r="BV820" i="1"/>
  <c r="CE817" i="1"/>
  <c r="CE822" i="1"/>
  <c r="BV829" i="1"/>
  <c r="BZ60" i="1"/>
  <c r="BV60" i="1" s="1"/>
  <c r="D116" i="1"/>
  <c r="T116" i="1" s="1"/>
  <c r="D115" i="1"/>
  <c r="T115" i="1" s="1"/>
  <c r="D120" i="1"/>
  <c r="T120" i="1" s="1"/>
  <c r="BF120" i="1"/>
  <c r="BE120" i="1" s="1"/>
  <c r="D119" i="1"/>
  <c r="T119" i="1" s="1"/>
  <c r="CO983" i="1" l="1"/>
  <c r="CK983" i="1" s="1"/>
  <c r="CO981" i="1"/>
  <c r="CO979" i="1"/>
  <c r="J119" i="1"/>
  <c r="AD119" i="1"/>
  <c r="J115" i="1"/>
  <c r="AD115" i="1"/>
  <c r="J120" i="1"/>
  <c r="AD120" i="1"/>
  <c r="J116" i="1"/>
  <c r="AD116" i="1"/>
  <c r="CI24" i="1"/>
  <c r="CE24" i="1" s="1"/>
  <c r="CI60" i="1"/>
  <c r="CE60" i="1" s="1"/>
  <c r="CE829" i="1"/>
  <c r="CI823" i="1"/>
  <c r="CO55" i="1"/>
  <c r="CK823" i="1"/>
  <c r="CE820" i="1"/>
  <c r="BF119" i="1"/>
  <c r="BE119" i="1" s="1"/>
  <c r="CK979" i="1" l="1"/>
  <c r="CK981" i="1"/>
  <c r="CI55" i="1"/>
  <c r="CI21" i="1" s="1"/>
  <c r="CE21" i="1" s="1"/>
  <c r="CE823" i="1"/>
  <c r="CO21" i="1"/>
  <c r="CK55" i="1"/>
  <c r="D118" i="1"/>
  <c r="T118" i="1" s="1"/>
  <c r="BF118" i="1"/>
  <c r="BE118" i="1" s="1"/>
  <c r="J118" i="1" l="1"/>
  <c r="AD118" i="1"/>
  <c r="CI22" i="1"/>
  <c r="CF22" i="1"/>
  <c r="CK21" i="1"/>
  <c r="CO22" i="1" l="1"/>
  <c r="CK2" i="1"/>
  <c r="CL22" i="1"/>
  <c r="CB830" i="1"/>
  <c r="CA830" i="1" s="1"/>
  <c r="BN698" i="1" l="1"/>
  <c r="E987" i="1"/>
  <c r="V987" i="1" s="1"/>
  <c r="L987" i="1" l="1"/>
  <c r="AF987" i="1"/>
  <c r="D987" i="1"/>
  <c r="T987" i="1" s="1"/>
  <c r="J987" i="1" l="1"/>
  <c r="AD987" i="1"/>
  <c r="H563" i="1"/>
  <c r="D563" i="1" s="1"/>
  <c r="AD563" i="1" s="1"/>
  <c r="E211" i="1" l="1"/>
  <c r="L211" i="1" s="1"/>
  <c r="E217" i="1"/>
  <c r="E210" i="1"/>
  <c r="L210" i="1" s="1"/>
  <c r="E67" i="1" l="1"/>
  <c r="L67" i="1" s="1"/>
  <c r="AF210" i="1"/>
  <c r="V210" i="1"/>
  <c r="D217" i="1"/>
  <c r="T217" i="1" s="1"/>
  <c r="E124" i="1"/>
  <c r="L124" i="1" s="1"/>
  <c r="V211" i="1"/>
  <c r="J217" i="1"/>
  <c r="AD217" i="1"/>
  <c r="E207" i="1"/>
  <c r="D211" i="1"/>
  <c r="E206" i="1"/>
  <c r="D210" i="1"/>
  <c r="T210" i="1" s="1"/>
  <c r="E480" i="1"/>
  <c r="D124" i="1" l="1"/>
  <c r="V124" i="1"/>
  <c r="AU206" i="1"/>
  <c r="AF206" i="1"/>
  <c r="V206" i="1"/>
  <c r="AU207" i="1"/>
  <c r="V207" i="1"/>
  <c r="AF207" i="1"/>
  <c r="E326" i="1"/>
  <c r="E65" i="1"/>
  <c r="L65" i="1" s="1"/>
  <c r="AU67" i="1"/>
  <c r="AU313" i="1" s="1"/>
  <c r="AU800" i="1" s="1"/>
  <c r="AU825" i="1" s="1"/>
  <c r="AU57" i="1" s="1"/>
  <c r="AU31" i="1" s="1"/>
  <c r="V67" i="1"/>
  <c r="BF480" i="1"/>
  <c r="BE480" i="1" s="1"/>
  <c r="V480" i="1"/>
  <c r="T211" i="1"/>
  <c r="J210" i="1"/>
  <c r="AD210" i="1"/>
  <c r="D326" i="1"/>
  <c r="L326" i="1"/>
  <c r="BF207" i="1"/>
  <c r="BE207" i="1" s="1"/>
  <c r="BF211" i="1"/>
  <c r="BB211" i="1" s="1"/>
  <c r="BB209" i="1" s="1"/>
  <c r="BA209" i="1" s="1"/>
  <c r="J211" i="1"/>
  <c r="D206" i="1"/>
  <c r="T206" i="1" s="1"/>
  <c r="D207" i="1"/>
  <c r="T207" i="1" s="1"/>
  <c r="E202" i="1"/>
  <c r="E205" i="1"/>
  <c r="BF206" i="1"/>
  <c r="BA210" i="1"/>
  <c r="J326" i="1" l="1"/>
  <c r="T326" i="1"/>
  <c r="T331" i="1" s="1"/>
  <c r="AU205" i="1"/>
  <c r="V205" i="1"/>
  <c r="AF205" i="1"/>
  <c r="AU202" i="1"/>
  <c r="V202" i="1"/>
  <c r="AF202" i="1"/>
  <c r="V65" i="1"/>
  <c r="V326" i="1"/>
  <c r="V331" i="1" s="1"/>
  <c r="J124" i="1"/>
  <c r="T124" i="1"/>
  <c r="AU124" i="1"/>
  <c r="AU65" i="1" s="1"/>
  <c r="AU40" i="1" s="1"/>
  <c r="AU326" i="1"/>
  <c r="AU312" i="1" s="1"/>
  <c r="J207" i="1"/>
  <c r="AD207" i="1"/>
  <c r="BF204" i="1"/>
  <c r="BE204" i="1" s="1"/>
  <c r="J206" i="1"/>
  <c r="AD206" i="1"/>
  <c r="BE211" i="1"/>
  <c r="BA211" i="1"/>
  <c r="BF202" i="1"/>
  <c r="BF200" i="1" s="1"/>
  <c r="BE200" i="1" s="1"/>
  <c r="BB206" i="1"/>
  <c r="BB202" i="1" s="1"/>
  <c r="BB200" i="1" s="1"/>
  <c r="BE206" i="1"/>
  <c r="BE202" i="1" s="1"/>
  <c r="D202" i="1"/>
  <c r="T202" i="1" s="1"/>
  <c r="D205" i="1"/>
  <c r="T205" i="1" s="1"/>
  <c r="D67" i="1"/>
  <c r="T67" i="1" s="1"/>
  <c r="E313" i="1"/>
  <c r="V313" i="1" l="1"/>
  <c r="V329" i="1" s="1"/>
  <c r="D548" i="1"/>
  <c r="T548" i="1" s="1"/>
  <c r="D544" i="1"/>
  <c r="AD544" i="1" s="1"/>
  <c r="J202" i="1"/>
  <c r="AD202" i="1"/>
  <c r="J534" i="1"/>
  <c r="AD534" i="1"/>
  <c r="J67" i="1"/>
  <c r="J205" i="1"/>
  <c r="AD205" i="1"/>
  <c r="E312" i="1"/>
  <c r="L313" i="1"/>
  <c r="BA206" i="1"/>
  <c r="BA202" i="1" s="1"/>
  <c r="BA200" i="1"/>
  <c r="E800" i="1"/>
  <c r="D313" i="1"/>
  <c r="BF556" i="1"/>
  <c r="BE556" i="1" s="1"/>
  <c r="BF537" i="1"/>
  <c r="BE537" i="1" s="1"/>
  <c r="BF544" i="1"/>
  <c r="BE544" i="1" s="1"/>
  <c r="G59" i="1"/>
  <c r="H59" i="1"/>
  <c r="BF548" i="1"/>
  <c r="BE548" i="1" s="1"/>
  <c r="T313" i="1" l="1"/>
  <c r="T329" i="1" s="1"/>
  <c r="D329" i="1"/>
  <c r="AD548" i="1"/>
  <c r="J548" i="1"/>
  <c r="L800" i="1"/>
  <c r="J544" i="1"/>
  <c r="AU544" i="1"/>
  <c r="D552" i="1"/>
  <c r="D532" i="1"/>
  <c r="AD532" i="1" s="1"/>
  <c r="D529" i="1"/>
  <c r="D543" i="1"/>
  <c r="E341" i="1"/>
  <c r="E336" i="1" s="1"/>
  <c r="L312" i="1"/>
  <c r="V312" i="1"/>
  <c r="V328" i="1" s="1"/>
  <c r="J313" i="1"/>
  <c r="J329" i="1" s="1"/>
  <c r="G34" i="1"/>
  <c r="H34" i="1"/>
  <c r="D530" i="1"/>
  <c r="BF529" i="1"/>
  <c r="BE529" i="1" s="1"/>
  <c r="BF532" i="1"/>
  <c r="BE532" i="1" s="1"/>
  <c r="BF530" i="1"/>
  <c r="G827" i="1"/>
  <c r="BG827" i="1" s="1"/>
  <c r="BF552" i="1"/>
  <c r="BE552" i="1" s="1"/>
  <c r="BF543" i="1"/>
  <c r="BE543" i="1" s="1"/>
  <c r="H827" i="1"/>
  <c r="T552" i="1" l="1"/>
  <c r="J552" i="1"/>
  <c r="J532" i="1"/>
  <c r="X532" i="1"/>
  <c r="T532" i="1"/>
  <c r="AD530" i="1"/>
  <c r="T530" i="1"/>
  <c r="AD552" i="1"/>
  <c r="AU552" i="1"/>
  <c r="AD529" i="1"/>
  <c r="T529" i="1"/>
  <c r="BH827" i="1"/>
  <c r="J529" i="1"/>
  <c r="E732" i="1"/>
  <c r="AU529" i="1"/>
  <c r="AD543" i="1"/>
  <c r="T543" i="1"/>
  <c r="J543" i="1"/>
  <c r="AU543" i="1"/>
  <c r="V341" i="1"/>
  <c r="AF341" i="1"/>
  <c r="D732" i="1"/>
  <c r="T732" i="1" s="1"/>
  <c r="D528" i="1"/>
  <c r="D341" i="1"/>
  <c r="J530" i="1"/>
  <c r="AU530" i="1"/>
  <c r="AU336" i="1" s="1"/>
  <c r="AU732" i="1" s="1"/>
  <c r="BF59" i="1"/>
  <c r="BE530" i="1"/>
  <c r="E802" i="1"/>
  <c r="D336" i="1"/>
  <c r="T336" i="1" s="1"/>
  <c r="BF732" i="1"/>
  <c r="BE732" i="1" s="1"/>
  <c r="BF528" i="1"/>
  <c r="BE528" i="1" s="1"/>
  <c r="AD528" i="1" l="1"/>
  <c r="T528" i="1"/>
  <c r="J732" i="1"/>
  <c r="AD732" i="1"/>
  <c r="J528" i="1"/>
  <c r="J336" i="1"/>
  <c r="AD336" i="1"/>
  <c r="E827" i="1"/>
  <c r="AU59" i="1"/>
  <c r="AU34" i="1" s="1"/>
  <c r="AU802" i="1"/>
  <c r="AU827" i="1" s="1"/>
  <c r="AU528" i="1"/>
  <c r="BF34" i="1"/>
  <c r="BE34" i="1" s="1"/>
  <c r="BE59" i="1"/>
  <c r="E59" i="1"/>
  <c r="D802" i="1"/>
  <c r="T802" i="1" s="1"/>
  <c r="D827" i="1" l="1"/>
  <c r="T827" i="1" s="1"/>
  <c r="J802" i="1"/>
  <c r="E34" i="1"/>
  <c r="D59" i="1"/>
  <c r="BF827" i="1"/>
  <c r="BE827" i="1" s="1"/>
  <c r="AD827" i="1" l="1"/>
  <c r="J827" i="1"/>
  <c r="T59" i="1"/>
  <c r="AD59" i="1"/>
  <c r="D34" i="1"/>
  <c r="J59" i="1"/>
  <c r="E994" i="1"/>
  <c r="D994" i="1" s="1"/>
  <c r="J34" i="1" l="1"/>
  <c r="T34" i="1"/>
  <c r="AD34" i="1"/>
  <c r="E419" i="1"/>
  <c r="BF419" i="1" l="1"/>
  <c r="BE419" i="1" s="1"/>
  <c r="D419" i="1"/>
  <c r="J419" i="1" l="1"/>
  <c r="AD419" i="1"/>
  <c r="D418" i="1"/>
  <c r="BF418" i="1"/>
  <c r="BE418" i="1" s="1"/>
  <c r="J418" i="1" l="1"/>
  <c r="AD418" i="1"/>
  <c r="BF373" i="1"/>
  <c r="BE373" i="1" s="1"/>
  <c r="BF374" i="1"/>
  <c r="BE374" i="1" s="1"/>
  <c r="BF375" i="1"/>
  <c r="BE375" i="1" s="1"/>
  <c r="BF376" i="1"/>
  <c r="BE376" i="1" s="1"/>
  <c r="BF377" i="1"/>
  <c r="BE377" i="1" s="1"/>
  <c r="BF378" i="1"/>
  <c r="BE378" i="1" s="1"/>
  <c r="BF379" i="1"/>
  <c r="BE379" i="1" s="1"/>
  <c r="BF380" i="1"/>
  <c r="BE380" i="1" s="1"/>
  <c r="BF381" i="1"/>
  <c r="BE381" i="1" s="1"/>
  <c r="BF369" i="1"/>
  <c r="BE369" i="1" s="1"/>
  <c r="D484" i="1" l="1"/>
  <c r="D483" i="1"/>
  <c r="D482" i="1"/>
  <c r="D103" i="1"/>
  <c r="T103" i="1" s="1"/>
  <c r="D102" i="1"/>
  <c r="T102" i="1" s="1"/>
  <c r="D101" i="1"/>
  <c r="T101" i="1" s="1"/>
  <c r="D100" i="1"/>
  <c r="T100" i="1" s="1"/>
  <c r="H94" i="1"/>
  <c r="D93" i="1"/>
  <c r="T93" i="1" s="1"/>
  <c r="D90" i="1"/>
  <c r="T90" i="1" s="1"/>
  <c r="D87" i="1"/>
  <c r="T87" i="1" s="1"/>
  <c r="D86" i="1"/>
  <c r="T86" i="1" s="1"/>
  <c r="D84" i="1"/>
  <c r="T84" i="1" s="1"/>
  <c r="D80" i="1"/>
  <c r="T80" i="1" s="1"/>
  <c r="D78" i="1"/>
  <c r="T78" i="1" s="1"/>
  <c r="BF75" i="1"/>
  <c r="BE75" i="1" s="1"/>
  <c r="AL94" i="1" l="1"/>
  <c r="AB94" i="1"/>
  <c r="J78" i="1"/>
  <c r="AD78" i="1"/>
  <c r="J100" i="1"/>
  <c r="AD100" i="1"/>
  <c r="J80" i="1"/>
  <c r="AD80" i="1"/>
  <c r="J101" i="1"/>
  <c r="AD101" i="1"/>
  <c r="J84" i="1"/>
  <c r="AD84" i="1"/>
  <c r="J102" i="1"/>
  <c r="AD102" i="1"/>
  <c r="J86" i="1"/>
  <c r="AD86" i="1"/>
  <c r="J103" i="1"/>
  <c r="AD103" i="1"/>
  <c r="J87" i="1"/>
  <c r="AD87" i="1"/>
  <c r="J482" i="1"/>
  <c r="AD482" i="1"/>
  <c r="J90" i="1"/>
  <c r="AD90" i="1"/>
  <c r="J483" i="1"/>
  <c r="AD483" i="1"/>
  <c r="J93" i="1"/>
  <c r="AD93" i="1"/>
  <c r="J484" i="1"/>
  <c r="AD484" i="1"/>
  <c r="BF82" i="1"/>
  <c r="BE82" i="1" s="1"/>
  <c r="BF371" i="1"/>
  <c r="BE371" i="1" s="1"/>
  <c r="D77" i="1"/>
  <c r="T77" i="1" s="1"/>
  <c r="BF77" i="1"/>
  <c r="BE77" i="1" s="1"/>
  <c r="D83" i="1"/>
  <c r="T83" i="1" s="1"/>
  <c r="BF83" i="1"/>
  <c r="BE83" i="1" s="1"/>
  <c r="D98" i="1"/>
  <c r="T98" i="1" s="1"/>
  <c r="BF99" i="1"/>
  <c r="BE99" i="1" s="1"/>
  <c r="D85" i="1"/>
  <c r="T85" i="1" s="1"/>
  <c r="BF85" i="1"/>
  <c r="BE85" i="1" s="1"/>
  <c r="D96" i="1"/>
  <c r="T96" i="1" s="1"/>
  <c r="BF96" i="1"/>
  <c r="BE96" i="1" s="1"/>
  <c r="D75" i="1"/>
  <c r="T75" i="1" s="1"/>
  <c r="D82" i="1"/>
  <c r="T82" i="1" s="1"/>
  <c r="D99" i="1"/>
  <c r="T99" i="1" s="1"/>
  <c r="J96" i="1" l="1"/>
  <c r="AD96" i="1"/>
  <c r="J77" i="1"/>
  <c r="AD77" i="1"/>
  <c r="J85" i="1"/>
  <c r="AD85" i="1"/>
  <c r="J99" i="1"/>
  <c r="AD99" i="1"/>
  <c r="J98" i="1"/>
  <c r="AD98" i="1"/>
  <c r="J82" i="1"/>
  <c r="AD82" i="1"/>
  <c r="J75" i="1"/>
  <c r="AD75" i="1"/>
  <c r="J83" i="1"/>
  <c r="AD83" i="1"/>
  <c r="BF340" i="1"/>
  <c r="BE340" i="1" s="1"/>
  <c r="BF339" i="1"/>
  <c r="BE339" i="1" s="1"/>
  <c r="D74" i="1"/>
  <c r="T74" i="1" s="1"/>
  <c r="BF74" i="1"/>
  <c r="BE74" i="1" s="1"/>
  <c r="BF98" i="1"/>
  <c r="BE98" i="1" s="1"/>
  <c r="D89" i="1"/>
  <c r="T89" i="1" s="1"/>
  <c r="BF89" i="1"/>
  <c r="BE89" i="1" s="1"/>
  <c r="D88" i="1"/>
  <c r="T88" i="1" s="1"/>
  <c r="BF88" i="1"/>
  <c r="BE88" i="1" s="1"/>
  <c r="D81" i="1"/>
  <c r="T81" i="1" s="1"/>
  <c r="BF81" i="1"/>
  <c r="BE81" i="1" s="1"/>
  <c r="J88" i="1" l="1"/>
  <c r="AD88" i="1"/>
  <c r="J89" i="1"/>
  <c r="AD89" i="1"/>
  <c r="J74" i="1"/>
  <c r="AD74" i="1"/>
  <c r="J81" i="1"/>
  <c r="AD81" i="1"/>
  <c r="BE338" i="1"/>
  <c r="BF338" i="1"/>
  <c r="D79" i="1"/>
  <c r="T79" i="1" s="1"/>
  <c r="BF79" i="1"/>
  <c r="BE79" i="1" s="1"/>
  <c r="D73" i="1"/>
  <c r="T73" i="1" s="1"/>
  <c r="BF73" i="1"/>
  <c r="BE73" i="1" s="1"/>
  <c r="D95" i="1"/>
  <c r="T95" i="1" s="1"/>
  <c r="BF95" i="1"/>
  <c r="BE95" i="1" s="1"/>
  <c r="D94" i="1"/>
  <c r="T94" i="1" s="1"/>
  <c r="BF94" i="1"/>
  <c r="BE94" i="1" s="1"/>
  <c r="J95" i="1" l="1"/>
  <c r="AD95" i="1"/>
  <c r="J73" i="1"/>
  <c r="AD73" i="1"/>
  <c r="J79" i="1"/>
  <c r="AD79" i="1"/>
  <c r="J94" i="1"/>
  <c r="AD94" i="1"/>
  <c r="BF335" i="1"/>
  <c r="BE335" i="1" s="1"/>
  <c r="D213" i="1" l="1"/>
  <c r="T213" i="1" s="1"/>
  <c r="E209" i="1"/>
  <c r="L209" i="1" s="1"/>
  <c r="G52" i="1"/>
  <c r="H52" i="1"/>
  <c r="E317" i="1"/>
  <c r="D209" i="1" l="1"/>
  <c r="T209" i="1" s="1"/>
  <c r="V209" i="1"/>
  <c r="J209" i="1"/>
  <c r="J213" i="1"/>
  <c r="D317" i="1"/>
  <c r="D52" i="1" s="1"/>
  <c r="BF317" i="1"/>
  <c r="BE317" i="1" s="1"/>
  <c r="E52" i="1"/>
  <c r="V52" i="1" s="1"/>
  <c r="BF52" i="1" l="1"/>
  <c r="BE52" i="1" s="1"/>
  <c r="D950" i="1" l="1"/>
  <c r="D948" i="1"/>
  <c r="D947" i="1"/>
  <c r="E946" i="1"/>
  <c r="D946" i="1" l="1"/>
  <c r="BF946" i="1"/>
  <c r="BF704" i="1" l="1"/>
  <c r="BE704" i="1" s="1"/>
  <c r="G46" i="1" l="1"/>
  <c r="H46" i="1"/>
  <c r="G40" i="1"/>
  <c r="H40" i="1"/>
  <c r="E344" i="1" l="1"/>
  <c r="G800" i="1"/>
  <c r="E339" i="1" l="1"/>
  <c r="BF344" i="1"/>
  <c r="BE344" i="1" s="1"/>
  <c r="D344" i="1"/>
  <c r="AD344" i="1" s="1"/>
  <c r="E731" i="1"/>
  <c r="V731" i="1" s="1"/>
  <c r="BF731" i="1"/>
  <c r="BE731" i="1" s="1"/>
  <c r="E125" i="1"/>
  <c r="V125" i="1" s="1"/>
  <c r="E944" i="1"/>
  <c r="L731" i="1" l="1"/>
  <c r="AF731" i="1"/>
  <c r="D339" i="1"/>
  <c r="V339" i="1"/>
  <c r="AF339" i="1"/>
  <c r="BF944" i="1"/>
  <c r="E971" i="1"/>
  <c r="H800" i="1"/>
  <c r="D800" i="1" l="1"/>
  <c r="T800" i="1" s="1"/>
  <c r="D915" i="1"/>
  <c r="T915" i="1" s="1"/>
  <c r="D914" i="1"/>
  <c r="T914" i="1" s="1"/>
  <c r="J800" i="1" l="1"/>
  <c r="G933" i="1"/>
  <c r="D935" i="1"/>
  <c r="T935" i="1" s="1"/>
  <c r="G51" i="1"/>
  <c r="H51" i="1"/>
  <c r="D51" i="1"/>
  <c r="AD935" i="1" l="1"/>
  <c r="R935" i="1"/>
  <c r="J935" i="1"/>
  <c r="E51" i="1"/>
  <c r="V51" i="1" s="1"/>
  <c r="G950" i="1"/>
  <c r="G947" i="1"/>
  <c r="BG947" i="1" s="1"/>
  <c r="D215" i="1"/>
  <c r="D214" i="1"/>
  <c r="T214" i="1" s="1"/>
  <c r="D199" i="1"/>
  <c r="T199" i="1" s="1"/>
  <c r="D198" i="1"/>
  <c r="D142" i="1"/>
  <c r="AD142" i="1" s="1"/>
  <c r="E136" i="1"/>
  <c r="V136" i="1" s="1"/>
  <c r="T215" i="1" l="1"/>
  <c r="T198" i="1"/>
  <c r="AE67" i="1"/>
  <c r="AE313" i="1" s="1"/>
  <c r="AE329" i="1" s="1"/>
  <c r="J214" i="1"/>
  <c r="AD214" i="1"/>
  <c r="J215" i="1"/>
  <c r="J142" i="1"/>
  <c r="J198" i="1"/>
  <c r="J199" i="1"/>
  <c r="AD199" i="1"/>
  <c r="D136" i="1"/>
  <c r="AD136" i="1" s="1"/>
  <c r="BF136" i="1"/>
  <c r="BE136" i="1" s="1"/>
  <c r="BF134" i="1"/>
  <c r="BE134" i="1" s="1"/>
  <c r="D197" i="1"/>
  <c r="L197" i="1" s="1"/>
  <c r="G944" i="1"/>
  <c r="G971" i="1" s="1"/>
  <c r="G830" i="1"/>
  <c r="E734" i="1"/>
  <c r="H614" i="1"/>
  <c r="H613" i="1"/>
  <c r="H602" i="1"/>
  <c r="AL602" i="1" s="1"/>
  <c r="AE213" i="1" l="1"/>
  <c r="AE211" i="1"/>
  <c r="AE124" i="1" s="1"/>
  <c r="AE326" i="1" s="1"/>
  <c r="AC215" i="1"/>
  <c r="AD215" i="1" s="1"/>
  <c r="AF215" i="1"/>
  <c r="AF198" i="1"/>
  <c r="AC198" i="1"/>
  <c r="AD198" i="1" s="1"/>
  <c r="AE197" i="1"/>
  <c r="E830" i="1"/>
  <c r="BF830" i="1" s="1"/>
  <c r="T197" i="1"/>
  <c r="J197" i="1"/>
  <c r="J136" i="1"/>
  <c r="BG830" i="1"/>
  <c r="G62" i="1"/>
  <c r="BG944" i="1"/>
  <c r="G953" i="1"/>
  <c r="BH602" i="1"/>
  <c r="BE602" i="1" s="1"/>
  <c r="G47" i="1"/>
  <c r="D481" i="1"/>
  <c r="AE312" i="1" l="1"/>
  <c r="AE328" i="1" s="1"/>
  <c r="AE331" i="1"/>
  <c r="E62" i="1"/>
  <c r="AC211" i="1"/>
  <c r="AD211" i="1" s="1"/>
  <c r="AF211" i="1"/>
  <c r="AE209" i="1"/>
  <c r="AC213" i="1"/>
  <c r="AD213" i="1" s="1"/>
  <c r="AF213" i="1"/>
  <c r="AC197" i="1"/>
  <c r="AD197" i="1" s="1"/>
  <c r="AF197" i="1"/>
  <c r="AE65" i="1"/>
  <c r="AC67" i="1"/>
  <c r="AD67" i="1" s="1"/>
  <c r="AF67" i="1"/>
  <c r="J481" i="1"/>
  <c r="AD481" i="1"/>
  <c r="BW62" i="1"/>
  <c r="BW36" i="1" s="1"/>
  <c r="BZ602" i="1"/>
  <c r="BH596" i="1"/>
  <c r="BE596" i="1" s="1"/>
  <c r="H825" i="1"/>
  <c r="AB825" i="1" s="1"/>
  <c r="BH800" i="1"/>
  <c r="G825" i="1"/>
  <c r="G57" i="1" s="1"/>
  <c r="BG800" i="1"/>
  <c r="E479" i="1"/>
  <c r="D480" i="1"/>
  <c r="AC209" i="1" l="1"/>
  <c r="AD209" i="1" s="1"/>
  <c r="AF209" i="1"/>
  <c r="AC124" i="1"/>
  <c r="AD124" i="1" s="1"/>
  <c r="AF124" i="1"/>
  <c r="AC65" i="1"/>
  <c r="AF65" i="1"/>
  <c r="AF312" i="1"/>
  <c r="AF328" i="1" s="1"/>
  <c r="AE800" i="1"/>
  <c r="AE825" i="1" s="1"/>
  <c r="AC313" i="1"/>
  <c r="AF313" i="1"/>
  <c r="AF329" i="1" s="1"/>
  <c r="V479" i="1"/>
  <c r="J480" i="1"/>
  <c r="AD480" i="1"/>
  <c r="BH825" i="1"/>
  <c r="BH57" i="1" s="1"/>
  <c r="BH31" i="1" s="1"/>
  <c r="H57" i="1"/>
  <c r="BV602" i="1"/>
  <c r="CI602" i="1"/>
  <c r="CE602" i="1" s="1"/>
  <c r="BZ596" i="1"/>
  <c r="BH573" i="1"/>
  <c r="BE573" i="1" s="1"/>
  <c r="BH562" i="1"/>
  <c r="BG825" i="1"/>
  <c r="BG57" i="1" s="1"/>
  <c r="BG31" i="1" s="1"/>
  <c r="D479" i="1"/>
  <c r="BF479" i="1"/>
  <c r="BE479" i="1" s="1"/>
  <c r="D813" i="1"/>
  <c r="AK813" i="1" s="1"/>
  <c r="D810" i="1"/>
  <c r="T810" i="1" s="1"/>
  <c r="D809" i="1"/>
  <c r="T809" i="1" s="1"/>
  <c r="AD313" i="1" l="1"/>
  <c r="AD329" i="1" s="1"/>
  <c r="AC329" i="1"/>
  <c r="AL813" i="1"/>
  <c r="AC813" i="1"/>
  <c r="AD813" i="1" s="1"/>
  <c r="AK820" i="1"/>
  <c r="AK821" i="1"/>
  <c r="AF326" i="1"/>
  <c r="AF331" i="1" s="1"/>
  <c r="AC800" i="1"/>
  <c r="AF800" i="1"/>
  <c r="J813" i="1"/>
  <c r="T813" i="1"/>
  <c r="J479" i="1"/>
  <c r="AD479" i="1"/>
  <c r="BH734" i="1"/>
  <c r="BH62" i="1" s="1"/>
  <c r="BE562" i="1"/>
  <c r="BE734" i="1" s="1"/>
  <c r="BZ572" i="1"/>
  <c r="BZ562" i="1"/>
  <c r="BV596" i="1"/>
  <c r="BZ573" i="1"/>
  <c r="BH730" i="1"/>
  <c r="BH729" i="1" s="1"/>
  <c r="BH47" i="1" s="1"/>
  <c r="AC821" i="1" l="1"/>
  <c r="AD821" i="1" s="1"/>
  <c r="AK824" i="1"/>
  <c r="AK24" i="1"/>
  <c r="AC820" i="1"/>
  <c r="AD820" i="1" s="1"/>
  <c r="AE57" i="1"/>
  <c r="AC825" i="1"/>
  <c r="BH36" i="1"/>
  <c r="BE62" i="1"/>
  <c r="BE36" i="1" s="1"/>
  <c r="BZ335" i="1"/>
  <c r="BZ333" i="1" s="1"/>
  <c r="BZ576" i="1"/>
  <c r="BV576" i="1" s="1"/>
  <c r="BV1002" i="1" s="1"/>
  <c r="BV1004" i="1" s="1"/>
  <c r="BZ577" i="1"/>
  <c r="BV577" i="1" s="1"/>
  <c r="BV572" i="1"/>
  <c r="BZ730" i="1"/>
  <c r="BZ734" i="1"/>
  <c r="BV562" i="1"/>
  <c r="BV734" i="1" s="1"/>
  <c r="BZ656" i="1"/>
  <c r="BV656" i="1" s="1"/>
  <c r="CI562" i="1"/>
  <c r="BZ658" i="1"/>
  <c r="BZ655" i="1"/>
  <c r="CI573" i="1"/>
  <c r="CE573" i="1" s="1"/>
  <c r="BV573" i="1"/>
  <c r="AC24" i="1" l="1"/>
  <c r="AD24" i="1" s="1"/>
  <c r="AL24" i="1"/>
  <c r="AK823" i="1"/>
  <c r="AK55" i="1" s="1"/>
  <c r="AK21" i="1" s="1"/>
  <c r="AK56" i="1"/>
  <c r="AK30" i="1" s="1"/>
  <c r="AK29" i="1" s="1"/>
  <c r="AE31" i="1"/>
  <c r="AC57" i="1"/>
  <c r="BZ830" i="1"/>
  <c r="CJ830" i="1"/>
  <c r="CJ62" i="1" s="1"/>
  <c r="CJ36" i="1" s="1"/>
  <c r="BV335" i="1"/>
  <c r="BZ729" i="1"/>
  <c r="BZ799" i="1"/>
  <c r="BV730" i="1"/>
  <c r="BZ226" i="1"/>
  <c r="BZ223" i="1" s="1"/>
  <c r="BV333" i="1"/>
  <c r="CE562" i="1"/>
  <c r="CI47" i="1"/>
  <c r="BV658" i="1"/>
  <c r="BV655" i="1"/>
  <c r="D195" i="1"/>
  <c r="AD195" i="1" s="1"/>
  <c r="D194" i="1"/>
  <c r="AD194" i="1" s="1"/>
  <c r="E193" i="1"/>
  <c r="V193" i="1" s="1"/>
  <c r="D191" i="1"/>
  <c r="AD191" i="1" s="1"/>
  <c r="D190" i="1"/>
  <c r="AD190" i="1" s="1"/>
  <c r="E189" i="1"/>
  <c r="V189" i="1" s="1"/>
  <c r="D72" i="1"/>
  <c r="T72" i="1" s="1"/>
  <c r="D71" i="1"/>
  <c r="T71" i="1" s="1"/>
  <c r="D348" i="1"/>
  <c r="AD348" i="1" s="1"/>
  <c r="D702" i="1"/>
  <c r="T702" i="1" s="1"/>
  <c r="D701" i="1"/>
  <c r="T701" i="1" s="1"/>
  <c r="D700" i="1"/>
  <c r="T700" i="1" s="1"/>
  <c r="D693" i="1"/>
  <c r="J693" i="1" s="1"/>
  <c r="BV830" i="1" l="1"/>
  <c r="BV984" i="1" s="1"/>
  <c r="BZ984" i="1"/>
  <c r="AC31" i="1"/>
  <c r="AB693" i="1"/>
  <c r="T693" i="1"/>
  <c r="J191" i="1"/>
  <c r="J194" i="1"/>
  <c r="J195" i="1"/>
  <c r="J71" i="1"/>
  <c r="AD71" i="1"/>
  <c r="J72" i="1"/>
  <c r="AD72" i="1"/>
  <c r="AL693" i="1"/>
  <c r="AD693" i="1"/>
  <c r="J190" i="1"/>
  <c r="J700" i="1"/>
  <c r="AD700" i="1"/>
  <c r="J702" i="1"/>
  <c r="AD702" i="1"/>
  <c r="J701" i="1"/>
  <c r="AD701" i="1"/>
  <c r="BZ221" i="1"/>
  <c r="BV221" i="1" s="1"/>
  <c r="BV223" i="1"/>
  <c r="BZ798" i="1"/>
  <c r="BZ824" i="1"/>
  <c r="BV799" i="1"/>
  <c r="BV729" i="1"/>
  <c r="BV47" i="1" s="1"/>
  <c r="BZ47" i="1"/>
  <c r="BZ62" i="1"/>
  <c r="D70" i="1"/>
  <c r="T70" i="1" s="1"/>
  <c r="BF70" i="1"/>
  <c r="BE70" i="1" s="1"/>
  <c r="E45" i="1"/>
  <c r="V45" i="1" s="1"/>
  <c r="D189" i="1"/>
  <c r="AD189" i="1" s="1"/>
  <c r="BF189" i="1"/>
  <c r="BE189" i="1" s="1"/>
  <c r="BF193" i="1"/>
  <c r="BE193" i="1" s="1"/>
  <c r="BF706" i="1"/>
  <c r="BE706" i="1" s="1"/>
  <c r="H45" i="1"/>
  <c r="D193" i="1"/>
  <c r="AD193" i="1" s="1"/>
  <c r="E188" i="1"/>
  <c r="V188" i="1" s="1"/>
  <c r="E192" i="1"/>
  <c r="E187" i="1" l="1"/>
  <c r="V187" i="1" s="1"/>
  <c r="V192" i="1"/>
  <c r="J70" i="1"/>
  <c r="AD70" i="1"/>
  <c r="J193" i="1"/>
  <c r="J189" i="1"/>
  <c r="BB187" i="1"/>
  <c r="BB173" i="1" s="1"/>
  <c r="BB171" i="1" s="1"/>
  <c r="BZ823" i="1"/>
  <c r="BV824" i="1"/>
  <c r="BZ23" i="1"/>
  <c r="BV23" i="1" s="1"/>
  <c r="BV798" i="1"/>
  <c r="BF117" i="1"/>
  <c r="BE117" i="1" s="1"/>
  <c r="BF173" i="1"/>
  <c r="BE173" i="1" s="1"/>
  <c r="BZ36" i="1"/>
  <c r="BV36" i="1" s="1"/>
  <c r="D187" i="1"/>
  <c r="AD187" i="1" s="1"/>
  <c r="BZ56" i="1"/>
  <c r="BZ30" i="1" s="1"/>
  <c r="BV62" i="1"/>
  <c r="CE62" i="1"/>
  <c r="BA707" i="1"/>
  <c r="BF67" i="1"/>
  <c r="BE67" i="1" s="1"/>
  <c r="BE313" i="1" s="1"/>
  <c r="D188" i="1"/>
  <c r="AD188" i="1" s="1"/>
  <c r="BF188" i="1"/>
  <c r="BE188" i="1" s="1"/>
  <c r="BF68" i="1"/>
  <c r="BE68" i="1" s="1"/>
  <c r="BF69" i="1"/>
  <c r="BE69" i="1" s="1"/>
  <c r="D192" i="1"/>
  <c r="AD192" i="1" s="1"/>
  <c r="BA706" i="1"/>
  <c r="G45" i="1"/>
  <c r="D45" i="1"/>
  <c r="D69" i="1"/>
  <c r="T69" i="1" s="1"/>
  <c r="E185" i="1" l="1"/>
  <c r="BV823" i="1"/>
  <c r="BV981" i="1" s="1"/>
  <c r="BZ979" i="1"/>
  <c r="BZ981" i="1"/>
  <c r="BZ983" i="1"/>
  <c r="BV983" i="1" s="1"/>
  <c r="BV979" i="1"/>
  <c r="D185" i="1"/>
  <c r="AD185" i="1" s="1"/>
  <c r="V185" i="1"/>
  <c r="J192" i="1"/>
  <c r="J187" i="1"/>
  <c r="J69" i="1"/>
  <c r="AD69" i="1"/>
  <c r="J188" i="1"/>
  <c r="BF171" i="1"/>
  <c r="BE171" i="1" s="1"/>
  <c r="BA187" i="1"/>
  <c r="D66" i="1"/>
  <c r="T66" i="1" s="1"/>
  <c r="D65" i="1"/>
  <c r="BZ29" i="1"/>
  <c r="BV29" i="1" s="1"/>
  <c r="BV30" i="1"/>
  <c r="BV56" i="1"/>
  <c r="BZ55" i="1"/>
  <c r="BZ21" i="1" s="1"/>
  <c r="BV21" i="1" s="1"/>
  <c r="BF313" i="1"/>
  <c r="BF800" i="1" s="1"/>
  <c r="D68" i="1"/>
  <c r="T68" i="1" s="1"/>
  <c r="BA730" i="1"/>
  <c r="BA729" i="1" s="1"/>
  <c r="E825" i="1"/>
  <c r="V825" i="1" s="1"/>
  <c r="BG312" i="1"/>
  <c r="BA47" i="1"/>
  <c r="J185" i="1" l="1"/>
  <c r="L825" i="1"/>
  <c r="AF825" i="1"/>
  <c r="AD65" i="1"/>
  <c r="T65" i="1"/>
  <c r="J66" i="1"/>
  <c r="AD66" i="1"/>
  <c r="J68" i="1"/>
  <c r="AD68" i="1"/>
  <c r="D40" i="1"/>
  <c r="J65" i="1"/>
  <c r="BF825" i="1"/>
  <c r="BE800" i="1"/>
  <c r="BA173" i="1"/>
  <c r="BA171" i="1"/>
  <c r="E40" i="1"/>
  <c r="V40" i="1" s="1"/>
  <c r="D315" i="1"/>
  <c r="D312" i="1"/>
  <c r="BZ22" i="1"/>
  <c r="BW22" i="1"/>
  <c r="D825" i="1"/>
  <c r="T825" i="1" s="1"/>
  <c r="E57" i="1"/>
  <c r="BV55" i="1"/>
  <c r="BV6" i="1"/>
  <c r="T312" i="1" l="1"/>
  <c r="T328" i="1" s="1"/>
  <c r="D328" i="1"/>
  <c r="J825" i="1"/>
  <c r="AD825" i="1"/>
  <c r="J312" i="1"/>
  <c r="J328" i="1" s="1"/>
  <c r="J315" i="1"/>
  <c r="AD315" i="1"/>
  <c r="L57" i="1"/>
  <c r="V57" i="1"/>
  <c r="AF57" i="1"/>
  <c r="BF57" i="1"/>
  <c r="BE825" i="1"/>
  <c r="D57" i="1"/>
  <c r="BV2" i="1"/>
  <c r="J57" i="1" l="1"/>
  <c r="T57" i="1"/>
  <c r="AD57" i="1"/>
  <c r="BF31" i="1"/>
  <c r="BE31" i="1" s="1"/>
  <c r="BE57" i="1"/>
  <c r="BF408" i="1" l="1"/>
  <c r="BE408" i="1" s="1"/>
  <c r="D408" i="1"/>
  <c r="J408" i="1" l="1"/>
  <c r="AD408" i="1"/>
  <c r="BF406" i="1"/>
  <c r="BE406" i="1" s="1"/>
  <c r="D687" i="1" l="1"/>
  <c r="T687" i="1" s="1"/>
  <c r="D690" i="1" l="1"/>
  <c r="T690" i="1" s="1"/>
  <c r="BF688" i="1" l="1"/>
  <c r="BE688" i="1" s="1"/>
  <c r="D688" i="1"/>
  <c r="T688" i="1" s="1"/>
  <c r="D756" i="1" l="1"/>
  <c r="AD756" i="1" l="1"/>
  <c r="X756" i="1"/>
  <c r="J756" i="1"/>
  <c r="T756" i="1"/>
  <c r="BF756" i="1"/>
  <c r="BE756" i="1" s="1"/>
  <c r="BF741" i="1"/>
  <c r="BE741" i="1" s="1"/>
  <c r="BF740" i="1"/>
  <c r="BE740" i="1" s="1"/>
  <c r="BN47" i="1" l="1"/>
  <c r="D613" i="1" l="1"/>
  <c r="AZ613" i="1" s="1"/>
  <c r="AV613" i="1" s="1"/>
  <c r="AU613" i="1" s="1"/>
  <c r="H618" i="1"/>
  <c r="D618" i="1" s="1"/>
  <c r="AZ618" i="1" s="1"/>
  <c r="AV618" i="1" s="1"/>
  <c r="AU618" i="1" s="1"/>
  <c r="D617" i="1"/>
  <c r="D602" i="1"/>
  <c r="T602" i="1" s="1"/>
  <c r="AZ602" i="1" l="1"/>
  <c r="AV602" i="1" s="1"/>
  <c r="AD602" i="1"/>
  <c r="AZ611" i="1"/>
  <c r="AV611" i="1" s="1"/>
  <c r="AU611" i="1" s="1"/>
  <c r="H607" i="1"/>
  <c r="H576" i="1" l="1"/>
  <c r="AL607" i="1"/>
  <c r="D982" i="1"/>
  <c r="T982" i="1" s="1"/>
  <c r="E927" i="1"/>
  <c r="E926" i="1"/>
  <c r="E925" i="1"/>
  <c r="E924" i="1"/>
  <c r="D923" i="1"/>
  <c r="T923" i="1" s="1"/>
  <c r="D918" i="1"/>
  <c r="T918" i="1" s="1"/>
  <c r="D917" i="1"/>
  <c r="T917" i="1" s="1"/>
  <c r="D875" i="1"/>
  <c r="D874" i="1"/>
  <c r="H873" i="1"/>
  <c r="G873" i="1"/>
  <c r="BG933" i="1" s="1"/>
  <c r="E873" i="1"/>
  <c r="D858" i="1"/>
  <c r="D857" i="1"/>
  <c r="D856" i="1"/>
  <c r="D855" i="1"/>
  <c r="D853" i="1"/>
  <c r="D852" i="1"/>
  <c r="H851" i="1"/>
  <c r="BH851" i="1" s="1"/>
  <c r="E851" i="1"/>
  <c r="BF851" i="1" s="1"/>
  <c r="D850" i="1"/>
  <c r="D849" i="1"/>
  <c r="H848" i="1"/>
  <c r="D847" i="1"/>
  <c r="D846" i="1"/>
  <c r="H845" i="1"/>
  <c r="H844" i="1"/>
  <c r="BH844" i="1" s="1"/>
  <c r="BE844" i="1" s="1"/>
  <c r="H843" i="1"/>
  <c r="BH843" i="1" s="1"/>
  <c r="BE843" i="1" s="1"/>
  <c r="D841" i="1"/>
  <c r="D840" i="1"/>
  <c r="H839" i="1"/>
  <c r="BH839" i="1" s="1"/>
  <c r="E839" i="1"/>
  <c r="BF839" i="1" s="1"/>
  <c r="E838" i="1"/>
  <c r="BF838" i="1" s="1"/>
  <c r="E837" i="1"/>
  <c r="BF837" i="1" s="1"/>
  <c r="D836" i="1"/>
  <c r="D835" i="1"/>
  <c r="H834" i="1"/>
  <c r="D778" i="1"/>
  <c r="D777" i="1"/>
  <c r="AD777" i="1" s="1"/>
  <c r="D776" i="1"/>
  <c r="AD776" i="1" s="1"/>
  <c r="D775" i="1"/>
  <c r="D774" i="1"/>
  <c r="AD774" i="1" s="1"/>
  <c r="D769" i="1"/>
  <c r="AD769" i="1" s="1"/>
  <c r="D766" i="1"/>
  <c r="AD766" i="1" s="1"/>
  <c r="D763" i="1"/>
  <c r="E751" i="1"/>
  <c r="D751" i="1" s="1"/>
  <c r="AD751" i="1" s="1"/>
  <c r="E748" i="1"/>
  <c r="E745" i="1"/>
  <c r="E742" i="1"/>
  <c r="D742" i="1" s="1"/>
  <c r="AD742" i="1" s="1"/>
  <c r="G738" i="1"/>
  <c r="BF683" i="1"/>
  <c r="BE683" i="1" s="1"/>
  <c r="BF681" i="1"/>
  <c r="BF679" i="1"/>
  <c r="BE679" i="1" s="1"/>
  <c r="H660" i="1"/>
  <c r="G658" i="1"/>
  <c r="E658" i="1"/>
  <c r="H657" i="1"/>
  <c r="G657" i="1"/>
  <c r="G656" i="1"/>
  <c r="G655" i="1"/>
  <c r="E654" i="1"/>
  <c r="D654" i="1" s="1"/>
  <c r="E652" i="1"/>
  <c r="D652" i="1" s="1"/>
  <c r="D649" i="1"/>
  <c r="D648" i="1"/>
  <c r="D647" i="1"/>
  <c r="E646" i="1"/>
  <c r="D635" i="1"/>
  <c r="D619" i="1" s="1"/>
  <c r="D631" i="1"/>
  <c r="E630" i="1"/>
  <c r="D629" i="1"/>
  <c r="D628" i="1"/>
  <c r="E627" i="1"/>
  <c r="BF627" i="1" s="1"/>
  <c r="BE627" i="1" s="1"/>
  <c r="D626" i="1"/>
  <c r="D625" i="1"/>
  <c r="D624" i="1"/>
  <c r="E623" i="1"/>
  <c r="BF623" i="1" s="1"/>
  <c r="BE623" i="1" s="1"/>
  <c r="H622" i="1"/>
  <c r="D621" i="1"/>
  <c r="D620" i="1"/>
  <c r="H619" i="1"/>
  <c r="D615" i="1"/>
  <c r="D610" i="1"/>
  <c r="D609" i="1"/>
  <c r="D607" i="1"/>
  <c r="D604" i="1"/>
  <c r="H603" i="1"/>
  <c r="D601" i="1"/>
  <c r="D600" i="1"/>
  <c r="D589" i="1"/>
  <c r="D588" i="1"/>
  <c r="D587" i="1"/>
  <c r="D586" i="1"/>
  <c r="D581" i="1"/>
  <c r="D580" i="1"/>
  <c r="D488" i="1"/>
  <c r="E487" i="1"/>
  <c r="D477" i="1"/>
  <c r="E476" i="1"/>
  <c r="E474" i="1"/>
  <c r="D472" i="1"/>
  <c r="D462" i="1"/>
  <c r="E460" i="1"/>
  <c r="D458" i="1"/>
  <c r="E456" i="1"/>
  <c r="E452" i="1"/>
  <c r="D400" i="1"/>
  <c r="D397" i="1"/>
  <c r="E396" i="1"/>
  <c r="E395" i="1"/>
  <c r="D393" i="1"/>
  <c r="E392" i="1"/>
  <c r="D373" i="1"/>
  <c r="D372" i="1"/>
  <c r="E370" i="1"/>
  <c r="BF367" i="1"/>
  <c r="BE367" i="1" s="1"/>
  <c r="D363" i="1"/>
  <c r="AD363" i="1" s="1"/>
  <c r="D360" i="1"/>
  <c r="AD360" i="1" s="1"/>
  <c r="D359" i="1"/>
  <c r="AD359" i="1" s="1"/>
  <c r="E357" i="1"/>
  <c r="D356" i="1"/>
  <c r="AD356" i="1" s="1"/>
  <c r="E353" i="1"/>
  <c r="H612" i="1"/>
  <c r="H585" i="1"/>
  <c r="AL585" i="1" s="1"/>
  <c r="J580" i="1" l="1"/>
  <c r="R580" i="1"/>
  <c r="R581" i="1"/>
  <c r="J581" i="1"/>
  <c r="AL576" i="1"/>
  <c r="R576" i="1"/>
  <c r="J576" i="1"/>
  <c r="H734" i="1"/>
  <c r="AB730" i="1"/>
  <c r="AE775" i="1"/>
  <c r="AE760" i="1" s="1"/>
  <c r="AE759" i="1" s="1"/>
  <c r="AD763" i="1"/>
  <c r="J763" i="1"/>
  <c r="K778" i="1"/>
  <c r="K761" i="1" s="1"/>
  <c r="K759" i="1" s="1"/>
  <c r="AD778" i="1"/>
  <c r="AL335" i="1"/>
  <c r="AB335" i="1"/>
  <c r="BF925" i="1"/>
  <c r="BE925" i="1" s="1"/>
  <c r="BF456" i="1"/>
  <c r="BE456" i="1" s="1"/>
  <c r="AD600" i="1"/>
  <c r="T600" i="1"/>
  <c r="BF926" i="1"/>
  <c r="BE926" i="1" s="1"/>
  <c r="AD601" i="1"/>
  <c r="T601" i="1"/>
  <c r="BF927" i="1"/>
  <c r="BE927" i="1" s="1"/>
  <c r="D460" i="1"/>
  <c r="AD604" i="1"/>
  <c r="T604" i="1"/>
  <c r="T763" i="1"/>
  <c r="V778" i="1"/>
  <c r="BF474" i="1"/>
  <c r="BE474" i="1" s="1"/>
  <c r="V474" i="1"/>
  <c r="AD589" i="1"/>
  <c r="T589" i="1"/>
  <c r="AD580" i="1"/>
  <c r="T580" i="1"/>
  <c r="AD581" i="1"/>
  <c r="T581" i="1"/>
  <c r="AD586" i="1"/>
  <c r="T586" i="1"/>
  <c r="AD607" i="1"/>
  <c r="T607" i="1"/>
  <c r="AD587" i="1"/>
  <c r="T587" i="1"/>
  <c r="AD608" i="1"/>
  <c r="T608" i="1"/>
  <c r="AD588" i="1"/>
  <c r="T588" i="1"/>
  <c r="V487" i="1"/>
  <c r="V476" i="1"/>
  <c r="BF396" i="1"/>
  <c r="BE396" i="1" s="1"/>
  <c r="J769" i="1"/>
  <c r="T769" i="1"/>
  <c r="J742" i="1"/>
  <c r="T742" i="1"/>
  <c r="J774" i="1"/>
  <c r="T774" i="1"/>
  <c r="J775" i="1"/>
  <c r="T775" i="1"/>
  <c r="J776" i="1"/>
  <c r="T776" i="1"/>
  <c r="J751" i="1"/>
  <c r="T751" i="1"/>
  <c r="J777" i="1"/>
  <c r="T777" i="1"/>
  <c r="T778" i="1"/>
  <c r="J766" i="1"/>
  <c r="T766" i="1"/>
  <c r="J372" i="1"/>
  <c r="AD372" i="1"/>
  <c r="J477" i="1"/>
  <c r="AD477" i="1"/>
  <c r="J373" i="1"/>
  <c r="AD373" i="1"/>
  <c r="J458" i="1"/>
  <c r="AD458" i="1"/>
  <c r="J488" i="1"/>
  <c r="AD488" i="1"/>
  <c r="J393" i="1"/>
  <c r="AD393" i="1"/>
  <c r="J460" i="1"/>
  <c r="AD460" i="1"/>
  <c r="D603" i="1"/>
  <c r="AL603" i="1"/>
  <c r="J982" i="1"/>
  <c r="AD982" i="1"/>
  <c r="J462" i="1"/>
  <c r="AD462" i="1"/>
  <c r="J472" i="1"/>
  <c r="AD472" i="1"/>
  <c r="J397" i="1"/>
  <c r="AD397" i="1"/>
  <c r="J400" i="1"/>
  <c r="AD400" i="1"/>
  <c r="BB681" i="1"/>
  <c r="BA681" i="1" s="1"/>
  <c r="BE681" i="1"/>
  <c r="BE851" i="1"/>
  <c r="BE839" i="1"/>
  <c r="BF924" i="1"/>
  <c r="BE924" i="1" s="1"/>
  <c r="BF745" i="1"/>
  <c r="BE745" i="1" s="1"/>
  <c r="D745" i="1"/>
  <c r="AD745" i="1" s="1"/>
  <c r="BF748" i="1"/>
  <c r="BE748" i="1" s="1"/>
  <c r="D748" i="1"/>
  <c r="AD748" i="1" s="1"/>
  <c r="BH760" i="1"/>
  <c r="H759" i="1"/>
  <c r="D759" i="1" s="1"/>
  <c r="BF353" i="1"/>
  <c r="BE353" i="1" s="1"/>
  <c r="E352" i="1"/>
  <c r="BF452" i="1"/>
  <c r="BE452" i="1" s="1"/>
  <c r="D452" i="1"/>
  <c r="BF370" i="1"/>
  <c r="BE370" i="1" s="1"/>
  <c r="D370" i="1"/>
  <c r="BF716" i="1"/>
  <c r="BE716" i="1" s="1"/>
  <c r="BF667" i="1"/>
  <c r="BE667" i="1" s="1"/>
  <c r="D357" i="1"/>
  <c r="AD357" i="1" s="1"/>
  <c r="BF357" i="1"/>
  <c r="BE357" i="1" s="1"/>
  <c r="BF460" i="1"/>
  <c r="BE460" i="1" s="1"/>
  <c r="BF751" i="1"/>
  <c r="BE751" i="1" s="1"/>
  <c r="D848" i="1"/>
  <c r="BH848" i="1"/>
  <c r="BE848" i="1" s="1"/>
  <c r="D392" i="1"/>
  <c r="BF392" i="1"/>
  <c r="BE392" i="1" s="1"/>
  <c r="D630" i="1"/>
  <c r="BF630" i="1"/>
  <c r="BE630" i="1" s="1"/>
  <c r="BH834" i="1"/>
  <c r="BE834" i="1" s="1"/>
  <c r="D760" i="1"/>
  <c r="J760" i="1" s="1"/>
  <c r="BF760" i="1"/>
  <c r="D395" i="1"/>
  <c r="BF395" i="1"/>
  <c r="BE395" i="1" s="1"/>
  <c r="D476" i="1"/>
  <c r="BF476" i="1"/>
  <c r="BE476" i="1" s="1"/>
  <c r="BG738" i="1"/>
  <c r="D355" i="1"/>
  <c r="AD355" i="1" s="1"/>
  <c r="BF355" i="1"/>
  <c r="BE355" i="1" s="1"/>
  <c r="BF368" i="1"/>
  <c r="BE368" i="1" s="1"/>
  <c r="D845" i="1"/>
  <c r="BH845" i="1"/>
  <c r="BE845" i="1" s="1"/>
  <c r="D487" i="1"/>
  <c r="BF487" i="1"/>
  <c r="BE487" i="1" s="1"/>
  <c r="BF742" i="1"/>
  <c r="BE742" i="1" s="1"/>
  <c r="D925" i="1"/>
  <c r="T925" i="1" s="1"/>
  <c r="H590" i="1"/>
  <c r="D396" i="1"/>
  <c r="D843" i="1"/>
  <c r="D924" i="1"/>
  <c r="T924" i="1" s="1"/>
  <c r="G948" i="1"/>
  <c r="BG948" i="1" s="1"/>
  <c r="D926" i="1"/>
  <c r="T926" i="1" s="1"/>
  <c r="D927" i="1"/>
  <c r="T927" i="1" s="1"/>
  <c r="D612" i="1"/>
  <c r="H611" i="1"/>
  <c r="D611" i="1" s="1"/>
  <c r="AK611" i="1" s="1"/>
  <c r="D585" i="1"/>
  <c r="D353" i="1"/>
  <c r="AD353" i="1" s="1"/>
  <c r="G984" i="1"/>
  <c r="D627" i="1"/>
  <c r="D731" i="1"/>
  <c r="T731" i="1" s="1"/>
  <c r="E651" i="1"/>
  <c r="D651" i="1" s="1"/>
  <c r="E622" i="1"/>
  <c r="BF622" i="1" s="1"/>
  <c r="BE622" i="1" s="1"/>
  <c r="BH739" i="1"/>
  <c r="D834" i="1"/>
  <c r="D456" i="1"/>
  <c r="E921" i="1"/>
  <c r="D873" i="1"/>
  <c r="H837" i="1"/>
  <c r="D851" i="1"/>
  <c r="D839" i="1"/>
  <c r="H842" i="1"/>
  <c r="E466" i="1"/>
  <c r="D367" i="1"/>
  <c r="J367" i="1" s="1"/>
  <c r="D614" i="1"/>
  <c r="D474" i="1"/>
  <c r="E473" i="1"/>
  <c r="E739" i="1"/>
  <c r="D844" i="1"/>
  <c r="H838" i="1"/>
  <c r="D646" i="1"/>
  <c r="E645" i="1"/>
  <c r="D645" i="1" s="1"/>
  <c r="D623" i="1"/>
  <c r="AL730" i="1" l="1"/>
  <c r="R730" i="1"/>
  <c r="I778" i="1"/>
  <c r="J778" i="1" s="1"/>
  <c r="AC775" i="1"/>
  <c r="AD775" i="1" s="1"/>
  <c r="AF775" i="1"/>
  <c r="L778" i="1"/>
  <c r="I761" i="1"/>
  <c r="J761" i="1" s="1"/>
  <c r="L761" i="1"/>
  <c r="D352" i="1"/>
  <c r="AD352" i="1" s="1"/>
  <c r="AD603" i="1"/>
  <c r="T603" i="1"/>
  <c r="BE760" i="1"/>
  <c r="AD585" i="1"/>
  <c r="T585" i="1"/>
  <c r="V466" i="1"/>
  <c r="V473" i="1"/>
  <c r="J745" i="1"/>
  <c r="T745" i="1"/>
  <c r="J748" i="1"/>
  <c r="T748" i="1"/>
  <c r="J474" i="1"/>
  <c r="AD474" i="1"/>
  <c r="J487" i="1"/>
  <c r="AD487" i="1"/>
  <c r="J476" i="1"/>
  <c r="AD476" i="1"/>
  <c r="J392" i="1"/>
  <c r="AD392" i="1"/>
  <c r="AD367" i="1"/>
  <c r="J456" i="1"/>
  <c r="AD456" i="1"/>
  <c r="J395" i="1"/>
  <c r="AD395" i="1"/>
  <c r="J396" i="1"/>
  <c r="AD396" i="1"/>
  <c r="J370" i="1"/>
  <c r="AD370" i="1"/>
  <c r="AC611" i="1"/>
  <c r="AK573" i="1"/>
  <c r="AK562" i="1"/>
  <c r="D590" i="1"/>
  <c r="T590" i="1" s="1"/>
  <c r="AL590" i="1"/>
  <c r="J452" i="1"/>
  <c r="AD452" i="1"/>
  <c r="J731" i="1"/>
  <c r="AD731" i="1"/>
  <c r="E862" i="1"/>
  <c r="D892" i="1"/>
  <c r="BF892" i="1"/>
  <c r="BE892" i="1" s="1"/>
  <c r="BE862" i="1" s="1"/>
  <c r="BE934" i="1" s="1"/>
  <c r="BH759" i="1"/>
  <c r="BF739" i="1"/>
  <c r="BE739" i="1" s="1"/>
  <c r="E738" i="1"/>
  <c r="BF466" i="1"/>
  <c r="BE466" i="1" s="1"/>
  <c r="D466" i="1"/>
  <c r="E340" i="1"/>
  <c r="BH936" i="1"/>
  <c r="BE936" i="1" s="1"/>
  <c r="BF352" i="1"/>
  <c r="BE352" i="1" s="1"/>
  <c r="D837" i="1"/>
  <c r="BH837" i="1"/>
  <c r="BE837" i="1" s="1"/>
  <c r="D473" i="1"/>
  <c r="BF473" i="1"/>
  <c r="BE473" i="1" s="1"/>
  <c r="BF921" i="1"/>
  <c r="BE921" i="1" s="1"/>
  <c r="BF366" i="1"/>
  <c r="BE366" i="1" s="1"/>
  <c r="D838" i="1"/>
  <c r="BH838" i="1"/>
  <c r="BE838" i="1" s="1"/>
  <c r="D842" i="1"/>
  <c r="BH842" i="1"/>
  <c r="BE842" i="1" s="1"/>
  <c r="E351" i="1"/>
  <c r="G945" i="1"/>
  <c r="G972" i="1" s="1"/>
  <c r="D921" i="1"/>
  <c r="T921" i="1" s="1"/>
  <c r="BH948" i="1"/>
  <c r="BE948" i="1" s="1"/>
  <c r="BH947" i="1"/>
  <c r="BE947" i="1" s="1"/>
  <c r="E984" i="1"/>
  <c r="V984" i="1" s="1"/>
  <c r="E657" i="1"/>
  <c r="D657" i="1" s="1"/>
  <c r="D622" i="1"/>
  <c r="H738" i="1"/>
  <c r="H737" i="1" s="1"/>
  <c r="E465" i="1"/>
  <c r="T892" i="1" l="1"/>
  <c r="AB892" i="1"/>
  <c r="AC760" i="1"/>
  <c r="AD760" i="1" s="1"/>
  <c r="AF760" i="1"/>
  <c r="V760" i="1"/>
  <c r="S760" i="1"/>
  <c r="T760" i="1" s="1"/>
  <c r="K738" i="1"/>
  <c r="L738" i="1" s="1"/>
  <c r="I759" i="1"/>
  <c r="J759" i="1" s="1"/>
  <c r="L759" i="1"/>
  <c r="D351" i="1"/>
  <c r="AD351" i="1" s="1"/>
  <c r="AF340" i="1"/>
  <c r="V340" i="1"/>
  <c r="D465" i="1"/>
  <c r="AZ590" i="1"/>
  <c r="AV590" i="1" s="1"/>
  <c r="AU590" i="1" s="1"/>
  <c r="AD590" i="1"/>
  <c r="AD892" i="1"/>
  <c r="J892" i="1"/>
  <c r="J466" i="1"/>
  <c r="AD466" i="1"/>
  <c r="L984" i="1"/>
  <c r="AF984" i="1"/>
  <c r="J473" i="1"/>
  <c r="AD473" i="1"/>
  <c r="AZ572" i="1"/>
  <c r="AV572" i="1" s="1"/>
  <c r="AU572" i="1" s="1"/>
  <c r="AZ573" i="1"/>
  <c r="AV573" i="1" s="1"/>
  <c r="BF862" i="1"/>
  <c r="BF934" i="1" s="1"/>
  <c r="BF933" i="1" s="1"/>
  <c r="BE933" i="1" s="1"/>
  <c r="E933" i="1"/>
  <c r="E860" i="1"/>
  <c r="D343" i="1"/>
  <c r="E338" i="1"/>
  <c r="H736" i="1"/>
  <c r="H797" i="1"/>
  <c r="BH738" i="1"/>
  <c r="G970" i="1"/>
  <c r="G36" i="1" s="1"/>
  <c r="G31" i="1"/>
  <c r="D667" i="1"/>
  <c r="E342" i="1"/>
  <c r="BF343" i="1"/>
  <c r="BE343" i="1" s="1"/>
  <c r="BF759" i="1"/>
  <c r="BE759" i="1" s="1"/>
  <c r="BF351" i="1"/>
  <c r="BE351" i="1" s="1"/>
  <c r="BF364" i="1"/>
  <c r="BE364" i="1" s="1"/>
  <c r="G943" i="1"/>
  <c r="BG945" i="1"/>
  <c r="BF465" i="1"/>
  <c r="BE465" i="1" s="1"/>
  <c r="H949" i="1"/>
  <c r="H945" i="1"/>
  <c r="H944" i="1"/>
  <c r="AB971" i="1" s="1"/>
  <c r="H946" i="1"/>
  <c r="BH946" i="1" s="1"/>
  <c r="BE946" i="1" s="1"/>
  <c r="E660" i="1"/>
  <c r="D660" i="1" s="1"/>
  <c r="E737" i="1"/>
  <c r="U738" i="1" l="1"/>
  <c r="S759" i="1"/>
  <c r="T759" i="1" s="1"/>
  <c r="V759" i="1"/>
  <c r="AC759" i="1"/>
  <c r="AD759" i="1" s="1"/>
  <c r="AE738" i="1"/>
  <c r="AF759" i="1"/>
  <c r="K737" i="1"/>
  <c r="I738" i="1"/>
  <c r="J465" i="1"/>
  <c r="AD465" i="1"/>
  <c r="AZ562" i="1"/>
  <c r="AV562" i="1" s="1"/>
  <c r="AU562" i="1" s="1"/>
  <c r="AF338" i="1"/>
  <c r="V338" i="1"/>
  <c r="AU971" i="1"/>
  <c r="R971" i="1"/>
  <c r="J343" i="1"/>
  <c r="AD343" i="1"/>
  <c r="D342" i="1"/>
  <c r="AZ799" i="1"/>
  <c r="BH736" i="1"/>
  <c r="BH799" i="1" s="1"/>
  <c r="BH798" i="1" s="1"/>
  <c r="BH737" i="1"/>
  <c r="E736" i="1"/>
  <c r="E797" i="1"/>
  <c r="D971" i="1"/>
  <c r="BH945" i="1"/>
  <c r="H972" i="1"/>
  <c r="H31" i="1" s="1"/>
  <c r="D738" i="1"/>
  <c r="D340" i="1"/>
  <c r="BF698" i="1"/>
  <c r="BE698" i="1" s="1"/>
  <c r="E666" i="1"/>
  <c r="D666" i="1" s="1"/>
  <c r="D338" i="1"/>
  <c r="BF342" i="1"/>
  <c r="BE342" i="1" s="1"/>
  <c r="BH944" i="1"/>
  <c r="BE944" i="1" s="1"/>
  <c r="H952" i="1"/>
  <c r="BF730" i="1"/>
  <c r="G942" i="1"/>
  <c r="BG943" i="1"/>
  <c r="H48" i="1"/>
  <c r="BH797" i="1"/>
  <c r="BH48" i="1" s="1"/>
  <c r="BF738" i="1"/>
  <c r="H943" i="1"/>
  <c r="E656" i="1"/>
  <c r="E799" i="1" l="1"/>
  <c r="AZ656" i="1"/>
  <c r="AV656" i="1" s="1"/>
  <c r="AU656" i="1" s="1"/>
  <c r="AC738" i="1"/>
  <c r="AE737" i="1"/>
  <c r="AF738" i="1"/>
  <c r="U737" i="1"/>
  <c r="U736" i="1"/>
  <c r="S736" i="1" s="1"/>
  <c r="S738" i="1"/>
  <c r="T738" i="1" s="1"/>
  <c r="T971" i="1"/>
  <c r="AL971" i="1"/>
  <c r="AZ658" i="1"/>
  <c r="K736" i="1"/>
  <c r="I736" i="1" s="1"/>
  <c r="K797" i="1"/>
  <c r="AV655" i="1"/>
  <c r="AV658" i="1"/>
  <c r="AZ655" i="1"/>
  <c r="AF335" i="1"/>
  <c r="V335" i="1"/>
  <c r="J971" i="1"/>
  <c r="J342" i="1"/>
  <c r="AD342" i="1"/>
  <c r="R31" i="1"/>
  <c r="AB31" i="1"/>
  <c r="AL31" i="1"/>
  <c r="AU658" i="1"/>
  <c r="AU655" i="1"/>
  <c r="AU738" i="1"/>
  <c r="AU737" i="1" s="1"/>
  <c r="J738" i="1"/>
  <c r="AZ824" i="1"/>
  <c r="AV799" i="1"/>
  <c r="BF729" i="1"/>
  <c r="BF47" i="1" s="1"/>
  <c r="BE47" i="1" s="1"/>
  <c r="BE730" i="1"/>
  <c r="BE729" i="1" s="1"/>
  <c r="BF737" i="1"/>
  <c r="BE738" i="1"/>
  <c r="AZ729" i="1"/>
  <c r="AV729" i="1" s="1"/>
  <c r="AZ577" i="1"/>
  <c r="AV577" i="1" s="1"/>
  <c r="AU577" i="1" s="1"/>
  <c r="AZ333" i="1"/>
  <c r="AV333" i="1" s="1"/>
  <c r="BH824" i="1"/>
  <c r="BH823" i="1" s="1"/>
  <c r="BH55" i="1" s="1"/>
  <c r="E333" i="1"/>
  <c r="L333" i="1" s="1"/>
  <c r="H970" i="1"/>
  <c r="AB970" i="1" s="1"/>
  <c r="BF736" i="1"/>
  <c r="H942" i="1"/>
  <c r="BH942" i="1" s="1"/>
  <c r="BH53" i="1" s="1"/>
  <c r="BH943" i="1"/>
  <c r="BG942" i="1"/>
  <c r="BG53" i="1" s="1"/>
  <c r="G53" i="1"/>
  <c r="E48" i="1"/>
  <c r="V48" i="1" s="1"/>
  <c r="BF797" i="1"/>
  <c r="E655" i="1"/>
  <c r="L736" i="1" l="1"/>
  <c r="U797" i="1"/>
  <c r="V797" i="1" s="1"/>
  <c r="S737" i="1"/>
  <c r="AE736" i="1"/>
  <c r="AE797" i="1"/>
  <c r="AC737" i="1"/>
  <c r="AF737" i="1"/>
  <c r="K799" i="1"/>
  <c r="K824" i="1" s="1"/>
  <c r="K823" i="1" s="1"/>
  <c r="I797" i="1"/>
  <c r="L797" i="1"/>
  <c r="AF730" i="1"/>
  <c r="V730" i="1"/>
  <c r="V333" i="1"/>
  <c r="AF333" i="1"/>
  <c r="E824" i="1"/>
  <c r="L730" i="1"/>
  <c r="AU970" i="1"/>
  <c r="R970" i="1"/>
  <c r="AV47" i="1"/>
  <c r="AZ823" i="1"/>
  <c r="AV824" i="1"/>
  <c r="AZ62" i="1"/>
  <c r="AV62" i="1" s="1"/>
  <c r="AZ798" i="1"/>
  <c r="AV798" i="1" s="1"/>
  <c r="AZ47" i="1"/>
  <c r="E729" i="1"/>
  <c r="V729" i="1" s="1"/>
  <c r="BH23" i="1"/>
  <c r="BH21" i="1"/>
  <c r="H53" i="1"/>
  <c r="BF48" i="1"/>
  <c r="AC797" i="1" l="1"/>
  <c r="AE799" i="1"/>
  <c r="AF797" i="1"/>
  <c r="AC736" i="1"/>
  <c r="AF736" i="1"/>
  <c r="U799" i="1"/>
  <c r="S797" i="1"/>
  <c r="I799" i="1"/>
  <c r="K798" i="1"/>
  <c r="K23" i="1" s="1"/>
  <c r="AV823" i="1"/>
  <c r="AZ979" i="1"/>
  <c r="AZ981" i="1"/>
  <c r="AZ983" i="1"/>
  <c r="AV983" i="1" s="1"/>
  <c r="AU983" i="1" s="1"/>
  <c r="L729" i="1"/>
  <c r="AF729" i="1"/>
  <c r="L824" i="1"/>
  <c r="L799" i="1"/>
  <c r="E798" i="1"/>
  <c r="AZ36" i="1"/>
  <c r="AV36" i="1" s="1"/>
  <c r="AZ56" i="1"/>
  <c r="AV56" i="1" s="1"/>
  <c r="AZ23" i="1"/>
  <c r="AV23" i="1" s="1"/>
  <c r="E47" i="1"/>
  <c r="V47" i="1" s="1"/>
  <c r="U824" i="1" l="1"/>
  <c r="V799" i="1"/>
  <c r="AF799" i="1"/>
  <c r="AE824" i="1"/>
  <c r="AE823" i="1" s="1"/>
  <c r="AE798" i="1"/>
  <c r="AE23" i="1" s="1"/>
  <c r="U798" i="1"/>
  <c r="U23" i="1" s="1"/>
  <c r="I23" i="1"/>
  <c r="I798" i="1"/>
  <c r="K56" i="1"/>
  <c r="K30" i="1" s="1"/>
  <c r="K29" i="1" s="1"/>
  <c r="I824" i="1"/>
  <c r="AV981" i="1"/>
  <c r="AV979" i="1"/>
  <c r="L798" i="1"/>
  <c r="AZ30" i="1"/>
  <c r="AZ55" i="1"/>
  <c r="V798" i="1" l="1"/>
  <c r="AF798" i="1"/>
  <c r="U823" i="1"/>
  <c r="U55" i="1" s="1"/>
  <c r="U21" i="1" s="1"/>
  <c r="U56" i="1"/>
  <c r="U30" i="1" s="1"/>
  <c r="U29" i="1" s="1"/>
  <c r="V824" i="1"/>
  <c r="AE56" i="1"/>
  <c r="AE30" i="1" s="1"/>
  <c r="AE29" i="1" s="1"/>
  <c r="AE55" i="1"/>
  <c r="AE21" i="1" s="1"/>
  <c r="AF824" i="1"/>
  <c r="K55" i="1"/>
  <c r="K21" i="1" s="1"/>
  <c r="I823" i="1"/>
  <c r="I56" i="1"/>
  <c r="AZ21" i="1"/>
  <c r="AV21" i="1" s="1"/>
  <c r="AV2" i="1" s="1"/>
  <c r="AV55" i="1"/>
  <c r="AZ29" i="1"/>
  <c r="AV29" i="1" s="1"/>
  <c r="AV30" i="1"/>
  <c r="AV6" i="1" s="1"/>
  <c r="AZ6" i="1"/>
  <c r="I29" i="1" l="1"/>
  <c r="I30" i="1"/>
  <c r="I55" i="1"/>
  <c r="I21" i="1"/>
  <c r="H598" i="1"/>
  <c r="D598" i="1" l="1"/>
  <c r="AL598" i="1"/>
  <c r="AW22" i="1"/>
  <c r="AZ22" i="1"/>
  <c r="H616" i="1"/>
  <c r="D616" i="1" s="1"/>
  <c r="AD598" i="1" l="1"/>
  <c r="T598" i="1"/>
  <c r="H584" i="1"/>
  <c r="AL584" i="1" s="1"/>
  <c r="D584" i="1" l="1"/>
  <c r="AD584" i="1" l="1"/>
  <c r="T584" i="1"/>
  <c r="D582" i="1"/>
  <c r="D583" i="1"/>
  <c r="AD582" i="1" l="1"/>
  <c r="T582" i="1"/>
  <c r="AD583" i="1"/>
  <c r="T583" i="1"/>
  <c r="H579" i="1"/>
  <c r="AL579" i="1" s="1"/>
  <c r="H597" i="1"/>
  <c r="AL597" i="1" s="1"/>
  <c r="D26" i="1" l="1"/>
  <c r="D596" i="1"/>
  <c r="AB596" i="1" s="1"/>
  <c r="D597" i="1"/>
  <c r="D579" i="1"/>
  <c r="J579" i="1" s="1"/>
  <c r="H572" i="1"/>
  <c r="AD597" i="1" l="1"/>
  <c r="T597" i="1"/>
  <c r="AD596" i="1"/>
  <c r="T596" i="1"/>
  <c r="AD579" i="1"/>
  <c r="T579" i="1"/>
  <c r="J26" i="1"/>
  <c r="AD26" i="1"/>
  <c r="T26" i="1"/>
  <c r="D335" i="1"/>
  <c r="D572" i="1"/>
  <c r="AD572" i="1" s="1"/>
  <c r="H573" i="1"/>
  <c r="D573" i="1" s="1"/>
  <c r="AD573" i="1" s="1"/>
  <c r="D578" i="1"/>
  <c r="H562" i="1"/>
  <c r="R578" i="1" l="1"/>
  <c r="J578" i="1"/>
  <c r="AD335" i="1"/>
  <c r="AD578" i="1"/>
  <c r="T578" i="1"/>
  <c r="AU335" i="1"/>
  <c r="AU730" i="1" s="1"/>
  <c r="J335" i="1"/>
  <c r="H799" i="1"/>
  <c r="AB799" i="1" s="1"/>
  <c r="H333" i="1"/>
  <c r="R333" i="1" s="1"/>
  <c r="H577" i="1"/>
  <c r="D576" i="1"/>
  <c r="D730" i="1"/>
  <c r="H656" i="1"/>
  <c r="D562" i="1"/>
  <c r="AD562" i="1" s="1"/>
  <c r="H655" i="1"/>
  <c r="H658" i="1"/>
  <c r="AB333" i="1" l="1"/>
  <c r="D333" i="1"/>
  <c r="T576" i="1"/>
  <c r="AB576" i="1"/>
  <c r="AL734" i="1"/>
  <c r="AB734" i="1"/>
  <c r="D577" i="1"/>
  <c r="AL577" i="1"/>
  <c r="D1002" i="1"/>
  <c r="D1004" i="1" s="1"/>
  <c r="AD576" i="1"/>
  <c r="AL333" i="1"/>
  <c r="J730" i="1"/>
  <c r="AD730" i="1"/>
  <c r="R799" i="1"/>
  <c r="AL799" i="1"/>
  <c r="AU734" i="1"/>
  <c r="AU830" i="1" s="1"/>
  <c r="R734" i="1"/>
  <c r="AU333" i="1"/>
  <c r="D734" i="1"/>
  <c r="T734" i="1" s="1"/>
  <c r="H729" i="1"/>
  <c r="H830" i="1"/>
  <c r="AB830" i="1" s="1"/>
  <c r="D658" i="1"/>
  <c r="D655" i="1"/>
  <c r="D656" i="1"/>
  <c r="AU62" i="1" l="1"/>
  <c r="AU36" i="1" s="1"/>
  <c r="AU984" i="1"/>
  <c r="AD577" i="1"/>
  <c r="T577" i="1"/>
  <c r="AL729" i="1"/>
  <c r="AB729" i="1"/>
  <c r="R830" i="1"/>
  <c r="AL830" i="1"/>
  <c r="J734" i="1"/>
  <c r="AD734" i="1"/>
  <c r="J333" i="1"/>
  <c r="AD333" i="1"/>
  <c r="D729" i="1"/>
  <c r="R729" i="1"/>
  <c r="H47" i="1"/>
  <c r="H824" i="1"/>
  <c r="H823" i="1" s="1"/>
  <c r="H798" i="1"/>
  <c r="H62" i="1"/>
  <c r="D830" i="1"/>
  <c r="H984" i="1"/>
  <c r="BH830" i="1"/>
  <c r="BE830" i="1" s="1"/>
  <c r="AD830" i="1" l="1"/>
  <c r="T830" i="1"/>
  <c r="AL798" i="1"/>
  <c r="AB798" i="1"/>
  <c r="AL824" i="1"/>
  <c r="AB824" i="1"/>
  <c r="AD729" i="1"/>
  <c r="D47" i="1"/>
  <c r="J729" i="1"/>
  <c r="AU729" i="1"/>
  <c r="AU47" i="1" s="1"/>
  <c r="AB62" i="1"/>
  <c r="AL62" i="1"/>
  <c r="H56" i="1"/>
  <c r="H30" i="1" s="1"/>
  <c r="H29" i="1" s="1"/>
  <c r="R824" i="1"/>
  <c r="H23" i="1"/>
  <c r="R798" i="1"/>
  <c r="D984" i="1"/>
  <c r="T984" i="1" s="1"/>
  <c r="J830" i="1"/>
  <c r="H36" i="1"/>
  <c r="R62" i="1"/>
  <c r="D62" i="1"/>
  <c r="BH56" i="1"/>
  <c r="BH30" i="1" s="1"/>
  <c r="BH29" i="1" s="1"/>
  <c r="R56" i="1" l="1"/>
  <c r="AL823" i="1"/>
  <c r="AB823" i="1"/>
  <c r="R23" i="1"/>
  <c r="AB23" i="1"/>
  <c r="J62" i="1"/>
  <c r="T62" i="1"/>
  <c r="AD62" i="1"/>
  <c r="AB56" i="1"/>
  <c r="AL56" i="1"/>
  <c r="R36" i="1"/>
  <c r="AB36" i="1"/>
  <c r="R30" i="1"/>
  <c r="AB30" i="1"/>
  <c r="J984" i="1"/>
  <c r="AD984" i="1"/>
  <c r="H55" i="1"/>
  <c r="H21" i="1" s="1"/>
  <c r="R823" i="1"/>
  <c r="H6" i="1"/>
  <c r="H979" i="1"/>
  <c r="H981" i="1"/>
  <c r="H983" i="1"/>
  <c r="R55" i="1" l="1"/>
  <c r="AB55" i="1"/>
  <c r="AL55" i="1"/>
  <c r="R29" i="1" l="1"/>
  <c r="AB29" i="1"/>
  <c r="AB21" i="1"/>
  <c r="R21" i="1"/>
  <c r="BF283" i="1"/>
  <c r="BE283" i="1" s="1"/>
  <c r="E46" i="1"/>
  <c r="V46" i="1" s="1"/>
  <c r="D46" i="1"/>
  <c r="BF220" i="1" l="1"/>
  <c r="BE220" i="1" s="1"/>
  <c r="BF46" i="1"/>
  <c r="BE46" i="1" s="1"/>
  <c r="E823" i="1" l="1"/>
  <c r="E56" i="1"/>
  <c r="AF823" i="1" l="1"/>
  <c r="V823" i="1"/>
  <c r="AF56" i="1"/>
  <c r="V56" i="1"/>
  <c r="L823" i="1"/>
  <c r="E30" i="1"/>
  <c r="L56" i="1"/>
  <c r="E981" i="1"/>
  <c r="V981" i="1" s="1"/>
  <c r="E983" i="1"/>
  <c r="E979" i="1"/>
  <c r="V979" i="1" s="1"/>
  <c r="E55" i="1"/>
  <c r="AF983" i="1" l="1"/>
  <c r="V983" i="1"/>
  <c r="L979" i="1"/>
  <c r="AF979" i="1"/>
  <c r="L981" i="1"/>
  <c r="AF981" i="1"/>
  <c r="L30" i="1"/>
  <c r="AF30" i="1"/>
  <c r="V30" i="1"/>
  <c r="L55" i="1"/>
  <c r="AF55" i="1"/>
  <c r="V55" i="1"/>
  <c r="D983" i="1"/>
  <c r="T983" i="1" s="1"/>
  <c r="L983" i="1"/>
  <c r="E6" i="1"/>
  <c r="J983" i="1" l="1"/>
  <c r="AD983" i="1"/>
  <c r="D951" i="1"/>
  <c r="E949" i="1"/>
  <c r="D949" i="1" s="1"/>
  <c r="E945" i="1"/>
  <c r="E972" i="1" s="1"/>
  <c r="E31" i="1" s="1"/>
  <c r="V31" i="1" l="1"/>
  <c r="AF31" i="1"/>
  <c r="E29" i="1"/>
  <c r="L31" i="1"/>
  <c r="D972" i="1"/>
  <c r="E970" i="1"/>
  <c r="D31" i="1"/>
  <c r="E943" i="1"/>
  <c r="BF943" i="1" s="1"/>
  <c r="BE943" i="1" s="1"/>
  <c r="BF945" i="1"/>
  <c r="BE945" i="1" s="1"/>
  <c r="J31" i="1" l="1"/>
  <c r="T31" i="1"/>
  <c r="AD31" i="1"/>
  <c r="L29" i="1"/>
  <c r="AF29" i="1"/>
  <c r="V29" i="1"/>
  <c r="D943" i="1"/>
  <c r="D942" i="1" s="1"/>
  <c r="D53" i="1" s="1"/>
  <c r="E36" i="1"/>
  <c r="E23" i="1"/>
  <c r="E21" i="1"/>
  <c r="D970" i="1"/>
  <c r="E942" i="1"/>
  <c r="E53" i="1" s="1"/>
  <c r="V53" i="1" s="1"/>
  <c r="T970" i="1" l="1"/>
  <c r="AL970" i="1"/>
  <c r="D36" i="1"/>
  <c r="J36" i="1" s="1"/>
  <c r="J970" i="1"/>
  <c r="AF21" i="1"/>
  <c r="V21" i="1"/>
  <c r="L23" i="1"/>
  <c r="AF23" i="1"/>
  <c r="V23" i="1"/>
  <c r="L21" i="1"/>
  <c r="BF942" i="1"/>
  <c r="BE942" i="1" s="1"/>
  <c r="T36" i="1" l="1"/>
  <c r="BF53" i="1"/>
  <c r="BE53" i="1" s="1"/>
  <c r="BF217" i="1"/>
  <c r="BE217" i="1" s="1"/>
  <c r="BF66" i="1"/>
  <c r="BF315" i="1" l="1"/>
  <c r="BE66" i="1"/>
  <c r="BF65" i="1"/>
  <c r="BF209" i="1"/>
  <c r="BE209" i="1" s="1"/>
  <c r="BA66" i="1"/>
  <c r="BF799" i="1"/>
  <c r="BA217" i="1"/>
  <c r="BF798" i="1" l="1"/>
  <c r="BE65" i="1"/>
  <c r="BE315" i="1"/>
  <c r="BA65" i="1"/>
  <c r="BA315" i="1"/>
  <c r="BF40" i="1"/>
  <c r="BE40" i="1" s="1"/>
  <c r="BA799" i="1"/>
  <c r="BF312" i="1"/>
  <c r="BE312" i="1" s="1"/>
  <c r="BA798" i="1" l="1"/>
  <c r="BA824" i="1"/>
  <c r="BA312" i="1"/>
  <c r="BA116" i="1"/>
  <c r="BF116" i="1"/>
  <c r="BE116" i="1" s="1"/>
  <c r="BA23" i="1"/>
  <c r="BA56" i="1"/>
  <c r="BF824" i="1"/>
  <c r="BF23" i="1"/>
  <c r="BA29" i="1" l="1"/>
  <c r="BA30" i="1"/>
  <c r="BA823" i="1"/>
  <c r="BA55" i="1" s="1"/>
  <c r="BF823" i="1"/>
  <c r="BF56" i="1"/>
  <c r="BA40" i="1"/>
  <c r="BA21" i="1" l="1"/>
  <c r="BF55" i="1"/>
  <c r="BF30" i="1"/>
  <c r="BD22" i="1" l="1"/>
  <c r="BB22" i="1"/>
  <c r="BF29" i="1"/>
  <c r="BF21" i="1"/>
  <c r="BA22" i="1" l="1"/>
  <c r="CB682" i="1" l="1"/>
  <c r="CB678" i="1" s="1"/>
  <c r="CJ678" i="1"/>
  <c r="CJ335" i="1" s="1"/>
  <c r="CJ333" i="1" l="1"/>
  <c r="CJ730" i="1"/>
  <c r="CA678" i="1"/>
  <c r="CB730" i="1"/>
  <c r="CB729" i="1"/>
  <c r="CA682" i="1"/>
  <c r="CJ729" i="1" l="1"/>
  <c r="CJ799" i="1"/>
  <c r="CA729" i="1"/>
  <c r="CB47" i="1"/>
  <c r="CA47" i="1" s="1"/>
  <c r="CF47" i="1"/>
  <c r="CE47" i="1" s="1"/>
  <c r="CA730" i="1"/>
  <c r="CB799" i="1"/>
  <c r="CJ824" i="1" l="1"/>
  <c r="CJ56" i="1" s="1"/>
  <c r="CJ798" i="1"/>
  <c r="CA799" i="1"/>
  <c r="CB824" i="1"/>
  <c r="CB798" i="1"/>
  <c r="CJ823" i="1" l="1"/>
  <c r="CJ55" i="1"/>
  <c r="CJ30" i="1"/>
  <c r="CJ29" i="1" s="1"/>
  <c r="CB23" i="1"/>
  <c r="CA23" i="1" s="1"/>
  <c r="CA798" i="1"/>
  <c r="CA824" i="1"/>
  <c r="CA56" i="1" s="1"/>
  <c r="CB823" i="1"/>
  <c r="CB56" i="1"/>
  <c r="CB30" i="1" s="1"/>
  <c r="CB55" i="1" l="1"/>
  <c r="CB21" i="1" s="1"/>
  <c r="CA823" i="1"/>
  <c r="CA55" i="1" s="1"/>
  <c r="CB29" i="1"/>
  <c r="CA29" i="1" s="1"/>
  <c r="CA30" i="1"/>
  <c r="CE56" i="1"/>
  <c r="CE55" i="1" l="1"/>
  <c r="CA21" i="1"/>
  <c r="CD22" i="1" s="1"/>
  <c r="CB22" i="1" l="1"/>
  <c r="CA22" i="1" s="1"/>
  <c r="AU870" i="1" l="1"/>
  <c r="AU862" i="1" s="1"/>
  <c r="AU860" i="1" s="1"/>
  <c r="AH870" i="1"/>
  <c r="F868" i="1"/>
  <c r="D870" i="1"/>
  <c r="AU868" i="1" l="1"/>
  <c r="F862" i="1"/>
  <c r="AD870" i="1"/>
  <c r="T870" i="1"/>
  <c r="D868" i="1"/>
  <c r="F934" i="1" l="1"/>
  <c r="D862" i="1"/>
  <c r="F860" i="1"/>
  <c r="AD868" i="1"/>
  <c r="AH868" i="1"/>
  <c r="T868" i="1"/>
  <c r="T862" i="1" l="1"/>
  <c r="AD862" i="1"/>
  <c r="J862" i="1"/>
  <c r="D860" i="1"/>
  <c r="D934" i="1"/>
  <c r="F933" i="1"/>
  <c r="F30" i="1"/>
  <c r="D785" i="1"/>
  <c r="AD785" i="1" s="1"/>
  <c r="BG785" i="1"/>
  <c r="BG737" i="1" s="1"/>
  <c r="G737" i="1"/>
  <c r="T860" i="1" l="1"/>
  <c r="AD860" i="1"/>
  <c r="J860" i="1"/>
  <c r="T934" i="1"/>
  <c r="R934" i="1"/>
  <c r="J934" i="1"/>
  <c r="AD934" i="1"/>
  <c r="AU934" i="1"/>
  <c r="F23" i="1"/>
  <c r="N23" i="1" s="1"/>
  <c r="F21" i="1"/>
  <c r="D933" i="1"/>
  <c r="N30" i="1"/>
  <c r="F29" i="1"/>
  <c r="N29" i="1" s="1"/>
  <c r="G797" i="1"/>
  <c r="Z737" i="1"/>
  <c r="AJ737" i="1"/>
  <c r="J785" i="1"/>
  <c r="T785" i="1"/>
  <c r="G736" i="1"/>
  <c r="BE785" i="1"/>
  <c r="BG736" i="1"/>
  <c r="D737" i="1"/>
  <c r="P797" i="1" l="1"/>
  <c r="Z797" i="1"/>
  <c r="N21" i="1"/>
  <c r="G799" i="1"/>
  <c r="AD933" i="1"/>
  <c r="J933" i="1"/>
  <c r="AU933" i="1"/>
  <c r="G48" i="1"/>
  <c r="D797" i="1"/>
  <c r="J797" i="1" s="1"/>
  <c r="BG797" i="1"/>
  <c r="BE797" i="1" s="1"/>
  <c r="D736" i="1"/>
  <c r="T736" i="1" s="1"/>
  <c r="Z736" i="1"/>
  <c r="AJ736" i="1"/>
  <c r="T737" i="1"/>
  <c r="AD737" i="1"/>
  <c r="BE737" i="1"/>
  <c r="BE736" i="1"/>
  <c r="P799" i="1" l="1"/>
  <c r="Z799" i="1"/>
  <c r="G798" i="1"/>
  <c r="G23" i="1" s="1"/>
  <c r="D799" i="1"/>
  <c r="J799" i="1" s="1"/>
  <c r="G824" i="1"/>
  <c r="G823" i="1" s="1"/>
  <c r="BG799" i="1"/>
  <c r="BG798" i="1" s="1"/>
  <c r="BG23" i="1" s="1"/>
  <c r="BE23" i="1" s="1"/>
  <c r="BG48" i="1"/>
  <c r="BE48" i="1" s="1"/>
  <c r="AD797" i="1"/>
  <c r="AD736" i="1"/>
  <c r="T797" i="1"/>
  <c r="J736" i="1"/>
  <c r="AU797" i="1"/>
  <c r="AU799" i="1" s="1"/>
  <c r="AU736" i="1"/>
  <c r="D48" i="1"/>
  <c r="P824" i="1"/>
  <c r="AJ824" i="1"/>
  <c r="D798" i="1" l="1"/>
  <c r="D824" i="1"/>
  <c r="BG824" i="1"/>
  <c r="P798" i="1"/>
  <c r="Z798" i="1"/>
  <c r="BE799" i="1"/>
  <c r="BE798" i="1" s="1"/>
  <c r="G56" i="1"/>
  <c r="AJ56" i="1" s="1"/>
  <c r="AU48" i="1"/>
  <c r="P823" i="1"/>
  <c r="Z823" i="1"/>
  <c r="AJ823" i="1"/>
  <c r="J824" i="1"/>
  <c r="J798" i="1"/>
  <c r="AJ23" i="1"/>
  <c r="Z23" i="1"/>
  <c r="D23" i="1"/>
  <c r="P23" i="1"/>
  <c r="BE824" i="1"/>
  <c r="BG56" i="1"/>
  <c r="G981" i="1"/>
  <c r="G983" i="1"/>
  <c r="D823" i="1"/>
  <c r="BG823" i="1"/>
  <c r="G55" i="1"/>
  <c r="G979" i="1"/>
  <c r="AU798" i="1"/>
  <c r="AU23" i="1" s="1"/>
  <c r="AU824" i="1"/>
  <c r="AU56" i="1" s="1"/>
  <c r="D56" i="1" l="1"/>
  <c r="G30" i="1"/>
  <c r="G6" i="1" s="1"/>
  <c r="P56" i="1"/>
  <c r="Z56" i="1"/>
  <c r="AJ30" i="1"/>
  <c r="Z30" i="1"/>
  <c r="J56" i="1"/>
  <c r="Z55" i="1"/>
  <c r="AJ55" i="1"/>
  <c r="J23" i="1"/>
  <c r="AU55" i="1"/>
  <c r="AU21" i="1" s="1"/>
  <c r="AU30" i="1"/>
  <c r="BG30" i="1"/>
  <c r="BE56" i="1"/>
  <c r="P30" i="1"/>
  <c r="D30" i="1"/>
  <c r="D979" i="1"/>
  <c r="T979" i="1" s="1"/>
  <c r="AU823" i="1"/>
  <c r="D981" i="1"/>
  <c r="T981" i="1" s="1"/>
  <c r="J823" i="1"/>
  <c r="P55" i="1"/>
  <c r="G21" i="1"/>
  <c r="D55" i="1"/>
  <c r="BG55" i="1"/>
  <c r="BE823" i="1"/>
  <c r="G29" i="1" l="1"/>
  <c r="AU981" i="1"/>
  <c r="AU979" i="1"/>
  <c r="AJ21" i="1"/>
  <c r="Z21" i="1"/>
  <c r="AJ29" i="1"/>
  <c r="Z29" i="1"/>
  <c r="J981" i="1"/>
  <c r="AD981" i="1"/>
  <c r="J979" i="1"/>
  <c r="AD979" i="1"/>
  <c r="J55" i="1"/>
  <c r="D29" i="1"/>
  <c r="P29" i="1"/>
  <c r="D21" i="1"/>
  <c r="P21" i="1"/>
  <c r="BG21" i="1"/>
  <c r="BE21" i="1" s="1"/>
  <c r="BE55" i="1"/>
  <c r="J30" i="1"/>
  <c r="D6" i="1"/>
  <c r="BG29" i="1"/>
  <c r="BE29" i="1" s="1"/>
  <c r="BE30" i="1"/>
  <c r="AU6" i="1"/>
  <c r="AU3" i="1"/>
  <c r="AU29" i="1"/>
  <c r="AU2" i="1"/>
  <c r="AU22" i="1"/>
  <c r="AU4" i="1"/>
  <c r="J29" i="1" l="1"/>
  <c r="E22" i="1"/>
  <c r="D2" i="1"/>
  <c r="J21" i="1"/>
  <c r="K22" i="1" s="1"/>
  <c r="H22" i="1"/>
  <c r="BF22" i="1"/>
  <c r="BH22" i="1"/>
  <c r="R22" i="1" l="1"/>
  <c r="BE22" i="1"/>
  <c r="L22" i="1"/>
  <c r="I22" i="1"/>
  <c r="J22" i="1" s="1"/>
  <c r="T933" i="1"/>
  <c r="AC421" i="1" l="1"/>
  <c r="AD421" i="1" s="1"/>
  <c r="AH421" i="1"/>
  <c r="AH420" i="1"/>
  <c r="AC420" i="1"/>
  <c r="AD420" i="1" s="1"/>
  <c r="AD738" i="1"/>
  <c r="AD803" i="1"/>
  <c r="AD800" i="1"/>
  <c r="AD802" i="1"/>
  <c r="AG312" i="1"/>
  <c r="AC326" i="1"/>
  <c r="AH326" i="1"/>
  <c r="AG799" i="1"/>
  <c r="AH799" i="1" s="1"/>
  <c r="AD326" i="1" l="1"/>
  <c r="AD331" i="1" s="1"/>
  <c r="AC331" i="1"/>
  <c r="AC312" i="1"/>
  <c r="AG328" i="1"/>
  <c r="AH312" i="1"/>
  <c r="AH328" i="1" s="1"/>
  <c r="AC799" i="1"/>
  <c r="AD799" i="1" s="1"/>
  <c r="AG798" i="1"/>
  <c r="AG824" i="1"/>
  <c r="AG823" i="1" s="1"/>
  <c r="AD312" i="1" l="1"/>
  <c r="AD328" i="1" s="1"/>
  <c r="AC328" i="1"/>
  <c r="AH798" i="1"/>
  <c r="AC798" i="1"/>
  <c r="AD798" i="1" s="1"/>
  <c r="AG23" i="1"/>
  <c r="AH824" i="1"/>
  <c r="AG56" i="1"/>
  <c r="AC824" i="1"/>
  <c r="AD824" i="1" s="1"/>
  <c r="AH823" i="1" l="1"/>
  <c r="AC823" i="1"/>
  <c r="AD823" i="1" s="1"/>
  <c r="AG55" i="1"/>
  <c r="AH23" i="1"/>
  <c r="AG30" i="1"/>
  <c r="AH56" i="1"/>
  <c r="AC56" i="1"/>
  <c r="AD56" i="1" s="1"/>
  <c r="AG29" i="1" l="1"/>
  <c r="AH30" i="1"/>
  <c r="AH55" i="1"/>
  <c r="AC55" i="1"/>
  <c r="AD55" i="1" s="1"/>
  <c r="AG21" i="1"/>
  <c r="AK22" i="1" l="1"/>
  <c r="AH21" i="1"/>
  <c r="AH29" i="1"/>
  <c r="AC21" i="1" l="1"/>
  <c r="AD21" i="1" s="1"/>
  <c r="AE22" i="1" s="1"/>
  <c r="AL22" i="1"/>
  <c r="AL21" i="1"/>
  <c r="AC970" i="1"/>
  <c r="AD970" i="1" s="1"/>
  <c r="AL23" i="1" l="1"/>
  <c r="AC23" i="1"/>
  <c r="AD23" i="1" s="1"/>
  <c r="AL36" i="1"/>
  <c r="AC36" i="1"/>
  <c r="AD36" i="1" s="1"/>
  <c r="AF22" i="1"/>
  <c r="AC22" i="1"/>
  <c r="AD22" i="1" s="1"/>
  <c r="AC971" i="1"/>
  <c r="AD971" i="1" s="1"/>
  <c r="AC30" i="1" l="1"/>
  <c r="AD30" i="1" s="1"/>
  <c r="AL30" i="1"/>
  <c r="AC29" i="1" l="1"/>
  <c r="AD29" i="1" s="1"/>
  <c r="AL29" i="1"/>
  <c r="T466" i="1"/>
  <c r="S343" i="1"/>
  <c r="T343" i="1" s="1"/>
  <c r="X466" i="1"/>
  <c r="W465" i="1"/>
  <c r="X465" i="1" l="1"/>
  <c r="W343" i="1"/>
  <c r="X343" i="1" s="1"/>
  <c r="S465" i="1"/>
  <c r="T465" i="1" s="1"/>
  <c r="W342" i="1" l="1"/>
  <c r="W340" i="1"/>
  <c r="W335" i="1"/>
  <c r="X342" i="1"/>
  <c r="S342" i="1"/>
  <c r="T342" i="1" s="1"/>
  <c r="X340" i="1" l="1"/>
  <c r="W338" i="1"/>
  <c r="X338" i="1" s="1"/>
  <c r="S335" i="1"/>
  <c r="T335" i="1" s="1"/>
  <c r="W333" i="1"/>
  <c r="W730" i="1"/>
  <c r="X335" i="1"/>
  <c r="S333" i="1" l="1"/>
  <c r="T333" i="1" s="1"/>
  <c r="X333" i="1"/>
  <c r="S730" i="1"/>
  <c r="T730" i="1" s="1"/>
  <c r="W799" i="1"/>
  <c r="W729" i="1"/>
  <c r="S729" i="1" s="1"/>
  <c r="T729" i="1" s="1"/>
  <c r="X799" i="1" l="1"/>
  <c r="W824" i="1"/>
  <c r="W798" i="1"/>
  <c r="S799" i="1"/>
  <c r="T799" i="1" s="1"/>
  <c r="X798" i="1" l="1"/>
  <c r="S798" i="1"/>
  <c r="T798" i="1" s="1"/>
  <c r="W23" i="1"/>
  <c r="W56" i="1"/>
  <c r="W823" i="1"/>
  <c r="X824" i="1"/>
  <c r="S824" i="1"/>
  <c r="T824" i="1" s="1"/>
  <c r="W55" i="1" l="1"/>
  <c r="S823" i="1"/>
  <c r="T823" i="1" s="1"/>
  <c r="X823" i="1"/>
  <c r="S23" i="1"/>
  <c r="T23" i="1" s="1"/>
  <c r="X23" i="1"/>
  <c r="X56" i="1"/>
  <c r="W30" i="1"/>
  <c r="S56" i="1"/>
  <c r="T56" i="1" s="1"/>
  <c r="W29" i="1" l="1"/>
  <c r="S30" i="1"/>
  <c r="T30" i="1" s="1"/>
  <c r="X30" i="1"/>
  <c r="X55" i="1"/>
  <c r="S55" i="1"/>
  <c r="T55" i="1" s="1"/>
  <c r="W21" i="1"/>
  <c r="S21" i="1" l="1"/>
  <c r="T21" i="1" s="1"/>
  <c r="U22" i="1" s="1"/>
  <c r="AA22" i="1"/>
  <c r="AB22" i="1" s="1"/>
  <c r="X21" i="1"/>
  <c r="X29" i="1"/>
  <c r="S29" i="1"/>
  <c r="T29" i="1" l="1"/>
  <c r="S22" i="1"/>
  <c r="T22" i="1" s="1"/>
  <c r="V22" i="1"/>
</calcChain>
</file>

<file path=xl/sharedStrings.xml><?xml version="1.0" encoding="utf-8"?>
<sst xmlns="http://schemas.openxmlformats.org/spreadsheetml/2006/main" count="1332" uniqueCount="504">
  <si>
    <t>№</t>
  </si>
  <si>
    <t>в том числе</t>
  </si>
  <si>
    <t>ГКУ Ленавтодор</t>
  </si>
  <si>
    <t>КДХ</t>
  </si>
  <si>
    <t>ГКУ ЦБДД</t>
  </si>
  <si>
    <t>3.1</t>
  </si>
  <si>
    <t>3.2</t>
  </si>
  <si>
    <t>3</t>
  </si>
  <si>
    <t>4</t>
  </si>
  <si>
    <t>4.1</t>
  </si>
  <si>
    <t>5</t>
  </si>
  <si>
    <t>6</t>
  </si>
  <si>
    <t>8</t>
  </si>
  <si>
    <t>9</t>
  </si>
  <si>
    <t>10</t>
  </si>
  <si>
    <t>7</t>
  </si>
  <si>
    <t>8.1</t>
  </si>
  <si>
    <t>8.2</t>
  </si>
  <si>
    <t>9.2</t>
  </si>
  <si>
    <t>11.1</t>
  </si>
  <si>
    <t>11.2</t>
  </si>
  <si>
    <t>7.1</t>
  </si>
  <si>
    <t>7.2</t>
  </si>
  <si>
    <t>9.3</t>
  </si>
  <si>
    <t>11.3</t>
  </si>
  <si>
    <t>Всего расходов  по комитету</t>
  </si>
  <si>
    <t>% от бюджета 2019г.-2021г.</t>
  </si>
  <si>
    <t>за счет средств областного бюджета (ОБ)</t>
  </si>
  <si>
    <t>за счет средств федерального бюджета (ФБ)</t>
  </si>
  <si>
    <t>I. ГП "Развитие транспортной системы Ленинградской области"</t>
  </si>
  <si>
    <t>Всего, в том числе::</t>
  </si>
  <si>
    <t>за счет средств областного бюджета</t>
  </si>
  <si>
    <t>за счет средств федерального бюджета</t>
  </si>
  <si>
    <t>Всего  субсидии бюджетам   МО</t>
  </si>
  <si>
    <t>1</t>
  </si>
  <si>
    <t>ОБ</t>
  </si>
  <si>
    <t>1.1</t>
  </si>
  <si>
    <t>в том числе по объектам:</t>
  </si>
  <si>
    <t>Стр-во подъезда к г. Всеволожску</t>
  </si>
  <si>
    <t xml:space="preserve">СМР - ОБ </t>
  </si>
  <si>
    <t>ПИР, прочие (КОСГУ 228)</t>
  </si>
  <si>
    <t>Стр-во мост.перех. ч/р Волхов на подъезде к г.Кириши в Кир.р-не ЛО</t>
  </si>
  <si>
    <t xml:space="preserve">                   СМР</t>
  </si>
  <si>
    <t>Плата за землю при изъятии (выкупе) земельных участков (КОСГУ 330)</t>
  </si>
  <si>
    <t>Возмещение стоимости сносимых строений при изъятии (выкупе) земельных участков (КОСГУ 298)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</si>
  <si>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</t>
  </si>
  <si>
    <t>Стр-во мост.перех. ч/р Свирь у г.Подпорожье</t>
  </si>
  <si>
    <t>ПИР, прочие</t>
  </si>
  <si>
    <t>1.1.6</t>
  </si>
  <si>
    <t xml:space="preserve">Устройство пешеходного перехода на разных уровнях на а/д общего пользования регионального значения "Парголово-Огоньки" на км 26 </t>
  </si>
  <si>
    <t>Стр-во путепр. в месте пересечения жел.путей и а/д "Подъезд к г.Гатчина-2"</t>
  </si>
  <si>
    <t>1.1.7</t>
  </si>
  <si>
    <t xml:space="preserve">Стр-во автодор. путепровода на  ст.Возрождение участка Выборг-Каменногорск взамен закрываемого переезда на ПК 229+44.20 (23км) </t>
  </si>
  <si>
    <t>Стр-во автомобильной дороги от кольцевой автомобильной дороги вокруг Санкт-Петербурга до автомобильной дороги "Санкт-Петербург-Матокса" на участке от границы Санкт-Петербурга до а/д "Санкт-Петербург-Матокса"</t>
  </si>
  <si>
    <t>Подключение международного автомобильного вокзала в составе ТПУ "Девяткино" к КАД (строительство транспортной развязки на км 30+717 прямого хода КАД с подключением международного автомобильного вокзала)</t>
  </si>
  <si>
    <t>Проектно-изыскательские работы и отвод земель будущих лет</t>
  </si>
  <si>
    <t>1.2</t>
  </si>
  <si>
    <t xml:space="preserve">Реконструкция мостового перехода через р. Мойка на км 47+300 автомобильной дороги Санкт-Петербург - Кировск в Кировском районе Ленинградской области </t>
  </si>
  <si>
    <t>1.2.2.</t>
  </si>
  <si>
    <t>Рек-ция а/д  "Красное Село-Гатчина-Павловск" км 14+600-км 18+000 подрядчик ООО "Дортекс"</t>
  </si>
  <si>
    <t>1.2.4</t>
  </si>
  <si>
    <t>Реконструкция а/д общего пользования регионального значения "Войпала - Сирокасска - Васильково - Горная Шальдиха" на участке км 13 - км 14 с устройством нового водопропускного сооружения на р. Рябиновке</t>
  </si>
  <si>
    <t>2</t>
  </si>
  <si>
    <t>Волосовский муниц. р-н</t>
  </si>
  <si>
    <t>Реконструкция мостового перехода через р. Саба в дер. Малый Сабск (38,0 пог. м)</t>
  </si>
  <si>
    <t>Всеволожский муниц. р-н</t>
  </si>
  <si>
    <t>2.3</t>
  </si>
  <si>
    <t>Выборгский район</t>
  </si>
  <si>
    <t>Строительство путепровода в промышленной зоне Лазаревка через железную дорогу Санкт-Петербург - Бусловская в городе Выборге Ленинградской области по адресу: Ленинградская область, Выборгский район, г. Выборг, промзона Лазаревка (0,553 км/134,4 п.м.)</t>
  </si>
  <si>
    <t>Гатчинский муниципальный район</t>
  </si>
  <si>
    <t>Строительство продолжения ул. Слепнева  (от ул. Авиатриссы Зверевой   до примыкания  к ул. Киевской) по адресу: Ленинградская область, г. Гатчина</t>
  </si>
  <si>
    <t>Реконструкция автомобильной дороги "Подъезд  к многофункциональному музейному центру   в с. Рождествено от а/д М-20 Санкт-Петербург -Псков",   по адресу: Ленинградская область, Гатчинский район, с.Рождествено (0,41 км)</t>
  </si>
  <si>
    <t>Реконстркуция "Подъезд к музею "Дом станционного смотрителя" в д. Выра от а/д "Кемполово-Выра_тосно-Шапки"</t>
  </si>
  <si>
    <t>2.4</t>
  </si>
  <si>
    <t>Кингисеппский муниципальный район</t>
  </si>
  <si>
    <t>ПИР на строительство нового пешеходного моста к стадиону</t>
  </si>
  <si>
    <t>ПИР строительство автомобильного моста с реконструкцией существующего пешеходного моста</t>
  </si>
  <si>
    <t>Кировский муниципальный район</t>
  </si>
  <si>
    <t>Разработка проектно-сметной документации на строительство трех пешеходных мостов через Малоневский канал в районе жилых домов № 7, 9, 15 в г. Шлиссельбург (3 моста по 42 п.м.)</t>
  </si>
  <si>
    <t>Разработка проектно-сметной документации на реконструкцию а/д  по адресу: г. Отрадное, 4 Советский проспект от региональной трассы СПб-Кировс до ул. Балтийская</t>
  </si>
  <si>
    <t>2.6</t>
  </si>
  <si>
    <t>Ломоносовкий муниципальный район</t>
  </si>
  <si>
    <t>2.7</t>
  </si>
  <si>
    <t>Сосновоборский городской округ</t>
  </si>
  <si>
    <t>2.8</t>
  </si>
  <si>
    <t>Тосненский район</t>
  </si>
  <si>
    <t>Строительство автомобильной дороги, расположенной по адресу: Ленинградская область, Тосненский район, г.Тосно, дорога к стадиону от региональной автодороги "Кемполово-Губаницы-Калитино-Выра-Тосно-Шапки", в том числе проектно-изыскательское работы</t>
  </si>
  <si>
    <t>Нераспределенные средства бюджета</t>
  </si>
  <si>
    <t>Основное мероприятие "Приоритетный проект "Комплексное развитие дорожно-транспортной инфраструктуры Бугровского, Муринского и  Новодевяткинского сельских поселений  Ленинградской области""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</si>
  <si>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 (Подрядчик АО ПО Возрождение)</t>
  </si>
  <si>
    <t>Подключение международного автомобильного вокзала в составе ТПУ "Девяткино" к КАД (стр-во транспортной развязки на км 30+717 прямого хода КАД с подключением международного автомобильного вокзала в состав ТПУ "Девяткино") (Подрядчик АО ПО Возрождение)</t>
  </si>
  <si>
    <t>Стр-во автомобильной дороги от кольцевой автомобильной дороги вокруг Санкт-Петербурга до автомобильной дороги "Санкт-Петербург"-Матокса (платная скоростная автомобильная дорога)</t>
  </si>
  <si>
    <t>Основное мероприятие "Повышение эффективности осуществления дорожной деятельности"</t>
  </si>
  <si>
    <t>Разработка программы комплексного развития транспортной инфраструктуры Ленинградской области до 2030 года</t>
  </si>
  <si>
    <t>Стр-во транспортной развязки на пересечении а/дороги "СПб-з-д им.Свердлова- Всеволожск (км39) с железной дорогой на  перегоне Всеволожск-Мельничный Ручей во Всеволож. р-не Лен. области, всего, в т.ч:</t>
  </si>
  <si>
    <t>3.1.2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</si>
  <si>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"Санкт-Петербург-Матокса", всего, в т.ч:</t>
  </si>
  <si>
    <t>4.1.2</t>
  </si>
  <si>
    <t xml:space="preserve">Подключение международного автомобильного вокзала в составе ТПУ "Девяткино" к КАД (стр-во транспортной развязки на км 30+717 прямого хода КАД с подключением международного автомобильного вокзала в состав ТПУ "Девяткино") </t>
  </si>
  <si>
    <t xml:space="preserve">ВСЕГО по Подпрограмме 1  (п.1+п.2+п.3)                                                                                                                               </t>
  </si>
  <si>
    <t>ё</t>
  </si>
  <si>
    <t>Подпрограмма 2     «Поддержание существующей сети автомобильных дорог общего пользования»</t>
  </si>
  <si>
    <t>Основное мероприятие "Содержание, капитальный ремонт и ремонт автомобильных дорог общего пользования регионального и межмуниципального значения"</t>
  </si>
  <si>
    <t>Содержание а/д общего пользования регионального и межмуниципального значения</t>
  </si>
  <si>
    <t>СМР ФБ</t>
  </si>
  <si>
    <t>СМР-ОБ</t>
  </si>
  <si>
    <t>СМР - ОБ по а/д с тв.покрытием к сельск.нас.пунктам</t>
  </si>
  <si>
    <t>Приведение в нормативное состояние отдельных участков региональных а/д</t>
  </si>
  <si>
    <t>СМР</t>
  </si>
  <si>
    <t xml:space="preserve">                                 ПИР, прочие </t>
  </si>
  <si>
    <t>а/д "Копорье-Ручьи" на участке км  0+00 - км 11+500 в Ломоносовском и Кингисеппском районах (11,703 км)</t>
  </si>
  <si>
    <t xml:space="preserve">ПИР, прочие </t>
  </si>
  <si>
    <t>Ремонт а/д общего пользования регионального и межмуниципального значения</t>
  </si>
  <si>
    <t>Субсидии на капитальный ремонт и ремонт а/д общего пользования местного значения, имеющих приоритетный социально значимый характер</t>
  </si>
  <si>
    <t>Обеспечение деятельности (услуги, работы) государственных учреждений  ГКУ "Ленавтодор" за счет средств Гранта ЕС</t>
  </si>
  <si>
    <t>Приобретение дорожной техники и другого имущества, необходимого для функционирования и содержания а/д и обеспечения контроля качества выполненных дорожных работ</t>
  </si>
  <si>
    <t>Приобретение дорожной техники и другого имущества, необходимого для функционирования и содержания а/д и обеспечения контроля качества выполненных дорожных работ за счет средств Гранта ЕС</t>
  </si>
  <si>
    <t>Кадастровые работы</t>
  </si>
  <si>
    <t>Оценка уязвимости объектов транспортной инфраструктуры ЛО</t>
  </si>
  <si>
    <t>Разработка и утверждение планов обеспечения транспортной безопасности объектов транспортной инфраструктуры ЛО</t>
  </si>
  <si>
    <t>Разработка и реализация проектов оснащения объектов транспортной инфраструктуры Ленинградской области техническими средствами</t>
  </si>
  <si>
    <t>работы капитального ремонта а/д</t>
  </si>
  <si>
    <t xml:space="preserve">  СМР</t>
  </si>
  <si>
    <t>Устройство светофорных объектов</t>
  </si>
  <si>
    <t>Устройство пунктов весового контроля</t>
  </si>
  <si>
    <t>работы ремонта а/д, содержания а/д</t>
  </si>
  <si>
    <t>Обустройство автобусных остановок</t>
  </si>
  <si>
    <t>Нанесение дорожной разметки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</si>
  <si>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 (ГКУ ЦБДД)</t>
  </si>
  <si>
    <t>Всего по ГП "Развитие транспортной системы ЛО" :</t>
  </si>
  <si>
    <t xml:space="preserve">II. ГП  "Комплексное развитие сельских территорий Ленинградской области" </t>
  </si>
  <si>
    <t>остатки ФБ и  субсидии ФБ 2016</t>
  </si>
  <si>
    <t>в т.ч. областной бюджет</t>
  </si>
  <si>
    <t xml:space="preserve">         федеральный бюджет</t>
  </si>
  <si>
    <t>Устр-ва для инвалидов на светофорных объектах регион. а/д.</t>
  </si>
  <si>
    <t>Мероприятия на объектах местных а/д</t>
  </si>
  <si>
    <t>Устр-ва для инвалидов на светофор.объектах местн. а/д.-ОБ</t>
  </si>
  <si>
    <t>Установка оборудования на автоб.остановках местных а/д- ОБ</t>
  </si>
  <si>
    <t>Резервный фонд Правительства, в т.ч.:</t>
  </si>
  <si>
    <t>региональные а/д</t>
  </si>
  <si>
    <t>местные а/д</t>
  </si>
  <si>
    <t xml:space="preserve"> Строительство а/д "Подъезд к дер. Козарево" по адресу: ЛО, Волховский район (5,667 км)-Волховский муниципальный район</t>
  </si>
  <si>
    <t>15.1.2</t>
  </si>
  <si>
    <t>Строительство 2-х подъездных путей к строящемуся объекту: "Строительство общеобразовательной школы на 220 мест в д.Большая Пустомержа Кингисеппского района ЛО" по адресу: ЛО, Кингисеппский район, д. Большая Пустомержав Кингисеппском районе ЛО (0,36357 км)-Пустомержское сельское поселение Кингисеппского муниципального района</t>
  </si>
  <si>
    <t>Реконструкция  автодороги "Подъезд к п. Михалево" (Администрация МО "Каменногорское ГП" Выборгского района)</t>
  </si>
  <si>
    <t>15.1.4</t>
  </si>
  <si>
    <t>нераспределенные средства</t>
  </si>
  <si>
    <t>Строительство автомобильной дороги "Подъезд к пос. Яшино" по адресу: Ленинградская область, Выборгский район, Селезневское сельское поселение"</t>
  </si>
  <si>
    <t>Строительство и реконструкция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 (заказчик ГКУ Ленавтодор")</t>
  </si>
  <si>
    <t>нераспределенные средства областного бюджета СМР</t>
  </si>
  <si>
    <t>Финансирование строительства, включая проектирование, автомобильной дороги от п. Новый Быт Кировского района до д. Козарево Волховского района Ленинградской области</t>
  </si>
  <si>
    <t xml:space="preserve">Финансирование реконструкции, включая проектирование, автомобильной дороги "Путилово-Поляны" в Кировском районе Ленинградской области </t>
  </si>
  <si>
    <t xml:space="preserve">Финансирование реконструкции, включая проектирование, автомобильной дороги "13 км автодороги "Магистральная" - ст. Апраксин" в Кировском районе Ленинградской области </t>
  </si>
  <si>
    <t xml:space="preserve">Финансирование реконструкции, включая проектирование, автомобильной дороги "Петрово - станция Малукса" в Кировском районе Ленинградской области </t>
  </si>
  <si>
    <t xml:space="preserve">Финансирование реконструкции, включая проектирование, автомобильной дороги "Подъезд к п. Неппово" в Кингисеппском районе Ленинградской области </t>
  </si>
  <si>
    <t>III. Резервный фонд Правительства Ленинградской области.</t>
  </si>
  <si>
    <t>Бюджету МО ЛО г. Выборг на выполнение работ по проектированию капитального ремонта
ул. Парковой в г. Выборге</t>
  </si>
  <si>
    <t xml:space="preserve"> исполнение судебных решений</t>
  </si>
  <si>
    <t>Административные штрафы</t>
  </si>
  <si>
    <t>Налог на имущество организаций (недвижимое имущество, числящееся на балансе ГКУ Ленавтодор (а/д, встроенные помещения)</t>
  </si>
  <si>
    <t xml:space="preserve">в т. ч Дорожный фонд ЛО </t>
  </si>
  <si>
    <t>в т.ч. Дорожный фонд за счет средств федерального бюджета:</t>
  </si>
  <si>
    <t xml:space="preserve"> Дорожный фонд ЛО - ОБ</t>
  </si>
  <si>
    <t>из средств Дорожного фонда, всего  субсидии бюджетам   МО</t>
  </si>
  <si>
    <t>нераспределенные средства федерального бюджета (ГКУ Ленавтодор")</t>
  </si>
  <si>
    <t>нераспределенные средства областного бюджета (ГКУ Ленавтодор")</t>
  </si>
  <si>
    <t>Строительство улицы Гидротехников от ул. Центральной до ул. Серафимовской по адресу: Ленинградская область,Ломоносовский район, Аннинское городское поселение, г.п. Новоселье (0,2185 км)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</si>
  <si>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</t>
  </si>
  <si>
    <t>Строительство автомобильной дороги поселка Щеглово (1 и 2 очереди) (0,525 км и 0,422 км)</t>
  </si>
  <si>
    <t>Строительство улицы Солнечная. Этап №3 строительства внутриквартальных проездов с канализационными и водопроводными сетями квартала малоэтажной застройки в районе ГК "Искра" по адресу: Ленинградская область, г.Сосновый Бор</t>
  </si>
  <si>
    <t xml:space="preserve"> Ремонт а/д общего пользования регионального и межмуниципального значения</t>
  </si>
  <si>
    <t xml:space="preserve">Капитальный ремонт а/д общего пользования регионального и межмуниципального значения </t>
  </si>
  <si>
    <t>4.1.</t>
  </si>
  <si>
    <t>Строительство путепровода                                                 на железнодорожной станции Любань на автомобильной дороге "Павлово – Мга – Шапки – Любань – Оредеж – Луга"</t>
  </si>
  <si>
    <t>контрольные цифры были</t>
  </si>
  <si>
    <t>стали</t>
  </si>
  <si>
    <t xml:space="preserve"> Мероприятия, направленные на достижение цели федерального проекта "Дорожная сеть"</t>
  </si>
  <si>
    <t>1.3</t>
  </si>
  <si>
    <t>2.1</t>
  </si>
  <si>
    <t>2.2</t>
  </si>
  <si>
    <t>ПРОЕКТНАЯ ЧАСТЬ</t>
  </si>
  <si>
    <t>Мероприятия, направленные на достижение цели федерального проекта "Безопасность дорожного движения"</t>
  </si>
  <si>
    <t>Федеральные проекты, входящие в состав национальных проектов</t>
  </si>
  <si>
    <t>ПРОЦЕССНАЯ ЧАСТЬ</t>
  </si>
  <si>
    <t>Комплекс процессных мероприятий "Создание условий для осуществления дорожной деятельности"</t>
  </si>
  <si>
    <t xml:space="preserve">  Мероприятия, направленные на достижение цели федерального проекта "Развитие транспортной инфраструктуры на сельских территориях"</t>
  </si>
  <si>
    <t>Федеральные проекты, не входящие в состав национальных проектов</t>
  </si>
  <si>
    <t>Всего  субсидии бюджетам   МО (ОБ)</t>
  </si>
  <si>
    <t xml:space="preserve">Всего по ГП  "Комплексное развитие сельских территорий Ленинградской области" </t>
  </si>
  <si>
    <t>Исполнение судебных актов Российской Федерации и мировых соглашений по возмещению вреда</t>
  </si>
  <si>
    <t>Всего расходов  по комитету, в т.ч.:</t>
  </si>
  <si>
    <t xml:space="preserve">НЕПРОГРАММНЫЕ РАСХОДЫ </t>
  </si>
  <si>
    <t xml:space="preserve"> Федеральный проект  "Безопасность дорожного движения" (ОБ)</t>
  </si>
  <si>
    <t>Мероприятия, направленные на достижение цели федерального проекта "Развитие транспортной инфраструктуры на сельских территориях"</t>
  </si>
  <si>
    <r>
      <t>Всего  субсидии бюджетам   МО (ОБ+</t>
    </r>
    <r>
      <rPr>
        <b/>
        <i/>
        <sz val="16"/>
        <color rgb="FFFF0000"/>
        <rFont val="Arial Cyr"/>
        <charset val="204"/>
      </rPr>
      <t>ФБ)</t>
    </r>
  </si>
  <si>
    <t xml:space="preserve"> Всего по ПРОЕКТНОЙ ЧАСТИ в рамках ГП "Развитие транспортной системы ЛО":</t>
  </si>
  <si>
    <t>Субсидии юридическим лицам на финансовое обеспечение затрат при приобретении дорожной техники и иного имущества, необходимого для функционирования содержания и (или) ремонта автомобильных дорог, по договорам финансовой аренды (лизинга).</t>
  </si>
  <si>
    <t xml:space="preserve">Субсидии на строительство и реконструкцию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 </t>
  </si>
  <si>
    <t xml:space="preserve">Софинансирование капитальных вложений в объекты государственной (муниципальной) собственности в рамках развития транспортной инфраструктуры на сельских территориях </t>
  </si>
  <si>
    <t>1.4</t>
  </si>
  <si>
    <t>1.5</t>
  </si>
  <si>
    <t>1.6</t>
  </si>
  <si>
    <t>1.7</t>
  </si>
  <si>
    <t>1.8</t>
  </si>
  <si>
    <t>Развитие инфраструктуры дорожного хозяйства</t>
  </si>
  <si>
    <t>Федеральный проект "Жилье"</t>
  </si>
  <si>
    <t>III. Государственная программа Ленинградской области "Формирование городской среды и обеспечение качественным жильем граждан на территории Ленинградской области"</t>
  </si>
  <si>
    <t>Проектируемая улица 9 на участке: от Проектируемой улицы 6 до Проектируемой улицы 12; Проектируемая улица 7 на участке: от Проектируемой улицы 9 до Проектируемой улицы 8, часть Проектируемой улицы 8 по адресу: поселок Новоселье, МО Аннинское городское поселение Ломоносовского района Ленинградской области</t>
  </si>
  <si>
    <t>Стимулирование программ развития жилищного строительства субъектов Российской Федерации</t>
  </si>
  <si>
    <t>Мероприятия, направленные на достижение цели федерального проекта "Региональная и местная дорожная сеть" (ОБ)</t>
  </si>
  <si>
    <t>Строительство 1 этапа улично-дорожной сети по адресу: Ленинградская область, г. Всеволожск, Южный жилой район, кварталы 2,3,4,5,6,7,8. Улица Московская</t>
  </si>
  <si>
    <t>Реконструкция участка автомобильной дороги по ул. Скворцова г.п. им. Морозова, включая разработку проектно-сметной документации</t>
  </si>
  <si>
    <t>Строительство улицы Шадрина на участке от улицы Крикковское шоссе до улицы Проектная 3 в мкр. №7 г.Кингисепп</t>
  </si>
  <si>
    <t>Строительство участка автомобильной дороги от автомобильной дороги "Мины-Новинка" до дер. Клетно,  в том числе проектно-изыскательские работы</t>
  </si>
  <si>
    <t xml:space="preserve">Строительство улицы Гидротехников от ул. Центральной до ул. Серафимовской по адресу: Ленинградская область,Ломоносовский район, Аннинское городское поселение, г.п. Новоселье </t>
  </si>
  <si>
    <t>СМР за счет инвесторов Севен</t>
  </si>
  <si>
    <t xml:space="preserve"> Строительство и реконструкция а/д общего пользования регионального и межмуниципального значения, в т.ч.:</t>
  </si>
  <si>
    <t>Финансирование дорожной деятельности в отношении автомобильных дорог общего пользования регионального или межмуниципального, местного значения, в т.ч.:</t>
  </si>
  <si>
    <t xml:space="preserve"> Федеральный проект "Содействие развитию автомобильных дорог регионального, межмуниципального и местного значения" за счет средств федерального бюджета, в т.ч.:</t>
  </si>
  <si>
    <t>Ремонт Мосты, Дороги</t>
  </si>
  <si>
    <t>Рек-ция а/д "Санкт-Петербург-Колтуши на участке КАД-Колтуши" 1,2 этап</t>
  </si>
  <si>
    <t>Рек-ция а/д "Санкт-Петербург-Колтуши на участке КАД-Колтуши" 3,4 этап</t>
  </si>
  <si>
    <t>Стр-во подъезда к ТПУ "Кудрово" с реконструкцией транспортной развязки на км 12+575 а/д Р-21 "Кола" (строительство)</t>
  </si>
  <si>
    <t>Стр-во подъезда к ТПУ "Кудрово" с реконструкцией транспортной развязки на км 12+575 а/д Р-21 "Кола" (реконструкция)</t>
  </si>
  <si>
    <t>Строительство автодорожного путепровода на перегоне Выборг-Таммисуо участка Выборг-Каменногорск взамен закрываемых переездов на ПК 26+30.92, ПК 1276+10.80 и ПК 15+89,60" (км 3)</t>
  </si>
  <si>
    <t>СМР за счет инвесторов Русхимальянс</t>
  </si>
  <si>
    <t xml:space="preserve">Для обеспечения материальными средствами НФГО </t>
  </si>
  <si>
    <t xml:space="preserve">V. Для обеспечения материальными средствами НФГО </t>
  </si>
  <si>
    <t>IV. Непрограммные расходы</t>
  </si>
  <si>
    <t xml:space="preserve">V. Государственная программа ЛО "Социальная поддержка отдельных категорий граждан в ЛО" (ОБ) </t>
  </si>
  <si>
    <t>Объекты, финансируемые с привлечением ИБК</t>
  </si>
  <si>
    <t>Строительство подъезда к ТПУ "Кудрово" с реконструкцией транспортной развязки на км 12+575 автомобильной дороги Р-21 "Кола"</t>
  </si>
  <si>
    <t xml:space="preserve"> Строительство автомобильной дороги от кольцевой автомобильной дороги вокруг Санкт-Петербурга до автомобильной дороги "Санкт-Петербург - Матокса" на участке от границы Санкт-Петербурга до автомобильной дороги "Санкт-Петербург - Матокса"</t>
  </si>
  <si>
    <t>Реконструкция автомобильной дороги общего пользования регионального значения "Санкт-Петербург - Колтуши" во Всеволожском районе Ленинградской области, этап №3, этап №4</t>
  </si>
  <si>
    <t>4.4</t>
  </si>
  <si>
    <t>4.5</t>
  </si>
  <si>
    <t>4.6</t>
  </si>
  <si>
    <t>ПИР (КОСГУ 228)</t>
  </si>
  <si>
    <t>СМР (КОСГУ 310)</t>
  </si>
  <si>
    <t>Выкуп (КОСГУ 330)</t>
  </si>
  <si>
    <t>за счет средств ИБК</t>
  </si>
  <si>
    <t>Рек-ция м/п ч/р Мойка на км 47+300 а/д СПб-Кировск в Кировском районе ЛО</t>
  </si>
  <si>
    <t>за счет средств федерального бюджета (Резервный фонд Пр-ва РФ)</t>
  </si>
  <si>
    <t>Федеральный проект "Региональная и местная дорожная сеть" (ФБ+ОБ)</t>
  </si>
  <si>
    <t>нераспределенный остаток</t>
  </si>
  <si>
    <t>Строительство участка улично-дорожной сети в г. Гатчина - продолжение ул. Крупской от Пушкинского до Ленинградского шоссе (от ЖК "IQ" до ТК "Окей"). Протяженность 150м (СМР)</t>
  </si>
  <si>
    <t>в том числе под иные объекты:</t>
  </si>
  <si>
    <t>в том числе остатки средств 2021 на начало текущего финансового года</t>
  </si>
  <si>
    <t>Развитие инфраструктуры дорожного хозяйства за счет средств резервного фонда Правительства Российской Федерации</t>
  </si>
  <si>
    <t>за счет средств федерального бюджета  (Резервный фонд Пр-ва РФ)</t>
  </si>
  <si>
    <t>ПИР</t>
  </si>
  <si>
    <t>Проект Бюджета на  2025г.</t>
  </si>
  <si>
    <t>единовременная выплата по ОЗ "О почетном звании ЛО "Почетный работник дорожного хозяйства ЛО"</t>
  </si>
  <si>
    <t xml:space="preserve">Проезд от автомобильной дороги общего пользования федерального значения А-181 "Скандинавия" Санкт-Петербург – Выборг – граница с Финляндской Республикой на км 47 до ул. Танкистов во Всеволожском районе Ленинградской области </t>
  </si>
  <si>
    <t>Местная улица пос. Щеглово  по адресу: Ленинградская область, Всеволожский муниципальный район, Щегловское сельское поселение, пос. Щеглово, кадастровые номера участков: 47:07:0000000:94138, 47:07:0912007:742, 47:07:0912007:734, 47:07:0000000:90666. Строительство. Протяженность 0,947 км</t>
  </si>
  <si>
    <t>Устройство  пешеходного перехода в разных уровнях на автомобильной дороге общего пользования регионального значения "Парголово-Огоньки" на км 26</t>
  </si>
  <si>
    <t>Устройство перехватывающей парковки в с.Старая Ладога, на автомобильной дороге общего пользования регионального значения "Зуево-Новая Ладога" в Волховском районе</t>
  </si>
  <si>
    <t>Устройство разноуровневого пешеходного перехода на 7-ом  километре автомобильной дороги общего пользования регионального значения "Санкт-Петербург-Морье"</t>
  </si>
  <si>
    <t>1.12</t>
  </si>
  <si>
    <t>Устройство пешеходного перехода в разных уровнях на автомобильной дороге общего пользования регионального значения "Санкт-Петербург-завод им.Свердлова-Всеволожск" на км 35</t>
  </si>
  <si>
    <t>Реконструкция автомобильной дороги общего пользования регионального значения "Подъезд к Заневскому посту"</t>
  </si>
  <si>
    <t>Реконструкция автомобильной дороги общего пользования регионального значения Санкт-Петербург-Морье", км 9-км 11 во Всеволожском районе</t>
  </si>
  <si>
    <t>Реконструкция  автомобильной дороги общего пользования регионального значения "Комсомольское-Приозерск" в Выборгском и Приозерском районах, км 30-40</t>
  </si>
  <si>
    <t>за счет средств областного бюджета (ДФ)</t>
  </si>
  <si>
    <t>за счет средств федерального бюджета (ДФ)</t>
  </si>
  <si>
    <t>за счет средств областного бюджета ( не ДФ)</t>
  </si>
  <si>
    <t>за счет средств ИБК (ДФ)</t>
  </si>
  <si>
    <t>за счет средств областного бюджета (не ДФ)</t>
  </si>
  <si>
    <t xml:space="preserve">  Всего по Комплексу процессных мероприятий "Создание условий для осуществления дорожной деятельности"  в т.ч.:            </t>
  </si>
  <si>
    <t>за счет средств областного бюджета (ОБ ДФ)</t>
  </si>
  <si>
    <t>за счет средств федерального бюджета (ФБ ДФ)</t>
  </si>
  <si>
    <t>за счет средств ИБК из ФБ (ДФ)</t>
  </si>
  <si>
    <t>Мероприятия, направленные на достижение цели федерального проекта "Безопасность дорожного движения"(ОБ)</t>
  </si>
  <si>
    <t>Федеральный проект "Развитие транспортной инфраструктуры на сельских территориях"(ФБ+ОБ)</t>
  </si>
  <si>
    <t>Федеральный проект "Содействие развитию автомобильных дорог регионального, межмуниципального и местного значения"(ОБ)</t>
  </si>
  <si>
    <t>Федеральный проект "Жилье"(ОБ)</t>
  </si>
  <si>
    <t xml:space="preserve">Наименование </t>
  </si>
  <si>
    <t xml:space="preserve"> "Реконструкция автомобильной дороги общего пользования регионального значения "Подъезд к г.Колпино"  в Тосненском районе</t>
  </si>
  <si>
    <t xml:space="preserve"> Мероприятия, направленные на достижение цели федерального проекта "Региональная и местная дорожная сеть"</t>
  </si>
  <si>
    <t>11</t>
  </si>
  <si>
    <t>Капитальный ремонт автомобильной дороги общего пользования местного значения от дома №20 по ул. Полевая дер. Пеники по ул. Пениковская дер. Лангерево до региональной дороги Сойкино – Малая Ижора</t>
  </si>
  <si>
    <t>Капитальный ремонт автомобильной дороги общего пользования местного значения ул.Новая, дер. Пеники с подъездами к социальным объектам по адресу: Ленинградская область, Ломоносовский район, дер. Пеники</t>
  </si>
  <si>
    <t xml:space="preserve">за счет средств областного бюджета </t>
  </si>
  <si>
    <t>за счет средств СПБ</t>
  </si>
  <si>
    <t>Внедрение интеллектуальных транспортных систем, предусматривающих автоматизацию процессов управления дорожным движением в городских агломерациях, включающих города с населением свыше 300 тысяч человек</t>
  </si>
  <si>
    <t>Ремонт Автодороги общего пользования местного значения по ул. Ленина от ул. Некрасова до ул. Лермонтова в п. Оредеж Оредежского сельского поселения Лужского района Ленинградской области</t>
  </si>
  <si>
    <t>Капитальный ремонт Автомобильной дороги общего пользования местного значения по ул. Энгельса  в п. Оредеж, Лужского района, Ленинградской области</t>
  </si>
  <si>
    <t>Капитальный ремонт автомобильной дороги общего пользования местного значения по ул. Некрасова  в п. Оредеж, Лужского района, Ленинградской области</t>
  </si>
  <si>
    <t>Реконструкция автомобильной дороги регионального значения «Подъезд к Заневскому посту»</t>
  </si>
  <si>
    <t>Строительство подъезда к г. Всеволожску</t>
  </si>
  <si>
    <t>Реконструкция участка автомобильной дороги «Санкт-Петербург – Морье» на км 9+500 – 11+300</t>
  </si>
  <si>
    <t>Стр-во мост.перех. ч/р Свирь у г. Подпорожье Подпорожского р-на ЛО</t>
  </si>
  <si>
    <t>Подъезд к конеферме Гомонтово в д. Гомонтово</t>
  </si>
  <si>
    <t>Ремонт автомобильной дороги общего пользования местного значения д. Старый Бор ул. Аграрная Гостилицкое с.п. Ломоносовского р-на, Ленинградской области</t>
  </si>
  <si>
    <t>Ремонт автомобильной дороги общего пользования местного значения д. Красный Бор ул. Советская Гостилицкое с.п. Ломоносовского р-на, Ленинградской области</t>
  </si>
  <si>
    <t xml:space="preserve"> Улично-дорожная сеть. Линейный объект по пр. Строителей Всеволож. р-н, Заневское г.пос.</t>
  </si>
  <si>
    <t xml:space="preserve"> Участок улично-дорожной сети -Воронцовский бульвар г. Мурино Муринское г.п.</t>
  </si>
  <si>
    <t>МО Бокситогорск</t>
  </si>
  <si>
    <t>в том числе остатки средств 2022 на начало текущего финансового года</t>
  </si>
  <si>
    <t>остатки 2022 года</t>
  </si>
  <si>
    <t>текущий год</t>
  </si>
  <si>
    <t>в том числе под объекты, из них:</t>
  </si>
  <si>
    <t>Строительство 1 этапа улично-дорожной сети по адресу: Ленинградская область, г. Всеволожск, Южный жилой район, кварталы 2,3,4,5,6,7,8. Улица Московская (доп. потребность)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</si>
  <si>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(остатки)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</si>
  <si>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(доп. потребность)</t>
  </si>
  <si>
    <t xml:space="preserve"> Улично-дорожная сеть. Продолжение ул. Тихая от ул. Новостроек до Гаражного проезда», по адресу: Ленинградская область, Всеволожский район, Бугровское сельское поселение, пос. Бугры</t>
  </si>
  <si>
    <t xml:space="preserve">Федеральный проект "Общесистемные меры развития дорожного хозяйства" </t>
  </si>
  <si>
    <t xml:space="preserve">Реконструкция автомобильной дороги общего пользования регионального значения "Парголово-Огоньки" км 25+340 - км 26+040 (для подключения ТПУ "Сертолово") </t>
  </si>
  <si>
    <t>Ленавтодор</t>
  </si>
  <si>
    <t>МО</t>
  </si>
  <si>
    <t>остаток от МО</t>
  </si>
  <si>
    <t>Мероприятия в рамках реализации специального инфраструктурного проекта (средства публично-правовой компании "Фонд развития территорий")</t>
  </si>
  <si>
    <t>VI. Мероприятия в рамках реализации специального инфраструктурного проекта (средства публично-правовой компании "Фонд развития территорий")</t>
  </si>
  <si>
    <t>Выполнение проектно-изыскательских работ по объекту "Реконструкция автомобильной дороги "Петрово-станция Малукса"  в Кировском районе</t>
  </si>
  <si>
    <t>Выполнение проектно-изыскательских работ по объекту "Реконструкция автомобильной дороги "Путилово-Поляны", км 0+600 - км 6+000 в Кировском районе + экспертиза</t>
  </si>
  <si>
    <t xml:space="preserve"> ДОРОЖНЫЙ ФОНД ЛО(ФБ+ОБ+ИБК), в т.ч.:</t>
  </si>
  <si>
    <t>Строительство улично-дорожной сети ТПУ "Сертолово"</t>
  </si>
  <si>
    <t>Поправки 2024г.</t>
  </si>
  <si>
    <t>Предоставление единовременной денежной выплаты лицам, удостоенным почетного звания Ленинградской области «Почетный работник дорожного хозяйства Ленинградской области</t>
  </si>
  <si>
    <t xml:space="preserve">Строительство 1 этапа улично-дорожной сети по адресу: Ленинградская область, г. Всеволожск, Южный жилой район, кварталы 2,3,4,5,6,7,8. Улица Московская </t>
  </si>
  <si>
    <t>Кировский район</t>
  </si>
  <si>
    <t>«Строительство моста через Староладожский канал в створе Северного переулка в г. Шлиссельбург, в том числе проектно-изыскательские работы».</t>
  </si>
  <si>
    <t>4.7</t>
  </si>
  <si>
    <t>г. Енакиево (Дорожное хозяйство, но не ДФ ЛО)</t>
  </si>
  <si>
    <t>Поправки 2026г.</t>
  </si>
  <si>
    <t>Проект Бюджета на  2026г.</t>
  </si>
  <si>
    <t>Проект Бюджета после поправок на  2024г.</t>
  </si>
  <si>
    <t>Региональный проект "Региональная и местная дорожная сеть"</t>
  </si>
  <si>
    <t>В соответствии с программами дорожной деятельности субъектами Российской Федерации выполнены дорожные работы</t>
  </si>
  <si>
    <t>Осуществлены мероприятия по дорожной деятельности в отношении автомобильных дорог общего пользования регионального или межмуниципального, местного значения и искусственных сооружений на них</t>
  </si>
  <si>
    <t>Увеличение количества стационарных камер фотовидеофиксации нарушений правил дорожного движения на автомобильных дорогах федерального, регионального или межмуниципального, местного значения до 211,11% от базового количества 2017 года</t>
  </si>
  <si>
    <t>Размещение автоматических пунктов весогабаритного контроля транспортных средств на автомобильных дорогах регионального или межмуниципального, местного значения, нарастающим итогом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</si>
  <si>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 (ГКУ ЛАД)</t>
  </si>
  <si>
    <t>Развитие системы организации движения транспортных средств и пешеходов, повышение безопасности дорожных условий</t>
  </si>
  <si>
    <t>2.1.1</t>
  </si>
  <si>
    <t>2.2.</t>
  </si>
  <si>
    <t>I.</t>
  </si>
  <si>
    <t>II.</t>
  </si>
  <si>
    <t>III.</t>
  </si>
  <si>
    <t>IV.</t>
  </si>
  <si>
    <t>Выполнены кадастровые работы</t>
  </si>
  <si>
    <t>Реализация мероприятий по приведению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</si>
  <si>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 xml:space="preserve">Выполнен капитальный ремонт  и ремонт автомобильных дорог общего пользования местного значения, имеющих приоритетный социально значимый характер  </t>
  </si>
  <si>
    <t>Отраслевой проект "Развитие транспортной инфраструктуры на сельских территориях"</t>
  </si>
  <si>
    <t>Построены (реконструированы) и отремонтированы автомобильные дороги на сельских территориях</t>
  </si>
  <si>
    <t>1.1.</t>
  </si>
  <si>
    <t>Региональный проект «Безопасность дорожного движения»</t>
  </si>
  <si>
    <t xml:space="preserve">Региональный проект "Общесистемные меры развития дорожного хозяйства". </t>
  </si>
  <si>
    <t xml:space="preserve">ВСЕГО по Региональным проектам:                                 </t>
  </si>
  <si>
    <t>12</t>
  </si>
  <si>
    <t>ГКУ ДДС</t>
  </si>
  <si>
    <t xml:space="preserve">  Всего Отраслевой проект «Безопасность дорожного движения»</t>
  </si>
  <si>
    <t>Предоставлены единовременные денежные выплаты лицам, удостоенным почетного звания Ленинградской области "Почетный работник дорожного хозяйства Ленинградской области"</t>
  </si>
  <si>
    <t>Изготовлены нагрудный знак и удостоверение к Почетному званию Ленинградской области "Почетный работник дорожного хозяйства Ленинградской области"</t>
  </si>
  <si>
    <t>Социальные выплаты и меры стимулирующего характера, связанные с профес. деят-тью (выплаты молодым специалистам ГКУ Ленавтодор, ГКУ ДДС и ГКУ ЛО ЦБДД)</t>
  </si>
  <si>
    <t>Создана транспортная инфраструктура в районах массовой жилой застройки</t>
  </si>
  <si>
    <t>Всего по ГП  Государственная программа Ленинградской области "Формирование городской среды и обеспечение качественным жильем граждан на территории Ленинградской области"</t>
  </si>
  <si>
    <t>Завершено строительство и реконструкция автомобильных дорог общего пользования регионального и межмуниципального значения</t>
  </si>
  <si>
    <t xml:space="preserve">Завершено строительство (реконструкция),  включая проектирование автомобильных дорог общего пользования местного значения  </t>
  </si>
  <si>
    <t>Восстановлены транспортно-эксплуатационные характеристики, в том числе конструктивные элементы автомобильных дорог, дорожных сооружений и (или) их частей</t>
  </si>
  <si>
    <t xml:space="preserve">Проведен комплекс работ по поддержанию надлежащего технического состояния автомобильных дорог, оценке их технического состояния, и работ по организации и обеспечению безопасности дорожного движения </t>
  </si>
  <si>
    <t xml:space="preserve">Выполнены мероприятия по обеспечению транспортной безопасности объектов транспортной инфраструктуры Ленинградской области </t>
  </si>
  <si>
    <t>Приведены 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</si>
  <si>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>Выполнены дорожные работы в отношении автомобильных дорог общего пользования регионального значения</t>
  </si>
  <si>
    <t>Уменьшена задолженность получателя субсидии по договору финансовой аренды (лизинга)</t>
  </si>
  <si>
    <t>Изготовление нагрудного знака и удостоверения к Почетному званию Ленинградской области "Почетный работник дорожного хозяйства Ленинградской области"</t>
  </si>
  <si>
    <t>Реконструкция автомобильной дороги общего пользования местного значения  «Лемовжа - Гостятино» в Волосовском районе Ленинградской области,  включая разработку проектно-сметной документации 3,8 км</t>
  </si>
  <si>
    <t>Реконструкция автомобильной дороги общего пользования местного значения                                         "Большой Сабск - Изори" в Волосовском районе Ленинградской области,   включая разработку проектно-сметной документации 2,1 км</t>
  </si>
  <si>
    <t>Строительство пешеходного мостового перехода через р. Оредеж в дер. Даймище                                           на территории Рождественского сельского поселения Гатчинского муниципального района Ленинградской области 97,02  п.м.</t>
  </si>
  <si>
    <t>Реконструкция Копорского шоссе с перекрестками улиц Ленинградская - Копорское шоссе и перекрестками улиц Копорское шоссе - проспект Александра Невского в гор. Сосновый Бор Ленинградской области по адресу: автомобильная дорога Копорское шоссе с перекрестками улиц Ленинградская - Копорское шоссе и перекрестка улиц Копорское шоссе - проспект Александра Невского в гор. Сосновый Бор Ленинградской области 1,3,4 этапы  1,709 км</t>
  </si>
  <si>
    <t>Реконструкция проезда мкрн Черная речка - мкрг Сертолово-2 по адресу: Ленинградская область, Всеволожский район, г. Сертолово, микрорайон Сертолово-2, ул. Мира, земельный участок с кадастровым номером 47:08:0103002:2500 (в границах квартала Сертолово-2 до примыкания к Восточно-Выборгскому шоссе). 1,56141 км</t>
  </si>
  <si>
    <t xml:space="preserve">Реконструкция ул. Дорожная (в границах от Дороги Жизни до дома № 7), Садового переулка и улицы Майской в г. Всеволожске по адресу: Ленинградская область, г. Всеволожск, ул. Дорожная (в границах от Дороги Жизни до дома № 7); Ленинградская область, г. Всеволожск, Садовый переулок; Ленинградская область, г. Всеволожск, ул. Майская. 0,948 км </t>
  </si>
  <si>
    <t>Строительство улицы Серафимовская по адресу: г.п. Новоселье, МО Аннинское городское поселение, Ломоносовский район, Ленинградская область 0,565 км</t>
  </si>
  <si>
    <t>Линейный объект по проспекту Строителей в составе: уличная дорожная сеть, внутриквартальные сети уличного освещения, ливневая канализация по адресу: Ленинградская область, Всеволожский муниципальный район, муниципального образования «Заневское городское поселение», кадастровый квартал 47:07:1044001», 0,6922 км</t>
  </si>
  <si>
    <r>
      <t>Построены (реконструированы)</t>
    </r>
    <r>
      <rPr>
        <b/>
        <i/>
        <sz val="16"/>
        <color rgb="FF00B050"/>
        <rFont val="Calibri"/>
        <family val="2"/>
        <charset val="204"/>
      </rPr>
      <t xml:space="preserve"> </t>
    </r>
    <r>
      <rPr>
        <b/>
        <i/>
        <sz val="16"/>
        <color rgb="FF00B050"/>
        <rFont val="Times New Roman"/>
        <family val="1"/>
        <charset val="204"/>
      </rPr>
      <t>автомобильные дороги регионального значения общего пользования с твердым покрытием, ведущие от сети автомобильных дорог общего пользования к объектам населенных пунктов, расположенных на сельских территориях, объектам агропромышленного комплекса</t>
    </r>
  </si>
  <si>
    <t>Отраслевой проект «Развитие и приведение в нормативное состояние автомобильных дорог общего пользования»</t>
  </si>
  <si>
    <t>Итого по Отраслевому проекту «Развитие и приведение в нормативное состояние автомобильных дорог общего пользования»</t>
  </si>
  <si>
    <t>Выполнено 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(ГКУ ЛАД, ДДС, ЦБДД)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</si>
  <si>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(ГКУ ДДС)</t>
  </si>
  <si>
    <t>ГП ЛО "Социальная поддержка отдельных категорий граждан в ЛО" (ОБ) (выплаты молодым специалистам ГКУ Ленавтодор, ДДС и ЦБДД)</t>
  </si>
  <si>
    <t xml:space="preserve">   СМР</t>
  </si>
  <si>
    <t>Стр-во автомобильной дороги от кольцевой автомобильной дороги вокруг Санкт-Петербурга до автомобильной дороги "Санкт-Петербург-Матокса" на участке от границы Санкт-Петербурга до а/д "Санкт-Петербург-Матокса" (в створе Пискаревки)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</si>
  <si>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 (в створе Гражданского)</t>
  </si>
  <si>
    <t xml:space="preserve">Приведение в нормативное состояние автомобильных дорог и искусственных дорожных сооружений в рамках реализации национального проекта "Безопасные качественные дороги" </t>
  </si>
  <si>
    <t>3.3.1</t>
  </si>
  <si>
    <t>за счет средств областного бюджета к бюджетному кредиту</t>
  </si>
  <si>
    <t>1.9</t>
  </si>
  <si>
    <t>Капитальный ремонт и ремонт а/д общего пользования регионального и межмуниципального значения</t>
  </si>
  <si>
    <t xml:space="preserve">Мероприятия по обеспечению транспортной безопасности объектов транспортной инфраструктуры Ленинградской области </t>
  </si>
  <si>
    <t xml:space="preserve">Устройство пешеходного перехода в разных уровнях на автомобильной дороге общего пользования регионального значения "Парголово - Огоньки" на км 26 </t>
  </si>
  <si>
    <t>Строительство мостового перехода через реку Котиха (протоку Репаранда) на автомобильной дороге «Подъезд к пос. Свирица в границах а/д Паша - Свирица – Загубье» в Волховском районе Ленинградской области»</t>
  </si>
  <si>
    <t>Строительство путепровода над ж/д путями на 40 км автомобильной дороги "Гатчина-Ополье" в Волосовском районе Ленинградской области</t>
  </si>
  <si>
    <t>Исполнение судебных решений</t>
  </si>
  <si>
    <t>Оказание услуг по техническому обслуживанию и ремонту комплексов автоматической фотовидеофиксации нарушений ПДД РФ, АПВГК</t>
  </si>
  <si>
    <t>Пересылка по почте копий постановлений и материалов дел об административных правонарушениях ПДД РФ</t>
  </si>
  <si>
    <t>Страхование комплексов</t>
  </si>
  <si>
    <t xml:space="preserve">Приведение в нормативное состояние автомобильных дорог и искусственных дорожных сооружений </t>
  </si>
  <si>
    <t xml:space="preserve"> Финансовое обеспечение дорожной деятельности </t>
  </si>
  <si>
    <t>1.13</t>
  </si>
  <si>
    <t>1.14</t>
  </si>
  <si>
    <t>1.15</t>
  </si>
  <si>
    <t>Субсидии на строительство (реконструкцию), включая проектирование автомобильных дорог общего пользования местного значения</t>
  </si>
  <si>
    <t>3.4</t>
  </si>
  <si>
    <t>Выполнение проектно-изыскательских работ по устройству элементов обустройства а/д</t>
  </si>
  <si>
    <t>Установка программно-аппаратных комлексов по контролю за дорожным движением  на а/д общего пользования регионального значения ЛО</t>
  </si>
  <si>
    <t xml:space="preserve"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</t>
  </si>
  <si>
    <t>Строительство и реконструкция а/д общего пользования регионального и межмуниципального значения</t>
  </si>
  <si>
    <r>
      <t xml:space="preserve">Предоставление единовременной денежной выплаты лицам, удостоенным почетного звания ЛО«Почетный работник дорожного хозяйства ЛО и изготовление нагруд. знака и удостоверения </t>
    </r>
    <r>
      <rPr>
        <b/>
        <i/>
        <sz val="16"/>
        <rFont val="Arial Cyr"/>
        <charset val="204"/>
      </rPr>
      <t>(не ДФ)</t>
    </r>
  </si>
  <si>
    <t>за счет средств СПБ (ДФ)</t>
  </si>
  <si>
    <t>Строительство и реконструкция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</t>
  </si>
  <si>
    <t>Развитие транспортной инфраструктуры на сельских территориях</t>
  </si>
  <si>
    <t xml:space="preserve"> Региональный проект "Жилье"</t>
  </si>
  <si>
    <t xml:space="preserve">Обеспечение деятельности (услуги, работы) государственных учреждений </t>
  </si>
  <si>
    <t>3.5</t>
  </si>
  <si>
    <t>Стройка, Реконструкция</t>
  </si>
  <si>
    <t xml:space="preserve">Субсидий бюджетам муниципальных образований Ленинградской
области на капитальный ремонт и (или) ремонт автомобильных дорог общего пользования местного значения (г. ГАТЧИНА)
</t>
  </si>
  <si>
    <t>Мероприятия в рамках реализации специального инфраструктурного проекта (за счет средств областного бюджета Ленинградской области)</t>
  </si>
  <si>
    <t>за счет средств областного бюджета (софинансирование)</t>
  </si>
  <si>
    <t>из средств ФБ снятие БК на опереж темпы (ФБ ДФ)</t>
  </si>
  <si>
    <t>из средств Дорожного фонда, всего  субсидии бюджетам  МО (ОБ+ФБ)</t>
  </si>
  <si>
    <t>Проект Бюджета Комитета по дорожному хозяйству Ленинградской области на 2024 год и на плановый период 2025 и 2026 годов (тыс. руб), закон в апреле 2024г.</t>
  </si>
  <si>
    <t>Кап. ремонт Мосты, Дороги</t>
  </si>
  <si>
    <t xml:space="preserve">ПИР - ОБ </t>
  </si>
  <si>
    <t>1.16</t>
  </si>
  <si>
    <t>Устройство парковки на км 7+865 автомобильной дороги "Ульяновка-Отрадное" в Тосненском районе</t>
  </si>
  <si>
    <t>Рек-ция моста ч/р Михалевка на км59+922 а/д Комсомольское-Приозерск в Выборгском р-не ЛО</t>
  </si>
  <si>
    <t>Рек-ция моста ч/р Кумбито на км2+660 а/д Подъезд к октябрьской слободе до шоссе на Кондегу в Волховском р-не ЛО</t>
  </si>
  <si>
    <t>Устройство пешеходных переходов в разных уровнях на а/д Санкт-Петербург-Колтуши во Всеволожском р-не ЛО</t>
  </si>
  <si>
    <t xml:space="preserve"> (КОСГУ 298)</t>
  </si>
  <si>
    <t xml:space="preserve"> (КОСГУ 299)</t>
  </si>
  <si>
    <t>Выполнение проектно-изыскательских работ по объекту "Реконструкция автомобильной дороги "Путилово-Поляны", км 0+600 - км 6+000 в Кировском районе</t>
  </si>
  <si>
    <t>Экспертиза проектно-изыскательских работ по объекту "Реконструкция автомобильной дороги "Путилово-Поляны", км 0+600 - км 6+000 в Кировском районе</t>
  </si>
  <si>
    <t>Выполнение проектно-изыскательских работ по объекту "Реконструкция автомобильной дороги "Подъезд к п.Неппово" в Кингисеппском районе</t>
  </si>
  <si>
    <t>Экспертиза проектно-изыскательских работ по объекту "Реконструкция автомобильной дороги "Подъезд к п.Неппово" в Кингисеппском районе</t>
  </si>
  <si>
    <t>Участок улично-дорожной сети - Воронцовский бульвар (правая половина дороги от улицы Графская до Ручьевского проспекта) и улица Шувалова (правая половина дороги от улицы Графская до Ручьевского проспекта) в западной части г. Мурино МО "Муринское городское поселение" Всеволожского муниципального района Ленинградской области</t>
  </si>
  <si>
    <t>Субсидии на строительство (реконструкцию), включая проектирование автомобильных дорог общего пользования местного значения (остатки средств на начало текущего финансового года)</t>
  </si>
  <si>
    <t>4.2</t>
  </si>
  <si>
    <t>Строительство участка улично-дорожной сети в г. Гатчина - продолжение ул. Крупской от Пушкинского до Ленинградского шоссе (от ЖК "IQ" до ТК "Окей")</t>
  </si>
  <si>
    <t xml:space="preserve"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</t>
  </si>
  <si>
    <t>4.3</t>
  </si>
  <si>
    <t>«Строительство автомобильной дороги, расположенной по адресу: Ленинградская область, Тосненский район, г.Тосно, дорога к стадиону от региональной автодороги "Кемполово-Губаницы-Калитино-Выра-Тосно-Шапки", в том числе проектно-изыскательское работы»</t>
  </si>
  <si>
    <t>VI. Резервный фонд Правительства ЛО</t>
  </si>
  <si>
    <t>предоставление иных межбюджетных трансфертов из областного бюджета Ленинградской области бюджету муниципального образования «Тихвинское городское поселение» Тихвинского муниципального района Ленинградской области в целях финансового обеспечения выполнения противоаварийных мероприятий на мосту через Введенский ручей по ул. Зайцева в городе Тихвин Ленинградской области.</t>
  </si>
  <si>
    <t>Поправки бюджета в апреле</t>
  </si>
  <si>
    <t xml:space="preserve"> Проект Бюджета на  2024г. </t>
  </si>
  <si>
    <t xml:space="preserve">Бюджет на 2024г. </t>
  </si>
  <si>
    <t xml:space="preserve">Бюджет на 2025г. </t>
  </si>
  <si>
    <t xml:space="preserve">Бюджет на 2026г. </t>
  </si>
  <si>
    <t>Резервный фонд Правительства ЛО</t>
  </si>
  <si>
    <t>ПРОЦЕССНАЯ ЧАСТЬ НЕ ДФ</t>
  </si>
  <si>
    <t>Средства,предусмотренные на условно отобранные Минсельхозом объекты кап ремонта и ремонта а/д (КВР 521)</t>
  </si>
  <si>
    <t>Капитальный ремонт и ремонт а/д общего пользования регионального и межмуниципального значения(средства ОБ)</t>
  </si>
  <si>
    <t>«Строительство автомобильной дороги Подъезд к объекту строительства – полигон твердых бытовых и отдельных видов промышленных отходов с МСК в Кингисеппском муниципальном районе Ленинградской области на участках с КН 47:20:0752003:847 и КН 47:20:07520003:848»</t>
  </si>
  <si>
    <t xml:space="preserve">Финансирование 2024г. </t>
  </si>
  <si>
    <t>%</t>
  </si>
  <si>
    <t xml:space="preserve">Выполнение 2024г. </t>
  </si>
  <si>
    <t xml:space="preserve">Выполнение комплексного специального обследования автомобильных дорог общего пользования регионального значения в Всеволожском, Выборгском, Кингисеппском, Киришском, Лодейнопольском, Подпорожском, Сланцевском, Тихвинском и Тосненском районах Ленинградской области, разработку паспортов автомобильных дорог и проектов организации дорожного движения. </t>
  </si>
  <si>
    <t xml:space="preserve">Выполнение комплексного специального обследования автомобильных дорог общего пользования регионального значения в Бокситогорском, Киришском, Ломоносовском и Тосненском районах Ленинградской области, разработку паспортов автомобильных дорог и проектов организации дорожного движения. </t>
  </si>
  <si>
    <t>Технологическое присоединение для электроснабжения наружного освещения пешеходных переходов</t>
  </si>
  <si>
    <t>прочие (КОСГУ 299)</t>
  </si>
  <si>
    <t>прочие (КОСГУ 298)</t>
  </si>
  <si>
    <t>"Реконструкция автомобильной дороги "Подъезд к п.Неппово" в Кингисеппском районе (ПИР)</t>
  </si>
  <si>
    <t xml:space="preserve">Нераспределенные средства </t>
  </si>
  <si>
    <t>Оказание услуг по сопровождению Автоматизированной системы обработки данных автоматической фото-видеофиксации административных правонарушений в области дорожного движения на территории Ленинградской области</t>
  </si>
  <si>
    <t xml:space="preserve">Оказание услуг по аренде подсистемы фотовидеофиксации нарушений Правил дорожного движения Российской Федерации  </t>
  </si>
  <si>
    <t>Оказание услуг по сопровождению программного продукта весогабаритного контроля</t>
  </si>
  <si>
    <t>Оказание услуг по плановому техническому обслуживанию Автоматизированной системы дистанционного сбора данных о потреблении электроэнергии</t>
  </si>
  <si>
    <t>Оказание услуг по технологическому присоединению комплексов к сетям электроснабжения</t>
  </si>
  <si>
    <t xml:space="preserve"> оказанию услуг связи по предоставлению каналов связи  </t>
  </si>
  <si>
    <t>Оказание услуг по предпочтовой подготовке регистрируемых почтовых отправлений, содержащих копии постановлений об административных правонарушениях в области дорожного движения</t>
  </si>
  <si>
    <t>Оказание услуг по передаче электрической энергии</t>
  </si>
  <si>
    <t>за счет средств федерального бюджета (зачет аванса 2023г.)</t>
  </si>
  <si>
    <t xml:space="preserve">Рек-ция а/д "Санкт-Петербург-Колтуши на участке КАД-Колтуши" 1,2 этап 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</si>
  <si>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(ДДС, ЛАД)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</si>
  <si>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 (ЦБДД)</t>
  </si>
  <si>
    <t>Отраслевой проект «Безопасность дорожного движения» (ДДС, ЛАД, ЦБДД)</t>
  </si>
  <si>
    <t xml:space="preserve"> Финансовое обеспечение дорожной деятельности в рамках реализации национального проекта "Безопасные качественные дороги" (АГЛОМЕРАЦИЯ)</t>
  </si>
  <si>
    <t>Приведение в нормативное состояние автомобильных дорог и искусственных дорожных сооружений в рамках реализации национального проекта "Безопасные качественные дороги" (Мосты, дороги)</t>
  </si>
  <si>
    <t>Региональные проекты</t>
  </si>
  <si>
    <t xml:space="preserve">Заключено ГК, Соглашений на 2024г. </t>
  </si>
  <si>
    <t>Выполнение работ по ликвидации мест концентрации ДТП и аварийно-опасных участков на автомобильных дорогах общего пользования регионального значения Ленинградской области инженерными методами</t>
  </si>
  <si>
    <t>прочие (КОСГУ 228)</t>
  </si>
  <si>
    <t>Устройство элементов обустройства</t>
  </si>
  <si>
    <t>СМР (244)</t>
  </si>
  <si>
    <t>ПИР (243)</t>
  </si>
  <si>
    <t>Всего  субсидии бюджетам   МО (ОБ+СПБ)</t>
  </si>
  <si>
    <t>ПИР (244)</t>
  </si>
  <si>
    <t>Выполнение работ по устройству искусственных неровностей на участке автомобильной дороги общего пользования регионального значения "Стрельна - Кипень - Гатчина" в границах населенного пункта Кипень в Ломоносовском районе Ленинградской области</t>
  </si>
  <si>
    <t>СМР (243)</t>
  </si>
  <si>
    <t>Проведение специального обследования мест концентрации дорожно-транспортных происшествий</t>
  </si>
  <si>
    <t>Установка недостающих технических средств организации дорожного движения на автомобильных дорогах общего пользования регионального значения Ленинградской области</t>
  </si>
  <si>
    <t>предоставление иных межбюджетных трансфертов из областного бюджета ЛО бюджету МО Ивангородское г.п. Кингисеппского мун. р-на ЛО в целях проведения праздничных мероприятий, посвященных 79-й годовщине Победы в Великой Отечественной войне, в г. Ивангороде на реализацию мероприятий по ремонту а/д местного значения</t>
  </si>
  <si>
    <t>предоставление иных межбюджетных трансфертов из областного бюджета ЛО бюджету МО Лебяженское г.п. Ломоносовского мун. р-на ЛО в целях выполнения работ по укреплению профиля (откоса) а/д по ул. Красногорской в Лебяженском г.п. ЛО</t>
  </si>
  <si>
    <r>
      <t xml:space="preserve"> Федеральный проект "Содействие развитию автомобильных дорог регионального, межмуниципального и местного значения"  </t>
    </r>
    <r>
      <rPr>
        <b/>
        <i/>
        <sz val="16"/>
        <color rgb="FFFF0000"/>
        <rFont val="Arial"/>
        <family val="2"/>
        <charset val="204"/>
      </rPr>
      <t>за счет средств федерального бюджета (зачет аванса 2023г.)</t>
    </r>
  </si>
  <si>
    <t xml:space="preserve">Техническое перевооружение перекрестков и пешеходных переходов с устройством светофорных объектов </t>
  </si>
  <si>
    <t>Исполнение  Бюджета Комитета по дорожному хозяйству Ленинградской области на 1 января 2025 года</t>
  </si>
  <si>
    <t>Мероприятия по снижению аварийности на сети автомобильных дорог общего пользования регионального и межмуниципального значения ЛО, включая обустройство наружным освещением автодорог общего пользования рег.значения на исполнение судебных решений.</t>
  </si>
  <si>
    <t>Обустройство тротуаров</t>
  </si>
  <si>
    <t>Установка барьерного ограждения</t>
  </si>
  <si>
    <t>Технологическое присоединение для электроснабжения наружного освещения пешеходных переходов (КВР 243)</t>
  </si>
  <si>
    <t>ПИР, прочие КВР</t>
  </si>
  <si>
    <t>Разработка и сопровождение интерактивной Программы комплексного развития транспортной инфраструктуры Ленинградской области</t>
  </si>
  <si>
    <t xml:space="preserve"> Федеральный проект "Содействие развитию автомобильных дорог регионального, межмуниципального и местного значения"  за счет средств федерального бюджета (зачет аванса 2023г.)</t>
  </si>
  <si>
    <t>ВСЕГО: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</si>
</sst>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,##0.00000"/>
    <numFmt numFmtId="165" formatCode="#,##0.0"/>
    <numFmt numFmtId="166" formatCode="0.0%"/>
    <numFmt numFmtId="167" formatCode="#,##0.000"/>
    <numFmt numFmtId="168" formatCode="_-* #,##0.00&quot;р.&quot;_-;\-* #,##0.00&quot;р.&quot;_-;_-* &quot;-&quot;??&quot;р.&quot;_-;_-@_-"/>
    <numFmt numFmtId="169" formatCode="_-* #,##0.00_р_._-;\-* #,##0.00_р_._-;_-* &quot;-&quot;??_р_._-;_-@_-"/>
    <numFmt numFmtId="170" formatCode="#,##0.000000"/>
    <numFmt numFmtId="171" formatCode="#,##0.0000"/>
  </numFmts>
  <fonts count="196" x14ac:knownFonts="1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14"/>
      <color rgb="FF002060"/>
      <name val="Arial"/>
      <family val="2"/>
      <charset val="204"/>
    </font>
    <font>
      <b/>
      <i/>
      <sz val="16"/>
      <color rgb="FF7030A0"/>
      <name val="Arial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4"/>
      <color rgb="FF002060"/>
      <name val="Arial Cyr"/>
      <charset val="204"/>
    </font>
    <font>
      <b/>
      <i/>
      <sz val="14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2"/>
      <color rgb="FFFF0000"/>
      <name val="Calibri"/>
      <family val="2"/>
      <charset val="204"/>
      <scheme val="minor"/>
    </font>
    <font>
      <b/>
      <i/>
      <sz val="14"/>
      <color theme="5" tint="-0.249977111117893"/>
      <name val="Arial Cyr"/>
      <charset val="204"/>
    </font>
    <font>
      <b/>
      <i/>
      <sz val="14"/>
      <color theme="5" tint="-0.249977111117893"/>
      <name val="Arial"/>
      <family val="2"/>
      <charset val="204"/>
    </font>
    <font>
      <b/>
      <i/>
      <sz val="14"/>
      <color rgb="FFFF0000"/>
      <name val="Arial Cyr"/>
      <charset val="204"/>
    </font>
    <font>
      <b/>
      <i/>
      <sz val="14"/>
      <color rgb="FFFF0000"/>
      <name val="Arial"/>
      <family val="2"/>
      <charset val="204"/>
    </font>
    <font>
      <b/>
      <i/>
      <sz val="14"/>
      <color rgb="FF7030A0"/>
      <name val="Arial Cyr"/>
      <charset val="204"/>
    </font>
    <font>
      <b/>
      <i/>
      <sz val="14"/>
      <color rgb="FF7030A0"/>
      <name val="Arial"/>
      <family val="2"/>
      <charset val="204"/>
    </font>
    <font>
      <i/>
      <sz val="14"/>
      <name val="Arial Cyr"/>
      <charset val="204"/>
    </font>
    <font>
      <i/>
      <sz val="14"/>
      <name val="Arial"/>
      <family val="2"/>
      <charset val="204"/>
    </font>
    <font>
      <i/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4"/>
      <color rgb="FFFF0000"/>
      <name val="Arial Cyr"/>
      <charset val="204"/>
    </font>
    <font>
      <b/>
      <sz val="12"/>
      <color rgb="FFFF0000"/>
      <name val="Calibri"/>
      <family val="2"/>
      <charset val="204"/>
      <scheme val="minor"/>
    </font>
    <font>
      <b/>
      <sz val="14"/>
      <color theme="5" tint="-0.249977111117893"/>
      <name val="Arial"/>
      <family val="2"/>
      <charset val="204"/>
    </font>
    <font>
      <sz val="12"/>
      <color theme="1"/>
      <name val="Arial"/>
      <family val="2"/>
      <charset val="204"/>
    </font>
    <font>
      <b/>
      <sz val="14"/>
      <color rgb="FF7030A0"/>
      <name val="Arial"/>
      <family val="2"/>
      <charset val="204"/>
    </font>
    <font>
      <b/>
      <sz val="14"/>
      <color rgb="FF002060"/>
      <name val="Arial"/>
      <family val="2"/>
      <charset val="204"/>
    </font>
    <font>
      <b/>
      <i/>
      <sz val="14"/>
      <name val="Arial Cyr"/>
      <charset val="204"/>
    </font>
    <font>
      <sz val="14"/>
      <name val="Arial Cyr"/>
      <charset val="204"/>
    </font>
    <font>
      <b/>
      <i/>
      <sz val="12"/>
      <name val="Arial Cyr"/>
      <charset val="204"/>
    </font>
    <font>
      <i/>
      <sz val="12"/>
      <name val="Arial Cyr"/>
      <charset val="204"/>
    </font>
    <font>
      <sz val="12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i/>
      <sz val="14"/>
      <color theme="1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4"/>
      <name val="Arial Cyr"/>
      <charset val="204"/>
    </font>
    <font>
      <b/>
      <sz val="12"/>
      <name val="Calibri"/>
      <family val="2"/>
      <charset val="204"/>
      <scheme val="minor"/>
    </font>
    <font>
      <b/>
      <sz val="12"/>
      <color rgb="FF0070C0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2"/>
      <color rgb="FF7030A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002060"/>
      <name val="Arial"/>
      <family val="2"/>
      <charset val="204"/>
    </font>
    <font>
      <sz val="12"/>
      <name val="Arial"/>
      <family val="2"/>
      <charset val="204"/>
    </font>
    <font>
      <b/>
      <i/>
      <sz val="12"/>
      <color rgb="FF002060"/>
      <name val="Arial Cyr"/>
      <charset val="204"/>
    </font>
    <font>
      <i/>
      <sz val="14"/>
      <color rgb="FF002060"/>
      <name val="Arial"/>
      <family val="2"/>
      <charset val="204"/>
    </font>
    <font>
      <sz val="14"/>
      <color theme="5" tint="-0.249977111117893"/>
      <name val="Arial"/>
      <family val="2"/>
      <charset val="204"/>
    </font>
    <font>
      <sz val="12"/>
      <color rgb="FF002060"/>
      <name val="Calibri"/>
      <family val="2"/>
      <charset val="204"/>
      <scheme val="minor"/>
    </font>
    <font>
      <b/>
      <sz val="12"/>
      <color rgb="FF002060"/>
      <name val="Calibri"/>
      <family val="2"/>
      <charset val="204"/>
      <scheme val="minor"/>
    </font>
    <font>
      <b/>
      <sz val="12"/>
      <name val="Arial Cyr"/>
      <charset val="204"/>
    </font>
    <font>
      <sz val="12"/>
      <color rgb="FF002060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sz val="14"/>
      <color rgb="FF00206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2"/>
      <color theme="5" tint="-0.249977111117893"/>
      <name val="Arial Cyr"/>
      <charset val="204"/>
    </font>
    <font>
      <sz val="14"/>
      <name val="Calibri"/>
      <family val="2"/>
      <charset val="204"/>
      <scheme val="minor"/>
    </font>
    <font>
      <sz val="12"/>
      <color rgb="FF7030A0"/>
      <name val="Calibri"/>
      <family val="2"/>
      <charset val="204"/>
      <scheme val="minor"/>
    </font>
    <font>
      <b/>
      <sz val="14"/>
      <color theme="5" tint="-0.249977111117893"/>
      <name val="Arial Cyr"/>
      <charset val="204"/>
    </font>
    <font>
      <i/>
      <sz val="14"/>
      <color rgb="FFC00000"/>
      <name val="Arial Cyr"/>
      <charset val="204"/>
    </font>
    <font>
      <i/>
      <sz val="14"/>
      <color rgb="FFFF0000"/>
      <name val="Arial"/>
      <family val="2"/>
      <charset val="204"/>
    </font>
    <font>
      <sz val="12"/>
      <color rgb="FFFF0000"/>
      <name val="Calibri"/>
      <family val="2"/>
      <charset val="204"/>
      <scheme val="minor"/>
    </font>
    <font>
      <i/>
      <sz val="14"/>
      <color theme="5" tint="-0.249977111117893"/>
      <name val="Arial Cyr"/>
      <charset val="204"/>
    </font>
    <font>
      <sz val="12"/>
      <color theme="5" tint="-0.249977111117893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scheme val="minor"/>
    </font>
    <font>
      <b/>
      <i/>
      <sz val="12"/>
      <color rgb="FF002060"/>
      <name val="Calibri"/>
      <family val="2"/>
      <charset val="204"/>
      <scheme val="minor"/>
    </font>
    <font>
      <i/>
      <sz val="12"/>
      <color rgb="FF002060"/>
      <name val="Calibri"/>
      <family val="2"/>
      <charset val="204"/>
      <scheme val="minor"/>
    </font>
    <font>
      <b/>
      <i/>
      <sz val="16"/>
      <color rgb="FF002060"/>
      <name val="Arial Cyr"/>
      <charset val="204"/>
    </font>
    <font>
      <b/>
      <i/>
      <sz val="16"/>
      <name val="Arial"/>
      <family val="2"/>
      <charset val="204"/>
    </font>
    <font>
      <b/>
      <i/>
      <sz val="16"/>
      <color theme="5" tint="-0.249977111117893"/>
      <name val="Arial Cyr"/>
      <charset val="204"/>
    </font>
    <font>
      <b/>
      <i/>
      <sz val="16"/>
      <color rgb="FFFF0000"/>
      <name val="Arial Cyr"/>
      <charset val="204"/>
    </font>
    <font>
      <i/>
      <sz val="16"/>
      <color rgb="FF002060"/>
      <name val="Arial Cyr"/>
      <charset val="204"/>
    </font>
    <font>
      <b/>
      <i/>
      <sz val="16"/>
      <color rgb="FF002060"/>
      <name val="Arial"/>
      <family val="2"/>
      <charset val="204"/>
    </font>
    <font>
      <b/>
      <i/>
      <sz val="16"/>
      <color theme="5" tint="-0.249977111117893"/>
      <name val="Arial"/>
      <family val="2"/>
      <charset val="204"/>
    </font>
    <font>
      <b/>
      <i/>
      <sz val="16"/>
      <color rgb="FFFF0000"/>
      <name val="Arial"/>
      <family val="2"/>
      <charset val="204"/>
    </font>
    <font>
      <b/>
      <i/>
      <sz val="16"/>
      <color rgb="FF7030A0"/>
      <name val="Arial"/>
      <family val="2"/>
      <charset val="204"/>
    </font>
    <font>
      <i/>
      <sz val="16"/>
      <color rgb="FF002060"/>
      <name val="Arial"/>
      <family val="2"/>
      <charset val="204"/>
    </font>
    <font>
      <b/>
      <sz val="16"/>
      <name val="Arial"/>
      <family val="2"/>
      <charset val="204"/>
    </font>
    <font>
      <b/>
      <sz val="16"/>
      <color rgb="FFFF0000"/>
      <name val="Arial Cyr"/>
      <charset val="204"/>
    </font>
    <font>
      <b/>
      <sz val="16"/>
      <color rgb="FF002060"/>
      <name val="Arial Cyr"/>
      <charset val="204"/>
    </font>
    <font>
      <b/>
      <sz val="16"/>
      <color theme="5" tint="-0.249977111117893"/>
      <name val="Arial"/>
      <family val="2"/>
      <charset val="204"/>
    </font>
    <font>
      <i/>
      <sz val="16"/>
      <name val="Arial"/>
      <family val="2"/>
      <charset val="204"/>
    </font>
    <font>
      <b/>
      <sz val="16"/>
      <color rgb="FF002060"/>
      <name val="Arial"/>
      <family val="2"/>
      <charset val="204"/>
    </font>
    <font>
      <i/>
      <sz val="16"/>
      <name val="Arial Cyr"/>
      <charset val="204"/>
    </font>
    <font>
      <i/>
      <sz val="16"/>
      <color rgb="FF7030A0"/>
      <name val="Arial Cyr"/>
      <charset val="204"/>
    </font>
    <font>
      <sz val="16"/>
      <color rgb="FF002060"/>
      <name val="Arial Cyr"/>
      <charset val="204"/>
    </font>
    <font>
      <sz val="16"/>
      <name val="Arial Cyr"/>
      <charset val="204"/>
    </font>
    <font>
      <b/>
      <sz val="16"/>
      <color theme="1"/>
      <name val="Arial"/>
      <family val="2"/>
      <charset val="204"/>
    </font>
    <font>
      <sz val="16"/>
      <name val="Arial"/>
      <family val="2"/>
      <charset val="204"/>
    </font>
    <font>
      <i/>
      <sz val="16"/>
      <color rgb="FFFF0000"/>
      <name val="Arial Cyr"/>
      <charset val="204"/>
    </font>
    <font>
      <b/>
      <i/>
      <sz val="16"/>
      <color rgb="FFC00000"/>
      <name val="Arial Cyr"/>
      <charset val="204"/>
    </font>
    <font>
      <i/>
      <sz val="16"/>
      <color rgb="FFC00000"/>
      <name val="Arial Cyr"/>
      <charset val="204"/>
    </font>
    <font>
      <i/>
      <sz val="16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6"/>
      <color theme="5" tint="-0.249977111117893"/>
      <name val="Arial Cyr"/>
      <charset val="204"/>
    </font>
    <font>
      <sz val="14"/>
      <color rgb="FF002060"/>
      <name val="Arial"/>
      <family val="2"/>
      <charset val="204"/>
    </font>
    <font>
      <i/>
      <sz val="14"/>
      <color rgb="FF002060"/>
      <name val="Arial Cyr"/>
      <charset val="204"/>
    </font>
    <font>
      <b/>
      <sz val="12"/>
      <color rgb="FF002060"/>
      <name val="Arial Cyr"/>
      <charset val="204"/>
    </font>
    <font>
      <b/>
      <sz val="16"/>
      <color theme="5" tint="-0.499984740745262"/>
      <name val="Arial"/>
      <family val="2"/>
      <charset val="204"/>
    </font>
    <font>
      <b/>
      <i/>
      <sz val="16"/>
      <color theme="5" tint="-0.499984740745262"/>
      <name val="Arial Cyr"/>
      <charset val="204"/>
    </font>
    <font>
      <b/>
      <i/>
      <sz val="16"/>
      <color theme="5" tint="-0.499984740745262"/>
      <name val="Arial"/>
      <family val="2"/>
      <charset val="204"/>
    </font>
    <font>
      <b/>
      <i/>
      <sz val="14"/>
      <color theme="5" tint="-0.499984740745262"/>
      <name val="Arial"/>
      <family val="2"/>
      <charset val="204"/>
    </font>
    <font>
      <b/>
      <sz val="12"/>
      <color theme="5" tint="-0.499984740745262"/>
      <name val="Calibri"/>
      <family val="2"/>
      <charset val="204"/>
      <scheme val="minor"/>
    </font>
    <font>
      <sz val="14"/>
      <color theme="5" tint="-0.499984740745262"/>
      <name val="Arial"/>
      <family val="2"/>
      <charset val="204"/>
    </font>
    <font>
      <sz val="12"/>
      <name val="Arial Cyr"/>
      <charset val="204"/>
    </font>
    <font>
      <b/>
      <sz val="12"/>
      <color rgb="FFFF0000"/>
      <name val="Arial"/>
      <family val="2"/>
      <charset val="204"/>
    </font>
    <font>
      <sz val="12"/>
      <color theme="5" tint="-0.499984740745262"/>
      <name val="Calibri"/>
      <family val="2"/>
      <charset val="204"/>
      <scheme val="minor"/>
    </font>
    <font>
      <sz val="14"/>
      <color theme="5" tint="-0.499984740745262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2"/>
      <color rgb="FF00B050"/>
      <name val="Calibri"/>
      <family val="2"/>
      <charset val="204"/>
      <scheme val="minor"/>
    </font>
    <font>
      <b/>
      <i/>
      <sz val="16"/>
      <color rgb="FF00B050"/>
      <name val="Arial Cyr"/>
      <charset val="204"/>
    </font>
    <font>
      <b/>
      <i/>
      <sz val="14"/>
      <color rgb="FF00B050"/>
      <name val="Arial"/>
      <family val="2"/>
      <charset val="204"/>
    </font>
    <font>
      <b/>
      <i/>
      <sz val="16"/>
      <color rgb="FF00B050"/>
      <name val="Arial"/>
      <family val="2"/>
      <charset val="204"/>
    </font>
    <font>
      <b/>
      <sz val="12"/>
      <color rgb="FF00B050"/>
      <name val="Calibri"/>
      <family val="2"/>
      <charset val="204"/>
      <scheme val="minor"/>
    </font>
    <font>
      <b/>
      <sz val="16"/>
      <color rgb="FF00B050"/>
      <name val="Arial Cyr"/>
      <charset val="204"/>
    </font>
    <font>
      <b/>
      <i/>
      <sz val="14"/>
      <color rgb="FF00B050"/>
      <name val="Arial Cyr"/>
      <charset val="204"/>
    </font>
    <font>
      <b/>
      <sz val="14"/>
      <color rgb="FF00B050"/>
      <name val="Arial"/>
      <family val="2"/>
      <charset val="204"/>
    </font>
    <font>
      <b/>
      <sz val="16"/>
      <color rgb="FF00B050"/>
      <name val="Arial"/>
      <family val="2"/>
      <charset val="204"/>
    </font>
    <font>
      <i/>
      <sz val="16"/>
      <color rgb="FF00B050"/>
      <name val="Arial Cyr"/>
      <charset val="204"/>
    </font>
    <font>
      <b/>
      <sz val="12"/>
      <color rgb="FF7030A0"/>
      <name val="Arial"/>
      <family val="2"/>
      <charset val="204"/>
    </font>
    <font>
      <b/>
      <sz val="16"/>
      <color rgb="FF7030A0"/>
      <name val="Arial"/>
      <family val="2"/>
      <charset val="204"/>
    </font>
    <font>
      <b/>
      <sz val="14"/>
      <color rgb="FF7030A0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b/>
      <i/>
      <sz val="16"/>
      <color rgb="FF0070C0"/>
      <name val="Arial"/>
      <family val="2"/>
      <charset val="204"/>
    </font>
    <font>
      <sz val="16"/>
      <color rgb="FFFF0000"/>
      <name val="Arial"/>
      <family val="2"/>
      <charset val="204"/>
    </font>
    <font>
      <b/>
      <i/>
      <sz val="16"/>
      <color theme="6" tint="-0.249977111117893"/>
      <name val="Arial"/>
      <family val="2"/>
      <charset val="204"/>
    </font>
    <font>
      <b/>
      <i/>
      <sz val="16"/>
      <color theme="6" tint="-0.249977111117893"/>
      <name val="Arial Cyr"/>
      <charset val="204"/>
    </font>
    <font>
      <sz val="12"/>
      <color theme="6" tint="-0.249977111117893"/>
      <name val="Calibri"/>
      <family val="2"/>
      <charset val="204"/>
      <scheme val="minor"/>
    </font>
    <font>
      <b/>
      <sz val="16"/>
      <color theme="6" tint="-0.249977111117893"/>
      <name val="Arial Cyr"/>
      <charset val="204"/>
    </font>
    <font>
      <b/>
      <sz val="12"/>
      <color theme="5" tint="-0.249977111117893"/>
      <name val="Calibri"/>
      <family val="2"/>
      <charset val="204"/>
      <scheme val="minor"/>
    </font>
    <font>
      <b/>
      <sz val="14"/>
      <color rgb="FF002060"/>
      <name val="Arial Cyr"/>
      <charset val="204"/>
    </font>
    <font>
      <i/>
      <sz val="14"/>
      <color rgb="FF00B050"/>
      <name val="Arial"/>
      <family val="2"/>
      <charset val="204"/>
    </font>
    <font>
      <b/>
      <sz val="12"/>
      <color rgb="FF00B050"/>
      <name val="Arial"/>
      <family val="2"/>
      <charset val="204"/>
    </font>
    <font>
      <b/>
      <sz val="12"/>
      <color theme="9" tint="-0.249977111117893"/>
      <name val="Arial"/>
      <family val="2"/>
      <charset val="204"/>
    </font>
    <font>
      <b/>
      <sz val="16"/>
      <color theme="9" tint="-0.249977111117893"/>
      <name val="Arial"/>
      <family val="2"/>
      <charset val="204"/>
    </font>
    <font>
      <b/>
      <i/>
      <sz val="16"/>
      <color theme="9" tint="-0.249977111117893"/>
      <name val="Arial"/>
      <family val="2"/>
      <charset val="204"/>
    </font>
    <font>
      <sz val="16"/>
      <color rgb="FF00B050"/>
      <name val="Calibri"/>
      <family val="2"/>
      <charset val="204"/>
      <scheme val="minor"/>
    </font>
    <font>
      <b/>
      <i/>
      <sz val="16"/>
      <color rgb="FF00B050"/>
      <name val="Times New Roman"/>
      <family val="1"/>
      <charset val="204"/>
    </font>
    <font>
      <i/>
      <sz val="14"/>
      <color rgb="FF00B050"/>
      <name val="Arial Cyr"/>
      <charset val="204"/>
    </font>
    <font>
      <b/>
      <i/>
      <sz val="16"/>
      <color rgb="FF00B0F0"/>
      <name val="Arial"/>
      <family val="2"/>
      <charset val="204"/>
    </font>
    <font>
      <b/>
      <i/>
      <sz val="16"/>
      <color rgb="FF00B0F0"/>
      <name val="Arial Cyr"/>
      <charset val="204"/>
    </font>
    <font>
      <b/>
      <sz val="12"/>
      <color rgb="FF00B0F0"/>
      <name val="Calibri"/>
      <family val="2"/>
      <charset val="204"/>
      <scheme val="minor"/>
    </font>
    <font>
      <b/>
      <i/>
      <sz val="16"/>
      <color rgb="FF00B050"/>
      <name val="Calibri"/>
      <family val="2"/>
      <charset val="204"/>
    </font>
    <font>
      <b/>
      <i/>
      <sz val="12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6"/>
      <color theme="5" tint="-0.499984740745262"/>
      <name val="Arial"/>
      <family val="2"/>
      <charset val="204"/>
    </font>
    <font>
      <sz val="16"/>
      <color theme="5" tint="-0.499984740745262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14"/>
      <color rgb="FFFF0000"/>
      <name val="Arial"/>
      <family val="2"/>
      <charset val="204"/>
    </font>
    <font>
      <b/>
      <i/>
      <sz val="12"/>
      <color theme="8" tint="-0.249977111117893"/>
      <name val="Calibri"/>
      <family val="2"/>
      <charset val="204"/>
      <scheme val="minor"/>
    </font>
    <font>
      <b/>
      <i/>
      <sz val="16"/>
      <color theme="8" tint="-0.249977111117893"/>
      <name val="Arial Cyr"/>
      <charset val="204"/>
    </font>
    <font>
      <b/>
      <i/>
      <sz val="16"/>
      <color theme="8" tint="-0.249977111117893"/>
      <name val="Arial"/>
      <family val="2"/>
      <charset val="204"/>
    </font>
    <font>
      <b/>
      <i/>
      <sz val="14"/>
      <name val="Calibri"/>
      <family val="2"/>
      <charset val="204"/>
      <scheme val="minor"/>
    </font>
    <font>
      <b/>
      <i/>
      <sz val="16"/>
      <color rgb="FF92D050"/>
      <name val="Arial"/>
      <family val="2"/>
      <charset val="204"/>
    </font>
    <font>
      <b/>
      <i/>
      <sz val="16"/>
      <color rgb="FF92D050"/>
      <name val="Arial Cyr"/>
      <charset val="204"/>
    </font>
    <font>
      <sz val="12"/>
      <color rgb="FF92D050"/>
      <name val="Calibri"/>
      <family val="2"/>
      <charset val="204"/>
      <scheme val="minor"/>
    </font>
    <font>
      <b/>
      <sz val="16"/>
      <color theme="5"/>
      <name val="Arial Cyr"/>
      <charset val="204"/>
    </font>
    <font>
      <b/>
      <i/>
      <sz val="16"/>
      <color theme="5"/>
      <name val="Arial"/>
      <family val="2"/>
      <charset val="204"/>
    </font>
    <font>
      <b/>
      <i/>
      <sz val="16"/>
      <color theme="5"/>
      <name val="Arial Cyr"/>
      <charset val="204"/>
    </font>
    <font>
      <b/>
      <i/>
      <sz val="12"/>
      <color rgb="FF7030A0"/>
      <name val="Calibri"/>
      <family val="2"/>
      <charset val="204"/>
      <scheme val="minor"/>
    </font>
    <font>
      <b/>
      <i/>
      <sz val="12"/>
      <color theme="5"/>
      <name val="Calibri"/>
      <family val="2"/>
      <charset val="204"/>
      <scheme val="minor"/>
    </font>
    <font>
      <i/>
      <sz val="12"/>
      <color rgb="FF7030A0"/>
      <name val="Calibri"/>
      <family val="2"/>
      <charset val="204"/>
      <scheme val="minor"/>
    </font>
    <font>
      <b/>
      <sz val="12"/>
      <color rgb="FF92D050"/>
      <name val="Calibri"/>
      <family val="2"/>
      <charset val="204"/>
      <scheme val="minor"/>
    </font>
    <font>
      <sz val="16"/>
      <color rgb="FFFF0000"/>
      <name val="Arial Cyr"/>
      <charset val="204"/>
    </font>
    <font>
      <i/>
      <sz val="14"/>
      <color rgb="FFFF0000"/>
      <name val="Arial Cyr"/>
      <charset val="204"/>
    </font>
    <font>
      <b/>
      <sz val="14"/>
      <color rgb="FFFF0000"/>
      <name val="Arial"/>
      <family val="2"/>
      <charset val="204"/>
    </font>
    <font>
      <sz val="14"/>
      <name val="Arial"/>
      <family val="2"/>
      <charset val="204"/>
    </font>
    <font>
      <b/>
      <i/>
      <sz val="14"/>
      <color theme="9" tint="-0.499984740745262"/>
      <name val="Arial"/>
      <family val="2"/>
      <charset val="204"/>
    </font>
    <font>
      <b/>
      <sz val="16"/>
      <color theme="9" tint="-0.499984740745262"/>
      <name val="Arial"/>
      <family val="2"/>
      <charset val="204"/>
    </font>
    <font>
      <b/>
      <i/>
      <sz val="16"/>
      <color theme="9" tint="-0.499984740745262"/>
      <name val="Arial"/>
      <family val="2"/>
      <charset val="204"/>
    </font>
    <font>
      <b/>
      <i/>
      <sz val="16"/>
      <color theme="9" tint="-0.499984740745262"/>
      <name val="Arial Cyr"/>
      <charset val="204"/>
    </font>
    <font>
      <i/>
      <sz val="16"/>
      <color theme="5" tint="-0.249977111117893"/>
      <name val="Arial"/>
      <family val="2"/>
      <charset val="204"/>
    </font>
    <font>
      <sz val="16"/>
      <color rgb="FF002060"/>
      <name val="Calibri"/>
      <family val="2"/>
      <charset val="204"/>
      <scheme val="minor"/>
    </font>
    <font>
      <b/>
      <sz val="14"/>
      <color theme="5"/>
      <name val="Arial Cyr"/>
      <charset val="204"/>
    </font>
    <font>
      <i/>
      <sz val="16"/>
      <color theme="5"/>
      <name val="Arial Cyr"/>
      <charset val="204"/>
    </font>
    <font>
      <i/>
      <sz val="16"/>
      <color theme="5" tint="-0.499984740745262"/>
      <name val="Arial Cyr"/>
      <charset val="204"/>
    </font>
    <font>
      <b/>
      <i/>
      <sz val="16"/>
      <color rgb="FF0070C0"/>
      <name val="Arial Cyr"/>
      <charset val="204"/>
    </font>
    <font>
      <sz val="12"/>
      <color rgb="FF0070C0"/>
      <name val="Calibri"/>
      <family val="2"/>
      <charset val="204"/>
      <scheme val="minor"/>
    </font>
    <font>
      <sz val="12"/>
      <color rgb="FF00B0F0"/>
      <name val="Calibri"/>
      <family val="2"/>
      <charset val="204"/>
      <scheme val="minor"/>
    </font>
    <font>
      <b/>
      <sz val="16"/>
      <color rgb="FF00B0F0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1">
    <xf numFmtId="0" fontId="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0" borderId="0"/>
    <xf numFmtId="168" fontId="75" fillId="0" borderId="0" applyFont="0" applyFill="0" applyBorder="0" applyAlignment="0" applyProtection="0"/>
    <xf numFmtId="0" fontId="75" fillId="0" borderId="0"/>
    <xf numFmtId="0" fontId="75" fillId="0" borderId="0"/>
    <xf numFmtId="0" fontId="75" fillId="0" borderId="0"/>
    <xf numFmtId="0" fontId="2" fillId="0" borderId="0"/>
    <xf numFmtId="0" fontId="2" fillId="0" borderId="0"/>
    <xf numFmtId="0" fontId="2" fillId="0" borderId="0"/>
    <xf numFmtId="0" fontId="75" fillId="0" borderId="0"/>
    <xf numFmtId="0" fontId="75" fillId="0" borderId="0"/>
    <xf numFmtId="0" fontId="75" fillId="0" borderId="0"/>
    <xf numFmtId="0" fontId="7" fillId="0" borderId="0"/>
    <xf numFmtId="0" fontId="75" fillId="0" borderId="0"/>
    <xf numFmtId="0" fontId="7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9" fontId="75" fillId="0" borderId="0" applyFont="0" applyFill="0" applyBorder="0" applyAlignment="0" applyProtection="0"/>
    <xf numFmtId="169" fontId="75" fillId="0" borderId="0" applyFont="0" applyFill="0" applyBorder="0" applyAlignment="0" applyProtection="0"/>
    <xf numFmtId="0" fontId="1" fillId="0" borderId="0"/>
    <xf numFmtId="9" fontId="75" fillId="0" borderId="0" applyFont="0" applyFill="0" applyBorder="0" applyAlignment="0" applyProtection="0"/>
  </cellStyleXfs>
  <cellXfs count="918">
    <xf numFmtId="0" fontId="0" fillId="0" borderId="0" xfId="0"/>
    <xf numFmtId="0" fontId="3" fillId="0" borderId="0" xfId="1"/>
    <xf numFmtId="49" fontId="4" fillId="0" borderId="0" xfId="1" applyNumberFormat="1" applyFont="1" applyAlignment="1">
      <alignment horizontal="center"/>
    </xf>
    <xf numFmtId="164" fontId="5" fillId="0" borderId="0" xfId="1" applyNumberFormat="1" applyFont="1"/>
    <xf numFmtId="164" fontId="3" fillId="0" borderId="0" xfId="1" applyNumberFormat="1"/>
    <xf numFmtId="164" fontId="6" fillId="0" borderId="0" xfId="1" applyNumberFormat="1" applyFont="1" applyFill="1"/>
    <xf numFmtId="0" fontId="3" fillId="0" borderId="0" xfId="1" applyFill="1"/>
    <xf numFmtId="0" fontId="3" fillId="0" borderId="0" xfId="1" applyBorder="1"/>
    <xf numFmtId="49" fontId="11" fillId="0" borderId="1" xfId="1" applyNumberFormat="1" applyFont="1" applyFill="1" applyBorder="1" applyAlignment="1">
      <alignment horizontal="center" vertical="center" wrapText="1"/>
    </xf>
    <xf numFmtId="0" fontId="12" fillId="0" borderId="0" xfId="1" applyFont="1" applyFill="1"/>
    <xf numFmtId="49" fontId="11" fillId="0" borderId="2" xfId="1" applyNumberFormat="1" applyFont="1" applyFill="1" applyBorder="1" applyAlignment="1">
      <alignment horizontal="center" vertical="center" wrapText="1"/>
    </xf>
    <xf numFmtId="49" fontId="13" fillId="0" borderId="0" xfId="1" applyNumberFormat="1" applyFont="1"/>
    <xf numFmtId="49" fontId="13" fillId="0" borderId="4" xfId="1" applyNumberFormat="1" applyFont="1" applyBorder="1" applyAlignment="1">
      <alignment horizontal="center" vertical="center"/>
    </xf>
    <xf numFmtId="49" fontId="14" fillId="0" borderId="0" xfId="1" applyNumberFormat="1" applyFont="1"/>
    <xf numFmtId="49" fontId="18" fillId="0" borderId="0" xfId="1" applyNumberFormat="1" applyFont="1"/>
    <xf numFmtId="165" fontId="24" fillId="0" borderId="4" xfId="1" applyNumberFormat="1" applyFont="1" applyFill="1" applyBorder="1" applyAlignment="1">
      <alignment horizontal="center" vertical="center"/>
    </xf>
    <xf numFmtId="49" fontId="28" fillId="0" borderId="0" xfId="1" applyNumberFormat="1" applyFont="1" applyFill="1"/>
    <xf numFmtId="49" fontId="28" fillId="0" borderId="0" xfId="1" applyNumberFormat="1" applyFont="1"/>
    <xf numFmtId="49" fontId="29" fillId="0" borderId="0" xfId="1" applyNumberFormat="1" applyFont="1" applyFill="1"/>
    <xf numFmtId="49" fontId="29" fillId="0" borderId="0" xfId="1" applyNumberFormat="1" applyFont="1"/>
    <xf numFmtId="167" fontId="16" fillId="0" borderId="4" xfId="1" applyNumberFormat="1" applyFont="1" applyFill="1" applyBorder="1" applyAlignment="1">
      <alignment vertical="center" wrapText="1"/>
    </xf>
    <xf numFmtId="165" fontId="16" fillId="0" borderId="4" xfId="1" applyNumberFormat="1" applyFont="1" applyFill="1" applyBorder="1" applyAlignment="1">
      <alignment horizontal="center" vertical="center" wrapText="1"/>
    </xf>
    <xf numFmtId="0" fontId="31" fillId="0" borderId="0" xfId="1" applyFont="1" applyFill="1"/>
    <xf numFmtId="167" fontId="22" fillId="0" borderId="4" xfId="1" applyNumberFormat="1" applyFont="1" applyFill="1" applyBorder="1" applyAlignment="1">
      <alignment vertical="center" wrapText="1"/>
    </xf>
    <xf numFmtId="165" fontId="21" fillId="0" borderId="4" xfId="1" applyNumberFormat="1" applyFont="1" applyFill="1" applyBorder="1" applyAlignment="1">
      <alignment horizontal="center" vertical="center" wrapText="1"/>
    </xf>
    <xf numFmtId="0" fontId="33" fillId="0" borderId="0" xfId="1" applyFont="1" applyFill="1"/>
    <xf numFmtId="0" fontId="16" fillId="0" borderId="0" xfId="1" applyFont="1" applyFill="1" applyBorder="1" applyAlignment="1">
      <alignment horizontal="center" vertical="center" wrapText="1"/>
    </xf>
    <xf numFmtId="0" fontId="28" fillId="0" borderId="0" xfId="1" applyFont="1" applyFill="1"/>
    <xf numFmtId="0" fontId="28" fillId="0" borderId="0" xfId="1" applyFont="1"/>
    <xf numFmtId="167" fontId="20" fillId="0" borderId="4" xfId="1" applyNumberFormat="1" applyFont="1" applyFill="1" applyBorder="1" applyAlignment="1">
      <alignment horizontal="left" vertical="center" wrapText="1"/>
    </xf>
    <xf numFmtId="165" fontId="20" fillId="0" borderId="4" xfId="1" applyNumberFormat="1" applyFont="1" applyFill="1" applyBorder="1" applyAlignment="1">
      <alignment horizontal="center" vertical="center" wrapText="1"/>
    </xf>
    <xf numFmtId="165" fontId="17" fillId="0" borderId="0" xfId="1" applyNumberFormat="1" applyFont="1" applyFill="1" applyBorder="1" applyAlignment="1">
      <alignment horizontal="center" vertical="center" wrapText="1"/>
    </xf>
    <xf numFmtId="0" fontId="35" fillId="0" borderId="0" xfId="1" applyFont="1" applyFill="1"/>
    <xf numFmtId="165" fontId="26" fillId="0" borderId="4" xfId="1" applyNumberFormat="1" applyFont="1" applyFill="1" applyBorder="1" applyAlignment="1">
      <alignment horizontal="center" vertical="center" wrapText="1"/>
    </xf>
    <xf numFmtId="0" fontId="35" fillId="3" borderId="0" xfId="1" applyFont="1" applyFill="1"/>
    <xf numFmtId="164" fontId="8" fillId="0" borderId="4" xfId="1" applyNumberFormat="1" applyFont="1" applyFill="1" applyBorder="1" applyAlignment="1">
      <alignment horizontal="center" vertical="center" wrapText="1"/>
    </xf>
    <xf numFmtId="167" fontId="25" fillId="0" borderId="4" xfId="1" applyNumberFormat="1" applyFont="1" applyFill="1" applyBorder="1" applyAlignment="1">
      <alignment horizontal="center" vertical="center" wrapText="1"/>
    </xf>
    <xf numFmtId="165" fontId="25" fillId="0" borderId="4" xfId="1" applyNumberFormat="1" applyFont="1" applyFill="1" applyBorder="1" applyAlignment="1">
      <alignment horizontal="center" vertical="center" wrapText="1"/>
    </xf>
    <xf numFmtId="165" fontId="41" fillId="0" borderId="0" xfId="1" applyNumberFormat="1" applyFont="1" applyFill="1" applyBorder="1" applyAlignment="1">
      <alignment horizontal="center" vertical="center" wrapText="1"/>
    </xf>
    <xf numFmtId="0" fontId="42" fillId="0" borderId="0" xfId="1" applyFont="1" applyFill="1"/>
    <xf numFmtId="165" fontId="25" fillId="0" borderId="4" xfId="1" applyNumberFormat="1" applyFont="1" applyFill="1" applyBorder="1" applyAlignment="1">
      <alignment horizontal="left" vertical="center" wrapText="1"/>
    </xf>
    <xf numFmtId="167" fontId="16" fillId="0" borderId="4" xfId="1" applyNumberFormat="1" applyFont="1" applyFill="1" applyBorder="1" applyAlignment="1">
      <alignment horizontal="left" vertical="center" wrapText="1"/>
    </xf>
    <xf numFmtId="0" fontId="45" fillId="0" borderId="0" xfId="1" applyFont="1" applyFill="1"/>
    <xf numFmtId="165" fontId="38" fillId="0" borderId="4" xfId="1" applyNumberFormat="1" applyFont="1" applyFill="1" applyBorder="1" applyAlignment="1">
      <alignment horizontal="center" vertical="center" wrapText="1"/>
    </xf>
    <xf numFmtId="0" fontId="47" fillId="0" borderId="0" xfId="1" applyFont="1" applyFill="1"/>
    <xf numFmtId="165" fontId="15" fillId="0" borderId="4" xfId="1" applyNumberFormat="1" applyFont="1" applyFill="1" applyBorder="1" applyAlignment="1">
      <alignment horizontal="center" vertical="center" wrapText="1"/>
    </xf>
    <xf numFmtId="0" fontId="48" fillId="0" borderId="0" xfId="1" applyFont="1" applyFill="1"/>
    <xf numFmtId="0" fontId="49" fillId="0" borderId="0" xfId="1" applyFont="1" applyFill="1"/>
    <xf numFmtId="0" fontId="37" fillId="0" borderId="0" xfId="1" applyFont="1" applyFill="1"/>
    <xf numFmtId="0" fontId="28" fillId="3" borderId="0" xfId="1" applyFont="1" applyFill="1"/>
    <xf numFmtId="0" fontId="50" fillId="0" borderId="0" xfId="1" applyFont="1" applyFill="1"/>
    <xf numFmtId="0" fontId="51" fillId="0" borderId="0" xfId="1" applyFont="1" applyFill="1"/>
    <xf numFmtId="0" fontId="49" fillId="3" borderId="0" xfId="1" applyFont="1" applyFill="1"/>
    <xf numFmtId="0" fontId="50" fillId="0" borderId="0" xfId="1" applyFont="1" applyFill="1" applyAlignment="1">
      <alignment horizontal="center"/>
    </xf>
    <xf numFmtId="0" fontId="52" fillId="0" borderId="0" xfId="1" applyFont="1" applyFill="1"/>
    <xf numFmtId="167" fontId="41" fillId="0" borderId="4" xfId="1" applyNumberFormat="1" applyFont="1" applyFill="1" applyBorder="1" applyAlignment="1">
      <alignment vertical="center" wrapText="1"/>
    </xf>
    <xf numFmtId="0" fontId="53" fillId="0" borderId="0" xfId="1" applyFont="1" applyFill="1"/>
    <xf numFmtId="167" fontId="41" fillId="3" borderId="4" xfId="1" applyNumberFormat="1" applyFont="1" applyFill="1" applyBorder="1" applyAlignment="1">
      <alignment vertical="center" wrapText="1"/>
    </xf>
    <xf numFmtId="167" fontId="54" fillId="0" borderId="4" xfId="1" applyNumberFormat="1" applyFont="1" applyFill="1" applyBorder="1" applyAlignment="1">
      <alignment vertical="center" wrapText="1"/>
    </xf>
    <xf numFmtId="0" fontId="49" fillId="4" borderId="0" xfId="1" applyFont="1" applyFill="1"/>
    <xf numFmtId="167" fontId="8" fillId="0" borderId="4" xfId="1" applyNumberFormat="1" applyFont="1" applyFill="1" applyBorder="1" applyAlignment="1">
      <alignment horizontal="left" vertical="center" wrapText="1"/>
    </xf>
    <xf numFmtId="0" fontId="8" fillId="0" borderId="0" xfId="1" applyFont="1" applyFill="1"/>
    <xf numFmtId="0" fontId="36" fillId="0" borderId="0" xfId="1" applyFont="1"/>
    <xf numFmtId="164" fontId="38" fillId="0" borderId="0" xfId="1" applyNumberFormat="1" applyFont="1" applyFill="1" applyBorder="1" applyAlignment="1">
      <alignment horizontal="center" vertical="center" wrapText="1"/>
    </xf>
    <xf numFmtId="0" fontId="56" fillId="0" borderId="0" xfId="1" applyFont="1"/>
    <xf numFmtId="0" fontId="56" fillId="0" borderId="0" xfId="1" applyFont="1" applyFill="1"/>
    <xf numFmtId="0" fontId="57" fillId="0" borderId="0" xfId="1" applyFont="1" applyFill="1"/>
    <xf numFmtId="0" fontId="58" fillId="0" borderId="0" xfId="1" applyFont="1" applyFill="1"/>
    <xf numFmtId="165" fontId="19" fillId="0" borderId="4" xfId="1" applyNumberFormat="1" applyFont="1" applyFill="1" applyBorder="1" applyAlignment="1">
      <alignment horizontal="center" vertical="center" wrapText="1"/>
    </xf>
    <xf numFmtId="165" fontId="25" fillId="0" borderId="4" xfId="1" applyNumberFormat="1" applyFont="1" applyFill="1" applyBorder="1" applyAlignment="1">
      <alignment vertical="center" wrapText="1"/>
    </xf>
    <xf numFmtId="0" fontId="60" fillId="0" borderId="0" xfId="1" applyFont="1" applyFill="1"/>
    <xf numFmtId="0" fontId="61" fillId="0" borderId="0" xfId="1" applyFont="1" applyFill="1"/>
    <xf numFmtId="0" fontId="34" fillId="0" borderId="0" xfId="1" applyFont="1" applyFill="1"/>
    <xf numFmtId="0" fontId="62" fillId="0" borderId="0" xfId="1" applyFont="1" applyFill="1"/>
    <xf numFmtId="0" fontId="63" fillId="0" borderId="0" xfId="1" applyFont="1" applyFill="1"/>
    <xf numFmtId="0" fontId="31" fillId="0" borderId="0" xfId="1" applyFont="1"/>
    <xf numFmtId="0" fontId="65" fillId="0" borderId="0" xfId="1" applyFont="1" applyFill="1"/>
    <xf numFmtId="0" fontId="16" fillId="0" borderId="0" xfId="1" applyFont="1" applyFill="1"/>
    <xf numFmtId="167" fontId="38" fillId="0" borderId="0" xfId="1" applyNumberFormat="1" applyFont="1" applyFill="1" applyBorder="1" applyAlignment="1">
      <alignment horizontal="center" vertical="center" wrapText="1"/>
    </xf>
    <xf numFmtId="0" fontId="57" fillId="0" borderId="0" xfId="1" applyFont="1"/>
    <xf numFmtId="0" fontId="26" fillId="0" borderId="0" xfId="1" applyFont="1" applyFill="1"/>
    <xf numFmtId="167" fontId="38" fillId="0" borderId="0" xfId="1" applyNumberFormat="1" applyFont="1" applyFill="1" applyBorder="1" applyAlignment="1">
      <alignment horizontal="center"/>
    </xf>
    <xf numFmtId="165" fontId="69" fillId="0" borderId="4" xfId="1" applyNumberFormat="1" applyFont="1" applyFill="1" applyBorder="1" applyAlignment="1">
      <alignment horizontal="center" vertical="center" wrapText="1"/>
    </xf>
    <xf numFmtId="0" fontId="70" fillId="0" borderId="0" xfId="1" applyFont="1" applyFill="1"/>
    <xf numFmtId="165" fontId="64" fillId="0" borderId="0" xfId="1" applyNumberFormat="1" applyFont="1" applyFill="1" applyBorder="1" applyAlignment="1">
      <alignment horizontal="center" vertical="center" wrapText="1"/>
    </xf>
    <xf numFmtId="0" fontId="72" fillId="0" borderId="0" xfId="1" applyFont="1" applyFill="1"/>
    <xf numFmtId="165" fontId="40" fillId="0" borderId="4" xfId="1" applyNumberFormat="1" applyFont="1" applyFill="1" applyBorder="1" applyAlignment="1">
      <alignment horizontal="center" vertical="center" wrapText="1"/>
    </xf>
    <xf numFmtId="165" fontId="17" fillId="0" borderId="4" xfId="1" applyNumberFormat="1" applyFont="1" applyFill="1" applyBorder="1" applyAlignment="1">
      <alignment horizontal="center" vertical="center" wrapText="1"/>
    </xf>
    <xf numFmtId="166" fontId="27" fillId="0" borderId="4" xfId="3" applyNumberFormat="1" applyFont="1" applyFill="1" applyBorder="1" applyAlignment="1">
      <alignment horizontal="left"/>
    </xf>
    <xf numFmtId="165" fontId="27" fillId="0" borderId="4" xfId="3" applyNumberFormat="1" applyFont="1" applyFill="1" applyBorder="1" applyAlignment="1">
      <alignment horizontal="center"/>
    </xf>
    <xf numFmtId="49" fontId="4" fillId="0" borderId="0" xfId="1" applyNumberFormat="1" applyFont="1" applyFill="1" applyAlignment="1">
      <alignment horizontal="center"/>
    </xf>
    <xf numFmtId="0" fontId="6" fillId="0" borderId="0" xfId="1" applyFont="1" applyFill="1"/>
    <xf numFmtId="49" fontId="6" fillId="0" borderId="0" xfId="1" applyNumberFormat="1" applyFont="1" applyFill="1"/>
    <xf numFmtId="164" fontId="3" fillId="0" borderId="0" xfId="1" applyNumberFormat="1" applyFill="1"/>
    <xf numFmtId="0" fontId="7" fillId="0" borderId="0" xfId="1" applyFont="1" applyFill="1"/>
    <xf numFmtId="0" fontId="43" fillId="0" borderId="0" xfId="1" applyFont="1" applyFill="1" applyAlignment="1">
      <alignment vertical="center" wrapText="1"/>
    </xf>
    <xf numFmtId="0" fontId="73" fillId="0" borderId="0" xfId="1" applyFont="1" applyFill="1" applyAlignment="1">
      <alignment horizontal="justify" vertical="center"/>
    </xf>
    <xf numFmtId="0" fontId="74" fillId="0" borderId="0" xfId="1" applyFont="1" applyFill="1" applyAlignment="1">
      <alignment vertical="center"/>
    </xf>
    <xf numFmtId="0" fontId="73" fillId="0" borderId="0" xfId="1" applyFont="1" applyFill="1" applyAlignment="1">
      <alignment vertical="center"/>
    </xf>
    <xf numFmtId="0" fontId="3" fillId="0" borderId="0" xfId="1" applyFill="1" applyAlignment="1">
      <alignment vertical="center" wrapText="1"/>
    </xf>
    <xf numFmtId="0" fontId="6" fillId="0" borderId="0" xfId="1" applyFont="1"/>
    <xf numFmtId="164" fontId="63" fillId="0" borderId="0" xfId="1" applyNumberFormat="1" applyFont="1" applyFill="1" applyAlignment="1">
      <alignment horizontal="center" vertical="center" wrapText="1"/>
    </xf>
    <xf numFmtId="165" fontId="8" fillId="0" borderId="4" xfId="1" applyNumberFormat="1" applyFont="1" applyFill="1" applyBorder="1" applyAlignment="1">
      <alignment horizontal="center" vertical="center" wrapText="1"/>
    </xf>
    <xf numFmtId="164" fontId="15" fillId="0" borderId="4" xfId="2" applyNumberFormat="1" applyFont="1" applyFill="1" applyBorder="1" applyAlignment="1">
      <alignment horizontal="center" vertical="center" wrapText="1"/>
    </xf>
    <xf numFmtId="0" fontId="20" fillId="0" borderId="0" xfId="1" applyFont="1" applyFill="1"/>
    <xf numFmtId="49" fontId="29" fillId="0" borderId="4" xfId="1" applyNumberFormat="1" applyFont="1" applyBorder="1"/>
    <xf numFmtId="49" fontId="77" fillId="0" borderId="0" xfId="1" applyNumberFormat="1" applyFont="1"/>
    <xf numFmtId="49" fontId="77" fillId="0" borderId="0" xfId="1" applyNumberFormat="1" applyFont="1" applyFill="1"/>
    <xf numFmtId="49" fontId="78" fillId="0" borderId="0" xfId="1" applyNumberFormat="1" applyFont="1" applyFill="1"/>
    <xf numFmtId="165" fontId="84" fillId="0" borderId="4" xfId="1" applyNumberFormat="1" applyFont="1" applyFill="1" applyBorder="1" applyAlignment="1">
      <alignment horizontal="center" vertical="center"/>
    </xf>
    <xf numFmtId="165" fontId="87" fillId="0" borderId="4" xfId="1" applyNumberFormat="1" applyFont="1" applyFill="1" applyBorder="1" applyAlignment="1">
      <alignment horizontal="center" vertical="center"/>
    </xf>
    <xf numFmtId="167" fontId="80" fillId="0" borderId="4" xfId="1" applyNumberFormat="1" applyFont="1" applyFill="1" applyBorder="1" applyAlignment="1">
      <alignment vertical="center" wrapText="1"/>
    </xf>
    <xf numFmtId="165" fontId="80" fillId="0" borderId="4" xfId="1" quotePrefix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left" vertical="center" wrapText="1"/>
    </xf>
    <xf numFmtId="165" fontId="80" fillId="0" borderId="4" xfId="1" applyNumberFormat="1" applyFont="1" applyFill="1" applyBorder="1" applyAlignment="1">
      <alignment horizontal="left" vertical="center" wrapText="1"/>
    </xf>
    <xf numFmtId="167" fontId="86" fillId="0" borderId="4" xfId="1" applyNumberFormat="1" applyFont="1" applyFill="1" applyBorder="1" applyAlignment="1">
      <alignment vertical="center" wrapText="1"/>
    </xf>
    <xf numFmtId="165" fontId="82" fillId="0" borderId="4" xfId="1" applyNumberFormat="1" applyFont="1" applyFill="1" applyBorder="1" applyAlignment="1">
      <alignment horizontal="center" vertical="center" wrapText="1"/>
    </xf>
    <xf numFmtId="167" fontId="85" fillId="0" borderId="4" xfId="1" applyNumberFormat="1" applyFont="1" applyFill="1" applyBorder="1" applyAlignment="1">
      <alignment horizontal="left" vertical="center" wrapText="1"/>
    </xf>
    <xf numFmtId="165" fontId="85" fillId="0" borderId="4" xfId="1" applyNumberFormat="1" applyFont="1" applyFill="1" applyBorder="1" applyAlignment="1">
      <alignment horizontal="left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93" fillId="0" borderId="4" xfId="1" applyNumberFormat="1" applyFont="1" applyFill="1" applyBorder="1" applyAlignment="1">
      <alignment horizontal="center" vertical="center" wrapText="1"/>
    </xf>
    <xf numFmtId="167" fontId="84" fillId="0" borderId="4" xfId="1" applyNumberFormat="1" applyFont="1" applyFill="1" applyBorder="1" applyAlignment="1">
      <alignment horizontal="left" vertical="center" wrapText="1"/>
    </xf>
    <xf numFmtId="167" fontId="80" fillId="0" borderId="4" xfId="1" applyNumberFormat="1" applyFont="1" applyFill="1" applyBorder="1" applyAlignment="1">
      <alignment horizontal="left" vertical="center" wrapText="1"/>
    </xf>
    <xf numFmtId="164" fontId="93" fillId="0" borderId="4" xfId="1" applyNumberFormat="1" applyFont="1" applyFill="1" applyBorder="1" applyAlignment="1">
      <alignment horizontal="center" vertical="center" wrapText="1"/>
    </xf>
    <xf numFmtId="167" fontId="95" fillId="0" borderId="4" xfId="1" applyNumberFormat="1" applyFont="1" applyFill="1" applyBorder="1" applyAlignment="1">
      <alignment horizontal="center" vertical="center" wrapText="1"/>
    </xf>
    <xf numFmtId="165" fontId="79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vertical="center" wrapText="1"/>
    </xf>
    <xf numFmtId="165" fontId="80" fillId="0" borderId="4" xfId="1" applyNumberFormat="1" applyFont="1" applyFill="1" applyBorder="1" applyAlignment="1">
      <alignment vertical="center" wrapText="1"/>
    </xf>
    <xf numFmtId="165" fontId="10" fillId="0" borderId="4" xfId="1" applyNumberFormat="1" applyFont="1" applyFill="1" applyBorder="1" applyAlignment="1">
      <alignment horizontal="center" vertical="center" wrapText="1"/>
    </xf>
    <xf numFmtId="165" fontId="95" fillId="0" borderId="4" xfId="1" applyNumberFormat="1" applyFont="1" applyFill="1" applyBorder="1" applyAlignment="1">
      <alignment horizontal="left" vertical="center" wrapText="1"/>
    </xf>
    <xf numFmtId="165" fontId="95" fillId="0" borderId="4" xfId="1" applyNumberFormat="1" applyFont="1" applyFill="1" applyBorder="1" applyAlignment="1">
      <alignment horizontal="center" vertical="center" wrapText="1"/>
    </xf>
    <xf numFmtId="165" fontId="79" fillId="0" borderId="4" xfId="1" applyNumberFormat="1" applyFont="1" applyFill="1" applyBorder="1" applyAlignment="1">
      <alignment horizontal="left" vertical="center" wrapText="1"/>
    </xf>
    <xf numFmtId="165" fontId="9" fillId="0" borderId="4" xfId="1" applyNumberFormat="1" applyFont="1" applyFill="1" applyBorder="1" applyAlignment="1">
      <alignment horizontal="center" vertical="center" wrapText="1"/>
    </xf>
    <xf numFmtId="165" fontId="95" fillId="0" borderId="4" xfId="1" applyNumberFormat="1" applyFont="1" applyFill="1" applyBorder="1" applyAlignment="1">
      <alignment vertical="center" wrapText="1"/>
    </xf>
    <xf numFmtId="164" fontId="79" fillId="0" borderId="4" xfId="2" applyNumberFormat="1" applyFont="1" applyFill="1" applyBorder="1" applyAlignment="1">
      <alignment horizontal="left" vertical="center" wrapText="1"/>
    </xf>
    <xf numFmtId="167" fontId="95" fillId="0" borderId="4" xfId="1" applyNumberFormat="1" applyFont="1" applyFill="1" applyBorder="1" applyAlignment="1">
      <alignment vertical="center" wrapText="1"/>
    </xf>
    <xf numFmtId="167" fontId="9" fillId="0" borderId="4" xfId="1" applyNumberFormat="1" applyFont="1" applyFill="1" applyBorder="1" applyAlignment="1">
      <alignment horizontal="center" vertical="center" wrapText="1"/>
    </xf>
    <xf numFmtId="167" fontId="93" fillId="0" borderId="4" xfId="1" applyNumberFormat="1" applyFont="1" applyFill="1" applyBorder="1" applyAlignment="1">
      <alignment vertical="center" wrapText="1"/>
    </xf>
    <xf numFmtId="167" fontId="10" fillId="0" borderId="4" xfId="1" applyNumberFormat="1" applyFont="1" applyFill="1" applyBorder="1" applyAlignment="1">
      <alignment vertical="center" wrapText="1"/>
    </xf>
    <xf numFmtId="167" fontId="79" fillId="0" borderId="4" xfId="1" applyNumberFormat="1" applyFont="1" applyFill="1" applyBorder="1" applyAlignment="1">
      <alignment horizontal="center" vertical="center" wrapText="1"/>
    </xf>
    <xf numFmtId="167" fontId="84" fillId="0" borderId="4" xfId="1" applyNumberFormat="1" applyFont="1" applyFill="1" applyBorder="1" applyAlignment="1">
      <alignment horizontal="center" vertical="center" wrapText="1"/>
    </xf>
    <xf numFmtId="165" fontId="83" fillId="0" borderId="4" xfId="1" applyNumberFormat="1" applyFont="1" applyFill="1" applyBorder="1" applyAlignment="1">
      <alignment horizontal="center" vertical="center" wrapText="1"/>
    </xf>
    <xf numFmtId="167" fontId="95" fillId="3" borderId="4" xfId="1" applyNumberFormat="1" applyFont="1" applyFill="1" applyBorder="1" applyAlignment="1">
      <alignment vertical="center" wrapText="1"/>
    </xf>
    <xf numFmtId="167" fontId="79" fillId="0" borderId="4" xfId="1" applyNumberFormat="1" applyFont="1" applyFill="1" applyBorder="1" applyAlignment="1">
      <alignment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7" fontId="10" fillId="4" borderId="4" xfId="1" applyNumberFormat="1" applyFont="1" applyFill="1" applyBorder="1" applyAlignment="1">
      <alignment vertical="center" wrapText="1"/>
    </xf>
    <xf numFmtId="165" fontId="80" fillId="4" borderId="4" xfId="1" applyNumberFormat="1" applyFont="1" applyFill="1" applyBorder="1" applyAlignment="1">
      <alignment horizontal="center" vertical="center" wrapText="1"/>
    </xf>
    <xf numFmtId="165" fontId="101" fillId="0" borderId="4" xfId="1" applyNumberFormat="1" applyFont="1" applyFill="1" applyBorder="1" applyAlignment="1">
      <alignment horizontal="center" vertical="center" wrapText="1"/>
    </xf>
    <xf numFmtId="165" fontId="10" fillId="0" borderId="4" xfId="1" applyNumberFormat="1" applyFont="1" applyFill="1" applyBorder="1" applyAlignment="1">
      <alignment vertical="center" wrapText="1"/>
    </xf>
    <xf numFmtId="165" fontId="96" fillId="0" borderId="4" xfId="1" applyNumberFormat="1" applyFont="1" applyFill="1" applyBorder="1" applyAlignment="1">
      <alignment horizontal="left" vertical="center" wrapText="1"/>
    </xf>
    <xf numFmtId="165" fontId="84" fillId="0" borderId="4" xfId="1" applyNumberFormat="1" applyFont="1" applyFill="1" applyBorder="1" applyAlignment="1">
      <alignment vertical="center" wrapText="1"/>
    </xf>
    <xf numFmtId="165" fontId="89" fillId="0" borderId="4" xfId="1" applyNumberFormat="1" applyFont="1" applyFill="1" applyBorder="1" applyAlignment="1">
      <alignment horizontal="center" vertical="center" wrapText="1"/>
    </xf>
    <xf numFmtId="165" fontId="90" fillId="0" borderId="4" xfId="1" applyNumberFormat="1" applyFont="1" applyFill="1" applyBorder="1" applyAlignment="1">
      <alignment horizontal="center" vertical="center" wrapText="1"/>
    </xf>
    <xf numFmtId="165" fontId="102" fillId="0" borderId="4" xfId="1" applyNumberFormat="1" applyFont="1" applyFill="1" applyBorder="1" applyAlignment="1">
      <alignment horizontal="center" vertical="center" wrapText="1"/>
    </xf>
    <xf numFmtId="165" fontId="103" fillId="0" borderId="4" xfId="1" applyNumberFormat="1" applyFont="1" applyFill="1" applyBorder="1" applyAlignment="1">
      <alignment horizontal="center" vertical="center" wrapText="1"/>
    </xf>
    <xf numFmtId="165" fontId="10" fillId="0" borderId="4" xfId="1" applyNumberFormat="1" applyFont="1" applyFill="1" applyBorder="1" applyAlignment="1">
      <alignment horizontal="left" vertical="top" wrapText="1"/>
    </xf>
    <xf numFmtId="165" fontId="101" fillId="0" borderId="4" xfId="1" applyNumberFormat="1" applyFont="1" applyFill="1" applyBorder="1" applyAlignment="1">
      <alignment vertical="center" wrapText="1"/>
    </xf>
    <xf numFmtId="165" fontId="104" fillId="0" borderId="4" xfId="1" applyNumberFormat="1" applyFont="1" applyFill="1" applyBorder="1" applyAlignment="1">
      <alignment horizontal="center" vertical="center" wrapText="1"/>
    </xf>
    <xf numFmtId="165" fontId="79" fillId="0" borderId="4" xfId="1" applyNumberFormat="1" applyFont="1" applyFill="1" applyBorder="1" applyAlignment="1">
      <alignment vertical="center" wrapText="1"/>
    </xf>
    <xf numFmtId="0" fontId="107" fillId="0" borderId="0" xfId="1" applyFont="1" applyFill="1"/>
    <xf numFmtId="165" fontId="83" fillId="0" borderId="4" xfId="1" applyNumberFormat="1" applyFont="1" applyFill="1" applyBorder="1" applyAlignment="1">
      <alignment horizontal="left" vertical="center" wrapText="1"/>
    </xf>
    <xf numFmtId="49" fontId="109" fillId="0" borderId="6" xfId="1" applyNumberFormat="1" applyFont="1" applyFill="1" applyBorder="1" applyAlignment="1">
      <alignment vertical="center"/>
    </xf>
    <xf numFmtId="165" fontId="83" fillId="0" borderId="4" xfId="1" applyNumberFormat="1" applyFont="1" applyFill="1" applyBorder="1" applyAlignment="1">
      <alignment vertical="center" wrapText="1"/>
    </xf>
    <xf numFmtId="0" fontId="114" fillId="0" borderId="0" xfId="1" applyFont="1" applyFill="1"/>
    <xf numFmtId="165" fontId="19" fillId="0" borderId="4" xfId="2" applyNumberFormat="1" applyFont="1" applyFill="1" applyBorder="1" applyAlignment="1">
      <alignment horizontal="left" vertical="center" wrapText="1"/>
    </xf>
    <xf numFmtId="49" fontId="116" fillId="0" borderId="6" xfId="1" applyNumberFormat="1" applyFont="1" applyFill="1" applyBorder="1" applyAlignment="1">
      <alignment vertical="center"/>
    </xf>
    <xf numFmtId="0" fontId="117" fillId="3" borderId="0" xfId="1" applyFont="1" applyFill="1"/>
    <xf numFmtId="0" fontId="52" fillId="3" borderId="0" xfId="1" applyFont="1" applyFill="1"/>
    <xf numFmtId="165" fontId="98" fillId="0" borderId="4" xfId="1" applyNumberFormat="1" applyFont="1" applyFill="1" applyBorder="1" applyAlignment="1">
      <alignment horizontal="center" vertical="center"/>
    </xf>
    <xf numFmtId="0" fontId="119" fillId="0" borderId="0" xfId="1" applyFont="1" applyFill="1"/>
    <xf numFmtId="165" fontId="111" fillId="0" borderId="4" xfId="2" applyNumberFormat="1" applyFont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left" vertical="center" wrapText="1"/>
    </xf>
    <xf numFmtId="49" fontId="39" fillId="0" borderId="4" xfId="1" applyNumberFormat="1" applyFont="1" applyFill="1" applyBorder="1" applyAlignment="1">
      <alignment horizontal="center" vertical="center"/>
    </xf>
    <xf numFmtId="167" fontId="25" fillId="0" borderId="4" xfId="1" applyNumberFormat="1" applyFont="1" applyFill="1" applyBorder="1" applyAlignment="1">
      <alignment vertical="center" wrapText="1"/>
    </xf>
    <xf numFmtId="165" fontId="71" fillId="0" borderId="4" xfId="1" applyNumberFormat="1" applyFont="1" applyFill="1" applyBorder="1" applyAlignment="1">
      <alignment horizontal="center" vertical="center" wrapText="1"/>
    </xf>
    <xf numFmtId="49" fontId="67" fillId="0" borderId="4" xfId="1" applyNumberFormat="1" applyFont="1" applyFill="1" applyBorder="1" applyAlignment="1">
      <alignment horizontal="center" vertical="center"/>
    </xf>
    <xf numFmtId="167" fontId="19" fillId="0" borderId="4" xfId="1" applyNumberFormat="1" applyFont="1" applyFill="1" applyBorder="1" applyAlignment="1">
      <alignment vertical="center" wrapText="1"/>
    </xf>
    <xf numFmtId="4" fontId="19" fillId="0" borderId="4" xfId="1" applyNumberFormat="1" applyFont="1" applyFill="1" applyBorder="1" applyAlignment="1">
      <alignment horizontal="center" vertical="center" wrapText="1"/>
    </xf>
    <xf numFmtId="49" fontId="91" fillId="0" borderId="4" xfId="1" applyNumberFormat="1" applyFont="1" applyFill="1" applyBorder="1" applyAlignment="1">
      <alignment horizontal="center" vertical="center"/>
    </xf>
    <xf numFmtId="4" fontId="15" fillId="0" borderId="4" xfId="1" applyNumberFormat="1" applyFont="1" applyFill="1" applyBorder="1" applyAlignment="1">
      <alignment horizontal="center" vertical="center" wrapText="1"/>
    </xf>
    <xf numFmtId="167" fontId="38" fillId="0" borderId="0" xfId="1" applyNumberFormat="1" applyFont="1" applyFill="1" applyBorder="1" applyAlignment="1">
      <alignment horizontal="center" vertical="center" wrapText="1"/>
    </xf>
    <xf numFmtId="0" fontId="120" fillId="0" borderId="0" xfId="1" applyFont="1" applyFill="1"/>
    <xf numFmtId="164" fontId="80" fillId="0" borderId="4" xfId="1" applyNumberFormat="1" applyFont="1" applyFill="1" applyBorder="1" applyAlignment="1">
      <alignment horizontal="center" vertical="center" wrapText="1"/>
    </xf>
    <xf numFmtId="164" fontId="82" fillId="0" borderId="4" xfId="1" applyNumberFormat="1" applyFont="1" applyFill="1" applyBorder="1" applyAlignment="1">
      <alignment horizontal="center" vertical="center" wrapText="1"/>
    </xf>
    <xf numFmtId="164" fontId="9" fillId="0" borderId="4" xfId="1" applyNumberFormat="1" applyFont="1" applyFill="1" applyBorder="1" applyAlignment="1">
      <alignment horizontal="center" vertical="center" wrapText="1"/>
    </xf>
    <xf numFmtId="164" fontId="84" fillId="0" borderId="4" xfId="1" applyNumberFormat="1" applyFont="1" applyFill="1" applyBorder="1" applyAlignment="1">
      <alignment horizontal="center" vertical="center" wrapText="1"/>
    </xf>
    <xf numFmtId="164" fontId="5" fillId="2" borderId="0" xfId="1" applyNumberFormat="1" applyFont="1" applyFill="1"/>
    <xf numFmtId="0" fontId="42" fillId="0" borderId="0" xfId="1" applyFont="1" applyFill="1" applyAlignment="1"/>
    <xf numFmtId="164" fontId="95" fillId="0" borderId="4" xfId="1" applyNumberFormat="1" applyFont="1" applyFill="1" applyBorder="1" applyAlignment="1">
      <alignment horizontal="center" vertical="center" wrapText="1"/>
    </xf>
    <xf numFmtId="164" fontId="25" fillId="0" borderId="4" xfId="1" applyNumberFormat="1" applyFont="1" applyFill="1" applyBorder="1" applyAlignment="1">
      <alignment horizontal="center" vertical="center" wrapText="1"/>
    </xf>
    <xf numFmtId="0" fontId="22" fillId="0" borderId="0" xfId="1" applyFont="1" applyFill="1"/>
    <xf numFmtId="0" fontId="55" fillId="0" borderId="0" xfId="1" applyFont="1" applyFill="1"/>
    <xf numFmtId="164" fontId="86" fillId="0" borderId="4" xfId="1" applyNumberFormat="1" applyFont="1" applyFill="1" applyBorder="1" applyAlignment="1">
      <alignment horizontal="center" vertical="center" wrapText="1"/>
    </xf>
    <xf numFmtId="164" fontId="80" fillId="0" borderId="4" xfId="1" quotePrefix="1" applyNumberFormat="1" applyFont="1" applyFill="1" applyBorder="1" applyAlignment="1">
      <alignment horizontal="center" vertical="center" wrapText="1"/>
    </xf>
    <xf numFmtId="164" fontId="16" fillId="0" borderId="4" xfId="1" quotePrefix="1" applyNumberFormat="1" applyFont="1" applyFill="1" applyBorder="1" applyAlignment="1">
      <alignment horizontal="center" vertical="center" wrapText="1"/>
    </xf>
    <xf numFmtId="164" fontId="21" fillId="0" borderId="4" xfId="1" applyNumberFormat="1" applyFont="1" applyFill="1" applyBorder="1" applyAlignment="1">
      <alignment horizontal="center" vertical="center" wrapText="1"/>
    </xf>
    <xf numFmtId="164" fontId="84" fillId="0" borderId="4" xfId="1" applyNumberFormat="1" applyFont="1" applyFill="1" applyBorder="1" applyAlignment="1">
      <alignment horizontal="center" vertical="center"/>
    </xf>
    <xf numFmtId="165" fontId="43" fillId="0" borderId="0" xfId="1" applyNumberFormat="1" applyFont="1" applyFill="1" applyAlignment="1">
      <alignment vertical="center" wrapText="1"/>
    </xf>
    <xf numFmtId="0" fontId="66" fillId="0" borderId="0" xfId="1" applyFont="1" applyFill="1" applyAlignment="1">
      <alignment horizontal="center"/>
    </xf>
    <xf numFmtId="165" fontId="93" fillId="0" borderId="4" xfId="1" quotePrefix="1" applyNumberFormat="1" applyFont="1" applyFill="1" applyBorder="1" applyAlignment="1">
      <alignment horizontal="center" vertical="center" wrapText="1"/>
    </xf>
    <xf numFmtId="49" fontId="121" fillId="0" borderId="0" xfId="1" applyNumberFormat="1" applyFont="1"/>
    <xf numFmtId="0" fontId="125" fillId="0" borderId="0" xfId="1" applyFont="1" applyFill="1"/>
    <xf numFmtId="165" fontId="122" fillId="0" borderId="4" xfId="1" applyNumberFormat="1" applyFont="1" applyFill="1" applyBorder="1" applyAlignment="1">
      <alignment horizontal="center" vertical="center" wrapText="1"/>
    </xf>
    <xf numFmtId="164" fontId="79" fillId="0" borderId="4" xfId="2" applyNumberFormat="1" applyFont="1" applyFill="1" applyBorder="1" applyAlignment="1">
      <alignment horizontal="center" vertical="center" wrapText="1"/>
    </xf>
    <xf numFmtId="164" fontId="5" fillId="0" borderId="0" xfId="1" applyNumberFormat="1" applyFont="1" applyFill="1"/>
    <xf numFmtId="49" fontId="29" fillId="0" borderId="5" xfId="1" applyNumberFormat="1" applyFont="1" applyBorder="1"/>
    <xf numFmtId="49" fontId="89" fillId="0" borderId="4" xfId="1" applyNumberFormat="1" applyFont="1" applyFill="1" applyBorder="1" applyAlignment="1">
      <alignment horizontal="center" vertical="center" wrapText="1"/>
    </xf>
    <xf numFmtId="49" fontId="90" fillId="0" borderId="4" xfId="1" applyNumberFormat="1" applyFont="1" applyFill="1" applyBorder="1" applyAlignment="1">
      <alignment horizontal="center" vertical="center" wrapText="1"/>
    </xf>
    <xf numFmtId="49" fontId="94" fillId="0" borderId="4" xfId="1" applyNumberFormat="1" applyFont="1" applyFill="1" applyBorder="1" applyAlignment="1">
      <alignment horizontal="center" vertical="center" wrapText="1"/>
    </xf>
    <xf numFmtId="49" fontId="98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49" fontId="100" fillId="0" borderId="4" xfId="1" applyNumberFormat="1" applyFont="1" applyFill="1" applyBorder="1" applyAlignment="1">
      <alignment horizontal="center" vertical="center" wrapText="1"/>
    </xf>
    <xf numFmtId="49" fontId="105" fillId="0" borderId="4" xfId="1" applyNumberFormat="1" applyFont="1" applyFill="1" applyBorder="1" applyAlignment="1">
      <alignment horizontal="center" vertical="center" wrapText="1"/>
    </xf>
    <xf numFmtId="49" fontId="91" fillId="0" borderId="4" xfId="1" applyNumberFormat="1" applyFont="1" applyFill="1" applyBorder="1" applyAlignment="1">
      <alignment horizontal="center" vertical="center" wrapText="1"/>
    </xf>
    <xf numFmtId="49" fontId="46" fillId="0" borderId="4" xfId="1" applyNumberFormat="1" applyFont="1" applyFill="1" applyBorder="1" applyAlignment="1">
      <alignment horizontal="center" vertical="center" wrapText="1"/>
    </xf>
    <xf numFmtId="165" fontId="46" fillId="0" borderId="4" xfId="1" applyNumberFormat="1" applyFont="1" applyFill="1" applyBorder="1" applyAlignment="1">
      <alignment horizontal="center" vertical="center" wrapText="1"/>
    </xf>
    <xf numFmtId="165" fontId="11" fillId="0" borderId="4" xfId="1" applyNumberFormat="1" applyFont="1" applyFill="1" applyBorder="1" applyAlignment="1">
      <alignment horizontal="center" vertical="center" wrapText="1"/>
    </xf>
    <xf numFmtId="165" fontId="92" fillId="0" borderId="4" xfId="1" applyNumberFormat="1" applyFont="1" applyFill="1" applyBorder="1" applyAlignment="1">
      <alignment horizontal="center" vertical="center" wrapText="1"/>
    </xf>
    <xf numFmtId="3" fontId="92" fillId="0" borderId="4" xfId="1" applyNumberFormat="1" applyFont="1" applyFill="1" applyBorder="1" applyAlignment="1">
      <alignment horizontal="center" vertical="center" wrapText="1"/>
    </xf>
    <xf numFmtId="3" fontId="94" fillId="0" borderId="4" xfId="1" applyNumberFormat="1" applyFont="1" applyFill="1" applyBorder="1" applyAlignment="1">
      <alignment horizontal="center" vertical="center" wrapText="1"/>
    </xf>
    <xf numFmtId="3" fontId="11" fillId="0" borderId="4" xfId="1" applyNumberFormat="1" applyFont="1" applyFill="1" applyBorder="1" applyAlignment="1">
      <alignment horizontal="center" vertical="center" wrapText="1"/>
    </xf>
    <xf numFmtId="165" fontId="97" fillId="0" borderId="4" xfId="1" applyNumberFormat="1" applyFont="1" applyFill="1" applyBorder="1" applyAlignment="1">
      <alignment horizontal="center" vertical="center" wrapText="1"/>
    </xf>
    <xf numFmtId="49" fontId="99" fillId="0" borderId="4" xfId="1" applyNumberFormat="1" applyFont="1" applyFill="1" applyBorder="1" applyAlignment="1">
      <alignment horizontal="center" vertical="center" wrapText="1"/>
    </xf>
    <xf numFmtId="49" fontId="89" fillId="4" borderId="4" xfId="1" applyNumberFormat="1" applyFont="1" applyFill="1" applyBorder="1" applyAlignment="1">
      <alignment horizontal="center" vertical="center" wrapText="1"/>
    </xf>
    <xf numFmtId="49" fontId="92" fillId="0" borderId="4" xfId="1" applyNumberFormat="1" applyFont="1" applyFill="1" applyBorder="1" applyAlignment="1">
      <alignment horizontal="center" vertical="center" wrapText="1"/>
    </xf>
    <xf numFmtId="49" fontId="34" fillId="0" borderId="4" xfId="1" applyNumberFormat="1" applyFont="1" applyFill="1" applyBorder="1" applyAlignment="1">
      <alignment horizontal="center" vertical="center" wrapText="1"/>
    </xf>
    <xf numFmtId="49" fontId="37" fillId="0" borderId="4" xfId="1" applyNumberFormat="1" applyFont="1" applyFill="1" applyBorder="1" applyAlignment="1">
      <alignment horizontal="center" vertical="center" wrapText="1"/>
    </xf>
    <xf numFmtId="49" fontId="30" fillId="0" borderId="4" xfId="1" applyNumberFormat="1" applyFont="1" applyFill="1" applyBorder="1" applyAlignment="1">
      <alignment horizontal="center" vertical="center" wrapText="1"/>
    </xf>
    <xf numFmtId="49" fontId="32" fillId="0" borderId="4" xfId="1" applyNumberFormat="1" applyFont="1" applyFill="1" applyBorder="1" applyAlignment="1">
      <alignment horizontal="center" vertical="center" wrapText="1"/>
    </xf>
    <xf numFmtId="165" fontId="93" fillId="0" borderId="4" xfId="4" applyNumberFormat="1" applyFont="1" applyFill="1" applyBorder="1" applyAlignment="1">
      <alignment horizontal="left" vertical="center" wrapText="1"/>
    </xf>
    <xf numFmtId="49" fontId="94" fillId="0" borderId="4" xfId="1" applyNumberFormat="1" applyFont="1" applyFill="1" applyBorder="1" applyAlignment="1">
      <alignment horizontal="center" vertical="center"/>
    </xf>
    <xf numFmtId="49" fontId="11" fillId="0" borderId="4" xfId="1" applyNumberFormat="1" applyFont="1" applyFill="1" applyBorder="1" applyAlignment="1">
      <alignment horizontal="center" vertical="center"/>
    </xf>
    <xf numFmtId="165" fontId="94" fillId="0" borderId="4" xfId="1" applyNumberFormat="1" applyFont="1" applyFill="1" applyBorder="1" applyAlignment="1">
      <alignment horizontal="center" vertical="center" wrapText="1"/>
    </xf>
    <xf numFmtId="165" fontId="11" fillId="0" borderId="4" xfId="1" applyNumberFormat="1" applyFont="1" applyFill="1" applyBorder="1" applyAlignment="1">
      <alignment horizontal="center" vertical="center"/>
    </xf>
    <xf numFmtId="49" fontId="98" fillId="0" borderId="4" xfId="1" applyNumberFormat="1" applyFont="1" applyFill="1" applyBorder="1" applyAlignment="1">
      <alignment horizontal="center" vertical="center"/>
    </xf>
    <xf numFmtId="49" fontId="59" fillId="0" borderId="4" xfId="1" applyNumberFormat="1" applyFont="1" applyFill="1" applyBorder="1" applyAlignment="1">
      <alignment horizontal="center" vertical="center"/>
    </xf>
    <xf numFmtId="167" fontId="40" fillId="0" borderId="4" xfId="1" applyNumberFormat="1" applyFont="1" applyFill="1" applyBorder="1" applyAlignment="1">
      <alignment vertical="center" wrapText="1"/>
    </xf>
    <xf numFmtId="167" fontId="19" fillId="0" borderId="4" xfId="1" applyNumberFormat="1" applyFont="1" applyFill="1" applyBorder="1" applyAlignment="1">
      <alignment horizontal="left" vertical="center" wrapText="1"/>
    </xf>
    <xf numFmtId="166" fontId="49" fillId="0" borderId="4" xfId="3" applyNumberFormat="1" applyFont="1" applyFill="1" applyBorder="1" applyAlignment="1">
      <alignment horizontal="center"/>
    </xf>
    <xf numFmtId="49" fontId="4" fillId="0" borderId="4" xfId="1" applyNumberFormat="1" applyFont="1" applyFill="1" applyBorder="1" applyAlignment="1">
      <alignment horizontal="center"/>
    </xf>
    <xf numFmtId="0" fontId="6" fillId="0" borderId="4" xfId="1" applyFont="1" applyFill="1" applyBorder="1"/>
    <xf numFmtId="164" fontId="6" fillId="0" borderId="4" xfId="1" applyNumberFormat="1" applyFont="1" applyFill="1" applyBorder="1"/>
    <xf numFmtId="0" fontId="53" fillId="3" borderId="0" xfId="1" applyFont="1" applyFill="1"/>
    <xf numFmtId="165" fontId="3" fillId="0" borderId="0" xfId="1" applyNumberFormat="1" applyFill="1"/>
    <xf numFmtId="164" fontId="87" fillId="0" borderId="4" xfId="1" applyNumberFormat="1" applyFont="1" applyFill="1" applyBorder="1" applyAlignment="1">
      <alignment horizontal="center" vertical="center"/>
    </xf>
    <xf numFmtId="164" fontId="88" fillId="0" borderId="4" xfId="1" applyNumberFormat="1" applyFont="1" applyFill="1" applyBorder="1" applyAlignment="1">
      <alignment horizontal="center" vertical="center"/>
    </xf>
    <xf numFmtId="164" fontId="122" fillId="0" borderId="4" xfId="1" applyNumberFormat="1" applyFont="1" applyFill="1" applyBorder="1" applyAlignment="1">
      <alignment horizontal="center" vertical="center" wrapText="1"/>
    </xf>
    <xf numFmtId="164" fontId="26" fillId="0" borderId="4" xfId="1" applyNumberFormat="1" applyFont="1" applyFill="1" applyBorder="1" applyAlignment="1">
      <alignment horizontal="center" vertical="center" wrapText="1"/>
    </xf>
    <xf numFmtId="164" fontId="16" fillId="0" borderId="4" xfId="1" applyNumberFormat="1" applyFont="1" applyFill="1" applyBorder="1" applyAlignment="1">
      <alignment horizontal="center" vertical="center" wrapText="1"/>
    </xf>
    <xf numFmtId="164" fontId="22" fillId="0" borderId="4" xfId="1" applyNumberFormat="1" applyFont="1" applyFill="1" applyBorder="1" applyAlignment="1">
      <alignment horizontal="center" vertical="center" wrapText="1"/>
    </xf>
    <xf numFmtId="164" fontId="85" fillId="0" borderId="4" xfId="1" applyNumberFormat="1" applyFont="1" applyFill="1" applyBorder="1" applyAlignment="1">
      <alignment horizontal="center" vertical="center" wrapText="1"/>
    </xf>
    <xf numFmtId="164" fontId="19" fillId="0" borderId="4" xfId="1" applyNumberFormat="1" applyFont="1" applyFill="1" applyBorder="1" applyAlignment="1">
      <alignment horizontal="center" vertical="center" wrapText="1"/>
    </xf>
    <xf numFmtId="164" fontId="20" fillId="0" borderId="4" xfId="1" applyNumberFormat="1" applyFont="1" applyFill="1" applyBorder="1" applyAlignment="1">
      <alignment horizontal="center" vertical="center" wrapText="1"/>
    </xf>
    <xf numFmtId="164" fontId="69" fillId="0" borderId="4" xfId="1" applyNumberFormat="1" applyFont="1" applyFill="1" applyBorder="1" applyAlignment="1">
      <alignment horizontal="center" vertical="center" wrapText="1"/>
    </xf>
    <xf numFmtId="164" fontId="79" fillId="0" borderId="4" xfId="1" applyNumberFormat="1" applyFont="1" applyFill="1" applyBorder="1" applyAlignment="1">
      <alignment horizontal="center" vertical="center" wrapText="1"/>
    </xf>
    <xf numFmtId="164" fontId="15" fillId="0" borderId="4" xfId="1" applyNumberFormat="1" applyFont="1" applyFill="1" applyBorder="1" applyAlignment="1">
      <alignment horizontal="center" vertical="center" wrapText="1"/>
    </xf>
    <xf numFmtId="164" fontId="55" fillId="0" borderId="4" xfId="1" applyNumberFormat="1" applyFont="1" applyFill="1" applyBorder="1" applyAlignment="1">
      <alignment horizontal="center" vertical="center" wrapText="1"/>
    </xf>
    <xf numFmtId="164" fontId="95" fillId="0" borderId="4" xfId="2" applyNumberFormat="1" applyFont="1" applyBorder="1" applyAlignment="1">
      <alignment horizontal="center" vertical="center" wrapText="1"/>
    </xf>
    <xf numFmtId="164" fontId="44" fillId="0" borderId="4" xfId="1" quotePrefix="1" applyNumberFormat="1" applyFont="1" applyFill="1" applyBorder="1" applyAlignment="1">
      <alignment horizontal="center" vertical="center" wrapText="1"/>
    </xf>
    <xf numFmtId="164" fontId="23" fillId="0" borderId="4" xfId="1" applyNumberFormat="1" applyFont="1" applyFill="1" applyBorder="1" applyAlignment="1">
      <alignment horizontal="center" vertical="center" wrapText="1"/>
    </xf>
    <xf numFmtId="164" fontId="38" fillId="0" borderId="4" xfId="1" quotePrefix="1" applyNumberFormat="1" applyFont="1" applyFill="1" applyBorder="1" applyAlignment="1">
      <alignment horizontal="center" vertical="center" wrapText="1"/>
    </xf>
    <xf numFmtId="164" fontId="127" fillId="0" borderId="4" xfId="1" applyNumberFormat="1" applyFont="1" applyFill="1" applyBorder="1" applyAlignment="1">
      <alignment horizontal="center" vertical="center" wrapText="1"/>
    </xf>
    <xf numFmtId="164" fontId="93" fillId="0" borderId="4" xfId="1" quotePrefix="1" applyNumberFormat="1" applyFont="1" applyFill="1" applyBorder="1" applyAlignment="1">
      <alignment horizontal="center" vertical="center" wrapText="1"/>
    </xf>
    <xf numFmtId="164" fontId="26" fillId="0" borderId="4" xfId="1" quotePrefix="1" applyNumberFormat="1" applyFont="1" applyFill="1" applyBorder="1" applyAlignment="1">
      <alignment horizontal="center" vertical="center" wrapText="1"/>
    </xf>
    <xf numFmtId="164" fontId="16" fillId="4" borderId="4" xfId="1" applyNumberFormat="1" applyFont="1" applyFill="1" applyBorder="1" applyAlignment="1">
      <alignment horizontal="center" vertical="center" wrapText="1"/>
    </xf>
    <xf numFmtId="164" fontId="108" fillId="0" borderId="4" xfId="1" applyNumberFormat="1" applyFont="1" applyFill="1" applyBorder="1" applyAlignment="1">
      <alignment horizontal="center" vertical="center" wrapText="1"/>
    </xf>
    <xf numFmtId="164" fontId="87" fillId="0" borderId="4" xfId="1" applyNumberFormat="1" applyFont="1" applyFill="1" applyBorder="1" applyAlignment="1">
      <alignment horizontal="center" vertical="center" wrapText="1"/>
    </xf>
    <xf numFmtId="164" fontId="103" fillId="0" borderId="4" xfId="1" applyNumberFormat="1" applyFont="1" applyFill="1" applyBorder="1" applyAlignment="1">
      <alignment horizontal="center" vertical="center" wrapText="1"/>
    </xf>
    <xf numFmtId="164" fontId="68" fillId="0" borderId="4" xfId="1" applyNumberFormat="1" applyFont="1" applyFill="1" applyBorder="1" applyAlignment="1">
      <alignment horizontal="center" vertical="center" wrapText="1"/>
    </xf>
    <xf numFmtId="164" fontId="80" fillId="0" borderId="4" xfId="1" applyNumberFormat="1" applyFont="1" applyFill="1" applyBorder="1" applyAlignment="1">
      <alignment vertical="center" wrapText="1"/>
    </xf>
    <xf numFmtId="164" fontId="101" fillId="0" borderId="4" xfId="1" applyNumberFormat="1" applyFont="1" applyFill="1" applyBorder="1" applyAlignment="1">
      <alignment horizontal="center" vertical="center" wrapText="1"/>
    </xf>
    <xf numFmtId="164" fontId="86" fillId="0" borderId="4" xfId="1" applyNumberFormat="1" applyFont="1" applyFill="1" applyBorder="1" applyAlignment="1">
      <alignment vertical="center" wrapText="1"/>
    </xf>
    <xf numFmtId="164" fontId="71" fillId="0" borderId="4" xfId="1" applyNumberFormat="1" applyFont="1" applyFill="1" applyBorder="1" applyAlignment="1">
      <alignment horizontal="center" vertical="center" wrapText="1"/>
    </xf>
    <xf numFmtId="0" fontId="131" fillId="0" borderId="0" xfId="1" applyFont="1" applyFill="1"/>
    <xf numFmtId="49" fontId="132" fillId="0" borderId="4" xfId="1" applyNumberFormat="1" applyFont="1" applyFill="1" applyBorder="1" applyAlignment="1">
      <alignment horizontal="center" vertical="center" wrapText="1"/>
    </xf>
    <xf numFmtId="167" fontId="87" fillId="0" borderId="4" xfId="1" applyNumberFormat="1" applyFont="1" applyFill="1" applyBorder="1" applyAlignment="1">
      <alignment horizontal="left" vertical="center" wrapText="1"/>
    </xf>
    <xf numFmtId="164" fontId="38" fillId="0" borderId="4" xfId="1" applyNumberFormat="1" applyFont="1" applyFill="1" applyBorder="1" applyAlignment="1">
      <alignment horizontal="center" vertical="center" wrapText="1"/>
    </xf>
    <xf numFmtId="0" fontId="134" fillId="0" borderId="0" xfId="1" applyFont="1" applyFill="1"/>
    <xf numFmtId="49" fontId="126" fillId="0" borderId="4" xfId="1" applyNumberFormat="1" applyFont="1" applyFill="1" applyBorder="1" applyAlignment="1">
      <alignment horizontal="center" vertical="center"/>
    </xf>
    <xf numFmtId="167" fontId="122" fillId="0" borderId="4" xfId="1" applyNumberFormat="1" applyFont="1" applyFill="1" applyBorder="1" applyAlignment="1">
      <alignment vertical="center" wrapText="1"/>
    </xf>
    <xf numFmtId="49" fontId="94" fillId="2" borderId="4" xfId="1" applyNumberFormat="1" applyFont="1" applyFill="1" applyBorder="1" applyAlignment="1">
      <alignment horizontal="center" vertical="center" wrapText="1"/>
    </xf>
    <xf numFmtId="167" fontId="84" fillId="2" borderId="4" xfId="1" applyNumberFormat="1" applyFont="1" applyFill="1" applyBorder="1" applyAlignment="1">
      <alignment horizontal="left" vertical="center" wrapText="1"/>
    </xf>
    <xf numFmtId="165" fontId="80" fillId="2" borderId="4" xfId="1" applyNumberFormat="1" applyFont="1" applyFill="1" applyBorder="1" applyAlignment="1">
      <alignment horizontal="center" vertical="center" wrapText="1"/>
    </xf>
    <xf numFmtId="164" fontId="80" fillId="2" borderId="4" xfId="1" applyNumberFormat="1" applyFont="1" applyFill="1" applyBorder="1" applyAlignment="1">
      <alignment horizontal="center" vertical="center" wrapText="1"/>
    </xf>
    <xf numFmtId="164" fontId="86" fillId="2" borderId="4" xfId="1" applyNumberFormat="1" applyFont="1" applyFill="1" applyBorder="1" applyAlignment="1">
      <alignment horizontal="center" vertical="center" wrapText="1"/>
    </xf>
    <xf numFmtId="164" fontId="69" fillId="2" borderId="4" xfId="1" applyNumberFormat="1" applyFont="1" applyFill="1" applyBorder="1" applyAlignment="1">
      <alignment horizontal="center" vertical="center" wrapText="1"/>
    </xf>
    <xf numFmtId="0" fontId="117" fillId="2" borderId="0" xfId="1" applyFont="1" applyFill="1"/>
    <xf numFmtId="167" fontId="86" fillId="2" borderId="4" xfId="1" applyNumberFormat="1" applyFont="1" applyFill="1" applyBorder="1" applyAlignment="1">
      <alignment vertical="center" wrapText="1"/>
    </xf>
    <xf numFmtId="49" fontId="89" fillId="2" borderId="4" xfId="1" applyNumberFormat="1" applyFont="1" applyFill="1" applyBorder="1" applyAlignment="1">
      <alignment horizontal="center" vertical="center" wrapText="1"/>
    </xf>
    <xf numFmtId="167" fontId="10" fillId="2" borderId="4" xfId="1" applyNumberFormat="1" applyFont="1" applyFill="1" applyBorder="1" applyAlignment="1">
      <alignment vertical="center" wrapText="1"/>
    </xf>
    <xf numFmtId="49" fontId="105" fillId="2" borderId="4" xfId="1" applyNumberFormat="1" applyFont="1" applyFill="1" applyBorder="1" applyAlignment="1">
      <alignment horizontal="center" vertical="center" wrapText="1"/>
    </xf>
    <xf numFmtId="165" fontId="86" fillId="2" borderId="4" xfId="1" applyNumberFormat="1" applyFont="1" applyFill="1" applyBorder="1" applyAlignment="1">
      <alignment horizontal="center" vertical="center" wrapText="1"/>
    </xf>
    <xf numFmtId="167" fontId="80" fillId="2" borderId="4" xfId="1" applyNumberFormat="1" applyFont="1" applyFill="1" applyBorder="1" applyAlignment="1">
      <alignment vertical="center" wrapText="1"/>
    </xf>
    <xf numFmtId="164" fontId="26" fillId="2" borderId="4" xfId="1" applyNumberFormat="1" applyFont="1" applyFill="1" applyBorder="1" applyAlignment="1">
      <alignment horizontal="center" vertical="center" wrapText="1"/>
    </xf>
    <xf numFmtId="0" fontId="49" fillId="2" borderId="0" xfId="1" applyFont="1" applyFill="1"/>
    <xf numFmtId="0" fontId="69" fillId="0" borderId="0" xfId="1" applyFont="1" applyFill="1"/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6" fillId="0" borderId="4" xfId="1" applyNumberFormat="1" applyFont="1" applyFill="1" applyBorder="1" applyAlignment="1">
      <alignment horizontal="center" vertical="center"/>
    </xf>
    <xf numFmtId="165" fontId="22" fillId="0" borderId="4" xfId="1" applyNumberFormat="1" applyFont="1" applyFill="1" applyBorder="1" applyAlignment="1">
      <alignment horizontal="center" vertical="center" wrapText="1"/>
    </xf>
    <xf numFmtId="165" fontId="38" fillId="0" borderId="4" xfId="1" quotePrefix="1" applyNumberFormat="1" applyFont="1" applyFill="1" applyBorder="1" applyAlignment="1">
      <alignment horizontal="center" vertical="center" wrapText="1"/>
    </xf>
    <xf numFmtId="165" fontId="80" fillId="0" borderId="4" xfId="3" applyNumberFormat="1" applyFont="1" applyFill="1" applyBorder="1" applyAlignment="1">
      <alignment horizontal="center" vertical="center"/>
    </xf>
    <xf numFmtId="165" fontId="86" fillId="0" borderId="4" xfId="1" applyNumberFormat="1" applyFont="1" applyFill="1" applyBorder="1" applyAlignment="1">
      <alignment horizontal="center" vertical="center"/>
    </xf>
    <xf numFmtId="165" fontId="124" fillId="0" borderId="4" xfId="1" applyNumberFormat="1" applyFont="1" applyFill="1" applyBorder="1" applyAlignment="1">
      <alignment horizontal="center" vertical="center"/>
    </xf>
    <xf numFmtId="165" fontId="88" fillId="0" borderId="4" xfId="1" applyNumberFormat="1" applyFont="1" applyFill="1" applyBorder="1" applyAlignment="1">
      <alignment horizontal="center" vertical="center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16" fillId="0" borderId="4" xfId="1" quotePrefix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69" fillId="2" borderId="4" xfId="1" applyNumberFormat="1" applyFont="1" applyFill="1" applyBorder="1" applyAlignment="1">
      <alignment horizontal="center" vertical="center" wrapText="1"/>
    </xf>
    <xf numFmtId="165" fontId="26" fillId="2" borderId="4" xfId="1" applyNumberFormat="1" applyFont="1" applyFill="1" applyBorder="1" applyAlignment="1">
      <alignment horizontal="center" vertical="center" wrapText="1"/>
    </xf>
    <xf numFmtId="165" fontId="55" fillId="0" borderId="4" xfId="1" applyNumberFormat="1" applyFont="1" applyFill="1" applyBorder="1" applyAlignment="1">
      <alignment horizontal="center" vertical="center" wrapText="1"/>
    </xf>
    <xf numFmtId="165" fontId="15" fillId="0" borderId="4" xfId="2" applyNumberFormat="1" applyFont="1" applyFill="1" applyBorder="1" applyAlignment="1">
      <alignment horizontal="center" vertical="center" wrapText="1"/>
    </xf>
    <xf numFmtId="165" fontId="95" fillId="0" borderId="4" xfId="2" applyNumberFormat="1" applyFont="1" applyBorder="1" applyAlignment="1">
      <alignment horizontal="center" vertical="center" wrapText="1"/>
    </xf>
    <xf numFmtId="165" fontId="44" fillId="0" borderId="4" xfId="1" quotePrefix="1" applyNumberFormat="1" applyFont="1" applyFill="1" applyBorder="1" applyAlignment="1">
      <alignment horizontal="center" vertical="center" wrapText="1"/>
    </xf>
    <xf numFmtId="165" fontId="23" fillId="0" borderId="4" xfId="1" applyNumberFormat="1" applyFont="1" applyFill="1" applyBorder="1" applyAlignment="1">
      <alignment horizontal="center" vertical="center" wrapText="1"/>
    </xf>
    <xf numFmtId="165" fontId="26" fillId="0" borderId="4" xfId="1" quotePrefix="1" applyNumberFormat="1" applyFont="1" applyFill="1" applyBorder="1" applyAlignment="1">
      <alignment horizontal="center" vertical="center" wrapText="1"/>
    </xf>
    <xf numFmtId="165" fontId="16" fillId="4" borderId="4" xfId="1" applyNumberFormat="1" applyFont="1" applyFill="1" applyBorder="1" applyAlignment="1">
      <alignment horizontal="center" vertical="center" wrapText="1"/>
    </xf>
    <xf numFmtId="165" fontId="26" fillId="4" borderId="4" xfId="1" applyNumberFormat="1" applyFont="1" applyFill="1" applyBorder="1" applyAlignment="1">
      <alignment horizontal="center" vertical="center" wrapText="1"/>
    </xf>
    <xf numFmtId="165" fontId="108" fillId="0" borderId="4" xfId="1" applyNumberFormat="1" applyFont="1" applyFill="1" applyBorder="1" applyAlignment="1">
      <alignment horizontal="center" vertical="center" wrapText="1"/>
    </xf>
    <xf numFmtId="165" fontId="68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4" fontId="138" fillId="0" borderId="4" xfId="1" applyNumberFormat="1" applyFont="1" applyFill="1" applyBorder="1" applyAlignment="1">
      <alignment horizontal="center" vertical="center" wrapText="1"/>
    </xf>
    <xf numFmtId="0" fontId="139" fillId="0" borderId="0" xfId="1" applyFont="1" applyFill="1"/>
    <xf numFmtId="49" fontId="140" fillId="0" borderId="4" xfId="1" applyNumberFormat="1" applyFont="1" applyFill="1" applyBorder="1" applyAlignment="1">
      <alignment horizontal="center" vertical="center" wrapText="1"/>
    </xf>
    <xf numFmtId="167" fontId="137" fillId="0" borderId="4" xfId="1" applyNumberFormat="1" applyFont="1" applyFill="1" applyBorder="1" applyAlignment="1">
      <alignment vertical="center" wrapText="1"/>
    </xf>
    <xf numFmtId="165" fontId="138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141" fillId="0" borderId="0" xfId="1" applyFont="1" applyFill="1"/>
    <xf numFmtId="49" fontId="142" fillId="0" borderId="4" xfId="1" applyNumberFormat="1" applyFont="1" applyFill="1" applyBorder="1" applyAlignment="1">
      <alignment horizontal="center" vertical="center"/>
    </xf>
    <xf numFmtId="165" fontId="80" fillId="0" borderId="4" xfId="1" applyNumberFormat="1" applyFont="1" applyFill="1" applyBorder="1" applyAlignment="1">
      <alignment horizontal="center" vertical="center"/>
    </xf>
    <xf numFmtId="165" fontId="80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145" fillId="3" borderId="0" xfId="1" applyFont="1" applyFill="1"/>
    <xf numFmtId="49" fontId="146" fillId="0" borderId="4" xfId="1" applyNumberFormat="1" applyFont="1" applyFill="1" applyBorder="1" applyAlignment="1">
      <alignment horizontal="center" vertical="center" wrapText="1"/>
    </xf>
    <xf numFmtId="167" fontId="147" fillId="0" borderId="4" xfId="1" applyNumberFormat="1" applyFont="1" applyFill="1" applyBorder="1" applyAlignment="1">
      <alignment vertical="center" wrapText="1"/>
    </xf>
    <xf numFmtId="165" fontId="147" fillId="0" borderId="4" xfId="1" applyNumberFormat="1" applyFont="1" applyFill="1" applyBorder="1" applyAlignment="1">
      <alignment horizontal="center" vertical="center" wrapText="1"/>
    </xf>
    <xf numFmtId="164" fontId="147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0" fontId="45" fillId="3" borderId="0" xfId="1" applyFont="1" applyFill="1"/>
    <xf numFmtId="165" fontId="135" fillId="0" borderId="4" xfId="1" applyNumberFormat="1" applyFont="1" applyFill="1" applyBorder="1" applyAlignment="1">
      <alignment horizontal="center" vertical="center" wrapText="1"/>
    </xf>
    <xf numFmtId="165" fontId="152" fillId="0" borderId="4" xfId="1" applyNumberFormat="1" applyFont="1" applyFill="1" applyBorder="1" applyAlignment="1">
      <alignment horizontal="center" vertical="center" wrapText="1"/>
    </xf>
    <xf numFmtId="0" fontId="153" fillId="0" borderId="0" xfId="1" applyFont="1" applyFill="1"/>
    <xf numFmtId="165" fontId="8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49" fontId="129" fillId="7" borderId="4" xfId="1" applyNumberFormat="1" applyFont="1" applyFill="1" applyBorder="1" applyAlignment="1">
      <alignment horizontal="center" vertical="center" wrapText="1"/>
    </xf>
    <xf numFmtId="167" fontId="122" fillId="7" borderId="4" xfId="1" applyNumberFormat="1" applyFont="1" applyFill="1" applyBorder="1" applyAlignment="1">
      <alignment vertical="center" wrapText="1"/>
    </xf>
    <xf numFmtId="165" fontId="124" fillId="7" borderId="4" xfId="1" applyNumberFormat="1" applyFont="1" applyFill="1" applyBorder="1" applyAlignment="1">
      <alignment horizontal="center" vertical="center" wrapText="1"/>
    </xf>
    <xf numFmtId="165" fontId="143" fillId="7" borderId="4" xfId="1" applyNumberFormat="1" applyFont="1" applyFill="1" applyBorder="1" applyAlignment="1">
      <alignment horizontal="center" vertical="center" wrapText="1"/>
    </xf>
    <xf numFmtId="164" fontId="143" fillId="7" borderId="4" xfId="1" applyNumberFormat="1" applyFont="1" applyFill="1" applyBorder="1" applyAlignment="1">
      <alignment horizontal="center" vertical="center" wrapText="1"/>
    </xf>
    <xf numFmtId="0" fontId="144" fillId="7" borderId="0" xfId="1" applyFont="1" applyFill="1"/>
    <xf numFmtId="165" fontId="112" fillId="9" borderId="4" xfId="1" applyNumberFormat="1" applyFont="1" applyFill="1" applyBorder="1" applyAlignment="1">
      <alignment horizontal="left" vertical="center" wrapText="1"/>
    </xf>
    <xf numFmtId="165" fontId="111" fillId="9" borderId="4" xfId="1" applyNumberFormat="1" applyFont="1" applyFill="1" applyBorder="1" applyAlignment="1">
      <alignment horizontal="center" vertical="center" wrapText="1"/>
    </xf>
    <xf numFmtId="0" fontId="115" fillId="9" borderId="0" xfId="1" applyFont="1" applyFill="1"/>
    <xf numFmtId="49" fontId="110" fillId="9" borderId="4" xfId="1" applyNumberFormat="1" applyFont="1" applyFill="1" applyBorder="1" applyAlignment="1">
      <alignment horizontal="center" vertical="center" wrapText="1"/>
    </xf>
    <xf numFmtId="0" fontId="113" fillId="9" borderId="0" xfId="1" applyFont="1" applyFill="1"/>
    <xf numFmtId="49" fontId="129" fillId="8" borderId="4" xfId="1" applyNumberFormat="1" applyFont="1" applyFill="1" applyBorder="1" applyAlignment="1">
      <alignment horizontal="center" vertical="center" wrapText="1"/>
    </xf>
    <xf numFmtId="167" fontId="122" fillId="8" borderId="4" xfId="1" applyNumberFormat="1" applyFont="1" applyFill="1" applyBorder="1" applyAlignment="1">
      <alignment vertical="center" wrapText="1"/>
    </xf>
    <xf numFmtId="165" fontId="124" fillId="8" borderId="4" xfId="1" applyNumberFormat="1" applyFont="1" applyFill="1" applyBorder="1" applyAlignment="1">
      <alignment horizontal="center" vertical="center" wrapText="1"/>
    </xf>
    <xf numFmtId="164" fontId="124" fillId="8" borderId="4" xfId="1" applyNumberFormat="1" applyFont="1" applyFill="1" applyBorder="1" applyAlignment="1">
      <alignment horizontal="center" vertical="center" wrapText="1"/>
    </xf>
    <xf numFmtId="165" fontId="123" fillId="8" borderId="4" xfId="1" applyNumberFormat="1" applyFont="1" applyFill="1" applyBorder="1" applyAlignment="1">
      <alignment horizontal="center" vertical="center" wrapText="1"/>
    </xf>
    <xf numFmtId="0" fontId="123" fillId="8" borderId="0" xfId="1" applyFont="1" applyFill="1"/>
    <xf numFmtId="49" fontId="110" fillId="6" borderId="4" xfId="1" applyNumberFormat="1" applyFont="1" applyFill="1" applyBorder="1" applyAlignment="1">
      <alignment horizontal="center" vertical="center" wrapText="1"/>
    </xf>
    <xf numFmtId="165" fontId="79" fillId="9" borderId="4" xfId="2" applyNumberFormat="1" applyFont="1" applyFill="1" applyBorder="1" applyAlignment="1">
      <alignment horizontal="center" vertical="center" wrapText="1"/>
    </xf>
    <xf numFmtId="0" fontId="28" fillId="9" borderId="0" xfId="1" applyFont="1" applyFill="1"/>
    <xf numFmtId="0" fontId="144" fillId="8" borderId="0" xfId="1" applyFont="1" applyFill="1"/>
    <xf numFmtId="164" fontId="122" fillId="8" borderId="4" xfId="2" applyNumberFormat="1" applyFont="1" applyFill="1" applyBorder="1" applyAlignment="1">
      <alignment horizontal="left" vertical="center" wrapText="1"/>
    </xf>
    <xf numFmtId="164" fontId="123" fillId="8" borderId="4" xfId="1" applyNumberFormat="1" applyFont="1" applyFill="1" applyBorder="1" applyAlignment="1">
      <alignment horizontal="center" vertical="center" wrapText="1"/>
    </xf>
    <xf numFmtId="0" fontId="128" fillId="8" borderId="0" xfId="1" applyFont="1" applyFill="1"/>
    <xf numFmtId="165" fontId="130" fillId="8" borderId="4" xfId="1" applyNumberFormat="1" applyFont="1" applyFill="1" applyBorder="1" applyAlignment="1">
      <alignment horizontal="center" vertical="center" wrapText="1"/>
    </xf>
    <xf numFmtId="164" fontId="130" fillId="8" borderId="4" xfId="1" applyNumberFormat="1" applyFont="1" applyFill="1" applyBorder="1" applyAlignment="1">
      <alignment horizontal="center" vertical="center" wrapText="1"/>
    </xf>
    <xf numFmtId="165" fontId="122" fillId="8" borderId="4" xfId="1" applyNumberFormat="1" applyFont="1" applyFill="1" applyBorder="1" applyAlignment="1">
      <alignment horizontal="center" vertical="center" wrapText="1"/>
    </xf>
    <xf numFmtId="164" fontId="122" fillId="8" borderId="4" xfId="1" applyNumberFormat="1" applyFont="1" applyFill="1" applyBorder="1" applyAlignment="1">
      <alignment horizontal="center" vertical="center" wrapText="1"/>
    </xf>
    <xf numFmtId="165" fontId="150" fillId="8" borderId="4" xfId="1" applyNumberFormat="1" applyFont="1" applyFill="1" applyBorder="1" applyAlignment="1">
      <alignment horizontal="center" vertical="center" wrapText="1"/>
    </xf>
    <xf numFmtId="164" fontId="150" fillId="8" borderId="4" xfId="1" applyNumberFormat="1" applyFont="1" applyFill="1" applyBorder="1" applyAlignment="1">
      <alignment horizontal="center" vertical="center" wrapText="1"/>
    </xf>
    <xf numFmtId="0" fontId="134" fillId="8" borderId="0" xfId="1" applyFont="1" applyFill="1"/>
    <xf numFmtId="165" fontId="9" fillId="8" borderId="4" xfId="1" applyNumberFormat="1" applyFont="1" applyFill="1" applyBorder="1" applyAlignment="1">
      <alignment horizontal="center" vertical="center" wrapText="1"/>
    </xf>
    <xf numFmtId="164" fontId="9" fillId="8" borderId="4" xfId="1" applyNumberFormat="1" applyFont="1" applyFill="1" applyBorder="1" applyAlignment="1">
      <alignment horizontal="center" vertical="center" wrapText="1"/>
    </xf>
    <xf numFmtId="165" fontId="25" fillId="8" borderId="4" xfId="1" applyNumberFormat="1" applyFont="1" applyFill="1" applyBorder="1" applyAlignment="1">
      <alignment horizontal="center" vertical="center" wrapText="1"/>
    </xf>
    <xf numFmtId="164" fontId="25" fillId="8" borderId="4" xfId="1" applyNumberFormat="1" applyFont="1" applyFill="1" applyBorder="1" applyAlignment="1">
      <alignment horizontal="center" vertical="center" wrapText="1"/>
    </xf>
    <xf numFmtId="165" fontId="26" fillId="8" borderId="4" xfId="1" applyNumberFormat="1" applyFont="1" applyFill="1" applyBorder="1" applyAlignment="1">
      <alignment horizontal="center" vertical="center" wrapText="1"/>
    </xf>
    <xf numFmtId="0" fontId="133" fillId="8" borderId="0" xfId="1" applyFont="1" applyFill="1"/>
    <xf numFmtId="49" fontId="126" fillId="8" borderId="4" xfId="1" applyNumberFormat="1" applyFont="1" applyFill="1" applyBorder="1" applyAlignment="1">
      <alignment horizontal="center" vertical="center" wrapText="1"/>
    </xf>
    <xf numFmtId="0" fontId="148" fillId="8" borderId="0" xfId="1" applyFont="1" applyFill="1"/>
    <xf numFmtId="49" fontId="92" fillId="9" borderId="4" xfId="1" applyNumberFormat="1" applyFont="1" applyFill="1" applyBorder="1" applyAlignment="1">
      <alignment horizontal="center" vertical="center" wrapText="1"/>
    </xf>
    <xf numFmtId="165" fontId="85" fillId="9" borderId="4" xfId="1" applyNumberFormat="1" applyFont="1" applyFill="1" applyBorder="1" applyAlignment="1">
      <alignment horizontal="center" vertical="center" wrapText="1"/>
    </xf>
    <xf numFmtId="0" fontId="56" fillId="9" borderId="0" xfId="1" applyFont="1" applyFill="1"/>
    <xf numFmtId="165" fontId="124" fillId="8" borderId="4" xfId="4" applyNumberFormat="1" applyFont="1" applyFill="1" applyBorder="1" applyAlignment="1">
      <alignment horizontal="left" vertical="center" wrapText="1"/>
    </xf>
    <xf numFmtId="165" fontId="79" fillId="8" borderId="4" xfId="1" applyNumberFormat="1" applyFont="1" applyFill="1" applyBorder="1" applyAlignment="1">
      <alignment horizontal="center" vertical="center" wrapText="1"/>
    </xf>
    <xf numFmtId="164" fontId="79" fillId="8" borderId="4" xfId="1" applyNumberFormat="1" applyFont="1" applyFill="1" applyBorder="1" applyAlignment="1">
      <alignment horizontal="center" vertical="center" wrapText="1"/>
    </xf>
    <xf numFmtId="0" fontId="114" fillId="9" borderId="0" xfId="1" applyFont="1" applyFill="1"/>
    <xf numFmtId="49" fontId="94" fillId="8" borderId="4" xfId="1" applyNumberFormat="1" applyFont="1" applyFill="1" applyBorder="1" applyAlignment="1">
      <alignment horizontal="center" vertical="center" wrapText="1"/>
    </xf>
    <xf numFmtId="165" fontId="15" fillId="8" borderId="4" xfId="1" applyNumberFormat="1" applyFont="1" applyFill="1" applyBorder="1" applyAlignment="1">
      <alignment horizontal="center" vertical="center" wrapText="1"/>
    </xf>
    <xf numFmtId="164" fontId="15" fillId="8" borderId="4" xfId="1" applyNumberFormat="1" applyFont="1" applyFill="1" applyBorder="1" applyAlignment="1">
      <alignment horizontal="center" vertical="center" wrapText="1"/>
    </xf>
    <xf numFmtId="165" fontId="10" fillId="9" borderId="4" xfId="1" applyNumberFormat="1" applyFont="1" applyFill="1" applyBorder="1" applyAlignment="1">
      <alignment horizontal="center" vertical="center" wrapText="1"/>
    </xf>
    <xf numFmtId="0" fontId="58" fillId="8" borderId="0" xfId="1" applyFont="1" applyFill="1"/>
    <xf numFmtId="164" fontId="84" fillId="8" borderId="4" xfId="1" applyNumberFormat="1" applyFont="1" applyFill="1" applyBorder="1" applyAlignment="1">
      <alignment horizontal="center" vertical="center" wrapText="1"/>
    </xf>
    <xf numFmtId="165" fontId="84" fillId="8" borderId="4" xfId="1" applyNumberFormat="1" applyFont="1" applyFill="1" applyBorder="1" applyAlignment="1">
      <alignment horizontal="center" vertical="center" wrapText="1"/>
    </xf>
    <xf numFmtId="165" fontId="8" fillId="8" borderId="4" xfId="1" applyNumberFormat="1" applyFont="1" applyFill="1" applyBorder="1" applyAlignment="1">
      <alignment horizontal="center" vertical="center" wrapText="1"/>
    </xf>
    <xf numFmtId="165" fontId="84" fillId="6" borderId="4" xfId="1" applyNumberFormat="1" applyFont="1" applyFill="1" applyBorder="1" applyAlignment="1">
      <alignment horizontal="center" vertical="center" wrapText="1"/>
    </xf>
    <xf numFmtId="0" fontId="58" fillId="6" borderId="0" xfId="1" applyFont="1" applyFill="1"/>
    <xf numFmtId="165" fontId="111" fillId="6" borderId="4" xfId="2" applyNumberFormat="1" applyFont="1" applyFill="1" applyBorder="1" applyAlignment="1">
      <alignment horizontal="left" vertical="center" wrapText="1"/>
    </xf>
    <xf numFmtId="165" fontId="111" fillId="6" borderId="4" xfId="2" applyNumberFormat="1" applyFont="1" applyFill="1" applyBorder="1" applyAlignment="1">
      <alignment horizontal="center" vertical="center" wrapText="1"/>
    </xf>
    <xf numFmtId="164" fontId="111" fillId="6" borderId="4" xfId="2" applyNumberFormat="1" applyFont="1" applyFill="1" applyBorder="1" applyAlignment="1">
      <alignment horizontal="center" vertical="center" wrapText="1"/>
    </xf>
    <xf numFmtId="0" fontId="118" fillId="6" borderId="0" xfId="1" applyFont="1" applyFill="1"/>
    <xf numFmtId="165" fontId="83" fillId="6" borderId="4" xfId="1" applyNumberFormat="1" applyFont="1" applyFill="1" applyBorder="1" applyAlignment="1">
      <alignment horizontal="center" vertical="center" wrapText="1"/>
    </xf>
    <xf numFmtId="0" fontId="57" fillId="6" borderId="0" xfId="1" applyFont="1" applyFill="1"/>
    <xf numFmtId="49" fontId="67" fillId="6" borderId="4" xfId="1" applyNumberFormat="1" applyFont="1" applyFill="1" applyBorder="1" applyAlignment="1">
      <alignment horizontal="center" vertical="center"/>
    </xf>
    <xf numFmtId="0" fontId="72" fillId="6" borderId="0" xfId="1" applyFont="1" applyFill="1"/>
    <xf numFmtId="49" fontId="97" fillId="0" borderId="4" xfId="1" applyNumberFormat="1" applyFont="1" applyFill="1" applyBorder="1" applyAlignment="1">
      <alignment horizontal="center" vertical="center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0" fontId="42" fillId="0" borderId="0" xfId="1" applyFont="1"/>
    <xf numFmtId="167" fontId="84" fillId="8" borderId="4" xfId="1" applyNumberFormat="1" applyFont="1" applyFill="1" applyBorder="1" applyAlignment="1">
      <alignment horizontal="left" vertical="center" wrapText="1"/>
    </xf>
    <xf numFmtId="165" fontId="84" fillId="8" borderId="4" xfId="1" applyNumberFormat="1" applyFont="1" applyFill="1" applyBorder="1" applyAlignment="1">
      <alignment horizontal="left" vertical="center" wrapText="1"/>
    </xf>
    <xf numFmtId="167" fontId="84" fillId="8" borderId="4" xfId="1" applyNumberFormat="1" applyFont="1" applyFill="1" applyBorder="1" applyAlignment="1">
      <alignment horizontal="center" vertical="center" wrapText="1"/>
    </xf>
    <xf numFmtId="49" fontId="94" fillId="8" borderId="4" xfId="1" applyNumberFormat="1" applyFont="1" applyFill="1" applyBorder="1" applyAlignment="1">
      <alignment horizontal="center" vertical="center"/>
    </xf>
    <xf numFmtId="49" fontId="91" fillId="8" borderId="4" xfId="1" applyNumberFormat="1" applyFont="1" applyFill="1" applyBorder="1" applyAlignment="1">
      <alignment horizontal="center" vertical="center" wrapText="1"/>
    </xf>
    <xf numFmtId="0" fontId="62" fillId="8" borderId="0" xfId="1" applyFont="1" applyFill="1"/>
    <xf numFmtId="165" fontId="79" fillId="8" borderId="4" xfId="1" applyNumberFormat="1" applyFont="1" applyFill="1" applyBorder="1" applyAlignment="1">
      <alignment horizontal="left" vertical="center" wrapText="1"/>
    </xf>
    <xf numFmtId="0" fontId="57" fillId="8" borderId="0" xfId="1" applyFont="1" applyFill="1"/>
    <xf numFmtId="49" fontId="142" fillId="8" borderId="4" xfId="1" applyNumberFormat="1" applyFont="1" applyFill="1" applyBorder="1" applyAlignment="1">
      <alignment horizontal="center" vertical="center"/>
    </xf>
    <xf numFmtId="165" fontId="79" fillId="8" borderId="4" xfId="2" applyNumberFormat="1" applyFont="1" applyFill="1" applyBorder="1" applyAlignment="1">
      <alignment horizontal="left" vertical="center" wrapText="1"/>
    </xf>
    <xf numFmtId="4" fontId="15" fillId="8" borderId="4" xfId="1" applyNumberFormat="1" applyFont="1" applyFill="1" applyBorder="1" applyAlignment="1">
      <alignment horizontal="center" vertical="center" wrapText="1"/>
    </xf>
    <xf numFmtId="165" fontId="83" fillId="8" borderId="4" xfId="1" applyNumberFormat="1" applyFont="1" applyFill="1" applyBorder="1" applyAlignment="1">
      <alignment horizontal="center" vertical="center" wrapText="1"/>
    </xf>
    <xf numFmtId="164" fontId="80" fillId="8" borderId="4" xfId="1" applyNumberFormat="1" applyFont="1" applyFill="1" applyBorder="1" applyAlignment="1">
      <alignment horizontal="center" vertical="center" wrapText="1"/>
    </xf>
    <xf numFmtId="49" fontId="91" fillId="8" borderId="4" xfId="1" applyNumberFormat="1" applyFont="1" applyFill="1" applyBorder="1" applyAlignment="1">
      <alignment horizontal="center" vertical="center"/>
    </xf>
    <xf numFmtId="167" fontId="79" fillId="8" borderId="4" xfId="1" applyNumberFormat="1" applyFont="1" applyFill="1" applyBorder="1" applyAlignment="1">
      <alignment vertical="center" wrapText="1"/>
    </xf>
    <xf numFmtId="165" fontId="94" fillId="8" borderId="4" xfId="1" applyNumberFormat="1" applyFont="1" applyFill="1" applyBorder="1" applyAlignment="1">
      <alignment horizontal="center" vertical="center" wrapText="1"/>
    </xf>
    <xf numFmtId="165" fontId="11" fillId="9" borderId="4" xfId="1" applyNumberFormat="1" applyFont="1" applyFill="1" applyBorder="1" applyAlignment="1">
      <alignment horizontal="center" vertical="center"/>
    </xf>
    <xf numFmtId="165" fontId="111" fillId="9" borderId="4" xfId="1" applyNumberFormat="1" applyFont="1" applyFill="1" applyBorder="1" applyAlignment="1">
      <alignment vertical="center" wrapText="1"/>
    </xf>
    <xf numFmtId="165" fontId="110" fillId="0" borderId="4" xfId="1" applyNumberFormat="1" applyFont="1" applyFill="1" applyBorder="1" applyAlignment="1">
      <alignment horizontal="center" vertical="center" wrapText="1"/>
    </xf>
    <xf numFmtId="165" fontId="111" fillId="0" borderId="4" xfId="1" applyNumberFormat="1" applyFont="1" applyFill="1" applyBorder="1" applyAlignment="1">
      <alignment horizontal="center" vertical="center" wrapText="1"/>
    </xf>
    <xf numFmtId="165" fontId="122" fillId="8" borderId="4" xfId="1" applyNumberFormat="1" applyFont="1" applyFill="1" applyBorder="1" applyAlignment="1">
      <alignment vertical="center" wrapText="1"/>
    </xf>
    <xf numFmtId="165" fontId="100" fillId="0" borderId="4" xfId="1" applyNumberFormat="1" applyFont="1" applyFill="1" applyBorder="1" applyAlignment="1">
      <alignment horizontal="center" vertical="center" wrapText="1"/>
    </xf>
    <xf numFmtId="165" fontId="136" fillId="0" borderId="4" xfId="1" applyNumberFormat="1" applyFont="1" applyFill="1" applyBorder="1" applyAlignment="1">
      <alignment horizontal="center" vertical="center" wrapText="1"/>
    </xf>
    <xf numFmtId="165" fontId="105" fillId="0" borderId="4" xfId="1" applyNumberFormat="1" applyFont="1" applyFill="1" applyBorder="1" applyAlignment="1">
      <alignment horizontal="center" vertical="center" wrapText="1"/>
    </xf>
    <xf numFmtId="165" fontId="106" fillId="0" borderId="4" xfId="1" applyNumberFormat="1" applyFont="1" applyFill="1" applyBorder="1" applyAlignment="1">
      <alignment horizontal="center" vertical="center"/>
    </xf>
    <xf numFmtId="165" fontId="81" fillId="0" borderId="4" xfId="1" applyNumberFormat="1" applyFont="1" applyFill="1" applyBorder="1" applyAlignment="1">
      <alignment vertical="center" wrapText="1"/>
    </xf>
    <xf numFmtId="165" fontId="80" fillId="8" borderId="4" xfId="1" applyNumberFormat="1" applyFont="1" applyFill="1" applyBorder="1" applyAlignment="1">
      <alignment horizontal="center" vertical="center" wrapText="1"/>
    </xf>
    <xf numFmtId="49" fontId="155" fillId="0" borderId="0" xfId="1" applyNumberFormat="1" applyFont="1" applyFill="1"/>
    <xf numFmtId="0" fontId="114" fillId="8" borderId="0" xfId="1" applyFont="1" applyFill="1"/>
    <xf numFmtId="165" fontId="80" fillId="8" borderId="4" xfId="1" applyNumberFormat="1" applyFont="1" applyFill="1" applyBorder="1" applyAlignment="1">
      <alignment horizontal="left" vertical="center" wrapText="1"/>
    </xf>
    <xf numFmtId="165" fontId="112" fillId="8" borderId="4" xfId="1" applyNumberFormat="1" applyFont="1" applyFill="1" applyBorder="1" applyAlignment="1">
      <alignment horizontal="center" vertical="center" wrapText="1"/>
    </xf>
    <xf numFmtId="0" fontId="89" fillId="8" borderId="4" xfId="1" applyNumberFormat="1" applyFont="1" applyFill="1" applyBorder="1" applyAlignment="1">
      <alignment horizontal="center" vertical="center" wrapText="1"/>
    </xf>
    <xf numFmtId="0" fontId="98" fillId="0" borderId="4" xfId="1" applyNumberFormat="1" applyFont="1" applyFill="1" applyBorder="1" applyAlignment="1">
      <alignment horizontal="center" vertical="center"/>
    </xf>
    <xf numFmtId="165" fontId="124" fillId="0" borderId="4" xfId="1" applyNumberFormat="1" applyFont="1" applyFill="1" applyBorder="1" applyAlignment="1">
      <alignment horizontal="center" vertical="center" wrapText="1"/>
    </xf>
    <xf numFmtId="0" fontId="144" fillId="3" borderId="0" xfId="1" applyFont="1" applyFill="1"/>
    <xf numFmtId="49" fontId="129" fillId="0" borderId="4" xfId="1" applyNumberFormat="1" applyFont="1" applyFill="1" applyBorder="1" applyAlignment="1">
      <alignment horizontal="center" vertical="center" wrapText="1"/>
    </xf>
    <xf numFmtId="167" fontId="124" fillId="0" borderId="4" xfId="1" applyNumberFormat="1" applyFont="1" applyFill="1" applyBorder="1" applyAlignment="1">
      <alignment vertical="center" wrapText="1"/>
    </xf>
    <xf numFmtId="164" fontId="124" fillId="0" borderId="4" xfId="1" applyNumberFormat="1" applyFont="1" applyFill="1" applyBorder="1" applyAlignment="1">
      <alignment horizontal="center" vertical="center" wrapText="1"/>
    </xf>
    <xf numFmtId="165" fontId="123" fillId="0" borderId="4" xfId="1" applyNumberFormat="1" applyFont="1" applyFill="1" applyBorder="1" applyAlignment="1">
      <alignment horizontal="center" vertical="center" wrapText="1"/>
    </xf>
    <xf numFmtId="164" fontId="156" fillId="0" borderId="0" xfId="1" applyNumberFormat="1" applyFont="1" applyFill="1"/>
    <xf numFmtId="164" fontId="157" fillId="0" borderId="0" xfId="1" applyNumberFormat="1" applyFont="1" applyFill="1"/>
    <xf numFmtId="165" fontId="112" fillId="9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49" fontId="13" fillId="0" borderId="4" xfId="1" applyNumberFormat="1" applyFont="1" applyFill="1" applyBorder="1" applyAlignment="1">
      <alignment horizontal="center" vertical="center"/>
    </xf>
    <xf numFmtId="164" fontId="95" fillId="0" borderId="4" xfId="2" applyNumberFormat="1" applyFont="1" applyFill="1" applyBorder="1" applyAlignment="1">
      <alignment horizontal="center" vertical="center" wrapText="1"/>
    </xf>
    <xf numFmtId="164" fontId="111" fillId="0" borderId="4" xfId="2" applyNumberFormat="1" applyFont="1" applyFill="1" applyBorder="1" applyAlignment="1">
      <alignment horizontal="center" vertical="center" wrapText="1"/>
    </xf>
    <xf numFmtId="49" fontId="84" fillId="8" borderId="4" xfId="1" applyNumberFormat="1" applyFont="1" applyFill="1" applyBorder="1" applyAlignment="1">
      <alignment horizontal="center" vertical="center" wrapText="1"/>
    </xf>
    <xf numFmtId="49" fontId="158" fillId="0" borderId="4" xfId="1" applyNumberFormat="1" applyFont="1" applyFill="1" applyBorder="1" applyAlignment="1">
      <alignment horizontal="center" vertical="center" wrapText="1"/>
    </xf>
    <xf numFmtId="165" fontId="111" fillId="0" borderId="4" xfId="1" applyNumberFormat="1" applyFont="1" applyFill="1" applyBorder="1" applyAlignment="1">
      <alignment vertical="center" wrapText="1"/>
    </xf>
    <xf numFmtId="0" fontId="159" fillId="0" borderId="0" xfId="1" applyFont="1" applyFill="1"/>
    <xf numFmtId="0" fontId="160" fillId="0" borderId="0" xfId="1" applyFont="1" applyFill="1"/>
    <xf numFmtId="0" fontId="13" fillId="0" borderId="0" xfId="1" applyFont="1" applyFill="1"/>
    <xf numFmtId="170" fontId="80" fillId="0" borderId="4" xfId="1" applyNumberFormat="1" applyFont="1" applyFill="1" applyBorder="1" applyAlignment="1">
      <alignment horizontal="center" vertical="center" wrapText="1"/>
    </xf>
    <xf numFmtId="164" fontId="161" fillId="0" borderId="0" xfId="1" applyNumberFormat="1" applyFont="1" applyFill="1"/>
    <xf numFmtId="165" fontId="93" fillId="0" borderId="4" xfId="1" applyNumberFormat="1" applyFont="1" applyFill="1" applyBorder="1" applyAlignment="1">
      <alignment horizontal="center" vertical="center"/>
    </xf>
    <xf numFmtId="165" fontId="38" fillId="0" borderId="4" xfId="2" applyNumberFormat="1" applyFont="1" applyFill="1" applyBorder="1" applyAlignment="1">
      <alignment horizontal="center" vertical="center" wrapText="1"/>
    </xf>
    <xf numFmtId="165" fontId="10" fillId="0" borderId="4" xfId="2" applyNumberFormat="1" applyFont="1" applyFill="1" applyBorder="1" applyAlignment="1">
      <alignment horizontal="center" vertical="center" wrapText="1"/>
    </xf>
    <xf numFmtId="165" fontId="95" fillId="0" borderId="4" xfId="2" applyNumberFormat="1" applyFont="1" applyFill="1" applyBorder="1" applyAlignment="1">
      <alignment horizontal="center" vertical="center" wrapText="1"/>
    </xf>
    <xf numFmtId="0" fontId="10" fillId="0" borderId="4" xfId="2" applyFont="1" applyFill="1" applyBorder="1" applyAlignment="1">
      <alignment horizontal="center" vertical="center" wrapText="1"/>
    </xf>
    <xf numFmtId="4" fontId="38" fillId="0" borderId="4" xfId="1" applyNumberFormat="1" applyFont="1" applyFill="1" applyBorder="1" applyAlignment="1">
      <alignment horizontal="center" vertical="center" wrapText="1"/>
    </xf>
    <xf numFmtId="164" fontId="162" fillId="0" borderId="0" xfId="1" applyNumberFormat="1" applyFont="1" applyFill="1"/>
    <xf numFmtId="164" fontId="163" fillId="0" borderId="0" xfId="1" applyNumberFormat="1" applyFont="1" applyFill="1"/>
    <xf numFmtId="165" fontId="30" fillId="0" borderId="0" xfId="1" applyNumberFormat="1" applyFont="1" applyFill="1" applyAlignment="1">
      <alignment vertical="center" wrapText="1"/>
    </xf>
    <xf numFmtId="164" fontId="61" fillId="0" borderId="0" xfId="1" applyNumberFormat="1" applyFont="1" applyFill="1" applyAlignment="1">
      <alignment horizontal="center" vertical="center" wrapText="1"/>
    </xf>
    <xf numFmtId="165" fontId="111" fillId="0" borderId="4" xfId="2" applyNumberFormat="1" applyFont="1" applyFill="1" applyBorder="1" applyAlignment="1">
      <alignment horizontal="center" vertical="center" wrapText="1"/>
    </xf>
    <xf numFmtId="0" fontId="164" fillId="0" borderId="0" xfId="1" applyFont="1" applyFill="1"/>
    <xf numFmtId="49" fontId="32" fillId="0" borderId="4" xfId="1" applyNumberFormat="1" applyFont="1" applyFill="1" applyBorder="1" applyAlignment="1">
      <alignment horizontal="center" vertical="center"/>
    </xf>
    <xf numFmtId="4" fontId="21" fillId="0" borderId="4" xfId="1" applyNumberFormat="1" applyFont="1" applyFill="1" applyBorder="1" applyAlignment="1">
      <alignment horizontal="center" vertical="center" wrapText="1"/>
    </xf>
    <xf numFmtId="165" fontId="82" fillId="0" borderId="4" xfId="2" applyNumberFormat="1" applyFont="1" applyBorder="1" applyAlignment="1">
      <alignment horizontal="center" vertical="center" wrapText="1"/>
    </xf>
    <xf numFmtId="49" fontId="165" fillId="0" borderId="0" xfId="1" applyNumberFormat="1" applyFont="1"/>
    <xf numFmtId="165" fontId="167" fillId="0" borderId="4" xfId="1" applyNumberFormat="1" applyFont="1" applyFill="1" applyBorder="1" applyAlignment="1">
      <alignment horizontal="center" vertical="center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4" fontId="79" fillId="6" borderId="4" xfId="2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167" fontId="124" fillId="0" borderId="5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167" fontId="135" fillId="0" borderId="5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71" fontId="9" fillId="8" borderId="4" xfId="1" applyNumberFormat="1" applyFont="1" applyFill="1" applyBorder="1" applyAlignment="1">
      <alignment horizontal="center" vertical="center" wrapText="1"/>
    </xf>
    <xf numFmtId="164" fontId="10" fillId="9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70" fontId="93" fillId="0" borderId="4" xfId="1" quotePrefix="1" applyNumberFormat="1" applyFont="1" applyFill="1" applyBorder="1" applyAlignment="1">
      <alignment horizontal="center" vertical="center" wrapText="1"/>
    </xf>
    <xf numFmtId="167" fontId="95" fillId="0" borderId="5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164" fontId="10" fillId="0" borderId="10" xfId="1" applyNumberFormat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6" fontId="84" fillId="0" borderId="4" xfId="30" applyNumberFormat="1" applyFont="1" applyFill="1" applyBorder="1" applyAlignment="1">
      <alignment horizontal="center" vertical="center"/>
    </xf>
    <xf numFmtId="166" fontId="79" fillId="9" borderId="4" xfId="30" applyNumberFormat="1" applyFont="1" applyFill="1" applyBorder="1" applyAlignment="1">
      <alignment horizontal="center" vertical="center" wrapText="1"/>
    </xf>
    <xf numFmtId="166" fontId="80" fillId="0" borderId="4" xfId="1" applyNumberFormat="1" applyFont="1" applyFill="1" applyBorder="1" applyAlignment="1">
      <alignment horizontal="center" vertical="center" wrapText="1"/>
    </xf>
    <xf numFmtId="166" fontId="84" fillId="8" borderId="4" xfId="1" applyNumberFormat="1" applyFont="1" applyFill="1" applyBorder="1" applyAlignment="1">
      <alignment horizontal="center" vertical="center" wrapText="1"/>
    </xf>
    <xf numFmtId="166" fontId="124" fillId="0" borderId="4" xfId="1" applyNumberFormat="1" applyFont="1" applyFill="1" applyBorder="1" applyAlignment="1">
      <alignment horizontal="center" vertical="center" wrapText="1"/>
    </xf>
    <xf numFmtId="166" fontId="112" fillId="9" borderId="4" xfId="1" applyNumberFormat="1" applyFont="1" applyFill="1" applyBorder="1" applyAlignment="1">
      <alignment horizontal="center" vertical="center" wrapText="1"/>
    </xf>
    <xf numFmtId="166" fontId="85" fillId="9" borderId="4" xfId="1" applyNumberFormat="1" applyFont="1" applyFill="1" applyBorder="1" applyAlignment="1">
      <alignment horizontal="center" vertical="center" wrapText="1"/>
    </xf>
    <xf numFmtId="166" fontId="111" fillId="9" borderId="4" xfId="1" applyNumberFormat="1" applyFont="1" applyFill="1" applyBorder="1" applyAlignment="1">
      <alignment horizontal="center" vertical="center" wrapText="1"/>
    </xf>
    <xf numFmtId="166" fontId="84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166" fontId="15" fillId="8" borderId="4" xfId="1" applyNumberFormat="1" applyFont="1" applyFill="1" applyBorder="1" applyAlignment="1">
      <alignment horizontal="center" vertical="center" wrapText="1"/>
    </xf>
    <xf numFmtId="166" fontId="79" fillId="8" borderId="4" xfId="1" applyNumberFormat="1" applyFont="1" applyFill="1" applyBorder="1" applyAlignment="1">
      <alignment horizontal="center" vertical="center" wrapText="1"/>
    </xf>
    <xf numFmtId="166" fontId="25" fillId="0" borderId="4" xfId="1" applyNumberFormat="1" applyFont="1" applyFill="1" applyBorder="1" applyAlignment="1">
      <alignment horizontal="center" vertical="center" wrapText="1"/>
    </xf>
    <xf numFmtId="166" fontId="95" fillId="0" borderId="4" xfId="1" applyNumberFormat="1" applyFont="1" applyFill="1" applyBorder="1" applyAlignment="1">
      <alignment horizontal="center" vertical="center" wrapText="1"/>
    </xf>
    <xf numFmtId="166" fontId="79" fillId="0" borderId="4" xfId="1" applyNumberFormat="1" applyFont="1" applyFill="1" applyBorder="1" applyAlignment="1">
      <alignment horizontal="center" vertical="center" wrapText="1"/>
    </xf>
    <xf numFmtId="164" fontId="9" fillId="0" borderId="0" xfId="1" applyNumberFormat="1" applyFont="1" applyBorder="1" applyAlignment="1">
      <alignment horizontal="center" vertical="center" wrapText="1"/>
    </xf>
    <xf numFmtId="165" fontId="9" fillId="0" borderId="0" xfId="1" applyNumberFormat="1" applyFont="1" applyBorder="1" applyAlignment="1">
      <alignment horizontal="center" vertical="center" wrapText="1"/>
    </xf>
    <xf numFmtId="164" fontId="86" fillId="0" borderId="4" xfId="1" applyNumberFormat="1" applyFont="1" applyFill="1" applyBorder="1" applyAlignment="1">
      <alignment horizontal="center" vertical="center"/>
    </xf>
    <xf numFmtId="166" fontId="86" fillId="0" borderId="4" xfId="30" applyNumberFormat="1" applyFont="1" applyFill="1" applyBorder="1" applyAlignment="1">
      <alignment horizontal="center" vertical="center"/>
    </xf>
    <xf numFmtId="166" fontId="93" fillId="0" borderId="4" xfId="1" applyNumberFormat="1" applyFont="1" applyFill="1" applyBorder="1" applyAlignment="1">
      <alignment horizontal="center" vertical="center" wrapText="1"/>
    </xf>
    <xf numFmtId="166" fontId="80" fillId="8" borderId="4" xfId="1" applyNumberFormat="1" applyFont="1" applyFill="1" applyBorder="1" applyAlignment="1">
      <alignment horizontal="center" vertical="center" wrapText="1"/>
    </xf>
    <xf numFmtId="166" fontId="86" fillId="0" borderId="4" xfId="1" applyNumberFormat="1" applyFont="1" applyFill="1" applyBorder="1" applyAlignment="1">
      <alignment horizontal="center" vertical="center" wrapText="1"/>
    </xf>
    <xf numFmtId="166" fontId="10" fillId="9" borderId="4" xfId="1" applyNumberFormat="1" applyFont="1" applyFill="1" applyBorder="1" applyAlignment="1">
      <alignment horizontal="center" vertical="center" wrapText="1"/>
    </xf>
    <xf numFmtId="166" fontId="84" fillId="6" borderId="4" xfId="1" applyNumberFormat="1" applyFont="1" applyFill="1" applyBorder="1" applyAlignment="1">
      <alignment horizontal="center" vertical="center" wrapText="1"/>
    </xf>
    <xf numFmtId="166" fontId="82" fillId="0" borderId="4" xfId="1" applyNumberFormat="1" applyFont="1" applyFill="1" applyBorder="1" applyAlignment="1">
      <alignment horizontal="center" vertical="center" wrapText="1"/>
    </xf>
    <xf numFmtId="166" fontId="9" fillId="0" borderId="4" xfId="1" applyNumberFormat="1" applyFont="1" applyFill="1" applyBorder="1" applyAlignment="1">
      <alignment horizontal="center" vertical="center" wrapText="1"/>
    </xf>
    <xf numFmtId="166" fontId="19" fillId="0" borderId="4" xfId="1" applyNumberFormat="1" applyFont="1" applyFill="1" applyBorder="1" applyAlignment="1">
      <alignment horizontal="center" vertical="center" wrapText="1"/>
    </xf>
    <xf numFmtId="166" fontId="87" fillId="0" borderId="4" xfId="1" applyNumberFormat="1" applyFont="1" applyFill="1" applyBorder="1" applyAlignment="1">
      <alignment horizontal="center" vertical="center" wrapText="1"/>
    </xf>
    <xf numFmtId="49" fontId="168" fillId="0" borderId="0" xfId="1" applyNumberFormat="1" applyFont="1"/>
    <xf numFmtId="164" fontId="80" fillId="0" borderId="4" xfId="1" applyNumberFormat="1" applyFont="1" applyFill="1" applyBorder="1" applyAlignment="1">
      <alignment horizontal="center" vertical="center"/>
    </xf>
    <xf numFmtId="166" fontId="80" fillId="0" borderId="4" xfId="30" applyNumberFormat="1" applyFont="1" applyFill="1" applyBorder="1" applyAlignment="1">
      <alignment horizontal="center" vertical="center"/>
    </xf>
    <xf numFmtId="164" fontId="124" fillId="0" borderId="4" xfId="1" applyNumberFormat="1" applyFont="1" applyFill="1" applyBorder="1" applyAlignment="1">
      <alignment horizontal="center" vertical="center"/>
    </xf>
    <xf numFmtId="166" fontId="124" fillId="0" borderId="4" xfId="30" applyNumberFormat="1" applyFont="1" applyFill="1" applyBorder="1" applyAlignment="1">
      <alignment horizontal="center" vertical="center"/>
    </xf>
    <xf numFmtId="165" fontId="170" fillId="0" borderId="4" xfId="1" applyNumberFormat="1" applyFont="1" applyFill="1" applyBorder="1" applyAlignment="1">
      <alignment horizontal="center" vertical="center" wrapText="1"/>
    </xf>
    <xf numFmtId="164" fontId="169" fillId="0" borderId="4" xfId="1" applyNumberFormat="1" applyFont="1" applyFill="1" applyBorder="1" applyAlignment="1">
      <alignment horizontal="center" vertical="center"/>
    </xf>
    <xf numFmtId="166" fontId="169" fillId="0" borderId="4" xfId="30" applyNumberFormat="1" applyFont="1" applyFill="1" applyBorder="1" applyAlignment="1">
      <alignment horizontal="center" vertical="center"/>
    </xf>
    <xf numFmtId="0" fontId="171" fillId="0" borderId="0" xfId="1" applyFont="1" applyFill="1"/>
    <xf numFmtId="49" fontId="172" fillId="9" borderId="4" xfId="1" applyNumberFormat="1" applyFont="1" applyFill="1" applyBorder="1" applyAlignment="1">
      <alignment horizontal="center" vertical="center" wrapText="1"/>
    </xf>
    <xf numFmtId="165" fontId="173" fillId="9" borderId="4" xfId="1" applyNumberFormat="1" applyFont="1" applyFill="1" applyBorder="1" applyAlignment="1">
      <alignment horizontal="left" vertical="center" wrapText="1"/>
    </xf>
    <xf numFmtId="166" fontId="173" fillId="9" borderId="4" xfId="30" applyNumberFormat="1" applyFont="1" applyFill="1" applyBorder="1" applyAlignment="1">
      <alignment horizontal="center" vertical="center"/>
    </xf>
    <xf numFmtId="166" fontId="84" fillId="8" borderId="4" xfId="30" applyNumberFormat="1" applyFont="1" applyFill="1" applyBorder="1" applyAlignment="1">
      <alignment horizontal="center" vertical="center"/>
    </xf>
    <xf numFmtId="166" fontId="79" fillId="9" borderId="4" xfId="2" applyNumberFormat="1" applyFont="1" applyFill="1" applyBorder="1" applyAlignment="1">
      <alignment horizontal="center" vertical="center" wrapText="1"/>
    </xf>
    <xf numFmtId="49" fontId="93" fillId="0" borderId="4" xfId="1" applyNumberFormat="1" applyFont="1" applyFill="1" applyBorder="1" applyAlignment="1">
      <alignment horizontal="center" vertical="center" wrapText="1"/>
    </xf>
    <xf numFmtId="166" fontId="122" fillId="0" borderId="4" xfId="1" applyNumberFormat="1" applyFont="1" applyFill="1" applyBorder="1" applyAlignment="1">
      <alignment horizontal="center" vertical="center" wrapText="1"/>
    </xf>
    <xf numFmtId="166" fontId="152" fillId="0" borderId="4" xfId="1" applyNumberFormat="1" applyFont="1" applyFill="1" applyBorder="1" applyAlignment="1">
      <alignment horizontal="center" vertical="center" wrapText="1"/>
    </xf>
    <xf numFmtId="10" fontId="10" fillId="0" borderId="4" xfId="1" applyNumberFormat="1" applyFont="1" applyFill="1" applyBorder="1" applyAlignment="1">
      <alignment horizontal="center" vertical="center" wrapText="1"/>
    </xf>
    <xf numFmtId="164" fontId="10" fillId="8" borderId="4" xfId="1" applyNumberFormat="1" applyFont="1" applyFill="1" applyBorder="1" applyAlignment="1">
      <alignment horizontal="center" vertical="center" wrapText="1"/>
    </xf>
    <xf numFmtId="166" fontId="10" fillId="8" borderId="4" xfId="1" applyNumberFormat="1" applyFont="1" applyFill="1" applyBorder="1" applyAlignment="1">
      <alignment horizontal="center" vertical="center" wrapText="1"/>
    </xf>
    <xf numFmtId="166" fontId="10" fillId="0" borderId="4" xfId="1" applyNumberFormat="1" applyFont="1" applyFill="1" applyBorder="1" applyAlignment="1">
      <alignment horizontal="center" vertical="center" wrapText="1"/>
    </xf>
    <xf numFmtId="166" fontId="84" fillId="0" borderId="4" xfId="1" applyNumberFormat="1" applyFont="1" applyFill="1" applyBorder="1" applyAlignment="1">
      <alignment horizontal="center" vertical="center"/>
    </xf>
    <xf numFmtId="166" fontId="87" fillId="0" borderId="4" xfId="30" applyNumberFormat="1" applyFont="1" applyFill="1" applyBorder="1" applyAlignment="1">
      <alignment horizontal="center" vertical="center"/>
    </xf>
    <xf numFmtId="166" fontId="87" fillId="0" borderId="4" xfId="1" applyNumberFormat="1" applyFont="1" applyFill="1" applyBorder="1" applyAlignment="1">
      <alignment horizontal="center" vertical="center"/>
    </xf>
    <xf numFmtId="49" fontId="175" fillId="0" borderId="0" xfId="1" applyNumberFormat="1" applyFont="1"/>
    <xf numFmtId="165" fontId="84" fillId="8" borderId="4" xfId="4" applyNumberFormat="1" applyFont="1" applyFill="1" applyBorder="1" applyAlignment="1">
      <alignment horizontal="left" vertical="center" wrapText="1"/>
    </xf>
    <xf numFmtId="0" fontId="9" fillId="0" borderId="0" xfId="1" applyFont="1" applyFill="1" applyBorder="1" applyAlignment="1">
      <alignment horizontal="center" vertical="center" wrapText="1"/>
    </xf>
    <xf numFmtId="166" fontId="84" fillId="8" borderId="4" xfId="1" applyNumberFormat="1" applyFont="1" applyFill="1" applyBorder="1" applyAlignment="1">
      <alignment horizontal="center" vertical="center"/>
    </xf>
    <xf numFmtId="166" fontId="111" fillId="0" borderId="4" xfId="1" applyNumberFormat="1" applyFont="1" applyFill="1" applyBorder="1" applyAlignment="1">
      <alignment horizontal="center" vertical="center" wrapText="1"/>
    </xf>
    <xf numFmtId="166" fontId="138" fillId="0" borderId="4" xfId="1" applyNumberFormat="1" applyFont="1" applyFill="1" applyBorder="1" applyAlignment="1">
      <alignment horizontal="center" vertical="center" wrapText="1"/>
    </xf>
    <xf numFmtId="0" fontId="66" fillId="0" borderId="0" xfId="1" applyFont="1" applyFill="1"/>
    <xf numFmtId="164" fontId="175" fillId="0" borderId="0" xfId="1" applyNumberFormat="1" applyFont="1"/>
    <xf numFmtId="166" fontId="86" fillId="0" borderId="4" xfId="1" applyNumberFormat="1" applyFont="1" applyFill="1" applyBorder="1" applyAlignment="1">
      <alignment horizontal="center" vertical="center"/>
    </xf>
    <xf numFmtId="49" fontId="176" fillId="0" borderId="0" xfId="1" applyNumberFormat="1" applyFont="1"/>
    <xf numFmtId="165" fontId="173" fillId="0" borderId="4" xfId="1" applyNumberFormat="1" applyFont="1" applyFill="1" applyBorder="1" applyAlignment="1">
      <alignment horizontal="center" vertical="center"/>
    </xf>
    <xf numFmtId="164" fontId="173" fillId="0" borderId="4" xfId="1" applyNumberFormat="1" applyFont="1" applyFill="1" applyBorder="1" applyAlignment="1">
      <alignment horizontal="center" vertical="center"/>
    </xf>
    <xf numFmtId="166" fontId="173" fillId="0" borderId="4" xfId="30" applyNumberFormat="1" applyFont="1" applyFill="1" applyBorder="1" applyAlignment="1">
      <alignment horizontal="center" vertical="center"/>
    </xf>
    <xf numFmtId="166" fontId="173" fillId="0" borderId="4" xfId="1" applyNumberFormat="1" applyFont="1" applyFill="1" applyBorder="1" applyAlignment="1">
      <alignment horizontal="center" vertical="center"/>
    </xf>
    <xf numFmtId="166" fontId="124" fillId="0" borderId="4" xfId="1" applyNumberFormat="1" applyFont="1" applyFill="1" applyBorder="1" applyAlignment="1">
      <alignment horizontal="center" vertical="center"/>
    </xf>
    <xf numFmtId="166" fontId="169" fillId="0" borderId="4" xfId="1" applyNumberFormat="1" applyFont="1" applyFill="1" applyBorder="1" applyAlignment="1">
      <alignment horizontal="center" vertical="center"/>
    </xf>
    <xf numFmtId="166" fontId="80" fillId="0" borderId="4" xfId="1" applyNumberFormat="1" applyFont="1" applyFill="1" applyBorder="1" applyAlignment="1">
      <alignment horizontal="center" vertical="center"/>
    </xf>
    <xf numFmtId="165" fontId="80" fillId="0" borderId="0" xfId="1" applyNumberFormat="1" applyFont="1" applyFill="1" applyBorder="1" applyAlignment="1">
      <alignment horizontal="center" vertical="center"/>
    </xf>
    <xf numFmtId="49" fontId="177" fillId="0" borderId="0" xfId="1" applyNumberFormat="1" applyFont="1"/>
    <xf numFmtId="166" fontId="111" fillId="8" borderId="4" xfId="1" applyNumberFormat="1" applyFont="1" applyFill="1" applyBorder="1" applyAlignment="1">
      <alignment horizontal="center" vertical="center" wrapText="1"/>
    </xf>
    <xf numFmtId="0" fontId="26" fillId="8" borderId="0" xfId="1" applyFont="1" applyFill="1"/>
    <xf numFmtId="165" fontId="10" fillId="8" borderId="4" xfId="1" applyNumberFormat="1" applyFont="1" applyFill="1" applyBorder="1" applyAlignment="1">
      <alignment horizontal="center" vertical="center" wrapText="1"/>
    </xf>
    <xf numFmtId="165" fontId="111" fillId="8" borderId="4" xfId="1" applyNumberFormat="1" applyFont="1" applyFill="1" applyBorder="1" applyAlignment="1">
      <alignment horizontal="center" vertical="center" wrapText="1"/>
    </xf>
    <xf numFmtId="166" fontId="84" fillId="9" borderId="4" xfId="1" applyNumberFormat="1" applyFont="1" applyFill="1" applyBorder="1" applyAlignment="1">
      <alignment horizontal="center" vertical="center"/>
    </xf>
    <xf numFmtId="167" fontId="87" fillId="8" borderId="4" xfId="1" applyNumberFormat="1" applyFont="1" applyFill="1" applyBorder="1" applyAlignment="1">
      <alignment horizontal="left" vertical="center" wrapText="1"/>
    </xf>
    <xf numFmtId="0" fontId="61" fillId="8" borderId="0" xfId="1" applyFont="1" applyFill="1"/>
    <xf numFmtId="167" fontId="80" fillId="8" borderId="4" xfId="1" applyNumberFormat="1" applyFont="1" applyFill="1" applyBorder="1" applyAlignment="1">
      <alignment horizontal="left" vertical="center" wrapText="1"/>
    </xf>
    <xf numFmtId="171" fontId="10" fillId="8" borderId="4" xfId="1" applyNumberFormat="1" applyFont="1" applyFill="1" applyBorder="1" applyAlignment="1">
      <alignment horizontal="center" vertical="center" wrapText="1"/>
    </xf>
    <xf numFmtId="0" fontId="49" fillId="8" borderId="0" xfId="1" applyFont="1" applyFill="1"/>
    <xf numFmtId="167" fontId="80" fillId="8" borderId="4" xfId="1" applyNumberFormat="1" applyFont="1" applyFill="1" applyBorder="1" applyAlignment="1">
      <alignment vertical="center" wrapText="1"/>
    </xf>
    <xf numFmtId="171" fontId="80" fillId="8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6" fontId="10" fillId="0" borderId="4" xfId="1" quotePrefix="1" applyNumberFormat="1" applyFont="1" applyFill="1" applyBorder="1" applyAlignment="1">
      <alignment horizontal="center" vertical="center" wrapText="1"/>
    </xf>
    <xf numFmtId="166" fontId="80" fillId="0" borderId="4" xfId="1" quotePrefix="1" applyNumberFormat="1" applyFont="1" applyFill="1" applyBorder="1" applyAlignment="1">
      <alignment horizontal="center" vertical="center" wrapText="1"/>
    </xf>
    <xf numFmtId="166" fontId="93" fillId="0" borderId="4" xfId="1" quotePrefix="1" applyNumberFormat="1" applyFont="1" applyFill="1" applyBorder="1" applyAlignment="1">
      <alignment horizontal="center" vertical="center" wrapText="1"/>
    </xf>
    <xf numFmtId="0" fontId="47" fillId="0" borderId="0" xfId="1" applyFont="1" applyFill="1" applyAlignment="1">
      <alignment horizontal="center"/>
    </xf>
    <xf numFmtId="0" fontId="42" fillId="0" borderId="0" xfId="1" applyFont="1" applyFill="1" applyAlignment="1">
      <alignment horizontal="center"/>
    </xf>
    <xf numFmtId="166" fontId="93" fillId="0" borderId="4" xfId="1" applyNumberFormat="1" applyFont="1" applyFill="1" applyBorder="1" applyAlignment="1">
      <alignment horizontal="center" vertical="center"/>
    </xf>
    <xf numFmtId="49" fontId="94" fillId="8" borderId="0" xfId="1" applyNumberFormat="1" applyFont="1" applyFill="1" applyBorder="1" applyAlignment="1">
      <alignment horizontal="center" vertical="center" wrapText="1"/>
    </xf>
    <xf numFmtId="165" fontId="84" fillId="8" borderId="0" xfId="1" applyNumberFormat="1" applyFont="1" applyFill="1" applyBorder="1" applyAlignment="1">
      <alignment horizontal="center" vertical="center" wrapText="1"/>
    </xf>
    <xf numFmtId="165" fontId="8" fillId="8" borderId="0" xfId="1" applyNumberFormat="1" applyFont="1" applyFill="1" applyBorder="1" applyAlignment="1">
      <alignment horizontal="center" vertical="center" wrapText="1"/>
    </xf>
    <xf numFmtId="164" fontId="84" fillId="8" borderId="0" xfId="1" applyNumberFormat="1" applyFont="1" applyFill="1" applyBorder="1" applyAlignment="1">
      <alignment horizontal="center" vertical="center" wrapText="1"/>
    </xf>
    <xf numFmtId="167" fontId="84" fillId="8" borderId="0" xfId="1" applyNumberFormat="1" applyFont="1" applyFill="1" applyBorder="1" applyAlignment="1">
      <alignment horizontal="left" vertical="center" wrapText="1"/>
    </xf>
    <xf numFmtId="165" fontId="86" fillId="0" borderId="4" xfId="1" quotePrefix="1" applyNumberFormat="1" applyFont="1" applyFill="1" applyBorder="1" applyAlignment="1">
      <alignment horizontal="center" vertical="center" wrapText="1"/>
    </xf>
    <xf numFmtId="0" fontId="117" fillId="0" borderId="0" xfId="1" applyFont="1" applyFill="1"/>
    <xf numFmtId="166" fontId="124" fillId="8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4" fontId="169" fillId="0" borderId="4" xfId="1" applyNumberFormat="1" applyFont="1" applyFill="1" applyBorder="1" applyAlignment="1">
      <alignment horizontal="center" vertical="center" wrapText="1"/>
    </xf>
    <xf numFmtId="166" fontId="169" fillId="0" borderId="4" xfId="1" applyNumberFormat="1" applyFont="1" applyFill="1" applyBorder="1" applyAlignment="1">
      <alignment horizontal="center" vertical="center" wrapText="1"/>
    </xf>
    <xf numFmtId="164" fontId="170" fillId="0" borderId="4" xfId="1" applyNumberFormat="1" applyFont="1" applyFill="1" applyBorder="1" applyAlignment="1">
      <alignment horizontal="center" vertical="center" wrapText="1"/>
    </xf>
    <xf numFmtId="0" fontId="178" fillId="0" borderId="0" xfId="1" applyFont="1" applyFill="1"/>
    <xf numFmtId="164" fontId="80" fillId="0" borderId="4" xfId="3" applyNumberFormat="1" applyFont="1" applyFill="1" applyBorder="1" applyAlignment="1">
      <alignment horizontal="center" vertical="center"/>
    </xf>
    <xf numFmtId="164" fontId="167" fillId="0" borderId="4" xfId="1" applyNumberFormat="1" applyFont="1" applyFill="1" applyBorder="1" applyAlignment="1">
      <alignment horizontal="center" vertical="center"/>
    </xf>
    <xf numFmtId="164" fontId="174" fillId="9" borderId="4" xfId="1" applyNumberFormat="1" applyFont="1" applyFill="1" applyBorder="1" applyAlignment="1">
      <alignment horizontal="center" vertical="center" wrapText="1"/>
    </xf>
    <xf numFmtId="164" fontId="124" fillId="7" borderId="4" xfId="1" applyNumberFormat="1" applyFont="1" applyFill="1" applyBorder="1" applyAlignment="1">
      <alignment horizontal="center" vertical="center" wrapText="1"/>
    </xf>
    <xf numFmtId="164" fontId="112" fillId="9" borderId="4" xfId="1" applyNumberFormat="1" applyFont="1" applyFill="1" applyBorder="1" applyAlignment="1">
      <alignment horizontal="center" vertical="center" wrapText="1"/>
    </xf>
    <xf numFmtId="166" fontId="82" fillId="9" borderId="4" xfId="1" applyNumberFormat="1" applyFont="1" applyFill="1" applyBorder="1" applyAlignment="1">
      <alignment horizontal="center" vertical="center" wrapText="1"/>
    </xf>
    <xf numFmtId="164" fontId="86" fillId="0" borderId="4" xfId="1" quotePrefix="1" applyNumberFormat="1" applyFont="1" applyFill="1" applyBorder="1" applyAlignment="1">
      <alignment horizontal="center" vertical="center" wrapText="1"/>
    </xf>
    <xf numFmtId="164" fontId="22" fillId="0" borderId="4" xfId="1" quotePrefix="1" applyNumberFormat="1" applyFont="1" applyFill="1" applyBorder="1" applyAlignment="1">
      <alignment horizontal="center" vertical="center" wrapText="1"/>
    </xf>
    <xf numFmtId="165" fontId="22" fillId="0" borderId="4" xfId="1" quotePrefix="1" applyNumberFormat="1" applyFont="1" applyFill="1" applyBorder="1" applyAlignment="1">
      <alignment horizontal="center" vertical="center" wrapText="1"/>
    </xf>
    <xf numFmtId="49" fontId="179" fillId="0" borderId="4" xfId="1" applyNumberFormat="1" applyFont="1" applyFill="1" applyBorder="1" applyAlignment="1">
      <alignment horizontal="center" vertical="center" wrapText="1"/>
    </xf>
    <xf numFmtId="164" fontId="180" fillId="0" borderId="4" xfId="1" applyNumberFormat="1" applyFont="1" applyFill="1" applyBorder="1" applyAlignment="1">
      <alignment horizontal="center" vertical="center" wrapText="1"/>
    </xf>
    <xf numFmtId="165" fontId="180" fillId="0" borderId="4" xfId="1" applyNumberFormat="1" applyFont="1" applyFill="1" applyBorder="1" applyAlignment="1">
      <alignment horizontal="center" vertical="center" wrapText="1"/>
    </xf>
    <xf numFmtId="49" fontId="136" fillId="0" borderId="4" xfId="1" applyNumberFormat="1" applyFont="1" applyFill="1" applyBorder="1" applyAlignment="1">
      <alignment horizontal="center" vertical="center" wrapText="1"/>
    </xf>
    <xf numFmtId="0" fontId="181" fillId="0" borderId="0" xfId="1" applyFont="1" applyFill="1"/>
    <xf numFmtId="0" fontId="70" fillId="3" borderId="0" xfId="1" applyFont="1" applyFill="1"/>
    <xf numFmtId="49" fontId="90" fillId="5" borderId="4" xfId="1" applyNumberFormat="1" applyFont="1" applyFill="1" applyBorder="1" applyAlignment="1">
      <alignment horizontal="center" vertical="center" wrapText="1"/>
    </xf>
    <xf numFmtId="164" fontId="86" fillId="5" borderId="4" xfId="1" quotePrefix="1" applyNumberFormat="1" applyFont="1" applyFill="1" applyBorder="1" applyAlignment="1">
      <alignment horizontal="center" vertical="center" wrapText="1"/>
    </xf>
    <xf numFmtId="164" fontId="22" fillId="5" borderId="4" xfId="1" quotePrefix="1" applyNumberFormat="1" applyFont="1" applyFill="1" applyBorder="1" applyAlignment="1">
      <alignment horizontal="center" vertical="center" wrapText="1"/>
    </xf>
    <xf numFmtId="164" fontId="21" fillId="5" borderId="4" xfId="1" quotePrefix="1" applyNumberFormat="1" applyFont="1" applyFill="1" applyBorder="1" applyAlignment="1">
      <alignment horizontal="center" vertical="center" wrapText="1"/>
    </xf>
    <xf numFmtId="165" fontId="21" fillId="5" borderId="4" xfId="1" quotePrefix="1" applyNumberFormat="1" applyFont="1" applyFill="1" applyBorder="1" applyAlignment="1">
      <alignment horizontal="center" vertical="center" wrapText="1"/>
    </xf>
    <xf numFmtId="165" fontId="86" fillId="5" borderId="4" xfId="1" quotePrefix="1" applyNumberFormat="1" applyFont="1" applyFill="1" applyBorder="1" applyAlignment="1">
      <alignment horizontal="center" vertical="center" wrapText="1"/>
    </xf>
    <xf numFmtId="165" fontId="22" fillId="5" borderId="4" xfId="1" quotePrefix="1" applyNumberFormat="1" applyFont="1" applyFill="1" applyBorder="1" applyAlignment="1">
      <alignment horizontal="center" vertical="center" wrapText="1"/>
    </xf>
    <xf numFmtId="0" fontId="33" fillId="5" borderId="0" xfId="1" applyFont="1" applyFill="1"/>
    <xf numFmtId="49" fontId="105" fillId="5" borderId="4" xfId="1" applyNumberFormat="1" applyFont="1" applyFill="1" applyBorder="1" applyAlignment="1">
      <alignment horizontal="center" vertical="center" wrapText="1"/>
    </xf>
    <xf numFmtId="164" fontId="86" fillId="5" borderId="4" xfId="1" applyNumberFormat="1" applyFont="1" applyFill="1" applyBorder="1" applyAlignment="1">
      <alignment horizontal="center" vertical="center" wrapText="1"/>
    </xf>
    <xf numFmtId="164" fontId="69" fillId="5" borderId="4" xfId="1" applyNumberFormat="1" applyFont="1" applyFill="1" applyBorder="1" applyAlignment="1">
      <alignment horizontal="center" vertical="center" wrapText="1"/>
    </xf>
    <xf numFmtId="165" fontId="69" fillId="5" borderId="4" xfId="1" applyNumberFormat="1" applyFont="1" applyFill="1" applyBorder="1" applyAlignment="1">
      <alignment horizontal="center" vertical="center" wrapText="1"/>
    </xf>
    <xf numFmtId="165" fontId="86" fillId="5" borderId="4" xfId="1" applyNumberFormat="1" applyFont="1" applyFill="1" applyBorder="1" applyAlignment="1">
      <alignment horizontal="center" vertical="center" wrapText="1"/>
    </xf>
    <xf numFmtId="0" fontId="117" fillId="5" borderId="0" xfId="1" applyFont="1" applyFill="1"/>
    <xf numFmtId="49" fontId="179" fillId="5" borderId="4" xfId="1" applyNumberFormat="1" applyFont="1" applyFill="1" applyBorder="1" applyAlignment="1">
      <alignment horizontal="center" vertical="center" wrapText="1"/>
    </xf>
    <xf numFmtId="164" fontId="101" fillId="5" borderId="4" xfId="1" applyNumberFormat="1" applyFont="1" applyFill="1" applyBorder="1" applyAlignment="1">
      <alignment horizontal="center" vertical="center" wrapText="1"/>
    </xf>
    <xf numFmtId="164" fontId="180" fillId="5" borderId="4" xfId="1" applyNumberFormat="1" applyFont="1" applyFill="1" applyBorder="1" applyAlignment="1">
      <alignment horizontal="center" vertical="center" wrapText="1"/>
    </xf>
    <xf numFmtId="165" fontId="180" fillId="5" borderId="4" xfId="1" applyNumberFormat="1" applyFont="1" applyFill="1" applyBorder="1" applyAlignment="1">
      <alignment horizontal="center" vertical="center" wrapText="1"/>
    </xf>
    <xf numFmtId="165" fontId="101" fillId="5" borderId="4" xfId="1" applyNumberFormat="1" applyFont="1" applyFill="1" applyBorder="1" applyAlignment="1">
      <alignment horizontal="center" vertical="center" wrapText="1"/>
    </xf>
    <xf numFmtId="0" fontId="70" fillId="5" borderId="0" xfId="1" applyFont="1" applyFill="1"/>
    <xf numFmtId="0" fontId="117" fillId="7" borderId="0" xfId="1" applyFont="1" applyFill="1"/>
    <xf numFmtId="49" fontId="105" fillId="7" borderId="4" xfId="1" applyNumberFormat="1" applyFont="1" applyFill="1" applyBorder="1" applyAlignment="1">
      <alignment horizontal="center" vertical="center" wrapText="1"/>
    </xf>
    <xf numFmtId="164" fontId="86" fillId="7" borderId="4" xfId="1" applyNumberFormat="1" applyFont="1" applyFill="1" applyBorder="1" applyAlignment="1">
      <alignment horizontal="center" vertical="center" wrapText="1"/>
    </xf>
    <xf numFmtId="165" fontId="86" fillId="7" borderId="4" xfId="1" applyNumberFormat="1" applyFont="1" applyFill="1" applyBorder="1" applyAlignment="1">
      <alignment horizontal="center" vertical="center" wrapText="1"/>
    </xf>
    <xf numFmtId="165" fontId="69" fillId="7" borderId="4" xfId="1" applyNumberFormat="1" applyFont="1" applyFill="1" applyBorder="1" applyAlignment="1">
      <alignment horizontal="center" vertical="center" wrapText="1"/>
    </xf>
    <xf numFmtId="164" fontId="69" fillId="7" borderId="4" xfId="1" applyNumberFormat="1" applyFont="1" applyFill="1" applyBorder="1" applyAlignment="1">
      <alignment horizontal="center" vertical="center" wrapText="1"/>
    </xf>
    <xf numFmtId="164" fontId="104" fillId="0" borderId="4" xfId="1" applyNumberFormat="1" applyFont="1" applyFill="1" applyBorder="1" applyAlignment="1">
      <alignment horizontal="center" vertical="center" wrapText="1"/>
    </xf>
    <xf numFmtId="0" fontId="49" fillId="7" borderId="0" xfId="1" applyFont="1" applyFill="1"/>
    <xf numFmtId="49" fontId="89" fillId="7" borderId="4" xfId="1" applyNumberFormat="1" applyFont="1" applyFill="1" applyBorder="1" applyAlignment="1">
      <alignment horizontal="center" vertical="center" wrapText="1"/>
    </xf>
    <xf numFmtId="167" fontId="10" fillId="7" borderId="4" xfId="1" applyNumberFormat="1" applyFont="1" applyFill="1" applyBorder="1" applyAlignment="1">
      <alignment vertical="center" wrapText="1"/>
    </xf>
    <xf numFmtId="164" fontId="80" fillId="7" borderId="4" xfId="1" applyNumberFormat="1" applyFont="1" applyFill="1" applyBorder="1" applyAlignment="1">
      <alignment horizontal="center" vertical="center" wrapText="1"/>
    </xf>
    <xf numFmtId="165" fontId="80" fillId="7" borderId="4" xfId="1" applyNumberFormat="1" applyFont="1" applyFill="1" applyBorder="1" applyAlignment="1">
      <alignment horizontal="center" vertical="center" wrapText="1"/>
    </xf>
    <xf numFmtId="165" fontId="26" fillId="7" borderId="4" xfId="1" applyNumberFormat="1" applyFont="1" applyFill="1" applyBorder="1" applyAlignment="1">
      <alignment horizontal="center" vertical="center" wrapText="1"/>
    </xf>
    <xf numFmtId="164" fontId="26" fillId="7" borderId="4" xfId="1" applyNumberFormat="1" applyFont="1" applyFill="1" applyBorder="1" applyAlignment="1">
      <alignment horizontal="center" vertical="center" wrapText="1"/>
    </xf>
    <xf numFmtId="0" fontId="182" fillId="0" borderId="0" xfId="1" applyFont="1" applyFill="1"/>
    <xf numFmtId="49" fontId="89" fillId="9" borderId="4" xfId="1" applyNumberFormat="1" applyFont="1" applyFill="1" applyBorder="1" applyAlignment="1">
      <alignment horizontal="center" vertical="center" wrapText="1"/>
    </xf>
    <xf numFmtId="165" fontId="80" fillId="9" borderId="4" xfId="1" applyNumberFormat="1" applyFont="1" applyFill="1" applyBorder="1" applyAlignment="1">
      <alignment horizontal="left" vertical="center" wrapText="1"/>
    </xf>
    <xf numFmtId="164" fontId="80" fillId="9" borderId="4" xfId="1" applyNumberFormat="1" applyFont="1" applyFill="1" applyBorder="1" applyAlignment="1">
      <alignment horizontal="center" vertical="center" wrapText="1"/>
    </xf>
    <xf numFmtId="165" fontId="80" fillId="9" borderId="4" xfId="1" applyNumberFormat="1" applyFont="1" applyFill="1" applyBorder="1" applyAlignment="1">
      <alignment horizontal="center" vertical="center" wrapText="1"/>
    </xf>
    <xf numFmtId="0" fontId="16" fillId="9" borderId="0" xfId="1" applyFont="1" applyFill="1"/>
    <xf numFmtId="49" fontId="89" fillId="8" borderId="4" xfId="1" applyNumberFormat="1" applyFont="1" applyFill="1" applyBorder="1" applyAlignment="1">
      <alignment horizontal="center" vertical="center" wrapText="1"/>
    </xf>
    <xf numFmtId="167" fontId="10" fillId="8" borderId="4" xfId="1" applyNumberFormat="1" applyFont="1" applyFill="1" applyBorder="1" applyAlignment="1">
      <alignment vertical="center" wrapText="1"/>
    </xf>
    <xf numFmtId="0" fontId="16" fillId="8" borderId="0" xfId="1" applyFont="1" applyFill="1"/>
    <xf numFmtId="164" fontId="111" fillId="0" borderId="4" xfId="1" applyNumberFormat="1" applyFont="1" applyFill="1" applyBorder="1" applyAlignment="1">
      <alignment horizontal="center" vertical="center" wrapText="1"/>
    </xf>
    <xf numFmtId="49" fontId="89" fillId="0" borderId="0" xfId="1" applyNumberFormat="1" applyFont="1" applyFill="1" applyBorder="1" applyAlignment="1">
      <alignment horizontal="center" vertical="center" wrapText="1"/>
    </xf>
    <xf numFmtId="49" fontId="80" fillId="0" borderId="4" xfId="1" applyNumberFormat="1" applyFont="1" applyFill="1" applyBorder="1" applyAlignment="1">
      <alignment horizontal="center" vertical="center" wrapText="1"/>
    </xf>
    <xf numFmtId="165" fontId="80" fillId="0" borderId="0" xfId="1" applyNumberFormat="1" applyFont="1" applyFill="1" applyBorder="1" applyAlignment="1">
      <alignment horizontal="center" vertical="center" wrapText="1"/>
    </xf>
    <xf numFmtId="165" fontId="16" fillId="0" borderId="0" xfId="1" applyNumberFormat="1" applyFont="1" applyFill="1" applyBorder="1" applyAlignment="1">
      <alignment horizontal="center" vertical="center" wrapText="1"/>
    </xf>
    <xf numFmtId="164" fontId="80" fillId="0" borderId="0" xfId="1" applyNumberFormat="1" applyFont="1" applyFill="1" applyBorder="1" applyAlignment="1">
      <alignment horizontal="center" vertical="center" wrapText="1"/>
    </xf>
    <xf numFmtId="167" fontId="80" fillId="0" borderId="0" xfId="1" applyNumberFormat="1" applyFont="1" applyFill="1" applyBorder="1" applyAlignment="1">
      <alignment horizontal="left" vertical="center" wrapText="1"/>
    </xf>
    <xf numFmtId="0" fontId="183" fillId="9" borderId="0" xfId="1" applyFont="1" applyFill="1"/>
    <xf numFmtId="49" fontId="184" fillId="9" borderId="4" xfId="1" applyNumberFormat="1" applyFont="1" applyFill="1" applyBorder="1" applyAlignment="1">
      <alignment horizontal="center" vertical="center" wrapText="1"/>
    </xf>
    <xf numFmtId="165" fontId="185" fillId="9" borderId="4" xfId="1" applyNumberFormat="1" applyFont="1" applyFill="1" applyBorder="1" applyAlignment="1">
      <alignment horizontal="left" vertical="center" wrapText="1"/>
    </xf>
    <xf numFmtId="164" fontId="185" fillId="9" borderId="4" xfId="1" applyNumberFormat="1" applyFont="1" applyFill="1" applyBorder="1" applyAlignment="1">
      <alignment horizontal="center" vertical="center" wrapText="1"/>
    </xf>
    <xf numFmtId="164" fontId="183" fillId="9" borderId="4" xfId="1" applyNumberFormat="1" applyFont="1" applyFill="1" applyBorder="1" applyAlignment="1">
      <alignment horizontal="center" vertical="center" wrapText="1"/>
    </xf>
    <xf numFmtId="166" fontId="185" fillId="9" borderId="4" xfId="30" applyNumberFormat="1" applyFont="1" applyFill="1" applyBorder="1" applyAlignment="1">
      <alignment horizontal="center" vertical="center"/>
    </xf>
    <xf numFmtId="165" fontId="183" fillId="9" borderId="4" xfId="1" applyNumberFormat="1" applyFont="1" applyFill="1" applyBorder="1" applyAlignment="1">
      <alignment horizontal="center" vertical="center" wrapText="1"/>
    </xf>
    <xf numFmtId="165" fontId="185" fillId="9" borderId="4" xfId="1" applyNumberFormat="1" applyFont="1" applyFill="1" applyBorder="1" applyAlignment="1">
      <alignment horizontal="center" vertical="center" wrapText="1"/>
    </xf>
    <xf numFmtId="166" fontId="186" fillId="9" borderId="4" xfId="1" applyNumberFormat="1" applyFont="1" applyFill="1" applyBorder="1" applyAlignment="1">
      <alignment horizontal="center" vertical="center" wrapText="1"/>
    </xf>
    <xf numFmtId="166" fontId="185" fillId="9" borderId="4" xfId="1" applyNumberFormat="1" applyFont="1" applyFill="1" applyBorder="1" applyAlignment="1">
      <alignment horizontal="center" vertical="center"/>
    </xf>
    <xf numFmtId="0" fontId="55" fillId="8" borderId="0" xfId="1" applyFont="1" applyFill="1"/>
    <xf numFmtId="0" fontId="183" fillId="0" borderId="0" xfId="1" applyFont="1" applyFill="1"/>
    <xf numFmtId="164" fontId="185" fillId="0" borderId="4" xfId="1" applyNumberFormat="1" applyFont="1" applyFill="1" applyBorder="1" applyAlignment="1">
      <alignment horizontal="center" vertical="center" wrapText="1"/>
    </xf>
    <xf numFmtId="166" fontId="185" fillId="0" borderId="4" xfId="30" applyNumberFormat="1" applyFont="1" applyFill="1" applyBorder="1" applyAlignment="1">
      <alignment horizontal="center" vertical="center"/>
    </xf>
    <xf numFmtId="165" fontId="185" fillId="0" borderId="4" xfId="1" applyNumberFormat="1" applyFont="1" applyFill="1" applyBorder="1" applyAlignment="1">
      <alignment horizontal="center" vertical="center" wrapText="1"/>
    </xf>
    <xf numFmtId="166" fontId="186" fillId="0" borderId="4" xfId="1" applyNumberFormat="1" applyFont="1" applyFill="1" applyBorder="1" applyAlignment="1">
      <alignment horizontal="center" vertical="center" wrapText="1"/>
    </xf>
    <xf numFmtId="166" fontId="185" fillId="0" borderId="4" xfId="1" applyNumberFormat="1" applyFont="1" applyFill="1" applyBorder="1" applyAlignment="1">
      <alignment horizontal="center" vertical="center"/>
    </xf>
    <xf numFmtId="165" fontId="183" fillId="0" borderId="0" xfId="1" applyNumberFormat="1" applyFont="1" applyFill="1"/>
    <xf numFmtId="0" fontId="10" fillId="0" borderId="4" xfId="2" applyFont="1" applyBorder="1" applyAlignment="1">
      <alignment horizontal="center" vertical="center" wrapText="1"/>
    </xf>
    <xf numFmtId="165" fontId="10" fillId="0" borderId="4" xfId="2" applyNumberFormat="1" applyFont="1" applyBorder="1" applyAlignment="1">
      <alignment horizontal="center" vertical="center" wrapText="1"/>
    </xf>
    <xf numFmtId="164" fontId="10" fillId="0" borderId="4" xfId="2" applyNumberFormat="1" applyFont="1" applyBorder="1" applyAlignment="1">
      <alignment horizontal="center" vertical="center" wrapText="1"/>
    </xf>
    <xf numFmtId="164" fontId="186" fillId="0" borderId="4" xfId="1" applyNumberFormat="1" applyFont="1" applyFill="1" applyBorder="1" applyAlignment="1">
      <alignment horizontal="center" vertical="center" wrapText="1"/>
    </xf>
    <xf numFmtId="164" fontId="79" fillId="9" borderId="4" xfId="2" applyNumberFormat="1" applyFont="1" applyFill="1" applyBorder="1" applyAlignment="1">
      <alignment horizontal="center" vertical="center" wrapText="1"/>
    </xf>
    <xf numFmtId="0" fontId="96" fillId="0" borderId="0" xfId="1" applyFont="1" applyBorder="1" applyAlignment="1">
      <alignment horizontal="center" vertical="center" wrapText="1"/>
    </xf>
    <xf numFmtId="166" fontId="88" fillId="0" borderId="4" xfId="1" applyNumberFormat="1" applyFont="1" applyFill="1" applyBorder="1" applyAlignment="1">
      <alignment horizontal="center" vertical="center" wrapText="1"/>
    </xf>
    <xf numFmtId="164" fontId="135" fillId="0" borderId="4" xfId="1" applyNumberFormat="1" applyFont="1" applyFill="1" applyBorder="1" applyAlignment="1">
      <alignment horizontal="center" vertical="center" wrapText="1"/>
    </xf>
    <xf numFmtId="164" fontId="85" fillId="9" borderId="4" xfId="1" applyNumberFormat="1" applyFont="1" applyFill="1" applyBorder="1" applyAlignment="1">
      <alignment horizontal="center" vertical="center" wrapText="1"/>
    </xf>
    <xf numFmtId="164" fontId="152" fillId="0" borderId="4" xfId="1" applyNumberFormat="1" applyFont="1" applyFill="1" applyBorder="1" applyAlignment="1">
      <alignment horizontal="center" vertical="center" wrapText="1"/>
    </xf>
    <xf numFmtId="165" fontId="187" fillId="0" borderId="4" xfId="1" applyNumberFormat="1" applyFont="1" applyFill="1" applyBorder="1" applyAlignment="1">
      <alignment horizontal="center" vertical="center" wrapText="1"/>
    </xf>
    <xf numFmtId="170" fontId="95" fillId="0" borderId="4" xfId="1" applyNumberFormat="1" applyFont="1" applyFill="1" applyBorder="1" applyAlignment="1">
      <alignment horizontal="center" vertical="center" wrapText="1"/>
    </xf>
    <xf numFmtId="166" fontId="112" fillId="8" borderId="4" xfId="1" applyNumberFormat="1" applyFont="1" applyFill="1" applyBorder="1" applyAlignment="1">
      <alignment horizontal="center" vertical="center" wrapText="1"/>
    </xf>
    <xf numFmtId="166" fontId="151" fillId="0" borderId="4" xfId="1" applyNumberFormat="1" applyFont="1" applyFill="1" applyBorder="1" applyAlignment="1">
      <alignment horizontal="center" vertical="center" wrapText="1"/>
    </xf>
    <xf numFmtId="164" fontId="81" fillId="9" borderId="4" xfId="1" applyNumberFormat="1" applyFont="1" applyFill="1" applyBorder="1" applyAlignment="1">
      <alignment horizontal="center" vertical="center" wrapText="1"/>
    </xf>
    <xf numFmtId="166" fontId="81" fillId="9" borderId="4" xfId="1" applyNumberFormat="1" applyFont="1" applyFill="1" applyBorder="1" applyAlignment="1">
      <alignment horizontal="center" vertical="center" wrapText="1"/>
    </xf>
    <xf numFmtId="165" fontId="81" fillId="9" borderId="4" xfId="1" applyNumberFormat="1" applyFont="1" applyFill="1" applyBorder="1" applyAlignment="1">
      <alignment horizontal="center" vertical="center" wrapText="1"/>
    </xf>
    <xf numFmtId="164" fontId="151" fillId="0" borderId="4" xfId="1" applyNumberFormat="1" applyFont="1" applyFill="1" applyBorder="1" applyAlignment="1">
      <alignment horizontal="center" vertical="center" wrapText="1"/>
    </xf>
    <xf numFmtId="0" fontId="188" fillId="8" borderId="0" xfId="1" applyFont="1" applyFill="1"/>
    <xf numFmtId="164" fontId="84" fillId="6" borderId="4" xfId="1" applyNumberFormat="1" applyFont="1" applyFill="1" applyBorder="1" applyAlignment="1">
      <alignment horizontal="center" vertical="center" wrapText="1"/>
    </xf>
    <xf numFmtId="49" fontId="189" fillId="6" borderId="4" xfId="1" applyNumberFormat="1" applyFont="1" applyFill="1" applyBorder="1" applyAlignment="1">
      <alignment horizontal="center" vertical="center"/>
    </xf>
    <xf numFmtId="165" fontId="174" fillId="6" borderId="4" xfId="2" applyNumberFormat="1" applyFont="1" applyFill="1" applyBorder="1" applyAlignment="1">
      <alignment horizontal="left" vertical="center" wrapText="1"/>
    </xf>
    <xf numFmtId="165" fontId="173" fillId="6" borderId="4" xfId="1" applyNumberFormat="1" applyFont="1" applyFill="1" applyBorder="1" applyAlignment="1">
      <alignment horizontal="center" vertical="center" wrapText="1"/>
    </xf>
    <xf numFmtId="166" fontId="173" fillId="6" borderId="4" xfId="1" applyNumberFormat="1" applyFont="1" applyFill="1" applyBorder="1" applyAlignment="1">
      <alignment horizontal="center" vertical="center" wrapText="1"/>
    </xf>
    <xf numFmtId="164" fontId="173" fillId="6" borderId="4" xfId="1" applyNumberFormat="1" applyFont="1" applyFill="1" applyBorder="1" applyAlignment="1">
      <alignment horizontal="center" vertical="center" wrapText="1"/>
    </xf>
    <xf numFmtId="164" fontId="190" fillId="6" borderId="4" xfId="1" applyNumberFormat="1" applyFont="1" applyFill="1" applyBorder="1" applyAlignment="1">
      <alignment horizontal="center" vertical="center" wrapText="1"/>
    </xf>
    <xf numFmtId="164" fontId="83" fillId="8" borderId="4" xfId="1" applyNumberFormat="1" applyFont="1" applyFill="1" applyBorder="1" applyAlignment="1">
      <alignment horizontal="center" vertical="center" wrapText="1"/>
    </xf>
    <xf numFmtId="164" fontId="40" fillId="0" borderId="4" xfId="1" applyNumberFormat="1" applyFont="1" applyFill="1" applyBorder="1" applyAlignment="1">
      <alignment horizontal="center" vertical="center" wrapText="1"/>
    </xf>
    <xf numFmtId="164" fontId="17" fillId="0" borderId="4" xfId="1" applyNumberFormat="1" applyFont="1" applyFill="1" applyBorder="1" applyAlignment="1">
      <alignment horizontal="center" vertical="center" wrapText="1"/>
    </xf>
    <xf numFmtId="164" fontId="27" fillId="0" borderId="4" xfId="3" applyNumberFormat="1" applyFont="1" applyFill="1" applyBorder="1" applyAlignment="1">
      <alignment horizontal="center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6" fontId="191" fillId="0" borderId="4" xfId="1" applyNumberFormat="1" applyFont="1" applyFill="1" applyBorder="1" applyAlignment="1">
      <alignment horizontal="center" vertical="center" wrapText="1"/>
    </xf>
    <xf numFmtId="166" fontId="88" fillId="0" borderId="4" xfId="1" applyNumberFormat="1" applyFont="1" applyFill="1" applyBorder="1" applyAlignment="1">
      <alignment horizontal="center" vertical="center"/>
    </xf>
    <xf numFmtId="166" fontId="26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7" fontId="151" fillId="0" borderId="5" xfId="1" applyNumberFormat="1" applyFont="1" applyFill="1" applyBorder="1" applyAlignment="1">
      <alignment horizontal="center" vertical="center" wrapText="1"/>
    </xf>
    <xf numFmtId="164" fontId="83" fillId="0" borderId="4" xfId="1" applyNumberFormat="1" applyFont="1" applyFill="1" applyBorder="1" applyAlignment="1">
      <alignment horizontal="center" vertical="center" wrapText="1"/>
    </xf>
    <xf numFmtId="164" fontId="192" fillId="0" borderId="4" xfId="1" applyNumberFormat="1" applyFont="1" applyFill="1" applyBorder="1" applyAlignment="1">
      <alignment horizontal="center" vertical="center" wrapText="1"/>
    </xf>
    <xf numFmtId="164" fontId="135" fillId="0" borderId="4" xfId="1" applyNumberFormat="1" applyFont="1" applyFill="1" applyBorder="1" applyAlignment="1">
      <alignment horizontal="center" vertical="center"/>
    </xf>
    <xf numFmtId="166" fontId="135" fillId="0" borderId="4" xfId="30" applyNumberFormat="1" applyFont="1" applyFill="1" applyBorder="1" applyAlignment="1">
      <alignment horizontal="center" vertical="center"/>
    </xf>
    <xf numFmtId="166" fontId="135" fillId="0" borderId="4" xfId="1" applyNumberFormat="1" applyFont="1" applyFill="1" applyBorder="1" applyAlignment="1">
      <alignment horizontal="center" vertical="center"/>
    </xf>
    <xf numFmtId="165" fontId="192" fillId="0" borderId="4" xfId="1" applyNumberFormat="1" applyFont="1" applyFill="1" applyBorder="1" applyAlignment="1">
      <alignment horizontal="center" vertical="center" wrapText="1"/>
    </xf>
    <xf numFmtId="0" fontId="193" fillId="0" borderId="0" xfId="1" applyFont="1" applyFill="1"/>
    <xf numFmtId="0" fontId="194" fillId="0" borderId="0" xfId="1" applyFont="1" applyFill="1"/>
    <xf numFmtId="49" fontId="195" fillId="0" borderId="4" xfId="1" applyNumberFormat="1" applyFont="1" applyFill="1" applyBorder="1" applyAlignment="1">
      <alignment horizontal="center" vertical="center" wrapText="1"/>
    </xf>
    <xf numFmtId="166" fontId="151" fillId="0" borderId="4" xfId="1" applyNumberFormat="1" applyFont="1" applyFill="1" applyBorder="1" applyAlignment="1">
      <alignment horizontal="center" vertical="center"/>
    </xf>
    <xf numFmtId="164" fontId="171" fillId="0" borderId="0" xfId="1" applyNumberFormat="1" applyFont="1" applyFill="1"/>
    <xf numFmtId="167" fontId="151" fillId="0" borderId="5" xfId="1" applyNumberFormat="1" applyFont="1" applyFill="1" applyBorder="1" applyAlignment="1">
      <alignment horizontal="left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4" fontId="80" fillId="0" borderId="4" xfId="1" applyNumberFormat="1" applyFont="1" applyFill="1" applyBorder="1" applyAlignment="1">
      <alignment horizontal="left" vertical="center" wrapText="1"/>
    </xf>
    <xf numFmtId="0" fontId="70" fillId="0" borderId="0" xfId="1" applyFont="1"/>
    <xf numFmtId="165" fontId="86" fillId="0" borderId="4" xfId="1" applyNumberFormat="1" applyFont="1" applyFill="1" applyBorder="1" applyAlignment="1">
      <alignment horizontal="center" vertical="center" wrapText="1"/>
    </xf>
    <xf numFmtId="164" fontId="86" fillId="0" borderId="4" xfId="1" applyNumberFormat="1" applyFont="1" applyFill="1" applyBorder="1" applyAlignment="1">
      <alignment horizontal="left" vertical="center" wrapText="1"/>
    </xf>
    <xf numFmtId="0" fontId="9" fillId="0" borderId="0" xfId="1" applyFont="1" applyBorder="1" applyAlignment="1">
      <alignment horizontal="center" vertical="center" wrapText="1"/>
    </xf>
    <xf numFmtId="0" fontId="79" fillId="0" borderId="2" xfId="2" applyFont="1" applyBorder="1" applyAlignment="1">
      <alignment horizontal="center" vertical="center" wrapText="1"/>
    </xf>
    <xf numFmtId="0" fontId="79" fillId="0" borderId="9" xfId="2" applyFont="1" applyBorder="1" applyAlignment="1">
      <alignment horizontal="center" vertical="center" wrapText="1"/>
    </xf>
    <xf numFmtId="164" fontId="79" fillId="2" borderId="6" xfId="2" applyNumberFormat="1" applyFont="1" applyFill="1" applyBorder="1" applyAlignment="1">
      <alignment horizontal="center" vertical="center" wrapText="1"/>
    </xf>
    <xf numFmtId="164" fontId="79" fillId="2" borderId="0" xfId="2" applyNumberFormat="1" applyFont="1" applyFill="1" applyBorder="1" applyAlignment="1">
      <alignment horizontal="center" vertical="center" wrapText="1"/>
    </xf>
    <xf numFmtId="0" fontId="79" fillId="0" borderId="6" xfId="2" applyFont="1" applyBorder="1" applyAlignment="1">
      <alignment horizontal="center" vertical="center" wrapText="1"/>
    </xf>
    <xf numFmtId="0" fontId="79" fillId="0" borderId="0" xfId="2" applyFont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10" fillId="0" borderId="5" xfId="1" applyNumberFormat="1" applyFont="1" applyFill="1" applyBorder="1" applyAlignment="1">
      <alignment horizontal="center" vertical="center" wrapText="1"/>
    </xf>
    <xf numFmtId="164" fontId="10" fillId="0" borderId="11" xfId="1" applyNumberFormat="1" applyFont="1" applyFill="1" applyBorder="1" applyAlignment="1">
      <alignment horizontal="center" vertical="center" wrapText="1"/>
    </xf>
    <xf numFmtId="164" fontId="10" fillId="0" borderId="10" xfId="1" applyNumberFormat="1" applyFont="1" applyFill="1" applyBorder="1" applyAlignment="1">
      <alignment horizontal="center" vertical="center" wrapText="1"/>
    </xf>
    <xf numFmtId="164" fontId="79" fillId="0" borderId="4" xfId="2" applyNumberFormat="1" applyFont="1" applyFill="1" applyBorder="1" applyAlignment="1">
      <alignment horizontal="center" vertical="center" wrapText="1"/>
    </xf>
    <xf numFmtId="164" fontId="9" fillId="0" borderId="4" xfId="2" applyNumberFormat="1" applyFont="1" applyFill="1" applyBorder="1" applyAlignment="1">
      <alignment horizontal="center" vertical="center" wrapText="1"/>
    </xf>
    <xf numFmtId="167" fontId="38" fillId="0" borderId="4" xfId="1" applyNumberFormat="1" applyFont="1" applyFill="1" applyBorder="1" applyAlignment="1">
      <alignment horizontal="center" vertical="center" wrapText="1"/>
    </xf>
    <xf numFmtId="164" fontId="83" fillId="0" borderId="4" xfId="2" applyNumberFormat="1" applyFont="1" applyFill="1" applyBorder="1" applyAlignment="1">
      <alignment horizontal="center" vertical="center" wrapText="1"/>
    </xf>
    <xf numFmtId="167" fontId="80" fillId="0" borderId="4" xfId="1" applyNumberFormat="1" applyFont="1" applyFill="1" applyBorder="1" applyAlignment="1">
      <alignment horizontal="center" vertical="center" wrapText="1"/>
    </xf>
    <xf numFmtId="167" fontId="135" fillId="0" borderId="5" xfId="1" applyNumberFormat="1" applyFont="1" applyFill="1" applyBorder="1" applyAlignment="1">
      <alignment horizontal="center" vertical="center" wrapText="1"/>
    </xf>
    <xf numFmtId="167" fontId="135" fillId="0" borderId="10" xfId="1" applyNumberFormat="1" applyFont="1" applyFill="1" applyBorder="1" applyAlignment="1">
      <alignment horizontal="center" vertical="center" wrapText="1"/>
    </xf>
    <xf numFmtId="164" fontId="122" fillId="0" borderId="4" xfId="2" applyNumberFormat="1" applyFont="1" applyFill="1" applyBorder="1" applyAlignment="1">
      <alignment horizontal="center" vertical="center" wrapText="1"/>
    </xf>
    <xf numFmtId="164" fontId="10" fillId="0" borderId="7" xfId="1" applyNumberFormat="1" applyFont="1" applyFill="1" applyBorder="1" applyAlignment="1">
      <alignment horizontal="center" vertical="center" wrapText="1"/>
    </xf>
    <xf numFmtId="164" fontId="10" fillId="0" borderId="3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 wrapText="1"/>
    </xf>
    <xf numFmtId="49" fontId="61" fillId="0" borderId="0" xfId="1" applyNumberFormat="1" applyFont="1" applyFill="1" applyAlignment="1">
      <alignment horizontal="center" vertical="center" wrapText="1"/>
    </xf>
    <xf numFmtId="0" fontId="0" fillId="0" borderId="0" xfId="0"/>
    <xf numFmtId="49" fontId="4" fillId="0" borderId="0" xfId="1" applyNumberFormat="1" applyFont="1" applyAlignment="1">
      <alignment horizontal="left"/>
    </xf>
    <xf numFmtId="167" fontId="17" fillId="0" borderId="4" xfId="1" applyNumberFormat="1" applyFont="1" applyFill="1" applyBorder="1" applyAlignment="1">
      <alignment horizontal="center" vertical="center" wrapText="1"/>
    </xf>
    <xf numFmtId="49" fontId="30" fillId="0" borderId="0" xfId="1" applyNumberFormat="1" applyFont="1" applyFill="1" applyAlignment="1">
      <alignment horizontal="left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0" fontId="79" fillId="0" borderId="8" xfId="2" applyFont="1" applyFill="1" applyBorder="1" applyAlignment="1">
      <alignment horizontal="center" vertical="center" wrapText="1"/>
    </xf>
    <xf numFmtId="0" fontId="79" fillId="0" borderId="9" xfId="2" applyFont="1" applyFill="1" applyBorder="1" applyAlignment="1">
      <alignment horizontal="center" vertical="center" wrapText="1"/>
    </xf>
    <xf numFmtId="165" fontId="79" fillId="0" borderId="5" xfId="2" applyNumberFormat="1" applyFont="1" applyBorder="1" applyAlignment="1">
      <alignment horizontal="center" vertical="center" wrapText="1"/>
    </xf>
    <xf numFmtId="165" fontId="79" fillId="0" borderId="11" xfId="2" applyNumberFormat="1" applyFont="1" applyBorder="1" applyAlignment="1">
      <alignment horizontal="center" vertical="center" wrapText="1"/>
    </xf>
    <xf numFmtId="164" fontId="79" fillId="2" borderId="5" xfId="2" applyNumberFormat="1" applyFont="1" applyFill="1" applyBorder="1" applyAlignment="1">
      <alignment horizontal="center" vertical="center" wrapText="1"/>
    </xf>
    <xf numFmtId="164" fontId="79" fillId="2" borderId="11" xfId="2" applyNumberFormat="1" applyFont="1" applyFill="1" applyBorder="1" applyAlignment="1">
      <alignment horizontal="center" vertical="center" wrapText="1"/>
    </xf>
    <xf numFmtId="164" fontId="79" fillId="2" borderId="4" xfId="2" applyNumberFormat="1" applyFont="1" applyFill="1" applyBorder="1" applyAlignment="1">
      <alignment horizontal="center" vertical="center" wrapText="1"/>
    </xf>
    <xf numFmtId="0" fontId="79" fillId="0" borderId="4" xfId="2" applyFont="1" applyFill="1" applyBorder="1" applyAlignment="1">
      <alignment horizontal="center" vertical="center" wrapText="1"/>
    </xf>
    <xf numFmtId="165" fontId="79" fillId="6" borderId="4" xfId="2" applyNumberFormat="1" applyFont="1" applyFill="1" applyBorder="1" applyAlignment="1">
      <alignment horizontal="center" vertical="center" wrapText="1"/>
    </xf>
    <xf numFmtId="165" fontId="9" fillId="0" borderId="4" xfId="2" applyNumberFormat="1" applyFont="1" applyFill="1" applyBorder="1" applyAlignment="1">
      <alignment horizontal="center" vertical="center" wrapText="1"/>
    </xf>
    <xf numFmtId="164" fontId="79" fillId="2" borderId="2" xfId="2" applyNumberFormat="1" applyFont="1" applyFill="1" applyBorder="1" applyAlignment="1">
      <alignment horizontal="center" vertical="center" wrapText="1"/>
    </xf>
    <xf numFmtId="164" fontId="79" fillId="2" borderId="9" xfId="2" applyNumberFormat="1" applyFont="1" applyFill="1" applyBorder="1" applyAlignment="1">
      <alignment horizontal="center" vertical="center" wrapText="1"/>
    </xf>
    <xf numFmtId="0" fontId="79" fillId="0" borderId="1" xfId="2" applyFont="1" applyFill="1" applyBorder="1" applyAlignment="1">
      <alignment horizontal="center" vertical="center" wrapText="1"/>
    </xf>
    <xf numFmtId="0" fontId="79" fillId="0" borderId="2" xfId="2" applyFont="1" applyFill="1" applyBorder="1" applyAlignment="1">
      <alignment horizontal="center" vertical="center" wrapText="1"/>
    </xf>
    <xf numFmtId="165" fontId="79" fillId="0" borderId="6" xfId="2" applyNumberFormat="1" applyFont="1" applyBorder="1" applyAlignment="1">
      <alignment horizontal="center" vertical="center" wrapText="1"/>
    </xf>
    <xf numFmtId="165" fontId="79" fillId="0" borderId="0" xfId="2" applyNumberFormat="1" applyFont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164" fontId="166" fillId="0" borderId="4" xfId="2" applyNumberFormat="1" applyFont="1" applyFill="1" applyBorder="1" applyAlignment="1">
      <alignment horizontal="center" vertical="center" wrapText="1"/>
    </xf>
    <xf numFmtId="165" fontId="79" fillId="8" borderId="4" xfId="2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7" fontId="169" fillId="0" borderId="5" xfId="1" applyNumberFormat="1" applyFont="1" applyFill="1" applyBorder="1" applyAlignment="1">
      <alignment horizontal="center" vertical="center" wrapText="1"/>
    </xf>
    <xf numFmtId="167" fontId="169" fillId="0" borderId="10" xfId="1" applyNumberFormat="1" applyFont="1" applyFill="1" applyBorder="1" applyAlignment="1">
      <alignment horizontal="center" vertical="center" wrapText="1"/>
    </xf>
    <xf numFmtId="165" fontId="85" fillId="9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4" fillId="0" borderId="6" xfId="1" applyNumberFormat="1" applyFont="1" applyFill="1" applyBorder="1" applyAlignment="1">
      <alignment horizontal="center" vertical="center" wrapText="1"/>
    </xf>
    <xf numFmtId="165" fontId="84" fillId="0" borderId="0" xfId="1" applyNumberFormat="1" applyFont="1" applyFill="1" applyBorder="1" applyAlignment="1">
      <alignment horizontal="center" vertical="center" wrapText="1"/>
    </xf>
    <xf numFmtId="165" fontId="79" fillId="0" borderId="6" xfId="2" applyNumberFormat="1" applyFont="1" applyFill="1" applyBorder="1" applyAlignment="1">
      <alignment horizontal="center" vertical="center" wrapText="1"/>
    </xf>
    <xf numFmtId="165" fontId="79" fillId="0" borderId="0" xfId="2" applyNumberFormat="1" applyFont="1" applyFill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167" fontId="86" fillId="0" borderId="5" xfId="1" applyNumberFormat="1" applyFont="1" applyFill="1" applyBorder="1" applyAlignment="1">
      <alignment horizontal="center" vertical="center" wrapText="1"/>
    </xf>
    <xf numFmtId="167" fontId="86" fillId="0" borderId="10" xfId="1" applyNumberFormat="1" applyFont="1" applyFill="1" applyBorder="1" applyAlignment="1">
      <alignment horizontal="center" vertical="center" wrapText="1"/>
    </xf>
    <xf numFmtId="0" fontId="9" fillId="0" borderId="9" xfId="1" applyFont="1" applyBorder="1" applyAlignment="1">
      <alignment horizontal="center" vertical="center" wrapText="1"/>
    </xf>
    <xf numFmtId="167" fontId="151" fillId="0" borderId="5" xfId="1" applyNumberFormat="1" applyFont="1" applyFill="1" applyBorder="1" applyAlignment="1">
      <alignment horizontal="center" vertical="center" wrapText="1"/>
    </xf>
    <xf numFmtId="167" fontId="151" fillId="0" borderId="10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0" fontId="15" fillId="0" borderId="4" xfId="2" applyFont="1" applyBorder="1" applyAlignment="1">
      <alignment horizontal="center" vertical="center" wrapText="1"/>
    </xf>
    <xf numFmtId="164" fontId="10" fillId="0" borderId="4" xfId="2" applyNumberFormat="1" applyFont="1" applyFill="1" applyBorder="1" applyAlignment="1">
      <alignment horizontal="center" vertical="center" wrapText="1"/>
    </xf>
    <xf numFmtId="165" fontId="185" fillId="0" borderId="4" xfId="1" applyNumberFormat="1" applyFont="1" applyFill="1" applyBorder="1" applyAlignment="1">
      <alignment horizontal="center" vertical="center" wrapText="1"/>
    </xf>
    <xf numFmtId="49" fontId="8" fillId="0" borderId="4" xfId="1" applyNumberFormat="1" applyFont="1" applyFill="1" applyBorder="1" applyAlignment="1">
      <alignment horizontal="center" vertical="center" wrapText="1"/>
    </xf>
    <xf numFmtId="167" fontId="80" fillId="0" borderId="5" xfId="1" applyNumberFormat="1" applyFont="1" applyFill="1" applyBorder="1" applyAlignment="1">
      <alignment horizontal="center" vertical="center" wrapText="1"/>
    </xf>
    <xf numFmtId="167" fontId="80" fillId="0" borderId="10" xfId="1" applyNumberFormat="1" applyFont="1" applyFill="1" applyBorder="1" applyAlignment="1">
      <alignment horizontal="center" vertical="center" wrapText="1"/>
    </xf>
    <xf numFmtId="164" fontId="82" fillId="0" borderId="4" xfId="2" applyNumberFormat="1" applyFont="1" applyFill="1" applyBorder="1" applyAlignment="1">
      <alignment horizontal="center" vertical="center" wrapText="1"/>
    </xf>
    <xf numFmtId="164" fontId="174" fillId="0" borderId="4" xfId="2" applyNumberFormat="1" applyFont="1" applyFill="1" applyBorder="1" applyAlignment="1">
      <alignment horizontal="center" vertical="center" wrapText="1"/>
    </xf>
    <xf numFmtId="164" fontId="23" fillId="0" borderId="4" xfId="2" applyNumberFormat="1" applyFont="1" applyFill="1" applyBorder="1" applyAlignment="1">
      <alignment horizontal="center" vertical="center" wrapText="1"/>
    </xf>
  </cellXfs>
  <cellStyles count="31">
    <cellStyle name="Normal" xfId="5"/>
    <cellStyle name="Денежный 2" xfId="6"/>
    <cellStyle name="Обычный" xfId="0" builtinId="0"/>
    <cellStyle name="Обычный 2" xfId="7"/>
    <cellStyle name="Обычный 2 2" xfId="8"/>
    <cellStyle name="Обычный 2 2 2" xfId="9"/>
    <cellStyle name="Обычный 2 2 3" xfId="10"/>
    <cellStyle name="Обычный 2 2 3 2" xfId="11"/>
    <cellStyle name="Обычный 2 2 3 2 2" xfId="12"/>
    <cellStyle name="Обычный 2 2 3 2 3" xfId="2"/>
    <cellStyle name="Обычный 3" xfId="13"/>
    <cellStyle name="Обычный 3 2" xfId="14"/>
    <cellStyle name="Обычный 3 3" xfId="15"/>
    <cellStyle name="Обычный 4" xfId="16"/>
    <cellStyle name="Обычный 4 2" xfId="17"/>
    <cellStyle name="Обычный 5" xfId="18"/>
    <cellStyle name="Обычный 6" xfId="19"/>
    <cellStyle name="Обычный 6 2" xfId="20"/>
    <cellStyle name="Обычный 6 2 2" xfId="21"/>
    <cellStyle name="Обычный 6 2 2 3" xfId="29"/>
    <cellStyle name="Обычный 6 2 3" xfId="22"/>
    <cellStyle name="Обычный 6 2 3 2" xfId="4"/>
    <cellStyle name="Обычный 6 2 4" xfId="1"/>
    <cellStyle name="Обычный 7" xfId="23"/>
    <cellStyle name="Процентный" xfId="30" builtinId="5"/>
    <cellStyle name="Процентный 2" xfId="24"/>
    <cellStyle name="Процентный 2 2" xfId="25"/>
    <cellStyle name="Процентный 2 2 2" xfId="26"/>
    <cellStyle name="Процентный 2 2 3" xfId="3"/>
    <cellStyle name="Финансовый 2" xfId="27"/>
    <cellStyle name="Финансовый 3" xfId="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&#1054;&#1090;&#1095;&#1077;&#1090;&#1099;%20&#1050;&#1044;&#1061;_2020/2020%20&#1075;&#1086;&#1076;/&#1054;&#1041;&#1040;&#1057;&#1067;_2021_2023/&#1055;&#1088;&#1086;&#1077;&#1082;&#1090;%20&#1073;&#1102;&#1076;&#1078;&#1077;&#1090;&#1072;%20&#1050;&#1086;&#1084;&#1080;&#1090;&#1077;&#1090;&#1072;_2021_2023_&#1084;&#1086;&#1081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4;&#1041;&#1040;&#1057;&#1067;%202024-2026/2%20&#1095;&#1090;&#1077;&#1085;&#1080;&#1077;/&#1041;&#1102;&#1076;&#1078;&#1077;&#1090;%20&#1050;&#1086;&#1084;&#1080;&#1090;&#1077;&#1090;&#1072;_2024_2026_&#1089;%20&#1087;&#1088;&#1086;&#1077;&#1082;&#1090;&#1086;&#1084;%20&#1060;&#1041;_&#1085;&#1077;%20&#1074;&#1077;&#1088;&#1085;&#1086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85;&#1072;%2001%2005%202024%20(3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44;&#1060;%20&#1085;&#1072;%2001%2004%20202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4%20&#1075;&#1086;&#1076;/&#1055;&#1054;&#1055;&#1056;&#1040;&#1042;&#1050;&#1048;/&#1073;&#1102;&#1076;&#1078;&#1077;&#1090;%20&#1044;&#1044;&#1057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ownloads/&#1055;&#1088;&#1080;&#1083;&#1086;&#1078;&#1077;&#1085;&#1080;&#1077;%20&#1082;%20&#1088;&#1072;&#1089;&#1087;&#1086;&#1088;&#1103;&#1078;&#1077;&#1085;&#1080;&#1102;%20&#1059;&#1089;&#1090;&#1088;&#1086;&#1081;&#1089;&#1090;&#1074;&#1086;%20&#1085;&#1077;&#1076;&#1086;&#1089;&#1090;&#1072;&#1102;&#1097;&#1080;&#1093;%2003.05.2024%20(2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&#1041;&#1102;&#1076;&#1078;&#1077;&#1090;%202023-2025/&#1041;&#1102;&#1076;&#1078;&#1077;&#1090;%202023_2025%20&#1088;&#1072;&#1079;&#1074;&#1077;&#1088;&#1085;&#1091;&#1090;&#1086;_&#1051;&#1077;&#1085;&#1072;&#1074;&#1090;&#1086;&#1076;&#1086;&#1088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54;&#1058;&#1063;&#1045;&#1058;%20&#1050;&#1044;&#1061;%202024%2031%2001%202025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ownloads/&#1055;&#1088;&#1080;&#1083;&#1086;&#1078;&#1077;&#1085;&#1080;&#1077;%20&#1082;%20&#1088;&#1072;&#1089;&#1087;&#1086;&#1088;&#1103;&#1078;&#1077;&#1085;&#1080;&#1102;%20&#1059;&#1089;&#1090;&#1088;&#1086;&#1081;&#1089;&#1090;&#1074;&#1086;%20&#1085;&#1077;&#1076;&#1086;&#1089;&#1090;&#1072;&#1102;&#1097;&#1080;&#1093;%2003.05.2024%20(1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ownloads/&#1055;&#1088;&#1080;&#1083;&#1086;&#1078;&#1077;&#1085;&#1080;&#1077;%20&#1082;%20&#1088;&#1072;&#1089;&#1087;&#1086;&#1088;&#1103;&#1078;&#1077;&#1085;&#1080;&#1102;%20&#1059;&#1089;&#1090;&#1088;&#1086;&#1081;&#1089;&#1090;&#1074;&#1086;%20&#1085;&#1077;&#1076;&#1086;&#1089;&#1090;&#1072;&#1102;&#1097;&#1080;&#1093;%2025.03.202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4%20&#1075;&#1086;&#1076;/&#1057;&#1055;&#1056;&#1040;&#1042;&#1050;&#1040;/&#1057;&#1087;&#1088;&#1072;&#1074;&#1082;&#1072;%20&#1085;&#1072;%2001.01.2025_&#1051;&#1040;&#104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5;&#1086;&#1087;&#1088;&#1072;&#1074;&#1082;&#1080;%20&#1072;&#1087;&#1088;&#1077;&#1083;&#1100;/&#1055;&#1086;&#1087;&#1088;&#1072;&#1074;&#1082;&#1080;%20&#1052;&#1054;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4%20&#1075;&#1086;&#1076;/&#1057;&#1055;&#1056;&#1040;&#1042;&#1050;&#1040;/&#1057;&#1087;&#1088;&#1072;&#1074;&#1082;&#1072;%20&#1085;&#1072;%2001%2010%202024_&#1062;&#1041;&#1044;&#1044;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4%20&#1075;&#1086;&#1076;/&#1057;&#1055;&#1056;&#1040;&#1042;&#1050;&#1040;/&#1057;&#1087;&#1088;&#1072;&#1074;&#1082;&#1072;%20&#1085;&#1072;%2001.07.2024_&#1062;&#1041;&#1044;&#1044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ownloads/&#1055;&#1088;&#1080;&#1083;&#1086;&#1078;&#1077;&#1085;&#1080;&#1077;%20&#1082;%20&#1088;&#1072;&#1089;&#1087;&#1086;&#1088;&#1103;&#1078;&#1077;&#1085;&#1080;&#1102;%20&#1059;&#1089;&#1090;&#1088;&#1086;&#1081;&#1089;&#1090;&#1074;&#1086;%20&#1085;&#1077;&#1076;&#1086;&#1089;&#1090;&#1072;&#1102;&#1097;&#1080;&#1093;%2020.09.202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4%20&#1075;&#1086;&#1076;/&#1057;&#1055;&#1056;&#1040;&#1042;&#1050;&#1040;/&#1057;&#1087;&#1088;&#1072;&#1074;&#1082;&#1072;%20&#1085;&#1072;%2001.01.2025_&#1044;&#1044;&#1057;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2%20&#1095;&#1090;&#1077;&#1085;&#1080;&#1077;/&#1050;&#1086;&#1087;&#1080;&#1103;%20&#1057;&#1074;&#1086;&#1076;&#1085;&#1072;&#1103;_&#1079;&#1072;&#1103;&#1074;&#1082;&#1072;_&#1085;&#1072;_2023_&#1075;_&#1087;&#1086;&#1089;&#1083;&#1077;_&#1086;&#1090;&#1073;&#1086;&#1088;&#1072;_&#1052;&#1057;&#1061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7;&#1087;&#1088;&#1072;&#1074;&#1082;&#1072;/&#1089;&#1087;&#1088;&#1072;&#1074;&#1082;&#1072;%20&#1085;&#1072;%2001.01.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2%20&#1095;&#1090;&#1077;&#1085;&#1080;&#1077;/&#1080;&#1079;&#1084;&#1077;&#1085;&#1077;&#1085;&#1080;&#1103;%20&#1092;&#1073;%2023-25_&#1043;&#1050;&#1059;%20&#1051;&#1077;&#1085;&#1072;&#1074;&#1090;&#1086;&#1076;&#1086;&#1088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48;&#1041;&#1050;/&#1057;&#1050;&#1050;%202023/&#1056;&#1072;&#1089;&#1095;&#1077;&#1090;%20&#1082;&#1088;&#1077;&#1076;&#1080;&#1090;&#1072;%2067%20&#1080;%20&#1089;&#1086;&#1092;&#1080;&#1085;&#1072;&#1085;&#1089;&#1080;&#1088;&#1086;&#1074;&#1072;&#1085;&#1080;&#1103;%203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4;&#1041;&#1040;&#1057;&#1067;%202024-2026/2%20&#1095;&#1090;&#1077;&#1085;&#1080;&#1077;/&#1076;&#1074;&#1080;&#1078;&#1077;&#1085;&#1080;&#1077;%20&#1060;&#1041;_2024_2026_2%20&#1074;&#1072;&#1088;&#1080;&#1072;&#1085;&#1090;%20&#1087;&#1086;&#1089;&#1083;&#1077;%20&#1087;&#1088;&#1072;&#1074;&#1086;&#1082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4%20&#1075;&#1086;&#1076;/&#1055;&#1054;&#1055;&#1056;&#1040;&#1042;&#1050;&#1048;/&#1055;&#1086;&#1089;&#1083;&#1077;%20&#1089;&#1086;&#1075;&#1083;%20&#1089;%20&#1050;&#1060;/&#1090;&#1072;&#1073;&#1083;&#1080;&#1095;&#1082;&#1072;_&#1074;&#1077;&#1088;&#1089;&#1080;&#1103;%202_&#1090;&#1099;&#1089;.%20&#1088;&#1091;&#1073;.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48;&#1041;&#1050;/&#1057;&#1044;&#1042;&#1048;&#1043;%20&#1042;&#1055;&#1056;&#1040;&#1042;&#1054;/&#1050;&#1086;&#1084;&#1087;&#1083;&#1077;&#1082;&#1090;/&#1088;&#1072;&#1079;&#1073;&#1080;&#1074;&#1082;&#1072;%20&#1087;&#1086;%20&#1086;&#1073;&#1098;&#1077;&#1082;&#1090;&#1072;&#1084;%20&#1087;&#1086;&#1089;&#1083;&#1077;%20&#1089;&#1076;&#1074;&#1080;&#1078;&#1082;&#1080;%20&#1074;&#1087;&#1088;&#1072;&#1074;&#1086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48;&#1041;&#1050;/&#1057;&#1044;&#1042;&#1048;&#1043;%20&#1042;&#1055;&#1056;&#1040;&#1042;&#1054;/&#1088;&#1072;&#1079;&#1073;&#1080;&#1074;&#1082;&#1072;%20&#1087;&#1086;%20&#1086;&#1073;&#1098;&#1077;&#1082;&#1090;&#1072;&#1084;%20&#1087;&#1086;&#1089;&#1083;&#1077;%20&#1089;&#1076;&#1074;&#1080;&#1078;&#1082;&#1080;%20&#1074;&#1087;&#1088;&#1072;&#1074;&#108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_2023"/>
      <sheetName val="2021_2023 Свод"/>
      <sheetName val="2021_2023 только доп.потр."/>
      <sheetName val="2021_2023 только адресная"/>
    </sheetNames>
    <sheetDataSet>
      <sheetData sheetId="0">
        <row r="225">
          <cell r="EJ225">
            <v>852734.6</v>
          </cell>
        </row>
      </sheetData>
      <sheetData sheetId="1">
        <row r="7">
          <cell r="GQ7">
            <v>10893174</v>
          </cell>
        </row>
      </sheetData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_2026"/>
    </sheetNames>
    <sheetDataSet>
      <sheetData sheetId="0">
        <row r="393">
          <cell r="CP393">
            <v>30000</v>
          </cell>
        </row>
        <row r="487">
          <cell r="CR487">
            <v>76857.349799999996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</sheetNames>
    <sheetDataSet>
      <sheetData sheetId="0" refreshError="1">
        <row r="209">
          <cell r="K209">
            <v>13061332.18</v>
          </cell>
        </row>
        <row r="243">
          <cell r="K243">
            <v>27501248.32</v>
          </cell>
        </row>
        <row r="244">
          <cell r="K244">
            <v>38155043.399999999</v>
          </cell>
        </row>
        <row r="245">
          <cell r="K245">
            <v>42055621.170000002</v>
          </cell>
        </row>
        <row r="246">
          <cell r="K246">
            <v>1480851.2</v>
          </cell>
        </row>
        <row r="247">
          <cell r="K247">
            <v>23420146.23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р.фонд на 01.11.23 окт"/>
      <sheetName val="Остаток лимита"/>
      <sheetName val="% исполнения (2)"/>
      <sheetName val="Дорожный фонд"/>
      <sheetName val="Ремонты"/>
      <sheetName val="Социалка"/>
      <sheetName val="Стройка"/>
    </sheetNames>
    <sheetDataSet>
      <sheetData sheetId="0"/>
      <sheetData sheetId="1"/>
      <sheetData sheetId="2"/>
      <sheetData sheetId="3">
        <row r="260">
          <cell r="Y260">
            <v>130210.94</v>
          </cell>
        </row>
      </sheetData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вариант"/>
      <sheetName val="2 вариант (2)"/>
    </sheetNames>
    <sheetDataSet>
      <sheetData sheetId="0"/>
      <sheetData sheetId="1">
        <row r="487">
          <cell r="D487">
            <v>18826.65237</v>
          </cell>
        </row>
        <row r="505">
          <cell r="L505">
            <v>303502.69666000002</v>
          </cell>
        </row>
        <row r="527">
          <cell r="L527">
            <v>4648.25</v>
          </cell>
        </row>
        <row r="675">
          <cell r="L675">
            <v>11854</v>
          </cell>
        </row>
        <row r="812">
          <cell r="L812">
            <v>5160</v>
          </cell>
        </row>
        <row r="813">
          <cell r="L813">
            <v>1400</v>
          </cell>
        </row>
        <row r="814">
          <cell r="L814">
            <v>3752.5</v>
          </cell>
        </row>
        <row r="815">
          <cell r="L815">
            <v>1100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 средств 24-26 "/>
    </sheetNames>
    <sheetDataSet>
      <sheetData sheetId="0">
        <row r="76">
          <cell r="H76">
            <v>18826.65207</v>
          </cell>
        </row>
        <row r="91">
          <cell r="H91">
            <v>480.32769000000002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</sheetNames>
    <sheetDataSet>
      <sheetData sheetId="0">
        <row r="859">
          <cell r="BD859">
            <v>59.453209999999999</v>
          </cell>
        </row>
        <row r="1131">
          <cell r="BD1131">
            <v>478.89795999999996</v>
          </cell>
        </row>
        <row r="1172">
          <cell r="BH1172">
            <v>100000</v>
          </cell>
        </row>
        <row r="1179">
          <cell r="BD1179">
            <v>484267.5</v>
          </cell>
          <cell r="BH1179">
            <v>600000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объекты"/>
    </sheetNames>
    <sheetDataSet>
      <sheetData sheetId="0">
        <row r="432">
          <cell r="Y432">
            <v>7887.9334399999989</v>
          </cell>
        </row>
        <row r="480">
          <cell r="Y480">
            <v>5093548.3158899993</v>
          </cell>
        </row>
      </sheetData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 средств 24-26 "/>
    </sheetNames>
    <sheetDataSet>
      <sheetData sheetId="0">
        <row r="14">
          <cell r="G14">
            <v>13419.74799</v>
          </cell>
        </row>
        <row r="51">
          <cell r="G51">
            <v>2378.4679900000001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 средств 24-26 "/>
    </sheetNames>
    <sheetDataSet>
      <sheetData sheetId="0">
        <row r="34">
          <cell r="G34">
            <v>15000</v>
          </cell>
        </row>
        <row r="41">
          <cell r="G41">
            <v>2378.4679900000001</v>
          </cell>
        </row>
        <row r="302">
          <cell r="I302">
            <v>2400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объекты"/>
    </sheetNames>
    <sheetDataSet>
      <sheetData sheetId="0">
        <row r="343">
          <cell r="S343">
            <v>558852.54951000004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х ост.+доп.финанс."/>
      <sheetName val="доп.фин-ие"/>
      <sheetName val="Лист3"/>
    </sheetNames>
    <sheetDataSet>
      <sheetData sheetId="0">
        <row r="14">
          <cell r="I14">
            <v>43094.961450000003</v>
          </cell>
        </row>
      </sheetData>
      <sheetData sheetId="1">
        <row r="13">
          <cell r="M13">
            <v>96967.467830699985</v>
          </cell>
        </row>
      </sheetData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_2026"/>
    </sheetNames>
    <sheetDataSet>
      <sheetData sheetId="0">
        <row r="773">
          <cell r="Y773">
            <v>1800</v>
          </cell>
          <cell r="AI773">
            <v>2400</v>
          </cell>
        </row>
        <row r="777">
          <cell r="AI777">
            <v>27.6</v>
          </cell>
        </row>
        <row r="779">
          <cell r="Y779">
            <v>5910</v>
          </cell>
        </row>
        <row r="782">
          <cell r="AI782">
            <v>0.66500000000000004</v>
          </cell>
        </row>
        <row r="795">
          <cell r="Y795">
            <v>47544.689639999997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_2026"/>
    </sheetNames>
    <sheetDataSet>
      <sheetData sheetId="0">
        <row r="771">
          <cell r="Y771">
            <v>1200</v>
          </cell>
        </row>
        <row r="778">
          <cell r="AI778">
            <v>5910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 средств 24-26 "/>
    </sheetNames>
    <sheetDataSet>
      <sheetData sheetId="0">
        <row r="18">
          <cell r="G18">
            <v>52719.520669999998</v>
          </cell>
        </row>
        <row r="416">
          <cell r="I416">
            <v>0.66500000000000004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вариант"/>
      <sheetName val="Лист1"/>
    </sheetNames>
    <sheetDataSet>
      <sheetData sheetId="0">
        <row r="475">
          <cell r="D475">
            <v>91544.977530000004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краткий)"/>
    </sheetNames>
    <sheetDataSet>
      <sheetData sheetId="0">
        <row r="13">
          <cell r="R13">
            <v>11737</v>
          </cell>
          <cell r="W13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_2024"/>
      <sheetName val="2022_2024 АИП"/>
    </sheetNames>
    <sheetDataSet>
      <sheetData sheetId="0">
        <row r="17">
          <cell r="BB17">
            <v>3121.2786200000264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чт ФБ"/>
      <sheetName val="1 чт ФБ без оценки"/>
      <sheetName val="2 чт ФБ без оценки (2)"/>
    </sheetNames>
    <sheetDataSet>
      <sheetData sheetId="0"/>
      <sheetData sheetId="1"/>
      <sheetData sheetId="2">
        <row r="7">
          <cell r="O7">
            <v>1226255.7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 refreshError="1">
        <row r="9">
          <cell r="X9">
            <v>23635.9473</v>
          </cell>
        </row>
        <row r="10">
          <cell r="X10">
            <v>135598.4546</v>
          </cell>
        </row>
        <row r="12">
          <cell r="X12">
            <v>6129.9631499999996</v>
          </cell>
        </row>
        <row r="15">
          <cell r="X15">
            <v>80035.480677073938</v>
          </cell>
        </row>
        <row r="16">
          <cell r="X16">
            <v>88621.450240000006</v>
          </cell>
        </row>
        <row r="18">
          <cell r="X18">
            <v>61661.264229999986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8">
          <cell r="C8">
            <v>331312.09999999998</v>
          </cell>
        </row>
        <row r="11">
          <cell r="D11">
            <v>149964.6</v>
          </cell>
        </row>
        <row r="12">
          <cell r="D12">
            <v>198790.28565401753</v>
          </cell>
        </row>
        <row r="14">
          <cell r="B14">
            <v>123562.19999999998</v>
          </cell>
        </row>
        <row r="17">
          <cell r="C17">
            <v>431312.1</v>
          </cell>
        </row>
        <row r="20">
          <cell r="C20">
            <v>95243</v>
          </cell>
        </row>
        <row r="29">
          <cell r="D29">
            <v>546881.1</v>
          </cell>
        </row>
        <row r="30">
          <cell r="D30">
            <v>724935.41867736331</v>
          </cell>
        </row>
        <row r="49">
          <cell r="B49">
            <v>40334.9</v>
          </cell>
          <cell r="C49">
            <v>12197.3</v>
          </cell>
          <cell r="D49">
            <v>29885.5</v>
          </cell>
        </row>
        <row r="50">
          <cell r="B50">
            <v>19866.5</v>
          </cell>
          <cell r="C50">
            <v>6007.7</v>
          </cell>
          <cell r="D50">
            <v>39615.699999999997</v>
          </cell>
        </row>
        <row r="58">
          <cell r="B58">
            <v>130210.94</v>
          </cell>
          <cell r="C58">
            <v>107000</v>
          </cell>
          <cell r="D58">
            <v>109000</v>
          </cell>
        </row>
        <row r="69">
          <cell r="N69">
            <v>-411235.91562999994</v>
          </cell>
        </row>
        <row r="74">
          <cell r="N74">
            <v>-679812.93527000002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3">
          <cell r="D3">
            <v>109984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окса"/>
      <sheetName val="КАД-Колтуши 3,4"/>
      <sheetName val="кудрово "/>
      <sheetName val="КАД-Колтуши (1,2)"/>
    </sheetNames>
    <sheetDataSet>
      <sheetData sheetId="0">
        <row r="13">
          <cell r="R13">
            <v>174.78384</v>
          </cell>
        </row>
      </sheetData>
      <sheetData sheetId="1">
        <row r="8">
          <cell r="AB8">
            <v>494393.48742999998</v>
          </cell>
        </row>
        <row r="9">
          <cell r="AB9">
            <v>11857.292539999999</v>
          </cell>
        </row>
        <row r="10">
          <cell r="AB10">
            <v>976.3</v>
          </cell>
        </row>
      </sheetData>
      <sheetData sheetId="2">
        <row r="8">
          <cell r="X8">
            <v>637676.86996000004</v>
          </cell>
          <cell r="AD8">
            <v>874381.35004000005</v>
          </cell>
        </row>
        <row r="11">
          <cell r="X11">
            <v>18523.969639999999</v>
          </cell>
          <cell r="AD11">
            <v>18523.969560000001</v>
          </cell>
        </row>
        <row r="12">
          <cell r="X12">
            <v>2332.3200000000002</v>
          </cell>
          <cell r="AD12">
            <v>2040.78</v>
          </cell>
        </row>
      </sheetData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окса"/>
      <sheetName val="КАД-Колтуши 3,4"/>
      <sheetName val="кудрово (2)"/>
      <sheetName val="КАД-Колтуши (1,2)"/>
    </sheetNames>
    <sheetDataSet>
      <sheetData sheetId="0">
        <row r="8">
          <cell r="AD8">
            <v>1408832.1579399998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CB1031"/>
  <sheetViews>
    <sheetView tabSelected="1" topLeftCell="A16" zoomScale="60" zoomScaleNormal="60" workbookViewId="0">
      <pane xSplit="4" ySplit="5" topLeftCell="E1001" activePane="bottomRight" state="frozen"/>
      <selection activeCell="A16" sqref="A16"/>
      <selection pane="topRight" activeCell="E16" sqref="E16"/>
      <selection pane="bottomLeft" activeCell="A19" sqref="A19"/>
      <selection pane="bottomRight" activeCell="A786" sqref="A786:XFD796"/>
    </sheetView>
  </sheetViews>
  <sheetFormatPr defaultRowHeight="15" x14ac:dyDescent="0.25"/>
  <cols>
    <col min="1" max="1" width="0.28515625" style="1" customWidth="1"/>
    <col min="2" max="2" width="11.28515625" style="2" customWidth="1"/>
    <col min="3" max="3" width="57.140625" style="100" customWidth="1"/>
    <col min="4" max="4" width="31" style="4" customWidth="1"/>
    <col min="5" max="6" width="29.42578125" style="4" hidden="1" customWidth="1"/>
    <col min="7" max="7" width="28.42578125" style="4" hidden="1" customWidth="1"/>
    <col min="8" max="8" width="30" style="4" hidden="1" customWidth="1"/>
    <col min="9" max="9" width="26.85546875" style="4" customWidth="1"/>
    <col min="10" max="10" width="17.140625" style="4" customWidth="1"/>
    <col min="11" max="28" width="26.85546875" style="4" hidden="1" customWidth="1"/>
    <col min="29" max="29" width="26.85546875" style="93" hidden="1" customWidth="1"/>
    <col min="30" max="37" width="26.85546875" style="4" hidden="1" customWidth="1"/>
    <col min="38" max="38" width="26.85546875" style="93" hidden="1" customWidth="1"/>
    <col min="39" max="46" width="26.85546875" style="4" hidden="1" customWidth="1"/>
    <col min="47" max="47" width="27.7109375" style="4" hidden="1" customWidth="1"/>
    <col min="48" max="48" width="31" style="5" hidden="1" customWidth="1"/>
    <col min="49" max="50" width="29.42578125" style="4" hidden="1" customWidth="1"/>
    <col min="51" max="51" width="28.42578125" style="4" hidden="1" customWidth="1"/>
    <col min="52" max="52" width="26.85546875" style="4" hidden="1" customWidth="1"/>
    <col min="53" max="56" width="25.85546875" style="4" hidden="1" customWidth="1"/>
    <col min="57" max="57" width="29.42578125" style="4" hidden="1" customWidth="1"/>
    <col min="58" max="58" width="30.28515625" style="4" hidden="1" customWidth="1"/>
    <col min="59" max="60" width="25.85546875" style="4" hidden="1" customWidth="1"/>
    <col min="61" max="61" width="30.7109375" style="93" hidden="1" customWidth="1"/>
    <col min="62" max="63" width="29" style="4" hidden="1" customWidth="1"/>
    <col min="64" max="64" width="28.42578125" style="4" hidden="1" customWidth="1"/>
    <col min="65" max="65" width="26.85546875" style="4" hidden="1" customWidth="1"/>
    <col min="66" max="66" width="29.7109375" style="4" hidden="1" customWidth="1"/>
    <col min="67" max="67" width="30.7109375" style="93" hidden="1" customWidth="1"/>
    <col min="68" max="68" width="29" style="93" hidden="1" customWidth="1"/>
    <col min="69" max="69" width="29" style="4" hidden="1" customWidth="1"/>
    <col min="70" max="70" width="28.42578125" style="4" hidden="1" customWidth="1"/>
    <col min="71" max="71" width="26.85546875" style="4" hidden="1" customWidth="1"/>
    <col min="72" max="73" width="25.85546875" style="4" hidden="1" customWidth="1"/>
    <col min="74" max="74" width="30.7109375" style="93" hidden="1" customWidth="1"/>
    <col min="75" max="76" width="29" style="4" hidden="1" customWidth="1"/>
    <col min="77" max="77" width="28.42578125" style="4" hidden="1" customWidth="1"/>
    <col min="78" max="78" width="26.85546875" style="4" hidden="1" customWidth="1"/>
    <col min="79" max="79" width="29.7109375" style="4" hidden="1" customWidth="1"/>
    <col min="80" max="80" width="30.5703125" style="4" hidden="1" customWidth="1"/>
    <col min="81" max="82" width="25.85546875" style="4" hidden="1" customWidth="1"/>
    <col min="83" max="83" width="31.28515625" style="4" hidden="1" customWidth="1"/>
    <col min="84" max="85" width="29" style="4" hidden="1" customWidth="1"/>
    <col min="86" max="87" width="25.85546875" style="4" hidden="1" customWidth="1"/>
    <col min="88" max="88" width="29.7109375" style="4" hidden="1" customWidth="1"/>
    <col min="89" max="89" width="30.7109375" style="93" hidden="1" customWidth="1"/>
    <col min="90" max="91" width="29" style="4" hidden="1" customWidth="1"/>
    <col min="92" max="92" width="28.42578125" style="4" hidden="1" customWidth="1"/>
    <col min="93" max="93" width="26.85546875" style="4" hidden="1" customWidth="1"/>
    <col min="94" max="95" width="9.140625" style="1" hidden="1" customWidth="1"/>
    <col min="96" max="96" width="9.140625" style="1" customWidth="1"/>
    <col min="97" max="97" width="14.7109375" style="1" customWidth="1"/>
    <col min="98" max="113" width="9.140625" style="1" customWidth="1"/>
    <col min="114" max="114" width="19" style="1" customWidth="1"/>
    <col min="115" max="116" width="9.140625" style="1" customWidth="1"/>
    <col min="117" max="122" width="9.140625" style="1"/>
    <col min="123" max="123" width="14.85546875" style="1" bestFit="1" customWidth="1"/>
    <col min="124" max="16384" width="9.140625" style="1"/>
  </cols>
  <sheetData>
    <row r="1" spans="1:93" ht="21" hidden="1" customHeight="1" x14ac:dyDescent="0.35">
      <c r="C1" s="3" t="s">
        <v>175</v>
      </c>
      <c r="AU1" s="4">
        <v>11408879</v>
      </c>
    </row>
    <row r="2" spans="1:93" ht="39.75" hidden="1" customHeight="1" x14ac:dyDescent="0.35">
      <c r="C2" s="3" t="s">
        <v>174</v>
      </c>
      <c r="D2" s="3">
        <f>'[1]2021_2023 Свод'!$GQ$7-D21</f>
        <v>-14649138.767080002</v>
      </c>
      <c r="E2" s="3"/>
      <c r="F2" s="3"/>
      <c r="AU2" s="3">
        <f>AU21-AU31</f>
        <v>-3787434.7825300018</v>
      </c>
      <c r="AV2" s="506">
        <f>'[1]2021_2023 Свод'!$GQ$7-AV21</f>
        <v>-10790529.921630003</v>
      </c>
      <c r="AW2" s="3"/>
      <c r="AX2" s="3"/>
      <c r="BI2" s="204">
        <f>'[1]2021_2023 Свод'!$GQ$7-BI21</f>
        <v>-10444946.40411</v>
      </c>
      <c r="BJ2" s="3"/>
      <c r="BK2" s="3"/>
      <c r="BO2" s="204">
        <f>'[1]2021_2023 Свод'!$GQ$7-BO21</f>
        <v>-10977330.968149997</v>
      </c>
      <c r="BP2" s="204"/>
      <c r="BQ2" s="3"/>
      <c r="BV2" s="204" t="e">
        <f>'[1]2021_2023 Свод'!$GQ$7-BV21</f>
        <v>#REF!</v>
      </c>
      <c r="BW2" s="3"/>
      <c r="BX2" s="3"/>
      <c r="CK2" s="204">
        <f>'[1]2021_2023 Свод'!$GQ$7-CK21</f>
        <v>-14475697.39301138</v>
      </c>
      <c r="CL2" s="3"/>
      <c r="CM2" s="3"/>
    </row>
    <row r="3" spans="1:93" ht="21" hidden="1" customHeight="1" x14ac:dyDescent="0.35">
      <c r="C3" s="3"/>
      <c r="D3" s="3"/>
      <c r="E3" s="3"/>
      <c r="F3" s="3"/>
      <c r="AU3" s="3" t="e">
        <f>AU30+#REF!</f>
        <v>#REF!</v>
      </c>
      <c r="AV3" s="506"/>
      <c r="AW3" s="3"/>
      <c r="AX3" s="3"/>
      <c r="BI3" s="204"/>
      <c r="BJ3" s="3"/>
      <c r="BK3" s="3"/>
      <c r="BO3" s="204"/>
      <c r="BP3" s="204"/>
      <c r="BQ3" s="3"/>
      <c r="BV3" s="204"/>
      <c r="BW3" s="3"/>
      <c r="BX3" s="3"/>
      <c r="CK3" s="204"/>
      <c r="CL3" s="3"/>
      <c r="CM3" s="3"/>
    </row>
    <row r="4" spans="1:93" ht="21" hidden="1" customHeight="1" x14ac:dyDescent="0.35">
      <c r="C4" s="3"/>
      <c r="D4" s="3"/>
      <c r="E4" s="3"/>
      <c r="F4" s="3"/>
      <c r="AU4" s="3">
        <f>AU21</f>
        <v>-3782975.6301700016</v>
      </c>
      <c r="AV4" s="506"/>
      <c r="AW4" s="3"/>
      <c r="AX4" s="3"/>
      <c r="BI4" s="204"/>
      <c r="BJ4" s="3"/>
      <c r="BK4" s="3"/>
      <c r="BO4" s="204"/>
      <c r="BP4" s="204"/>
      <c r="BQ4" s="3"/>
      <c r="BV4" s="204"/>
      <c r="BW4" s="3"/>
      <c r="BX4" s="3"/>
      <c r="CK4" s="204"/>
      <c r="CL4" s="3"/>
      <c r="CM4" s="3"/>
    </row>
    <row r="5" spans="1:93" ht="21" hidden="1" customHeight="1" x14ac:dyDescent="0.35">
      <c r="C5" s="3"/>
      <c r="D5" s="186"/>
      <c r="E5" s="3"/>
      <c r="F5" s="3"/>
      <c r="AU5" s="186"/>
      <c r="AV5" s="506"/>
      <c r="AW5" s="3"/>
      <c r="AX5" s="3"/>
      <c r="BI5" s="204"/>
      <c r="BJ5" s="3"/>
      <c r="BK5" s="3"/>
      <c r="BO5" s="204"/>
      <c r="BP5" s="204"/>
      <c r="BQ5" s="3"/>
      <c r="BV5" s="204"/>
      <c r="BW5" s="3"/>
      <c r="BX5" s="3"/>
      <c r="CK5" s="204"/>
      <c r="CL5" s="3"/>
      <c r="CM5" s="3"/>
    </row>
    <row r="6" spans="1:93" s="6" customFormat="1" ht="21" hidden="1" customHeight="1" x14ac:dyDescent="0.35">
      <c r="B6" s="90"/>
      <c r="C6" s="204"/>
      <c r="D6" s="204">
        <f>D30+D34+D37+D39+D26</f>
        <v>22757312.098520003</v>
      </c>
      <c r="E6" s="204">
        <f>E30+E34+E37+E39+E26</f>
        <v>12822380.622300001</v>
      </c>
      <c r="F6" s="204"/>
      <c r="G6" s="204">
        <f>G30+G34+G37+G39+G26</f>
        <v>814202.47615</v>
      </c>
      <c r="H6" s="204">
        <f>H30+H34+H37+H39+H26</f>
        <v>2448645.2011299995</v>
      </c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>
        <f>AU30+AU34+AU37+AU39+AU26</f>
        <v>-3472564.075350001</v>
      </c>
      <c r="AV6" s="506">
        <f>AV30+AV34+AV37+AV39+AV26</f>
        <v>19283475.907890003</v>
      </c>
      <c r="AW6" s="204">
        <f>AW30+AW34+AW37+AW39+AW26</f>
        <v>8485586.7853699997</v>
      </c>
      <c r="AX6" s="204"/>
      <c r="AY6" s="204">
        <f>AY30+AY34+AY37+AY39+AY26</f>
        <v>1431106.60096</v>
      </c>
      <c r="AZ6" s="204">
        <f>AZ30+AZ34+AZ37+AZ39+AZ26</f>
        <v>2466059.1784899998</v>
      </c>
      <c r="BA6" s="204"/>
      <c r="BB6" s="204"/>
      <c r="BC6" s="204"/>
      <c r="BD6" s="204"/>
      <c r="BE6" s="204"/>
      <c r="BF6" s="204"/>
      <c r="BG6" s="204"/>
      <c r="BH6" s="204"/>
      <c r="BI6" s="204">
        <f>BI30+BI34+BI37+BI39+BI26</f>
        <v>15843873.504109997</v>
      </c>
      <c r="BJ6" s="204"/>
      <c r="BK6" s="204"/>
      <c r="BL6" s="93"/>
      <c r="BM6" s="204"/>
      <c r="BN6" s="204"/>
      <c r="BO6" s="204">
        <f>BO30+BO34+BO37+BO39+BO26</f>
        <v>16376258.068149999</v>
      </c>
      <c r="BP6" s="204"/>
      <c r="BQ6" s="204"/>
      <c r="BR6" s="93"/>
      <c r="BS6" s="204"/>
      <c r="BT6" s="204"/>
      <c r="BU6" s="204"/>
      <c r="BV6" s="204" t="e">
        <f>BV30+BV34+BV37+BV39+BV26</f>
        <v>#REF!</v>
      </c>
      <c r="BW6" s="204"/>
      <c r="BX6" s="204"/>
      <c r="BY6" s="93"/>
      <c r="BZ6" s="204"/>
      <c r="CA6" s="204"/>
      <c r="CB6" s="204"/>
      <c r="CC6" s="204"/>
      <c r="CD6" s="204"/>
      <c r="CE6" s="204"/>
      <c r="CF6" s="204"/>
      <c r="CG6" s="204"/>
      <c r="CH6" s="204"/>
      <c r="CI6" s="204"/>
      <c r="CJ6" s="204"/>
      <c r="CK6" s="204">
        <f>CK30+CK34+CK37+CK39+CK26</f>
        <v>18302712.693011381</v>
      </c>
      <c r="CL6" s="204"/>
      <c r="CM6" s="204"/>
      <c r="CN6" s="93"/>
      <c r="CO6" s="204"/>
    </row>
    <row r="7" spans="1:93" s="6" customFormat="1" ht="21" hidden="1" customHeight="1" x14ac:dyDescent="0.35">
      <c r="B7" s="90"/>
      <c r="C7" s="204"/>
      <c r="D7" s="204" t="e">
        <f>#REF!-D9</f>
        <v>#REF!</v>
      </c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506" t="e">
        <f>H9-AV9</f>
        <v>#REF!</v>
      </c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93"/>
      <c r="BM7" s="204"/>
      <c r="BN7" s="204"/>
      <c r="BO7" s="204"/>
      <c r="BP7" s="204"/>
      <c r="BQ7" s="204"/>
      <c r="BR7" s="93"/>
      <c r="BS7" s="204"/>
      <c r="BT7" s="204"/>
      <c r="BU7" s="204"/>
      <c r="BV7" s="204"/>
      <c r="BW7" s="204"/>
      <c r="BX7" s="204"/>
      <c r="BY7" s="93"/>
      <c r="BZ7" s="204"/>
      <c r="CA7" s="204"/>
      <c r="CB7" s="204"/>
      <c r="CC7" s="204"/>
      <c r="CD7" s="204"/>
      <c r="CE7" s="204"/>
      <c r="CF7" s="204"/>
      <c r="CG7" s="204"/>
      <c r="CH7" s="204"/>
      <c r="CI7" s="204"/>
      <c r="CJ7" s="204"/>
      <c r="CK7" s="204"/>
      <c r="CL7" s="204"/>
      <c r="CM7" s="204"/>
      <c r="CN7" s="93"/>
      <c r="CO7" s="204"/>
    </row>
    <row r="8" spans="1:93" s="6" customFormat="1" ht="21" hidden="1" customHeight="1" x14ac:dyDescent="0.35">
      <c r="B8" s="90"/>
      <c r="C8" s="204"/>
      <c r="D8" s="204" t="s">
        <v>310</v>
      </c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506" t="s">
        <v>310</v>
      </c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93"/>
      <c r="BM8" s="204"/>
      <c r="BN8" s="204"/>
      <c r="BO8" s="204"/>
      <c r="BP8" s="204"/>
      <c r="BQ8" s="204"/>
      <c r="BR8" s="93"/>
      <c r="BS8" s="204"/>
      <c r="BT8" s="204"/>
      <c r="BU8" s="204"/>
      <c r="BV8" s="204"/>
      <c r="BW8" s="204"/>
      <c r="BX8" s="204"/>
      <c r="BY8" s="93"/>
      <c r="BZ8" s="204"/>
      <c r="CA8" s="204"/>
      <c r="CB8" s="204"/>
      <c r="CC8" s="204"/>
      <c r="CD8" s="204"/>
      <c r="CE8" s="204"/>
      <c r="CF8" s="204"/>
      <c r="CG8" s="204"/>
      <c r="CH8" s="204"/>
      <c r="CI8" s="204"/>
      <c r="CJ8" s="204"/>
      <c r="CK8" s="204"/>
      <c r="CL8" s="204"/>
      <c r="CM8" s="204"/>
      <c r="CN8" s="93"/>
      <c r="CO8" s="204"/>
    </row>
    <row r="9" spans="1:93" s="6" customFormat="1" ht="21" hidden="1" customHeight="1" x14ac:dyDescent="0.35">
      <c r="B9" s="90"/>
      <c r="C9" s="204"/>
      <c r="D9" s="204" t="e">
        <f>#REF!+'[2]перех ост.+доп.финанс.'!$I$14</f>
        <v>#REF!</v>
      </c>
      <c r="E9" s="204">
        <f>'[3]2022_2024'!$BB$17</f>
        <v>3121.2786200000264</v>
      </c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506" t="e">
        <f>D7+'[2]перех ост.+доп.финанс.'!$I$14</f>
        <v>#REF!</v>
      </c>
      <c r="AW9" s="204">
        <f>'[3]2022_2024'!$BB$17</f>
        <v>3121.2786200000264</v>
      </c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93"/>
      <c r="BM9" s="204"/>
      <c r="BN9" s="204"/>
      <c r="BO9" s="204"/>
      <c r="BP9" s="204"/>
      <c r="BQ9" s="204"/>
      <c r="BR9" s="93"/>
      <c r="BS9" s="204"/>
      <c r="BT9" s="204"/>
      <c r="BU9" s="204"/>
      <c r="BV9" s="204"/>
      <c r="BW9" s="204"/>
      <c r="BX9" s="204"/>
      <c r="BY9" s="93"/>
      <c r="BZ9" s="204"/>
      <c r="CA9" s="204"/>
      <c r="CB9" s="204"/>
      <c r="CC9" s="204"/>
      <c r="CD9" s="204"/>
      <c r="CE9" s="204"/>
      <c r="CF9" s="204"/>
      <c r="CG9" s="204"/>
      <c r="CH9" s="204"/>
      <c r="CI9" s="204"/>
      <c r="CJ9" s="204"/>
      <c r="CK9" s="204"/>
      <c r="CL9" s="204"/>
      <c r="CM9" s="204"/>
      <c r="CN9" s="93"/>
      <c r="CO9" s="204"/>
    </row>
    <row r="10" spans="1:93" s="6" customFormat="1" ht="21" hidden="1" customHeight="1" x14ac:dyDescent="0.35">
      <c r="B10" s="90"/>
      <c r="C10" s="204"/>
      <c r="D10" s="204" t="e">
        <f>#REF!</f>
        <v>#REF!</v>
      </c>
      <c r="E10" s="204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506">
        <f>H10</f>
        <v>0</v>
      </c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93"/>
      <c r="BM10" s="204"/>
      <c r="BN10" s="204"/>
      <c r="BO10" s="204"/>
      <c r="BP10" s="204"/>
      <c r="BQ10" s="204"/>
      <c r="BR10" s="93"/>
      <c r="BS10" s="204"/>
      <c r="BT10" s="204"/>
      <c r="BU10" s="204"/>
      <c r="BV10" s="204"/>
      <c r="BW10" s="204"/>
      <c r="BX10" s="204"/>
      <c r="BY10" s="93"/>
      <c r="BZ10" s="204"/>
      <c r="CA10" s="204"/>
      <c r="CB10" s="204"/>
      <c r="CC10" s="204"/>
      <c r="CD10" s="204"/>
      <c r="CE10" s="204"/>
      <c r="CF10" s="204"/>
      <c r="CG10" s="204"/>
      <c r="CH10" s="204"/>
      <c r="CI10" s="204"/>
      <c r="CJ10" s="204"/>
      <c r="CK10" s="204"/>
      <c r="CL10" s="204"/>
      <c r="CM10" s="204"/>
      <c r="CN10" s="93"/>
      <c r="CO10" s="204"/>
    </row>
    <row r="11" spans="1:93" s="6" customFormat="1" ht="21" hidden="1" customHeight="1" x14ac:dyDescent="0.35">
      <c r="B11" s="90"/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506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93"/>
      <c r="BM11" s="204"/>
      <c r="BN11" s="204"/>
      <c r="BO11" s="204"/>
      <c r="BP11" s="204"/>
      <c r="BQ11" s="204"/>
      <c r="BR11" s="93"/>
      <c r="BS11" s="204"/>
      <c r="BT11" s="204"/>
      <c r="BU11" s="204"/>
      <c r="BV11" s="204"/>
      <c r="BW11" s="204"/>
      <c r="BX11" s="204"/>
      <c r="BY11" s="93"/>
      <c r="BZ11" s="204"/>
      <c r="CA11" s="204"/>
      <c r="CB11" s="204"/>
      <c r="CC11" s="204"/>
      <c r="CD11" s="204"/>
      <c r="CE11" s="204"/>
      <c r="CF11" s="204"/>
      <c r="CG11" s="204"/>
      <c r="CH11" s="204"/>
      <c r="CI11" s="204"/>
      <c r="CJ11" s="204"/>
      <c r="CK11" s="204"/>
      <c r="CL11" s="204"/>
      <c r="CM11" s="204"/>
      <c r="CN11" s="93"/>
      <c r="CO11" s="204"/>
    </row>
    <row r="12" spans="1:93" s="6" customFormat="1" ht="21" hidden="1" customHeight="1" x14ac:dyDescent="0.35">
      <c r="B12" s="90"/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506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93"/>
      <c r="BM12" s="204"/>
      <c r="BN12" s="204"/>
      <c r="BO12" s="204"/>
      <c r="BP12" s="204"/>
      <c r="BQ12" s="204"/>
      <c r="BR12" s="93"/>
      <c r="BS12" s="204"/>
      <c r="BT12" s="204"/>
      <c r="BU12" s="204"/>
      <c r="BV12" s="204"/>
      <c r="BW12" s="204"/>
      <c r="BX12" s="204"/>
      <c r="BY12" s="93"/>
      <c r="BZ12" s="204"/>
      <c r="CA12" s="204"/>
      <c r="CB12" s="204"/>
      <c r="CC12" s="204"/>
      <c r="CD12" s="204"/>
      <c r="CE12" s="204"/>
      <c r="CF12" s="204"/>
      <c r="CG12" s="204"/>
      <c r="CH12" s="204"/>
      <c r="CI12" s="204"/>
      <c r="CJ12" s="204"/>
      <c r="CK12" s="204"/>
      <c r="CL12" s="204"/>
      <c r="CM12" s="204"/>
      <c r="CN12" s="93"/>
      <c r="CO12" s="204"/>
    </row>
    <row r="13" spans="1:93" s="6" customFormat="1" ht="21" hidden="1" customHeight="1" x14ac:dyDescent="0.35">
      <c r="B13" s="90"/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506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93"/>
      <c r="BM13" s="204"/>
      <c r="BN13" s="204"/>
      <c r="BO13" s="204"/>
      <c r="BP13" s="204"/>
      <c r="BQ13" s="204"/>
      <c r="BR13" s="93"/>
      <c r="BS13" s="204"/>
      <c r="BT13" s="204"/>
      <c r="BU13" s="204"/>
      <c r="BV13" s="204"/>
      <c r="BW13" s="204"/>
      <c r="BX13" s="204"/>
      <c r="BY13" s="93"/>
      <c r="BZ13" s="204"/>
      <c r="CA13" s="204"/>
      <c r="CB13" s="204"/>
      <c r="CC13" s="204"/>
      <c r="CD13" s="204"/>
      <c r="CE13" s="204"/>
      <c r="CF13" s="204"/>
      <c r="CG13" s="204"/>
      <c r="CH13" s="204"/>
      <c r="CI13" s="204"/>
      <c r="CJ13" s="204"/>
      <c r="CK13" s="204"/>
      <c r="CL13" s="204"/>
      <c r="CM13" s="204"/>
      <c r="CN13" s="93"/>
      <c r="CO13" s="204"/>
    </row>
    <row r="14" spans="1:93" s="6" customFormat="1" ht="21" hidden="1" customHeight="1" x14ac:dyDescent="0.35">
      <c r="B14" s="90"/>
      <c r="C14" s="20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506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93"/>
      <c r="BM14" s="204"/>
      <c r="BN14" s="204"/>
      <c r="BO14" s="204"/>
      <c r="BP14" s="204"/>
      <c r="BQ14" s="204"/>
      <c r="BR14" s="93"/>
      <c r="BS14" s="204"/>
      <c r="BT14" s="204"/>
      <c r="BU14" s="204"/>
      <c r="BV14" s="204"/>
      <c r="BW14" s="204"/>
      <c r="BX14" s="204"/>
      <c r="BY14" s="93"/>
      <c r="BZ14" s="204"/>
      <c r="CA14" s="204"/>
      <c r="CB14" s="204"/>
      <c r="CC14" s="204"/>
      <c r="CD14" s="204"/>
      <c r="CE14" s="204"/>
      <c r="CF14" s="204"/>
      <c r="CG14" s="204"/>
      <c r="CH14" s="204"/>
      <c r="CI14" s="204"/>
      <c r="CJ14" s="204"/>
      <c r="CK14" s="204"/>
      <c r="CL14" s="204"/>
      <c r="CM14" s="204"/>
      <c r="CN14" s="93"/>
      <c r="CO14" s="204"/>
    </row>
    <row r="15" spans="1:93" ht="45" customHeight="1" x14ac:dyDescent="0.25">
      <c r="A15" s="7"/>
      <c r="B15" s="844" t="s">
        <v>420</v>
      </c>
      <c r="C15" s="844"/>
      <c r="D15" s="844"/>
      <c r="E15" s="844"/>
      <c r="F15" s="844"/>
      <c r="G15" s="844"/>
      <c r="H15" s="844"/>
      <c r="I15" s="844"/>
      <c r="J15" s="844"/>
      <c r="K15" s="844"/>
      <c r="L15" s="844"/>
      <c r="M15" s="844"/>
      <c r="N15" s="844"/>
      <c r="O15" s="844"/>
      <c r="P15" s="844"/>
      <c r="Q15" s="844"/>
      <c r="R15" s="844"/>
      <c r="S15" s="844"/>
      <c r="T15" s="844"/>
      <c r="U15" s="844"/>
      <c r="V15" s="844"/>
      <c r="W15" s="844"/>
      <c r="X15" s="844"/>
      <c r="Y15" s="844"/>
      <c r="Z15" s="844"/>
      <c r="AA15" s="844"/>
      <c r="AB15" s="844"/>
      <c r="AC15" s="844"/>
      <c r="AD15" s="844"/>
      <c r="AE15" s="844"/>
      <c r="AF15" s="844"/>
      <c r="AG15" s="844"/>
      <c r="AH15" s="844"/>
      <c r="AI15" s="844"/>
      <c r="AJ15" s="844"/>
      <c r="AK15" s="844"/>
      <c r="AL15" s="844"/>
      <c r="AM15" s="844"/>
      <c r="AN15" s="844"/>
      <c r="AO15" s="844"/>
      <c r="AP15" s="844"/>
      <c r="AQ15" s="844"/>
      <c r="AR15" s="844"/>
      <c r="AS15" s="844"/>
      <c r="AT15" s="844"/>
      <c r="AU15" s="844"/>
      <c r="AV15" s="844"/>
      <c r="AW15" s="844"/>
      <c r="AX15" s="844"/>
      <c r="AY15" s="844"/>
      <c r="AZ15" s="844"/>
      <c r="BA15" s="844"/>
      <c r="BB15" s="844"/>
      <c r="BC15" s="844"/>
      <c r="BD15" s="844"/>
      <c r="BE15" s="844"/>
      <c r="BF15" s="844"/>
      <c r="BG15" s="844"/>
      <c r="BH15" s="844"/>
      <c r="BI15" s="844"/>
      <c r="BJ15" s="844"/>
      <c r="BK15" s="844"/>
      <c r="BL15" s="844"/>
      <c r="BM15" s="844"/>
      <c r="BN15" s="844"/>
      <c r="BO15" s="844"/>
      <c r="BP15" s="844"/>
      <c r="BQ15" s="844"/>
      <c r="BR15" s="844"/>
      <c r="BS15" s="844"/>
      <c r="BT15" s="844"/>
      <c r="BU15" s="844"/>
      <c r="BV15" s="844"/>
      <c r="BW15" s="844"/>
      <c r="BX15" s="844"/>
      <c r="BY15" s="844"/>
      <c r="BZ15" s="844"/>
      <c r="CA15" s="844"/>
      <c r="CB15" s="844"/>
      <c r="CC15" s="844"/>
      <c r="CD15" s="844"/>
      <c r="CE15" s="844"/>
      <c r="CF15" s="844"/>
      <c r="CG15" s="844"/>
      <c r="CH15" s="844"/>
      <c r="CI15" s="844"/>
      <c r="CJ15" s="844"/>
      <c r="CK15" s="844"/>
      <c r="CL15" s="243"/>
      <c r="CM15" s="6"/>
      <c r="CN15" s="6"/>
      <c r="CO15" s="6"/>
    </row>
    <row r="16" spans="1:93" ht="45" customHeight="1" x14ac:dyDescent="0.25">
      <c r="A16" s="7"/>
      <c r="B16" s="562"/>
      <c r="C16" s="775"/>
      <c r="D16" s="589"/>
      <c r="E16" s="588"/>
      <c r="F16" s="589"/>
      <c r="G16" s="589"/>
      <c r="H16" s="588"/>
      <c r="I16" s="588"/>
      <c r="J16" s="588"/>
      <c r="K16" s="588"/>
      <c r="L16" s="562"/>
      <c r="M16" s="588"/>
      <c r="N16" s="562"/>
      <c r="O16" s="562"/>
      <c r="P16" s="562"/>
      <c r="Q16" s="562"/>
      <c r="R16" s="562"/>
      <c r="S16" s="562"/>
      <c r="T16" s="588"/>
      <c r="U16" s="588"/>
      <c r="V16" s="562"/>
      <c r="W16" s="589"/>
      <c r="X16" s="562"/>
      <c r="Y16" s="562"/>
      <c r="Z16" s="562"/>
      <c r="AA16" s="588"/>
      <c r="AB16" s="588"/>
      <c r="AC16" s="627"/>
      <c r="AD16" s="562"/>
      <c r="AE16" s="588"/>
      <c r="AF16" s="562"/>
      <c r="AG16" s="588"/>
      <c r="AH16" s="562"/>
      <c r="AI16" s="562"/>
      <c r="AJ16" s="562"/>
      <c r="AK16" s="588"/>
      <c r="AL16" s="627"/>
      <c r="AM16" s="562"/>
      <c r="AN16" s="562"/>
      <c r="AO16" s="562"/>
      <c r="AP16" s="562"/>
      <c r="AQ16" s="562"/>
      <c r="AR16" s="562"/>
      <c r="AS16" s="562"/>
      <c r="AT16" s="562"/>
      <c r="AU16" s="562"/>
      <c r="AV16" s="562"/>
      <c r="AW16" s="562"/>
      <c r="AX16" s="562"/>
      <c r="AY16" s="562"/>
      <c r="AZ16" s="562"/>
      <c r="BA16" s="562"/>
      <c r="BB16" s="562"/>
      <c r="BC16" s="562"/>
      <c r="BD16" s="562"/>
      <c r="BE16" s="562"/>
      <c r="BF16" s="562"/>
      <c r="BG16" s="562"/>
      <c r="BH16" s="562"/>
      <c r="BI16" s="562"/>
      <c r="BJ16" s="562"/>
      <c r="BK16" s="562"/>
      <c r="BL16" s="562"/>
      <c r="BM16" s="562"/>
      <c r="BN16" s="562"/>
      <c r="BO16" s="562"/>
      <c r="BP16" s="562"/>
      <c r="BQ16" s="562"/>
      <c r="BR16" s="562"/>
      <c r="BS16" s="562"/>
      <c r="BT16" s="562"/>
      <c r="BU16" s="562"/>
      <c r="BV16" s="562"/>
      <c r="BW16" s="562"/>
      <c r="BX16" s="562"/>
      <c r="BY16" s="562"/>
      <c r="BZ16" s="562"/>
      <c r="CA16" s="562"/>
      <c r="CB16" s="562"/>
      <c r="CC16" s="562"/>
      <c r="CD16" s="562"/>
      <c r="CE16" s="562"/>
      <c r="CF16" s="562"/>
      <c r="CG16" s="562"/>
      <c r="CH16" s="562"/>
      <c r="CI16" s="562"/>
      <c r="CJ16" s="562"/>
      <c r="CK16" s="562"/>
      <c r="CL16" s="243"/>
      <c r="CM16" s="6"/>
      <c r="CN16" s="6"/>
      <c r="CO16" s="6"/>
    </row>
    <row r="17" spans="1:93" ht="45" customHeight="1" x14ac:dyDescent="0.25">
      <c r="A17" s="7"/>
      <c r="B17" s="905" t="s">
        <v>495</v>
      </c>
      <c r="C17" s="905"/>
      <c r="D17" s="905"/>
      <c r="E17" s="905"/>
      <c r="F17" s="905"/>
      <c r="G17" s="905"/>
      <c r="H17" s="905"/>
      <c r="I17" s="905"/>
      <c r="J17" s="905"/>
      <c r="K17" s="905"/>
      <c r="L17" s="905"/>
      <c r="M17" s="905"/>
      <c r="N17" s="905"/>
      <c r="O17" s="905"/>
      <c r="P17" s="905"/>
      <c r="Q17" s="905"/>
      <c r="R17" s="905"/>
      <c r="S17" s="905"/>
      <c r="T17" s="905"/>
      <c r="U17" s="905"/>
      <c r="V17" s="905"/>
      <c r="W17" s="905"/>
      <c r="X17" s="905"/>
      <c r="Y17" s="905"/>
      <c r="Z17" s="905"/>
      <c r="AA17" s="905"/>
      <c r="AB17" s="905"/>
      <c r="AC17" s="905"/>
      <c r="AD17" s="905"/>
      <c r="AE17" s="905"/>
      <c r="AF17" s="905"/>
      <c r="AG17" s="905"/>
      <c r="AH17" s="905"/>
      <c r="AI17" s="905"/>
      <c r="AJ17" s="905"/>
      <c r="AK17" s="905"/>
      <c r="AL17" s="905"/>
      <c r="AM17" s="905"/>
      <c r="AN17" s="905"/>
      <c r="AO17" s="905"/>
      <c r="AP17" s="905"/>
      <c r="AQ17" s="905"/>
      <c r="AR17" s="905"/>
      <c r="AS17" s="905"/>
      <c r="AT17" s="905"/>
      <c r="AU17" s="905"/>
      <c r="AV17" s="905"/>
      <c r="AW17" s="905"/>
      <c r="AX17" s="905"/>
      <c r="AY17" s="905"/>
      <c r="AZ17" s="905"/>
      <c r="BA17" s="905"/>
      <c r="BB17" s="905"/>
      <c r="BC17" s="905"/>
      <c r="BD17" s="905"/>
      <c r="BE17" s="905"/>
      <c r="BF17" s="905"/>
      <c r="BG17" s="905"/>
      <c r="BH17" s="905"/>
      <c r="BI17" s="905"/>
      <c r="BJ17" s="905"/>
      <c r="BK17" s="905"/>
      <c r="BL17" s="905"/>
      <c r="BM17" s="905"/>
      <c r="BN17" s="905"/>
      <c r="BO17" s="905"/>
      <c r="BP17" s="905"/>
      <c r="BQ17" s="905"/>
      <c r="BR17" s="905"/>
      <c r="BS17" s="905"/>
      <c r="BT17" s="905"/>
      <c r="BU17" s="905"/>
      <c r="BV17" s="905"/>
      <c r="BW17" s="905"/>
      <c r="BX17" s="905"/>
      <c r="BY17" s="905"/>
      <c r="BZ17" s="905"/>
      <c r="CA17" s="905"/>
      <c r="CB17" s="905"/>
      <c r="CC17" s="905"/>
      <c r="CD17" s="905"/>
      <c r="CE17" s="905"/>
      <c r="CF17" s="905"/>
      <c r="CG17" s="905"/>
      <c r="CH17" s="905"/>
      <c r="CI17" s="905"/>
      <c r="CJ17" s="905"/>
      <c r="CK17" s="905"/>
      <c r="CL17" s="243"/>
      <c r="CM17" s="6"/>
      <c r="CN17" s="6"/>
      <c r="CO17" s="6"/>
    </row>
    <row r="18" spans="1:93" s="9" customFormat="1" ht="105" customHeight="1" x14ac:dyDescent="0.35">
      <c r="A18" s="8" t="s">
        <v>0</v>
      </c>
      <c r="B18" s="865" t="s">
        <v>0</v>
      </c>
      <c r="C18" s="866" t="s">
        <v>276</v>
      </c>
      <c r="D18" s="851" t="s">
        <v>445</v>
      </c>
      <c r="E18" s="851" t="s">
        <v>1</v>
      </c>
      <c r="F18" s="851"/>
      <c r="G18" s="851"/>
      <c r="H18" s="851"/>
      <c r="I18" s="851" t="s">
        <v>453</v>
      </c>
      <c r="J18" s="851" t="s">
        <v>454</v>
      </c>
      <c r="K18" s="852" t="s">
        <v>1</v>
      </c>
      <c r="L18" s="853"/>
      <c r="M18" s="853"/>
      <c r="N18" s="853"/>
      <c r="O18" s="853"/>
      <c r="P18" s="853"/>
      <c r="Q18" s="853"/>
      <c r="R18" s="854"/>
      <c r="S18" s="851" t="s">
        <v>455</v>
      </c>
      <c r="T18" s="851" t="s">
        <v>454</v>
      </c>
      <c r="U18" s="852" t="s">
        <v>1</v>
      </c>
      <c r="V18" s="853"/>
      <c r="W18" s="853"/>
      <c r="X18" s="853"/>
      <c r="Y18" s="853"/>
      <c r="Z18" s="853"/>
      <c r="AA18" s="853"/>
      <c r="AB18" s="854"/>
      <c r="AC18" s="851" t="s">
        <v>479</v>
      </c>
      <c r="AD18" s="851" t="s">
        <v>454</v>
      </c>
      <c r="AE18" s="852" t="s">
        <v>1</v>
      </c>
      <c r="AF18" s="853"/>
      <c r="AG18" s="853"/>
      <c r="AH18" s="853"/>
      <c r="AI18" s="853"/>
      <c r="AJ18" s="853"/>
      <c r="AK18" s="853"/>
      <c r="AL18" s="854"/>
      <c r="AM18" s="561"/>
      <c r="AN18" s="561"/>
      <c r="AO18" s="561"/>
      <c r="AP18" s="561"/>
      <c r="AQ18" s="561"/>
      <c r="AR18" s="561"/>
      <c r="AS18" s="552"/>
      <c r="AT18" s="552"/>
      <c r="AU18" s="863" t="s">
        <v>443</v>
      </c>
      <c r="AV18" s="863" t="s">
        <v>444</v>
      </c>
      <c r="AW18" s="852" t="s">
        <v>1</v>
      </c>
      <c r="AX18" s="853"/>
      <c r="AY18" s="853"/>
      <c r="AZ18" s="854"/>
      <c r="BA18" s="863" t="s">
        <v>317</v>
      </c>
      <c r="BB18" s="852" t="s">
        <v>1</v>
      </c>
      <c r="BC18" s="853"/>
      <c r="BD18" s="854"/>
      <c r="BE18" s="863" t="s">
        <v>326</v>
      </c>
      <c r="BF18" s="851" t="s">
        <v>1</v>
      </c>
      <c r="BG18" s="851"/>
      <c r="BH18" s="851"/>
      <c r="BI18" s="851" t="s">
        <v>446</v>
      </c>
      <c r="BJ18" s="852" t="s">
        <v>1</v>
      </c>
      <c r="BK18" s="853"/>
      <c r="BL18" s="853"/>
      <c r="BM18" s="854"/>
      <c r="BN18" s="851" t="s">
        <v>443</v>
      </c>
      <c r="BO18" s="851" t="s">
        <v>251</v>
      </c>
      <c r="BP18" s="852" t="s">
        <v>1</v>
      </c>
      <c r="BQ18" s="853"/>
      <c r="BR18" s="853"/>
      <c r="BS18" s="854"/>
      <c r="BT18" s="543"/>
      <c r="BU18" s="543"/>
      <c r="BV18" s="851" t="s">
        <v>325</v>
      </c>
      <c r="BW18" s="851" t="s">
        <v>1</v>
      </c>
      <c r="BX18" s="851"/>
      <c r="BY18" s="851"/>
      <c r="BZ18" s="851"/>
      <c r="CA18" s="863" t="s">
        <v>324</v>
      </c>
      <c r="CB18" s="851" t="s">
        <v>1</v>
      </c>
      <c r="CC18" s="851"/>
      <c r="CD18" s="851"/>
      <c r="CE18" s="851" t="s">
        <v>447</v>
      </c>
      <c r="CF18" s="851" t="s">
        <v>1</v>
      </c>
      <c r="CG18" s="851"/>
      <c r="CH18" s="851"/>
      <c r="CI18" s="851"/>
      <c r="CJ18" s="851" t="s">
        <v>443</v>
      </c>
      <c r="CK18" s="851" t="s">
        <v>325</v>
      </c>
      <c r="CL18" s="851" t="s">
        <v>1</v>
      </c>
      <c r="CM18" s="851"/>
      <c r="CN18" s="851"/>
      <c r="CO18" s="851"/>
    </row>
    <row r="19" spans="1:93" s="9" customFormat="1" ht="81.75" customHeight="1" x14ac:dyDescent="0.35">
      <c r="A19" s="10"/>
      <c r="B19" s="865"/>
      <c r="C19" s="866"/>
      <c r="D19" s="851"/>
      <c r="E19" s="543" t="s">
        <v>2</v>
      </c>
      <c r="F19" s="543" t="s">
        <v>350</v>
      </c>
      <c r="G19" s="543" t="s">
        <v>4</v>
      </c>
      <c r="H19" s="543" t="s">
        <v>3</v>
      </c>
      <c r="I19" s="851"/>
      <c r="J19" s="851"/>
      <c r="K19" s="552" t="s">
        <v>2</v>
      </c>
      <c r="L19" s="552" t="s">
        <v>454</v>
      </c>
      <c r="M19" s="552" t="s">
        <v>350</v>
      </c>
      <c r="N19" s="552" t="s">
        <v>454</v>
      </c>
      <c r="O19" s="552" t="s">
        <v>4</v>
      </c>
      <c r="P19" s="552" t="s">
        <v>454</v>
      </c>
      <c r="Q19" s="552" t="s">
        <v>3</v>
      </c>
      <c r="R19" s="552" t="s">
        <v>454</v>
      </c>
      <c r="S19" s="851"/>
      <c r="T19" s="851"/>
      <c r="U19" s="552" t="s">
        <v>2</v>
      </c>
      <c r="V19" s="552" t="s">
        <v>454</v>
      </c>
      <c r="W19" s="552" t="s">
        <v>350</v>
      </c>
      <c r="X19" s="552" t="s">
        <v>454</v>
      </c>
      <c r="Y19" s="552" t="s">
        <v>4</v>
      </c>
      <c r="Z19" s="552" t="s">
        <v>454</v>
      </c>
      <c r="AA19" s="552" t="s">
        <v>3</v>
      </c>
      <c r="AB19" s="552" t="s">
        <v>454</v>
      </c>
      <c r="AC19" s="851"/>
      <c r="AD19" s="851"/>
      <c r="AE19" s="552" t="s">
        <v>2</v>
      </c>
      <c r="AF19" s="552" t="s">
        <v>454</v>
      </c>
      <c r="AG19" s="552" t="s">
        <v>350</v>
      </c>
      <c r="AH19" s="552" t="s">
        <v>454</v>
      </c>
      <c r="AI19" s="552" t="s">
        <v>4</v>
      </c>
      <c r="AJ19" s="552" t="s">
        <v>454</v>
      </c>
      <c r="AK19" s="552" t="s">
        <v>3</v>
      </c>
      <c r="AL19" s="576" t="s">
        <v>454</v>
      </c>
      <c r="AM19" s="552"/>
      <c r="AN19" s="552"/>
      <c r="AO19" s="552"/>
      <c r="AP19" s="552"/>
      <c r="AQ19" s="552"/>
      <c r="AR19" s="552"/>
      <c r="AS19" s="552"/>
      <c r="AT19" s="552"/>
      <c r="AU19" s="864"/>
      <c r="AV19" s="864"/>
      <c r="AW19" s="543" t="s">
        <v>2</v>
      </c>
      <c r="AX19" s="543" t="s">
        <v>350</v>
      </c>
      <c r="AY19" s="543" t="s">
        <v>4</v>
      </c>
      <c r="AZ19" s="543" t="s">
        <v>3</v>
      </c>
      <c r="BA19" s="864"/>
      <c r="BB19" s="543" t="s">
        <v>2</v>
      </c>
      <c r="BC19" s="543" t="s">
        <v>4</v>
      </c>
      <c r="BD19" s="543" t="s">
        <v>3</v>
      </c>
      <c r="BE19" s="864"/>
      <c r="BF19" s="543" t="s">
        <v>2</v>
      </c>
      <c r="BG19" s="543" t="s">
        <v>4</v>
      </c>
      <c r="BH19" s="543" t="s">
        <v>3</v>
      </c>
      <c r="BI19" s="851"/>
      <c r="BJ19" s="543" t="s">
        <v>2</v>
      </c>
      <c r="BK19" s="543" t="s">
        <v>350</v>
      </c>
      <c r="BL19" s="543" t="s">
        <v>4</v>
      </c>
      <c r="BM19" s="543" t="s">
        <v>3</v>
      </c>
      <c r="BN19" s="851"/>
      <c r="BO19" s="851"/>
      <c r="BP19" s="543" t="s">
        <v>2</v>
      </c>
      <c r="BQ19" s="543" t="s">
        <v>350</v>
      </c>
      <c r="BR19" s="543" t="s">
        <v>4</v>
      </c>
      <c r="BS19" s="543" t="s">
        <v>3</v>
      </c>
      <c r="BT19" s="543" t="s">
        <v>4</v>
      </c>
      <c r="BU19" s="543" t="s">
        <v>3</v>
      </c>
      <c r="BV19" s="851"/>
      <c r="BW19" s="543" t="s">
        <v>2</v>
      </c>
      <c r="BX19" s="543" t="s">
        <v>350</v>
      </c>
      <c r="BY19" s="543" t="s">
        <v>4</v>
      </c>
      <c r="BZ19" s="543" t="s">
        <v>3</v>
      </c>
      <c r="CA19" s="864"/>
      <c r="CB19" s="543" t="s">
        <v>2</v>
      </c>
      <c r="CC19" s="543" t="s">
        <v>4</v>
      </c>
      <c r="CD19" s="543" t="s">
        <v>3</v>
      </c>
      <c r="CE19" s="851"/>
      <c r="CF19" s="543" t="s">
        <v>2</v>
      </c>
      <c r="CG19" s="543" t="s">
        <v>350</v>
      </c>
      <c r="CH19" s="543" t="s">
        <v>4</v>
      </c>
      <c r="CI19" s="543" t="s">
        <v>3</v>
      </c>
      <c r="CJ19" s="851"/>
      <c r="CK19" s="851"/>
      <c r="CL19" s="543" t="s">
        <v>2</v>
      </c>
      <c r="CM19" s="543" t="s">
        <v>350</v>
      </c>
      <c r="CN19" s="543" t="s">
        <v>4</v>
      </c>
      <c r="CO19" s="543" t="s">
        <v>3</v>
      </c>
    </row>
    <row r="20" spans="1:93" s="11" customFormat="1" ht="15" hidden="1" customHeight="1" x14ac:dyDescent="0.35">
      <c r="B20" s="12">
        <v>1</v>
      </c>
      <c r="C20" s="12">
        <v>2</v>
      </c>
      <c r="D20" s="12" t="s">
        <v>10</v>
      </c>
      <c r="E20" s="12" t="s">
        <v>19</v>
      </c>
      <c r="F20" s="12"/>
      <c r="G20" s="12" t="s">
        <v>20</v>
      </c>
      <c r="H20" s="12" t="s">
        <v>24</v>
      </c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496"/>
      <c r="AD20" s="12"/>
      <c r="AE20" s="12"/>
      <c r="AF20" s="12"/>
      <c r="AG20" s="12"/>
      <c r="AH20" s="12"/>
      <c r="AI20" s="12"/>
      <c r="AJ20" s="12"/>
      <c r="AK20" s="12"/>
      <c r="AL20" s="496"/>
      <c r="AM20" s="12"/>
      <c r="AN20" s="12"/>
      <c r="AO20" s="12"/>
      <c r="AP20" s="12"/>
      <c r="AQ20" s="12"/>
      <c r="AR20" s="12"/>
      <c r="AS20" s="12"/>
      <c r="AT20" s="12"/>
      <c r="AU20" s="12" t="s">
        <v>13</v>
      </c>
      <c r="AV20" s="496" t="s">
        <v>10</v>
      </c>
      <c r="AW20" s="12" t="s">
        <v>19</v>
      </c>
      <c r="AX20" s="12"/>
      <c r="AY20" s="12" t="s">
        <v>20</v>
      </c>
      <c r="AZ20" s="12" t="s">
        <v>24</v>
      </c>
      <c r="BA20" s="12"/>
      <c r="BB20" s="12"/>
      <c r="BC20" s="12"/>
      <c r="BD20" s="12"/>
      <c r="BE20" s="12"/>
      <c r="BF20" s="12"/>
      <c r="BG20" s="12"/>
      <c r="BH20" s="12"/>
      <c r="BI20" s="496" t="s">
        <v>10</v>
      </c>
      <c r="BJ20" s="12" t="s">
        <v>19</v>
      </c>
      <c r="BK20" s="12"/>
      <c r="BL20" s="12" t="s">
        <v>20</v>
      </c>
      <c r="BM20" s="12" t="s">
        <v>24</v>
      </c>
      <c r="BN20" s="12"/>
      <c r="BO20" s="496" t="s">
        <v>10</v>
      </c>
      <c r="BP20" s="496" t="s">
        <v>19</v>
      </c>
      <c r="BQ20" s="12"/>
      <c r="BR20" s="12" t="s">
        <v>20</v>
      </c>
      <c r="BS20" s="12" t="s">
        <v>24</v>
      </c>
      <c r="BT20" s="12"/>
      <c r="BU20" s="12"/>
      <c r="BV20" s="496" t="s">
        <v>10</v>
      </c>
      <c r="BW20" s="12" t="s">
        <v>19</v>
      </c>
      <c r="BX20" s="12"/>
      <c r="BY20" s="12" t="s">
        <v>20</v>
      </c>
      <c r="BZ20" s="12" t="s">
        <v>24</v>
      </c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496" t="s">
        <v>10</v>
      </c>
      <c r="CL20" s="12" t="s">
        <v>19</v>
      </c>
      <c r="CM20" s="12"/>
      <c r="CN20" s="12" t="s">
        <v>20</v>
      </c>
      <c r="CO20" s="12" t="s">
        <v>24</v>
      </c>
    </row>
    <row r="21" spans="1:93" s="13" customFormat="1" ht="35.25" customHeight="1" x14ac:dyDescent="0.25">
      <c r="B21" s="855" t="s">
        <v>190</v>
      </c>
      <c r="C21" s="855"/>
      <c r="D21" s="196">
        <f>E21+F21+G21+H21</f>
        <v>25542312.767080002</v>
      </c>
      <c r="E21" s="196">
        <f>E55+E933+E970+E975+E991+E988</f>
        <v>13766183.45975</v>
      </c>
      <c r="F21" s="196">
        <f>F55+F933+F970+F975+F991</f>
        <v>8188253.8537500007</v>
      </c>
      <c r="G21" s="196">
        <f>G55+G933+G970+G975+G991</f>
        <v>814202.47615</v>
      </c>
      <c r="H21" s="196">
        <f>H55+H933+H970+H975+H991+H999+H1000+H1001</f>
        <v>2773672.97743</v>
      </c>
      <c r="I21" s="196">
        <f>K21+M21+O21+Q21</f>
        <v>24248390.303550005</v>
      </c>
      <c r="J21" s="567">
        <f>I21/D21</f>
        <v>0.94934200065087071</v>
      </c>
      <c r="K21" s="196">
        <f>K55+K933+K970+K975+K991+K988</f>
        <v>12960864.085780002</v>
      </c>
      <c r="L21" s="567">
        <f>K21/E21</f>
        <v>0.94150017132020536</v>
      </c>
      <c r="M21" s="196">
        <f>M55+M933+M970+M975+M991</f>
        <v>7993818.5472600004</v>
      </c>
      <c r="N21" s="567">
        <f>M21/F21</f>
        <v>0.97625436265621468</v>
      </c>
      <c r="O21" s="196">
        <f>O55+O933+O970+O975+O991</f>
        <v>782317.87999000016</v>
      </c>
      <c r="P21" s="567">
        <f>O21/G21</f>
        <v>0.96083947532219771</v>
      </c>
      <c r="Q21" s="196">
        <f>Q55+Q933+Q970+Q975+Q991+Q999+Q1000+Q1001</f>
        <v>2511389.7905200003</v>
      </c>
      <c r="R21" s="567">
        <f>Q21/H21</f>
        <v>0.9054383162527605</v>
      </c>
      <c r="S21" s="196">
        <f>U21+W21+Y21+AA21</f>
        <v>23633808.632040001</v>
      </c>
      <c r="T21" s="567">
        <f>S21/D21</f>
        <v>0.92528068415559617</v>
      </c>
      <c r="U21" s="196">
        <f>U55+U933+U970+U975+U991+U988</f>
        <v>13703577.519600002</v>
      </c>
      <c r="V21" s="567">
        <f>U21/E21</f>
        <v>0.99545219338874513</v>
      </c>
      <c r="W21" s="196">
        <f>W55+W933+W970+W975+W991</f>
        <v>6723427.2796299998</v>
      </c>
      <c r="X21" s="567">
        <f>W21/F21</f>
        <v>0.82110635548394117</v>
      </c>
      <c r="Y21" s="196">
        <f>Y55+Y933+Y970+Y975+Y991</f>
        <v>784259.4369300002</v>
      </c>
      <c r="Z21" s="567">
        <f>Y21/G21</f>
        <v>0.96322408725457698</v>
      </c>
      <c r="AA21" s="196">
        <f>AA55+AA933+AA970+AA975+AA991+AA999+AA1000+AA1001</f>
        <v>2422544.3958800002</v>
      </c>
      <c r="AB21" s="567">
        <f>AA21/H21</f>
        <v>0.87340664007357327</v>
      </c>
      <c r="AC21" s="196">
        <f>AE21+AG21+AI21+AK21</f>
        <v>24916309.512780003</v>
      </c>
      <c r="AD21" s="622">
        <f>AC21/D21</f>
        <v>0.97549152028602448</v>
      </c>
      <c r="AE21" s="196">
        <f>AE55+AE933+AE970+AE975+AE991+AE988</f>
        <v>13179177.87325</v>
      </c>
      <c r="AF21" s="622">
        <f>AE21/E21</f>
        <v>0.95735887232533945</v>
      </c>
      <c r="AG21" s="196">
        <f>AG55+AG933+AG970+AG975+AG991</f>
        <v>8172873.0643500006</v>
      </c>
      <c r="AH21" s="622">
        <f>AG21/F21</f>
        <v>0.99812160325330457</v>
      </c>
      <c r="AI21" s="196">
        <f>AI55+AI933+AI970+AI975+AI991</f>
        <v>804385.59775000007</v>
      </c>
      <c r="AJ21" s="622">
        <f>AI21/G21</f>
        <v>0.98794295192220549</v>
      </c>
      <c r="AK21" s="196">
        <f>AK55+AK933+AK970+AK975+AK991+AK999+AK1000+AK1001</f>
        <v>2759872.97743</v>
      </c>
      <c r="AL21" s="622">
        <f>AK21/H21</f>
        <v>0.99502464778209487</v>
      </c>
      <c r="AM21" s="196"/>
      <c r="AN21" s="196"/>
      <c r="AO21" s="196"/>
      <c r="AP21" s="196"/>
      <c r="AQ21" s="196"/>
      <c r="AR21" s="196"/>
      <c r="AS21" s="196"/>
      <c r="AT21" s="196"/>
      <c r="AU21" s="109">
        <f>AU55+AU933+AU970+AU975+AU991+AU988+AU999</f>
        <v>-3782975.6301700016</v>
      </c>
      <c r="AV21" s="109">
        <f>AW21+AX21+AY21+AZ21</f>
        <v>21683703.921630003</v>
      </c>
      <c r="AW21" s="196">
        <f>AW55+AW933+AW970+AW975+AW991+AW988</f>
        <v>9307655.6091599986</v>
      </c>
      <c r="AX21" s="196">
        <f>AX55+AX933+AX970+AX975+AX991</f>
        <v>8416893.397880001</v>
      </c>
      <c r="AY21" s="196">
        <f>AY55+AY933+AY970+AY975+AY991</f>
        <v>1431106.60096</v>
      </c>
      <c r="AZ21" s="109">
        <f>AZ55+AZ933+AZ970+AZ975+AZ991+AZ999</f>
        <v>2528048.3136299998</v>
      </c>
      <c r="BA21" s="109">
        <f>BB21+BC21+BD21</f>
        <v>0</v>
      </c>
      <c r="BB21" s="109"/>
      <c r="BC21" s="109"/>
      <c r="BD21" s="109"/>
      <c r="BE21" s="109" t="e">
        <f>BF21+BG21+BH21</f>
        <v>#REF!</v>
      </c>
      <c r="BF21" s="109" t="e">
        <f>BF55+BF933+BF975+BF942+BF991</f>
        <v>#REF!</v>
      </c>
      <c r="BG21" s="109">
        <f>BG55+BG933+BG975+BG942+BG991</f>
        <v>814096.47615</v>
      </c>
      <c r="BH21" s="109" t="e">
        <f>BH55+BH933+BH975+BH942+BH991+BH957</f>
        <v>#REF!</v>
      </c>
      <c r="BI21" s="109">
        <f>BJ21+BK21+BL21+BM21</f>
        <v>21338120.40411</v>
      </c>
      <c r="BJ21" s="109">
        <f>BJ55+BJ933+BJ970+BJ975+BJ991+BJ988</f>
        <v>10104074.84856</v>
      </c>
      <c r="BK21" s="109">
        <f>BK55+BK933+BK970+BK975+BK991</f>
        <v>9217593.4359200001</v>
      </c>
      <c r="BL21" s="109">
        <f>BL55+BL933+BL970+BL975+BL991</f>
        <v>875090.53078999999</v>
      </c>
      <c r="BM21" s="109">
        <f>BM55+BM933+BM970+BM975+BM991</f>
        <v>1141361.5888400001</v>
      </c>
      <c r="BN21" s="109">
        <f>BO21-BI21</f>
        <v>532384.56403999776</v>
      </c>
      <c r="BO21" s="109">
        <f>BP21+BQ21+BR21+BS21</f>
        <v>21870504.968149997</v>
      </c>
      <c r="BP21" s="109">
        <f>BP55+BP933+BP970+BP975+BP991+BP988</f>
        <v>10104074.84856</v>
      </c>
      <c r="BQ21" s="109">
        <f>BQ55+BQ933+BQ970+BQ975+BQ991</f>
        <v>9217593.4359199982</v>
      </c>
      <c r="BR21" s="109">
        <f>BR55+BR933+BR970+BR975+BR991</f>
        <v>1407475.0948299998</v>
      </c>
      <c r="BS21" s="109">
        <f>BS55+BS933+BS970+BS975+BS991</f>
        <v>1141361.5888400001</v>
      </c>
      <c r="BT21" s="109">
        <f>BT55+BT933+BT975+BT942+BT991</f>
        <v>875090.53078999999</v>
      </c>
      <c r="BU21" s="109" t="e">
        <f>BU55+BU933+BU975+BU942+BU991+BU957</f>
        <v>#REF!</v>
      </c>
      <c r="BV21" s="109" t="e">
        <f>BW21+BX21+BY21+BZ21</f>
        <v>#REF!</v>
      </c>
      <c r="BW21" s="109">
        <f>BW55+BW933+BW970+BW975+BW991</f>
        <v>6267498.5623899996</v>
      </c>
      <c r="BX21" s="109">
        <f>BX55+BX933+BX970+BX975+BX991</f>
        <v>6592140.1347699994</v>
      </c>
      <c r="BY21" s="109">
        <f>BY55+BY933+BY970+BY975+BY991</f>
        <v>824037.02388999995</v>
      </c>
      <c r="BZ21" s="109" t="e">
        <f>BZ55+BZ933+BZ970+BZ975+BZ991</f>
        <v>#REF!</v>
      </c>
      <c r="CA21" s="109" t="e">
        <f>CB21+CC21+CD21</f>
        <v>#REF!</v>
      </c>
      <c r="CB21" s="109" t="e">
        <f>CB55+CB933+CB975+CB942+CB991</f>
        <v>#REF!</v>
      </c>
      <c r="CC21" s="109" t="e">
        <f>CC55+CC933+CC975+CC942+CC991</f>
        <v>#REF!</v>
      </c>
      <c r="CD21" s="109" t="e">
        <f>CD55+CD933+CD975+CD942+CD991+CD957</f>
        <v>#REF!</v>
      </c>
      <c r="CE21" s="109">
        <f>CF21+CG21+CH21+CI21</f>
        <v>25350607.780011378</v>
      </c>
      <c r="CF21" s="109">
        <f>CF55+CF933+CF970+CF975+CF991</f>
        <v>8486303.5795199983</v>
      </c>
      <c r="CG21" s="109">
        <f>CG55+CG933+CG970+CG975+CG991</f>
        <v>14851579.004641382</v>
      </c>
      <c r="CH21" s="109">
        <f>CH55+CH933+CH970+CH975+CH991</f>
        <v>824037.02388999995</v>
      </c>
      <c r="CI21" s="109">
        <f>CI55+CI933+CI970+CI975+CI991</f>
        <v>1188688.1719599999</v>
      </c>
      <c r="CJ21" s="109">
        <v>0</v>
      </c>
      <c r="CK21" s="109">
        <f>CL21+CM21+CN21+CO21</f>
        <v>25368871.39301138</v>
      </c>
      <c r="CL21" s="109">
        <f>CL55+CL933+CL970+CL975+CL991</f>
        <v>8486303.5795199983</v>
      </c>
      <c r="CM21" s="196">
        <f>CM55+CM933+CM970+CM975+CM991</f>
        <v>14869842.617641382</v>
      </c>
      <c r="CN21" s="109">
        <f>CN55+CN933+CN970+CN975+CN991</f>
        <v>824037.02388999995</v>
      </c>
      <c r="CO21" s="109">
        <f>CO55+CO933+CO970+CO975+CO991</f>
        <v>1188688.1719599999</v>
      </c>
    </row>
    <row r="22" spans="1:93" s="14" customFormat="1" ht="35.25" hidden="1" customHeight="1" x14ac:dyDescent="0.25">
      <c r="B22" s="859" t="s">
        <v>26</v>
      </c>
      <c r="C22" s="859"/>
      <c r="D22" s="687"/>
      <c r="E22" s="687">
        <f>E21/D21</f>
        <v>0.53895602897371264</v>
      </c>
      <c r="F22" s="687"/>
      <c r="G22" s="687"/>
      <c r="H22" s="687">
        <f>H21/D21</f>
        <v>0.10859130113717914</v>
      </c>
      <c r="I22" s="196">
        <f t="shared" ref="I22:I37" si="0">K22+M22+O22+Q22</f>
        <v>13652471.264460478</v>
      </c>
      <c r="J22" s="567" t="e">
        <f t="shared" ref="J22:J37" si="1">I22/D22</f>
        <v>#DIV/0!</v>
      </c>
      <c r="K22" s="687">
        <f>K21/J21</f>
        <v>13652470.950294003</v>
      </c>
      <c r="L22" s="567">
        <f t="shared" ref="L22:L37" si="2">K22/E22</f>
        <v>25331326.149725467</v>
      </c>
      <c r="M22" s="687"/>
      <c r="N22" s="567" t="e">
        <f t="shared" ref="N22:N37" si="3">M22/F22</f>
        <v>#DIV/0!</v>
      </c>
      <c r="O22" s="687"/>
      <c r="P22" s="567" t="e">
        <f t="shared" ref="P22:P37" si="4">O22/G22</f>
        <v>#DIV/0!</v>
      </c>
      <c r="Q22" s="687">
        <f>Q21/M21</f>
        <v>0.31416647446680113</v>
      </c>
      <c r="R22" s="567">
        <f t="shared" ref="R22:R36" si="5">Q22/H22</f>
        <v>2.8931090352249016</v>
      </c>
      <c r="S22" s="687">
        <f t="shared" ref="S22:S37" si="6">U22+W22+Y22+AA22</f>
        <v>14810184.72302519</v>
      </c>
      <c r="T22" s="567" t="e">
        <f t="shared" ref="T22:T37" si="7">S22/D22</f>
        <v>#DIV/0!</v>
      </c>
      <c r="U22" s="687">
        <f>U21/T21</f>
        <v>14810184.362711277</v>
      </c>
      <c r="V22" s="567">
        <f t="shared" ref="V22:V53" si="8">U22/E22</f>
        <v>27479392.689813733</v>
      </c>
      <c r="W22" s="687"/>
      <c r="X22" s="567" t="e">
        <f t="shared" ref="X22:X37" si="9">W22/F22</f>
        <v>#DIV/0!</v>
      </c>
      <c r="Y22" s="687"/>
      <c r="Z22" s="567" t="e">
        <f t="shared" ref="Z22:Z37" si="10">Y22/G22</f>
        <v>#DIV/0!</v>
      </c>
      <c r="AA22" s="687">
        <f>AA21/W21</f>
        <v>0.36031391359278842</v>
      </c>
      <c r="AB22" s="567">
        <f t="shared" ref="AB22:AB36" si="11">AA22/H22</f>
        <v>3.3180734535781826</v>
      </c>
      <c r="AC22" s="687">
        <f t="shared" ref="AC22:AC37" si="12">AE22+AG22+AI22+AK22</f>
        <v>13510294.993437286</v>
      </c>
      <c r="AD22" s="622" t="e">
        <f t="shared" ref="AD22:AD37" si="13">AC22/D22</f>
        <v>#DIV/0!</v>
      </c>
      <c r="AE22" s="687">
        <f>AE21/AD21</f>
        <v>13510294.655750288</v>
      </c>
      <c r="AF22" s="622">
        <f t="shared" ref="AF22:AF37" si="14">AE22/E22</f>
        <v>25067526.717303403</v>
      </c>
      <c r="AG22" s="687"/>
      <c r="AH22" s="622" t="e">
        <f t="shared" ref="AH22:AH37" si="15">AG22/F22</f>
        <v>#DIV/0!</v>
      </c>
      <c r="AI22" s="687"/>
      <c r="AJ22" s="622" t="e">
        <f t="shared" ref="AJ22:AJ37" si="16">AI22/G22</f>
        <v>#DIV/0!</v>
      </c>
      <c r="AK22" s="687">
        <f>AK21/AG21</f>
        <v>0.33768699889253651</v>
      </c>
      <c r="AL22" s="622">
        <f t="shared" ref="AL22:AL36" si="17">AK22/H22</f>
        <v>3.1097057992329398</v>
      </c>
      <c r="AM22" s="302"/>
      <c r="AN22" s="302"/>
      <c r="AO22" s="302"/>
      <c r="AP22" s="302"/>
      <c r="AQ22" s="302"/>
      <c r="AR22" s="302"/>
      <c r="AS22" s="302"/>
      <c r="AT22" s="302"/>
      <c r="AU22" s="302">
        <f>AU21/H21</f>
        <v>-1.3638866805686627</v>
      </c>
      <c r="AV22" s="302"/>
      <c r="AW22" s="302">
        <f>AW21/AV21</f>
        <v>0.42924657350054451</v>
      </c>
      <c r="AX22" s="302"/>
      <c r="AY22" s="302"/>
      <c r="AZ22" s="302">
        <f>AZ21/AV21</f>
        <v>0.11658747614185104</v>
      </c>
      <c r="BA22" s="109" t="e">
        <f t="shared" ref="BA22:BA53" si="18">BB22+BC22+BD22</f>
        <v>#DIV/0!</v>
      </c>
      <c r="BB22" s="302" t="e">
        <f>BB21/BA21</f>
        <v>#DIV/0!</v>
      </c>
      <c r="BC22" s="302"/>
      <c r="BD22" s="302" t="e">
        <f>BD21/BA21</f>
        <v>#DIV/0!</v>
      </c>
      <c r="BE22" s="302" t="e">
        <f t="shared" ref="BE22:BE53" si="19">BF22+BG22+BH22</f>
        <v>#REF!</v>
      </c>
      <c r="BF22" s="302" t="e">
        <f>BF21/BE21</f>
        <v>#REF!</v>
      </c>
      <c r="BG22" s="302"/>
      <c r="BH22" s="302" t="e">
        <f>BH21/BE21</f>
        <v>#REF!</v>
      </c>
      <c r="BI22" s="302"/>
      <c r="BJ22" s="302">
        <f>BJ21/BI21</f>
        <v>0.47352225300096362</v>
      </c>
      <c r="BK22" s="302"/>
      <c r="BL22" s="302"/>
      <c r="BM22" s="302">
        <f>BM21/BI21</f>
        <v>5.3489321797066954E-2</v>
      </c>
      <c r="BN22" s="302"/>
      <c r="BO22" s="302"/>
      <c r="BP22" s="302">
        <f>BP21/BO21</f>
        <v>0.46199549865330303</v>
      </c>
      <c r="BQ22" s="302"/>
      <c r="BR22" s="302"/>
      <c r="BS22" s="302">
        <f>BS21/BO21</f>
        <v>5.2187253586607363E-2</v>
      </c>
      <c r="BT22" s="302"/>
      <c r="BU22" s="302" t="e">
        <f>BU21/BR21</f>
        <v>#REF!</v>
      </c>
      <c r="BV22" s="302"/>
      <c r="BW22" s="302" t="e">
        <f>BW21/BV21</f>
        <v>#REF!</v>
      </c>
      <c r="BX22" s="302"/>
      <c r="BY22" s="302"/>
      <c r="BZ22" s="302" t="e">
        <f>BZ21/BV21</f>
        <v>#REF!</v>
      </c>
      <c r="CA22" s="109" t="e">
        <f>CB22+CC22+CD22</f>
        <v>#REF!</v>
      </c>
      <c r="CB22" s="302" t="e">
        <f>CB21/CA21</f>
        <v>#REF!</v>
      </c>
      <c r="CC22" s="302"/>
      <c r="CD22" s="302" t="e">
        <f>CD21/CA21</f>
        <v>#REF!</v>
      </c>
      <c r="CE22" s="302"/>
      <c r="CF22" s="302">
        <f>CF21/CE21</f>
        <v>0.33475740120958114</v>
      </c>
      <c r="CG22" s="302"/>
      <c r="CH22" s="302"/>
      <c r="CI22" s="302">
        <f>CI21/CE21</f>
        <v>4.6889927936846744E-2</v>
      </c>
      <c r="CJ22" s="302"/>
      <c r="CK22" s="302"/>
      <c r="CL22" s="302">
        <f>CL21/CK21</f>
        <v>0.33451640193413595</v>
      </c>
      <c r="CM22" s="302"/>
      <c r="CN22" s="302"/>
      <c r="CO22" s="302">
        <f>CO21/CK21</f>
        <v>4.6856170838071254E-2</v>
      </c>
    </row>
    <row r="23" spans="1:93" s="601" customFormat="1" ht="35.25" customHeight="1" x14ac:dyDescent="0.3">
      <c r="B23" s="910" t="s">
        <v>180</v>
      </c>
      <c r="C23" s="910"/>
      <c r="D23" s="687">
        <f>E23+F23+G23+H23</f>
        <v>17901377.629420001</v>
      </c>
      <c r="E23" s="687">
        <f>E798+E933+E970</f>
        <v>7442312.5755700022</v>
      </c>
      <c r="F23" s="687">
        <f>F798+F933+F970</f>
        <v>8059005.0011300007</v>
      </c>
      <c r="G23" s="687">
        <f>G798+G933+G970</f>
        <v>736201.76777000003</v>
      </c>
      <c r="H23" s="687">
        <f>H798+H933+H970</f>
        <v>1663858.28495</v>
      </c>
      <c r="I23" s="602">
        <f t="shared" si="0"/>
        <v>16741583.768820001</v>
      </c>
      <c r="J23" s="603">
        <f t="shared" si="1"/>
        <v>0.9352120331401792</v>
      </c>
      <c r="K23" s="687">
        <f>K798+K933+K970</f>
        <v>6682894.9087300012</v>
      </c>
      <c r="L23" s="603">
        <f t="shared" si="2"/>
        <v>0.89795945022077528</v>
      </c>
      <c r="M23" s="687">
        <f>M798+M933+M970</f>
        <v>7872867.0060799997</v>
      </c>
      <c r="N23" s="603">
        <f t="shared" si="3"/>
        <v>0.9769031046606993</v>
      </c>
      <c r="O23" s="687">
        <f>O798+O933+O970</f>
        <v>712085.6559700002</v>
      </c>
      <c r="P23" s="603">
        <f t="shared" si="4"/>
        <v>0.96724252391698406</v>
      </c>
      <c r="Q23" s="687">
        <f>Q798+Q933+Q970</f>
        <v>1473736.1980399999</v>
      </c>
      <c r="R23" s="603">
        <f t="shared" si="5"/>
        <v>0.88573420667511149</v>
      </c>
      <c r="S23" s="687">
        <f t="shared" si="6"/>
        <v>15518303.298340002</v>
      </c>
      <c r="T23" s="603">
        <f t="shared" si="7"/>
        <v>0.8668776012431838</v>
      </c>
      <c r="U23" s="687">
        <f>U798+U933+U970</f>
        <v>6766895.4455500003</v>
      </c>
      <c r="V23" s="603">
        <f t="shared" si="8"/>
        <v>0.9092463366511756</v>
      </c>
      <c r="W23" s="687">
        <f>W798+W933+W970</f>
        <v>6630408.3021</v>
      </c>
      <c r="X23" s="603">
        <f t="shared" si="9"/>
        <v>0.82273286853281657</v>
      </c>
      <c r="Y23" s="687">
        <f>Y798+Y933+Y970</f>
        <v>736108.7472900002</v>
      </c>
      <c r="Z23" s="603">
        <f t="shared" si="10"/>
        <v>0.99987364811649182</v>
      </c>
      <c r="AA23" s="687">
        <f>AA798+AA933+AA970</f>
        <v>1384890.8034000001</v>
      </c>
      <c r="AB23" s="603">
        <f t="shared" si="11"/>
        <v>0.83233699403769656</v>
      </c>
      <c r="AC23" s="687">
        <f t="shared" si="12"/>
        <v>17304590.650739998</v>
      </c>
      <c r="AD23" s="641">
        <f t="shared" si="13"/>
        <v>0.96666251106287959</v>
      </c>
      <c r="AE23" s="687">
        <f>AE798+AE933+AE970</f>
        <v>6869352.2433599997</v>
      </c>
      <c r="AF23" s="641">
        <f t="shared" si="14"/>
        <v>0.92301313249180217</v>
      </c>
      <c r="AG23" s="687">
        <f>AG798+AG933+AG970</f>
        <v>8051026.7486999994</v>
      </c>
      <c r="AH23" s="641">
        <f t="shared" si="15"/>
        <v>0.99901002016639984</v>
      </c>
      <c r="AI23" s="687">
        <f>AI798+AI933+AI970</f>
        <v>734153.37373000011</v>
      </c>
      <c r="AJ23" s="641">
        <f t="shared" si="16"/>
        <v>0.99721761868868553</v>
      </c>
      <c r="AK23" s="687">
        <f>AK798+AK933+AK970</f>
        <v>1650058.28495</v>
      </c>
      <c r="AL23" s="641">
        <f t="shared" si="17"/>
        <v>0.99170602441035738</v>
      </c>
      <c r="AM23" s="302"/>
      <c r="AN23" s="302"/>
      <c r="AO23" s="302"/>
      <c r="AP23" s="302"/>
      <c r="AQ23" s="302"/>
      <c r="AR23" s="302"/>
      <c r="AS23" s="302"/>
      <c r="AT23" s="302"/>
      <c r="AU23" s="302">
        <f>AU798+AU933+AU970</f>
        <v>-2824645.4991500014</v>
      </c>
      <c r="AV23" s="302">
        <f>AW23+AX23+AY23+AZ23</f>
        <v>15076732.130270001</v>
      </c>
      <c r="AW23" s="302">
        <f>AW798+AW933+AW970</f>
        <v>3936232.3621099996</v>
      </c>
      <c r="AX23" s="302">
        <f>AX798+AX933+AX970</f>
        <v>8281982.1582600009</v>
      </c>
      <c r="AY23" s="302">
        <f>AY798+AY933+AY970</f>
        <v>1366230.7734699999</v>
      </c>
      <c r="AZ23" s="302">
        <f>AZ798+AZ933+AZ970</f>
        <v>1492286.8364299997</v>
      </c>
      <c r="BA23" s="335" t="e">
        <f t="shared" si="18"/>
        <v>#REF!</v>
      </c>
      <c r="BB23" s="302" t="e">
        <f>BB798+BB933+BB942</f>
        <v>#REF!</v>
      </c>
      <c r="BC23" s="302" t="e">
        <f>BC798+BC933+BC942</f>
        <v>#REF!</v>
      </c>
      <c r="BD23" s="302" t="e">
        <f>BD798+BD933+BD942+BD957</f>
        <v>#REF!</v>
      </c>
      <c r="BE23" s="302" t="e">
        <f t="shared" si="19"/>
        <v>#REF!</v>
      </c>
      <c r="BF23" s="302" t="e">
        <f>BF798+BF933+BF942</f>
        <v>#REF!</v>
      </c>
      <c r="BG23" s="302">
        <f>BG798+BG933+BG942</f>
        <v>736201.76777000003</v>
      </c>
      <c r="BH23" s="302" t="e">
        <f>BH798+BH933+BH942+BH957</f>
        <v>#REF!</v>
      </c>
      <c r="BI23" s="302">
        <f>BJ23+BK23+BL23+BM23</f>
        <v>16671520.165559998</v>
      </c>
      <c r="BJ23" s="302">
        <f>BJ798+BJ933+BJ970</f>
        <v>5696200.75985</v>
      </c>
      <c r="BK23" s="302">
        <f>BK798+BK933+BK970</f>
        <v>9089718.5832999982</v>
      </c>
      <c r="BL23" s="302">
        <f>BL798+BL933+BL970</f>
        <v>797395.82241000002</v>
      </c>
      <c r="BM23" s="302">
        <f>BM798+BM933+BM970</f>
        <v>1088205</v>
      </c>
      <c r="BN23" s="302">
        <f>BN798+BN860+BN957</f>
        <v>532384.56403999962</v>
      </c>
      <c r="BO23" s="302">
        <f>BP23+BQ23+BR23+BS23</f>
        <v>17203904.729599997</v>
      </c>
      <c r="BP23" s="302">
        <f>BP798+BP933+BP970</f>
        <v>5696200.75985</v>
      </c>
      <c r="BQ23" s="302">
        <f>BQ798+BQ933+BQ970</f>
        <v>9089718.5832999982</v>
      </c>
      <c r="BR23" s="302">
        <f>BR798+BR933+BR970</f>
        <v>1329780.3864499999</v>
      </c>
      <c r="BS23" s="302">
        <f>BS798+BS933+BS970</f>
        <v>1088205</v>
      </c>
      <c r="BT23" s="302">
        <f>BT798+BT933+BT942</f>
        <v>797395.82241000002</v>
      </c>
      <c r="BU23" s="302" t="e">
        <f>BU798+BU933+BU942+BU957</f>
        <v>#REF!</v>
      </c>
      <c r="BV23" s="302" t="e">
        <f>BW23+BX23+BY23+BZ23</f>
        <v>#REF!</v>
      </c>
      <c r="BW23" s="302">
        <f>BW798+BW933+BW970</f>
        <v>2304943.4885999998</v>
      </c>
      <c r="BX23" s="302">
        <f>BX798+BX933+BX970</f>
        <v>6464365.2821499994</v>
      </c>
      <c r="BY23" s="302">
        <f>BY798+BY933+BY970</f>
        <v>760350.92660999997</v>
      </c>
      <c r="BZ23" s="302" t="e">
        <f>BZ798+BZ933+BZ970</f>
        <v>#REF!</v>
      </c>
      <c r="CA23" s="302" t="e">
        <f>CB23+CC23+CD23</f>
        <v>#REF!</v>
      </c>
      <c r="CB23" s="302" t="e">
        <f>CB798+CB933+CB942</f>
        <v>#REF!</v>
      </c>
      <c r="CC23" s="302" t="e">
        <f>CC798+CC933+CC942</f>
        <v>#REF!</v>
      </c>
      <c r="CD23" s="302" t="e">
        <f>CD798+CD933+CD942+CD957</f>
        <v>#REF!</v>
      </c>
      <c r="CE23" s="302">
        <f>CF23+CG23+CH23+CI23</f>
        <v>21865481.332631383</v>
      </c>
      <c r="CF23" s="302">
        <f>CF798+CF933+CF970</f>
        <v>5203561.4409999996</v>
      </c>
      <c r="CG23" s="302">
        <f>CG798+CG933+CG970</f>
        <v>14742067.765021382</v>
      </c>
      <c r="CH23" s="302">
        <f>CH798+CH933+CH970</f>
        <v>760350.92660999997</v>
      </c>
      <c r="CI23" s="302">
        <f>CI798+CI933+CI970</f>
        <v>1159501.2</v>
      </c>
      <c r="CJ23" s="302">
        <v>0</v>
      </c>
      <c r="CK23" s="302">
        <f>CL23+CM23+CN23+CO23</f>
        <v>21865481.332631383</v>
      </c>
      <c r="CL23" s="302">
        <f>CL798+CL933+CL970</f>
        <v>5203561.4409999996</v>
      </c>
      <c r="CM23" s="302">
        <f>CM798+CM933+CM970</f>
        <v>14742067.765021382</v>
      </c>
      <c r="CN23" s="302">
        <f>CN798+CN933+CN970</f>
        <v>760350.92660999997</v>
      </c>
      <c r="CO23" s="302">
        <f>CO798+CO933+CO970</f>
        <v>1159501.2</v>
      </c>
    </row>
    <row r="24" spans="1:93" s="601" customFormat="1" ht="35.25" customHeight="1" x14ac:dyDescent="0.3">
      <c r="B24" s="910" t="s">
        <v>183</v>
      </c>
      <c r="C24" s="910"/>
      <c r="D24" s="687">
        <f>E24+F24+G24+H24</f>
        <v>7064557.3167399997</v>
      </c>
      <c r="E24" s="687">
        <f>E821</f>
        <v>5841945.8785399999</v>
      </c>
      <c r="F24" s="687">
        <f>F820</f>
        <v>127774.85262000001</v>
      </c>
      <c r="G24" s="687">
        <f>G820</f>
        <v>77394.708379999996</v>
      </c>
      <c r="H24" s="687">
        <f>H820-H25</f>
        <v>1017441.8772</v>
      </c>
      <c r="I24" s="602">
        <f t="shared" si="0"/>
        <v>7015899.1415799996</v>
      </c>
      <c r="J24" s="603">
        <f t="shared" si="1"/>
        <v>0.99311235326172509</v>
      </c>
      <c r="K24" s="687">
        <f>K821</f>
        <v>5809353.4991800003</v>
      </c>
      <c r="L24" s="603">
        <f t="shared" si="2"/>
        <v>0.99442097204636459</v>
      </c>
      <c r="M24" s="687">
        <f>M820</f>
        <v>119477.54118</v>
      </c>
      <c r="N24" s="603">
        <f t="shared" si="3"/>
        <v>0.93506303259314993</v>
      </c>
      <c r="O24" s="687">
        <f>O820</f>
        <v>69626.224019999994</v>
      </c>
      <c r="P24" s="603">
        <f t="shared" si="4"/>
        <v>0.89962512266526606</v>
      </c>
      <c r="Q24" s="687">
        <f>Q820-Q25</f>
        <v>1017441.8772</v>
      </c>
      <c r="R24" s="603">
        <f t="shared" si="5"/>
        <v>1</v>
      </c>
      <c r="S24" s="687">
        <f t="shared" si="6"/>
        <v>7627647.36613</v>
      </c>
      <c r="T24" s="603">
        <f t="shared" si="7"/>
        <v>1.0797063459384377</v>
      </c>
      <c r="U24" s="687">
        <f>U821</f>
        <v>6471115.8217600007</v>
      </c>
      <c r="V24" s="603">
        <f t="shared" si="8"/>
        <v>1.1076986942880136</v>
      </c>
      <c r="W24" s="687">
        <f>W820</f>
        <v>91544.977530000004</v>
      </c>
      <c r="X24" s="603">
        <f t="shared" si="9"/>
        <v>0.71645535606488264</v>
      </c>
      <c r="Y24" s="687">
        <f>Y820</f>
        <v>47544.689639999997</v>
      </c>
      <c r="Z24" s="603">
        <f t="shared" si="10"/>
        <v>0.61431447491940272</v>
      </c>
      <c r="AA24" s="687">
        <f>AA820-AA25</f>
        <v>1017441.8772</v>
      </c>
      <c r="AB24" s="603">
        <f t="shared" si="11"/>
        <v>1</v>
      </c>
      <c r="AC24" s="687">
        <f t="shared" si="12"/>
        <v>7045400.7382499995</v>
      </c>
      <c r="AD24" s="641">
        <f t="shared" si="13"/>
        <v>0.99728835401411386</v>
      </c>
      <c r="AE24" s="687">
        <f>AE821</f>
        <v>5837960.3213799996</v>
      </c>
      <c r="AF24" s="641">
        <f t="shared" si="14"/>
        <v>0.99931776890048896</v>
      </c>
      <c r="AG24" s="687">
        <f>AG820</f>
        <v>120372.31565</v>
      </c>
      <c r="AH24" s="641">
        <f t="shared" si="15"/>
        <v>0.94206577571241656</v>
      </c>
      <c r="AI24" s="687">
        <f>AI820</f>
        <v>69626.224019999994</v>
      </c>
      <c r="AJ24" s="641">
        <f t="shared" si="16"/>
        <v>0.89962512266526606</v>
      </c>
      <c r="AK24" s="687">
        <f>AK820-AK25</f>
        <v>1017441.8772</v>
      </c>
      <c r="AL24" s="641">
        <f t="shared" si="17"/>
        <v>1</v>
      </c>
      <c r="AM24" s="302"/>
      <c r="AN24" s="302"/>
      <c r="AO24" s="302"/>
      <c r="AP24" s="302"/>
      <c r="AQ24" s="302"/>
      <c r="AR24" s="302"/>
      <c r="AS24" s="302"/>
      <c r="AT24" s="302"/>
      <c r="AU24" s="302">
        <f>AV24-D24</f>
        <v>-841702.86777999904</v>
      </c>
      <c r="AV24" s="302">
        <f>AW24+AX24+AY24+AZ24</f>
        <v>6222854.4489600006</v>
      </c>
      <c r="AW24" s="302">
        <f>AW820-AW25</f>
        <v>5006625.5046500005</v>
      </c>
      <c r="AX24" s="302">
        <f>AX820-AX25</f>
        <v>134511.23962000001</v>
      </c>
      <c r="AY24" s="302">
        <f>AY820-AY25</f>
        <v>64275.827490000003</v>
      </c>
      <c r="AZ24" s="302">
        <f>AZ820-AZ25</f>
        <v>1017441.8772</v>
      </c>
      <c r="BA24" s="335">
        <f t="shared" si="18"/>
        <v>0</v>
      </c>
      <c r="BB24" s="302">
        <f>BB820+BB991</f>
        <v>0</v>
      </c>
      <c r="BC24" s="302">
        <f>BC820+BC991</f>
        <v>0</v>
      </c>
      <c r="BD24" s="302">
        <f>BD820+BD991</f>
        <v>0</v>
      </c>
      <c r="BE24" s="302">
        <f t="shared" si="19"/>
        <v>6938732.4641199997</v>
      </c>
      <c r="BF24" s="302">
        <f>BF820+BF991</f>
        <v>5843245.8785399999</v>
      </c>
      <c r="BG24" s="302">
        <f>BG820+BG991</f>
        <v>77894.708379999996</v>
      </c>
      <c r="BH24" s="302">
        <f>BH820+BH991</f>
        <v>1017591.8772</v>
      </c>
      <c r="BI24" s="302">
        <f>BJ24+BK24+BL24+BM24</f>
        <v>4396326.2385499999</v>
      </c>
      <c r="BJ24" s="302">
        <f>BJ820</f>
        <v>4138150.0887099998</v>
      </c>
      <c r="BK24" s="302">
        <f>BK820</f>
        <v>127774.85262000001</v>
      </c>
      <c r="BL24" s="302">
        <f>BL820</f>
        <v>77394.708379999996</v>
      </c>
      <c r="BM24" s="302">
        <f>BM820-BM25</f>
        <v>53006.588839999997</v>
      </c>
      <c r="BN24" s="302">
        <f>BN820</f>
        <v>0</v>
      </c>
      <c r="BO24" s="302">
        <f>BP24+BQ24+BR24+BS24</f>
        <v>4396326.2385499999</v>
      </c>
      <c r="BP24" s="302">
        <f>BP820</f>
        <v>4138150.0887099998</v>
      </c>
      <c r="BQ24" s="302">
        <f>BQ820</f>
        <v>127774.85262000001</v>
      </c>
      <c r="BR24" s="302">
        <f>BR820</f>
        <v>77394.708379999996</v>
      </c>
      <c r="BS24" s="302">
        <f>BS820-BS25</f>
        <v>53006.588839999997</v>
      </c>
      <c r="BT24" s="302">
        <f>BT820+BT991</f>
        <v>77694.708379999996</v>
      </c>
      <c r="BU24" s="302">
        <f>BU820+BU991</f>
        <v>53156.588839999997</v>
      </c>
      <c r="BV24" s="302">
        <f>BW24+BX24+BY24+BZ24</f>
        <v>4163209.4956500004</v>
      </c>
      <c r="BW24" s="302">
        <f>BW820</f>
        <v>3942661.5737900003</v>
      </c>
      <c r="BX24" s="302">
        <f>BX820</f>
        <v>127774.85262000001</v>
      </c>
      <c r="BY24" s="302">
        <f>BY820</f>
        <v>63586.097280000002</v>
      </c>
      <c r="BZ24" s="302">
        <f>BZ820</f>
        <v>29186.971959999999</v>
      </c>
      <c r="CA24" s="302">
        <f>CB24+CC24+CD24</f>
        <v>0</v>
      </c>
      <c r="CB24" s="302">
        <f>CB820+CB991</f>
        <v>0</v>
      </c>
      <c r="CC24" s="302">
        <f>CC820+CC991</f>
        <v>0</v>
      </c>
      <c r="CD24" s="302">
        <f>CD820+CD991</f>
        <v>0</v>
      </c>
      <c r="CE24" s="302">
        <f>CF24+CG24+CH24+CI24</f>
        <v>3464982.9473800003</v>
      </c>
      <c r="CF24" s="302">
        <f>CF820</f>
        <v>3262848.63852</v>
      </c>
      <c r="CG24" s="302">
        <f>CG820</f>
        <v>109511.23961999999</v>
      </c>
      <c r="CH24" s="302">
        <f>CH820</f>
        <v>63586.097280000002</v>
      </c>
      <c r="CI24" s="302">
        <f>CI820-CI25</f>
        <v>29036.971959999999</v>
      </c>
      <c r="CJ24" s="302">
        <f>CJ820</f>
        <v>0</v>
      </c>
      <c r="CK24" s="302">
        <f>CL24+CM24+CN24+CO24</f>
        <v>3483246.5603800002</v>
      </c>
      <c r="CL24" s="302">
        <f>CL820</f>
        <v>3262848.63852</v>
      </c>
      <c r="CM24" s="302">
        <f>CM820</f>
        <v>127774.85262000001</v>
      </c>
      <c r="CN24" s="302">
        <f>CN820</f>
        <v>63586.097280000002</v>
      </c>
      <c r="CO24" s="302">
        <f>CO820-CO25</f>
        <v>29036.971959999999</v>
      </c>
    </row>
    <row r="25" spans="1:93" s="601" customFormat="1" ht="35.25" customHeight="1" x14ac:dyDescent="0.3">
      <c r="B25" s="910" t="s">
        <v>449</v>
      </c>
      <c r="C25" s="910"/>
      <c r="D25" s="687">
        <f>E25+F25+G25+H25</f>
        <v>650</v>
      </c>
      <c r="E25" s="687">
        <f>E819</f>
        <v>500</v>
      </c>
      <c r="F25" s="687">
        <v>0</v>
      </c>
      <c r="G25" s="687">
        <v>0</v>
      </c>
      <c r="H25" s="687">
        <f>H817</f>
        <v>150</v>
      </c>
      <c r="I25" s="602">
        <f t="shared" si="0"/>
        <v>582.52499999999998</v>
      </c>
      <c r="J25" s="603">
        <f t="shared" si="1"/>
        <v>0.89619230769230762</v>
      </c>
      <c r="K25" s="687">
        <f>K819</f>
        <v>432.52499999999998</v>
      </c>
      <c r="L25" s="603">
        <v>0</v>
      </c>
      <c r="M25" s="687">
        <v>0</v>
      </c>
      <c r="N25" s="603">
        <v>0</v>
      </c>
      <c r="O25" s="687">
        <v>0</v>
      </c>
      <c r="P25" s="603">
        <v>0</v>
      </c>
      <c r="Q25" s="687">
        <f>Q817</f>
        <v>150</v>
      </c>
      <c r="R25" s="603">
        <f t="shared" si="5"/>
        <v>1</v>
      </c>
      <c r="S25" s="687">
        <f t="shared" si="6"/>
        <v>582.52499999999998</v>
      </c>
      <c r="T25" s="603">
        <f t="shared" si="7"/>
        <v>0.89619230769230762</v>
      </c>
      <c r="U25" s="687">
        <f>U60</f>
        <v>432.52499999999998</v>
      </c>
      <c r="V25" s="603">
        <v>0</v>
      </c>
      <c r="W25" s="687">
        <v>0</v>
      </c>
      <c r="X25" s="603">
        <v>0</v>
      </c>
      <c r="Y25" s="687">
        <v>0</v>
      </c>
      <c r="Z25" s="603">
        <v>0</v>
      </c>
      <c r="AA25" s="687">
        <f>AA817</f>
        <v>150</v>
      </c>
      <c r="AB25" s="603">
        <f t="shared" si="11"/>
        <v>1</v>
      </c>
      <c r="AC25" s="687">
        <f t="shared" si="12"/>
        <v>582.52499999999998</v>
      </c>
      <c r="AD25" s="641">
        <f t="shared" si="13"/>
        <v>0.89619230769230762</v>
      </c>
      <c r="AE25" s="687">
        <f>AE819</f>
        <v>432.52499999999998</v>
      </c>
      <c r="AF25" s="641">
        <v>0</v>
      </c>
      <c r="AG25" s="687">
        <v>0</v>
      </c>
      <c r="AH25" s="641">
        <v>0</v>
      </c>
      <c r="AI25" s="687">
        <v>0</v>
      </c>
      <c r="AJ25" s="641">
        <v>0</v>
      </c>
      <c r="AK25" s="687">
        <f>AK817</f>
        <v>150</v>
      </c>
      <c r="AL25" s="641">
        <f t="shared" si="17"/>
        <v>1</v>
      </c>
      <c r="AM25" s="302"/>
      <c r="AN25" s="302"/>
      <c r="AO25" s="302"/>
      <c r="AP25" s="302"/>
      <c r="AQ25" s="302"/>
      <c r="AR25" s="302"/>
      <c r="AS25" s="302"/>
      <c r="AT25" s="302"/>
      <c r="AU25" s="302">
        <f>AV25-H25</f>
        <v>500</v>
      </c>
      <c r="AV25" s="302">
        <f>AW25+AX25+AY25+AZ25</f>
        <v>650</v>
      </c>
      <c r="AW25" s="302">
        <f>500</f>
        <v>500</v>
      </c>
      <c r="AX25" s="302">
        <v>0</v>
      </c>
      <c r="AY25" s="302">
        <v>0</v>
      </c>
      <c r="AZ25" s="302">
        <v>150</v>
      </c>
      <c r="BA25" s="335"/>
      <c r="BB25" s="302"/>
      <c r="BC25" s="302"/>
      <c r="BD25" s="302"/>
      <c r="BE25" s="302"/>
      <c r="BF25" s="302"/>
      <c r="BG25" s="302"/>
      <c r="BH25" s="302"/>
      <c r="BI25" s="302">
        <f>BJ25+BK25+BL25+BM25</f>
        <v>150</v>
      </c>
      <c r="BJ25" s="302"/>
      <c r="BK25" s="302"/>
      <c r="BL25" s="302"/>
      <c r="BM25" s="302">
        <v>150</v>
      </c>
      <c r="BN25" s="302">
        <v>0</v>
      </c>
      <c r="BO25" s="302">
        <f>BP25+BQ25+BR25+BS25</f>
        <v>150</v>
      </c>
      <c r="BP25" s="302"/>
      <c r="BQ25" s="302"/>
      <c r="BR25" s="302"/>
      <c r="BS25" s="302">
        <v>150</v>
      </c>
      <c r="BT25" s="302"/>
      <c r="BU25" s="302"/>
      <c r="BV25" s="302"/>
      <c r="BW25" s="302"/>
      <c r="BX25" s="302"/>
      <c r="BY25" s="302"/>
      <c r="BZ25" s="302"/>
      <c r="CA25" s="302"/>
      <c r="CB25" s="302"/>
      <c r="CC25" s="302"/>
      <c r="CD25" s="302"/>
      <c r="CE25" s="302">
        <f>CF25+CG25+CH25+CI25</f>
        <v>150</v>
      </c>
      <c r="CF25" s="302"/>
      <c r="CG25" s="302"/>
      <c r="CH25" s="302"/>
      <c r="CI25" s="302">
        <v>150</v>
      </c>
      <c r="CJ25" s="302">
        <v>0</v>
      </c>
      <c r="CK25" s="302">
        <f>CL25+CM25+CN25+CO25</f>
        <v>150</v>
      </c>
      <c r="CL25" s="302"/>
      <c r="CM25" s="302"/>
      <c r="CN25" s="302"/>
      <c r="CO25" s="302">
        <v>150</v>
      </c>
    </row>
    <row r="26" spans="1:93" s="601" customFormat="1" ht="35.25" customHeight="1" x14ac:dyDescent="0.3">
      <c r="B26" s="910" t="s">
        <v>191</v>
      </c>
      <c r="C26" s="910"/>
      <c r="D26" s="687">
        <f>E26+F26+G26+H26</f>
        <v>18411</v>
      </c>
      <c r="E26" s="687">
        <f>E975</f>
        <v>17738.884719999998</v>
      </c>
      <c r="F26" s="687">
        <f>F975</f>
        <v>374</v>
      </c>
      <c r="G26" s="687">
        <f>G975</f>
        <v>106</v>
      </c>
      <c r="H26" s="687">
        <f>H975</f>
        <v>192.11528000000001</v>
      </c>
      <c r="I26" s="602">
        <f t="shared" si="0"/>
        <v>8418.7778699999999</v>
      </c>
      <c r="J26" s="603">
        <f t="shared" si="1"/>
        <v>0.45726890826136546</v>
      </c>
      <c r="K26" s="687">
        <f>K975</f>
        <v>7746.6625899999999</v>
      </c>
      <c r="L26" s="603">
        <f t="shared" si="2"/>
        <v>0.43670516564470918</v>
      </c>
      <c r="M26" s="687">
        <f>M975</f>
        <v>374</v>
      </c>
      <c r="N26" s="603">
        <v>0</v>
      </c>
      <c r="O26" s="687">
        <f>O975</f>
        <v>106</v>
      </c>
      <c r="P26" s="603">
        <f t="shared" si="4"/>
        <v>1</v>
      </c>
      <c r="Q26" s="687">
        <f>Q975</f>
        <v>192.11528000000001</v>
      </c>
      <c r="R26" s="603">
        <v>0</v>
      </c>
      <c r="S26" s="687">
        <f t="shared" si="6"/>
        <v>8418.7778699999999</v>
      </c>
      <c r="T26" s="603">
        <f t="shared" si="7"/>
        <v>0.45726890826136546</v>
      </c>
      <c r="U26" s="687">
        <f>U975</f>
        <v>7746.6625899999999</v>
      </c>
      <c r="V26" s="603">
        <f t="shared" si="8"/>
        <v>0.43670516564470918</v>
      </c>
      <c r="W26" s="687">
        <f>W975</f>
        <v>374</v>
      </c>
      <c r="X26" s="603">
        <v>0</v>
      </c>
      <c r="Y26" s="687">
        <f>Y975</f>
        <v>106</v>
      </c>
      <c r="Z26" s="603">
        <f t="shared" si="10"/>
        <v>1</v>
      </c>
      <c r="AA26" s="687">
        <f>AA975</f>
        <v>192.11528000000001</v>
      </c>
      <c r="AB26" s="603">
        <v>0</v>
      </c>
      <c r="AC26" s="687">
        <f t="shared" si="12"/>
        <v>8418.7778699999999</v>
      </c>
      <c r="AD26" s="641">
        <f t="shared" si="13"/>
        <v>0.45726890826136546</v>
      </c>
      <c r="AE26" s="687">
        <f>AE975</f>
        <v>7746.6625899999999</v>
      </c>
      <c r="AF26" s="641">
        <f t="shared" si="14"/>
        <v>0.43670516564470918</v>
      </c>
      <c r="AG26" s="687">
        <f>AG975</f>
        <v>374</v>
      </c>
      <c r="AH26" s="641">
        <v>0</v>
      </c>
      <c r="AI26" s="687">
        <f>AI975</f>
        <v>106</v>
      </c>
      <c r="AJ26" s="641">
        <f t="shared" si="16"/>
        <v>1</v>
      </c>
      <c r="AK26" s="687">
        <f>AK975</f>
        <v>192.11528000000001</v>
      </c>
      <c r="AL26" s="641">
        <v>0</v>
      </c>
      <c r="AM26" s="302"/>
      <c r="AN26" s="302"/>
      <c r="AO26" s="302"/>
      <c r="AP26" s="302"/>
      <c r="AQ26" s="302"/>
      <c r="AR26" s="302"/>
      <c r="AS26" s="302"/>
      <c r="AT26" s="302"/>
      <c r="AU26" s="302">
        <f>AU975</f>
        <v>1272.1152800000018</v>
      </c>
      <c r="AV26" s="302">
        <f>AW26+AX26+AY26+AZ26</f>
        <v>19011</v>
      </c>
      <c r="AW26" s="302">
        <f>AW975</f>
        <v>19011</v>
      </c>
      <c r="AX26" s="302">
        <f>AX975</f>
        <v>0</v>
      </c>
      <c r="AY26" s="302">
        <f>AY975</f>
        <v>0</v>
      </c>
      <c r="AZ26" s="302">
        <f>AZ975</f>
        <v>0</v>
      </c>
      <c r="BA26" s="335">
        <f t="shared" si="18"/>
        <v>0</v>
      </c>
      <c r="BB26" s="302">
        <f>BB975</f>
        <v>0</v>
      </c>
      <c r="BC26" s="302">
        <f>BC975</f>
        <v>0</v>
      </c>
      <c r="BD26" s="302">
        <f>BD975</f>
        <v>0</v>
      </c>
      <c r="BE26" s="302">
        <f t="shared" si="19"/>
        <v>17738.884719999998</v>
      </c>
      <c r="BF26" s="302">
        <f>BF975</f>
        <v>17738.884719999998</v>
      </c>
      <c r="BG26" s="302">
        <f>BG975</f>
        <v>0</v>
      </c>
      <c r="BH26" s="302">
        <f>BH975</f>
        <v>0</v>
      </c>
      <c r="BI26" s="302">
        <f>BJ26+BK26+BL26+BM26</f>
        <v>19624</v>
      </c>
      <c r="BJ26" s="302">
        <f>BJ975</f>
        <v>19624</v>
      </c>
      <c r="BK26" s="302">
        <f>BK975</f>
        <v>0</v>
      </c>
      <c r="BL26" s="302">
        <f>BL975</f>
        <v>0</v>
      </c>
      <c r="BM26" s="302">
        <f>BM975</f>
        <v>0</v>
      </c>
      <c r="BN26" s="302">
        <v>0</v>
      </c>
      <c r="BO26" s="302">
        <f>BP26+BQ26+BR26+BS26</f>
        <v>19624</v>
      </c>
      <c r="BP26" s="302">
        <f t="shared" ref="BP26:BU26" si="20">BP975</f>
        <v>19624</v>
      </c>
      <c r="BQ26" s="302">
        <f t="shared" si="20"/>
        <v>0</v>
      </c>
      <c r="BR26" s="302">
        <f t="shared" si="20"/>
        <v>0</v>
      </c>
      <c r="BS26" s="302">
        <f t="shared" si="20"/>
        <v>0</v>
      </c>
      <c r="BT26" s="302">
        <f t="shared" si="20"/>
        <v>0</v>
      </c>
      <c r="BU26" s="302">
        <f t="shared" si="20"/>
        <v>0</v>
      </c>
      <c r="BV26" s="302">
        <f>BW26+BX26+BY26+BZ26</f>
        <v>19793.5</v>
      </c>
      <c r="BW26" s="302">
        <f>BW975</f>
        <v>19793.5</v>
      </c>
      <c r="BX26" s="302">
        <f>BX975</f>
        <v>0</v>
      </c>
      <c r="BY26" s="302">
        <f>BY975</f>
        <v>0</v>
      </c>
      <c r="BZ26" s="302">
        <f>BZ975</f>
        <v>0</v>
      </c>
      <c r="CA26" s="302">
        <f>CB26+CC26+CD26</f>
        <v>0</v>
      </c>
      <c r="CB26" s="302">
        <f>CB975</f>
        <v>0</v>
      </c>
      <c r="CC26" s="302">
        <f>CC975</f>
        <v>0</v>
      </c>
      <c r="CD26" s="302">
        <f>CD975</f>
        <v>0</v>
      </c>
      <c r="CE26" s="302">
        <f>CF26+CG26+CH26+CI26</f>
        <v>19793.5</v>
      </c>
      <c r="CF26" s="302">
        <f>CF975</f>
        <v>19793.5</v>
      </c>
      <c r="CG26" s="302">
        <f>CG975</f>
        <v>0</v>
      </c>
      <c r="CH26" s="302">
        <f>CH975</f>
        <v>0</v>
      </c>
      <c r="CI26" s="302">
        <f>CI975</f>
        <v>0</v>
      </c>
      <c r="CJ26" s="302">
        <v>0</v>
      </c>
      <c r="CK26" s="302">
        <f>CL26+CM26+CN26+CO26</f>
        <v>19793.5</v>
      </c>
      <c r="CL26" s="302">
        <f>CL975</f>
        <v>19793.5</v>
      </c>
      <c r="CM26" s="302">
        <f>CM975</f>
        <v>0</v>
      </c>
      <c r="CN26" s="302">
        <f>CN975</f>
        <v>0</v>
      </c>
      <c r="CO26" s="302">
        <f>CO975</f>
        <v>0</v>
      </c>
    </row>
    <row r="27" spans="1:93" s="601" customFormat="1" ht="50.25" customHeight="1" x14ac:dyDescent="0.3">
      <c r="B27" s="910" t="s">
        <v>323</v>
      </c>
      <c r="C27" s="910"/>
      <c r="D27" s="687">
        <f>E27+F27+G27+H27</f>
        <v>462886.12092000002</v>
      </c>
      <c r="E27" s="687">
        <f>E988</f>
        <v>462886.12092000002</v>
      </c>
      <c r="F27" s="687"/>
      <c r="G27" s="687"/>
      <c r="H27" s="687"/>
      <c r="I27" s="602">
        <f t="shared" si="0"/>
        <v>459636.49028000003</v>
      </c>
      <c r="J27" s="603">
        <f t="shared" si="1"/>
        <v>0.99297963258535116</v>
      </c>
      <c r="K27" s="687">
        <f>K988</f>
        <v>459636.49028000003</v>
      </c>
      <c r="L27" s="603">
        <f t="shared" si="2"/>
        <v>0.99297963258535116</v>
      </c>
      <c r="M27" s="687"/>
      <c r="N27" s="603">
        <v>0</v>
      </c>
      <c r="O27" s="687"/>
      <c r="P27" s="603">
        <v>0</v>
      </c>
      <c r="Q27" s="687"/>
      <c r="R27" s="603">
        <v>0</v>
      </c>
      <c r="S27" s="687">
        <f t="shared" si="6"/>
        <v>456587.06469999999</v>
      </c>
      <c r="T27" s="603">
        <f t="shared" si="7"/>
        <v>0.98639177988858151</v>
      </c>
      <c r="U27" s="687">
        <f>U988</f>
        <v>456587.06469999999</v>
      </c>
      <c r="V27" s="603">
        <f t="shared" si="8"/>
        <v>0.98639177988858151</v>
      </c>
      <c r="W27" s="687"/>
      <c r="X27" s="603">
        <v>0</v>
      </c>
      <c r="Y27" s="687"/>
      <c r="Z27" s="603">
        <v>0</v>
      </c>
      <c r="AA27" s="687"/>
      <c r="AB27" s="603">
        <v>0</v>
      </c>
      <c r="AC27" s="687">
        <f t="shared" si="12"/>
        <v>462886.12092000002</v>
      </c>
      <c r="AD27" s="641">
        <f t="shared" si="13"/>
        <v>1</v>
      </c>
      <c r="AE27" s="687">
        <f>AE988</f>
        <v>462886.12092000002</v>
      </c>
      <c r="AF27" s="641">
        <f t="shared" si="14"/>
        <v>1</v>
      </c>
      <c r="AG27" s="687"/>
      <c r="AH27" s="641">
        <v>0</v>
      </c>
      <c r="AI27" s="687"/>
      <c r="AJ27" s="641">
        <v>0</v>
      </c>
      <c r="AK27" s="687"/>
      <c r="AL27" s="641">
        <v>0</v>
      </c>
      <c r="AM27" s="302"/>
      <c r="AN27" s="302"/>
      <c r="AO27" s="302"/>
      <c r="AP27" s="302"/>
      <c r="AQ27" s="302"/>
      <c r="AR27" s="302"/>
      <c r="AS27" s="302"/>
      <c r="AT27" s="302"/>
      <c r="AU27" s="302">
        <f>AU988</f>
        <v>-118399.37852000003</v>
      </c>
      <c r="AV27" s="302">
        <f>AW27+AX27+AY27+AZ27</f>
        <v>344486.74239999999</v>
      </c>
      <c r="AW27" s="302">
        <f>AW988</f>
        <v>344486.74239999999</v>
      </c>
      <c r="AX27" s="302"/>
      <c r="AY27" s="302"/>
      <c r="AZ27" s="302"/>
      <c r="BA27" s="335"/>
      <c r="BB27" s="302"/>
      <c r="BC27" s="302"/>
      <c r="BD27" s="302"/>
      <c r="BE27" s="302"/>
      <c r="BF27" s="302"/>
      <c r="BG27" s="302"/>
      <c r="BH27" s="302"/>
      <c r="BI27" s="302">
        <f>BJ27+BK27+BL27+BM27</f>
        <v>250000</v>
      </c>
      <c r="BJ27" s="302">
        <f>BJ988</f>
        <v>250000</v>
      </c>
      <c r="BK27" s="302"/>
      <c r="BL27" s="302"/>
      <c r="BM27" s="302"/>
      <c r="BN27" s="302">
        <f>BN988</f>
        <v>0</v>
      </c>
      <c r="BO27" s="302">
        <f>BP27+BQ27+BR27+BS27</f>
        <v>250000</v>
      </c>
      <c r="BP27" s="302">
        <f>BP988</f>
        <v>250000</v>
      </c>
      <c r="BQ27" s="302"/>
      <c r="BR27" s="302"/>
      <c r="BS27" s="302"/>
      <c r="BT27" s="302"/>
      <c r="BU27" s="302"/>
      <c r="BV27" s="302">
        <f>BW27+BX27+BY27+BZ27</f>
        <v>0</v>
      </c>
      <c r="BW27" s="302"/>
      <c r="BX27" s="302"/>
      <c r="BY27" s="302"/>
      <c r="BZ27" s="302"/>
      <c r="CA27" s="302"/>
      <c r="CB27" s="302"/>
      <c r="CC27" s="302"/>
      <c r="CD27" s="302"/>
      <c r="CE27" s="302">
        <f>CF27+CG27+CH27+CI27</f>
        <v>0</v>
      </c>
      <c r="CF27" s="302">
        <f>CF988</f>
        <v>0</v>
      </c>
      <c r="CG27" s="302"/>
      <c r="CH27" s="302"/>
      <c r="CI27" s="302"/>
      <c r="CJ27" s="302">
        <f>CJ988</f>
        <v>0</v>
      </c>
      <c r="CK27" s="302">
        <f>CL27+CM27+CN27+CO27</f>
        <v>0</v>
      </c>
      <c r="CL27" s="302">
        <f>CL988</f>
        <v>0</v>
      </c>
      <c r="CM27" s="302"/>
      <c r="CN27" s="302"/>
      <c r="CO27" s="302"/>
    </row>
    <row r="28" spans="1:93" s="601" customFormat="1" ht="50.25" customHeight="1" x14ac:dyDescent="0.3">
      <c r="B28" s="910" t="s">
        <v>448</v>
      </c>
      <c r="C28" s="910"/>
      <c r="D28" s="687">
        <f>H28</f>
        <v>92030.700000000012</v>
      </c>
      <c r="E28" s="687">
        <v>0</v>
      </c>
      <c r="F28" s="687">
        <v>0</v>
      </c>
      <c r="G28" s="687">
        <v>0</v>
      </c>
      <c r="H28" s="687">
        <f>H999+H1000+H1001</f>
        <v>92030.700000000012</v>
      </c>
      <c r="I28" s="602">
        <f t="shared" si="0"/>
        <v>19869.599999999999</v>
      </c>
      <c r="J28" s="603">
        <v>0</v>
      </c>
      <c r="K28" s="687">
        <v>0</v>
      </c>
      <c r="L28" s="603">
        <v>0</v>
      </c>
      <c r="M28" s="687">
        <v>0</v>
      </c>
      <c r="N28" s="603">
        <v>0</v>
      </c>
      <c r="O28" s="687">
        <v>0</v>
      </c>
      <c r="P28" s="603">
        <v>0</v>
      </c>
      <c r="Q28" s="687">
        <f>Q999+Q1000+Q1001</f>
        <v>19869.599999999999</v>
      </c>
      <c r="R28" s="603">
        <f t="shared" si="5"/>
        <v>0.21590186752898757</v>
      </c>
      <c r="S28" s="687">
        <f t="shared" si="6"/>
        <v>19869.599999999999</v>
      </c>
      <c r="T28" s="603">
        <f t="shared" si="7"/>
        <v>0.21590186752898757</v>
      </c>
      <c r="U28" s="687">
        <v>0</v>
      </c>
      <c r="V28" s="603">
        <v>0</v>
      </c>
      <c r="W28" s="687">
        <v>0</v>
      </c>
      <c r="X28" s="603">
        <v>0</v>
      </c>
      <c r="Y28" s="687">
        <f>Y999+Y1000+Y1001</f>
        <v>0</v>
      </c>
      <c r="Z28" s="603">
        <v>0</v>
      </c>
      <c r="AA28" s="687">
        <f>AA999+AA1000+AA1001</f>
        <v>19869.599999999999</v>
      </c>
      <c r="AB28" s="603">
        <f t="shared" si="11"/>
        <v>0.21590186752898757</v>
      </c>
      <c r="AC28" s="687">
        <f t="shared" si="12"/>
        <v>92030.700000000012</v>
      </c>
      <c r="AD28" s="641">
        <f t="shared" si="13"/>
        <v>1</v>
      </c>
      <c r="AE28" s="687">
        <v>0</v>
      </c>
      <c r="AF28" s="641">
        <v>0</v>
      </c>
      <c r="AG28" s="687">
        <v>0</v>
      </c>
      <c r="AH28" s="641">
        <v>0</v>
      </c>
      <c r="AI28" s="687">
        <v>0</v>
      </c>
      <c r="AJ28" s="641">
        <v>0</v>
      </c>
      <c r="AK28" s="687">
        <f>AK999+AK1000+AK1001</f>
        <v>92030.700000000012</v>
      </c>
      <c r="AL28" s="641">
        <f t="shared" si="17"/>
        <v>1</v>
      </c>
      <c r="AM28" s="302"/>
      <c r="AN28" s="302"/>
      <c r="AO28" s="302"/>
      <c r="AP28" s="302"/>
      <c r="AQ28" s="302"/>
      <c r="AR28" s="302"/>
      <c r="AS28" s="302"/>
      <c r="AT28" s="302"/>
      <c r="AU28" s="302">
        <f>AV28-D28</f>
        <v>-73861.100000000006</v>
      </c>
      <c r="AV28" s="302">
        <f>AZ28</f>
        <v>18169.599999999999</v>
      </c>
      <c r="AW28" s="302"/>
      <c r="AX28" s="302"/>
      <c r="AY28" s="302"/>
      <c r="AZ28" s="302">
        <f>AZ999</f>
        <v>18169.599999999999</v>
      </c>
      <c r="BA28" s="335"/>
      <c r="BB28" s="302"/>
      <c r="BC28" s="302"/>
      <c r="BD28" s="302"/>
      <c r="BE28" s="302"/>
      <c r="BF28" s="302"/>
      <c r="BG28" s="302"/>
      <c r="BH28" s="302"/>
      <c r="BI28" s="302"/>
      <c r="BJ28" s="302"/>
      <c r="BK28" s="302"/>
      <c r="BL28" s="302"/>
      <c r="BM28" s="302"/>
      <c r="BN28" s="302"/>
      <c r="BO28" s="302"/>
      <c r="BP28" s="302"/>
      <c r="BQ28" s="302"/>
      <c r="BR28" s="302"/>
      <c r="BS28" s="302"/>
      <c r="BT28" s="302"/>
      <c r="BU28" s="302"/>
      <c r="BV28" s="302"/>
      <c r="BW28" s="302"/>
      <c r="BX28" s="302"/>
      <c r="BY28" s="302"/>
      <c r="BZ28" s="302"/>
      <c r="CA28" s="302"/>
      <c r="CB28" s="302"/>
      <c r="CC28" s="302"/>
      <c r="CD28" s="302"/>
      <c r="CE28" s="302"/>
      <c r="CF28" s="302"/>
      <c r="CG28" s="302"/>
      <c r="CH28" s="302"/>
      <c r="CI28" s="302"/>
      <c r="CJ28" s="302"/>
      <c r="CK28" s="302"/>
      <c r="CL28" s="302"/>
      <c r="CM28" s="302"/>
      <c r="CN28" s="302"/>
      <c r="CO28" s="302"/>
    </row>
    <row r="29" spans="1:93" s="634" customFormat="1" ht="35.25" customHeight="1" x14ac:dyDescent="0.25">
      <c r="B29" s="916" t="s">
        <v>315</v>
      </c>
      <c r="C29" s="916"/>
      <c r="D29" s="636">
        <f>E29+F29+G29+H29</f>
        <v>24965934.94616</v>
      </c>
      <c r="E29" s="636">
        <f>E30+E31+E34+E35</f>
        <v>13284258.45411</v>
      </c>
      <c r="F29" s="636">
        <f>F30+F31+F34+F35</f>
        <v>8186779.8537500007</v>
      </c>
      <c r="G29" s="636">
        <f>G30+G31</f>
        <v>813596.47615</v>
      </c>
      <c r="H29" s="636">
        <f>H30+H31+H35</f>
        <v>2681300.1621499998</v>
      </c>
      <c r="I29" s="636">
        <f t="shared" si="0"/>
        <v>23757482.910400003</v>
      </c>
      <c r="J29" s="637">
        <f t="shared" si="1"/>
        <v>0.95159596312471095</v>
      </c>
      <c r="K29" s="636">
        <f>K30+K31+K34+K35</f>
        <v>12492248.407910001</v>
      </c>
      <c r="L29" s="637">
        <f t="shared" si="2"/>
        <v>0.94037980750404926</v>
      </c>
      <c r="M29" s="636">
        <f>M30+M31+M34+M35</f>
        <v>7992344.5472600004</v>
      </c>
      <c r="N29" s="637">
        <f t="shared" si="3"/>
        <v>0.97625008734039209</v>
      </c>
      <c r="O29" s="636">
        <f>O30+O31</f>
        <v>781711.87999000016</v>
      </c>
      <c r="P29" s="637">
        <f t="shared" si="4"/>
        <v>0.96081030695845671</v>
      </c>
      <c r="Q29" s="636">
        <f>Q30+Q31+Q35</f>
        <v>2491178.0752400002</v>
      </c>
      <c r="R29" s="637">
        <f t="shared" si="5"/>
        <v>0.92909332211521212</v>
      </c>
      <c r="S29" s="636">
        <f t="shared" si="6"/>
        <v>23145950.664469998</v>
      </c>
      <c r="T29" s="637">
        <f t="shared" si="7"/>
        <v>0.92710129680242825</v>
      </c>
      <c r="U29" s="636">
        <f>U30+U31+U34+U35</f>
        <v>13238011.267310001</v>
      </c>
      <c r="V29" s="637">
        <f t="shared" si="8"/>
        <v>0.99651864746837326</v>
      </c>
      <c r="W29" s="636">
        <f>W30+W31+W34+W35+W33</f>
        <v>6721953.2796299988</v>
      </c>
      <c r="X29" s="637">
        <f t="shared" si="9"/>
        <v>0.82107414633251319</v>
      </c>
      <c r="Y29" s="636">
        <f>Y30+Y31</f>
        <v>783653.4369300002</v>
      </c>
      <c r="Z29" s="637">
        <f t="shared" si="10"/>
        <v>0.96319669504753447</v>
      </c>
      <c r="AA29" s="636">
        <f>AA30+AA31+AA35</f>
        <v>2402332.6806000001</v>
      </c>
      <c r="AB29" s="637">
        <f t="shared" si="11"/>
        <v>0.8959581305040053</v>
      </c>
      <c r="AC29" s="636">
        <f t="shared" si="12"/>
        <v>24349991.38899</v>
      </c>
      <c r="AD29" s="638">
        <f t="shared" si="13"/>
        <v>0.97532864046556611</v>
      </c>
      <c r="AE29" s="636">
        <f>AE30+AE31+AE34+AE35</f>
        <v>12707312.564739998</v>
      </c>
      <c r="AF29" s="638">
        <f t="shared" si="14"/>
        <v>0.95656920622531993</v>
      </c>
      <c r="AG29" s="636">
        <f>AG30+AG31+AG34+AG35</f>
        <v>8171399.0643500006</v>
      </c>
      <c r="AH29" s="638">
        <f t="shared" si="15"/>
        <v>0.99812126505478771</v>
      </c>
      <c r="AI29" s="636">
        <f>AI30+AI31</f>
        <v>803779.59775000007</v>
      </c>
      <c r="AJ29" s="638">
        <f t="shared" si="16"/>
        <v>0.98793397133864913</v>
      </c>
      <c r="AK29" s="636">
        <f>AK30+AK31+AK35</f>
        <v>2667500.1621499998</v>
      </c>
      <c r="AL29" s="638">
        <f t="shared" si="17"/>
        <v>0.99485324314121759</v>
      </c>
      <c r="AM29" s="635"/>
      <c r="AN29" s="635"/>
      <c r="AO29" s="635"/>
      <c r="AP29" s="635"/>
      <c r="AQ29" s="635"/>
      <c r="AR29" s="635"/>
      <c r="AS29" s="635"/>
      <c r="AT29" s="635"/>
      <c r="AU29" s="635">
        <f>AU30+AU31+AU34+AU35</f>
        <v>-3666348.3669300009</v>
      </c>
      <c r="AV29" s="635">
        <f>AW29+AX29+AY29+AZ29</f>
        <v>21299586.579229999</v>
      </c>
      <c r="AW29" s="635">
        <f>AW30+AW31+AW34+AW35</f>
        <v>8942857.8667599987</v>
      </c>
      <c r="AX29" s="635">
        <f>AX30+AX31+AX34+AX35</f>
        <v>8416493.397880001</v>
      </c>
      <c r="AY29" s="635">
        <f>AY30+AY31</f>
        <v>1430506.60096</v>
      </c>
      <c r="AZ29" s="635">
        <f>AZ30+AZ31+AZ34+AZ35</f>
        <v>2509728.7136299997</v>
      </c>
      <c r="BA29" s="635" t="e">
        <f t="shared" si="18"/>
        <v>#REF!</v>
      </c>
      <c r="BB29" s="635" t="e">
        <f>BB30+BB31+BB34+BB35</f>
        <v>#REF!</v>
      </c>
      <c r="BC29" s="635" t="e">
        <f>BC30+BC31</f>
        <v>#REF!</v>
      </c>
      <c r="BD29" s="635" t="e">
        <f>BD30+BD31</f>
        <v>#REF!</v>
      </c>
      <c r="BE29" s="635" t="e">
        <f t="shared" si="19"/>
        <v>#REF!</v>
      </c>
      <c r="BF29" s="635" t="e">
        <f>BF30+BF31+BF34+BF35</f>
        <v>#REF!</v>
      </c>
      <c r="BG29" s="635">
        <f>BG30+BG31</f>
        <v>813596.47615</v>
      </c>
      <c r="BH29" s="635" t="e">
        <f>BH30+BH31</f>
        <v>#REF!</v>
      </c>
      <c r="BI29" s="635">
        <f>BJ29+BK29+BL29+BM29</f>
        <v>21067846.40411</v>
      </c>
      <c r="BJ29" s="635">
        <f>BJ30+BJ31+BJ34+BJ35</f>
        <v>9834350.8485599998</v>
      </c>
      <c r="BK29" s="635">
        <f>BK30+BK31+BK34+BK35</f>
        <v>9217493.4359200001</v>
      </c>
      <c r="BL29" s="635">
        <f>BL30+BL31</f>
        <v>874790.53078999999</v>
      </c>
      <c r="BM29" s="635">
        <f>BM30+BM31</f>
        <v>1141211.5888400001</v>
      </c>
      <c r="BN29" s="635">
        <f>BN30+BN31+BN34+BN35</f>
        <v>532384.56403999962</v>
      </c>
      <c r="BO29" s="635">
        <f>BP29+BQ29+BR29+BS29</f>
        <v>21600230.968149997</v>
      </c>
      <c r="BP29" s="635">
        <f>BP30+BP31+BP34+BP35</f>
        <v>9834350.8485599998</v>
      </c>
      <c r="BQ29" s="635">
        <f>BQ30+BQ31+BQ34+BQ35</f>
        <v>9217493.4359199982</v>
      </c>
      <c r="BR29" s="635">
        <f>BR30+BR31</f>
        <v>1407175.0948299998</v>
      </c>
      <c r="BS29" s="635">
        <f>BS30+BS31</f>
        <v>1141211.5888400001</v>
      </c>
      <c r="BT29" s="635">
        <f>BT30+BT31</f>
        <v>874790.53078999999</v>
      </c>
      <c r="BU29" s="635" t="e">
        <f>BU30+BU31</f>
        <v>#REF!</v>
      </c>
      <c r="BV29" s="635" t="e">
        <f>BW29+BX29+BY29+BZ29</f>
        <v>#REF!</v>
      </c>
      <c r="BW29" s="635">
        <f>BW30+BW31+BW34+BW35</f>
        <v>6247605.0623899996</v>
      </c>
      <c r="BX29" s="635">
        <f>BX30+BX31+BX34+BX35</f>
        <v>6592140.1347699994</v>
      </c>
      <c r="BY29" s="635">
        <f>BY30+BY31</f>
        <v>823937.02388999995</v>
      </c>
      <c r="BZ29" s="635" t="e">
        <f>BZ30+BZ31</f>
        <v>#REF!</v>
      </c>
      <c r="CA29" s="635" t="e">
        <f t="shared" ref="CA29:CA34" si="21">CB29+CC29+CD29</f>
        <v>#REF!</v>
      </c>
      <c r="CB29" s="635" t="e">
        <f>CB30+CB31+CB34+CB35</f>
        <v>#REF!</v>
      </c>
      <c r="CC29" s="635" t="e">
        <f>CC30+CC31</f>
        <v>#REF!</v>
      </c>
      <c r="CD29" s="635" t="e">
        <f>CD30+CD31</f>
        <v>#REF!</v>
      </c>
      <c r="CE29" s="635">
        <f>CF29+CG29+CH29+CI29</f>
        <v>25330464.280011378</v>
      </c>
      <c r="CF29" s="635">
        <f>CF30+CF31+CF34+CF35</f>
        <v>8466410.0795199983</v>
      </c>
      <c r="CG29" s="635">
        <f>CG30+CG31+CG34+CG35</f>
        <v>14851579.004641382</v>
      </c>
      <c r="CH29" s="635">
        <f>CH30+CH31</f>
        <v>823937.02388999995</v>
      </c>
      <c r="CI29" s="635">
        <f>CI30+CI31</f>
        <v>1188538.1719599999</v>
      </c>
      <c r="CJ29" s="635">
        <f>CJ30+CJ31+CJ34+CJ35</f>
        <v>0</v>
      </c>
      <c r="CK29" s="635">
        <f>CL29+CM29+CN29+CO29</f>
        <v>25348727.89301138</v>
      </c>
      <c r="CL29" s="635">
        <f>CL30+CL31+CL34+CL35</f>
        <v>8466410.0795199983</v>
      </c>
      <c r="CM29" s="635">
        <f>CM30+CM31+CM34+CM35</f>
        <v>14869842.617641382</v>
      </c>
      <c r="CN29" s="635">
        <f>CN30+CN31</f>
        <v>823937.02388999995</v>
      </c>
      <c r="CO29" s="635">
        <f>CO30+CO31</f>
        <v>1188538.1719599999</v>
      </c>
    </row>
    <row r="30" spans="1:93" s="13" customFormat="1" ht="48.75" customHeight="1" x14ac:dyDescent="0.25">
      <c r="B30" s="855" t="s">
        <v>269</v>
      </c>
      <c r="C30" s="855"/>
      <c r="D30" s="196">
        <f>E30+F30+G30+H30</f>
        <v>20372524.888520002</v>
      </c>
      <c r="E30" s="196">
        <f t="shared" ref="E30:H31" si="22">E56+E934+E971</f>
        <v>12803341.737580001</v>
      </c>
      <c r="F30" s="196">
        <f t="shared" si="22"/>
        <v>4307133.5889400002</v>
      </c>
      <c r="G30" s="196">
        <f t="shared" si="22"/>
        <v>813596.47615</v>
      </c>
      <c r="H30" s="196">
        <f t="shared" si="22"/>
        <v>2448453.0858499995</v>
      </c>
      <c r="I30" s="196">
        <f t="shared" si="0"/>
        <v>19174290.039250001</v>
      </c>
      <c r="J30" s="567">
        <f t="shared" si="1"/>
        <v>0.94118378277475012</v>
      </c>
      <c r="K30" s="196">
        <f>K56+K934+K971</f>
        <v>12011331.743550001</v>
      </c>
      <c r="L30" s="567">
        <f t="shared" si="2"/>
        <v>0.93814036911118948</v>
      </c>
      <c r="M30" s="196">
        <f>M56+M934+M971</f>
        <v>4112698.2824599999</v>
      </c>
      <c r="N30" s="567">
        <f t="shared" si="3"/>
        <v>0.95485737731021914</v>
      </c>
      <c r="O30" s="196">
        <f>O56+O934+O971</f>
        <v>781711.87999000016</v>
      </c>
      <c r="P30" s="567">
        <f t="shared" si="4"/>
        <v>0.96081030695845671</v>
      </c>
      <c r="Q30" s="196">
        <f>Q56+Q934+Q971</f>
        <v>2268548.13325</v>
      </c>
      <c r="R30" s="567">
        <f t="shared" si="5"/>
        <v>0.92652301420856342</v>
      </c>
      <c r="S30" s="196">
        <f t="shared" si="6"/>
        <v>18815728.15473</v>
      </c>
      <c r="T30" s="567">
        <f t="shared" si="7"/>
        <v>0.92358351543027128</v>
      </c>
      <c r="U30" s="196">
        <f>U56+U934+U971</f>
        <v>12740466.687790001</v>
      </c>
      <c r="V30" s="567">
        <f t="shared" si="8"/>
        <v>0.99508916882180443</v>
      </c>
      <c r="W30" s="196">
        <f>W56+W934+W971</f>
        <v>3111905.2913999995</v>
      </c>
      <c r="X30" s="567">
        <f t="shared" si="9"/>
        <v>0.72250029564693619</v>
      </c>
      <c r="Y30" s="196">
        <f>Y56+Y934+Y971</f>
        <v>783653.4369300002</v>
      </c>
      <c r="Z30" s="567">
        <f t="shared" si="10"/>
        <v>0.96319669504753447</v>
      </c>
      <c r="AA30" s="196">
        <f>AA56+AA934+AA971</f>
        <v>2179702.7386099999</v>
      </c>
      <c r="AB30" s="567">
        <f t="shared" si="11"/>
        <v>0.8902366768662423</v>
      </c>
      <c r="AC30" s="196">
        <f t="shared" si="12"/>
        <v>19756581.383529998</v>
      </c>
      <c r="AD30" s="622">
        <f t="shared" si="13"/>
        <v>0.96976597116162611</v>
      </c>
      <c r="AE30" s="196">
        <f>AE56+AE934+AE971</f>
        <v>12226395.900389999</v>
      </c>
      <c r="AF30" s="622">
        <f t="shared" si="14"/>
        <v>0.9549378709859343</v>
      </c>
      <c r="AG30" s="196">
        <f>AG56+AG934+AG971</f>
        <v>4291752.79954</v>
      </c>
      <c r="AH30" s="622">
        <f t="shared" si="15"/>
        <v>0.99642899643524052</v>
      </c>
      <c r="AI30" s="196">
        <f>AI56+AI934+AI971</f>
        <v>803779.59775000007</v>
      </c>
      <c r="AJ30" s="622">
        <f t="shared" si="16"/>
        <v>0.98793397133864913</v>
      </c>
      <c r="AK30" s="196">
        <f>AK56+AK934+AK971</f>
        <v>2434653.0858499995</v>
      </c>
      <c r="AL30" s="622">
        <f t="shared" si="17"/>
        <v>0.99436378827115279</v>
      </c>
      <c r="AM30" s="109"/>
      <c r="AN30" s="109"/>
      <c r="AO30" s="109"/>
      <c r="AP30" s="109"/>
      <c r="AQ30" s="109"/>
      <c r="AR30" s="109"/>
      <c r="AS30" s="109"/>
      <c r="AT30" s="109"/>
      <c r="AU30" s="109">
        <f>AU56+AU934+AU971</f>
        <v>-3473836.2053200011</v>
      </c>
      <c r="AV30" s="109">
        <f>AW30+AX30+AY30+AZ30</f>
        <v>16898688.683200002</v>
      </c>
      <c r="AW30" s="109">
        <f t="shared" ref="AW30:AZ31" si="23">AW56+AW934+AW971</f>
        <v>8465275.7853699997</v>
      </c>
      <c r="AX30" s="109">
        <f t="shared" si="23"/>
        <v>4536847.1183800008</v>
      </c>
      <c r="AY30" s="109">
        <f t="shared" si="23"/>
        <v>1430506.60096</v>
      </c>
      <c r="AZ30" s="109">
        <f t="shared" si="23"/>
        <v>2466059.1784899998</v>
      </c>
      <c r="BA30" s="109" t="e">
        <f t="shared" si="18"/>
        <v>#REF!</v>
      </c>
      <c r="BB30" s="109" t="e">
        <f>BB56+BB934+BB944</f>
        <v>#REF!</v>
      </c>
      <c r="BC30" s="109" t="e">
        <f>BC56+BC934+BC944</f>
        <v>#REF!</v>
      </c>
      <c r="BD30" s="109" t="e">
        <f>BD56+BD934+BD944+BD957</f>
        <v>#REF!</v>
      </c>
      <c r="BE30" s="109" t="e">
        <f t="shared" si="19"/>
        <v>#REF!</v>
      </c>
      <c r="BF30" s="109" t="e">
        <f>BF56+BF934+BF944</f>
        <v>#REF!</v>
      </c>
      <c r="BG30" s="109">
        <f>BG56+BG934+BG944</f>
        <v>813596.47615</v>
      </c>
      <c r="BH30" s="109" t="e">
        <f>BH56+BH934+BH944+BH957</f>
        <v>#REF!</v>
      </c>
      <c r="BI30" s="109">
        <f>BJ30+BK30+BL30+BM30</f>
        <v>14607143.504109997</v>
      </c>
      <c r="BJ30" s="109">
        <f t="shared" ref="BJ30:BM31" si="24">BJ56+BJ934+BJ971</f>
        <v>7442309.3362399992</v>
      </c>
      <c r="BK30" s="109">
        <f t="shared" si="24"/>
        <v>5161029.3482399993</v>
      </c>
      <c r="BL30" s="109">
        <f t="shared" si="24"/>
        <v>874790.53078999999</v>
      </c>
      <c r="BM30" s="109">
        <f t="shared" si="24"/>
        <v>1129014.2888400001</v>
      </c>
      <c r="BN30" s="109">
        <f>BN56+BN934+BN964</f>
        <v>532384.56403999962</v>
      </c>
      <c r="BO30" s="109">
        <f>BP30+BQ30+BR30+BS30</f>
        <v>15139528.068149999</v>
      </c>
      <c r="BP30" s="109">
        <f t="shared" ref="BP30:BS31" si="25">BP56+BP934+BP971</f>
        <v>7442309.3362399992</v>
      </c>
      <c r="BQ30" s="109">
        <f t="shared" si="25"/>
        <v>5161029.3482399993</v>
      </c>
      <c r="BR30" s="109">
        <f t="shared" si="25"/>
        <v>1407175.0948299998</v>
      </c>
      <c r="BS30" s="109">
        <f t="shared" si="25"/>
        <v>1129014.2888400001</v>
      </c>
      <c r="BT30" s="109">
        <f>BT56+BT934+BT944</f>
        <v>874790.53078999999</v>
      </c>
      <c r="BU30" s="109" t="e">
        <f>BU56+BU934+BU944+BU957</f>
        <v>#REF!</v>
      </c>
      <c r="BV30" s="109" t="e">
        <f>BW30+BX30+BY30+BZ30</f>
        <v>#REF!</v>
      </c>
      <c r="BW30" s="109">
        <f t="shared" ref="BW30:BZ31" si="26">BW56+BW934+BW971</f>
        <v>6247605.0623899996</v>
      </c>
      <c r="BX30" s="109">
        <f t="shared" si="26"/>
        <v>6592140.1347699994</v>
      </c>
      <c r="BY30" s="109">
        <f t="shared" si="26"/>
        <v>823937.02388999995</v>
      </c>
      <c r="BZ30" s="109" t="e">
        <f t="shared" si="26"/>
        <v>#REF!</v>
      </c>
      <c r="CA30" s="109" t="e">
        <f t="shared" si="21"/>
        <v>#REF!</v>
      </c>
      <c r="CB30" s="109" t="e">
        <f>CB56+CB934+CB944</f>
        <v>#REF!</v>
      </c>
      <c r="CC30" s="109" t="e">
        <f>CC56+CC934+CC944</f>
        <v>#REF!</v>
      </c>
      <c r="CD30" s="109" t="e">
        <f>CD56+CD934+CD944+CD957</f>
        <v>#REF!</v>
      </c>
      <c r="CE30" s="109">
        <f>CF30+CG30+CH30+CI30</f>
        <v>18264455.580011383</v>
      </c>
      <c r="CF30" s="109">
        <f t="shared" ref="CF30:CI31" si="27">CF56+CF934+CF971</f>
        <v>6747004.3695199993</v>
      </c>
      <c r="CG30" s="109">
        <f t="shared" si="27"/>
        <v>9534861.5146413818</v>
      </c>
      <c r="CH30" s="109">
        <f t="shared" si="27"/>
        <v>823937.02388999995</v>
      </c>
      <c r="CI30" s="109">
        <f t="shared" si="27"/>
        <v>1158652.6719599999</v>
      </c>
      <c r="CJ30" s="109">
        <f>CJ56+CJ934+CJ964</f>
        <v>0</v>
      </c>
      <c r="CK30" s="109">
        <f>CL30+CM30+CN30+CO30</f>
        <v>18282719.193011381</v>
      </c>
      <c r="CL30" s="109">
        <f t="shared" ref="CL30:CO31" si="28">CL56+CL934+CL971</f>
        <v>6747004.3695199993</v>
      </c>
      <c r="CM30" s="109">
        <f t="shared" si="28"/>
        <v>9553125.1276413817</v>
      </c>
      <c r="CN30" s="109">
        <f t="shared" si="28"/>
        <v>823937.02388999995</v>
      </c>
      <c r="CO30" s="109">
        <f t="shared" si="28"/>
        <v>1158652.6719599999</v>
      </c>
    </row>
    <row r="31" spans="1:93" s="14" customFormat="1" ht="46.5" customHeight="1" x14ac:dyDescent="0.25">
      <c r="B31" s="915" t="s">
        <v>270</v>
      </c>
      <c r="C31" s="915"/>
      <c r="D31" s="590">
        <f>E31+F31+G31+H31</f>
        <v>1883816.24764</v>
      </c>
      <c r="E31" s="590">
        <f t="shared" si="22"/>
        <v>331770.44519</v>
      </c>
      <c r="F31" s="590">
        <f t="shared" si="22"/>
        <v>1516170.0548100001</v>
      </c>
      <c r="G31" s="590">
        <f t="shared" si="22"/>
        <v>0</v>
      </c>
      <c r="H31" s="590">
        <f t="shared" si="22"/>
        <v>35875.747640000001</v>
      </c>
      <c r="I31" s="590">
        <f t="shared" si="0"/>
        <v>1883816.1954600001</v>
      </c>
      <c r="J31" s="591">
        <f t="shared" si="1"/>
        <v>0.99999997230090787</v>
      </c>
      <c r="K31" s="590">
        <f>K57+K935+K972</f>
        <v>331770.39302000002</v>
      </c>
      <c r="L31" s="591">
        <f t="shared" si="2"/>
        <v>0.99999984275272036</v>
      </c>
      <c r="M31" s="590">
        <f>M57+M935+M972</f>
        <v>1516170.0548</v>
      </c>
      <c r="N31" s="591">
        <f t="shared" si="3"/>
        <v>0.99999999999340439</v>
      </c>
      <c r="O31" s="590">
        <f>O57+O935+O972</f>
        <v>0</v>
      </c>
      <c r="P31" s="591">
        <v>0</v>
      </c>
      <c r="Q31" s="590">
        <f>Q57+Q935+Q972</f>
        <v>35875.747640000001</v>
      </c>
      <c r="R31" s="591">
        <f t="shared" si="5"/>
        <v>1</v>
      </c>
      <c r="S31" s="590">
        <f t="shared" si="6"/>
        <v>1080863.27626</v>
      </c>
      <c r="T31" s="591">
        <f t="shared" si="7"/>
        <v>0.57376258306195183</v>
      </c>
      <c r="U31" s="590">
        <f>U57+U935+U972</f>
        <v>348398.30817999999</v>
      </c>
      <c r="V31" s="591">
        <f t="shared" si="8"/>
        <v>1.0501185781647231</v>
      </c>
      <c r="W31" s="590">
        <f>W57+W935+W972</f>
        <v>696589.22043999995</v>
      </c>
      <c r="X31" s="591">
        <f t="shared" si="9"/>
        <v>0.45944003327996968</v>
      </c>
      <c r="Y31" s="590">
        <f>Y57+Y935+Y972</f>
        <v>0</v>
      </c>
      <c r="Z31" s="591">
        <v>0</v>
      </c>
      <c r="AA31" s="590">
        <f>AA57+AA935+AA972</f>
        <v>35875.747640000001</v>
      </c>
      <c r="AB31" s="591">
        <f t="shared" si="11"/>
        <v>1</v>
      </c>
      <c r="AC31" s="590">
        <f t="shared" si="12"/>
        <v>1883816.1954600001</v>
      </c>
      <c r="AD31" s="633">
        <f t="shared" si="13"/>
        <v>0.99999997230090787</v>
      </c>
      <c r="AE31" s="590">
        <f>AE57+AE935+AE972</f>
        <v>331770.39301</v>
      </c>
      <c r="AF31" s="633">
        <f t="shared" si="14"/>
        <v>0.99999984272257891</v>
      </c>
      <c r="AG31" s="590">
        <f>AG57+AG935+AG972</f>
        <v>1516170.0548100001</v>
      </c>
      <c r="AH31" s="633">
        <f t="shared" si="15"/>
        <v>1</v>
      </c>
      <c r="AI31" s="590">
        <f>AI57+AI935+AI972</f>
        <v>0</v>
      </c>
      <c r="AJ31" s="633">
        <v>0</v>
      </c>
      <c r="AK31" s="590">
        <f>AK57+AK935+AK972</f>
        <v>35875.747640000001</v>
      </c>
      <c r="AL31" s="633">
        <f t="shared" si="17"/>
        <v>1</v>
      </c>
      <c r="AM31" s="303"/>
      <c r="AN31" s="303"/>
      <c r="AO31" s="303"/>
      <c r="AP31" s="303"/>
      <c r="AQ31" s="303"/>
      <c r="AR31" s="303"/>
      <c r="AS31" s="303"/>
      <c r="AT31" s="303"/>
      <c r="AU31" s="303">
        <f>AU57+AU935+AU972</f>
        <v>4459.15236</v>
      </c>
      <c r="AV31" s="303">
        <f>AW31+AX31+AY31+AZ31</f>
        <v>1888275.4</v>
      </c>
      <c r="AW31" s="303">
        <f t="shared" si="23"/>
        <v>331770.44519</v>
      </c>
      <c r="AX31" s="303">
        <f t="shared" si="23"/>
        <v>1516170.0548099999</v>
      </c>
      <c r="AY31" s="303">
        <f t="shared" si="23"/>
        <v>0</v>
      </c>
      <c r="AZ31" s="303">
        <f t="shared" si="23"/>
        <v>40334.9</v>
      </c>
      <c r="BA31" s="303" t="e">
        <f t="shared" si="18"/>
        <v>#REF!</v>
      </c>
      <c r="BB31" s="303" t="e">
        <f>BB57+BB935</f>
        <v>#REF!</v>
      </c>
      <c r="BC31" s="303" t="e">
        <f>BC57+BC935</f>
        <v>#REF!</v>
      </c>
      <c r="BD31" s="303" t="e">
        <f>BD57+BD935</f>
        <v>#REF!</v>
      </c>
      <c r="BE31" s="303" t="e">
        <f t="shared" si="19"/>
        <v>#REF!</v>
      </c>
      <c r="BF31" s="303" t="e">
        <f>BF57+BF935</f>
        <v>#REF!</v>
      </c>
      <c r="BG31" s="303">
        <f>BG57+BG935</f>
        <v>0</v>
      </c>
      <c r="BH31" s="303">
        <f>BH57+BH935</f>
        <v>0</v>
      </c>
      <c r="BI31" s="303">
        <f>BJ31+BK31+BL31+BM31</f>
        <v>4944096.8999999994</v>
      </c>
      <c r="BJ31" s="303">
        <f t="shared" si="24"/>
        <v>2092041.51232</v>
      </c>
      <c r="BK31" s="303">
        <f t="shared" si="24"/>
        <v>2839858.0876799999</v>
      </c>
      <c r="BL31" s="303">
        <f t="shared" si="24"/>
        <v>0</v>
      </c>
      <c r="BM31" s="303">
        <f t="shared" si="24"/>
        <v>12197.3</v>
      </c>
      <c r="BN31" s="303">
        <f>BN57+BN935</f>
        <v>0</v>
      </c>
      <c r="BO31" s="303">
        <f>BP31+BQ31+BR31+BS31</f>
        <v>4944096.8999999994</v>
      </c>
      <c r="BP31" s="303">
        <f t="shared" si="25"/>
        <v>2092041.51232</v>
      </c>
      <c r="BQ31" s="303">
        <f t="shared" si="25"/>
        <v>2839858.0876799999</v>
      </c>
      <c r="BR31" s="303">
        <f t="shared" si="25"/>
        <v>0</v>
      </c>
      <c r="BS31" s="303">
        <f t="shared" si="25"/>
        <v>12197.3</v>
      </c>
      <c r="BT31" s="303">
        <f>BT57+BT935</f>
        <v>0</v>
      </c>
      <c r="BU31" s="303">
        <f>BU57+BU935</f>
        <v>12197.3</v>
      </c>
      <c r="BV31" s="303">
        <f>BW31+BX31+BY31+BZ31</f>
        <v>0</v>
      </c>
      <c r="BW31" s="303">
        <f t="shared" si="26"/>
        <v>0</v>
      </c>
      <c r="BX31" s="303">
        <f t="shared" si="26"/>
        <v>0</v>
      </c>
      <c r="BY31" s="303">
        <f t="shared" si="26"/>
        <v>0</v>
      </c>
      <c r="BZ31" s="303">
        <f t="shared" si="26"/>
        <v>0</v>
      </c>
      <c r="CA31" s="303" t="e">
        <f t="shared" si="21"/>
        <v>#REF!</v>
      </c>
      <c r="CB31" s="303" t="e">
        <f>CB57+CB935</f>
        <v>#REF!</v>
      </c>
      <c r="CC31" s="303" t="e">
        <f>CC57+CC935</f>
        <v>#REF!</v>
      </c>
      <c r="CD31" s="303" t="e">
        <f>CD57+CD935</f>
        <v>#REF!</v>
      </c>
      <c r="CE31" s="303">
        <f>CF31+CG31+CH31+CI31</f>
        <v>7066008.7000000002</v>
      </c>
      <c r="CF31" s="303">
        <f t="shared" si="27"/>
        <v>1719405.71</v>
      </c>
      <c r="CG31" s="303">
        <f t="shared" si="27"/>
        <v>5316717.49</v>
      </c>
      <c r="CH31" s="303">
        <f t="shared" si="27"/>
        <v>0</v>
      </c>
      <c r="CI31" s="303">
        <f t="shared" si="27"/>
        <v>29885.5</v>
      </c>
      <c r="CJ31" s="303">
        <f>CJ57+CJ935</f>
        <v>0</v>
      </c>
      <c r="CK31" s="303">
        <f>CL31+CM31+CN31+CO31</f>
        <v>7066008.7000000002</v>
      </c>
      <c r="CL31" s="303">
        <f t="shared" si="28"/>
        <v>1719405.71</v>
      </c>
      <c r="CM31" s="303">
        <f t="shared" si="28"/>
        <v>5316717.49</v>
      </c>
      <c r="CN31" s="303">
        <f t="shared" si="28"/>
        <v>0</v>
      </c>
      <c r="CO31" s="303">
        <f t="shared" si="28"/>
        <v>29885.5</v>
      </c>
    </row>
    <row r="32" spans="1:93" s="522" customFormat="1" ht="46.5" hidden="1" customHeight="1" x14ac:dyDescent="0.25">
      <c r="B32" s="890" t="s">
        <v>418</v>
      </c>
      <c r="C32" s="890"/>
      <c r="D32" s="688">
        <v>0</v>
      </c>
      <c r="E32" s="688">
        <f>-892779.4+89423.9</f>
        <v>-803355.5</v>
      </c>
      <c r="F32" s="688"/>
      <c r="G32" s="688"/>
      <c r="H32" s="688"/>
      <c r="I32" s="196">
        <f t="shared" si="0"/>
        <v>-803355.5</v>
      </c>
      <c r="J32" s="567" t="e">
        <f t="shared" si="1"/>
        <v>#DIV/0!</v>
      </c>
      <c r="K32" s="688">
        <f>-892779.4+89423.9</f>
        <v>-803355.5</v>
      </c>
      <c r="L32" s="567">
        <f t="shared" si="2"/>
        <v>1</v>
      </c>
      <c r="M32" s="688"/>
      <c r="N32" s="567" t="e">
        <f t="shared" si="3"/>
        <v>#DIV/0!</v>
      </c>
      <c r="O32" s="688"/>
      <c r="P32" s="567" t="e">
        <f t="shared" si="4"/>
        <v>#DIV/0!</v>
      </c>
      <c r="Q32" s="688"/>
      <c r="R32" s="567" t="e">
        <f t="shared" si="5"/>
        <v>#DIV/0!</v>
      </c>
      <c r="S32" s="688">
        <f t="shared" si="6"/>
        <v>-803355.5</v>
      </c>
      <c r="T32" s="567" t="e">
        <f t="shared" si="7"/>
        <v>#DIV/0!</v>
      </c>
      <c r="U32" s="688">
        <f>-892779.4+89423.9</f>
        <v>-803355.5</v>
      </c>
      <c r="V32" s="567">
        <f t="shared" si="8"/>
        <v>1</v>
      </c>
      <c r="W32" s="688"/>
      <c r="X32" s="567" t="e">
        <f t="shared" si="9"/>
        <v>#DIV/0!</v>
      </c>
      <c r="Y32" s="688"/>
      <c r="Z32" s="567" t="e">
        <f t="shared" si="10"/>
        <v>#DIV/0!</v>
      </c>
      <c r="AA32" s="688"/>
      <c r="AB32" s="567" t="e">
        <f t="shared" si="11"/>
        <v>#DIV/0!</v>
      </c>
      <c r="AC32" s="688">
        <f t="shared" si="12"/>
        <v>-803355.5</v>
      </c>
      <c r="AD32" s="622" t="e">
        <f t="shared" si="13"/>
        <v>#DIV/0!</v>
      </c>
      <c r="AE32" s="688">
        <f>-892779.4+89423.9</f>
        <v>-803355.5</v>
      </c>
      <c r="AF32" s="622">
        <f t="shared" si="14"/>
        <v>1</v>
      </c>
      <c r="AG32" s="688"/>
      <c r="AH32" s="622" t="e">
        <f t="shared" si="15"/>
        <v>#DIV/0!</v>
      </c>
      <c r="AI32" s="688"/>
      <c r="AJ32" s="622" t="e">
        <f t="shared" si="16"/>
        <v>#DIV/0!</v>
      </c>
      <c r="AK32" s="688"/>
      <c r="AL32" s="622" t="e">
        <f t="shared" si="17"/>
        <v>#DIV/0!</v>
      </c>
      <c r="AM32" s="523"/>
      <c r="AN32" s="523"/>
      <c r="AO32" s="523"/>
      <c r="AP32" s="523"/>
      <c r="AQ32" s="523"/>
      <c r="AR32" s="523"/>
      <c r="AS32" s="523"/>
      <c r="AT32" s="523"/>
      <c r="AU32" s="523">
        <f>-892779.4+89423.9</f>
        <v>-803355.5</v>
      </c>
      <c r="AV32" s="523"/>
      <c r="AW32" s="523">
        <f>-892779.4+89423.9</f>
        <v>-803355.5</v>
      </c>
      <c r="AX32" s="523">
        <f>-892779.4-AW32</f>
        <v>-89423.900000000023</v>
      </c>
      <c r="AY32" s="523">
        <v>0</v>
      </c>
      <c r="AZ32" s="523">
        <v>0</v>
      </c>
      <c r="BA32" s="523"/>
      <c r="BB32" s="523"/>
      <c r="BC32" s="523"/>
      <c r="BD32" s="523"/>
      <c r="BE32" s="523"/>
      <c r="BF32" s="523"/>
      <c r="BG32" s="523"/>
      <c r="BH32" s="523"/>
      <c r="BI32" s="523"/>
      <c r="BJ32" s="523">
        <f>-892779.4+89423.9</f>
        <v>-803355.5</v>
      </c>
      <c r="BK32" s="523"/>
      <c r="BL32" s="523"/>
      <c r="BM32" s="523"/>
      <c r="BN32" s="523"/>
      <c r="BO32" s="523"/>
      <c r="BP32" s="523">
        <f>-892779.4+89423.9</f>
        <v>-803355.5</v>
      </c>
      <c r="BQ32" s="523"/>
      <c r="BR32" s="523"/>
      <c r="BS32" s="523"/>
      <c r="BT32" s="523"/>
      <c r="BU32" s="523"/>
      <c r="BV32" s="523"/>
      <c r="BW32" s="523"/>
      <c r="BX32" s="523"/>
      <c r="BY32" s="523"/>
      <c r="BZ32" s="523"/>
      <c r="CA32" s="523"/>
      <c r="CB32" s="523"/>
      <c r="CC32" s="523"/>
      <c r="CD32" s="523"/>
      <c r="CE32" s="523"/>
      <c r="CF32" s="523"/>
      <c r="CG32" s="523"/>
      <c r="CH32" s="523"/>
      <c r="CI32" s="523"/>
      <c r="CJ32" s="523"/>
      <c r="CK32" s="523"/>
      <c r="CL32" s="523"/>
      <c r="CM32" s="523"/>
      <c r="CN32" s="523"/>
      <c r="CO32" s="523"/>
    </row>
    <row r="33" spans="2:114" s="14" customFormat="1" ht="46.5" customHeight="1" x14ac:dyDescent="0.25">
      <c r="B33" s="903" t="s">
        <v>471</v>
      </c>
      <c r="C33" s="904"/>
      <c r="D33" s="590"/>
      <c r="E33" s="590"/>
      <c r="F33" s="590"/>
      <c r="G33" s="590"/>
      <c r="H33" s="590"/>
      <c r="I33" s="590"/>
      <c r="J33" s="591"/>
      <c r="K33" s="590"/>
      <c r="L33" s="591"/>
      <c r="M33" s="590"/>
      <c r="N33" s="591"/>
      <c r="O33" s="590"/>
      <c r="P33" s="591"/>
      <c r="Q33" s="590"/>
      <c r="R33" s="591"/>
      <c r="S33" s="590">
        <f>W33</f>
        <v>587206.24777999998</v>
      </c>
      <c r="T33" s="591">
        <v>0</v>
      </c>
      <c r="U33" s="590"/>
      <c r="V33" s="591"/>
      <c r="W33" s="590">
        <f>W58</f>
        <v>587206.24777999998</v>
      </c>
      <c r="X33" s="591">
        <v>0</v>
      </c>
      <c r="Y33" s="590"/>
      <c r="Z33" s="591"/>
      <c r="AA33" s="590"/>
      <c r="AB33" s="591"/>
      <c r="AC33" s="590"/>
      <c r="AD33" s="633"/>
      <c r="AE33" s="590"/>
      <c r="AF33" s="633"/>
      <c r="AG33" s="590"/>
      <c r="AH33" s="633"/>
      <c r="AI33" s="590"/>
      <c r="AJ33" s="633"/>
      <c r="AK33" s="590"/>
      <c r="AL33" s="633"/>
      <c r="AM33" s="303"/>
      <c r="AN33" s="303"/>
      <c r="AO33" s="303"/>
      <c r="AP33" s="303"/>
      <c r="AQ33" s="303"/>
      <c r="AR33" s="303"/>
      <c r="AS33" s="303"/>
      <c r="AT33" s="303"/>
      <c r="AU33" s="303"/>
      <c r="AV33" s="303"/>
      <c r="AW33" s="303"/>
      <c r="AX33" s="303"/>
      <c r="AY33" s="303"/>
      <c r="AZ33" s="303"/>
      <c r="BA33" s="303"/>
      <c r="BB33" s="303"/>
      <c r="BC33" s="303"/>
      <c r="BD33" s="303"/>
      <c r="BE33" s="303"/>
      <c r="BF33" s="303"/>
      <c r="BG33" s="303"/>
      <c r="BH33" s="303"/>
      <c r="BI33" s="303"/>
      <c r="BJ33" s="303"/>
      <c r="BK33" s="303"/>
      <c r="BL33" s="303"/>
      <c r="BM33" s="303"/>
      <c r="BN33" s="303"/>
      <c r="BO33" s="303"/>
      <c r="BP33" s="303"/>
      <c r="BQ33" s="303"/>
      <c r="BR33" s="303"/>
      <c r="BS33" s="303"/>
      <c r="BT33" s="303"/>
      <c r="BU33" s="303"/>
      <c r="BV33" s="303"/>
      <c r="BW33" s="303"/>
      <c r="BX33" s="303"/>
      <c r="BY33" s="303"/>
      <c r="BZ33" s="303"/>
      <c r="CA33" s="303"/>
      <c r="CB33" s="303"/>
      <c r="CC33" s="303"/>
      <c r="CD33" s="303"/>
      <c r="CE33" s="303"/>
      <c r="CF33" s="303"/>
      <c r="CG33" s="303"/>
      <c r="CH33" s="303"/>
      <c r="CI33" s="303"/>
      <c r="CJ33" s="303"/>
      <c r="CK33" s="303"/>
      <c r="CL33" s="303"/>
      <c r="CM33" s="303"/>
      <c r="CN33" s="303"/>
      <c r="CO33" s="303"/>
    </row>
    <row r="34" spans="2:114" s="200" customFormat="1" ht="35.25" customHeight="1" x14ac:dyDescent="0.25">
      <c r="B34" s="862" t="s">
        <v>271</v>
      </c>
      <c r="C34" s="862"/>
      <c r="D34" s="604">
        <f>D59</f>
        <v>2363476.21</v>
      </c>
      <c r="E34" s="604">
        <f>E59</f>
        <v>0</v>
      </c>
      <c r="F34" s="604">
        <f>F59</f>
        <v>2363476.21</v>
      </c>
      <c r="G34" s="604">
        <f>G59</f>
        <v>0</v>
      </c>
      <c r="H34" s="604">
        <f>H59</f>
        <v>0</v>
      </c>
      <c r="I34" s="604">
        <f t="shared" si="0"/>
        <v>2363476.21</v>
      </c>
      <c r="J34" s="605">
        <f t="shared" si="1"/>
        <v>1</v>
      </c>
      <c r="K34" s="604">
        <f>K59</f>
        <v>0</v>
      </c>
      <c r="L34" s="605">
        <v>0</v>
      </c>
      <c r="M34" s="604">
        <f>M59</f>
        <v>2363476.21</v>
      </c>
      <c r="N34" s="605">
        <f t="shared" si="3"/>
        <v>1</v>
      </c>
      <c r="O34" s="604">
        <f>O59</f>
        <v>0</v>
      </c>
      <c r="P34" s="605">
        <v>0</v>
      </c>
      <c r="Q34" s="604">
        <f>Q59</f>
        <v>0</v>
      </c>
      <c r="R34" s="605">
        <v>0</v>
      </c>
      <c r="S34" s="604">
        <f t="shared" si="6"/>
        <v>2326252.5200100001</v>
      </c>
      <c r="T34" s="605">
        <f t="shared" si="7"/>
        <v>0.9842504486262631</v>
      </c>
      <c r="U34" s="604">
        <f>U59</f>
        <v>0</v>
      </c>
      <c r="V34" s="605">
        <v>0</v>
      </c>
      <c r="W34" s="604">
        <f>W59</f>
        <v>2326252.5200100001</v>
      </c>
      <c r="X34" s="605">
        <f t="shared" si="9"/>
        <v>0.9842504486262631</v>
      </c>
      <c r="Y34" s="604">
        <f>Y59</f>
        <v>0</v>
      </c>
      <c r="Z34" s="605">
        <v>0</v>
      </c>
      <c r="AA34" s="604">
        <f>AA59</f>
        <v>0</v>
      </c>
      <c r="AB34" s="605">
        <v>0</v>
      </c>
      <c r="AC34" s="604">
        <f t="shared" si="12"/>
        <v>2363476.21</v>
      </c>
      <c r="AD34" s="639">
        <f t="shared" si="13"/>
        <v>1</v>
      </c>
      <c r="AE34" s="604">
        <f>AE59</f>
        <v>0</v>
      </c>
      <c r="AF34" s="639">
        <v>0</v>
      </c>
      <c r="AG34" s="604">
        <f>AG59</f>
        <v>2363476.21</v>
      </c>
      <c r="AH34" s="639">
        <f t="shared" si="15"/>
        <v>1</v>
      </c>
      <c r="AI34" s="604">
        <f>AI59</f>
        <v>0</v>
      </c>
      <c r="AJ34" s="639">
        <v>0</v>
      </c>
      <c r="AK34" s="604">
        <f>AK59</f>
        <v>0</v>
      </c>
      <c r="AL34" s="639">
        <v>0</v>
      </c>
      <c r="AM34" s="304"/>
      <c r="AN34" s="304"/>
      <c r="AO34" s="304"/>
      <c r="AP34" s="304"/>
      <c r="AQ34" s="304"/>
      <c r="AR34" s="304"/>
      <c r="AS34" s="304"/>
      <c r="AT34" s="304"/>
      <c r="AU34" s="304">
        <f t="shared" ref="AU34:AZ34" si="29">AU59</f>
        <v>1.4690000098198652E-2</v>
      </c>
      <c r="AV34" s="304">
        <f t="shared" si="29"/>
        <v>2363476.2246900001</v>
      </c>
      <c r="AW34" s="304">
        <f t="shared" si="29"/>
        <v>0</v>
      </c>
      <c r="AX34" s="304">
        <f t="shared" si="29"/>
        <v>2363476.2246900001</v>
      </c>
      <c r="AY34" s="304">
        <f t="shared" si="29"/>
        <v>0</v>
      </c>
      <c r="AZ34" s="304">
        <f t="shared" si="29"/>
        <v>0</v>
      </c>
      <c r="BA34" s="304">
        <f t="shared" si="18"/>
        <v>0</v>
      </c>
      <c r="BB34" s="304">
        <f>BB59</f>
        <v>0</v>
      </c>
      <c r="BC34" s="304">
        <f>BC59</f>
        <v>0</v>
      </c>
      <c r="BD34" s="304">
        <f>BD59</f>
        <v>0</v>
      </c>
      <c r="BE34" s="304">
        <f t="shared" si="19"/>
        <v>0</v>
      </c>
      <c r="BF34" s="304">
        <f t="shared" ref="BF34:BZ34" si="30">BF59</f>
        <v>0</v>
      </c>
      <c r="BG34" s="304">
        <f t="shared" si="30"/>
        <v>0</v>
      </c>
      <c r="BH34" s="304">
        <f t="shared" si="30"/>
        <v>0</v>
      </c>
      <c r="BI34" s="304">
        <f t="shared" si="30"/>
        <v>1216606</v>
      </c>
      <c r="BJ34" s="304">
        <f t="shared" si="30"/>
        <v>0</v>
      </c>
      <c r="BK34" s="304">
        <f t="shared" si="30"/>
        <v>1216606</v>
      </c>
      <c r="BL34" s="304">
        <f t="shared" si="30"/>
        <v>0</v>
      </c>
      <c r="BM34" s="304">
        <f t="shared" si="30"/>
        <v>0</v>
      </c>
      <c r="BN34" s="304">
        <f t="shared" si="30"/>
        <v>0</v>
      </c>
      <c r="BO34" s="304">
        <f t="shared" si="30"/>
        <v>1216605.9999999998</v>
      </c>
      <c r="BP34" s="304">
        <f t="shared" si="30"/>
        <v>0</v>
      </c>
      <c r="BQ34" s="304">
        <f t="shared" si="30"/>
        <v>1216605.9999999998</v>
      </c>
      <c r="BR34" s="304">
        <f t="shared" si="30"/>
        <v>0</v>
      </c>
      <c r="BS34" s="304">
        <f t="shared" si="30"/>
        <v>0</v>
      </c>
      <c r="BT34" s="304">
        <f t="shared" si="30"/>
        <v>0</v>
      </c>
      <c r="BU34" s="304">
        <f t="shared" si="30"/>
        <v>0</v>
      </c>
      <c r="BV34" s="304">
        <f t="shared" si="30"/>
        <v>0</v>
      </c>
      <c r="BW34" s="304">
        <f t="shared" si="30"/>
        <v>0</v>
      </c>
      <c r="BX34" s="304">
        <f t="shared" si="30"/>
        <v>0</v>
      </c>
      <c r="BY34" s="304">
        <f t="shared" si="30"/>
        <v>0</v>
      </c>
      <c r="BZ34" s="304">
        <f t="shared" si="30"/>
        <v>0</v>
      </c>
      <c r="CA34" s="304">
        <f t="shared" si="21"/>
        <v>0</v>
      </c>
      <c r="CB34" s="304">
        <f t="shared" ref="CB34:CO34" si="31">CB59</f>
        <v>0</v>
      </c>
      <c r="CC34" s="304">
        <f t="shared" si="31"/>
        <v>0</v>
      </c>
      <c r="CD34" s="304">
        <f t="shared" si="31"/>
        <v>0</v>
      </c>
      <c r="CE34" s="304">
        <f t="shared" si="31"/>
        <v>0</v>
      </c>
      <c r="CF34" s="304">
        <f t="shared" si="31"/>
        <v>0</v>
      </c>
      <c r="CG34" s="304">
        <f t="shared" si="31"/>
        <v>0</v>
      </c>
      <c r="CH34" s="304">
        <f t="shared" si="31"/>
        <v>0</v>
      </c>
      <c r="CI34" s="304">
        <f t="shared" si="31"/>
        <v>0</v>
      </c>
      <c r="CJ34" s="304">
        <f t="shared" si="31"/>
        <v>0</v>
      </c>
      <c r="CK34" s="304">
        <f t="shared" si="31"/>
        <v>0</v>
      </c>
      <c r="CL34" s="304">
        <f t="shared" si="31"/>
        <v>0</v>
      </c>
      <c r="CM34" s="304">
        <f t="shared" si="31"/>
        <v>0</v>
      </c>
      <c r="CN34" s="304">
        <f t="shared" si="31"/>
        <v>0</v>
      </c>
      <c r="CO34" s="304">
        <f t="shared" si="31"/>
        <v>0</v>
      </c>
    </row>
    <row r="35" spans="2:114" s="821" customFormat="1" ht="45.75" customHeight="1" x14ac:dyDescent="0.25">
      <c r="B35" s="860" t="s">
        <v>408</v>
      </c>
      <c r="C35" s="861"/>
      <c r="D35" s="816">
        <f>D61</f>
        <v>346117.6</v>
      </c>
      <c r="E35" s="816">
        <f>E61</f>
        <v>149146.27134000001</v>
      </c>
      <c r="F35" s="816">
        <f>F61</f>
        <v>0</v>
      </c>
      <c r="G35" s="816">
        <f>G61</f>
        <v>0</v>
      </c>
      <c r="H35" s="816">
        <f>H61</f>
        <v>196971.32866</v>
      </c>
      <c r="I35" s="817">
        <f t="shared" si="0"/>
        <v>335900.46568999998</v>
      </c>
      <c r="J35" s="818">
        <f t="shared" si="1"/>
        <v>0.97048074322137912</v>
      </c>
      <c r="K35" s="816">
        <f>K61</f>
        <v>149146.27134000001</v>
      </c>
      <c r="L35" s="818">
        <f t="shared" si="2"/>
        <v>1</v>
      </c>
      <c r="M35" s="816">
        <f>M61</f>
        <v>0</v>
      </c>
      <c r="N35" s="818">
        <v>0</v>
      </c>
      <c r="O35" s="816">
        <f>O61</f>
        <v>0</v>
      </c>
      <c r="P35" s="818">
        <v>0</v>
      </c>
      <c r="Q35" s="816">
        <f>Q61</f>
        <v>186754.19435000001</v>
      </c>
      <c r="R35" s="818">
        <v>0</v>
      </c>
      <c r="S35" s="816">
        <f t="shared" si="6"/>
        <v>335900.46568999998</v>
      </c>
      <c r="T35" s="818">
        <f t="shared" si="7"/>
        <v>0.97048074322137912</v>
      </c>
      <c r="U35" s="816">
        <f>U61</f>
        <v>149146.27134000001</v>
      </c>
      <c r="V35" s="818">
        <f t="shared" si="8"/>
        <v>1</v>
      </c>
      <c r="W35" s="816">
        <f>W61</f>
        <v>0</v>
      </c>
      <c r="X35" s="818">
        <v>0</v>
      </c>
      <c r="Y35" s="816">
        <f>Y61</f>
        <v>0</v>
      </c>
      <c r="Z35" s="818">
        <v>0</v>
      </c>
      <c r="AA35" s="816">
        <f>AA61</f>
        <v>186754.19435000001</v>
      </c>
      <c r="AB35" s="818">
        <v>0</v>
      </c>
      <c r="AC35" s="816">
        <f t="shared" si="12"/>
        <v>346117.6</v>
      </c>
      <c r="AD35" s="819">
        <f t="shared" si="13"/>
        <v>1</v>
      </c>
      <c r="AE35" s="816">
        <f>AE61</f>
        <v>149146.27134000001</v>
      </c>
      <c r="AF35" s="819">
        <f t="shared" si="14"/>
        <v>1</v>
      </c>
      <c r="AG35" s="816">
        <f>AG61</f>
        <v>0</v>
      </c>
      <c r="AH35" s="819">
        <v>0</v>
      </c>
      <c r="AI35" s="816">
        <f>AI61</f>
        <v>0</v>
      </c>
      <c r="AJ35" s="819">
        <v>0</v>
      </c>
      <c r="AK35" s="816">
        <f>AK61</f>
        <v>196971.32866</v>
      </c>
      <c r="AL35" s="819">
        <v>0</v>
      </c>
      <c r="AM35" s="820"/>
      <c r="AN35" s="820"/>
      <c r="AO35" s="820"/>
      <c r="AP35" s="820"/>
      <c r="AQ35" s="820"/>
      <c r="AR35" s="820"/>
      <c r="AS35" s="820"/>
      <c r="AT35" s="820"/>
      <c r="AU35" s="820">
        <f>AU61</f>
        <v>-196971.32865999997</v>
      </c>
      <c r="AV35" s="820">
        <f>AV61</f>
        <v>149146.27134000001</v>
      </c>
      <c r="AW35" s="820">
        <f>AW61</f>
        <v>145811.63620000001</v>
      </c>
      <c r="AX35" s="820">
        <f>AX61</f>
        <v>0</v>
      </c>
      <c r="AY35" s="820">
        <f>AY61</f>
        <v>0</v>
      </c>
      <c r="AZ35" s="820">
        <f>AZ733</f>
        <v>3334.6351399999985</v>
      </c>
      <c r="BA35" s="820">
        <f>BB35+BC35+BD35</f>
        <v>0</v>
      </c>
      <c r="BB35" s="820">
        <f>BB61</f>
        <v>0</v>
      </c>
      <c r="BC35" s="820">
        <f>BC61</f>
        <v>0</v>
      </c>
      <c r="BD35" s="820">
        <f>BD61</f>
        <v>0</v>
      </c>
      <c r="BE35" s="820">
        <f>BE61</f>
        <v>346117.6</v>
      </c>
      <c r="BF35" s="820">
        <f>BF61</f>
        <v>346117.6</v>
      </c>
      <c r="BG35" s="820"/>
      <c r="BH35" s="820"/>
      <c r="BI35" s="820">
        <f t="shared" ref="BI35:BS35" si="32">BI61</f>
        <v>300000</v>
      </c>
      <c r="BJ35" s="820">
        <f t="shared" si="32"/>
        <v>300000</v>
      </c>
      <c r="BK35" s="820">
        <f t="shared" si="32"/>
        <v>0</v>
      </c>
      <c r="BL35" s="820">
        <f t="shared" si="32"/>
        <v>0</v>
      </c>
      <c r="BM35" s="820">
        <f t="shared" si="32"/>
        <v>0</v>
      </c>
      <c r="BN35" s="820">
        <f t="shared" si="32"/>
        <v>0</v>
      </c>
      <c r="BO35" s="820">
        <f t="shared" si="32"/>
        <v>300000</v>
      </c>
      <c r="BP35" s="820">
        <f t="shared" si="32"/>
        <v>300000</v>
      </c>
      <c r="BQ35" s="820">
        <f t="shared" si="32"/>
        <v>0</v>
      </c>
      <c r="BR35" s="820">
        <f t="shared" si="32"/>
        <v>0</v>
      </c>
      <c r="BS35" s="820">
        <f t="shared" si="32"/>
        <v>0</v>
      </c>
      <c r="BT35" s="820"/>
      <c r="BU35" s="820"/>
      <c r="BV35" s="820">
        <f>BV61</f>
        <v>0</v>
      </c>
      <c r="BW35" s="820">
        <f>BW61</f>
        <v>0</v>
      </c>
      <c r="BX35" s="820">
        <f>BX61</f>
        <v>0</v>
      </c>
      <c r="BY35" s="820">
        <f>BY61</f>
        <v>0</v>
      </c>
      <c r="BZ35" s="820">
        <f>BZ61</f>
        <v>0</v>
      </c>
      <c r="CA35" s="820">
        <f>CB35+CC35+CD35</f>
        <v>0</v>
      </c>
      <c r="CB35" s="820">
        <f t="shared" ref="CB35:CO35" si="33">CB61</f>
        <v>0</v>
      </c>
      <c r="CC35" s="820">
        <f t="shared" si="33"/>
        <v>0</v>
      </c>
      <c r="CD35" s="820">
        <f t="shared" si="33"/>
        <v>0</v>
      </c>
      <c r="CE35" s="820">
        <f t="shared" si="33"/>
        <v>0</v>
      </c>
      <c r="CF35" s="820">
        <f t="shared" si="33"/>
        <v>0</v>
      </c>
      <c r="CG35" s="820">
        <f t="shared" si="33"/>
        <v>0</v>
      </c>
      <c r="CH35" s="820">
        <f t="shared" si="33"/>
        <v>0</v>
      </c>
      <c r="CI35" s="820">
        <f t="shared" si="33"/>
        <v>0</v>
      </c>
      <c r="CJ35" s="820">
        <f t="shared" si="33"/>
        <v>0</v>
      </c>
      <c r="CK35" s="820">
        <f t="shared" si="33"/>
        <v>0</v>
      </c>
      <c r="CL35" s="820">
        <f t="shared" si="33"/>
        <v>0</v>
      </c>
      <c r="CM35" s="820">
        <f t="shared" si="33"/>
        <v>0</v>
      </c>
      <c r="CN35" s="820">
        <f t="shared" si="33"/>
        <v>0</v>
      </c>
      <c r="CO35" s="820">
        <f t="shared" si="33"/>
        <v>0</v>
      </c>
    </row>
    <row r="36" spans="2:114" s="625" customFormat="1" ht="46.5" customHeight="1" x14ac:dyDescent="0.25">
      <c r="B36" s="856" t="s">
        <v>419</v>
      </c>
      <c r="C36" s="856"/>
      <c r="D36" s="244">
        <f>E36+F36+G36+H36</f>
        <v>1650058.28495</v>
      </c>
      <c r="E36" s="244">
        <f>E62+E970</f>
        <v>0</v>
      </c>
      <c r="F36" s="244">
        <f>F62+F970</f>
        <v>0</v>
      </c>
      <c r="G36" s="244">
        <f>G62+G970</f>
        <v>0</v>
      </c>
      <c r="H36" s="244">
        <f>H62+H936+H970</f>
        <v>1650058.28495</v>
      </c>
      <c r="I36" s="244">
        <f t="shared" si="0"/>
        <v>1473736.1980399999</v>
      </c>
      <c r="J36" s="623">
        <f t="shared" si="1"/>
        <v>0.89314190382351066</v>
      </c>
      <c r="K36" s="244">
        <f>K62+K970</f>
        <v>0</v>
      </c>
      <c r="L36" s="623">
        <v>0</v>
      </c>
      <c r="M36" s="244">
        <f>M62+M970</f>
        <v>0</v>
      </c>
      <c r="N36" s="623">
        <v>0</v>
      </c>
      <c r="O36" s="244">
        <f>O62+O970</f>
        <v>0</v>
      </c>
      <c r="P36" s="623">
        <v>0</v>
      </c>
      <c r="Q36" s="244">
        <f>Q62+Q936+Q970</f>
        <v>1473736.1980399999</v>
      </c>
      <c r="R36" s="623">
        <f t="shared" si="5"/>
        <v>0.89314190382351066</v>
      </c>
      <c r="S36" s="244">
        <f t="shared" si="6"/>
        <v>1384890.8034000001</v>
      </c>
      <c r="T36" s="623">
        <f t="shared" si="7"/>
        <v>0.83929811209181926</v>
      </c>
      <c r="U36" s="244">
        <f>U62+U970</f>
        <v>0</v>
      </c>
      <c r="V36" s="623">
        <v>0</v>
      </c>
      <c r="W36" s="244">
        <f>W62+W970</f>
        <v>0</v>
      </c>
      <c r="X36" s="623">
        <v>0</v>
      </c>
      <c r="Y36" s="244">
        <f>Y62+Y970</f>
        <v>0</v>
      </c>
      <c r="Z36" s="623">
        <v>0</v>
      </c>
      <c r="AA36" s="244">
        <f>AA62+AA936+AA970</f>
        <v>1384890.8034000001</v>
      </c>
      <c r="AB36" s="623">
        <f t="shared" si="11"/>
        <v>0.83929811209181926</v>
      </c>
      <c r="AC36" s="244">
        <f t="shared" si="12"/>
        <v>1650058.28495</v>
      </c>
      <c r="AD36" s="624">
        <f t="shared" si="13"/>
        <v>1</v>
      </c>
      <c r="AE36" s="244">
        <f>AE62+AE970</f>
        <v>0</v>
      </c>
      <c r="AF36" s="624">
        <v>0</v>
      </c>
      <c r="AG36" s="244">
        <f>AG62+AG970</f>
        <v>0</v>
      </c>
      <c r="AH36" s="624">
        <v>0</v>
      </c>
      <c r="AI36" s="244">
        <f>AI62+AI970</f>
        <v>0</v>
      </c>
      <c r="AJ36" s="624">
        <v>0</v>
      </c>
      <c r="AK36" s="244">
        <f>AK62+AK936+AK970</f>
        <v>1650058.28495</v>
      </c>
      <c r="AL36" s="624">
        <f t="shared" si="17"/>
        <v>1</v>
      </c>
      <c r="AM36" s="110"/>
      <c r="AN36" s="110"/>
      <c r="AO36" s="110"/>
      <c r="AP36" s="110"/>
      <c r="AQ36" s="110"/>
      <c r="AR36" s="110"/>
      <c r="AS36" s="110"/>
      <c r="AT36" s="110"/>
      <c r="AU36" s="110">
        <f>AU62+AU970</f>
        <v>-164426.9060700002</v>
      </c>
      <c r="AV36" s="110">
        <f>AW36+AX36+AY36+AZ36</f>
        <v>1492286.8364299997</v>
      </c>
      <c r="AW36" s="110">
        <f>AW62+AW970</f>
        <v>0</v>
      </c>
      <c r="AX36" s="110">
        <f>AX62+AX970</f>
        <v>0</v>
      </c>
      <c r="AY36" s="110">
        <f>AY62+AY970</f>
        <v>0</v>
      </c>
      <c r="AZ36" s="110">
        <f>AZ62+AZ936+AZ970</f>
        <v>1492286.8364299997</v>
      </c>
      <c r="BA36" s="110">
        <f t="shared" ref="BA36:BH36" si="34">BA62+BA970</f>
        <v>-301339.18094999995</v>
      </c>
      <c r="BB36" s="110">
        <f t="shared" si="34"/>
        <v>0</v>
      </c>
      <c r="BC36" s="110">
        <f t="shared" si="34"/>
        <v>0</v>
      </c>
      <c r="BD36" s="110">
        <f t="shared" si="34"/>
        <v>-301339.18094999995</v>
      </c>
      <c r="BE36" s="110" t="e">
        <f t="shared" si="34"/>
        <v>#REF!</v>
      </c>
      <c r="BF36" s="110">
        <f t="shared" si="34"/>
        <v>0</v>
      </c>
      <c r="BG36" s="110">
        <f t="shared" si="34"/>
        <v>0</v>
      </c>
      <c r="BH36" s="110" t="e">
        <f t="shared" si="34"/>
        <v>#REF!</v>
      </c>
      <c r="BI36" s="110">
        <f>BJ36+BK36+BL36+BM36</f>
        <v>1088205</v>
      </c>
      <c r="BJ36" s="110">
        <f>BJ62+BJ970</f>
        <v>0</v>
      </c>
      <c r="BK36" s="110">
        <f>BK62+BK970</f>
        <v>0</v>
      </c>
      <c r="BL36" s="110">
        <f>BL62+BL970</f>
        <v>0</v>
      </c>
      <c r="BM36" s="110">
        <f>BM62+BM936+BM970</f>
        <v>1088205</v>
      </c>
      <c r="BN36" s="110">
        <f>BN62+BN936</f>
        <v>0</v>
      </c>
      <c r="BO36" s="110">
        <f>BP36+BQ36+BR36+BS36</f>
        <v>1088205</v>
      </c>
      <c r="BP36" s="110">
        <f>BP62+BP970</f>
        <v>0</v>
      </c>
      <c r="BQ36" s="110">
        <f>BQ62+BQ970</f>
        <v>0</v>
      </c>
      <c r="BR36" s="110">
        <f>BR62+BR970</f>
        <v>0</v>
      </c>
      <c r="BS36" s="110">
        <f>BS62+BS936+BS970</f>
        <v>1088205</v>
      </c>
      <c r="BT36" s="110">
        <f>BT62+BT936</f>
        <v>0</v>
      </c>
      <c r="BU36" s="110">
        <f>BU62+BU936+BU957</f>
        <v>823341.41944000009</v>
      </c>
      <c r="BV36" s="110" t="e">
        <f>BW36+BX36+BY36+BZ36</f>
        <v>#REF!</v>
      </c>
      <c r="BW36" s="110">
        <f>BW62+BW970</f>
        <v>0</v>
      </c>
      <c r="BX36" s="110">
        <f>BX62+BX970</f>
        <v>0</v>
      </c>
      <c r="BY36" s="110">
        <f>BY62+BY970</f>
        <v>0</v>
      </c>
      <c r="BZ36" s="110" t="e">
        <f>BZ62+BZ936+BZ970</f>
        <v>#REF!</v>
      </c>
      <c r="CA36" s="110">
        <f t="shared" ref="CA36:CA53" si="35">CB36+CC36+CD36</f>
        <v>-109000</v>
      </c>
      <c r="CB36" s="110">
        <f>CB62+CB936</f>
        <v>0</v>
      </c>
      <c r="CC36" s="110">
        <f>CC62+CC936</f>
        <v>0</v>
      </c>
      <c r="CD36" s="110">
        <f>CD62+CD936+CD957</f>
        <v>-109000</v>
      </c>
      <c r="CE36" s="110">
        <f>CF36+CG36+CH36+CI36</f>
        <v>1159501.2</v>
      </c>
      <c r="CF36" s="110">
        <f>CF62+CF970</f>
        <v>0</v>
      </c>
      <c r="CG36" s="110">
        <f>CG62+CG970</f>
        <v>0</v>
      </c>
      <c r="CH36" s="110">
        <f>CH62+CH970</f>
        <v>0</v>
      </c>
      <c r="CI36" s="110">
        <f>CI62+CI936+CI970</f>
        <v>1159501.2</v>
      </c>
      <c r="CJ36" s="110">
        <f>CJ62+CJ936</f>
        <v>0</v>
      </c>
      <c r="CK36" s="110">
        <f>CL36+CM36+CN36+CO36</f>
        <v>1159501.2</v>
      </c>
      <c r="CL36" s="110">
        <f>CL62+CL970</f>
        <v>0</v>
      </c>
      <c r="CM36" s="110">
        <f>CM62+CM970</f>
        <v>0</v>
      </c>
      <c r="CN36" s="110">
        <f>CN62+CN970</f>
        <v>0</v>
      </c>
      <c r="CO36" s="110">
        <f>CO62+CO936+CO970</f>
        <v>1159501.2</v>
      </c>
      <c r="DJ36" s="632"/>
    </row>
    <row r="37" spans="2:114" s="466" customFormat="1" ht="84" customHeight="1" x14ac:dyDescent="0.25">
      <c r="B37" s="857" t="s">
        <v>379</v>
      </c>
      <c r="C37" s="857"/>
      <c r="D37" s="687">
        <f>E37+F37+G37+H37</f>
        <v>2400</v>
      </c>
      <c r="E37" s="687">
        <f>E991</f>
        <v>800</v>
      </c>
      <c r="F37" s="687">
        <f>F991</f>
        <v>1100</v>
      </c>
      <c r="G37" s="687">
        <f>G991</f>
        <v>500</v>
      </c>
      <c r="H37" s="687">
        <f>H991</f>
        <v>0</v>
      </c>
      <c r="I37" s="602">
        <f t="shared" si="0"/>
        <v>2400</v>
      </c>
      <c r="J37" s="603">
        <f t="shared" si="1"/>
        <v>1</v>
      </c>
      <c r="K37" s="687">
        <f>K991</f>
        <v>800</v>
      </c>
      <c r="L37" s="603">
        <f t="shared" si="2"/>
        <v>1</v>
      </c>
      <c r="M37" s="687">
        <f>M991</f>
        <v>1100</v>
      </c>
      <c r="N37" s="603">
        <f t="shared" si="3"/>
        <v>1</v>
      </c>
      <c r="O37" s="687">
        <f>O991</f>
        <v>500</v>
      </c>
      <c r="P37" s="603">
        <f t="shared" si="4"/>
        <v>1</v>
      </c>
      <c r="Q37" s="687">
        <f>Q991</f>
        <v>0</v>
      </c>
      <c r="R37" s="603">
        <v>0</v>
      </c>
      <c r="S37" s="687">
        <f t="shared" si="6"/>
        <v>2400</v>
      </c>
      <c r="T37" s="603">
        <f t="shared" si="7"/>
        <v>1</v>
      </c>
      <c r="U37" s="687">
        <f>U991</f>
        <v>800</v>
      </c>
      <c r="V37" s="603">
        <f t="shared" si="8"/>
        <v>1</v>
      </c>
      <c r="W37" s="687">
        <f>W991</f>
        <v>1100</v>
      </c>
      <c r="X37" s="603">
        <f t="shared" si="9"/>
        <v>1</v>
      </c>
      <c r="Y37" s="687">
        <f>Y991</f>
        <v>500</v>
      </c>
      <c r="Z37" s="603">
        <f t="shared" si="10"/>
        <v>1</v>
      </c>
      <c r="AA37" s="687">
        <f>AA991</f>
        <v>0</v>
      </c>
      <c r="AB37" s="603">
        <v>0</v>
      </c>
      <c r="AC37" s="687">
        <f t="shared" si="12"/>
        <v>2400</v>
      </c>
      <c r="AD37" s="641">
        <f t="shared" si="13"/>
        <v>1</v>
      </c>
      <c r="AE37" s="687">
        <f>AE991</f>
        <v>800</v>
      </c>
      <c r="AF37" s="641">
        <f t="shared" si="14"/>
        <v>1</v>
      </c>
      <c r="AG37" s="687">
        <f>AG991</f>
        <v>1100</v>
      </c>
      <c r="AH37" s="641">
        <f t="shared" si="15"/>
        <v>1</v>
      </c>
      <c r="AI37" s="687">
        <f>AI991</f>
        <v>500</v>
      </c>
      <c r="AJ37" s="641">
        <f t="shared" si="16"/>
        <v>1</v>
      </c>
      <c r="AK37" s="687">
        <f>AK991</f>
        <v>0</v>
      </c>
      <c r="AL37" s="641">
        <v>0</v>
      </c>
      <c r="AM37" s="302"/>
      <c r="AN37" s="302"/>
      <c r="AO37" s="302"/>
      <c r="AP37" s="302"/>
      <c r="AQ37" s="302"/>
      <c r="AR37" s="302"/>
      <c r="AS37" s="302"/>
      <c r="AT37" s="302"/>
      <c r="AU37" s="302">
        <f>AU991</f>
        <v>0</v>
      </c>
      <c r="AV37" s="335">
        <f>AW37+AX37+AY37+AZ37</f>
        <v>1800</v>
      </c>
      <c r="AW37" s="302">
        <f>AW991</f>
        <v>800</v>
      </c>
      <c r="AX37" s="302">
        <f>AX991</f>
        <v>400</v>
      </c>
      <c r="AY37" s="302">
        <f>AY991</f>
        <v>600</v>
      </c>
      <c r="AZ37" s="302">
        <f>AZ991</f>
        <v>0</v>
      </c>
      <c r="BA37" s="335">
        <f t="shared" si="18"/>
        <v>0</v>
      </c>
      <c r="BB37" s="335">
        <f>BB991</f>
        <v>0</v>
      </c>
      <c r="BC37" s="335">
        <f>BC991</f>
        <v>0</v>
      </c>
      <c r="BD37" s="335">
        <f>BD991</f>
        <v>0</v>
      </c>
      <c r="BE37" s="335">
        <f t="shared" si="19"/>
        <v>1300</v>
      </c>
      <c r="BF37" s="335">
        <f>BF991</f>
        <v>800</v>
      </c>
      <c r="BG37" s="335">
        <f>BG991</f>
        <v>500</v>
      </c>
      <c r="BH37" s="335">
        <f>BH991</f>
        <v>0</v>
      </c>
      <c r="BI37" s="335">
        <f>BJ37+BK37+BL37+BM37</f>
        <v>500</v>
      </c>
      <c r="BJ37" s="302">
        <f>BJ991</f>
        <v>100</v>
      </c>
      <c r="BK37" s="335">
        <f>BK991</f>
        <v>100</v>
      </c>
      <c r="BL37" s="335">
        <f>BL991</f>
        <v>300</v>
      </c>
      <c r="BM37" s="335">
        <f>BM991</f>
        <v>0</v>
      </c>
      <c r="BN37" s="335">
        <v>0</v>
      </c>
      <c r="BO37" s="335">
        <f>BP37+BQ37+BR37+BS37</f>
        <v>500</v>
      </c>
      <c r="BP37" s="302">
        <f t="shared" ref="BP37:BU37" si="36">BP991</f>
        <v>100</v>
      </c>
      <c r="BQ37" s="335">
        <f t="shared" si="36"/>
        <v>100</v>
      </c>
      <c r="BR37" s="335">
        <f t="shared" si="36"/>
        <v>300</v>
      </c>
      <c r="BS37" s="335">
        <f t="shared" si="36"/>
        <v>0</v>
      </c>
      <c r="BT37" s="335">
        <f t="shared" si="36"/>
        <v>300</v>
      </c>
      <c r="BU37" s="335">
        <f t="shared" si="36"/>
        <v>0</v>
      </c>
      <c r="BV37" s="335">
        <f>BW37+BX37+BY37+BZ37</f>
        <v>200</v>
      </c>
      <c r="BW37" s="335">
        <f>BW991</f>
        <v>100</v>
      </c>
      <c r="BX37" s="335">
        <f>BX991</f>
        <v>0</v>
      </c>
      <c r="BY37" s="335">
        <f>BY991</f>
        <v>100</v>
      </c>
      <c r="BZ37" s="335">
        <f>BZ991</f>
        <v>0</v>
      </c>
      <c r="CA37" s="335">
        <f t="shared" si="35"/>
        <v>0</v>
      </c>
      <c r="CB37" s="335">
        <f>CB991</f>
        <v>0</v>
      </c>
      <c r="CC37" s="335">
        <f>CC991</f>
        <v>0</v>
      </c>
      <c r="CD37" s="335">
        <f>CD991</f>
        <v>0</v>
      </c>
      <c r="CE37" s="335">
        <f>CF37+CG37+CH37+CI37</f>
        <v>200</v>
      </c>
      <c r="CF37" s="335">
        <f>CF991</f>
        <v>100</v>
      </c>
      <c r="CG37" s="335">
        <f>CG991</f>
        <v>0</v>
      </c>
      <c r="CH37" s="335">
        <f>CH991</f>
        <v>100</v>
      </c>
      <c r="CI37" s="335">
        <f>CI991</f>
        <v>0</v>
      </c>
      <c r="CJ37" s="335">
        <v>0</v>
      </c>
      <c r="CK37" s="335">
        <f>CL37+CM37+CN37+CO37</f>
        <v>200</v>
      </c>
      <c r="CL37" s="335">
        <f>CL991</f>
        <v>100</v>
      </c>
      <c r="CM37" s="335">
        <f>CM991</f>
        <v>0</v>
      </c>
      <c r="CN37" s="335">
        <f>CN991</f>
        <v>100</v>
      </c>
      <c r="CO37" s="335">
        <f>CO991</f>
        <v>0</v>
      </c>
      <c r="CS37" s="642"/>
    </row>
    <row r="38" spans="2:114" s="466" customFormat="1" ht="84" hidden="1" customHeight="1" x14ac:dyDescent="0.25">
      <c r="B38" s="857" t="s">
        <v>226</v>
      </c>
      <c r="C38" s="857"/>
      <c r="D38" s="335">
        <f>E38+F38+G38+H38</f>
        <v>0</v>
      </c>
      <c r="E38" s="335">
        <v>0</v>
      </c>
      <c r="F38" s="335"/>
      <c r="G38" s="335">
        <v>0</v>
      </c>
      <c r="H38" s="335">
        <v>0</v>
      </c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567" t="e">
        <f t="shared" si="8"/>
        <v>#DIV/0!</v>
      </c>
      <c r="W38" s="335"/>
      <c r="X38" s="335"/>
      <c r="Y38" s="335"/>
      <c r="Z38" s="335"/>
      <c r="AA38" s="335"/>
      <c r="AB38" s="335"/>
      <c r="AC38" s="335"/>
      <c r="AD38" s="335"/>
      <c r="AE38" s="335"/>
      <c r="AF38" s="335"/>
      <c r="AG38" s="335"/>
      <c r="AH38" s="335"/>
      <c r="AI38" s="335"/>
      <c r="AJ38" s="335"/>
      <c r="AK38" s="335"/>
      <c r="AL38" s="335"/>
      <c r="AM38" s="335"/>
      <c r="AN38" s="335"/>
      <c r="AO38" s="335"/>
      <c r="AP38" s="335"/>
      <c r="AQ38" s="335"/>
      <c r="AR38" s="335"/>
      <c r="AS38" s="335"/>
      <c r="AT38" s="335"/>
      <c r="AU38" s="335">
        <v>0</v>
      </c>
      <c r="AV38" s="335">
        <f>AW38+AX38+AY38+AZ38</f>
        <v>0</v>
      </c>
      <c r="AW38" s="335">
        <v>0</v>
      </c>
      <c r="AX38" s="335"/>
      <c r="AY38" s="335">
        <v>0</v>
      </c>
      <c r="AZ38" s="335">
        <v>0</v>
      </c>
      <c r="BA38" s="335">
        <f t="shared" si="18"/>
        <v>0</v>
      </c>
      <c r="BB38" s="335">
        <v>0</v>
      </c>
      <c r="BC38" s="335">
        <v>0</v>
      </c>
      <c r="BD38" s="335">
        <v>0</v>
      </c>
      <c r="BE38" s="335">
        <f t="shared" si="19"/>
        <v>0</v>
      </c>
      <c r="BF38" s="335">
        <v>0</v>
      </c>
      <c r="BG38" s="335">
        <v>0</v>
      </c>
      <c r="BH38" s="335">
        <v>0</v>
      </c>
      <c r="BI38" s="335">
        <f>BI63</f>
        <v>0</v>
      </c>
      <c r="BJ38" s="335">
        <v>0</v>
      </c>
      <c r="BK38" s="335"/>
      <c r="BL38" s="335">
        <v>0</v>
      </c>
      <c r="BM38" s="335">
        <v>0</v>
      </c>
      <c r="BN38" s="335">
        <f t="shared" ref="BN38:BN53" si="37">BO38+BP38+BQ38</f>
        <v>0</v>
      </c>
      <c r="BO38" s="335">
        <f>BO63</f>
        <v>0</v>
      </c>
      <c r="BP38" s="335">
        <v>0</v>
      </c>
      <c r="BQ38" s="335"/>
      <c r="BR38" s="335">
        <v>0</v>
      </c>
      <c r="BS38" s="335">
        <v>0</v>
      </c>
      <c r="BT38" s="335">
        <v>0</v>
      </c>
      <c r="BU38" s="335">
        <v>0</v>
      </c>
      <c r="BV38" s="335">
        <f>BV63</f>
        <v>0</v>
      </c>
      <c r="BW38" s="335">
        <v>0</v>
      </c>
      <c r="BX38" s="335"/>
      <c r="BY38" s="335">
        <v>0</v>
      </c>
      <c r="BZ38" s="335">
        <v>0</v>
      </c>
      <c r="CA38" s="335">
        <f t="shared" si="35"/>
        <v>0</v>
      </c>
      <c r="CB38" s="335">
        <v>0</v>
      </c>
      <c r="CC38" s="335">
        <v>0</v>
      </c>
      <c r="CD38" s="335">
        <v>0</v>
      </c>
      <c r="CE38" s="335">
        <f t="shared" ref="CE38:CE53" si="38">CF38+CH38+CI38</f>
        <v>0</v>
      </c>
      <c r="CF38" s="335">
        <v>0</v>
      </c>
      <c r="CG38" s="335"/>
      <c r="CH38" s="335">
        <v>0</v>
      </c>
      <c r="CI38" s="335">
        <v>0</v>
      </c>
      <c r="CJ38" s="335"/>
      <c r="CK38" s="335">
        <f>CK63</f>
        <v>0</v>
      </c>
      <c r="CL38" s="335">
        <v>0</v>
      </c>
      <c r="CM38" s="335"/>
      <c r="CN38" s="335">
        <v>0</v>
      </c>
      <c r="CO38" s="335">
        <v>0</v>
      </c>
    </row>
    <row r="39" spans="2:114" s="466" customFormat="1" ht="96" hidden="1" customHeight="1" x14ac:dyDescent="0.25">
      <c r="B39" s="857" t="s">
        <v>407</v>
      </c>
      <c r="C39" s="857"/>
      <c r="D39" s="335">
        <f>E39+F39+G39+H39</f>
        <v>500</v>
      </c>
      <c r="E39" s="335">
        <f>E816+E818</f>
        <v>500</v>
      </c>
      <c r="F39" s="335">
        <f>F816+F818</f>
        <v>0</v>
      </c>
      <c r="G39" s="335">
        <f>G816+G818</f>
        <v>0</v>
      </c>
      <c r="H39" s="335">
        <v>0</v>
      </c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567">
        <f t="shared" si="8"/>
        <v>0</v>
      </c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>
        <f>AU816+AU818</f>
        <v>0</v>
      </c>
      <c r="AV39" s="335">
        <f>AW39+AX39+AY39+AZ39</f>
        <v>500</v>
      </c>
      <c r="AW39" s="335">
        <f>AW816+AW818</f>
        <v>500</v>
      </c>
      <c r="AX39" s="335">
        <f>AX816+AX818</f>
        <v>0</v>
      </c>
      <c r="AY39" s="335">
        <f>AY816+AY818</f>
        <v>0</v>
      </c>
      <c r="AZ39" s="335">
        <v>0</v>
      </c>
      <c r="BA39" s="335">
        <f t="shared" ref="BA39:BH39" si="39">BA816+BA818</f>
        <v>0</v>
      </c>
      <c r="BB39" s="335">
        <f t="shared" si="39"/>
        <v>0</v>
      </c>
      <c r="BC39" s="335">
        <f t="shared" si="39"/>
        <v>0</v>
      </c>
      <c r="BD39" s="335">
        <f t="shared" si="39"/>
        <v>0</v>
      </c>
      <c r="BE39" s="335">
        <f t="shared" si="39"/>
        <v>150</v>
      </c>
      <c r="BF39" s="335">
        <f t="shared" si="39"/>
        <v>0</v>
      </c>
      <c r="BG39" s="335">
        <f t="shared" si="39"/>
        <v>0</v>
      </c>
      <c r="BH39" s="335">
        <f t="shared" si="39"/>
        <v>150</v>
      </c>
      <c r="BI39" s="335">
        <f>BJ39+BK39+BL39+BM39</f>
        <v>0</v>
      </c>
      <c r="BJ39" s="335">
        <f>BJ816+BJ818</f>
        <v>0</v>
      </c>
      <c r="BK39" s="335">
        <f>BK816+BK818</f>
        <v>0</v>
      </c>
      <c r="BL39" s="335">
        <f>BL816+BL818</f>
        <v>0</v>
      </c>
      <c r="BM39" s="335">
        <v>0</v>
      </c>
      <c r="BN39" s="335">
        <f t="shared" si="37"/>
        <v>0</v>
      </c>
      <c r="BO39" s="335">
        <f>BP39+BQ39+BR39+BS39</f>
        <v>0</v>
      </c>
      <c r="BP39" s="335">
        <f>BP816+BP818</f>
        <v>0</v>
      </c>
      <c r="BQ39" s="335">
        <f>BQ816+BQ818</f>
        <v>0</v>
      </c>
      <c r="BR39" s="335">
        <f>BR816+BR818</f>
        <v>0</v>
      </c>
      <c r="BS39" s="335">
        <v>0</v>
      </c>
      <c r="BT39" s="335">
        <v>0</v>
      </c>
      <c r="BU39" s="335">
        <v>150</v>
      </c>
      <c r="BV39" s="335">
        <f>BW39+BX39+BY39+BZ39</f>
        <v>0</v>
      </c>
      <c r="BW39" s="335">
        <f>BW816+BW818</f>
        <v>0</v>
      </c>
      <c r="BX39" s="335">
        <f>BX816+BX818</f>
        <v>0</v>
      </c>
      <c r="BY39" s="335">
        <f>BY816+BY818</f>
        <v>0</v>
      </c>
      <c r="BZ39" s="335">
        <v>0</v>
      </c>
      <c r="CA39" s="335">
        <f t="shared" si="35"/>
        <v>0</v>
      </c>
      <c r="CB39" s="335">
        <v>0</v>
      </c>
      <c r="CC39" s="335">
        <v>0</v>
      </c>
      <c r="CD39" s="335"/>
      <c r="CE39" s="335">
        <f t="shared" si="38"/>
        <v>150</v>
      </c>
      <c r="CF39" s="335">
        <v>0</v>
      </c>
      <c r="CG39" s="335"/>
      <c r="CH39" s="335">
        <v>0</v>
      </c>
      <c r="CI39" s="335">
        <v>150</v>
      </c>
      <c r="CJ39" s="335"/>
      <c r="CK39" s="335">
        <f>CL39+CM39+CN39+CO39</f>
        <v>0</v>
      </c>
      <c r="CL39" s="335">
        <f>CL816+CL818</f>
        <v>0</v>
      </c>
      <c r="CM39" s="335">
        <f>CM816+CM818</f>
        <v>0</v>
      </c>
      <c r="CN39" s="335">
        <f>CN816+CN818</f>
        <v>0</v>
      </c>
      <c r="CO39" s="335">
        <v>0</v>
      </c>
    </row>
    <row r="40" spans="2:114" s="107" customFormat="1" ht="56.25" hidden="1" customHeight="1" x14ac:dyDescent="0.25">
      <c r="B40" s="855" t="s">
        <v>243</v>
      </c>
      <c r="C40" s="855"/>
      <c r="D40" s="109">
        <f>D65</f>
        <v>2947310.0063900002</v>
      </c>
      <c r="E40" s="109">
        <f>E65</f>
        <v>684369.58236</v>
      </c>
      <c r="F40" s="109"/>
      <c r="G40" s="109">
        <f>G65</f>
        <v>0</v>
      </c>
      <c r="H40" s="109">
        <f>H65</f>
        <v>0</v>
      </c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567">
        <f t="shared" si="8"/>
        <v>0</v>
      </c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>
        <f>AU65</f>
        <v>-2370.9548099999374</v>
      </c>
      <c r="AV40" s="335">
        <f>AV65</f>
        <v>2944939.0515800002</v>
      </c>
      <c r="AW40" s="109">
        <f>AW65</f>
        <v>681998.62910000002</v>
      </c>
      <c r="AX40" s="109"/>
      <c r="AY40" s="109">
        <f>AY65</f>
        <v>0</v>
      </c>
      <c r="AZ40" s="109">
        <f>AZ65</f>
        <v>0</v>
      </c>
      <c r="BA40" s="109">
        <f t="shared" si="18"/>
        <v>3776254.7761300001</v>
      </c>
      <c r="BB40" s="109">
        <f>BB65</f>
        <v>3776254.7761300001</v>
      </c>
      <c r="BC40" s="109">
        <f>BC65</f>
        <v>0</v>
      </c>
      <c r="BD40" s="109">
        <f>BD65</f>
        <v>0</v>
      </c>
      <c r="BE40" s="109" t="e">
        <f t="shared" si="19"/>
        <v>#REF!</v>
      </c>
      <c r="BF40" s="109" t="e">
        <f>BF65</f>
        <v>#REF!</v>
      </c>
      <c r="BG40" s="109">
        <f>BG65</f>
        <v>0</v>
      </c>
      <c r="BH40" s="109">
        <f>BH65</f>
        <v>0</v>
      </c>
      <c r="BI40" s="109">
        <f>BI65</f>
        <v>7361044.2000099998</v>
      </c>
      <c r="BJ40" s="196">
        <f>BJ65</f>
        <v>3122450.0272499998</v>
      </c>
      <c r="BK40" s="196"/>
      <c r="BL40" s="196">
        <f>BL65</f>
        <v>0</v>
      </c>
      <c r="BM40" s="196">
        <f>BM65</f>
        <v>0</v>
      </c>
      <c r="BN40" s="109">
        <f t="shared" si="37"/>
        <v>10483494.227259999</v>
      </c>
      <c r="BO40" s="109">
        <f>BO65</f>
        <v>7361044.2000099998</v>
      </c>
      <c r="BP40" s="196">
        <f>BP65</f>
        <v>3122450.0272499998</v>
      </c>
      <c r="BQ40" s="196"/>
      <c r="BR40" s="196">
        <f>BR65</f>
        <v>0</v>
      </c>
      <c r="BS40" s="196">
        <f>BS65</f>
        <v>0</v>
      </c>
      <c r="BT40" s="109">
        <f t="shared" ref="BT40:BZ40" si="40">BT65</f>
        <v>0</v>
      </c>
      <c r="BU40" s="109">
        <f t="shared" si="40"/>
        <v>0</v>
      </c>
      <c r="BV40" s="109">
        <f t="shared" si="40"/>
        <v>0</v>
      </c>
      <c r="BW40" s="196">
        <f t="shared" si="40"/>
        <v>0</v>
      </c>
      <c r="BX40" s="196"/>
      <c r="BY40" s="196">
        <f t="shared" si="40"/>
        <v>0</v>
      </c>
      <c r="BZ40" s="196">
        <f t="shared" si="40"/>
        <v>0</v>
      </c>
      <c r="CA40" s="109">
        <f t="shared" si="35"/>
        <v>0</v>
      </c>
      <c r="CB40" s="109">
        <f>CB65</f>
        <v>0</v>
      </c>
      <c r="CC40" s="109">
        <f>CC65</f>
        <v>0</v>
      </c>
      <c r="CD40" s="109">
        <f>CD65</f>
        <v>0</v>
      </c>
      <c r="CE40" s="109">
        <f t="shared" si="38"/>
        <v>3998617.9523999998</v>
      </c>
      <c r="CF40" s="109">
        <f>CF65</f>
        <v>3998617.9523999998</v>
      </c>
      <c r="CG40" s="109"/>
      <c r="CH40" s="109">
        <f>CH65</f>
        <v>0</v>
      </c>
      <c r="CI40" s="109">
        <f>CI65</f>
        <v>0</v>
      </c>
      <c r="CJ40" s="109"/>
      <c r="CK40" s="109">
        <f>CK65</f>
        <v>16363077.300001379</v>
      </c>
      <c r="CL40" s="196">
        <f>CL65</f>
        <v>3998617.9523999998</v>
      </c>
      <c r="CM40" s="196"/>
      <c r="CN40" s="196">
        <f>CN65</f>
        <v>0</v>
      </c>
      <c r="CO40" s="196">
        <f>CO65</f>
        <v>0</v>
      </c>
    </row>
    <row r="41" spans="2:114" s="106" customFormat="1" ht="35.25" hidden="1" customHeight="1" x14ac:dyDescent="0.25">
      <c r="B41" s="855" t="s">
        <v>27</v>
      </c>
      <c r="C41" s="855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567" t="e">
        <f t="shared" si="8"/>
        <v>#DIV/0!</v>
      </c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335"/>
      <c r="AW41" s="109"/>
      <c r="AX41" s="109"/>
      <c r="AY41" s="109"/>
      <c r="AZ41" s="109"/>
      <c r="BA41" s="109">
        <f t="shared" si="18"/>
        <v>0</v>
      </c>
      <c r="BB41" s="109"/>
      <c r="BC41" s="109"/>
      <c r="BD41" s="109"/>
      <c r="BE41" s="109">
        <f t="shared" si="19"/>
        <v>0</v>
      </c>
      <c r="BF41" s="109"/>
      <c r="BG41" s="109"/>
      <c r="BH41" s="109"/>
      <c r="BI41" s="109"/>
      <c r="BJ41" s="196"/>
      <c r="BK41" s="196"/>
      <c r="BL41" s="196"/>
      <c r="BM41" s="196"/>
      <c r="BN41" s="109">
        <f t="shared" si="37"/>
        <v>0</v>
      </c>
      <c r="BO41" s="109"/>
      <c r="BP41" s="196"/>
      <c r="BQ41" s="196"/>
      <c r="BR41" s="196"/>
      <c r="BS41" s="196"/>
      <c r="BT41" s="109"/>
      <c r="BU41" s="109"/>
      <c r="BV41" s="109"/>
      <c r="BW41" s="196"/>
      <c r="BX41" s="196"/>
      <c r="BY41" s="196"/>
      <c r="BZ41" s="196"/>
      <c r="CA41" s="109">
        <f t="shared" si="35"/>
        <v>0</v>
      </c>
      <c r="CB41" s="109"/>
      <c r="CC41" s="109"/>
      <c r="CD41" s="109"/>
      <c r="CE41" s="109">
        <f t="shared" si="38"/>
        <v>0</v>
      </c>
      <c r="CF41" s="109"/>
      <c r="CG41" s="109"/>
      <c r="CH41" s="109"/>
      <c r="CI41" s="109"/>
      <c r="CJ41" s="109"/>
      <c r="CK41" s="109"/>
      <c r="CL41" s="196"/>
      <c r="CM41" s="196"/>
      <c r="CN41" s="196"/>
      <c r="CO41" s="196"/>
    </row>
    <row r="42" spans="2:114" s="106" customFormat="1" ht="35.25" hidden="1" customHeight="1" x14ac:dyDescent="0.25">
      <c r="B42" s="855" t="s">
        <v>28</v>
      </c>
      <c r="C42" s="855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567" t="e">
        <f t="shared" si="8"/>
        <v>#DIV/0!</v>
      </c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335"/>
      <c r="AW42" s="109"/>
      <c r="AX42" s="109"/>
      <c r="AY42" s="109"/>
      <c r="AZ42" s="109"/>
      <c r="BA42" s="109">
        <f t="shared" si="18"/>
        <v>0</v>
      </c>
      <c r="BB42" s="109"/>
      <c r="BC42" s="109"/>
      <c r="BD42" s="109"/>
      <c r="BE42" s="109">
        <f t="shared" si="19"/>
        <v>0</v>
      </c>
      <c r="BF42" s="109"/>
      <c r="BG42" s="109"/>
      <c r="BH42" s="109"/>
      <c r="BI42" s="109"/>
      <c r="BJ42" s="196"/>
      <c r="BK42" s="196"/>
      <c r="BL42" s="196"/>
      <c r="BM42" s="196"/>
      <c r="BN42" s="109">
        <f t="shared" si="37"/>
        <v>0</v>
      </c>
      <c r="BO42" s="109"/>
      <c r="BP42" s="196"/>
      <c r="BQ42" s="196"/>
      <c r="BR42" s="196"/>
      <c r="BS42" s="196"/>
      <c r="BT42" s="109"/>
      <c r="BU42" s="109"/>
      <c r="BV42" s="109"/>
      <c r="BW42" s="196"/>
      <c r="BX42" s="196"/>
      <c r="BY42" s="196"/>
      <c r="BZ42" s="196"/>
      <c r="CA42" s="109">
        <f t="shared" si="35"/>
        <v>0</v>
      </c>
      <c r="CB42" s="109"/>
      <c r="CC42" s="109"/>
      <c r="CD42" s="109"/>
      <c r="CE42" s="109">
        <f t="shared" si="38"/>
        <v>0</v>
      </c>
      <c r="CF42" s="109"/>
      <c r="CG42" s="109"/>
      <c r="CH42" s="109"/>
      <c r="CI42" s="109"/>
      <c r="CJ42" s="109"/>
      <c r="CK42" s="109"/>
      <c r="CL42" s="196"/>
      <c r="CM42" s="196"/>
      <c r="CN42" s="196"/>
      <c r="CO42" s="196"/>
    </row>
    <row r="43" spans="2:114" s="108" customFormat="1" ht="35.25" hidden="1" customHeight="1" x14ac:dyDescent="0.25">
      <c r="B43" s="858"/>
      <c r="C43" s="858"/>
      <c r="D43" s="305"/>
      <c r="E43" s="305"/>
      <c r="F43" s="305"/>
      <c r="G43" s="305"/>
      <c r="H43" s="305"/>
      <c r="I43" s="305"/>
      <c r="J43" s="305"/>
      <c r="K43" s="305"/>
      <c r="L43" s="305"/>
      <c r="M43" s="305"/>
      <c r="N43" s="305"/>
      <c r="O43" s="305"/>
      <c r="P43" s="305"/>
      <c r="Q43" s="305"/>
      <c r="R43" s="305"/>
      <c r="S43" s="305"/>
      <c r="T43" s="305"/>
      <c r="U43" s="305"/>
      <c r="V43" s="567" t="e">
        <f t="shared" si="8"/>
        <v>#DIV/0!</v>
      </c>
      <c r="W43" s="305"/>
      <c r="X43" s="305"/>
      <c r="Y43" s="305"/>
      <c r="Z43" s="305"/>
      <c r="AA43" s="305"/>
      <c r="AB43" s="305"/>
      <c r="AC43" s="305"/>
      <c r="AD43" s="305"/>
      <c r="AE43" s="305"/>
      <c r="AF43" s="305"/>
      <c r="AG43" s="305"/>
      <c r="AH43" s="305"/>
      <c r="AI43" s="305"/>
      <c r="AJ43" s="305"/>
      <c r="AK43" s="305"/>
      <c r="AL43" s="305"/>
      <c r="AM43" s="305"/>
      <c r="AN43" s="305"/>
      <c r="AO43" s="305"/>
      <c r="AP43" s="305"/>
      <c r="AQ43" s="305"/>
      <c r="AR43" s="305"/>
      <c r="AS43" s="305"/>
      <c r="AT43" s="305"/>
      <c r="AU43" s="305"/>
      <c r="AV43" s="507"/>
      <c r="AW43" s="305"/>
      <c r="AX43" s="305"/>
      <c r="AY43" s="305"/>
      <c r="AZ43" s="305"/>
      <c r="BA43" s="109">
        <f t="shared" si="18"/>
        <v>0</v>
      </c>
      <c r="BB43" s="305"/>
      <c r="BC43" s="305"/>
      <c r="BD43" s="305"/>
      <c r="BE43" s="305">
        <f t="shared" si="19"/>
        <v>0</v>
      </c>
      <c r="BF43" s="305"/>
      <c r="BG43" s="305"/>
      <c r="BH43" s="305"/>
      <c r="BI43" s="305"/>
      <c r="BJ43" s="245"/>
      <c r="BK43" s="245"/>
      <c r="BL43" s="245"/>
      <c r="BM43" s="245"/>
      <c r="BN43" s="109">
        <f t="shared" si="37"/>
        <v>0</v>
      </c>
      <c r="BO43" s="305"/>
      <c r="BP43" s="245"/>
      <c r="BQ43" s="245"/>
      <c r="BR43" s="245"/>
      <c r="BS43" s="245"/>
      <c r="BT43" s="305"/>
      <c r="BU43" s="305"/>
      <c r="BV43" s="305"/>
      <c r="BW43" s="245"/>
      <c r="BX43" s="245"/>
      <c r="BY43" s="245"/>
      <c r="BZ43" s="245"/>
      <c r="CA43" s="109">
        <f t="shared" si="35"/>
        <v>0</v>
      </c>
      <c r="CB43" s="305"/>
      <c r="CC43" s="305"/>
      <c r="CD43" s="305"/>
      <c r="CE43" s="305">
        <f t="shared" si="38"/>
        <v>0</v>
      </c>
      <c r="CF43" s="305"/>
      <c r="CG43" s="305"/>
      <c r="CH43" s="305"/>
      <c r="CI43" s="305"/>
      <c r="CJ43" s="109"/>
      <c r="CK43" s="305"/>
      <c r="CL43" s="245"/>
      <c r="CM43" s="245"/>
      <c r="CN43" s="245"/>
      <c r="CO43" s="245"/>
    </row>
    <row r="44" spans="2:114" s="108" customFormat="1" ht="35.25" hidden="1" customHeight="1" x14ac:dyDescent="0.25">
      <c r="B44" s="858"/>
      <c r="C44" s="858"/>
      <c r="D44" s="305"/>
      <c r="E44" s="305"/>
      <c r="F44" s="305"/>
      <c r="G44" s="305"/>
      <c r="H44" s="305"/>
      <c r="I44" s="305"/>
      <c r="J44" s="305"/>
      <c r="K44" s="305"/>
      <c r="L44" s="305"/>
      <c r="M44" s="305"/>
      <c r="N44" s="305"/>
      <c r="O44" s="305"/>
      <c r="P44" s="305"/>
      <c r="Q44" s="305"/>
      <c r="R44" s="305"/>
      <c r="S44" s="305"/>
      <c r="T44" s="305"/>
      <c r="U44" s="305"/>
      <c r="V44" s="567" t="e">
        <f t="shared" si="8"/>
        <v>#DIV/0!</v>
      </c>
      <c r="W44" s="305"/>
      <c r="X44" s="305"/>
      <c r="Y44" s="305"/>
      <c r="Z44" s="305"/>
      <c r="AA44" s="305"/>
      <c r="AB44" s="305"/>
      <c r="AC44" s="305"/>
      <c r="AD44" s="305"/>
      <c r="AE44" s="305"/>
      <c r="AF44" s="305"/>
      <c r="AG44" s="305"/>
      <c r="AH44" s="305"/>
      <c r="AI44" s="305"/>
      <c r="AJ44" s="305"/>
      <c r="AK44" s="305"/>
      <c r="AL44" s="305"/>
      <c r="AM44" s="305"/>
      <c r="AN44" s="305"/>
      <c r="AO44" s="305"/>
      <c r="AP44" s="305"/>
      <c r="AQ44" s="305"/>
      <c r="AR44" s="305"/>
      <c r="AS44" s="305"/>
      <c r="AT44" s="305"/>
      <c r="AU44" s="305"/>
      <c r="AV44" s="507"/>
      <c r="AW44" s="305"/>
      <c r="AX44" s="305"/>
      <c r="AY44" s="305"/>
      <c r="AZ44" s="305"/>
      <c r="BA44" s="109">
        <f t="shared" si="18"/>
        <v>0</v>
      </c>
      <c r="BB44" s="305"/>
      <c r="BC44" s="305"/>
      <c r="BD44" s="305"/>
      <c r="BE44" s="305">
        <f t="shared" si="19"/>
        <v>0</v>
      </c>
      <c r="BF44" s="305"/>
      <c r="BG44" s="305"/>
      <c r="BH44" s="305"/>
      <c r="BI44" s="305"/>
      <c r="BJ44" s="245"/>
      <c r="BK44" s="245"/>
      <c r="BL44" s="245"/>
      <c r="BM44" s="245"/>
      <c r="BN44" s="109">
        <f t="shared" si="37"/>
        <v>0</v>
      </c>
      <c r="BO44" s="305"/>
      <c r="BP44" s="245"/>
      <c r="BQ44" s="245"/>
      <c r="BR44" s="245"/>
      <c r="BS44" s="245"/>
      <c r="BT44" s="305"/>
      <c r="BU44" s="305"/>
      <c r="BV44" s="305"/>
      <c r="BW44" s="245"/>
      <c r="BX44" s="245"/>
      <c r="BY44" s="245"/>
      <c r="BZ44" s="245"/>
      <c r="CA44" s="109">
        <f t="shared" si="35"/>
        <v>0</v>
      </c>
      <c r="CB44" s="305"/>
      <c r="CC44" s="305"/>
      <c r="CD44" s="305"/>
      <c r="CE44" s="305">
        <f t="shared" si="38"/>
        <v>0</v>
      </c>
      <c r="CF44" s="305"/>
      <c r="CG44" s="305"/>
      <c r="CH44" s="305"/>
      <c r="CI44" s="305"/>
      <c r="CJ44" s="109"/>
      <c r="CK44" s="305"/>
      <c r="CL44" s="245"/>
      <c r="CM44" s="245"/>
      <c r="CN44" s="245"/>
      <c r="CO44" s="245"/>
    </row>
    <row r="45" spans="2:114" s="106" customFormat="1" ht="56.25" hidden="1" customHeight="1" x14ac:dyDescent="0.25">
      <c r="B45" s="855" t="s">
        <v>306</v>
      </c>
      <c r="C45" s="855"/>
      <c r="D45" s="109">
        <f>D227</f>
        <v>0</v>
      </c>
      <c r="E45" s="109">
        <f>E227</f>
        <v>0</v>
      </c>
      <c r="F45" s="109"/>
      <c r="G45" s="109">
        <f>G227</f>
        <v>0</v>
      </c>
      <c r="H45" s="109">
        <f>H227</f>
        <v>0</v>
      </c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567" t="e">
        <f t="shared" si="8"/>
        <v>#DIV/0!</v>
      </c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>
        <f>AU227</f>
        <v>0</v>
      </c>
      <c r="AV45" s="335">
        <f>AV227</f>
        <v>0</v>
      </c>
      <c r="AW45" s="109">
        <f>AW227</f>
        <v>0</v>
      </c>
      <c r="AX45" s="109"/>
      <c r="AY45" s="109">
        <f>AY227</f>
        <v>0</v>
      </c>
      <c r="AZ45" s="109">
        <f>AZ227</f>
        <v>0</v>
      </c>
      <c r="BA45" s="109">
        <f t="shared" si="18"/>
        <v>0</v>
      </c>
      <c r="BB45" s="109">
        <f>BB227</f>
        <v>0</v>
      </c>
      <c r="BC45" s="109">
        <f>BC227</f>
        <v>0</v>
      </c>
      <c r="BD45" s="109">
        <f>BD227</f>
        <v>0</v>
      </c>
      <c r="BE45" s="109">
        <f t="shared" si="19"/>
        <v>0</v>
      </c>
      <c r="BF45" s="109">
        <f>BF227</f>
        <v>0</v>
      </c>
      <c r="BG45" s="109">
        <f>BG227</f>
        <v>0</v>
      </c>
      <c r="BH45" s="109">
        <f>BH227</f>
        <v>0</v>
      </c>
      <c r="BI45" s="109">
        <f>BI227</f>
        <v>0</v>
      </c>
      <c r="BJ45" s="196">
        <f>BJ227</f>
        <v>0</v>
      </c>
      <c r="BK45" s="196"/>
      <c r="BL45" s="196">
        <f>BL227</f>
        <v>0</v>
      </c>
      <c r="BM45" s="196">
        <f>BM227</f>
        <v>0</v>
      </c>
      <c r="BN45" s="109">
        <f t="shared" si="37"/>
        <v>0</v>
      </c>
      <c r="BO45" s="109">
        <f>BO227</f>
        <v>0</v>
      </c>
      <c r="BP45" s="196">
        <f>BP227</f>
        <v>0</v>
      </c>
      <c r="BQ45" s="196"/>
      <c r="BR45" s="196">
        <f>BR227</f>
        <v>0</v>
      </c>
      <c r="BS45" s="196">
        <f>BS227</f>
        <v>0</v>
      </c>
      <c r="BT45" s="109">
        <f t="shared" ref="BT45:BZ45" si="41">BT227</f>
        <v>0</v>
      </c>
      <c r="BU45" s="109">
        <f t="shared" si="41"/>
        <v>0</v>
      </c>
      <c r="BV45" s="109">
        <f t="shared" si="41"/>
        <v>0</v>
      </c>
      <c r="BW45" s="196">
        <f t="shared" si="41"/>
        <v>0</v>
      </c>
      <c r="BX45" s="196"/>
      <c r="BY45" s="196">
        <f t="shared" si="41"/>
        <v>0</v>
      </c>
      <c r="BZ45" s="196">
        <f t="shared" si="41"/>
        <v>0</v>
      </c>
      <c r="CA45" s="109">
        <f t="shared" si="35"/>
        <v>0</v>
      </c>
      <c r="CB45" s="109">
        <f>CB227</f>
        <v>0</v>
      </c>
      <c r="CC45" s="109">
        <f>CC227</f>
        <v>0</v>
      </c>
      <c r="CD45" s="109">
        <f>CD227</f>
        <v>0</v>
      </c>
      <c r="CE45" s="109">
        <f t="shared" si="38"/>
        <v>0</v>
      </c>
      <c r="CF45" s="109">
        <f>CF227</f>
        <v>0</v>
      </c>
      <c r="CG45" s="109"/>
      <c r="CH45" s="109">
        <f>CH227</f>
        <v>0</v>
      </c>
      <c r="CI45" s="109">
        <f>CI227</f>
        <v>0</v>
      </c>
      <c r="CJ45" s="109"/>
      <c r="CK45" s="109">
        <f>CK227</f>
        <v>0</v>
      </c>
      <c r="CL45" s="196">
        <f>CL227</f>
        <v>0</v>
      </c>
      <c r="CM45" s="196"/>
      <c r="CN45" s="196">
        <f>CN227</f>
        <v>0</v>
      </c>
      <c r="CO45" s="196">
        <f>CO227</f>
        <v>0</v>
      </c>
    </row>
    <row r="46" spans="2:114" s="106" customFormat="1" ht="54" hidden="1" customHeight="1" x14ac:dyDescent="0.25">
      <c r="B46" s="855" t="s">
        <v>192</v>
      </c>
      <c r="C46" s="855"/>
      <c r="D46" s="109">
        <f>D283</f>
        <v>337321.8</v>
      </c>
      <c r="E46" s="109">
        <f>E283</f>
        <v>72335.316619999998</v>
      </c>
      <c r="F46" s="109"/>
      <c r="G46" s="109">
        <f>G283</f>
        <v>0</v>
      </c>
      <c r="H46" s="109">
        <f>H283</f>
        <v>0</v>
      </c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567">
        <f t="shared" si="8"/>
        <v>0</v>
      </c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>
        <f>AU283</f>
        <v>0</v>
      </c>
      <c r="AV46" s="335">
        <f>AV283</f>
        <v>337321.8</v>
      </c>
      <c r="AW46" s="109">
        <f>AW283</f>
        <v>72335.316619999998</v>
      </c>
      <c r="AX46" s="109"/>
      <c r="AY46" s="109">
        <f>AY283</f>
        <v>0</v>
      </c>
      <c r="AZ46" s="109">
        <f>AZ283</f>
        <v>0</v>
      </c>
      <c r="BA46" s="109">
        <f t="shared" si="18"/>
        <v>0</v>
      </c>
      <c r="BB46" s="109">
        <f>BB283</f>
        <v>0</v>
      </c>
      <c r="BC46" s="109">
        <f>BC283</f>
        <v>0</v>
      </c>
      <c r="BD46" s="109">
        <f>BD283</f>
        <v>0</v>
      </c>
      <c r="BE46" s="109">
        <f t="shared" si="19"/>
        <v>72335.316619999998</v>
      </c>
      <c r="BF46" s="109">
        <f>BF283</f>
        <v>72335.316619999998</v>
      </c>
      <c r="BG46" s="109">
        <f>BG283</f>
        <v>0</v>
      </c>
      <c r="BH46" s="109">
        <f>BH283</f>
        <v>0</v>
      </c>
      <c r="BI46" s="109">
        <f>BI283</f>
        <v>0</v>
      </c>
      <c r="BJ46" s="196">
        <f>BJ283</f>
        <v>0</v>
      </c>
      <c r="BK46" s="196"/>
      <c r="BL46" s="196">
        <f>BL283</f>
        <v>0</v>
      </c>
      <c r="BM46" s="196">
        <f>BM283</f>
        <v>0</v>
      </c>
      <c r="BN46" s="109">
        <f t="shared" si="37"/>
        <v>0</v>
      </c>
      <c r="BO46" s="109">
        <f>BO283</f>
        <v>0</v>
      </c>
      <c r="BP46" s="196">
        <f>BP283</f>
        <v>0</v>
      </c>
      <c r="BQ46" s="196"/>
      <c r="BR46" s="196">
        <f>BR283</f>
        <v>0</v>
      </c>
      <c r="BS46" s="196">
        <f>BS283</f>
        <v>0</v>
      </c>
      <c r="BT46" s="109">
        <f t="shared" ref="BT46:BZ46" si="42">BT283</f>
        <v>0</v>
      </c>
      <c r="BU46" s="109">
        <f t="shared" si="42"/>
        <v>0</v>
      </c>
      <c r="BV46" s="109">
        <f t="shared" si="42"/>
        <v>0</v>
      </c>
      <c r="BW46" s="196">
        <f t="shared" si="42"/>
        <v>0</v>
      </c>
      <c r="BX46" s="196"/>
      <c r="BY46" s="196">
        <f t="shared" si="42"/>
        <v>0</v>
      </c>
      <c r="BZ46" s="196">
        <f t="shared" si="42"/>
        <v>0</v>
      </c>
      <c r="CA46" s="109">
        <f t="shared" si="35"/>
        <v>0</v>
      </c>
      <c r="CB46" s="109">
        <f>CB283</f>
        <v>0</v>
      </c>
      <c r="CC46" s="109">
        <f>CC283</f>
        <v>0</v>
      </c>
      <c r="CD46" s="109">
        <f>CD283</f>
        <v>0</v>
      </c>
      <c r="CE46" s="109">
        <f t="shared" si="38"/>
        <v>0</v>
      </c>
      <c r="CF46" s="109">
        <f>CF283</f>
        <v>0</v>
      </c>
      <c r="CG46" s="109"/>
      <c r="CH46" s="109">
        <f>CH283</f>
        <v>0</v>
      </c>
      <c r="CI46" s="109">
        <f>CI283</f>
        <v>0</v>
      </c>
      <c r="CJ46" s="109"/>
      <c r="CK46" s="109">
        <f>CK283</f>
        <v>0</v>
      </c>
      <c r="CL46" s="196">
        <f>CL283</f>
        <v>0</v>
      </c>
      <c r="CM46" s="196"/>
      <c r="CN46" s="196">
        <f>CN283</f>
        <v>0</v>
      </c>
      <c r="CO46" s="196">
        <f>CO283</f>
        <v>0</v>
      </c>
    </row>
    <row r="47" spans="2:114" s="106" customFormat="1" ht="85.5" hidden="1" customHeight="1" x14ac:dyDescent="0.25">
      <c r="B47" s="855" t="s">
        <v>209</v>
      </c>
      <c r="C47" s="855"/>
      <c r="D47" s="109">
        <f>D729</f>
        <v>11845059.737060001</v>
      </c>
      <c r="E47" s="109">
        <f>E729</f>
        <v>5482900.667510001</v>
      </c>
      <c r="F47" s="109"/>
      <c r="G47" s="109">
        <f>G729</f>
        <v>0</v>
      </c>
      <c r="H47" s="109">
        <f>H729</f>
        <v>1533554.5803499999</v>
      </c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567">
        <f t="shared" si="8"/>
        <v>0</v>
      </c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>
        <f>AU729</f>
        <v>-3213325.1437800024</v>
      </c>
      <c r="AV47" s="335">
        <f>AV729</f>
        <v>8631734.5932799987</v>
      </c>
      <c r="AW47" s="109">
        <f>AW729</f>
        <v>2682595.0364099997</v>
      </c>
      <c r="AX47" s="109"/>
      <c r="AY47" s="109">
        <f>AY729</f>
        <v>0</v>
      </c>
      <c r="AZ47" s="109">
        <f>AZ729</f>
        <v>1370679.7701799998</v>
      </c>
      <c r="BA47" s="109" t="e">
        <f t="shared" si="18"/>
        <v>#REF!</v>
      </c>
      <c r="BB47" s="109" t="e">
        <f>BB729</f>
        <v>#REF!</v>
      </c>
      <c r="BC47" s="109" t="e">
        <f>BC729</f>
        <v>#REF!</v>
      </c>
      <c r="BD47" s="109" t="e">
        <f>BD729</f>
        <v>#REF!</v>
      </c>
      <c r="BE47" s="109" t="e">
        <f t="shared" si="19"/>
        <v>#REF!</v>
      </c>
      <c r="BF47" s="109" t="e">
        <f>BF729</f>
        <v>#REF!</v>
      </c>
      <c r="BG47" s="109" t="e">
        <f>BG729</f>
        <v>#REF!</v>
      </c>
      <c r="BH47" s="109" t="e">
        <f>BH729</f>
        <v>#REF!</v>
      </c>
      <c r="BI47" s="109">
        <f>BI729</f>
        <v>6404467.21435</v>
      </c>
      <c r="BJ47" s="196">
        <f>BJ729</f>
        <v>1573807.2326</v>
      </c>
      <c r="BK47" s="196"/>
      <c r="BL47" s="196">
        <f>BL729</f>
        <v>0</v>
      </c>
      <c r="BM47" s="196">
        <f>BM729</f>
        <v>1053111.71263</v>
      </c>
      <c r="BN47" s="109">
        <f t="shared" si="37"/>
        <v>8037592.8976599993</v>
      </c>
      <c r="BO47" s="109">
        <f>BO729</f>
        <v>6463785.6650599996</v>
      </c>
      <c r="BP47" s="196">
        <f>BP729</f>
        <v>1573807.2326</v>
      </c>
      <c r="BQ47" s="196"/>
      <c r="BR47" s="196">
        <f>BR729</f>
        <v>0</v>
      </c>
      <c r="BS47" s="196">
        <f>BS729</f>
        <v>1053111.71263</v>
      </c>
      <c r="BT47" s="109" t="e">
        <f t="shared" ref="BT47:BZ47" si="43">BT729</f>
        <v>#REF!</v>
      </c>
      <c r="BU47" s="109" t="e">
        <f t="shared" si="43"/>
        <v>#REF!</v>
      </c>
      <c r="BV47" s="109" t="e">
        <f t="shared" si="43"/>
        <v>#REF!</v>
      </c>
      <c r="BW47" s="196">
        <f t="shared" si="43"/>
        <v>1634943.4886</v>
      </c>
      <c r="BX47" s="196"/>
      <c r="BY47" s="196">
        <f t="shared" si="43"/>
        <v>0</v>
      </c>
      <c r="BZ47" s="196" t="e">
        <f t="shared" si="43"/>
        <v>#REF!</v>
      </c>
      <c r="CA47" s="109" t="e">
        <f t="shared" si="35"/>
        <v>#REF!</v>
      </c>
      <c r="CB47" s="109" t="e">
        <f>CB729</f>
        <v>#REF!</v>
      </c>
      <c r="CC47" s="109" t="e">
        <f>CC729</f>
        <v>#REF!</v>
      </c>
      <c r="CD47" s="109" t="e">
        <f>CD729</f>
        <v>#REF!</v>
      </c>
      <c r="CE47" s="109">
        <f t="shared" si="38"/>
        <v>1624943.4886</v>
      </c>
      <c r="CF47" s="109">
        <f>CF729</f>
        <v>534943.48860000004</v>
      </c>
      <c r="CG47" s="109"/>
      <c r="CH47" s="109">
        <f>CH729</f>
        <v>0</v>
      </c>
      <c r="CI47" s="109">
        <f>CI729</f>
        <v>1090000</v>
      </c>
      <c r="CJ47" s="109"/>
      <c r="CK47" s="109">
        <f>CK729</f>
        <v>3647551.9060199996</v>
      </c>
      <c r="CL47" s="196">
        <f>CL729</f>
        <v>534943.48860000004</v>
      </c>
      <c r="CM47" s="196"/>
      <c r="CN47" s="196">
        <f>CN729</f>
        <v>0</v>
      </c>
      <c r="CO47" s="196">
        <f>CO729</f>
        <v>1090000</v>
      </c>
    </row>
    <row r="48" spans="2:114" s="106" customFormat="1" ht="78.75" hidden="1" customHeight="1" x14ac:dyDescent="0.25">
      <c r="B48" s="855" t="s">
        <v>272</v>
      </c>
      <c r="C48" s="855"/>
      <c r="D48" s="109">
        <f>D797</f>
        <v>2641382.3813700005</v>
      </c>
      <c r="E48" s="109">
        <f>E797</f>
        <v>1202707.0090800002</v>
      </c>
      <c r="F48" s="109"/>
      <c r="G48" s="109">
        <f>G797</f>
        <v>736201.76777000003</v>
      </c>
      <c r="H48" s="109">
        <f>H797</f>
        <v>0</v>
      </c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567">
        <f t="shared" si="8"/>
        <v>0</v>
      </c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>
        <f>AU797</f>
        <v>388334.73778999969</v>
      </c>
      <c r="AV48" s="335">
        <f>AV797</f>
        <v>3029717.1191600002</v>
      </c>
      <c r="AW48" s="109">
        <f>AW797</f>
        <v>499303.37998000003</v>
      </c>
      <c r="AX48" s="109"/>
      <c r="AY48" s="109">
        <f>AY797</f>
        <v>1366230.7734699999</v>
      </c>
      <c r="AZ48" s="109">
        <f>AZ797</f>
        <v>0</v>
      </c>
      <c r="BA48" s="109">
        <f t="shared" si="18"/>
        <v>0</v>
      </c>
      <c r="BB48" s="109">
        <f>BB797</f>
        <v>0</v>
      </c>
      <c r="BC48" s="109">
        <f>BC797</f>
        <v>0</v>
      </c>
      <c r="BD48" s="109">
        <f>BD797</f>
        <v>0</v>
      </c>
      <c r="BE48" s="109">
        <f t="shared" si="19"/>
        <v>1938908.7768500003</v>
      </c>
      <c r="BF48" s="109">
        <f>BF797</f>
        <v>1202707.0090800002</v>
      </c>
      <c r="BG48" s="109">
        <f>BG797</f>
        <v>736201.76777000003</v>
      </c>
      <c r="BH48" s="109">
        <f>BH797</f>
        <v>0</v>
      </c>
      <c r="BI48" s="109">
        <f>BI797</f>
        <v>2870915.4638299998</v>
      </c>
      <c r="BJ48" s="196">
        <f>BJ797</f>
        <v>999943.5</v>
      </c>
      <c r="BK48" s="196"/>
      <c r="BL48" s="196">
        <f>BL797</f>
        <v>797395.82241000002</v>
      </c>
      <c r="BM48" s="196">
        <f>BM797</f>
        <v>0</v>
      </c>
      <c r="BN48" s="109">
        <f t="shared" si="37"/>
        <v>4343925.0771599999</v>
      </c>
      <c r="BO48" s="109">
        <f>BO797</f>
        <v>3343981.5771599999</v>
      </c>
      <c r="BP48" s="196">
        <f>BP797</f>
        <v>999943.5</v>
      </c>
      <c r="BQ48" s="196"/>
      <c r="BR48" s="196">
        <f>BR797</f>
        <v>1329780.3864499999</v>
      </c>
      <c r="BS48" s="196">
        <f>BS797</f>
        <v>0</v>
      </c>
      <c r="BT48" s="109">
        <f t="shared" ref="BT48:BZ48" si="44">BT797</f>
        <v>797395.82241000002</v>
      </c>
      <c r="BU48" s="109">
        <f t="shared" si="44"/>
        <v>0</v>
      </c>
      <c r="BV48" s="109">
        <f t="shared" si="44"/>
        <v>1785350.92661</v>
      </c>
      <c r="BW48" s="196">
        <f t="shared" si="44"/>
        <v>670000</v>
      </c>
      <c r="BX48" s="196"/>
      <c r="BY48" s="196">
        <f t="shared" si="44"/>
        <v>760350.92660999997</v>
      </c>
      <c r="BZ48" s="196">
        <f t="shared" si="44"/>
        <v>0</v>
      </c>
      <c r="CA48" s="109">
        <f t="shared" si="35"/>
        <v>0</v>
      </c>
      <c r="CB48" s="109">
        <f>CB797</f>
        <v>0</v>
      </c>
      <c r="CC48" s="109">
        <f>CC797</f>
        <v>0</v>
      </c>
      <c r="CD48" s="109">
        <f>CD797</f>
        <v>0</v>
      </c>
      <c r="CE48" s="109">
        <f t="shared" si="38"/>
        <v>1430350.92661</v>
      </c>
      <c r="CF48" s="109">
        <f>CF797</f>
        <v>670000</v>
      </c>
      <c r="CG48" s="109"/>
      <c r="CH48" s="109">
        <f>CH797</f>
        <v>760350.92660999997</v>
      </c>
      <c r="CI48" s="109">
        <f>CI797</f>
        <v>0</v>
      </c>
      <c r="CJ48" s="109"/>
      <c r="CK48" s="109">
        <f>CK797</f>
        <v>1785350.92661</v>
      </c>
      <c r="CL48" s="196">
        <f>CL797</f>
        <v>670000</v>
      </c>
      <c r="CM48" s="196"/>
      <c r="CN48" s="196">
        <f>CN797</f>
        <v>760350.92660999997</v>
      </c>
      <c r="CO48" s="196">
        <f>CO797</f>
        <v>0</v>
      </c>
    </row>
    <row r="49" spans="2:123" s="106" customFormat="1" ht="84" hidden="1" customHeight="1" x14ac:dyDescent="0.25">
      <c r="B49" s="203"/>
      <c r="C49" s="203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567" t="e">
        <f t="shared" si="8"/>
        <v>#DIV/0!</v>
      </c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335"/>
      <c r="AW49" s="109"/>
      <c r="AX49" s="109"/>
      <c r="AY49" s="109"/>
      <c r="AZ49" s="109"/>
      <c r="BA49" s="109">
        <f t="shared" si="18"/>
        <v>0</v>
      </c>
      <c r="BB49" s="109"/>
      <c r="BC49" s="109"/>
      <c r="BD49" s="109"/>
      <c r="BE49" s="109">
        <f t="shared" si="19"/>
        <v>0</v>
      </c>
      <c r="BF49" s="109"/>
      <c r="BG49" s="109"/>
      <c r="BH49" s="109"/>
      <c r="BI49" s="109"/>
      <c r="BJ49" s="196"/>
      <c r="BK49" s="196"/>
      <c r="BL49" s="196"/>
      <c r="BM49" s="196"/>
      <c r="BN49" s="109">
        <f t="shared" si="37"/>
        <v>0</v>
      </c>
      <c r="BO49" s="109"/>
      <c r="BP49" s="196"/>
      <c r="BQ49" s="196"/>
      <c r="BR49" s="196"/>
      <c r="BS49" s="196"/>
      <c r="BT49" s="109"/>
      <c r="BU49" s="109"/>
      <c r="BV49" s="109"/>
      <c r="BW49" s="196"/>
      <c r="BX49" s="196"/>
      <c r="BY49" s="196"/>
      <c r="BZ49" s="196"/>
      <c r="CA49" s="109">
        <f t="shared" si="35"/>
        <v>0</v>
      </c>
      <c r="CB49" s="109"/>
      <c r="CC49" s="109"/>
      <c r="CD49" s="109"/>
      <c r="CE49" s="109">
        <f t="shared" si="38"/>
        <v>0</v>
      </c>
      <c r="CF49" s="109"/>
      <c r="CG49" s="109"/>
      <c r="CH49" s="109"/>
      <c r="CI49" s="109"/>
      <c r="CJ49" s="109"/>
      <c r="CK49" s="109"/>
      <c r="CL49" s="196"/>
      <c r="CM49" s="196"/>
      <c r="CN49" s="196"/>
      <c r="CO49" s="196"/>
    </row>
    <row r="50" spans="2:123" s="13" customFormat="1" ht="84" hidden="1" customHeight="1" x14ac:dyDescent="0.25">
      <c r="B50" s="203"/>
      <c r="C50" s="203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567" t="e">
        <f t="shared" si="8"/>
        <v>#DIV/0!</v>
      </c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335"/>
      <c r="AW50" s="110"/>
      <c r="AX50" s="110"/>
      <c r="AY50" s="110"/>
      <c r="AZ50" s="110"/>
      <c r="BA50" s="109">
        <f t="shared" si="18"/>
        <v>0</v>
      </c>
      <c r="BB50" s="110"/>
      <c r="BC50" s="110"/>
      <c r="BD50" s="110"/>
      <c r="BE50" s="110">
        <f t="shared" si="19"/>
        <v>0</v>
      </c>
      <c r="BF50" s="110"/>
      <c r="BG50" s="110"/>
      <c r="BH50" s="110"/>
      <c r="BI50" s="110"/>
      <c r="BJ50" s="244"/>
      <c r="BK50" s="244"/>
      <c r="BL50" s="244"/>
      <c r="BM50" s="244"/>
      <c r="BN50" s="109">
        <f t="shared" si="37"/>
        <v>0</v>
      </c>
      <c r="BO50" s="110"/>
      <c r="BP50" s="244"/>
      <c r="BQ50" s="244"/>
      <c r="BR50" s="244"/>
      <c r="BS50" s="244"/>
      <c r="BT50" s="110"/>
      <c r="BU50" s="110"/>
      <c r="BV50" s="110"/>
      <c r="BW50" s="244"/>
      <c r="BX50" s="244"/>
      <c r="BY50" s="244"/>
      <c r="BZ50" s="244"/>
      <c r="CA50" s="109">
        <f t="shared" si="35"/>
        <v>0</v>
      </c>
      <c r="CB50" s="110"/>
      <c r="CC50" s="110"/>
      <c r="CD50" s="110"/>
      <c r="CE50" s="110">
        <f t="shared" si="38"/>
        <v>0</v>
      </c>
      <c r="CF50" s="110"/>
      <c r="CG50" s="110"/>
      <c r="CH50" s="110"/>
      <c r="CI50" s="110"/>
      <c r="CJ50" s="109"/>
      <c r="CK50" s="110"/>
      <c r="CL50" s="244"/>
      <c r="CM50" s="244"/>
      <c r="CN50" s="244"/>
      <c r="CO50" s="244"/>
    </row>
    <row r="51" spans="2:123" s="13" customFormat="1" ht="71.25" hidden="1" customHeight="1" x14ac:dyDescent="0.25">
      <c r="B51" s="855" t="s">
        <v>273</v>
      </c>
      <c r="C51" s="855"/>
      <c r="D51" s="109" t="e">
        <f>#REF!</f>
        <v>#REF!</v>
      </c>
      <c r="E51" s="109" t="e">
        <f>#REF!</f>
        <v>#REF!</v>
      </c>
      <c r="F51" s="109"/>
      <c r="G51" s="109" t="e">
        <f>#REF!</f>
        <v>#REF!</v>
      </c>
      <c r="H51" s="109" t="e">
        <f>#REF!</f>
        <v>#REF!</v>
      </c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567" t="e">
        <f t="shared" si="8"/>
        <v>#REF!</v>
      </c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 t="e">
        <f>#REF!</f>
        <v>#REF!</v>
      </c>
      <c r="AV51" s="335" t="e">
        <f>#REF!</f>
        <v>#REF!</v>
      </c>
      <c r="AW51" s="109" t="e">
        <f>#REF!</f>
        <v>#REF!</v>
      </c>
      <c r="AX51" s="109"/>
      <c r="AY51" s="109" t="e">
        <f>#REF!</f>
        <v>#REF!</v>
      </c>
      <c r="AZ51" s="109" t="e">
        <f>#REF!</f>
        <v>#REF!</v>
      </c>
      <c r="BA51" s="109" t="e">
        <f t="shared" si="18"/>
        <v>#REF!</v>
      </c>
      <c r="BB51" s="109" t="e">
        <f>#REF!</f>
        <v>#REF!</v>
      </c>
      <c r="BC51" s="109" t="e">
        <f>#REF!</f>
        <v>#REF!</v>
      </c>
      <c r="BD51" s="109" t="e">
        <f>#REF!</f>
        <v>#REF!</v>
      </c>
      <c r="BE51" s="109" t="e">
        <f t="shared" si="19"/>
        <v>#REF!</v>
      </c>
      <c r="BF51" s="109" t="e">
        <f>#REF!</f>
        <v>#REF!</v>
      </c>
      <c r="BG51" s="109" t="e">
        <f>#REF!</f>
        <v>#REF!</v>
      </c>
      <c r="BH51" s="109" t="e">
        <f>#REF!</f>
        <v>#REF!</v>
      </c>
      <c r="BI51" s="109" t="e">
        <f>#REF!</f>
        <v>#REF!</v>
      </c>
      <c r="BJ51" s="196" t="e">
        <f>#REF!</f>
        <v>#REF!</v>
      </c>
      <c r="BK51" s="196"/>
      <c r="BL51" s="196" t="e">
        <f>#REF!</f>
        <v>#REF!</v>
      </c>
      <c r="BM51" s="196" t="e">
        <f>#REF!</f>
        <v>#REF!</v>
      </c>
      <c r="BN51" s="109" t="e">
        <f t="shared" si="37"/>
        <v>#REF!</v>
      </c>
      <c r="BO51" s="109" t="e">
        <f>#REF!</f>
        <v>#REF!</v>
      </c>
      <c r="BP51" s="196" t="e">
        <f>#REF!</f>
        <v>#REF!</v>
      </c>
      <c r="BQ51" s="196"/>
      <c r="BR51" s="196" t="e">
        <f>#REF!</f>
        <v>#REF!</v>
      </c>
      <c r="BS51" s="196" t="e">
        <f>#REF!</f>
        <v>#REF!</v>
      </c>
      <c r="BT51" s="109" t="e">
        <f>#REF!</f>
        <v>#REF!</v>
      </c>
      <c r="BU51" s="109" t="e">
        <f>#REF!</f>
        <v>#REF!</v>
      </c>
      <c r="BV51" s="109" t="e">
        <f>#REF!</f>
        <v>#REF!</v>
      </c>
      <c r="BW51" s="196" t="e">
        <f>#REF!</f>
        <v>#REF!</v>
      </c>
      <c r="BX51" s="196"/>
      <c r="BY51" s="196" t="e">
        <f>#REF!</f>
        <v>#REF!</v>
      </c>
      <c r="BZ51" s="196" t="e">
        <f>#REF!</f>
        <v>#REF!</v>
      </c>
      <c r="CA51" s="109" t="e">
        <f t="shared" si="35"/>
        <v>#REF!</v>
      </c>
      <c r="CB51" s="109" t="e">
        <f>#REF!</f>
        <v>#REF!</v>
      </c>
      <c r="CC51" s="109" t="e">
        <f>#REF!</f>
        <v>#REF!</v>
      </c>
      <c r="CD51" s="109" t="e">
        <f>#REF!</f>
        <v>#REF!</v>
      </c>
      <c r="CE51" s="109" t="e">
        <f t="shared" si="38"/>
        <v>#REF!</v>
      </c>
      <c r="CF51" s="109" t="e">
        <f>#REF!</f>
        <v>#REF!</v>
      </c>
      <c r="CG51" s="109"/>
      <c r="CH51" s="109" t="e">
        <f>#REF!</f>
        <v>#REF!</v>
      </c>
      <c r="CI51" s="109" t="e">
        <f>#REF!</f>
        <v>#REF!</v>
      </c>
      <c r="CJ51" s="109"/>
      <c r="CK51" s="109" t="e">
        <f>#REF!</f>
        <v>#REF!</v>
      </c>
      <c r="CL51" s="196" t="e">
        <f>#REF!</f>
        <v>#REF!</v>
      </c>
      <c r="CM51" s="196"/>
      <c r="CN51" s="196" t="e">
        <f>#REF!</f>
        <v>#REF!</v>
      </c>
      <c r="CO51" s="196" t="e">
        <f>#REF!</f>
        <v>#REF!</v>
      </c>
    </row>
    <row r="52" spans="2:123" s="13" customFormat="1" ht="99.75" hidden="1" customHeight="1" x14ac:dyDescent="0.25">
      <c r="B52" s="855" t="s">
        <v>274</v>
      </c>
      <c r="C52" s="855"/>
      <c r="D52" s="109">
        <f>D317</f>
        <v>0</v>
      </c>
      <c r="E52" s="109">
        <f>E317</f>
        <v>0</v>
      </c>
      <c r="F52" s="109"/>
      <c r="G52" s="109">
        <f>G317</f>
        <v>0</v>
      </c>
      <c r="H52" s="109">
        <f>H317</f>
        <v>0</v>
      </c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567" t="e">
        <f t="shared" si="8"/>
        <v>#DIV/0!</v>
      </c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>
        <f>AU317</f>
        <v>0</v>
      </c>
      <c r="AV52" s="335">
        <f>AV317</f>
        <v>0</v>
      </c>
      <c r="AW52" s="109">
        <f>AW317</f>
        <v>0</v>
      </c>
      <c r="AX52" s="109"/>
      <c r="AY52" s="109">
        <f>AY317</f>
        <v>0</v>
      </c>
      <c r="AZ52" s="109">
        <f>AZ317</f>
        <v>0</v>
      </c>
      <c r="BA52" s="109">
        <f t="shared" si="18"/>
        <v>0</v>
      </c>
      <c r="BB52" s="109">
        <f>BB317</f>
        <v>0</v>
      </c>
      <c r="BC52" s="109">
        <f>BC317</f>
        <v>0</v>
      </c>
      <c r="BD52" s="109">
        <f>BD317</f>
        <v>0</v>
      </c>
      <c r="BE52" s="109">
        <f t="shared" si="19"/>
        <v>0</v>
      </c>
      <c r="BF52" s="109">
        <f>BF317</f>
        <v>0</v>
      </c>
      <c r="BG52" s="109">
        <f>BG317</f>
        <v>0</v>
      </c>
      <c r="BH52" s="109">
        <f>BH317</f>
        <v>0</v>
      </c>
      <c r="BI52" s="109">
        <f>BI317</f>
        <v>0</v>
      </c>
      <c r="BJ52" s="196">
        <f>BJ317</f>
        <v>0</v>
      </c>
      <c r="BK52" s="196"/>
      <c r="BL52" s="196">
        <f>BL317</f>
        <v>0</v>
      </c>
      <c r="BM52" s="196">
        <f>BM317</f>
        <v>0</v>
      </c>
      <c r="BN52" s="109">
        <f t="shared" si="37"/>
        <v>0</v>
      </c>
      <c r="BO52" s="109">
        <f>BO317</f>
        <v>0</v>
      </c>
      <c r="BP52" s="196">
        <f>BP317</f>
        <v>0</v>
      </c>
      <c r="BQ52" s="196"/>
      <c r="BR52" s="196">
        <f>BR317</f>
        <v>0</v>
      </c>
      <c r="BS52" s="196">
        <f>BS317</f>
        <v>0</v>
      </c>
      <c r="BT52" s="109">
        <f t="shared" ref="BT52:BZ52" si="45">BT317</f>
        <v>0</v>
      </c>
      <c r="BU52" s="109">
        <f t="shared" si="45"/>
        <v>0</v>
      </c>
      <c r="BV52" s="109">
        <f t="shared" si="45"/>
        <v>0</v>
      </c>
      <c r="BW52" s="196">
        <f t="shared" si="45"/>
        <v>0</v>
      </c>
      <c r="BX52" s="196"/>
      <c r="BY52" s="196">
        <f t="shared" si="45"/>
        <v>0</v>
      </c>
      <c r="BZ52" s="196">
        <f t="shared" si="45"/>
        <v>0</v>
      </c>
      <c r="CA52" s="109">
        <f t="shared" si="35"/>
        <v>0</v>
      </c>
      <c r="CB52" s="109">
        <f>CB317</f>
        <v>0</v>
      </c>
      <c r="CC52" s="109">
        <f>CC317</f>
        <v>0</v>
      </c>
      <c r="CD52" s="109">
        <f>CD317</f>
        <v>0</v>
      </c>
      <c r="CE52" s="109">
        <f t="shared" si="38"/>
        <v>0</v>
      </c>
      <c r="CF52" s="109">
        <f>CF317</f>
        <v>0</v>
      </c>
      <c r="CG52" s="109"/>
      <c r="CH52" s="109">
        <f>CH317</f>
        <v>0</v>
      </c>
      <c r="CI52" s="109">
        <f>CI317</f>
        <v>0</v>
      </c>
      <c r="CJ52" s="109"/>
      <c r="CK52" s="109">
        <f>CK317</f>
        <v>0</v>
      </c>
      <c r="CL52" s="196">
        <f>CL317</f>
        <v>0</v>
      </c>
      <c r="CM52" s="196"/>
      <c r="CN52" s="196">
        <f>CN317</f>
        <v>0</v>
      </c>
      <c r="CO52" s="196">
        <f>CO317</f>
        <v>0</v>
      </c>
    </row>
    <row r="53" spans="2:123" s="13" customFormat="1" ht="60" hidden="1" customHeight="1" x14ac:dyDescent="0.25">
      <c r="B53" s="855" t="s">
        <v>275</v>
      </c>
      <c r="C53" s="855"/>
      <c r="D53" s="109">
        <f>D942</f>
        <v>0</v>
      </c>
      <c r="E53" s="109">
        <f>E942</f>
        <v>0</v>
      </c>
      <c r="F53" s="109"/>
      <c r="G53" s="109">
        <f>G942</f>
        <v>0</v>
      </c>
      <c r="H53" s="109">
        <f>H942</f>
        <v>0</v>
      </c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567" t="e">
        <f t="shared" si="8"/>
        <v>#DIV/0!</v>
      </c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>
        <f>AU942</f>
        <v>0</v>
      </c>
      <c r="AV53" s="335">
        <f>AV942</f>
        <v>0</v>
      </c>
      <c r="AW53" s="109">
        <f>AW942</f>
        <v>0</v>
      </c>
      <c r="AX53" s="109"/>
      <c r="AY53" s="109">
        <f>AY942</f>
        <v>0</v>
      </c>
      <c r="AZ53" s="109">
        <f>AZ942</f>
        <v>0</v>
      </c>
      <c r="BA53" s="109">
        <f t="shared" si="18"/>
        <v>0</v>
      </c>
      <c r="BB53" s="109">
        <f>BB942</f>
        <v>0</v>
      </c>
      <c r="BC53" s="109">
        <f>BC942</f>
        <v>0</v>
      </c>
      <c r="BD53" s="109">
        <f>BD942</f>
        <v>0</v>
      </c>
      <c r="BE53" s="109">
        <f t="shared" si="19"/>
        <v>0</v>
      </c>
      <c r="BF53" s="109">
        <f>BF942</f>
        <v>0</v>
      </c>
      <c r="BG53" s="109">
        <f>BG942</f>
        <v>0</v>
      </c>
      <c r="BH53" s="109">
        <f>BH942</f>
        <v>0</v>
      </c>
      <c r="BI53" s="109">
        <f>BI942</f>
        <v>66630.399999999994</v>
      </c>
      <c r="BJ53" s="196">
        <f>BJ942</f>
        <v>0</v>
      </c>
      <c r="BK53" s="196"/>
      <c r="BL53" s="196">
        <f>BL942</f>
        <v>0</v>
      </c>
      <c r="BM53" s="196">
        <f>BM942</f>
        <v>66630.399999999994</v>
      </c>
      <c r="BN53" s="109">
        <f t="shared" si="37"/>
        <v>66630.399999999994</v>
      </c>
      <c r="BO53" s="109">
        <f>BO942</f>
        <v>66630.399999999994</v>
      </c>
      <c r="BP53" s="196">
        <f>BP942</f>
        <v>0</v>
      </c>
      <c r="BQ53" s="196"/>
      <c r="BR53" s="196">
        <f>BR942</f>
        <v>0</v>
      </c>
      <c r="BS53" s="196">
        <f>BS942</f>
        <v>66630.399999999994</v>
      </c>
      <c r="BT53" s="109">
        <f t="shared" ref="BT53:BZ53" si="46">BT942</f>
        <v>0</v>
      </c>
      <c r="BU53" s="109">
        <f t="shared" si="46"/>
        <v>66630.399999999994</v>
      </c>
      <c r="BV53" s="109">
        <f t="shared" si="46"/>
        <v>0</v>
      </c>
      <c r="BW53" s="196">
        <f t="shared" si="46"/>
        <v>0</v>
      </c>
      <c r="BX53" s="196"/>
      <c r="BY53" s="196">
        <f t="shared" si="46"/>
        <v>0</v>
      </c>
      <c r="BZ53" s="196">
        <f t="shared" si="46"/>
        <v>0</v>
      </c>
      <c r="CA53" s="109">
        <f t="shared" si="35"/>
        <v>0</v>
      </c>
      <c r="CB53" s="109">
        <f>CB942</f>
        <v>0</v>
      </c>
      <c r="CC53" s="109">
        <f>CC942</f>
        <v>0</v>
      </c>
      <c r="CD53" s="109">
        <f>CD942</f>
        <v>0</v>
      </c>
      <c r="CE53" s="109">
        <f t="shared" si="38"/>
        <v>0</v>
      </c>
      <c r="CF53" s="109">
        <f>CF942</f>
        <v>0</v>
      </c>
      <c r="CG53" s="109"/>
      <c r="CH53" s="109">
        <f>CH942</f>
        <v>0</v>
      </c>
      <c r="CI53" s="109">
        <f>CI942</f>
        <v>0</v>
      </c>
      <c r="CJ53" s="109"/>
      <c r="CK53" s="109">
        <f>CK942</f>
        <v>287735</v>
      </c>
      <c r="CL53" s="196">
        <f>CL942</f>
        <v>0</v>
      </c>
      <c r="CM53" s="196"/>
      <c r="CN53" s="196">
        <f>CN942</f>
        <v>0</v>
      </c>
      <c r="CO53" s="196">
        <f>CO942</f>
        <v>287735</v>
      </c>
    </row>
    <row r="54" spans="2:123" s="17" customFormat="1" ht="32.25" customHeight="1" x14ac:dyDescent="0.25">
      <c r="B54" s="849" t="s">
        <v>29</v>
      </c>
      <c r="C54" s="850"/>
      <c r="D54" s="850"/>
      <c r="E54" s="850"/>
      <c r="F54" s="850"/>
      <c r="G54" s="850"/>
      <c r="H54" s="850"/>
      <c r="I54" s="850"/>
      <c r="J54" s="850"/>
      <c r="K54" s="850"/>
      <c r="L54" s="850"/>
      <c r="M54" s="850"/>
      <c r="N54" s="850"/>
      <c r="O54" s="850"/>
      <c r="P54" s="850"/>
      <c r="Q54" s="850"/>
      <c r="R54" s="850"/>
      <c r="S54" s="850"/>
      <c r="T54" s="850"/>
      <c r="U54" s="850"/>
      <c r="V54" s="850"/>
      <c r="W54" s="850"/>
      <c r="X54" s="850"/>
      <c r="Y54" s="850"/>
      <c r="Z54" s="850"/>
      <c r="AA54" s="850"/>
      <c r="AB54" s="850"/>
      <c r="AC54" s="850"/>
      <c r="AD54" s="850"/>
      <c r="AE54" s="850"/>
      <c r="AF54" s="850"/>
      <c r="AG54" s="850"/>
      <c r="AH54" s="850"/>
      <c r="AI54" s="850"/>
      <c r="AJ54" s="850"/>
      <c r="AK54" s="850"/>
      <c r="AL54" s="850"/>
      <c r="AM54" s="850"/>
      <c r="AN54" s="850"/>
      <c r="AO54" s="850"/>
      <c r="AP54" s="850"/>
      <c r="AQ54" s="850"/>
      <c r="AR54" s="850"/>
      <c r="AS54" s="850"/>
      <c r="AT54" s="850"/>
      <c r="AU54" s="850"/>
      <c r="AV54" s="850"/>
      <c r="AW54" s="850"/>
      <c r="AX54" s="850"/>
      <c r="AY54" s="850"/>
      <c r="AZ54" s="850"/>
      <c r="BA54" s="850"/>
      <c r="BB54" s="850"/>
      <c r="BC54" s="850"/>
      <c r="BD54" s="850"/>
      <c r="BE54" s="850"/>
      <c r="BF54" s="850"/>
      <c r="BG54" s="850"/>
      <c r="BH54" s="850"/>
      <c r="BI54" s="850"/>
      <c r="BJ54" s="850"/>
      <c r="BK54" s="850"/>
      <c r="BL54" s="850"/>
      <c r="BM54" s="850"/>
      <c r="BN54" s="850"/>
      <c r="BO54" s="850"/>
      <c r="BP54" s="850"/>
      <c r="BQ54" s="850"/>
      <c r="BR54" s="850"/>
      <c r="BS54" s="850"/>
      <c r="BT54" s="850"/>
      <c r="BU54" s="850"/>
      <c r="BV54" s="850"/>
      <c r="BW54" s="850"/>
      <c r="BX54" s="850"/>
      <c r="BY54" s="850"/>
      <c r="BZ54" s="850"/>
      <c r="CA54" s="850"/>
      <c r="CB54" s="850"/>
      <c r="CC54" s="850"/>
      <c r="CD54" s="850"/>
      <c r="CE54" s="850"/>
      <c r="CF54" s="850"/>
      <c r="CG54" s="850"/>
      <c r="CH54" s="850"/>
      <c r="CI54" s="850"/>
      <c r="CJ54" s="850"/>
      <c r="CK54" s="850"/>
      <c r="CL54" s="16"/>
      <c r="CM54" s="16"/>
      <c r="CN54" s="16"/>
      <c r="CO54" s="16"/>
    </row>
    <row r="55" spans="2:123" s="19" customFormat="1" ht="55.5" customHeight="1" x14ac:dyDescent="0.25">
      <c r="B55" s="855" t="s">
        <v>30</v>
      </c>
      <c r="C55" s="855"/>
      <c r="D55" s="196">
        <f>E55+F55+G55+H55</f>
        <v>24836281.241560001</v>
      </c>
      <c r="E55" s="196">
        <f t="shared" ref="E55:H57" si="47">E823</f>
        <v>13284758.45411</v>
      </c>
      <c r="F55" s="196">
        <f t="shared" si="47"/>
        <v>8186779.8537500007</v>
      </c>
      <c r="G55" s="196">
        <f t="shared" si="47"/>
        <v>813596.47615</v>
      </c>
      <c r="H55" s="196">
        <f t="shared" si="47"/>
        <v>2551146.4575499999</v>
      </c>
      <c r="I55" s="196">
        <f t="shared" ref="I55:I62" si="48">K55+M55+O55+Q55</f>
        <v>23629004.751329999</v>
      </c>
      <c r="J55" s="567">
        <f t="shared" ref="J55:J62" si="49">I55/D55</f>
        <v>0.95139060962919864</v>
      </c>
      <c r="K55" s="196">
        <f>K823</f>
        <v>12492680.932910001</v>
      </c>
      <c r="L55" s="567">
        <f t="shared" ref="L55:L61" si="50">K55/E55</f>
        <v>0.94037697230731743</v>
      </c>
      <c r="M55" s="196">
        <f>M823</f>
        <v>7992344.5472600004</v>
      </c>
      <c r="N55" s="567">
        <f t="shared" ref="N55:N61" si="51">M55/F55</f>
        <v>0.97625008734039209</v>
      </c>
      <c r="O55" s="196">
        <f>O823</f>
        <v>781711.87999000016</v>
      </c>
      <c r="P55" s="567">
        <f>O55/G55</f>
        <v>0.96081030695845671</v>
      </c>
      <c r="Q55" s="196">
        <f>Q823</f>
        <v>2362267.3911700002</v>
      </c>
      <c r="R55" s="567">
        <f>Q55/H55</f>
        <v>0.92596306424469643</v>
      </c>
      <c r="S55" s="196">
        <f>U55+W55+Y55+AA55</f>
        <v>23025149.179840002</v>
      </c>
      <c r="T55" s="567">
        <f>S55/D55</f>
        <v>0.92707716408488217</v>
      </c>
      <c r="U55" s="196">
        <f>U823</f>
        <v>13238443.792310001</v>
      </c>
      <c r="V55" s="567">
        <f>U55/E55</f>
        <v>0.99651369936758838</v>
      </c>
      <c r="W55" s="196">
        <f>W823</f>
        <v>6721953.2796299998</v>
      </c>
      <c r="X55" s="567">
        <f>W55/F55</f>
        <v>0.8210741463325133</v>
      </c>
      <c r="Y55" s="196">
        <f>Y823</f>
        <v>783653.4369300002</v>
      </c>
      <c r="Z55" s="567">
        <f>Y55/G55</f>
        <v>0.96319669504753447</v>
      </c>
      <c r="AA55" s="196">
        <f>AA823</f>
        <v>2281098.6709700003</v>
      </c>
      <c r="AB55" s="567">
        <f>AA55/H55</f>
        <v>0.89414649802609114</v>
      </c>
      <c r="AC55" s="196">
        <f>AE55+AG55+AI55+AK55</f>
        <v>24220270.20939</v>
      </c>
      <c r="AD55" s="622">
        <f>AC55/D55</f>
        <v>0.97519713091591209</v>
      </c>
      <c r="AE55" s="196">
        <f>AE823</f>
        <v>12707745.089739999</v>
      </c>
      <c r="AF55" s="622">
        <f>AE55/E55</f>
        <v>0.95656576170630436</v>
      </c>
      <c r="AG55" s="196">
        <f>AG823</f>
        <v>8171399.0643500006</v>
      </c>
      <c r="AH55" s="622">
        <f>AG55/F55</f>
        <v>0.99812126505478771</v>
      </c>
      <c r="AI55" s="196">
        <f>AI823</f>
        <v>803779.59775000007</v>
      </c>
      <c r="AJ55" s="622">
        <f>AI55/G55</f>
        <v>0.98793397133864913</v>
      </c>
      <c r="AK55" s="196">
        <f>AK823</f>
        <v>2537346.4575499999</v>
      </c>
      <c r="AL55" s="622">
        <f>AK55/H55</f>
        <v>0.99459066728248413</v>
      </c>
      <c r="AM55" s="109"/>
      <c r="AN55" s="109"/>
      <c r="AO55" s="109"/>
      <c r="AP55" s="109"/>
      <c r="AQ55" s="109"/>
      <c r="AR55" s="109"/>
      <c r="AS55" s="109"/>
      <c r="AT55" s="109"/>
      <c r="AU55" s="109">
        <f>AU56+AU57+AU59+AU60+AU61</f>
        <v>-3668564.2285800013</v>
      </c>
      <c r="AV55" s="109">
        <f>AW55+AX55+AY55+AZ55</f>
        <v>21167217.012979999</v>
      </c>
      <c r="AW55" s="109">
        <f t="shared" ref="AW55:AZ56" si="52">AW823</f>
        <v>8943357.8667599987</v>
      </c>
      <c r="AX55" s="109">
        <f t="shared" si="52"/>
        <v>8405080.897880001</v>
      </c>
      <c r="AY55" s="109">
        <f t="shared" si="52"/>
        <v>1430506.60096</v>
      </c>
      <c r="AZ55" s="109">
        <f t="shared" si="52"/>
        <v>2388271.64738</v>
      </c>
      <c r="BA55" s="109" t="e">
        <f t="shared" ref="BA55:BD57" si="53">BA823</f>
        <v>#REF!</v>
      </c>
      <c r="BB55" s="109" t="e">
        <f t="shared" si="53"/>
        <v>#REF!</v>
      </c>
      <c r="BC55" s="109" t="e">
        <f t="shared" si="53"/>
        <v>#REF!</v>
      </c>
      <c r="BD55" s="109" t="e">
        <f t="shared" si="53"/>
        <v>#REF!</v>
      </c>
      <c r="BE55" s="109" t="e">
        <f t="shared" ref="BE55:BE62" si="54">BF55+BG55+BH55</f>
        <v>#REF!</v>
      </c>
      <c r="BF55" s="109" t="e">
        <f t="shared" ref="BF55:BH57" si="55">BF823</f>
        <v>#REF!</v>
      </c>
      <c r="BG55" s="109">
        <f t="shared" si="55"/>
        <v>813596.47615</v>
      </c>
      <c r="BH55" s="109" t="e">
        <f t="shared" si="55"/>
        <v>#REF!</v>
      </c>
      <c r="BI55" s="109">
        <f>BJ55+BK55+BL55+BM55</f>
        <v>21032903.11674</v>
      </c>
      <c r="BJ55" s="109">
        <f>BJ823</f>
        <v>9834350.8485599998</v>
      </c>
      <c r="BK55" s="109">
        <f t="shared" ref="BK55:BM56" si="56">BK823</f>
        <v>9217493.4359200001</v>
      </c>
      <c r="BL55" s="109">
        <f t="shared" si="56"/>
        <v>874790.53078999999</v>
      </c>
      <c r="BM55" s="109">
        <f t="shared" si="56"/>
        <v>1106268.3014700001</v>
      </c>
      <c r="BN55" s="109">
        <f>BN56+BN57</f>
        <v>532384.56403999962</v>
      </c>
      <c r="BO55" s="109">
        <f>BP55+BQ55+BR55+BS55</f>
        <v>21565287.680779997</v>
      </c>
      <c r="BP55" s="109">
        <f t="shared" ref="BP55:BS57" si="57">BP823</f>
        <v>9834350.8485599998</v>
      </c>
      <c r="BQ55" s="109">
        <f t="shared" si="57"/>
        <v>9217493.4359199982</v>
      </c>
      <c r="BR55" s="109">
        <f t="shared" si="57"/>
        <v>1407175.0948299998</v>
      </c>
      <c r="BS55" s="109">
        <f t="shared" si="57"/>
        <v>1106268.3014700001</v>
      </c>
      <c r="BT55" s="109">
        <f t="shared" ref="BT55:CD55" si="58">BT823</f>
        <v>874790.53078999999</v>
      </c>
      <c r="BU55" s="109" t="e">
        <f t="shared" si="58"/>
        <v>#REF!</v>
      </c>
      <c r="BV55" s="109" t="e">
        <f>BW55+BX55+BY55+BZ55</f>
        <v>#REF!</v>
      </c>
      <c r="BW55" s="109">
        <f t="shared" ref="BW55:BZ57" si="59">BW823</f>
        <v>6247605.0623899996</v>
      </c>
      <c r="BX55" s="109">
        <f t="shared" si="59"/>
        <v>6592140.1347699994</v>
      </c>
      <c r="BY55" s="109">
        <f t="shared" si="59"/>
        <v>823937.02388999995</v>
      </c>
      <c r="BZ55" s="109" t="e">
        <f t="shared" si="59"/>
        <v>#REF!</v>
      </c>
      <c r="CA55" s="109" t="e">
        <f t="shared" si="58"/>
        <v>#REF!</v>
      </c>
      <c r="CB55" s="109" t="e">
        <f t="shared" si="58"/>
        <v>#REF!</v>
      </c>
      <c r="CC55" s="109" t="e">
        <f t="shared" si="58"/>
        <v>#REF!</v>
      </c>
      <c r="CD55" s="109" t="e">
        <f t="shared" si="58"/>
        <v>#REF!</v>
      </c>
      <c r="CE55" s="109">
        <f t="shared" ref="CE55:CE60" si="60">CF55+CH55+CI55</f>
        <v>10409534.075369999</v>
      </c>
      <c r="CF55" s="109">
        <f t="shared" ref="CF55:CI57" si="61">CF823</f>
        <v>8466410.0795199983</v>
      </c>
      <c r="CG55" s="109">
        <f t="shared" si="61"/>
        <v>14851579.004641382</v>
      </c>
      <c r="CH55" s="109">
        <f t="shared" si="61"/>
        <v>823937.02388999995</v>
      </c>
      <c r="CI55" s="109">
        <f t="shared" si="61"/>
        <v>1119186.97196</v>
      </c>
      <c r="CJ55" s="109">
        <f>CJ56+CJ57</f>
        <v>0</v>
      </c>
      <c r="CK55" s="109">
        <f>CL55+CM55+CN55+CO55</f>
        <v>25279376.693011381</v>
      </c>
      <c r="CL55" s="109">
        <f t="shared" ref="CL55:CO57" si="62">CL823</f>
        <v>8466410.0795199983</v>
      </c>
      <c r="CM55" s="109">
        <f t="shared" si="62"/>
        <v>14869842.617641382</v>
      </c>
      <c r="CN55" s="109">
        <f t="shared" si="62"/>
        <v>823937.02388999995</v>
      </c>
      <c r="CO55" s="109">
        <f t="shared" si="62"/>
        <v>1119186.97196</v>
      </c>
    </row>
    <row r="56" spans="2:123" s="601" customFormat="1" ht="50.25" customHeight="1" x14ac:dyDescent="0.3">
      <c r="B56" s="910" t="s">
        <v>263</v>
      </c>
      <c r="C56" s="910"/>
      <c r="D56" s="687">
        <f>E56+F56+G56+H56</f>
        <v>20278096.931560002</v>
      </c>
      <c r="E56" s="687">
        <f t="shared" si="47"/>
        <v>12803341.737580001</v>
      </c>
      <c r="F56" s="687">
        <f t="shared" si="47"/>
        <v>4307133.5889400002</v>
      </c>
      <c r="G56" s="687">
        <f t="shared" si="47"/>
        <v>813596.47615</v>
      </c>
      <c r="H56" s="687">
        <f t="shared" si="47"/>
        <v>2354025.1288899998</v>
      </c>
      <c r="I56" s="602">
        <f t="shared" si="48"/>
        <v>19081105.102820002</v>
      </c>
      <c r="J56" s="603">
        <f t="shared" si="49"/>
        <v>0.94097119503965621</v>
      </c>
      <c r="K56" s="602">
        <f>K824</f>
        <v>12011331.743550001</v>
      </c>
      <c r="L56" s="603">
        <f t="shared" si="50"/>
        <v>0.93814036911118948</v>
      </c>
      <c r="M56" s="602">
        <f>M824</f>
        <v>4112698.2824599999</v>
      </c>
      <c r="N56" s="603">
        <f t="shared" si="51"/>
        <v>0.95485737731021914</v>
      </c>
      <c r="O56" s="602">
        <f>O824</f>
        <v>781711.87999000016</v>
      </c>
      <c r="P56" s="603">
        <f>O56/G56</f>
        <v>0.96081030695845671</v>
      </c>
      <c r="Q56" s="602">
        <f>Q824</f>
        <v>2175363.1968200002</v>
      </c>
      <c r="R56" s="603">
        <f>Q56/H56</f>
        <v>0.92410364278726087</v>
      </c>
      <c r="S56" s="602">
        <f t="shared" ref="S56:S62" si="63">U56+W56+Y56+AA56</f>
        <v>18730219.89274</v>
      </c>
      <c r="T56" s="603">
        <f t="shared" ref="T56:T62" si="64">S56/D56</f>
        <v>0.92366753921513467</v>
      </c>
      <c r="U56" s="602">
        <f>U824</f>
        <v>12740466.687790001</v>
      </c>
      <c r="V56" s="603">
        <f t="shared" ref="V56:V61" si="65">U56/E56</f>
        <v>0.99508916882180443</v>
      </c>
      <c r="W56" s="602">
        <f>W824</f>
        <v>3111905.2913999995</v>
      </c>
      <c r="X56" s="603">
        <f>W56/F56</f>
        <v>0.72250029564693619</v>
      </c>
      <c r="Y56" s="602">
        <f>Y824</f>
        <v>783653.4369300002</v>
      </c>
      <c r="Z56" s="603">
        <f>Y56/G56</f>
        <v>0.96319669504753447</v>
      </c>
      <c r="AA56" s="602">
        <f>AA824</f>
        <v>2094194.4766200001</v>
      </c>
      <c r="AB56" s="603">
        <f t="shared" ref="AB56:AB62" si="66">AA56/H56</f>
        <v>0.88962282131944848</v>
      </c>
      <c r="AC56" s="602">
        <f t="shared" ref="AC56:AC62" si="67">AE56+AG56+AI56+AK56</f>
        <v>19662153.426569998</v>
      </c>
      <c r="AD56" s="641">
        <f t="shared" ref="AD56:AD62" si="68">AC56/D56</f>
        <v>0.96962518193552105</v>
      </c>
      <c r="AE56" s="602">
        <f>AE824</f>
        <v>12226395.900389999</v>
      </c>
      <c r="AF56" s="641">
        <f t="shared" ref="AF56:AF61" si="69">AE56/E56</f>
        <v>0.9549378709859343</v>
      </c>
      <c r="AG56" s="602">
        <f>AG824</f>
        <v>4291752.79954</v>
      </c>
      <c r="AH56" s="641">
        <f>AG56/F56</f>
        <v>0.99642899643524052</v>
      </c>
      <c r="AI56" s="602">
        <f>AI824</f>
        <v>803779.59775000007</v>
      </c>
      <c r="AJ56" s="641">
        <f>AI56/G56</f>
        <v>0.98793397133864913</v>
      </c>
      <c r="AK56" s="602">
        <f>AK824</f>
        <v>2340225.1288899998</v>
      </c>
      <c r="AL56" s="641">
        <f t="shared" ref="AL56:AL62" si="70">AK56/H56</f>
        <v>0.99413770064276796</v>
      </c>
      <c r="AM56" s="302"/>
      <c r="AN56" s="302"/>
      <c r="AO56" s="302"/>
      <c r="AP56" s="302"/>
      <c r="AQ56" s="302"/>
      <c r="AR56" s="302"/>
      <c r="AS56" s="302"/>
      <c r="AT56" s="302"/>
      <c r="AU56" s="302">
        <f>AU824</f>
        <v>-3472092.9146100013</v>
      </c>
      <c r="AV56" s="302">
        <f>AW56+AX56+AY56+AZ56</f>
        <v>16806004.01695</v>
      </c>
      <c r="AW56" s="302">
        <f t="shared" ref="AW56:AY57" si="71">AW824</f>
        <v>8465275.7853699997</v>
      </c>
      <c r="AX56" s="302">
        <f t="shared" si="71"/>
        <v>4525434.6183800008</v>
      </c>
      <c r="AY56" s="302">
        <f t="shared" si="71"/>
        <v>1430506.60096</v>
      </c>
      <c r="AZ56" s="302">
        <f t="shared" si="52"/>
        <v>2384787.0122400001</v>
      </c>
      <c r="BA56" s="335" t="e">
        <f t="shared" si="53"/>
        <v>#REF!</v>
      </c>
      <c r="BB56" s="302" t="e">
        <f t="shared" si="53"/>
        <v>#REF!</v>
      </c>
      <c r="BC56" s="302" t="e">
        <f t="shared" si="53"/>
        <v>#REF!</v>
      </c>
      <c r="BD56" s="302" t="e">
        <f t="shared" si="53"/>
        <v>#REF!</v>
      </c>
      <c r="BE56" s="302" t="e">
        <f t="shared" si="54"/>
        <v>#REF!</v>
      </c>
      <c r="BF56" s="302" t="e">
        <f t="shared" si="55"/>
        <v>#REF!</v>
      </c>
      <c r="BG56" s="302">
        <f t="shared" si="55"/>
        <v>813596.47615</v>
      </c>
      <c r="BH56" s="302" t="e">
        <f t="shared" si="55"/>
        <v>#REF!</v>
      </c>
      <c r="BI56" s="302">
        <f>BJ56+BK56+BL56+BM56</f>
        <v>14584247.516739998</v>
      </c>
      <c r="BJ56" s="302">
        <f>BJ824</f>
        <v>7442309.3362399992</v>
      </c>
      <c r="BK56" s="302">
        <f>BK824</f>
        <v>5161029.3482399993</v>
      </c>
      <c r="BL56" s="302">
        <f>BL824</f>
        <v>874790.53078999999</v>
      </c>
      <c r="BM56" s="302">
        <f t="shared" si="56"/>
        <v>1106118.3014700001</v>
      </c>
      <c r="BN56" s="302">
        <f>BN824</f>
        <v>532384.56403999962</v>
      </c>
      <c r="BO56" s="302">
        <f>BP56+BQ56+BR56+BS56</f>
        <v>15116632.080779999</v>
      </c>
      <c r="BP56" s="302">
        <f t="shared" si="57"/>
        <v>7442309.3362399992</v>
      </c>
      <c r="BQ56" s="302">
        <f t="shared" si="57"/>
        <v>5161029.3482399993</v>
      </c>
      <c r="BR56" s="302">
        <f t="shared" si="57"/>
        <v>1407175.0948299998</v>
      </c>
      <c r="BS56" s="302">
        <f t="shared" si="57"/>
        <v>1106118.3014700001</v>
      </c>
      <c r="BT56" s="302">
        <f>BT824</f>
        <v>874790.53078999999</v>
      </c>
      <c r="BU56" s="302" t="e">
        <f>BU824</f>
        <v>#REF!</v>
      </c>
      <c r="BV56" s="302" t="e">
        <f>BW56+BX56+BY56+BZ56</f>
        <v>#REF!</v>
      </c>
      <c r="BW56" s="302">
        <f t="shared" si="59"/>
        <v>6247605.0623899996</v>
      </c>
      <c r="BX56" s="302">
        <f t="shared" si="59"/>
        <v>6592140.1347699994</v>
      </c>
      <c r="BY56" s="302">
        <f t="shared" si="59"/>
        <v>823937.02388999995</v>
      </c>
      <c r="BZ56" s="302" t="e">
        <f t="shared" si="59"/>
        <v>#REF!</v>
      </c>
      <c r="CA56" s="302" t="e">
        <f>CA824</f>
        <v>#REF!</v>
      </c>
      <c r="CB56" s="302" t="e">
        <f>CB824</f>
        <v>#REF!</v>
      </c>
      <c r="CC56" s="302" t="e">
        <f>CC824</f>
        <v>#REF!</v>
      </c>
      <c r="CD56" s="302" t="e">
        <f>CD824</f>
        <v>#REF!</v>
      </c>
      <c r="CE56" s="302">
        <f t="shared" si="60"/>
        <v>8689978.3653699998</v>
      </c>
      <c r="CF56" s="302">
        <f t="shared" si="61"/>
        <v>6747004.3695199993</v>
      </c>
      <c r="CG56" s="302">
        <f t="shared" si="61"/>
        <v>9534861.5146413818</v>
      </c>
      <c r="CH56" s="302">
        <f t="shared" si="61"/>
        <v>823937.02388999995</v>
      </c>
      <c r="CI56" s="302">
        <f t="shared" si="61"/>
        <v>1119036.97196</v>
      </c>
      <c r="CJ56" s="302">
        <f>CJ824</f>
        <v>0</v>
      </c>
      <c r="CK56" s="302">
        <f>CL56+CM56+CN56+CO56</f>
        <v>18243103.493011381</v>
      </c>
      <c r="CL56" s="302">
        <f t="shared" si="62"/>
        <v>6747004.3695199993</v>
      </c>
      <c r="CM56" s="302">
        <f t="shared" si="62"/>
        <v>9553125.1276413817</v>
      </c>
      <c r="CN56" s="302">
        <f t="shared" si="62"/>
        <v>823937.02388999995</v>
      </c>
      <c r="CO56" s="302">
        <f t="shared" si="62"/>
        <v>1119036.97196</v>
      </c>
    </row>
    <row r="57" spans="2:123" s="25" customFormat="1" ht="46.5" customHeight="1" x14ac:dyDescent="0.25">
      <c r="B57" s="903" t="s">
        <v>264</v>
      </c>
      <c r="C57" s="904"/>
      <c r="D57" s="183">
        <f t="shared" ref="D57:D62" si="72">E57+F57+G57+H57</f>
        <v>1847940.5</v>
      </c>
      <c r="E57" s="183">
        <f t="shared" si="47"/>
        <v>331770.44519</v>
      </c>
      <c r="F57" s="183">
        <f t="shared" si="47"/>
        <v>1516170.0548100001</v>
      </c>
      <c r="G57" s="183">
        <f t="shared" si="47"/>
        <v>0</v>
      </c>
      <c r="H57" s="183">
        <f t="shared" si="47"/>
        <v>0</v>
      </c>
      <c r="I57" s="590">
        <f t="shared" si="48"/>
        <v>1847940.4478200001</v>
      </c>
      <c r="J57" s="591">
        <f t="shared" si="49"/>
        <v>0.99999997176316013</v>
      </c>
      <c r="K57" s="590">
        <f>K825</f>
        <v>331770.39302000002</v>
      </c>
      <c r="L57" s="591">
        <f t="shared" si="50"/>
        <v>0.99999984275272036</v>
      </c>
      <c r="M57" s="590">
        <f>M825</f>
        <v>1516170.0548</v>
      </c>
      <c r="N57" s="591">
        <f t="shared" si="51"/>
        <v>0.99999999999340439</v>
      </c>
      <c r="O57" s="590">
        <f>O825</f>
        <v>0</v>
      </c>
      <c r="P57" s="591">
        <v>0</v>
      </c>
      <c r="Q57" s="590">
        <f>Q825</f>
        <v>0</v>
      </c>
      <c r="R57" s="591">
        <v>0</v>
      </c>
      <c r="S57" s="590">
        <f t="shared" si="63"/>
        <v>1044987.52862</v>
      </c>
      <c r="T57" s="591">
        <f t="shared" si="64"/>
        <v>0.56548764888263447</v>
      </c>
      <c r="U57" s="590">
        <f>U825</f>
        <v>348398.30817999999</v>
      </c>
      <c r="V57" s="591">
        <f t="shared" si="65"/>
        <v>1.0501185781647231</v>
      </c>
      <c r="W57" s="590">
        <f>W67</f>
        <v>696589.22043999995</v>
      </c>
      <c r="X57" s="591">
        <f>W57/F57</f>
        <v>0.45944003327996968</v>
      </c>
      <c r="Y57" s="590">
        <f>Y825</f>
        <v>0</v>
      </c>
      <c r="Z57" s="591">
        <v>0</v>
      </c>
      <c r="AA57" s="590">
        <f>AA825</f>
        <v>0</v>
      </c>
      <c r="AB57" s="591">
        <v>0</v>
      </c>
      <c r="AC57" s="590">
        <f t="shared" si="67"/>
        <v>1847940.4478200001</v>
      </c>
      <c r="AD57" s="633">
        <f t="shared" si="68"/>
        <v>0.99999997176316013</v>
      </c>
      <c r="AE57" s="590">
        <f>AE825</f>
        <v>331770.39301</v>
      </c>
      <c r="AF57" s="633">
        <f t="shared" si="69"/>
        <v>0.99999984272257891</v>
      </c>
      <c r="AG57" s="590">
        <f>AG825</f>
        <v>1516170.0548100001</v>
      </c>
      <c r="AH57" s="633">
        <f>AG57/F57</f>
        <v>1</v>
      </c>
      <c r="AI57" s="590">
        <f>AI825</f>
        <v>0</v>
      </c>
      <c r="AJ57" s="633">
        <v>0</v>
      </c>
      <c r="AK57" s="590">
        <f>AK825</f>
        <v>0</v>
      </c>
      <c r="AL57" s="633">
        <v>0</v>
      </c>
      <c r="AM57" s="116"/>
      <c r="AN57" s="116"/>
      <c r="AO57" s="116"/>
      <c r="AP57" s="116"/>
      <c r="AQ57" s="116"/>
      <c r="AR57" s="116"/>
      <c r="AS57" s="116"/>
      <c r="AT57" s="116"/>
      <c r="AU57" s="116">
        <f>AU825</f>
        <v>0</v>
      </c>
      <c r="AV57" s="116">
        <f t="shared" ref="AV57:AV62" si="73">AW57+AX57+AY57+AZ57</f>
        <v>1847940.5</v>
      </c>
      <c r="AW57" s="116">
        <f t="shared" si="71"/>
        <v>331770.44519</v>
      </c>
      <c r="AX57" s="116">
        <f t="shared" si="71"/>
        <v>1516170.0548099999</v>
      </c>
      <c r="AY57" s="116">
        <f t="shared" si="71"/>
        <v>0</v>
      </c>
      <c r="AZ57" s="116">
        <f>AZ825</f>
        <v>0</v>
      </c>
      <c r="BA57" s="116" t="e">
        <f t="shared" si="53"/>
        <v>#REF!</v>
      </c>
      <c r="BB57" s="116" t="e">
        <f t="shared" si="53"/>
        <v>#REF!</v>
      </c>
      <c r="BC57" s="116" t="e">
        <f t="shared" si="53"/>
        <v>#REF!</v>
      </c>
      <c r="BD57" s="116" t="e">
        <f t="shared" si="53"/>
        <v>#REF!</v>
      </c>
      <c r="BE57" s="116" t="e">
        <f t="shared" si="54"/>
        <v>#REF!</v>
      </c>
      <c r="BF57" s="116" t="e">
        <f t="shared" si="55"/>
        <v>#REF!</v>
      </c>
      <c r="BG57" s="116">
        <f t="shared" si="55"/>
        <v>0</v>
      </c>
      <c r="BH57" s="116">
        <f t="shared" si="55"/>
        <v>0</v>
      </c>
      <c r="BI57" s="116">
        <f t="shared" ref="BI57:BI62" si="74">BJ57+BK57+BL57+BM57</f>
        <v>4931899.5999999996</v>
      </c>
      <c r="BJ57" s="116">
        <f>BJ825</f>
        <v>2092041.51232</v>
      </c>
      <c r="BK57" s="116">
        <f>BK825</f>
        <v>2839858.0876799999</v>
      </c>
      <c r="BL57" s="116">
        <f>BL825</f>
        <v>0</v>
      </c>
      <c r="BM57" s="116">
        <f>BM825</f>
        <v>0</v>
      </c>
      <c r="BN57" s="116">
        <f>BN825</f>
        <v>0</v>
      </c>
      <c r="BO57" s="116">
        <f t="shared" ref="BO57:BO62" si="75">BP57+BQ57+BR57+BS57</f>
        <v>4931899.5999999996</v>
      </c>
      <c r="BP57" s="116">
        <f t="shared" si="57"/>
        <v>2092041.51232</v>
      </c>
      <c r="BQ57" s="116">
        <f t="shared" si="57"/>
        <v>2839858.0876799999</v>
      </c>
      <c r="BR57" s="116">
        <f t="shared" si="57"/>
        <v>0</v>
      </c>
      <c r="BS57" s="116">
        <f t="shared" si="57"/>
        <v>0</v>
      </c>
      <c r="BT57" s="116">
        <f t="shared" ref="BT57:CD57" si="76">BT825</f>
        <v>0</v>
      </c>
      <c r="BU57" s="116">
        <f t="shared" si="76"/>
        <v>0</v>
      </c>
      <c r="BV57" s="116">
        <f t="shared" ref="BV57:BV62" si="77">BW57+BX57+BY57+BZ57</f>
        <v>0</v>
      </c>
      <c r="BW57" s="116">
        <f t="shared" si="59"/>
        <v>0</v>
      </c>
      <c r="BX57" s="116">
        <f t="shared" si="59"/>
        <v>0</v>
      </c>
      <c r="BY57" s="116">
        <f t="shared" si="59"/>
        <v>0</v>
      </c>
      <c r="BZ57" s="116">
        <f t="shared" si="59"/>
        <v>0</v>
      </c>
      <c r="CA57" s="116" t="e">
        <f t="shared" si="76"/>
        <v>#REF!</v>
      </c>
      <c r="CB57" s="116" t="e">
        <f t="shared" si="76"/>
        <v>#REF!</v>
      </c>
      <c r="CC57" s="116" t="e">
        <f t="shared" si="76"/>
        <v>#REF!</v>
      </c>
      <c r="CD57" s="116" t="e">
        <f t="shared" si="76"/>
        <v>#REF!</v>
      </c>
      <c r="CE57" s="116">
        <f t="shared" si="60"/>
        <v>1719405.71</v>
      </c>
      <c r="CF57" s="116">
        <f t="shared" si="61"/>
        <v>1719405.71</v>
      </c>
      <c r="CG57" s="116">
        <f t="shared" si="61"/>
        <v>5316717.49</v>
      </c>
      <c r="CH57" s="116">
        <f t="shared" si="61"/>
        <v>0</v>
      </c>
      <c r="CI57" s="116">
        <f t="shared" si="61"/>
        <v>0</v>
      </c>
      <c r="CJ57" s="116">
        <f>CJ825</f>
        <v>0</v>
      </c>
      <c r="CK57" s="116">
        <f t="shared" ref="CK57:CK62" si="78">CL57+CM57+CN57+CO57</f>
        <v>7036123.2000000002</v>
      </c>
      <c r="CL57" s="116">
        <f t="shared" si="62"/>
        <v>1719405.71</v>
      </c>
      <c r="CM57" s="116">
        <f t="shared" si="62"/>
        <v>5316717.49</v>
      </c>
      <c r="CN57" s="116">
        <f t="shared" si="62"/>
        <v>0</v>
      </c>
      <c r="CO57" s="116">
        <f t="shared" si="62"/>
        <v>0</v>
      </c>
    </row>
    <row r="58" spans="2:123" s="25" customFormat="1" ht="46.5" customHeight="1" x14ac:dyDescent="0.25">
      <c r="B58" s="903" t="s">
        <v>471</v>
      </c>
      <c r="C58" s="904"/>
      <c r="D58" s="183"/>
      <c r="E58" s="183"/>
      <c r="F58" s="183"/>
      <c r="G58" s="183"/>
      <c r="H58" s="183"/>
      <c r="I58" s="590"/>
      <c r="J58" s="591"/>
      <c r="K58" s="590"/>
      <c r="L58" s="591"/>
      <c r="M58" s="590"/>
      <c r="N58" s="591"/>
      <c r="O58" s="590"/>
      <c r="P58" s="591"/>
      <c r="Q58" s="590"/>
      <c r="R58" s="591"/>
      <c r="S58" s="590">
        <f>W58</f>
        <v>587206.24777999998</v>
      </c>
      <c r="T58" s="591">
        <v>0</v>
      </c>
      <c r="U58" s="590"/>
      <c r="V58" s="591"/>
      <c r="W58" s="590">
        <f>W280</f>
        <v>587206.24777999998</v>
      </c>
      <c r="X58" s="591">
        <v>0</v>
      </c>
      <c r="Y58" s="590"/>
      <c r="Z58" s="591"/>
      <c r="AA58" s="590"/>
      <c r="AB58" s="591"/>
      <c r="AC58" s="590"/>
      <c r="AD58" s="633"/>
      <c r="AE58" s="590"/>
      <c r="AF58" s="633"/>
      <c r="AG58" s="590"/>
      <c r="AH58" s="633"/>
      <c r="AI58" s="590"/>
      <c r="AJ58" s="633"/>
      <c r="AK58" s="590"/>
      <c r="AL58" s="633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</row>
    <row r="59" spans="2:123" s="200" customFormat="1" ht="35.25" customHeight="1" x14ac:dyDescent="0.25">
      <c r="B59" s="862" t="s">
        <v>271</v>
      </c>
      <c r="C59" s="862"/>
      <c r="D59" s="604">
        <f t="shared" si="72"/>
        <v>2363476.21</v>
      </c>
      <c r="E59" s="604">
        <f>E802</f>
        <v>0</v>
      </c>
      <c r="F59" s="604">
        <f>F802</f>
        <v>2363476.21</v>
      </c>
      <c r="G59" s="604">
        <f>G802</f>
        <v>0</v>
      </c>
      <c r="H59" s="604">
        <f>H802</f>
        <v>0</v>
      </c>
      <c r="I59" s="604">
        <f t="shared" si="48"/>
        <v>2363476.21</v>
      </c>
      <c r="J59" s="605">
        <f t="shared" si="49"/>
        <v>1</v>
      </c>
      <c r="K59" s="604">
        <f>K802</f>
        <v>0</v>
      </c>
      <c r="L59" s="605">
        <v>0</v>
      </c>
      <c r="M59" s="604">
        <f>M802</f>
        <v>2363476.21</v>
      </c>
      <c r="N59" s="605">
        <f t="shared" si="51"/>
        <v>1</v>
      </c>
      <c r="O59" s="604">
        <f>O802</f>
        <v>0</v>
      </c>
      <c r="P59" s="605">
        <v>0</v>
      </c>
      <c r="Q59" s="604">
        <f>Q802</f>
        <v>0</v>
      </c>
      <c r="R59" s="605">
        <v>0</v>
      </c>
      <c r="S59" s="604">
        <f t="shared" si="63"/>
        <v>2326252.5200100001</v>
      </c>
      <c r="T59" s="605">
        <f t="shared" si="64"/>
        <v>0.9842504486262631</v>
      </c>
      <c r="U59" s="604">
        <f>U802</f>
        <v>0</v>
      </c>
      <c r="V59" s="605">
        <v>0</v>
      </c>
      <c r="W59" s="604">
        <f>W802</f>
        <v>2326252.5200100001</v>
      </c>
      <c r="X59" s="605">
        <f>W59/F59</f>
        <v>0.9842504486262631</v>
      </c>
      <c r="Y59" s="604">
        <f>Y802</f>
        <v>0</v>
      </c>
      <c r="Z59" s="605">
        <v>0</v>
      </c>
      <c r="AA59" s="604">
        <f>AA802</f>
        <v>0</v>
      </c>
      <c r="AB59" s="605">
        <v>0</v>
      </c>
      <c r="AC59" s="604">
        <f t="shared" si="67"/>
        <v>2363476.21</v>
      </c>
      <c r="AD59" s="639">
        <f t="shared" si="68"/>
        <v>1</v>
      </c>
      <c r="AE59" s="604">
        <f>AE802</f>
        <v>0</v>
      </c>
      <c r="AF59" s="639">
        <v>0</v>
      </c>
      <c r="AG59" s="604">
        <f>AG802</f>
        <v>2363476.21</v>
      </c>
      <c r="AH59" s="639">
        <f>AG59/F59</f>
        <v>1</v>
      </c>
      <c r="AI59" s="604">
        <f>AI802</f>
        <v>0</v>
      </c>
      <c r="AJ59" s="639">
        <v>0</v>
      </c>
      <c r="AK59" s="604">
        <f>AK802</f>
        <v>0</v>
      </c>
      <c r="AL59" s="639">
        <v>0</v>
      </c>
      <c r="AM59" s="304"/>
      <c r="AN59" s="304"/>
      <c r="AO59" s="304"/>
      <c r="AP59" s="304"/>
      <c r="AQ59" s="304"/>
      <c r="AR59" s="304"/>
      <c r="AS59" s="304"/>
      <c r="AT59" s="304"/>
      <c r="AU59" s="304">
        <f>AU732</f>
        <v>1.4690000098198652E-2</v>
      </c>
      <c r="AV59" s="304">
        <f t="shared" si="73"/>
        <v>2363476.2246900001</v>
      </c>
      <c r="AW59" s="304">
        <f>AW802</f>
        <v>0</v>
      </c>
      <c r="AX59" s="304">
        <f>AX802</f>
        <v>2363476.2246900001</v>
      </c>
      <c r="AY59" s="304">
        <f>AY802</f>
        <v>0</v>
      </c>
      <c r="AZ59" s="304">
        <f>AZ802</f>
        <v>0</v>
      </c>
      <c r="BA59" s="304">
        <f>BA530</f>
        <v>0</v>
      </c>
      <c r="BB59" s="304">
        <f>BB530</f>
        <v>0</v>
      </c>
      <c r="BC59" s="304">
        <f>BC530</f>
        <v>0</v>
      </c>
      <c r="BD59" s="304">
        <f>BD530</f>
        <v>0</v>
      </c>
      <c r="BE59" s="304">
        <f t="shared" si="54"/>
        <v>0</v>
      </c>
      <c r="BF59" s="304">
        <f>BF530</f>
        <v>0</v>
      </c>
      <c r="BG59" s="304">
        <f>BG530</f>
        <v>0</v>
      </c>
      <c r="BH59" s="304">
        <f>BH530</f>
        <v>0</v>
      </c>
      <c r="BI59" s="304">
        <f t="shared" si="74"/>
        <v>1216606</v>
      </c>
      <c r="BJ59" s="304">
        <f>BJ802</f>
        <v>0</v>
      </c>
      <c r="BK59" s="304">
        <f>BK802</f>
        <v>1216606</v>
      </c>
      <c r="BL59" s="304">
        <f>BL802</f>
        <v>0</v>
      </c>
      <c r="BM59" s="304">
        <f>BM802</f>
        <v>0</v>
      </c>
      <c r="BN59" s="304">
        <f>BN732</f>
        <v>0</v>
      </c>
      <c r="BO59" s="304">
        <f t="shared" si="75"/>
        <v>1216605.9999999998</v>
      </c>
      <c r="BP59" s="304">
        <f>BP802</f>
        <v>0</v>
      </c>
      <c r="BQ59" s="304">
        <f>BQ802</f>
        <v>1216605.9999999998</v>
      </c>
      <c r="BR59" s="304">
        <f>BR802</f>
        <v>0</v>
      </c>
      <c r="BS59" s="304">
        <f>BS802</f>
        <v>0</v>
      </c>
      <c r="BT59" s="304">
        <f t="shared" ref="BT59:CD59" si="79">BT530</f>
        <v>0</v>
      </c>
      <c r="BU59" s="304">
        <f t="shared" si="79"/>
        <v>0</v>
      </c>
      <c r="BV59" s="304">
        <f t="shared" si="77"/>
        <v>0</v>
      </c>
      <c r="BW59" s="304">
        <f>BW802</f>
        <v>0</v>
      </c>
      <c r="BX59" s="304">
        <f>BX802</f>
        <v>0</v>
      </c>
      <c r="BY59" s="304">
        <f>BY802</f>
        <v>0</v>
      </c>
      <c r="BZ59" s="304">
        <f>BZ802</f>
        <v>0</v>
      </c>
      <c r="CA59" s="304">
        <f t="shared" si="79"/>
        <v>0</v>
      </c>
      <c r="CB59" s="304">
        <f t="shared" si="79"/>
        <v>0</v>
      </c>
      <c r="CC59" s="304">
        <f t="shared" si="79"/>
        <v>0</v>
      </c>
      <c r="CD59" s="304">
        <f t="shared" si="79"/>
        <v>0</v>
      </c>
      <c r="CE59" s="304">
        <f t="shared" si="60"/>
        <v>0</v>
      </c>
      <c r="CF59" s="304">
        <f>CF802</f>
        <v>0</v>
      </c>
      <c r="CG59" s="304">
        <f>CG802</f>
        <v>0</v>
      </c>
      <c r="CH59" s="304">
        <f>CH802</f>
        <v>0</v>
      </c>
      <c r="CI59" s="304">
        <f>CI802</f>
        <v>0</v>
      </c>
      <c r="CJ59" s="304">
        <f>CJ732</f>
        <v>0</v>
      </c>
      <c r="CK59" s="304">
        <f t="shared" si="78"/>
        <v>0</v>
      </c>
      <c r="CL59" s="304">
        <f>CL802</f>
        <v>0</v>
      </c>
      <c r="CM59" s="304">
        <f>CM802</f>
        <v>0</v>
      </c>
      <c r="CN59" s="304">
        <f>CN802</f>
        <v>0</v>
      </c>
      <c r="CO59" s="304">
        <f>CO802</f>
        <v>0</v>
      </c>
    </row>
    <row r="60" spans="2:123" s="44" customFormat="1" ht="46.5" customHeight="1" x14ac:dyDescent="0.25">
      <c r="B60" s="913" t="s">
        <v>265</v>
      </c>
      <c r="C60" s="914"/>
      <c r="D60" s="661">
        <f t="shared" si="72"/>
        <v>650</v>
      </c>
      <c r="E60" s="661">
        <f>E829</f>
        <v>500</v>
      </c>
      <c r="F60" s="661">
        <f>F829</f>
        <v>0</v>
      </c>
      <c r="G60" s="661">
        <f>G829</f>
        <v>0</v>
      </c>
      <c r="H60" s="661">
        <f>H829</f>
        <v>150</v>
      </c>
      <c r="I60" s="196">
        <f t="shared" si="48"/>
        <v>582.52499999999998</v>
      </c>
      <c r="J60" s="567">
        <f t="shared" si="49"/>
        <v>0.89619230769230762</v>
      </c>
      <c r="K60" s="827">
        <f>K829</f>
        <v>432.52499999999998</v>
      </c>
      <c r="L60" s="567">
        <v>0</v>
      </c>
      <c r="M60" s="196">
        <f>M829</f>
        <v>0</v>
      </c>
      <c r="N60" s="567">
        <v>0</v>
      </c>
      <c r="O60" s="196">
        <f>O829</f>
        <v>0</v>
      </c>
      <c r="P60" s="567">
        <v>0</v>
      </c>
      <c r="Q60" s="196">
        <f>Q829</f>
        <v>150</v>
      </c>
      <c r="R60" s="567">
        <v>0</v>
      </c>
      <c r="S60" s="196">
        <f t="shared" si="63"/>
        <v>582.52499999999998</v>
      </c>
      <c r="T60" s="567">
        <f t="shared" si="64"/>
        <v>0.89619230769230762</v>
      </c>
      <c r="U60" s="196">
        <f>U829</f>
        <v>432.52499999999998</v>
      </c>
      <c r="V60" s="567">
        <v>0</v>
      </c>
      <c r="W60" s="196">
        <f>W829</f>
        <v>0</v>
      </c>
      <c r="X60" s="567">
        <v>0</v>
      </c>
      <c r="Y60" s="196">
        <f>Y829</f>
        <v>0</v>
      </c>
      <c r="Z60" s="567">
        <v>0</v>
      </c>
      <c r="AA60" s="196">
        <f>AA829</f>
        <v>150</v>
      </c>
      <c r="AB60" s="567">
        <f t="shared" si="66"/>
        <v>1</v>
      </c>
      <c r="AC60" s="196">
        <f t="shared" si="67"/>
        <v>582.52499999999998</v>
      </c>
      <c r="AD60" s="622">
        <f t="shared" si="68"/>
        <v>0.89619230769230762</v>
      </c>
      <c r="AE60" s="196">
        <f>AE829</f>
        <v>432.52499999999998</v>
      </c>
      <c r="AF60" s="622">
        <v>0</v>
      </c>
      <c r="AG60" s="196">
        <f>AG829</f>
        <v>0</v>
      </c>
      <c r="AH60" s="622">
        <v>0</v>
      </c>
      <c r="AI60" s="196">
        <f>AI829</f>
        <v>0</v>
      </c>
      <c r="AJ60" s="622">
        <v>0</v>
      </c>
      <c r="AK60" s="196">
        <f>AK829</f>
        <v>150</v>
      </c>
      <c r="AL60" s="622">
        <f t="shared" si="70"/>
        <v>1</v>
      </c>
      <c r="AM60" s="128"/>
      <c r="AN60" s="128"/>
      <c r="AO60" s="128"/>
      <c r="AP60" s="128"/>
      <c r="AQ60" s="128"/>
      <c r="AR60" s="128"/>
      <c r="AS60" s="128"/>
      <c r="AT60" s="128"/>
      <c r="AU60" s="128">
        <f>AV60-H60</f>
        <v>500</v>
      </c>
      <c r="AV60" s="128">
        <f t="shared" si="73"/>
        <v>650</v>
      </c>
      <c r="AW60" s="128">
        <f>AW819</f>
        <v>500</v>
      </c>
      <c r="AX60" s="128">
        <f>AX829</f>
        <v>0</v>
      </c>
      <c r="AY60" s="128">
        <f>AY829</f>
        <v>0</v>
      </c>
      <c r="AZ60" s="128">
        <f>AZ829</f>
        <v>150</v>
      </c>
      <c r="BA60" s="128"/>
      <c r="BB60" s="128"/>
      <c r="BC60" s="128">
        <v>0</v>
      </c>
      <c r="BD60" s="128">
        <f>BD817</f>
        <v>0</v>
      </c>
      <c r="BE60" s="128">
        <f t="shared" si="54"/>
        <v>150</v>
      </c>
      <c r="BF60" s="128">
        <v>0</v>
      </c>
      <c r="BG60" s="128">
        <v>0</v>
      </c>
      <c r="BH60" s="128">
        <f>BH817</f>
        <v>150</v>
      </c>
      <c r="BI60" s="128">
        <f t="shared" si="74"/>
        <v>150</v>
      </c>
      <c r="BJ60" s="128">
        <f>BJ829</f>
        <v>0</v>
      </c>
      <c r="BK60" s="128">
        <f>BK829</f>
        <v>0</v>
      </c>
      <c r="BL60" s="128">
        <f>BL829</f>
        <v>0</v>
      </c>
      <c r="BM60" s="128">
        <f>BM829</f>
        <v>150</v>
      </c>
      <c r="BN60" s="128">
        <f>BN829</f>
        <v>0</v>
      </c>
      <c r="BO60" s="128">
        <f t="shared" si="75"/>
        <v>150</v>
      </c>
      <c r="BP60" s="128">
        <f>BP829</f>
        <v>0</v>
      </c>
      <c r="BQ60" s="128">
        <f>BQ829</f>
        <v>0</v>
      </c>
      <c r="BR60" s="128">
        <f>BR829</f>
        <v>0</v>
      </c>
      <c r="BS60" s="128">
        <f>BS829</f>
        <v>150</v>
      </c>
      <c r="BT60" s="128">
        <v>0</v>
      </c>
      <c r="BU60" s="128">
        <f>BU817</f>
        <v>150</v>
      </c>
      <c r="BV60" s="128">
        <f t="shared" si="77"/>
        <v>150</v>
      </c>
      <c r="BW60" s="128">
        <f>BW829</f>
        <v>0</v>
      </c>
      <c r="BX60" s="128">
        <f>BX829</f>
        <v>0</v>
      </c>
      <c r="BY60" s="128">
        <f>BY829</f>
        <v>0</v>
      </c>
      <c r="BZ60" s="128">
        <f>BZ829</f>
        <v>150</v>
      </c>
      <c r="CA60" s="128"/>
      <c r="CB60" s="128"/>
      <c r="CC60" s="128">
        <v>0</v>
      </c>
      <c r="CD60" s="128">
        <f>CD817</f>
        <v>0</v>
      </c>
      <c r="CE60" s="128">
        <f t="shared" si="60"/>
        <v>150</v>
      </c>
      <c r="CF60" s="128">
        <f>CF829</f>
        <v>0</v>
      </c>
      <c r="CG60" s="128">
        <f>CG829</f>
        <v>0</v>
      </c>
      <c r="CH60" s="128">
        <f>CH829</f>
        <v>0</v>
      </c>
      <c r="CI60" s="128">
        <f>CI829</f>
        <v>150</v>
      </c>
      <c r="CJ60" s="128">
        <f>CJ829</f>
        <v>0</v>
      </c>
      <c r="CK60" s="128">
        <f t="shared" si="78"/>
        <v>150</v>
      </c>
      <c r="CL60" s="128">
        <f>CL829</f>
        <v>0</v>
      </c>
      <c r="CM60" s="128">
        <f>CM829</f>
        <v>0</v>
      </c>
      <c r="CN60" s="128">
        <f>CN829</f>
        <v>0</v>
      </c>
      <c r="CO60" s="128">
        <f>CO829</f>
        <v>150</v>
      </c>
    </row>
    <row r="61" spans="2:123" s="609" customFormat="1" ht="45.75" customHeight="1" x14ac:dyDescent="0.25">
      <c r="B61" s="893" t="s">
        <v>408</v>
      </c>
      <c r="C61" s="894"/>
      <c r="D61" s="685">
        <f t="shared" si="72"/>
        <v>346117.6</v>
      </c>
      <c r="E61" s="685">
        <f>E828</f>
        <v>149146.27134000001</v>
      </c>
      <c r="F61" s="685">
        <f>F828</f>
        <v>0</v>
      </c>
      <c r="G61" s="685">
        <f>G828</f>
        <v>0</v>
      </c>
      <c r="H61" s="685">
        <f>H828</f>
        <v>196971.32866</v>
      </c>
      <c r="I61" s="607">
        <f t="shared" si="48"/>
        <v>335900.46568999998</v>
      </c>
      <c r="J61" s="608">
        <f t="shared" si="49"/>
        <v>0.97048074322137912</v>
      </c>
      <c r="K61" s="607">
        <f>K828</f>
        <v>149146.27134000001</v>
      </c>
      <c r="L61" s="608">
        <f t="shared" si="50"/>
        <v>1</v>
      </c>
      <c r="M61" s="607">
        <f>M828</f>
        <v>0</v>
      </c>
      <c r="N61" s="608" t="e">
        <f t="shared" si="51"/>
        <v>#DIV/0!</v>
      </c>
      <c r="O61" s="607">
        <f>O828</f>
        <v>0</v>
      </c>
      <c r="P61" s="608">
        <v>0</v>
      </c>
      <c r="Q61" s="607">
        <f>Q828</f>
        <v>186754.19435000001</v>
      </c>
      <c r="R61" s="608">
        <v>0</v>
      </c>
      <c r="S61" s="607">
        <f t="shared" si="63"/>
        <v>335900.46568999998</v>
      </c>
      <c r="T61" s="608">
        <f t="shared" si="64"/>
        <v>0.97048074322137912</v>
      </c>
      <c r="U61" s="607">
        <f>U828</f>
        <v>149146.27134000001</v>
      </c>
      <c r="V61" s="608">
        <f t="shared" si="65"/>
        <v>1</v>
      </c>
      <c r="W61" s="607">
        <f>W828</f>
        <v>0</v>
      </c>
      <c r="X61" s="608">
        <v>0</v>
      </c>
      <c r="Y61" s="607">
        <f>Y828</f>
        <v>0</v>
      </c>
      <c r="Z61" s="608">
        <v>0</v>
      </c>
      <c r="AA61" s="607">
        <f>AA828</f>
        <v>186754.19435000001</v>
      </c>
      <c r="AB61" s="608">
        <v>0</v>
      </c>
      <c r="AC61" s="607">
        <f t="shared" si="67"/>
        <v>346117.6</v>
      </c>
      <c r="AD61" s="640">
        <f t="shared" si="68"/>
        <v>1</v>
      </c>
      <c r="AE61" s="607">
        <f>AE828</f>
        <v>149146.27134000001</v>
      </c>
      <c r="AF61" s="640">
        <f t="shared" si="69"/>
        <v>1</v>
      </c>
      <c r="AG61" s="607">
        <f>AG828</f>
        <v>0</v>
      </c>
      <c r="AH61" s="640">
        <v>0</v>
      </c>
      <c r="AI61" s="607">
        <f>AI828</f>
        <v>0</v>
      </c>
      <c r="AJ61" s="640">
        <v>0</v>
      </c>
      <c r="AK61" s="607">
        <f>AK828</f>
        <v>196971.32866</v>
      </c>
      <c r="AL61" s="640">
        <v>0</v>
      </c>
      <c r="AM61" s="606"/>
      <c r="AN61" s="606"/>
      <c r="AO61" s="606"/>
      <c r="AP61" s="606"/>
      <c r="AQ61" s="606"/>
      <c r="AR61" s="606"/>
      <c r="AS61" s="606"/>
      <c r="AT61" s="606"/>
      <c r="AU61" s="606">
        <f>AU828</f>
        <v>-196971.32865999997</v>
      </c>
      <c r="AV61" s="606">
        <f t="shared" si="73"/>
        <v>149146.27134000001</v>
      </c>
      <c r="AW61" s="606">
        <f>AW828</f>
        <v>145811.63620000001</v>
      </c>
      <c r="AX61" s="606">
        <f>AX828</f>
        <v>0</v>
      </c>
      <c r="AY61" s="606">
        <f>AY828</f>
        <v>0</v>
      </c>
      <c r="AZ61" s="606">
        <f>AZ828</f>
        <v>3334.6351399999985</v>
      </c>
      <c r="BA61" s="606">
        <f t="shared" ref="BA61:BH61" si="80">BA720</f>
        <v>0</v>
      </c>
      <c r="BB61" s="606">
        <f t="shared" si="80"/>
        <v>0</v>
      </c>
      <c r="BC61" s="606">
        <f t="shared" si="80"/>
        <v>0</v>
      </c>
      <c r="BD61" s="606">
        <f t="shared" si="80"/>
        <v>0</v>
      </c>
      <c r="BE61" s="606">
        <f t="shared" si="80"/>
        <v>346117.6</v>
      </c>
      <c r="BF61" s="606">
        <f t="shared" si="80"/>
        <v>346117.6</v>
      </c>
      <c r="BG61" s="606">
        <f t="shared" si="80"/>
        <v>0</v>
      </c>
      <c r="BH61" s="606">
        <f t="shared" si="80"/>
        <v>0</v>
      </c>
      <c r="BI61" s="606">
        <f t="shared" si="74"/>
        <v>300000</v>
      </c>
      <c r="BJ61" s="606">
        <f>BJ828</f>
        <v>300000</v>
      </c>
      <c r="BK61" s="606">
        <f>BK828</f>
        <v>0</v>
      </c>
      <c r="BL61" s="606">
        <f>BL828</f>
        <v>0</v>
      </c>
      <c r="BM61" s="606">
        <f>BM828</f>
        <v>0</v>
      </c>
      <c r="BN61" s="606">
        <f>BN828</f>
        <v>0</v>
      </c>
      <c r="BO61" s="606">
        <f t="shared" si="75"/>
        <v>300000</v>
      </c>
      <c r="BP61" s="606">
        <f>BP828</f>
        <v>300000</v>
      </c>
      <c r="BQ61" s="606">
        <f>BQ828</f>
        <v>0</v>
      </c>
      <c r="BR61" s="606">
        <f>BR828</f>
        <v>0</v>
      </c>
      <c r="BS61" s="606">
        <f>BS828</f>
        <v>0</v>
      </c>
      <c r="BT61" s="606">
        <f>BT720</f>
        <v>0</v>
      </c>
      <c r="BU61" s="606">
        <f>BU720</f>
        <v>0</v>
      </c>
      <c r="BV61" s="606">
        <f t="shared" si="77"/>
        <v>0</v>
      </c>
      <c r="BW61" s="606">
        <f>BW828</f>
        <v>0</v>
      </c>
      <c r="BX61" s="606">
        <f>BX828</f>
        <v>0</v>
      </c>
      <c r="BY61" s="606">
        <f>BY828</f>
        <v>0</v>
      </c>
      <c r="BZ61" s="606">
        <f>BZ828</f>
        <v>0</v>
      </c>
      <c r="CA61" s="606">
        <f>CA720</f>
        <v>0</v>
      </c>
      <c r="CB61" s="606">
        <f>CB720</f>
        <v>0</v>
      </c>
      <c r="CC61" s="606">
        <f>CC720</f>
        <v>0</v>
      </c>
      <c r="CD61" s="606">
        <f>CD720</f>
        <v>0</v>
      </c>
      <c r="CE61" s="606">
        <f>CE720</f>
        <v>0</v>
      </c>
      <c r="CF61" s="606">
        <f>CF828</f>
        <v>0</v>
      </c>
      <c r="CG61" s="606">
        <f>CG828</f>
        <v>0</v>
      </c>
      <c r="CH61" s="606">
        <f>CH828</f>
        <v>0</v>
      </c>
      <c r="CI61" s="606">
        <f>CI828</f>
        <v>0</v>
      </c>
      <c r="CJ61" s="606">
        <f>CJ828</f>
        <v>0</v>
      </c>
      <c r="CK61" s="606">
        <f t="shared" si="78"/>
        <v>0</v>
      </c>
      <c r="CL61" s="606">
        <f>CL828</f>
        <v>0</v>
      </c>
      <c r="CM61" s="606">
        <f>CM828</f>
        <v>0</v>
      </c>
      <c r="CN61" s="606">
        <f>CN828</f>
        <v>0</v>
      </c>
      <c r="CO61" s="606">
        <f>CO828</f>
        <v>0</v>
      </c>
      <c r="DS61" s="825">
        <f>D61-AC61</f>
        <v>0</v>
      </c>
    </row>
    <row r="62" spans="2:123" s="643" customFormat="1" ht="46.5" customHeight="1" x14ac:dyDescent="0.25">
      <c r="B62" s="856" t="s">
        <v>33</v>
      </c>
      <c r="C62" s="856"/>
      <c r="D62" s="244">
        <f t="shared" si="72"/>
        <v>1519754.5803499999</v>
      </c>
      <c r="E62" s="244">
        <f>E830</f>
        <v>0</v>
      </c>
      <c r="F62" s="244">
        <f>F830</f>
        <v>0</v>
      </c>
      <c r="G62" s="244">
        <f>G830</f>
        <v>0</v>
      </c>
      <c r="H62" s="244">
        <f>H830</f>
        <v>1519754.5803499999</v>
      </c>
      <c r="I62" s="244">
        <f t="shared" si="48"/>
        <v>1344675.51397</v>
      </c>
      <c r="J62" s="623">
        <f t="shared" si="49"/>
        <v>0.88479780311655376</v>
      </c>
      <c r="K62" s="244">
        <f>K830</f>
        <v>0</v>
      </c>
      <c r="L62" s="623">
        <v>0</v>
      </c>
      <c r="M62" s="244">
        <f>M830</f>
        <v>0</v>
      </c>
      <c r="N62" s="623">
        <v>0</v>
      </c>
      <c r="O62" s="244">
        <f>O830</f>
        <v>0</v>
      </c>
      <c r="P62" s="623">
        <v>0</v>
      </c>
      <c r="Q62" s="244">
        <f>Q830</f>
        <v>1344675.51397</v>
      </c>
      <c r="R62" s="623">
        <f>Q62/H62</f>
        <v>0.88479780311655376</v>
      </c>
      <c r="S62" s="244">
        <f t="shared" si="63"/>
        <v>1263506.7937700001</v>
      </c>
      <c r="T62" s="623">
        <f t="shared" si="64"/>
        <v>0.83138870585210811</v>
      </c>
      <c r="U62" s="244">
        <f>U830</f>
        <v>0</v>
      </c>
      <c r="V62" s="623">
        <v>0</v>
      </c>
      <c r="W62" s="244">
        <f>W830</f>
        <v>0</v>
      </c>
      <c r="X62" s="623">
        <v>0</v>
      </c>
      <c r="Y62" s="244">
        <f>Y830</f>
        <v>0</v>
      </c>
      <c r="Z62" s="623">
        <v>0</v>
      </c>
      <c r="AA62" s="244">
        <f>AA830</f>
        <v>1263506.7937700001</v>
      </c>
      <c r="AB62" s="623">
        <f t="shared" si="66"/>
        <v>0.83138870585210811</v>
      </c>
      <c r="AC62" s="244">
        <f t="shared" si="67"/>
        <v>1519754.5803499999</v>
      </c>
      <c r="AD62" s="624">
        <f t="shared" si="68"/>
        <v>1</v>
      </c>
      <c r="AE62" s="244">
        <f>AE830</f>
        <v>0</v>
      </c>
      <c r="AF62" s="624">
        <v>0</v>
      </c>
      <c r="AG62" s="244">
        <f>AG830</f>
        <v>0</v>
      </c>
      <c r="AH62" s="624">
        <v>0</v>
      </c>
      <c r="AI62" s="244">
        <f>AI830</f>
        <v>0</v>
      </c>
      <c r="AJ62" s="624">
        <v>0</v>
      </c>
      <c r="AK62" s="244">
        <f>AK830</f>
        <v>1519754.5803499999</v>
      </c>
      <c r="AL62" s="624">
        <f t="shared" si="70"/>
        <v>1</v>
      </c>
      <c r="AM62" s="110"/>
      <c r="AN62" s="110"/>
      <c r="AO62" s="110"/>
      <c r="AP62" s="110"/>
      <c r="AQ62" s="110"/>
      <c r="AR62" s="110"/>
      <c r="AS62" s="110"/>
      <c r="AT62" s="110"/>
      <c r="AU62" s="110">
        <f>AU830</f>
        <v>-149074.81017000019</v>
      </c>
      <c r="AV62" s="110">
        <f t="shared" si="73"/>
        <v>1370679.7701799998</v>
      </c>
      <c r="AW62" s="110">
        <f>AW830</f>
        <v>0</v>
      </c>
      <c r="AX62" s="110">
        <f>AX830</f>
        <v>0</v>
      </c>
      <c r="AY62" s="110">
        <f>AY830</f>
        <v>0</v>
      </c>
      <c r="AZ62" s="110">
        <f>AZ830</f>
        <v>1370679.7701799998</v>
      </c>
      <c r="BA62" s="110">
        <f>BA734</f>
        <v>-301339.18094999995</v>
      </c>
      <c r="BB62" s="110">
        <f>BB734</f>
        <v>0</v>
      </c>
      <c r="BC62" s="110">
        <f>BC734</f>
        <v>0</v>
      </c>
      <c r="BD62" s="110">
        <f>BD734</f>
        <v>-301339.18094999995</v>
      </c>
      <c r="BE62" s="110" t="e">
        <f t="shared" si="54"/>
        <v>#REF!</v>
      </c>
      <c r="BF62" s="110">
        <f>BF734</f>
        <v>0</v>
      </c>
      <c r="BG62" s="110">
        <f>BG734</f>
        <v>0</v>
      </c>
      <c r="BH62" s="110" t="e">
        <f>BH734</f>
        <v>#REF!</v>
      </c>
      <c r="BI62" s="110">
        <f t="shared" si="74"/>
        <v>1053111.71263</v>
      </c>
      <c r="BJ62" s="110">
        <f>BJ830</f>
        <v>0</v>
      </c>
      <c r="BK62" s="110">
        <f>BK830</f>
        <v>0</v>
      </c>
      <c r="BL62" s="110">
        <f>BL830</f>
        <v>0</v>
      </c>
      <c r="BM62" s="110">
        <f>BM830</f>
        <v>1053111.71263</v>
      </c>
      <c r="BN62" s="110">
        <f>BN830</f>
        <v>0</v>
      </c>
      <c r="BO62" s="110">
        <f t="shared" si="75"/>
        <v>1053111.71263</v>
      </c>
      <c r="BP62" s="110">
        <f>BP830</f>
        <v>0</v>
      </c>
      <c r="BQ62" s="110">
        <f>BQ830</f>
        <v>0</v>
      </c>
      <c r="BR62" s="110">
        <f>BR830</f>
        <v>0</v>
      </c>
      <c r="BS62" s="110">
        <f>BS830</f>
        <v>1053111.71263</v>
      </c>
      <c r="BT62" s="110">
        <f t="shared" ref="BT62:CD62" si="81">BT734</f>
        <v>0</v>
      </c>
      <c r="BU62" s="110">
        <f t="shared" si="81"/>
        <v>788248.13207000005</v>
      </c>
      <c r="BV62" s="110" t="e">
        <f t="shared" si="77"/>
        <v>#REF!</v>
      </c>
      <c r="BW62" s="110">
        <f>BW830</f>
        <v>0</v>
      </c>
      <c r="BX62" s="110">
        <f>BX830</f>
        <v>0</v>
      </c>
      <c r="BY62" s="110">
        <f>BY830</f>
        <v>0</v>
      </c>
      <c r="BZ62" s="110" t="e">
        <f>BZ830</f>
        <v>#REF!</v>
      </c>
      <c r="CA62" s="110">
        <f t="shared" si="81"/>
        <v>-109000</v>
      </c>
      <c r="CB62" s="110">
        <f t="shared" si="81"/>
        <v>0</v>
      </c>
      <c r="CC62" s="110">
        <f t="shared" si="81"/>
        <v>0</v>
      </c>
      <c r="CD62" s="110">
        <f t="shared" si="81"/>
        <v>-109000</v>
      </c>
      <c r="CE62" s="110">
        <f>CF62+CH62+CI62</f>
        <v>1090000</v>
      </c>
      <c r="CF62" s="110">
        <f>CF830</f>
        <v>0</v>
      </c>
      <c r="CG62" s="110">
        <f>CG830</f>
        <v>0</v>
      </c>
      <c r="CH62" s="110">
        <f>CH830</f>
        <v>0</v>
      </c>
      <c r="CI62" s="110">
        <f>CI830</f>
        <v>1090000</v>
      </c>
      <c r="CJ62" s="110">
        <f>CJ830</f>
        <v>0</v>
      </c>
      <c r="CK62" s="110">
        <f t="shared" si="78"/>
        <v>1090000</v>
      </c>
      <c r="CL62" s="110">
        <f>CL830</f>
        <v>0</v>
      </c>
      <c r="CM62" s="110">
        <f>CM830</f>
        <v>0</v>
      </c>
      <c r="CN62" s="110">
        <f>CN830</f>
        <v>0</v>
      </c>
      <c r="CO62" s="110">
        <f>CO830</f>
        <v>1090000</v>
      </c>
    </row>
    <row r="63" spans="2:123" s="19" customFormat="1" ht="46.5" customHeight="1" x14ac:dyDescent="0.25">
      <c r="B63" s="847" t="s">
        <v>180</v>
      </c>
      <c r="C63" s="848"/>
      <c r="D63" s="848"/>
      <c r="E63" s="848"/>
      <c r="F63" s="848"/>
      <c r="G63" s="848"/>
      <c r="H63" s="848"/>
      <c r="I63" s="848"/>
      <c r="J63" s="848"/>
      <c r="K63" s="848"/>
      <c r="L63" s="848"/>
      <c r="M63" s="848"/>
      <c r="N63" s="848"/>
      <c r="O63" s="848"/>
      <c r="P63" s="848"/>
      <c r="Q63" s="848"/>
      <c r="R63" s="848"/>
      <c r="S63" s="848"/>
      <c r="T63" s="848"/>
      <c r="U63" s="848"/>
      <c r="V63" s="848"/>
      <c r="W63" s="848"/>
      <c r="X63" s="848"/>
      <c r="Y63" s="848"/>
      <c r="Z63" s="848"/>
      <c r="AA63" s="848"/>
      <c r="AB63" s="848"/>
      <c r="AC63" s="848"/>
      <c r="AD63" s="848"/>
      <c r="AE63" s="848"/>
      <c r="AF63" s="848"/>
      <c r="AG63" s="848"/>
      <c r="AH63" s="848"/>
      <c r="AI63" s="848"/>
      <c r="AJ63" s="848"/>
      <c r="AK63" s="848"/>
      <c r="AL63" s="848"/>
      <c r="AM63" s="848"/>
      <c r="AN63" s="848"/>
      <c r="AO63" s="848"/>
      <c r="AP63" s="848"/>
      <c r="AQ63" s="848"/>
      <c r="AR63" s="848"/>
      <c r="AS63" s="848"/>
      <c r="AT63" s="848"/>
      <c r="AU63" s="848"/>
      <c r="AV63" s="848"/>
      <c r="AW63" s="848"/>
      <c r="AX63" s="848"/>
      <c r="AY63" s="848"/>
      <c r="AZ63" s="848"/>
      <c r="BA63" s="848"/>
      <c r="BB63" s="848"/>
      <c r="BC63" s="848"/>
      <c r="BD63" s="848"/>
      <c r="BE63" s="848"/>
      <c r="BF63" s="848"/>
      <c r="BG63" s="848"/>
      <c r="BH63" s="848"/>
      <c r="BI63" s="848"/>
      <c r="BJ63" s="848"/>
      <c r="BK63" s="848"/>
      <c r="BL63" s="848"/>
      <c r="BM63" s="848"/>
      <c r="BN63" s="848"/>
      <c r="BO63" s="848"/>
      <c r="BP63" s="848"/>
      <c r="BQ63" s="848"/>
      <c r="BR63" s="848"/>
      <c r="BS63" s="848"/>
      <c r="BT63" s="848"/>
      <c r="BU63" s="848"/>
      <c r="BV63" s="848"/>
      <c r="BW63" s="848"/>
      <c r="BX63" s="848"/>
      <c r="BY63" s="848"/>
      <c r="BZ63" s="848"/>
      <c r="CA63" s="848"/>
      <c r="CB63" s="848"/>
      <c r="CC63" s="848"/>
      <c r="CD63" s="848"/>
      <c r="CE63" s="848"/>
      <c r="CF63" s="848"/>
      <c r="CG63" s="848"/>
      <c r="CH63" s="848"/>
      <c r="CI63" s="848"/>
      <c r="CJ63" s="848"/>
      <c r="CK63" s="848"/>
      <c r="CL63" s="18"/>
      <c r="CM63" s="18"/>
      <c r="CN63" s="18"/>
      <c r="CO63" s="18"/>
    </row>
    <row r="64" spans="2:123" s="27" customFormat="1" ht="45.75" customHeight="1" x14ac:dyDescent="0.25">
      <c r="B64" s="845" t="s">
        <v>478</v>
      </c>
      <c r="C64" s="846"/>
      <c r="D64" s="846"/>
      <c r="E64" s="846"/>
      <c r="F64" s="846"/>
      <c r="G64" s="846"/>
      <c r="H64" s="846"/>
      <c r="I64" s="846"/>
      <c r="J64" s="846"/>
      <c r="K64" s="846"/>
      <c r="L64" s="846"/>
      <c r="M64" s="846"/>
      <c r="N64" s="846"/>
      <c r="O64" s="846"/>
      <c r="P64" s="846"/>
      <c r="Q64" s="846"/>
      <c r="R64" s="846"/>
      <c r="S64" s="846"/>
      <c r="T64" s="846"/>
      <c r="U64" s="846"/>
      <c r="V64" s="846"/>
      <c r="W64" s="846"/>
      <c r="X64" s="846"/>
      <c r="Y64" s="846"/>
      <c r="Z64" s="846"/>
      <c r="AA64" s="846"/>
      <c r="AB64" s="846"/>
      <c r="AC64" s="846"/>
      <c r="AD64" s="846"/>
      <c r="AE64" s="846"/>
      <c r="AF64" s="846"/>
      <c r="AG64" s="846"/>
      <c r="AH64" s="846"/>
      <c r="AI64" s="846"/>
      <c r="AJ64" s="846"/>
      <c r="AK64" s="846"/>
      <c r="AL64" s="846"/>
      <c r="AM64" s="846"/>
      <c r="AN64" s="846"/>
      <c r="AO64" s="846"/>
      <c r="AP64" s="846"/>
      <c r="AQ64" s="846"/>
      <c r="AR64" s="846"/>
      <c r="AS64" s="846"/>
      <c r="AT64" s="846"/>
      <c r="AU64" s="846"/>
      <c r="AV64" s="846"/>
      <c r="AW64" s="846"/>
      <c r="AX64" s="846"/>
      <c r="AY64" s="846"/>
      <c r="AZ64" s="846"/>
      <c r="BA64" s="846"/>
      <c r="BB64" s="846"/>
      <c r="BC64" s="846"/>
      <c r="BD64" s="846"/>
      <c r="BE64" s="846"/>
      <c r="BF64" s="846"/>
      <c r="BG64" s="846"/>
      <c r="BH64" s="846"/>
      <c r="BI64" s="846"/>
      <c r="BJ64" s="846"/>
      <c r="BK64" s="846"/>
      <c r="BL64" s="846"/>
      <c r="BM64" s="846"/>
      <c r="BN64" s="846"/>
      <c r="BO64" s="846"/>
      <c r="BP64" s="846"/>
      <c r="BQ64" s="846"/>
      <c r="BR64" s="846"/>
      <c r="BS64" s="846"/>
      <c r="BT64" s="846"/>
      <c r="BU64" s="846"/>
      <c r="BV64" s="846"/>
      <c r="BW64" s="846"/>
      <c r="BX64" s="846"/>
      <c r="BY64" s="846"/>
      <c r="BZ64" s="846"/>
      <c r="CA64" s="846"/>
      <c r="CB64" s="846"/>
      <c r="CC64" s="846"/>
      <c r="CD64" s="846"/>
      <c r="CE64" s="846"/>
      <c r="CF64" s="846"/>
      <c r="CG64" s="846"/>
      <c r="CH64" s="846"/>
      <c r="CI64" s="846"/>
      <c r="CJ64" s="846"/>
      <c r="CK64" s="846"/>
    </row>
    <row r="65" spans="2:93" s="369" customFormat="1" ht="72.75" customHeight="1" x14ac:dyDescent="0.25">
      <c r="B65" s="610" t="s">
        <v>336</v>
      </c>
      <c r="C65" s="611" t="s">
        <v>327</v>
      </c>
      <c r="D65" s="689">
        <f>E65+F65+G65+H65</f>
        <v>2947310.0063900002</v>
      </c>
      <c r="E65" s="689">
        <f>E66+E67+E124</f>
        <v>684369.58236</v>
      </c>
      <c r="F65" s="689">
        <f>F66+F67+F124</f>
        <v>2262940.4240300003</v>
      </c>
      <c r="G65" s="689">
        <f>G66+G67</f>
        <v>0</v>
      </c>
      <c r="H65" s="689">
        <f>H66+H67</f>
        <v>0</v>
      </c>
      <c r="I65" s="689">
        <f>K65+M65+O65+Q65</f>
        <v>2947309.8920099996</v>
      </c>
      <c r="J65" s="612">
        <f t="shared" ref="J65:J129" si="82">I65/D65</f>
        <v>0.99999996119173062</v>
      </c>
      <c r="K65" s="689">
        <f>K66+K67+K124</f>
        <v>684369.46928000008</v>
      </c>
      <c r="L65" s="612">
        <f>K65/E65</f>
        <v>0.99999983476764187</v>
      </c>
      <c r="M65" s="689">
        <f>M66+M67+M124</f>
        <v>2262940.4227299998</v>
      </c>
      <c r="N65" s="612">
        <f>M65/F65</f>
        <v>0.99999999942552598</v>
      </c>
      <c r="O65" s="368">
        <f>O66+O67</f>
        <v>0</v>
      </c>
      <c r="P65" s="368"/>
      <c r="Q65" s="368">
        <f>Q66+Q67</f>
        <v>0</v>
      </c>
      <c r="R65" s="368"/>
      <c r="S65" s="689">
        <f>U65+W65+Y65+AA65</f>
        <v>1748872.68016</v>
      </c>
      <c r="T65" s="574">
        <f>S65/D65</f>
        <v>0.59337927682134095</v>
      </c>
      <c r="U65" s="689">
        <f>U66+U67+U124</f>
        <v>709187.25436999998</v>
      </c>
      <c r="V65" s="574">
        <f>U65/E65</f>
        <v>1.0362635521064774</v>
      </c>
      <c r="W65" s="689">
        <f>W66+W67+W123+W124</f>
        <v>1039685.4257899999</v>
      </c>
      <c r="X65" s="574">
        <f>W65/F65</f>
        <v>0.45944003419164542</v>
      </c>
      <c r="Y65" s="368">
        <f>Y66+Y67</f>
        <v>0</v>
      </c>
      <c r="Z65" s="368">
        <v>0</v>
      </c>
      <c r="AA65" s="368">
        <f>AA66+AA67</f>
        <v>0</v>
      </c>
      <c r="AB65" s="368">
        <v>0</v>
      </c>
      <c r="AC65" s="689">
        <f>AE65+AG65+AI65+AK65</f>
        <v>2947309.8921499997</v>
      </c>
      <c r="AD65" s="574">
        <f>AC65/D65</f>
        <v>0.99999996123923163</v>
      </c>
      <c r="AE65" s="689">
        <f>AE66+AE67+AE124</f>
        <v>684369.46928000008</v>
      </c>
      <c r="AF65" s="574">
        <f>AE65/E65</f>
        <v>0.99999983476764187</v>
      </c>
      <c r="AG65" s="689">
        <f>AG66+AG67+AG124</f>
        <v>2262940.4228699999</v>
      </c>
      <c r="AH65" s="574">
        <f>AG65/F65</f>
        <v>0.99999999948739238</v>
      </c>
      <c r="AI65" s="689">
        <f>AI66+AI67</f>
        <v>0</v>
      </c>
      <c r="AJ65" s="574">
        <v>0</v>
      </c>
      <c r="AK65" s="689">
        <f>AK66+AK67</f>
        <v>0</v>
      </c>
      <c r="AL65" s="574">
        <v>0</v>
      </c>
      <c r="AM65" s="368"/>
      <c r="AN65" s="368"/>
      <c r="AO65" s="368"/>
      <c r="AP65" s="368"/>
      <c r="AQ65" s="368"/>
      <c r="AR65" s="368"/>
      <c r="AS65" s="368"/>
      <c r="AT65" s="368"/>
      <c r="AU65" s="368">
        <f>AU66+AU67+AU124</f>
        <v>-2370.9548099999374</v>
      </c>
      <c r="AV65" s="368">
        <f>AW65+AX65+AY65+AZ65</f>
        <v>2944939.0515800002</v>
      </c>
      <c r="AW65" s="368">
        <f>AW66+AW67+AW124</f>
        <v>681998.62910000002</v>
      </c>
      <c r="AX65" s="368">
        <f>AX66+AX67+AX124</f>
        <v>2262940.4224800002</v>
      </c>
      <c r="AY65" s="368">
        <f>AY66+AY67+AY124</f>
        <v>0</v>
      </c>
      <c r="AZ65" s="368">
        <f>AZ66+AZ67+AZ124</f>
        <v>0</v>
      </c>
      <c r="BA65" s="368">
        <f t="shared" ref="BA65:BH65" si="83">BA66+BA67</f>
        <v>3776254.7761300001</v>
      </c>
      <c r="BB65" s="368">
        <f t="shared" si="83"/>
        <v>3776254.7761300001</v>
      </c>
      <c r="BC65" s="368">
        <f t="shared" si="83"/>
        <v>0</v>
      </c>
      <c r="BD65" s="368">
        <f t="shared" si="83"/>
        <v>0</v>
      </c>
      <c r="BE65" s="368" t="e">
        <f t="shared" si="83"/>
        <v>#REF!</v>
      </c>
      <c r="BF65" s="368" t="e">
        <f t="shared" si="83"/>
        <v>#REF!</v>
      </c>
      <c r="BG65" s="368">
        <f t="shared" si="83"/>
        <v>0</v>
      </c>
      <c r="BH65" s="368">
        <f t="shared" si="83"/>
        <v>0</v>
      </c>
      <c r="BI65" s="368">
        <f>BJ65+BK65+BL65+BM65</f>
        <v>7361044.2000099998</v>
      </c>
      <c r="BJ65" s="368">
        <f>SUM(BJ66:BJ124)</f>
        <v>3122450.0272499998</v>
      </c>
      <c r="BK65" s="368">
        <f>SUM(BK66:BK124)</f>
        <v>4238594.1727600005</v>
      </c>
      <c r="BL65" s="368">
        <f>BL66+BL67</f>
        <v>0</v>
      </c>
      <c r="BM65" s="368">
        <f>BM66+BM67</f>
        <v>0</v>
      </c>
      <c r="BN65" s="368">
        <f>SUM(BN66:BN124)</f>
        <v>0</v>
      </c>
      <c r="BO65" s="368">
        <f>BP65+BQ65+BR65+BS65</f>
        <v>7361044.2000099998</v>
      </c>
      <c r="BP65" s="368">
        <f>SUM(BP66:BP124)</f>
        <v>3122450.0272499998</v>
      </c>
      <c r="BQ65" s="368">
        <f>SUM(BQ66:BQ124)</f>
        <v>4238594.1727600005</v>
      </c>
      <c r="BR65" s="368">
        <f>BR66+BR67</f>
        <v>0</v>
      </c>
      <c r="BS65" s="368">
        <f>BS66+BS67</f>
        <v>0</v>
      </c>
      <c r="BT65" s="368"/>
      <c r="BU65" s="368"/>
      <c r="BV65" s="368">
        <f>BW65+BX65+BY65+BZ65</f>
        <v>0</v>
      </c>
      <c r="BW65" s="368">
        <f>BW66+BW67</f>
        <v>0</v>
      </c>
      <c r="BX65" s="368">
        <f>BX66+BX67</f>
        <v>0</v>
      </c>
      <c r="BY65" s="368">
        <f>BY66+BY67</f>
        <v>0</v>
      </c>
      <c r="BZ65" s="368">
        <f>BZ66+BZ67</f>
        <v>0</v>
      </c>
      <c r="CA65" s="368">
        <f>CB65</f>
        <v>0</v>
      </c>
      <c r="CB65" s="368">
        <f>CB66+CB67</f>
        <v>0</v>
      </c>
      <c r="CC65" s="368"/>
      <c r="CD65" s="368"/>
      <c r="CE65" s="368">
        <f>CF65+CG65</f>
        <v>16363077.300001379</v>
      </c>
      <c r="CF65" s="368">
        <f>CF66+CF67+CF124</f>
        <v>3998617.9523999998</v>
      </c>
      <c r="CG65" s="368">
        <f>CG66+CG67+CG124</f>
        <v>12364459.34760138</v>
      </c>
      <c r="CH65" s="368"/>
      <c r="CI65" s="368"/>
      <c r="CJ65" s="368"/>
      <c r="CK65" s="368">
        <f>CK66+CK67+CK124</f>
        <v>16363077.300001379</v>
      </c>
      <c r="CL65" s="368">
        <f>CL66+CL67+CL124</f>
        <v>3998617.9523999998</v>
      </c>
      <c r="CM65" s="368">
        <f>CM66+CM67+CM124</f>
        <v>12364459.34760138</v>
      </c>
      <c r="CN65" s="368">
        <f>CN66+CN67</f>
        <v>0</v>
      </c>
      <c r="CO65" s="368">
        <f>CO66+CO67</f>
        <v>0</v>
      </c>
    </row>
    <row r="66" spans="2:93" s="47" customFormat="1" ht="41.25" customHeight="1" x14ac:dyDescent="0.25">
      <c r="B66" s="206"/>
      <c r="C66" s="111" t="s">
        <v>31</v>
      </c>
      <c r="D66" s="193">
        <f>E66+F66+G66+H66</f>
        <v>189189.76352000001</v>
      </c>
      <c r="E66" s="193">
        <f>E208+E212+E278</f>
        <v>189189.76352000001</v>
      </c>
      <c r="F66" s="193">
        <f>F208+F212</f>
        <v>0</v>
      </c>
      <c r="G66" s="193">
        <f>G116+G187+G207</f>
        <v>0</v>
      </c>
      <c r="H66" s="193">
        <f>H116+H187+H207</f>
        <v>0</v>
      </c>
      <c r="I66" s="193">
        <f>K66+M66+O66+Q66</f>
        <v>189189.76352000001</v>
      </c>
      <c r="J66" s="603">
        <f t="shared" si="82"/>
        <v>1</v>
      </c>
      <c r="K66" s="193">
        <f>K208+K212+K278</f>
        <v>189189.76352000001</v>
      </c>
      <c r="L66" s="603">
        <f>K66/E66</f>
        <v>1</v>
      </c>
      <c r="M66" s="193">
        <f>M208+M212</f>
        <v>0</v>
      </c>
      <c r="N66" s="603" t="e">
        <f>M66/F66</f>
        <v>#DIV/0!</v>
      </c>
      <c r="O66" s="112">
        <f>O116+O187+O207</f>
        <v>0</v>
      </c>
      <c r="P66" s="112"/>
      <c r="Q66" s="112">
        <f>Q116+Q187+Q207</f>
        <v>0</v>
      </c>
      <c r="R66" s="112"/>
      <c r="S66" s="193">
        <f t="shared" ref="S66:S124" si="84">U66+W66+Y66+AA66</f>
        <v>189189.76352000001</v>
      </c>
      <c r="T66" s="621">
        <f t="shared" ref="T66:T124" si="85">S66/D66</f>
        <v>1</v>
      </c>
      <c r="U66" s="193">
        <f>U208+U212+U278</f>
        <v>189189.76352000001</v>
      </c>
      <c r="V66" s="621">
        <f t="shared" ref="V66:V130" si="86">U66/E66</f>
        <v>1</v>
      </c>
      <c r="W66" s="193">
        <f>W208+W212</f>
        <v>0</v>
      </c>
      <c r="X66" s="621">
        <v>0</v>
      </c>
      <c r="Y66" s="112">
        <f>Y116+Y187+Y207</f>
        <v>0</v>
      </c>
      <c r="Z66" s="621"/>
      <c r="AA66" s="112"/>
      <c r="AB66" s="621"/>
      <c r="AC66" s="193">
        <f>AE66+AG66+AI66+AK66</f>
        <v>189189.76352000001</v>
      </c>
      <c r="AD66" s="641">
        <f t="shared" ref="AD66:AD130" si="87">AC66/D66</f>
        <v>1</v>
      </c>
      <c r="AE66" s="193">
        <f>AE208+AE212+AE278</f>
        <v>189189.76352000001</v>
      </c>
      <c r="AF66" s="641">
        <f t="shared" ref="AF66:AF124" si="88">AE66/E66</f>
        <v>1</v>
      </c>
      <c r="AG66" s="193">
        <f>AG208+AG212</f>
        <v>0</v>
      </c>
      <c r="AH66" s="641">
        <v>0</v>
      </c>
      <c r="AI66" s="193">
        <f>AI116+AI187+AI207</f>
        <v>0</v>
      </c>
      <c r="AJ66" s="641">
        <v>0</v>
      </c>
      <c r="AK66" s="193">
        <f>AK116+AK187+AK207</f>
        <v>0</v>
      </c>
      <c r="AL66" s="641">
        <v>0</v>
      </c>
      <c r="AM66" s="112"/>
      <c r="AN66" s="112"/>
      <c r="AO66" s="112"/>
      <c r="AP66" s="112"/>
      <c r="AQ66" s="112"/>
      <c r="AR66" s="112"/>
      <c r="AS66" s="112"/>
      <c r="AT66" s="112"/>
      <c r="AU66" s="112">
        <f>AW66+AX66-F66-E66</f>
        <v>-2370.9635200000193</v>
      </c>
      <c r="AV66" s="112">
        <f>AW66+AX66+AY66+AZ66</f>
        <v>186818.8</v>
      </c>
      <c r="AW66" s="112">
        <f>AW208+AW212+AW274</f>
        <v>186818.8</v>
      </c>
      <c r="AX66" s="112">
        <f>AX208+AX212</f>
        <v>0</v>
      </c>
      <c r="AY66" s="112">
        <f>AY208+AY212</f>
        <v>0</v>
      </c>
      <c r="AZ66" s="112">
        <f>AZ208+AZ212</f>
        <v>0</v>
      </c>
      <c r="BA66" s="112">
        <f>BB66+BC66+BD66</f>
        <v>1246164.0761299999</v>
      </c>
      <c r="BB66" s="112">
        <f>BB68+BB126+BB188+BB194+BB199+BB215+BB219+BB95</f>
        <v>1246164.0761299999</v>
      </c>
      <c r="BC66" s="112"/>
      <c r="BD66" s="112"/>
      <c r="BE66" s="112" t="e">
        <f t="shared" ref="BE66:BE133" si="89">BF66+BG66+BH66</f>
        <v>#REF!</v>
      </c>
      <c r="BF66" s="112" t="e">
        <f>BF68+BF126+BF188+BF194+BF199+BF215+BF219+BF95+BF118</f>
        <v>#REF!</v>
      </c>
      <c r="BG66" s="112"/>
      <c r="BH66" s="112"/>
      <c r="BI66" s="112">
        <f>BJ66+BK66+BL66+BM66</f>
        <v>0</v>
      </c>
      <c r="BJ66" s="112">
        <f>BJ208+BJ212</f>
        <v>0</v>
      </c>
      <c r="BK66" s="112">
        <f>BK208+BK212</f>
        <v>0</v>
      </c>
      <c r="BL66" s="112">
        <f>BL116+BL187+BL207</f>
        <v>0</v>
      </c>
      <c r="BM66" s="112">
        <f>BM116+BM187+BM207</f>
        <v>0</v>
      </c>
      <c r="BN66" s="112">
        <f>BP66+BQ66-BK66-BJ66</f>
        <v>0</v>
      </c>
      <c r="BO66" s="112">
        <f>BP66+BQ66+BR66+BS66</f>
        <v>0</v>
      </c>
      <c r="BP66" s="112">
        <f>BP208+BP212</f>
        <v>0</v>
      </c>
      <c r="BQ66" s="112">
        <f>BQ208+BQ212</f>
        <v>0</v>
      </c>
      <c r="BR66" s="112">
        <f>BR116+BR187+BR207</f>
        <v>0</v>
      </c>
      <c r="BS66" s="112">
        <f>BS116+BS187+BS207</f>
        <v>0</v>
      </c>
      <c r="BT66" s="112"/>
      <c r="BU66" s="112"/>
      <c r="BV66" s="112">
        <f>BW66+BX66+BY66+BZ66</f>
        <v>0</v>
      </c>
      <c r="BW66" s="112">
        <f>BW116+BW187+BW207</f>
        <v>0</v>
      </c>
      <c r="BX66" s="112">
        <f>BX116+BX187+BX207</f>
        <v>0</v>
      </c>
      <c r="BY66" s="112">
        <f>BY116+BY187+BY207</f>
        <v>0</v>
      </c>
      <c r="BZ66" s="112">
        <f>BZ116+BZ187+BZ207</f>
        <v>0</v>
      </c>
      <c r="CA66" s="112">
        <f>CB66+CC66+CD66</f>
        <v>0</v>
      </c>
      <c r="CB66" s="112">
        <f>CB116</f>
        <v>0</v>
      </c>
      <c r="CC66" s="193"/>
      <c r="CD66" s="193"/>
      <c r="CE66" s="112">
        <f>CF66+CH66+CI66</f>
        <v>0</v>
      </c>
      <c r="CF66" s="112">
        <f>CF208+CF212</f>
        <v>0</v>
      </c>
      <c r="CG66" s="112">
        <f>CG208+CG212</f>
        <v>0</v>
      </c>
      <c r="CH66" s="193"/>
      <c r="CI66" s="193"/>
      <c r="CJ66" s="112"/>
      <c r="CK66" s="112">
        <f>CL66+CM66+CN66+CO66</f>
        <v>0</v>
      </c>
      <c r="CL66" s="112">
        <f>CL208+CL212</f>
        <v>0</v>
      </c>
      <c r="CM66" s="112">
        <f>CM208+CM212</f>
        <v>0</v>
      </c>
      <c r="CN66" s="112">
        <f>CN116+CN187+CN207</f>
        <v>0</v>
      </c>
      <c r="CO66" s="112">
        <f>CO116+CO187+CO207</f>
        <v>0</v>
      </c>
    </row>
    <row r="67" spans="2:93" s="25" customFormat="1" ht="46.5" customHeight="1" x14ac:dyDescent="0.25">
      <c r="B67" s="207"/>
      <c r="C67" s="115" t="s">
        <v>32</v>
      </c>
      <c r="D67" s="183">
        <f>E67+F67+G67+H67</f>
        <v>1847940.5</v>
      </c>
      <c r="E67" s="183">
        <f>E127+E198+E210</f>
        <v>331770.44519</v>
      </c>
      <c r="F67" s="183">
        <f>F127+F198+F210</f>
        <v>1516170.0548100001</v>
      </c>
      <c r="G67" s="183">
        <f>G117+G186+G206</f>
        <v>0</v>
      </c>
      <c r="H67" s="183">
        <f>H117+H186+H206</f>
        <v>0</v>
      </c>
      <c r="I67" s="183">
        <f>K67+M67+O67+Q67</f>
        <v>1847940.4478200001</v>
      </c>
      <c r="J67" s="591">
        <f t="shared" si="82"/>
        <v>0.99999997176316013</v>
      </c>
      <c r="K67" s="183">
        <f>K127+K198+K210</f>
        <v>331770.39302000002</v>
      </c>
      <c r="L67" s="591">
        <f>K67/E67</f>
        <v>0.99999984275272036</v>
      </c>
      <c r="M67" s="183">
        <f>M127+M198+M210</f>
        <v>1516170.0548</v>
      </c>
      <c r="N67" s="591">
        <f>M67/F67</f>
        <v>0.99999999999340439</v>
      </c>
      <c r="O67" s="116">
        <f>O117+O186+O206</f>
        <v>0</v>
      </c>
      <c r="P67" s="116"/>
      <c r="Q67" s="116">
        <f>Q117+Q186+Q206</f>
        <v>0</v>
      </c>
      <c r="R67" s="116"/>
      <c r="S67" s="183">
        <f t="shared" si="84"/>
        <v>1044987.52862</v>
      </c>
      <c r="T67" s="597">
        <f t="shared" si="85"/>
        <v>0.56548764888263447</v>
      </c>
      <c r="U67" s="183">
        <f>U127+U198+U210</f>
        <v>348398.30817999999</v>
      </c>
      <c r="V67" s="597">
        <f t="shared" si="86"/>
        <v>1.0501185781647231</v>
      </c>
      <c r="W67" s="183">
        <f>W127+W198+W210</f>
        <v>696589.22043999995</v>
      </c>
      <c r="X67" s="597">
        <f t="shared" ref="X67:X130" si="90">W67/F67</f>
        <v>0.45944003327996968</v>
      </c>
      <c r="Y67" s="116">
        <f>Y117+Y186+Y206</f>
        <v>0</v>
      </c>
      <c r="Z67" s="597"/>
      <c r="AA67" s="116"/>
      <c r="AB67" s="597"/>
      <c r="AC67" s="183">
        <f t="shared" ref="AC67:AC124" si="91">AE67+AG67+AI67+AK67</f>
        <v>1847940.4478200001</v>
      </c>
      <c r="AD67" s="633">
        <f t="shared" si="87"/>
        <v>0.99999997176316013</v>
      </c>
      <c r="AE67" s="183">
        <f>AE127+AE198+AE210</f>
        <v>331770.39301</v>
      </c>
      <c r="AF67" s="633">
        <f t="shared" si="88"/>
        <v>0.99999984272257891</v>
      </c>
      <c r="AG67" s="183">
        <f>AG127+AG198+AG210</f>
        <v>1516170.0548100001</v>
      </c>
      <c r="AH67" s="633">
        <f t="shared" ref="AH67:AH130" si="92">AG67/F67</f>
        <v>1</v>
      </c>
      <c r="AI67" s="183">
        <f>AI117+AI186+AI206</f>
        <v>0</v>
      </c>
      <c r="AJ67" s="633">
        <v>0</v>
      </c>
      <c r="AK67" s="183">
        <f>AK117+AK186+AK206</f>
        <v>0</v>
      </c>
      <c r="AL67" s="633">
        <v>0</v>
      </c>
      <c r="AM67" s="116"/>
      <c r="AN67" s="116"/>
      <c r="AO67" s="116"/>
      <c r="AP67" s="116"/>
      <c r="AQ67" s="116"/>
      <c r="AR67" s="116"/>
      <c r="AS67" s="116"/>
      <c r="AT67" s="116"/>
      <c r="AU67" s="116">
        <f>AW67+AX67-F67-E67</f>
        <v>0</v>
      </c>
      <c r="AV67" s="116">
        <f>AW67+AX67+AY67+AZ67</f>
        <v>1847940.5</v>
      </c>
      <c r="AW67" s="116">
        <f>AW127+AW198+AW210</f>
        <v>331770.44519</v>
      </c>
      <c r="AX67" s="116">
        <f>AX127+AX198+AX210</f>
        <v>1516170.0548099999</v>
      </c>
      <c r="AY67" s="116">
        <f>AY127+AY198+AY210</f>
        <v>0</v>
      </c>
      <c r="AZ67" s="116">
        <f>AZ127+AZ198+AZ210</f>
        <v>0</v>
      </c>
      <c r="BA67" s="116">
        <f>BB67+BC67+BD67</f>
        <v>2530090.7000000002</v>
      </c>
      <c r="BB67" s="116">
        <f>BB127+BB193+BB198+BB214+BB218</f>
        <v>2530090.7000000002</v>
      </c>
      <c r="BC67" s="116"/>
      <c r="BD67" s="116"/>
      <c r="BE67" s="116" t="e">
        <f t="shared" si="89"/>
        <v>#REF!</v>
      </c>
      <c r="BF67" s="116" t="e">
        <f>BF127+BF193+BF198+BF210</f>
        <v>#REF!</v>
      </c>
      <c r="BG67" s="116"/>
      <c r="BH67" s="116"/>
      <c r="BI67" s="116">
        <f>BJ67+BK67+BL67+BM67</f>
        <v>4931899.5999999996</v>
      </c>
      <c r="BJ67" s="116">
        <f>BJ127+BJ198+BJ210</f>
        <v>2092041.51232</v>
      </c>
      <c r="BK67" s="116">
        <f>BK127+BK198+BK210</f>
        <v>2839858.0876799999</v>
      </c>
      <c r="BL67" s="116">
        <f>BL117+BL186+BL206</f>
        <v>0</v>
      </c>
      <c r="BM67" s="116">
        <f>BM117+BM186+BM206</f>
        <v>0</v>
      </c>
      <c r="BN67" s="116">
        <f>BP67+BQ67-BK67-BJ67</f>
        <v>0</v>
      </c>
      <c r="BO67" s="116">
        <f>BP67+BQ67+BR67+BS67</f>
        <v>4931899.5999999996</v>
      </c>
      <c r="BP67" s="116">
        <f>BP127+BP198+BP210</f>
        <v>2092041.51232</v>
      </c>
      <c r="BQ67" s="116">
        <f>BQ127+BQ198+BQ210</f>
        <v>2839858.0876799999</v>
      </c>
      <c r="BR67" s="116">
        <f>BR117+BR186+BR206</f>
        <v>0</v>
      </c>
      <c r="BS67" s="116">
        <f>BS117+BS186+BS206</f>
        <v>0</v>
      </c>
      <c r="BT67" s="116"/>
      <c r="BU67" s="116"/>
      <c r="BV67" s="116">
        <f>BW67+BX67+BY67+BZ67</f>
        <v>0</v>
      </c>
      <c r="BW67" s="116">
        <f>BW117+BW186+BW206</f>
        <v>0</v>
      </c>
      <c r="BX67" s="116">
        <f>BX117+BX186+BX206</f>
        <v>0</v>
      </c>
      <c r="BY67" s="116">
        <f>BY117+BY186+BY206</f>
        <v>0</v>
      </c>
      <c r="BZ67" s="116">
        <f>BZ117+BZ186+BZ206</f>
        <v>0</v>
      </c>
      <c r="CA67" s="116">
        <f>CB67+CC67+CD67</f>
        <v>0</v>
      </c>
      <c r="CB67" s="116">
        <f>CB117</f>
        <v>0</v>
      </c>
      <c r="CC67" s="183"/>
      <c r="CD67" s="183"/>
      <c r="CE67" s="116">
        <f>CF67+CG67</f>
        <v>7036123.2000000002</v>
      </c>
      <c r="CF67" s="116">
        <f>CF198+CF210</f>
        <v>1719405.71</v>
      </c>
      <c r="CG67" s="116">
        <f>CG127+CG198+CG210</f>
        <v>5316717.49</v>
      </c>
      <c r="CH67" s="183"/>
      <c r="CI67" s="183"/>
      <c r="CJ67" s="116"/>
      <c r="CK67" s="116">
        <f>CL67+CM67+CN67+CO67</f>
        <v>7036123.2000000002</v>
      </c>
      <c r="CL67" s="116">
        <f>CL127+CL198+CL210</f>
        <v>1719405.71</v>
      </c>
      <c r="CM67" s="116">
        <f>CM127+CM198+CM210</f>
        <v>5316717.49</v>
      </c>
      <c r="CN67" s="116">
        <f>CN117+CN186+CN206</f>
        <v>0</v>
      </c>
      <c r="CO67" s="116">
        <f>CO117+CO186+CO206</f>
        <v>0</v>
      </c>
    </row>
    <row r="68" spans="2:93" s="166" customFormat="1" ht="100.5" hidden="1" customHeight="1" x14ac:dyDescent="0.25">
      <c r="B68" s="212" t="s">
        <v>36</v>
      </c>
      <c r="C68" s="115" t="s">
        <v>32</v>
      </c>
      <c r="D68" s="192" t="e">
        <f t="shared" ref="D68:D75" si="93">E68</f>
        <v>#REF!</v>
      </c>
      <c r="E68" s="192" t="e">
        <f>E69+E73+E79+E85+E88</f>
        <v>#REF!</v>
      </c>
      <c r="F68" s="192"/>
      <c r="G68" s="249"/>
      <c r="H68" s="253"/>
      <c r="I68" s="253"/>
      <c r="J68" s="591" t="e">
        <f t="shared" si="82"/>
        <v>#REF!</v>
      </c>
      <c r="K68" s="192" t="e">
        <f>K69+K73+K79+K85+K88</f>
        <v>#REF!</v>
      </c>
      <c r="L68" s="82"/>
      <c r="M68" s="192"/>
      <c r="N68" s="82"/>
      <c r="O68" s="300"/>
      <c r="P68" s="82"/>
      <c r="Q68" s="82"/>
      <c r="R68" s="82"/>
      <c r="S68" s="192" t="e">
        <f t="shared" si="84"/>
        <v>#REF!</v>
      </c>
      <c r="T68" s="597" t="e">
        <f t="shared" si="85"/>
        <v>#REF!</v>
      </c>
      <c r="U68" s="192" t="e">
        <f>U69+U73+U79+U85+U88</f>
        <v>#REF!</v>
      </c>
      <c r="V68" s="692" t="e">
        <f t="shared" si="86"/>
        <v>#REF!</v>
      </c>
      <c r="W68" s="192"/>
      <c r="X68" s="692" t="e">
        <f t="shared" si="90"/>
        <v>#DIV/0!</v>
      </c>
      <c r="Y68" s="300"/>
      <c r="Z68" s="692" t="e">
        <f t="shared" ref="Z68:Z130" si="94">Y68/G68</f>
        <v>#DIV/0!</v>
      </c>
      <c r="AA68" s="82"/>
      <c r="AB68" s="692" t="e">
        <f t="shared" ref="AB68:AB130" si="95">AA68/H68</f>
        <v>#DIV/0!</v>
      </c>
      <c r="AC68" s="192" t="e">
        <f t="shared" si="91"/>
        <v>#REF!</v>
      </c>
      <c r="AD68" s="633" t="e">
        <f t="shared" si="87"/>
        <v>#REF!</v>
      </c>
      <c r="AE68" s="192" t="e">
        <f>AE69+AE73+AE79+AE85+AE88</f>
        <v>#REF!</v>
      </c>
      <c r="AF68" s="633" t="e">
        <f t="shared" si="88"/>
        <v>#REF!</v>
      </c>
      <c r="AG68" s="192"/>
      <c r="AH68" s="633" t="e">
        <f t="shared" si="92"/>
        <v>#DIV/0!</v>
      </c>
      <c r="AI68" s="192"/>
      <c r="AJ68" s="633" t="e">
        <f t="shared" ref="AJ68:AJ122" si="96">AI68/G68</f>
        <v>#DIV/0!</v>
      </c>
      <c r="AK68" s="192"/>
      <c r="AL68" s="633" t="e">
        <f t="shared" ref="AL68:AL130" si="97">AK68/H68</f>
        <v>#DIV/0!</v>
      </c>
      <c r="AM68" s="82"/>
      <c r="AN68" s="82"/>
      <c r="AO68" s="82"/>
      <c r="AP68" s="82"/>
      <c r="AQ68" s="82"/>
      <c r="AR68" s="82"/>
      <c r="AS68" s="82"/>
      <c r="AT68" s="82"/>
      <c r="AU68" s="664"/>
      <c r="AV68" s="116" t="e">
        <f t="shared" ref="AV68:AV124" si="98">AW68+AX68+AY68+AZ68</f>
        <v>#REF!</v>
      </c>
      <c r="AW68" s="664" t="e">
        <f>AW69+AW73+AW79+AW85+AW88</f>
        <v>#REF!</v>
      </c>
      <c r="AX68" s="664"/>
      <c r="AY68" s="300"/>
      <c r="AZ68" s="82"/>
      <c r="BA68" s="300">
        <f t="shared" ref="BA68:BA134" si="99">BB68+BC68+BD68</f>
        <v>0</v>
      </c>
      <c r="BB68" s="82"/>
      <c r="BC68" s="82"/>
      <c r="BD68" s="82"/>
      <c r="BE68" s="664" t="e">
        <f t="shared" si="89"/>
        <v>#REF!</v>
      </c>
      <c r="BF68" s="664" t="e">
        <f t="shared" ref="BF68:BF114" si="100">E68</f>
        <v>#REF!</v>
      </c>
      <c r="BG68" s="300"/>
      <c r="BH68" s="82"/>
      <c r="BI68" s="664">
        <f t="shared" ref="BI68:BI75" si="101">BJ68</f>
        <v>0</v>
      </c>
      <c r="BJ68" s="664">
        <f>BJ69+BJ73+BJ79+BJ85+BJ88</f>
        <v>0</v>
      </c>
      <c r="BK68" s="664"/>
      <c r="BL68" s="300"/>
      <c r="BM68" s="82"/>
      <c r="BN68" s="664"/>
      <c r="BO68" s="664">
        <f t="shared" ref="BO68:BO75" si="102">BP68</f>
        <v>0</v>
      </c>
      <c r="BP68" s="664">
        <f>BP69+BP73+BP79+BP85+BP88</f>
        <v>0</v>
      </c>
      <c r="BQ68" s="664"/>
      <c r="BR68" s="300"/>
      <c r="BS68" s="82"/>
      <c r="BT68" s="300"/>
      <c r="BU68" s="82"/>
      <c r="BV68" s="664">
        <f t="shared" ref="BV68:BV75" si="103">BW68</f>
        <v>0</v>
      </c>
      <c r="BW68" s="664">
        <f>BW69+BW73+BW79+BW85+BW88</f>
        <v>0</v>
      </c>
      <c r="BX68" s="664"/>
      <c r="BY68" s="300"/>
      <c r="BZ68" s="82"/>
      <c r="CA68" s="664">
        <f t="shared" ref="CA68:CA122" si="104">CB68+CC68+CD68</f>
        <v>0</v>
      </c>
      <c r="CB68" s="192"/>
      <c r="CC68" s="249"/>
      <c r="CD68" s="253"/>
      <c r="CE68" s="116" t="e">
        <f t="shared" ref="CE68:CE122" si="105">CF68+CH68+CI68</f>
        <v>#REF!</v>
      </c>
      <c r="CF68" s="664" t="e">
        <f>CF69+CF73+CF79+CF85+CF88</f>
        <v>#REF!</v>
      </c>
      <c r="CG68" s="664"/>
      <c r="CH68" s="249"/>
      <c r="CI68" s="253"/>
      <c r="CJ68" s="664"/>
      <c r="CK68" s="116" t="e">
        <f t="shared" ref="CK68:CK124" si="106">CL68+CM68+CN68+CO68</f>
        <v>#REF!</v>
      </c>
      <c r="CL68" s="664" t="e">
        <f>CL69+CL73+CL79+CL85+CL88</f>
        <v>#REF!</v>
      </c>
      <c r="CM68" s="664"/>
      <c r="CN68" s="300"/>
      <c r="CO68" s="82"/>
    </row>
    <row r="69" spans="2:93" s="166" customFormat="1" ht="144" hidden="1" customHeight="1" x14ac:dyDescent="0.25">
      <c r="B69" s="212" t="s">
        <v>34</v>
      </c>
      <c r="C69" s="115" t="s">
        <v>32</v>
      </c>
      <c r="D69" s="249">
        <f t="shared" si="93"/>
        <v>0</v>
      </c>
      <c r="E69" s="249">
        <f>E70+E137</f>
        <v>0</v>
      </c>
      <c r="F69" s="249"/>
      <c r="G69" s="253"/>
      <c r="H69" s="253"/>
      <c r="I69" s="253"/>
      <c r="J69" s="591" t="e">
        <f t="shared" si="82"/>
        <v>#DIV/0!</v>
      </c>
      <c r="K69" s="249">
        <f>K70+K137</f>
        <v>0</v>
      </c>
      <c r="L69" s="82"/>
      <c r="M69" s="249"/>
      <c r="N69" s="82"/>
      <c r="O69" s="82"/>
      <c r="P69" s="82"/>
      <c r="Q69" s="82"/>
      <c r="R69" s="82"/>
      <c r="S69" s="249">
        <f t="shared" si="84"/>
        <v>0</v>
      </c>
      <c r="T69" s="597" t="e">
        <f t="shared" si="85"/>
        <v>#DIV/0!</v>
      </c>
      <c r="U69" s="249">
        <f>U70+U137</f>
        <v>0</v>
      </c>
      <c r="V69" s="692" t="e">
        <f t="shared" si="86"/>
        <v>#DIV/0!</v>
      </c>
      <c r="W69" s="249"/>
      <c r="X69" s="692" t="e">
        <f t="shared" si="90"/>
        <v>#DIV/0!</v>
      </c>
      <c r="Y69" s="82"/>
      <c r="Z69" s="692" t="e">
        <f t="shared" si="94"/>
        <v>#DIV/0!</v>
      </c>
      <c r="AA69" s="82"/>
      <c r="AB69" s="692" t="e">
        <f t="shared" si="95"/>
        <v>#DIV/0!</v>
      </c>
      <c r="AC69" s="249">
        <f t="shared" si="91"/>
        <v>0</v>
      </c>
      <c r="AD69" s="633" t="e">
        <f t="shared" si="87"/>
        <v>#DIV/0!</v>
      </c>
      <c r="AE69" s="249">
        <f>AE70+AE137</f>
        <v>0</v>
      </c>
      <c r="AF69" s="633" t="e">
        <f t="shared" si="88"/>
        <v>#DIV/0!</v>
      </c>
      <c r="AG69" s="249"/>
      <c r="AH69" s="633" t="e">
        <f t="shared" si="92"/>
        <v>#DIV/0!</v>
      </c>
      <c r="AI69" s="249"/>
      <c r="AJ69" s="633" t="e">
        <f t="shared" si="96"/>
        <v>#DIV/0!</v>
      </c>
      <c r="AK69" s="249"/>
      <c r="AL69" s="633" t="e">
        <f t="shared" si="97"/>
        <v>#DIV/0!</v>
      </c>
      <c r="AM69" s="82"/>
      <c r="AN69" s="82"/>
      <c r="AO69" s="82"/>
      <c r="AP69" s="82"/>
      <c r="AQ69" s="82"/>
      <c r="AR69" s="82"/>
      <c r="AS69" s="82"/>
      <c r="AT69" s="82"/>
      <c r="AU69" s="664"/>
      <c r="AV69" s="116">
        <f t="shared" si="98"/>
        <v>0</v>
      </c>
      <c r="AW69" s="300">
        <f>AW70+AW137</f>
        <v>0</v>
      </c>
      <c r="AX69" s="300"/>
      <c r="AY69" s="82"/>
      <c r="AZ69" s="82"/>
      <c r="BA69" s="300">
        <f t="shared" si="99"/>
        <v>0</v>
      </c>
      <c r="BB69" s="82"/>
      <c r="BC69" s="82"/>
      <c r="BD69" s="82"/>
      <c r="BE69" s="300">
        <f t="shared" si="89"/>
        <v>0</v>
      </c>
      <c r="BF69" s="300">
        <f t="shared" si="100"/>
        <v>0</v>
      </c>
      <c r="BG69" s="82"/>
      <c r="BH69" s="82"/>
      <c r="BI69" s="300">
        <f t="shared" si="101"/>
        <v>0</v>
      </c>
      <c r="BJ69" s="300">
        <f>BJ70+BJ137</f>
        <v>0</v>
      </c>
      <c r="BK69" s="300"/>
      <c r="BL69" s="82"/>
      <c r="BM69" s="82"/>
      <c r="BN69" s="300"/>
      <c r="BO69" s="300">
        <f t="shared" si="102"/>
        <v>0</v>
      </c>
      <c r="BP69" s="300">
        <f>BP70+BP137</f>
        <v>0</v>
      </c>
      <c r="BQ69" s="300"/>
      <c r="BR69" s="82"/>
      <c r="BS69" s="82"/>
      <c r="BT69" s="82"/>
      <c r="BU69" s="82"/>
      <c r="BV69" s="300">
        <f t="shared" si="103"/>
        <v>0</v>
      </c>
      <c r="BW69" s="300">
        <f>BW70+BW137</f>
        <v>0</v>
      </c>
      <c r="BX69" s="300"/>
      <c r="BY69" s="82"/>
      <c r="BZ69" s="82"/>
      <c r="CA69" s="300">
        <f t="shared" si="104"/>
        <v>0</v>
      </c>
      <c r="CB69" s="249"/>
      <c r="CC69" s="253"/>
      <c r="CD69" s="253"/>
      <c r="CE69" s="116">
        <f t="shared" si="105"/>
        <v>0</v>
      </c>
      <c r="CF69" s="300">
        <f>CF70+CF137</f>
        <v>0</v>
      </c>
      <c r="CG69" s="300"/>
      <c r="CH69" s="253"/>
      <c r="CI69" s="253"/>
      <c r="CJ69" s="300"/>
      <c r="CK69" s="116">
        <f t="shared" si="106"/>
        <v>0</v>
      </c>
      <c r="CL69" s="300">
        <f>CL70+CL137</f>
        <v>0</v>
      </c>
      <c r="CM69" s="300"/>
      <c r="CN69" s="82"/>
      <c r="CO69" s="82"/>
    </row>
    <row r="70" spans="2:93" s="166" customFormat="1" ht="45.75" hidden="1" customHeight="1" x14ac:dyDescent="0.25">
      <c r="B70" s="212"/>
      <c r="C70" s="115" t="s">
        <v>32</v>
      </c>
      <c r="D70" s="249">
        <f t="shared" si="93"/>
        <v>0</v>
      </c>
      <c r="E70" s="249">
        <f>E71+E72</f>
        <v>0</v>
      </c>
      <c r="F70" s="249"/>
      <c r="G70" s="253"/>
      <c r="H70" s="253"/>
      <c r="I70" s="253"/>
      <c r="J70" s="591" t="e">
        <f t="shared" si="82"/>
        <v>#DIV/0!</v>
      </c>
      <c r="K70" s="249">
        <f>K71+K72</f>
        <v>0</v>
      </c>
      <c r="L70" s="82"/>
      <c r="M70" s="249"/>
      <c r="N70" s="82"/>
      <c r="O70" s="82"/>
      <c r="P70" s="82"/>
      <c r="Q70" s="82"/>
      <c r="R70" s="82"/>
      <c r="S70" s="249">
        <f t="shared" si="84"/>
        <v>0</v>
      </c>
      <c r="T70" s="597" t="e">
        <f t="shared" si="85"/>
        <v>#DIV/0!</v>
      </c>
      <c r="U70" s="249">
        <f>U71+U72</f>
        <v>0</v>
      </c>
      <c r="V70" s="692" t="e">
        <f t="shared" si="86"/>
        <v>#DIV/0!</v>
      </c>
      <c r="W70" s="249"/>
      <c r="X70" s="692" t="e">
        <f t="shared" si="90"/>
        <v>#DIV/0!</v>
      </c>
      <c r="Y70" s="82"/>
      <c r="Z70" s="692" t="e">
        <f t="shared" si="94"/>
        <v>#DIV/0!</v>
      </c>
      <c r="AA70" s="82"/>
      <c r="AB70" s="692" t="e">
        <f t="shared" si="95"/>
        <v>#DIV/0!</v>
      </c>
      <c r="AC70" s="249">
        <f t="shared" si="91"/>
        <v>0</v>
      </c>
      <c r="AD70" s="633" t="e">
        <f t="shared" si="87"/>
        <v>#DIV/0!</v>
      </c>
      <c r="AE70" s="249">
        <f>AE71+AE72</f>
        <v>0</v>
      </c>
      <c r="AF70" s="633" t="e">
        <f t="shared" si="88"/>
        <v>#DIV/0!</v>
      </c>
      <c r="AG70" s="249"/>
      <c r="AH70" s="633" t="e">
        <f t="shared" si="92"/>
        <v>#DIV/0!</v>
      </c>
      <c r="AI70" s="249"/>
      <c r="AJ70" s="633" t="e">
        <f t="shared" si="96"/>
        <v>#DIV/0!</v>
      </c>
      <c r="AK70" s="249"/>
      <c r="AL70" s="633" t="e">
        <f t="shared" si="97"/>
        <v>#DIV/0!</v>
      </c>
      <c r="AM70" s="82"/>
      <c r="AN70" s="82"/>
      <c r="AO70" s="82"/>
      <c r="AP70" s="82"/>
      <c r="AQ70" s="82"/>
      <c r="AR70" s="82"/>
      <c r="AS70" s="82"/>
      <c r="AT70" s="82"/>
      <c r="AU70" s="664"/>
      <c r="AV70" s="116">
        <f t="shared" si="98"/>
        <v>0</v>
      </c>
      <c r="AW70" s="300">
        <f>AW71+AW72</f>
        <v>0</v>
      </c>
      <c r="AX70" s="300"/>
      <c r="AY70" s="82"/>
      <c r="AZ70" s="82"/>
      <c r="BA70" s="300">
        <f t="shared" si="99"/>
        <v>0</v>
      </c>
      <c r="BB70" s="82"/>
      <c r="BC70" s="82"/>
      <c r="BD70" s="82"/>
      <c r="BE70" s="300">
        <f t="shared" si="89"/>
        <v>0</v>
      </c>
      <c r="BF70" s="300">
        <f t="shared" si="100"/>
        <v>0</v>
      </c>
      <c r="BG70" s="82"/>
      <c r="BH70" s="82"/>
      <c r="BI70" s="300">
        <f t="shared" si="101"/>
        <v>0</v>
      </c>
      <c r="BJ70" s="300">
        <f>BJ71+BJ72</f>
        <v>0</v>
      </c>
      <c r="BK70" s="300"/>
      <c r="BL70" s="82"/>
      <c r="BM70" s="82"/>
      <c r="BN70" s="300"/>
      <c r="BO70" s="300">
        <f t="shared" si="102"/>
        <v>0</v>
      </c>
      <c r="BP70" s="300">
        <f>BP71+BP72</f>
        <v>0</v>
      </c>
      <c r="BQ70" s="300"/>
      <c r="BR70" s="82"/>
      <c r="BS70" s="82"/>
      <c r="BT70" s="82"/>
      <c r="BU70" s="82"/>
      <c r="BV70" s="300">
        <f t="shared" si="103"/>
        <v>0</v>
      </c>
      <c r="BW70" s="300">
        <f>BW71+BW72</f>
        <v>0</v>
      </c>
      <c r="BX70" s="300"/>
      <c r="BY70" s="82"/>
      <c r="BZ70" s="82"/>
      <c r="CA70" s="300">
        <f t="shared" si="104"/>
        <v>0</v>
      </c>
      <c r="CB70" s="249"/>
      <c r="CC70" s="253"/>
      <c r="CD70" s="253"/>
      <c r="CE70" s="116">
        <f t="shared" si="105"/>
        <v>0</v>
      </c>
      <c r="CF70" s="300">
        <f>CF71+CF72</f>
        <v>0</v>
      </c>
      <c r="CG70" s="300"/>
      <c r="CH70" s="253"/>
      <c r="CI70" s="253"/>
      <c r="CJ70" s="300"/>
      <c r="CK70" s="116">
        <f t="shared" si="106"/>
        <v>0</v>
      </c>
      <c r="CL70" s="300">
        <f>CL71+CL72</f>
        <v>0</v>
      </c>
      <c r="CM70" s="300"/>
      <c r="CN70" s="82"/>
      <c r="CO70" s="82"/>
    </row>
    <row r="71" spans="2:93" s="166" customFormat="1" ht="36" hidden="1" customHeight="1" x14ac:dyDescent="0.25">
      <c r="B71" s="212"/>
      <c r="C71" s="115" t="s">
        <v>32</v>
      </c>
      <c r="D71" s="253">
        <f t="shared" si="93"/>
        <v>0</v>
      </c>
      <c r="E71" s="249">
        <v>0</v>
      </c>
      <c r="F71" s="249"/>
      <c r="G71" s="253"/>
      <c r="H71" s="253"/>
      <c r="I71" s="253"/>
      <c r="J71" s="591" t="e">
        <f t="shared" si="82"/>
        <v>#DIV/0!</v>
      </c>
      <c r="K71" s="249">
        <v>0</v>
      </c>
      <c r="L71" s="82"/>
      <c r="M71" s="249"/>
      <c r="N71" s="82"/>
      <c r="O71" s="82"/>
      <c r="P71" s="82"/>
      <c r="Q71" s="82"/>
      <c r="R71" s="82"/>
      <c r="S71" s="249">
        <f t="shared" si="84"/>
        <v>0</v>
      </c>
      <c r="T71" s="597" t="e">
        <f t="shared" si="85"/>
        <v>#DIV/0!</v>
      </c>
      <c r="U71" s="249">
        <v>0</v>
      </c>
      <c r="V71" s="692" t="e">
        <f t="shared" si="86"/>
        <v>#DIV/0!</v>
      </c>
      <c r="W71" s="249"/>
      <c r="X71" s="692" t="e">
        <f t="shared" si="90"/>
        <v>#DIV/0!</v>
      </c>
      <c r="Y71" s="82"/>
      <c r="Z71" s="692" t="e">
        <f t="shared" si="94"/>
        <v>#DIV/0!</v>
      </c>
      <c r="AA71" s="82"/>
      <c r="AB71" s="692" t="e">
        <f t="shared" si="95"/>
        <v>#DIV/0!</v>
      </c>
      <c r="AC71" s="249">
        <f t="shared" si="91"/>
        <v>0</v>
      </c>
      <c r="AD71" s="633" t="e">
        <f t="shared" si="87"/>
        <v>#DIV/0!</v>
      </c>
      <c r="AE71" s="249">
        <v>0</v>
      </c>
      <c r="AF71" s="633" t="e">
        <f t="shared" si="88"/>
        <v>#DIV/0!</v>
      </c>
      <c r="AG71" s="249"/>
      <c r="AH71" s="633" t="e">
        <f t="shared" si="92"/>
        <v>#DIV/0!</v>
      </c>
      <c r="AI71" s="249"/>
      <c r="AJ71" s="633" t="e">
        <f t="shared" si="96"/>
        <v>#DIV/0!</v>
      </c>
      <c r="AK71" s="249"/>
      <c r="AL71" s="633" t="e">
        <f t="shared" si="97"/>
        <v>#DIV/0!</v>
      </c>
      <c r="AM71" s="82"/>
      <c r="AN71" s="82"/>
      <c r="AO71" s="82"/>
      <c r="AP71" s="82"/>
      <c r="AQ71" s="82"/>
      <c r="AR71" s="82"/>
      <c r="AS71" s="82"/>
      <c r="AT71" s="82"/>
      <c r="AU71" s="157"/>
      <c r="AV71" s="116">
        <f t="shared" si="98"/>
        <v>0</v>
      </c>
      <c r="AW71" s="300">
        <v>0</v>
      </c>
      <c r="AX71" s="300"/>
      <c r="AY71" s="82"/>
      <c r="AZ71" s="82"/>
      <c r="BA71" s="300">
        <f t="shared" si="99"/>
        <v>0</v>
      </c>
      <c r="BB71" s="82"/>
      <c r="BC71" s="82"/>
      <c r="BD71" s="82"/>
      <c r="BE71" s="82">
        <f t="shared" si="89"/>
        <v>0</v>
      </c>
      <c r="BF71" s="300">
        <f t="shared" si="100"/>
        <v>0</v>
      </c>
      <c r="BG71" s="82"/>
      <c r="BH71" s="82"/>
      <c r="BI71" s="82">
        <f t="shared" si="101"/>
        <v>0</v>
      </c>
      <c r="BJ71" s="300">
        <v>0</v>
      </c>
      <c r="BK71" s="300"/>
      <c r="BL71" s="82"/>
      <c r="BM71" s="82"/>
      <c r="BN71" s="82"/>
      <c r="BO71" s="82">
        <f t="shared" si="102"/>
        <v>0</v>
      </c>
      <c r="BP71" s="300">
        <v>0</v>
      </c>
      <c r="BQ71" s="300"/>
      <c r="BR71" s="82"/>
      <c r="BS71" s="82"/>
      <c r="BT71" s="82"/>
      <c r="BU71" s="82"/>
      <c r="BV71" s="82">
        <f t="shared" si="103"/>
        <v>0</v>
      </c>
      <c r="BW71" s="300">
        <v>0</v>
      </c>
      <c r="BX71" s="300"/>
      <c r="BY71" s="82"/>
      <c r="BZ71" s="82"/>
      <c r="CA71" s="82">
        <f t="shared" si="104"/>
        <v>0</v>
      </c>
      <c r="CB71" s="249"/>
      <c r="CC71" s="253"/>
      <c r="CD71" s="253"/>
      <c r="CE71" s="116">
        <f t="shared" si="105"/>
        <v>0</v>
      </c>
      <c r="CF71" s="300">
        <v>0</v>
      </c>
      <c r="CG71" s="300"/>
      <c r="CH71" s="253"/>
      <c r="CI71" s="253"/>
      <c r="CJ71" s="82"/>
      <c r="CK71" s="116">
        <f t="shared" si="106"/>
        <v>0</v>
      </c>
      <c r="CL71" s="300">
        <v>0</v>
      </c>
      <c r="CM71" s="300"/>
      <c r="CN71" s="82"/>
      <c r="CO71" s="82"/>
    </row>
    <row r="72" spans="2:93" s="166" customFormat="1" ht="30" hidden="1" customHeight="1" x14ac:dyDescent="0.25">
      <c r="B72" s="212"/>
      <c r="C72" s="115" t="s">
        <v>32</v>
      </c>
      <c r="D72" s="253">
        <f t="shared" si="93"/>
        <v>0</v>
      </c>
      <c r="E72" s="249">
        <v>0</v>
      </c>
      <c r="F72" s="249"/>
      <c r="G72" s="253"/>
      <c r="H72" s="253"/>
      <c r="I72" s="253"/>
      <c r="J72" s="591" t="e">
        <f t="shared" si="82"/>
        <v>#DIV/0!</v>
      </c>
      <c r="K72" s="249">
        <v>0</v>
      </c>
      <c r="L72" s="82"/>
      <c r="M72" s="249"/>
      <c r="N72" s="82"/>
      <c r="O72" s="82"/>
      <c r="P72" s="82"/>
      <c r="Q72" s="82"/>
      <c r="R72" s="82"/>
      <c r="S72" s="249">
        <f t="shared" si="84"/>
        <v>0</v>
      </c>
      <c r="T72" s="597" t="e">
        <f t="shared" si="85"/>
        <v>#DIV/0!</v>
      </c>
      <c r="U72" s="249">
        <v>0</v>
      </c>
      <c r="V72" s="692" t="e">
        <f t="shared" si="86"/>
        <v>#DIV/0!</v>
      </c>
      <c r="W72" s="249"/>
      <c r="X72" s="692" t="e">
        <f t="shared" si="90"/>
        <v>#DIV/0!</v>
      </c>
      <c r="Y72" s="82"/>
      <c r="Z72" s="692" t="e">
        <f t="shared" si="94"/>
        <v>#DIV/0!</v>
      </c>
      <c r="AA72" s="82"/>
      <c r="AB72" s="692" t="e">
        <f t="shared" si="95"/>
        <v>#DIV/0!</v>
      </c>
      <c r="AC72" s="249">
        <f t="shared" si="91"/>
        <v>0</v>
      </c>
      <c r="AD72" s="633" t="e">
        <f t="shared" si="87"/>
        <v>#DIV/0!</v>
      </c>
      <c r="AE72" s="249">
        <v>0</v>
      </c>
      <c r="AF72" s="633" t="e">
        <f t="shared" si="88"/>
        <v>#DIV/0!</v>
      </c>
      <c r="AG72" s="249"/>
      <c r="AH72" s="633" t="e">
        <f t="shared" si="92"/>
        <v>#DIV/0!</v>
      </c>
      <c r="AI72" s="249"/>
      <c r="AJ72" s="633" t="e">
        <f t="shared" si="96"/>
        <v>#DIV/0!</v>
      </c>
      <c r="AK72" s="249"/>
      <c r="AL72" s="633" t="e">
        <f t="shared" si="97"/>
        <v>#DIV/0!</v>
      </c>
      <c r="AM72" s="82"/>
      <c r="AN72" s="82"/>
      <c r="AO72" s="82"/>
      <c r="AP72" s="82"/>
      <c r="AQ72" s="82"/>
      <c r="AR72" s="82"/>
      <c r="AS72" s="82"/>
      <c r="AT72" s="82"/>
      <c r="AU72" s="157"/>
      <c r="AV72" s="116">
        <f t="shared" si="98"/>
        <v>0</v>
      </c>
      <c r="AW72" s="300">
        <v>0</v>
      </c>
      <c r="AX72" s="300"/>
      <c r="AY72" s="82"/>
      <c r="AZ72" s="82"/>
      <c r="BA72" s="300">
        <f t="shared" si="99"/>
        <v>0</v>
      </c>
      <c r="BB72" s="82"/>
      <c r="BC72" s="82"/>
      <c r="BD72" s="82"/>
      <c r="BE72" s="82">
        <f t="shared" si="89"/>
        <v>0</v>
      </c>
      <c r="BF72" s="300">
        <f t="shared" si="100"/>
        <v>0</v>
      </c>
      <c r="BG72" s="82"/>
      <c r="BH72" s="82"/>
      <c r="BI72" s="82">
        <f t="shared" si="101"/>
        <v>0</v>
      </c>
      <c r="BJ72" s="300">
        <v>0</v>
      </c>
      <c r="BK72" s="300"/>
      <c r="BL72" s="82"/>
      <c r="BM72" s="82"/>
      <c r="BN72" s="82"/>
      <c r="BO72" s="82">
        <f t="shared" si="102"/>
        <v>0</v>
      </c>
      <c r="BP72" s="300">
        <v>0</v>
      </c>
      <c r="BQ72" s="300"/>
      <c r="BR72" s="82"/>
      <c r="BS72" s="82"/>
      <c r="BT72" s="82"/>
      <c r="BU72" s="82"/>
      <c r="BV72" s="82">
        <f t="shared" si="103"/>
        <v>0</v>
      </c>
      <c r="BW72" s="300">
        <v>0</v>
      </c>
      <c r="BX72" s="300"/>
      <c r="BY72" s="82"/>
      <c r="BZ72" s="82"/>
      <c r="CA72" s="82">
        <f t="shared" si="104"/>
        <v>0</v>
      </c>
      <c r="CB72" s="249"/>
      <c r="CC72" s="253"/>
      <c r="CD72" s="253"/>
      <c r="CE72" s="116">
        <f t="shared" si="105"/>
        <v>0</v>
      </c>
      <c r="CF72" s="300">
        <v>0</v>
      </c>
      <c r="CG72" s="300"/>
      <c r="CH72" s="253"/>
      <c r="CI72" s="253"/>
      <c r="CJ72" s="82"/>
      <c r="CK72" s="116">
        <f t="shared" si="106"/>
        <v>0</v>
      </c>
      <c r="CL72" s="300">
        <v>0</v>
      </c>
      <c r="CM72" s="300"/>
      <c r="CN72" s="82"/>
      <c r="CO72" s="82"/>
    </row>
    <row r="73" spans="2:93" s="679" customFormat="1" ht="92.25" hidden="1" customHeight="1" x14ac:dyDescent="0.25">
      <c r="B73" s="212" t="s">
        <v>62</v>
      </c>
      <c r="C73" s="115" t="s">
        <v>32</v>
      </c>
      <c r="D73" s="693" t="e">
        <f t="shared" si="93"/>
        <v>#REF!</v>
      </c>
      <c r="E73" s="693" t="e">
        <f>E74+E78</f>
        <v>#REF!</v>
      </c>
      <c r="F73" s="693"/>
      <c r="G73" s="694"/>
      <c r="H73" s="694"/>
      <c r="I73" s="694"/>
      <c r="J73" s="591" t="e">
        <f t="shared" si="82"/>
        <v>#REF!</v>
      </c>
      <c r="K73" s="693" t="e">
        <f>K74+K78</f>
        <v>#REF!</v>
      </c>
      <c r="L73" s="695"/>
      <c r="M73" s="693"/>
      <c r="N73" s="695"/>
      <c r="O73" s="695"/>
      <c r="P73" s="695"/>
      <c r="Q73" s="695"/>
      <c r="R73" s="695"/>
      <c r="S73" s="693" t="e">
        <f t="shared" si="84"/>
        <v>#REF!</v>
      </c>
      <c r="T73" s="597" t="e">
        <f t="shared" si="85"/>
        <v>#REF!</v>
      </c>
      <c r="U73" s="693" t="e">
        <f>U74+U78</f>
        <v>#REF!</v>
      </c>
      <c r="V73" s="692" t="e">
        <f t="shared" si="86"/>
        <v>#REF!</v>
      </c>
      <c r="W73" s="693"/>
      <c r="X73" s="692" t="e">
        <f t="shared" si="90"/>
        <v>#DIV/0!</v>
      </c>
      <c r="Y73" s="695"/>
      <c r="Z73" s="692" t="e">
        <f t="shared" si="94"/>
        <v>#DIV/0!</v>
      </c>
      <c r="AA73" s="695"/>
      <c r="AB73" s="692" t="e">
        <f t="shared" si="95"/>
        <v>#DIV/0!</v>
      </c>
      <c r="AC73" s="693" t="e">
        <f t="shared" si="91"/>
        <v>#REF!</v>
      </c>
      <c r="AD73" s="633" t="e">
        <f t="shared" si="87"/>
        <v>#REF!</v>
      </c>
      <c r="AE73" s="693" t="e">
        <f>AE74+AE78</f>
        <v>#REF!</v>
      </c>
      <c r="AF73" s="633" t="e">
        <f t="shared" si="88"/>
        <v>#REF!</v>
      </c>
      <c r="AG73" s="693"/>
      <c r="AH73" s="633" t="e">
        <f t="shared" si="92"/>
        <v>#DIV/0!</v>
      </c>
      <c r="AI73" s="693"/>
      <c r="AJ73" s="633" t="e">
        <f t="shared" si="96"/>
        <v>#DIV/0!</v>
      </c>
      <c r="AK73" s="693"/>
      <c r="AL73" s="633" t="e">
        <f t="shared" si="97"/>
        <v>#DIV/0!</v>
      </c>
      <c r="AM73" s="695"/>
      <c r="AN73" s="695"/>
      <c r="AO73" s="695"/>
      <c r="AP73" s="695"/>
      <c r="AQ73" s="695"/>
      <c r="AR73" s="695"/>
      <c r="AS73" s="695"/>
      <c r="AT73" s="695"/>
      <c r="AU73" s="678"/>
      <c r="AV73" s="116" t="e">
        <f t="shared" si="98"/>
        <v>#REF!</v>
      </c>
      <c r="AW73" s="678" t="e">
        <f>AW74+AW78</f>
        <v>#REF!</v>
      </c>
      <c r="AX73" s="678"/>
      <c r="AY73" s="695"/>
      <c r="AZ73" s="695"/>
      <c r="BA73" s="300">
        <f t="shared" si="99"/>
        <v>0</v>
      </c>
      <c r="BB73" s="695"/>
      <c r="BC73" s="695"/>
      <c r="BD73" s="695"/>
      <c r="BE73" s="678" t="e">
        <f t="shared" si="89"/>
        <v>#REF!</v>
      </c>
      <c r="BF73" s="678" t="e">
        <f t="shared" si="100"/>
        <v>#REF!</v>
      </c>
      <c r="BG73" s="695"/>
      <c r="BH73" s="695"/>
      <c r="BI73" s="678">
        <f t="shared" si="101"/>
        <v>0</v>
      </c>
      <c r="BJ73" s="678">
        <f>BJ74+BJ78</f>
        <v>0</v>
      </c>
      <c r="BK73" s="678"/>
      <c r="BL73" s="695"/>
      <c r="BM73" s="695"/>
      <c r="BN73" s="678"/>
      <c r="BO73" s="678">
        <f t="shared" si="102"/>
        <v>0</v>
      </c>
      <c r="BP73" s="678">
        <f>BP74+BP78</f>
        <v>0</v>
      </c>
      <c r="BQ73" s="678"/>
      <c r="BR73" s="695"/>
      <c r="BS73" s="695"/>
      <c r="BT73" s="695"/>
      <c r="BU73" s="695"/>
      <c r="BV73" s="678">
        <f t="shared" si="103"/>
        <v>0</v>
      </c>
      <c r="BW73" s="678">
        <f>BW74+BW78</f>
        <v>0</v>
      </c>
      <c r="BX73" s="678"/>
      <c r="BY73" s="695"/>
      <c r="BZ73" s="695"/>
      <c r="CA73" s="678">
        <f t="shared" si="104"/>
        <v>0</v>
      </c>
      <c r="CB73" s="693"/>
      <c r="CC73" s="694"/>
      <c r="CD73" s="694"/>
      <c r="CE73" s="116" t="e">
        <f t="shared" si="105"/>
        <v>#REF!</v>
      </c>
      <c r="CF73" s="678" t="e">
        <f>CF74+CF78</f>
        <v>#REF!</v>
      </c>
      <c r="CG73" s="678"/>
      <c r="CH73" s="694"/>
      <c r="CI73" s="694"/>
      <c r="CJ73" s="678"/>
      <c r="CK73" s="116" t="e">
        <f t="shared" si="106"/>
        <v>#REF!</v>
      </c>
      <c r="CL73" s="678" t="e">
        <f>CL74+CL78</f>
        <v>#REF!</v>
      </c>
      <c r="CM73" s="678"/>
      <c r="CN73" s="695"/>
      <c r="CO73" s="695"/>
    </row>
    <row r="74" spans="2:93" s="679" customFormat="1" ht="41.25" hidden="1" customHeight="1" x14ac:dyDescent="0.25">
      <c r="B74" s="212"/>
      <c r="C74" s="115" t="s">
        <v>32</v>
      </c>
      <c r="D74" s="693" t="e">
        <f t="shared" si="93"/>
        <v>#REF!</v>
      </c>
      <c r="E74" s="693" t="e">
        <f>E75+E77</f>
        <v>#REF!</v>
      </c>
      <c r="F74" s="693"/>
      <c r="G74" s="694"/>
      <c r="H74" s="694"/>
      <c r="I74" s="694"/>
      <c r="J74" s="591" t="e">
        <f t="shared" si="82"/>
        <v>#REF!</v>
      </c>
      <c r="K74" s="693" t="e">
        <f>K75+K77</f>
        <v>#REF!</v>
      </c>
      <c r="L74" s="695"/>
      <c r="M74" s="693"/>
      <c r="N74" s="695"/>
      <c r="O74" s="695"/>
      <c r="P74" s="695"/>
      <c r="Q74" s="695"/>
      <c r="R74" s="695"/>
      <c r="S74" s="693" t="e">
        <f t="shared" si="84"/>
        <v>#REF!</v>
      </c>
      <c r="T74" s="597" t="e">
        <f t="shared" si="85"/>
        <v>#REF!</v>
      </c>
      <c r="U74" s="693" t="e">
        <f>U75+U77</f>
        <v>#REF!</v>
      </c>
      <c r="V74" s="692" t="e">
        <f t="shared" si="86"/>
        <v>#REF!</v>
      </c>
      <c r="W74" s="693"/>
      <c r="X74" s="692" t="e">
        <f t="shared" si="90"/>
        <v>#DIV/0!</v>
      </c>
      <c r="Y74" s="695"/>
      <c r="Z74" s="692" t="e">
        <f t="shared" si="94"/>
        <v>#DIV/0!</v>
      </c>
      <c r="AA74" s="695"/>
      <c r="AB74" s="692" t="e">
        <f t="shared" si="95"/>
        <v>#DIV/0!</v>
      </c>
      <c r="AC74" s="693" t="e">
        <f t="shared" si="91"/>
        <v>#REF!</v>
      </c>
      <c r="AD74" s="633" t="e">
        <f t="shared" si="87"/>
        <v>#REF!</v>
      </c>
      <c r="AE74" s="693" t="e">
        <f>AE75+AE77</f>
        <v>#REF!</v>
      </c>
      <c r="AF74" s="633" t="e">
        <f t="shared" si="88"/>
        <v>#REF!</v>
      </c>
      <c r="AG74" s="693"/>
      <c r="AH74" s="633" t="e">
        <f t="shared" si="92"/>
        <v>#DIV/0!</v>
      </c>
      <c r="AI74" s="693"/>
      <c r="AJ74" s="633" t="e">
        <f t="shared" si="96"/>
        <v>#DIV/0!</v>
      </c>
      <c r="AK74" s="693"/>
      <c r="AL74" s="633" t="e">
        <f t="shared" si="97"/>
        <v>#DIV/0!</v>
      </c>
      <c r="AM74" s="695"/>
      <c r="AN74" s="695"/>
      <c r="AO74" s="695"/>
      <c r="AP74" s="695"/>
      <c r="AQ74" s="695"/>
      <c r="AR74" s="695"/>
      <c r="AS74" s="695"/>
      <c r="AT74" s="695"/>
      <c r="AU74" s="678"/>
      <c r="AV74" s="116" t="e">
        <f t="shared" si="98"/>
        <v>#REF!</v>
      </c>
      <c r="AW74" s="678" t="e">
        <f>AW75+AW77</f>
        <v>#REF!</v>
      </c>
      <c r="AX74" s="678"/>
      <c r="AY74" s="695"/>
      <c r="AZ74" s="695"/>
      <c r="BA74" s="300">
        <f t="shared" si="99"/>
        <v>0</v>
      </c>
      <c r="BB74" s="695"/>
      <c r="BC74" s="695"/>
      <c r="BD74" s="695"/>
      <c r="BE74" s="678" t="e">
        <f t="shared" si="89"/>
        <v>#REF!</v>
      </c>
      <c r="BF74" s="678" t="e">
        <f t="shared" si="100"/>
        <v>#REF!</v>
      </c>
      <c r="BG74" s="695"/>
      <c r="BH74" s="695"/>
      <c r="BI74" s="678">
        <f t="shared" si="101"/>
        <v>0</v>
      </c>
      <c r="BJ74" s="678">
        <f>BJ75+BJ77</f>
        <v>0</v>
      </c>
      <c r="BK74" s="678"/>
      <c r="BL74" s="695"/>
      <c r="BM74" s="695"/>
      <c r="BN74" s="678"/>
      <c r="BO74" s="678">
        <f t="shared" si="102"/>
        <v>0</v>
      </c>
      <c r="BP74" s="678">
        <f>BP75+BP77</f>
        <v>0</v>
      </c>
      <c r="BQ74" s="678"/>
      <c r="BR74" s="695"/>
      <c r="BS74" s="695"/>
      <c r="BT74" s="695"/>
      <c r="BU74" s="695"/>
      <c r="BV74" s="678">
        <f t="shared" si="103"/>
        <v>0</v>
      </c>
      <c r="BW74" s="678">
        <f>BW75+BW77</f>
        <v>0</v>
      </c>
      <c r="BX74" s="678"/>
      <c r="BY74" s="695"/>
      <c r="BZ74" s="695"/>
      <c r="CA74" s="678">
        <f t="shared" si="104"/>
        <v>0</v>
      </c>
      <c r="CB74" s="693"/>
      <c r="CC74" s="694"/>
      <c r="CD74" s="694"/>
      <c r="CE74" s="116" t="e">
        <f t="shared" si="105"/>
        <v>#REF!</v>
      </c>
      <c r="CF74" s="678" t="e">
        <f>CF75+CF77</f>
        <v>#REF!</v>
      </c>
      <c r="CG74" s="678"/>
      <c r="CH74" s="694"/>
      <c r="CI74" s="694"/>
      <c r="CJ74" s="678"/>
      <c r="CK74" s="116" t="e">
        <f t="shared" si="106"/>
        <v>#REF!</v>
      </c>
      <c r="CL74" s="678" t="e">
        <f>CL75+CL77</f>
        <v>#REF!</v>
      </c>
      <c r="CM74" s="678"/>
      <c r="CN74" s="695"/>
      <c r="CO74" s="695"/>
    </row>
    <row r="75" spans="2:93" s="83" customFormat="1" ht="33" hidden="1" customHeight="1" x14ac:dyDescent="0.25">
      <c r="B75" s="696"/>
      <c r="C75" s="115" t="s">
        <v>32</v>
      </c>
      <c r="D75" s="270" t="e">
        <f t="shared" si="93"/>
        <v>#REF!</v>
      </c>
      <c r="E75" s="270" t="e">
        <f>#REF!</f>
        <v>#REF!</v>
      </c>
      <c r="F75" s="270"/>
      <c r="G75" s="697"/>
      <c r="H75" s="697"/>
      <c r="I75" s="697"/>
      <c r="J75" s="591" t="e">
        <f t="shared" si="82"/>
        <v>#REF!</v>
      </c>
      <c r="K75" s="270" t="e">
        <f>#REF!</f>
        <v>#REF!</v>
      </c>
      <c r="L75" s="698"/>
      <c r="M75" s="270"/>
      <c r="N75" s="698"/>
      <c r="O75" s="698"/>
      <c r="P75" s="698"/>
      <c r="Q75" s="698"/>
      <c r="R75" s="698"/>
      <c r="S75" s="270" t="e">
        <f t="shared" si="84"/>
        <v>#REF!</v>
      </c>
      <c r="T75" s="597" t="e">
        <f t="shared" si="85"/>
        <v>#REF!</v>
      </c>
      <c r="U75" s="270" t="e">
        <f>#REF!</f>
        <v>#REF!</v>
      </c>
      <c r="V75" s="692" t="e">
        <f t="shared" si="86"/>
        <v>#REF!</v>
      </c>
      <c r="W75" s="270"/>
      <c r="X75" s="692" t="e">
        <f t="shared" si="90"/>
        <v>#DIV/0!</v>
      </c>
      <c r="Y75" s="698"/>
      <c r="Z75" s="692" t="e">
        <f t="shared" si="94"/>
        <v>#DIV/0!</v>
      </c>
      <c r="AA75" s="698"/>
      <c r="AB75" s="692" t="e">
        <f t="shared" si="95"/>
        <v>#DIV/0!</v>
      </c>
      <c r="AC75" s="270" t="e">
        <f t="shared" si="91"/>
        <v>#REF!</v>
      </c>
      <c r="AD75" s="633" t="e">
        <f t="shared" si="87"/>
        <v>#REF!</v>
      </c>
      <c r="AE75" s="270" t="e">
        <f>#REF!</f>
        <v>#REF!</v>
      </c>
      <c r="AF75" s="633" t="e">
        <f t="shared" si="88"/>
        <v>#REF!</v>
      </c>
      <c r="AG75" s="270"/>
      <c r="AH75" s="633" t="e">
        <f t="shared" si="92"/>
        <v>#DIV/0!</v>
      </c>
      <c r="AI75" s="270"/>
      <c r="AJ75" s="633" t="e">
        <f t="shared" si="96"/>
        <v>#DIV/0!</v>
      </c>
      <c r="AK75" s="270"/>
      <c r="AL75" s="633" t="e">
        <f t="shared" si="97"/>
        <v>#DIV/0!</v>
      </c>
      <c r="AM75" s="698"/>
      <c r="AN75" s="698"/>
      <c r="AO75" s="698"/>
      <c r="AP75" s="698"/>
      <c r="AQ75" s="698"/>
      <c r="AR75" s="698"/>
      <c r="AS75" s="698"/>
      <c r="AT75" s="698"/>
      <c r="AU75" s="147"/>
      <c r="AV75" s="116" t="e">
        <f t="shared" si="98"/>
        <v>#REF!</v>
      </c>
      <c r="AW75" s="147" t="e">
        <f>#REF!</f>
        <v>#REF!</v>
      </c>
      <c r="AX75" s="147"/>
      <c r="AY75" s="698"/>
      <c r="AZ75" s="698"/>
      <c r="BA75" s="300">
        <f t="shared" si="99"/>
        <v>0</v>
      </c>
      <c r="BB75" s="698"/>
      <c r="BC75" s="698"/>
      <c r="BD75" s="698"/>
      <c r="BE75" s="147" t="e">
        <f t="shared" si="89"/>
        <v>#REF!</v>
      </c>
      <c r="BF75" s="147" t="e">
        <f t="shared" si="100"/>
        <v>#REF!</v>
      </c>
      <c r="BG75" s="698"/>
      <c r="BH75" s="698"/>
      <c r="BI75" s="147">
        <f t="shared" si="101"/>
        <v>0</v>
      </c>
      <c r="BJ75" s="147">
        <f>BA75</f>
        <v>0</v>
      </c>
      <c r="BK75" s="147"/>
      <c r="BL75" s="698"/>
      <c r="BM75" s="698"/>
      <c r="BN75" s="147"/>
      <c r="BO75" s="147">
        <f t="shared" si="102"/>
        <v>0</v>
      </c>
      <c r="BP75" s="147">
        <f>BG75</f>
        <v>0</v>
      </c>
      <c r="BQ75" s="147"/>
      <c r="BR75" s="698"/>
      <c r="BS75" s="698"/>
      <c r="BT75" s="698"/>
      <c r="BU75" s="698"/>
      <c r="BV75" s="147">
        <f t="shared" si="103"/>
        <v>0</v>
      </c>
      <c r="BW75" s="147">
        <f>BC75</f>
        <v>0</v>
      </c>
      <c r="BX75" s="147"/>
      <c r="BY75" s="698"/>
      <c r="BZ75" s="698"/>
      <c r="CA75" s="147">
        <f t="shared" si="104"/>
        <v>0</v>
      </c>
      <c r="CB75" s="270"/>
      <c r="CC75" s="697"/>
      <c r="CD75" s="697"/>
      <c r="CE75" s="116" t="e">
        <f t="shared" si="105"/>
        <v>#REF!</v>
      </c>
      <c r="CF75" s="147" t="e">
        <f>#REF!</f>
        <v>#REF!</v>
      </c>
      <c r="CG75" s="147"/>
      <c r="CH75" s="697"/>
      <c r="CI75" s="697"/>
      <c r="CJ75" s="147"/>
      <c r="CK75" s="116" t="e">
        <f t="shared" si="106"/>
        <v>#REF!</v>
      </c>
      <c r="CL75" s="147" t="e">
        <f>#REF!</f>
        <v>#REF!</v>
      </c>
      <c r="CM75" s="147"/>
      <c r="CN75" s="698"/>
      <c r="CO75" s="698"/>
    </row>
    <row r="76" spans="2:93" s="83" customFormat="1" ht="64.5" hidden="1" customHeight="1" x14ac:dyDescent="0.25">
      <c r="B76" s="696"/>
      <c r="C76" s="115" t="s">
        <v>32</v>
      </c>
      <c r="D76" s="270"/>
      <c r="E76" s="270"/>
      <c r="F76" s="270"/>
      <c r="G76" s="697"/>
      <c r="H76" s="697"/>
      <c r="I76" s="697"/>
      <c r="J76" s="591" t="e">
        <f t="shared" si="82"/>
        <v>#DIV/0!</v>
      </c>
      <c r="K76" s="270"/>
      <c r="L76" s="698"/>
      <c r="M76" s="270"/>
      <c r="N76" s="698"/>
      <c r="O76" s="698"/>
      <c r="P76" s="698"/>
      <c r="Q76" s="698"/>
      <c r="R76" s="698"/>
      <c r="S76" s="270">
        <f t="shared" si="84"/>
        <v>0</v>
      </c>
      <c r="T76" s="597" t="e">
        <f t="shared" si="85"/>
        <v>#DIV/0!</v>
      </c>
      <c r="U76" s="270"/>
      <c r="V76" s="692" t="e">
        <f t="shared" si="86"/>
        <v>#DIV/0!</v>
      </c>
      <c r="W76" s="270"/>
      <c r="X76" s="692" t="e">
        <f t="shared" si="90"/>
        <v>#DIV/0!</v>
      </c>
      <c r="Y76" s="698"/>
      <c r="Z76" s="692" t="e">
        <f t="shared" si="94"/>
        <v>#DIV/0!</v>
      </c>
      <c r="AA76" s="698"/>
      <c r="AB76" s="692" t="e">
        <f t="shared" si="95"/>
        <v>#DIV/0!</v>
      </c>
      <c r="AC76" s="270">
        <f t="shared" si="91"/>
        <v>0</v>
      </c>
      <c r="AD76" s="633" t="e">
        <f t="shared" si="87"/>
        <v>#DIV/0!</v>
      </c>
      <c r="AE76" s="270"/>
      <c r="AF76" s="633" t="e">
        <f t="shared" si="88"/>
        <v>#DIV/0!</v>
      </c>
      <c r="AG76" s="270"/>
      <c r="AH76" s="633" t="e">
        <f t="shared" si="92"/>
        <v>#DIV/0!</v>
      </c>
      <c r="AI76" s="270"/>
      <c r="AJ76" s="633" t="e">
        <f t="shared" si="96"/>
        <v>#DIV/0!</v>
      </c>
      <c r="AK76" s="270"/>
      <c r="AL76" s="633" t="e">
        <f t="shared" si="97"/>
        <v>#DIV/0!</v>
      </c>
      <c r="AM76" s="698"/>
      <c r="AN76" s="698"/>
      <c r="AO76" s="698"/>
      <c r="AP76" s="698"/>
      <c r="AQ76" s="698"/>
      <c r="AR76" s="698"/>
      <c r="AS76" s="698"/>
      <c r="AT76" s="698"/>
      <c r="AU76" s="147"/>
      <c r="AV76" s="116">
        <f t="shared" si="98"/>
        <v>0</v>
      </c>
      <c r="AW76" s="147"/>
      <c r="AX76" s="147"/>
      <c r="AY76" s="698"/>
      <c r="AZ76" s="698"/>
      <c r="BA76" s="300">
        <f t="shared" si="99"/>
        <v>0</v>
      </c>
      <c r="BB76" s="698"/>
      <c r="BC76" s="698"/>
      <c r="BD76" s="698"/>
      <c r="BE76" s="147">
        <f t="shared" si="89"/>
        <v>0</v>
      </c>
      <c r="BF76" s="147">
        <f t="shared" si="100"/>
        <v>0</v>
      </c>
      <c r="BG76" s="698"/>
      <c r="BH76" s="698"/>
      <c r="BI76" s="147"/>
      <c r="BJ76" s="147"/>
      <c r="BK76" s="147"/>
      <c r="BL76" s="698"/>
      <c r="BM76" s="698"/>
      <c r="BN76" s="147"/>
      <c r="BO76" s="147"/>
      <c r="BP76" s="147"/>
      <c r="BQ76" s="147"/>
      <c r="BR76" s="698"/>
      <c r="BS76" s="698"/>
      <c r="BT76" s="698"/>
      <c r="BU76" s="698"/>
      <c r="BV76" s="147"/>
      <c r="BW76" s="147"/>
      <c r="BX76" s="147"/>
      <c r="BY76" s="698"/>
      <c r="BZ76" s="698"/>
      <c r="CA76" s="147">
        <f t="shared" si="104"/>
        <v>0</v>
      </c>
      <c r="CB76" s="270"/>
      <c r="CC76" s="697"/>
      <c r="CD76" s="697"/>
      <c r="CE76" s="116">
        <f t="shared" si="105"/>
        <v>0</v>
      </c>
      <c r="CF76" s="147"/>
      <c r="CG76" s="147"/>
      <c r="CH76" s="697"/>
      <c r="CI76" s="697"/>
      <c r="CJ76" s="147"/>
      <c r="CK76" s="116">
        <f t="shared" si="106"/>
        <v>0</v>
      </c>
      <c r="CL76" s="147"/>
      <c r="CM76" s="147"/>
      <c r="CN76" s="698"/>
      <c r="CO76" s="698"/>
    </row>
    <row r="77" spans="2:93" s="83" customFormat="1" ht="31.5" hidden="1" customHeight="1" x14ac:dyDescent="0.25">
      <c r="B77" s="696"/>
      <c r="C77" s="115" t="s">
        <v>32</v>
      </c>
      <c r="D77" s="270" t="e">
        <f>E77</f>
        <v>#REF!</v>
      </c>
      <c r="E77" s="270" t="e">
        <f>#REF!</f>
        <v>#REF!</v>
      </c>
      <c r="F77" s="270"/>
      <c r="G77" s="697"/>
      <c r="H77" s="697"/>
      <c r="I77" s="697"/>
      <c r="J77" s="591" t="e">
        <f t="shared" si="82"/>
        <v>#REF!</v>
      </c>
      <c r="K77" s="270" t="e">
        <f>#REF!</f>
        <v>#REF!</v>
      </c>
      <c r="L77" s="698"/>
      <c r="M77" s="270"/>
      <c r="N77" s="698"/>
      <c r="O77" s="698"/>
      <c r="P77" s="698"/>
      <c r="Q77" s="698"/>
      <c r="R77" s="698"/>
      <c r="S77" s="270" t="e">
        <f t="shared" si="84"/>
        <v>#REF!</v>
      </c>
      <c r="T77" s="597" t="e">
        <f t="shared" si="85"/>
        <v>#REF!</v>
      </c>
      <c r="U77" s="270" t="e">
        <f>#REF!</f>
        <v>#REF!</v>
      </c>
      <c r="V77" s="692" t="e">
        <f t="shared" si="86"/>
        <v>#REF!</v>
      </c>
      <c r="W77" s="270"/>
      <c r="X77" s="692" t="e">
        <f t="shared" si="90"/>
        <v>#DIV/0!</v>
      </c>
      <c r="Y77" s="698"/>
      <c r="Z77" s="692" t="e">
        <f t="shared" si="94"/>
        <v>#DIV/0!</v>
      </c>
      <c r="AA77" s="698"/>
      <c r="AB77" s="692" t="e">
        <f t="shared" si="95"/>
        <v>#DIV/0!</v>
      </c>
      <c r="AC77" s="270" t="e">
        <f t="shared" si="91"/>
        <v>#REF!</v>
      </c>
      <c r="AD77" s="633" t="e">
        <f t="shared" si="87"/>
        <v>#REF!</v>
      </c>
      <c r="AE77" s="270" t="e">
        <f>#REF!</f>
        <v>#REF!</v>
      </c>
      <c r="AF77" s="633" t="e">
        <f t="shared" si="88"/>
        <v>#REF!</v>
      </c>
      <c r="AG77" s="270"/>
      <c r="AH77" s="633" t="e">
        <f t="shared" si="92"/>
        <v>#DIV/0!</v>
      </c>
      <c r="AI77" s="270"/>
      <c r="AJ77" s="633" t="e">
        <f t="shared" si="96"/>
        <v>#DIV/0!</v>
      </c>
      <c r="AK77" s="270"/>
      <c r="AL77" s="633" t="e">
        <f t="shared" si="97"/>
        <v>#DIV/0!</v>
      </c>
      <c r="AM77" s="698"/>
      <c r="AN77" s="698"/>
      <c r="AO77" s="698"/>
      <c r="AP77" s="698"/>
      <c r="AQ77" s="698"/>
      <c r="AR77" s="698"/>
      <c r="AS77" s="698"/>
      <c r="AT77" s="698"/>
      <c r="AU77" s="147"/>
      <c r="AV77" s="116" t="e">
        <f t="shared" si="98"/>
        <v>#REF!</v>
      </c>
      <c r="AW77" s="147" t="e">
        <f>#REF!</f>
        <v>#REF!</v>
      </c>
      <c r="AX77" s="147"/>
      <c r="AY77" s="698"/>
      <c r="AZ77" s="698"/>
      <c r="BA77" s="300">
        <f t="shared" si="99"/>
        <v>0</v>
      </c>
      <c r="BB77" s="698"/>
      <c r="BC77" s="698"/>
      <c r="BD77" s="698"/>
      <c r="BE77" s="147" t="e">
        <f t="shared" si="89"/>
        <v>#REF!</v>
      </c>
      <c r="BF77" s="147" t="e">
        <f t="shared" si="100"/>
        <v>#REF!</v>
      </c>
      <c r="BG77" s="698"/>
      <c r="BH77" s="698"/>
      <c r="BI77" s="147">
        <f>BJ77</f>
        <v>0</v>
      </c>
      <c r="BJ77" s="147">
        <f>BA77</f>
        <v>0</v>
      </c>
      <c r="BK77" s="147"/>
      <c r="BL77" s="698"/>
      <c r="BM77" s="698"/>
      <c r="BN77" s="147"/>
      <c r="BO77" s="147">
        <f>BP77</f>
        <v>0</v>
      </c>
      <c r="BP77" s="147">
        <f>BG77</f>
        <v>0</v>
      </c>
      <c r="BQ77" s="147"/>
      <c r="BR77" s="698"/>
      <c r="BS77" s="698"/>
      <c r="BT77" s="698"/>
      <c r="BU77" s="698"/>
      <c r="BV77" s="147">
        <f>BW77</f>
        <v>0</v>
      </c>
      <c r="BW77" s="147">
        <f>BC77</f>
        <v>0</v>
      </c>
      <c r="BX77" s="147"/>
      <c r="BY77" s="698"/>
      <c r="BZ77" s="698"/>
      <c r="CA77" s="147">
        <f t="shared" si="104"/>
        <v>0</v>
      </c>
      <c r="CB77" s="270"/>
      <c r="CC77" s="697"/>
      <c r="CD77" s="697"/>
      <c r="CE77" s="116" t="e">
        <f t="shared" si="105"/>
        <v>#REF!</v>
      </c>
      <c r="CF77" s="147" t="e">
        <f>#REF!</f>
        <v>#REF!</v>
      </c>
      <c r="CG77" s="147"/>
      <c r="CH77" s="697"/>
      <c r="CI77" s="697"/>
      <c r="CJ77" s="147"/>
      <c r="CK77" s="116" t="e">
        <f t="shared" si="106"/>
        <v>#REF!</v>
      </c>
      <c r="CL77" s="147" t="e">
        <f>#REF!</f>
        <v>#REF!</v>
      </c>
      <c r="CM77" s="147"/>
      <c r="CN77" s="698"/>
      <c r="CO77" s="698"/>
    </row>
    <row r="78" spans="2:93" s="25" customFormat="1" ht="46.5" hidden="1" customHeight="1" x14ac:dyDescent="0.25">
      <c r="B78" s="207"/>
      <c r="C78" s="115" t="s">
        <v>32</v>
      </c>
      <c r="D78" s="195">
        <f>E78</f>
        <v>0</v>
      </c>
      <c r="E78" s="195">
        <v>0</v>
      </c>
      <c r="F78" s="195"/>
      <c r="G78" s="195"/>
      <c r="H78" s="195"/>
      <c r="I78" s="195"/>
      <c r="J78" s="591" t="e">
        <f t="shared" si="82"/>
        <v>#DIV/0!</v>
      </c>
      <c r="K78" s="195">
        <v>0</v>
      </c>
      <c r="L78" s="24"/>
      <c r="M78" s="195"/>
      <c r="N78" s="24"/>
      <c r="O78" s="24"/>
      <c r="P78" s="24"/>
      <c r="Q78" s="24"/>
      <c r="R78" s="24"/>
      <c r="S78" s="195">
        <f t="shared" si="84"/>
        <v>0</v>
      </c>
      <c r="T78" s="597" t="e">
        <f t="shared" si="85"/>
        <v>#DIV/0!</v>
      </c>
      <c r="U78" s="195">
        <v>0</v>
      </c>
      <c r="V78" s="692" t="e">
        <f t="shared" si="86"/>
        <v>#DIV/0!</v>
      </c>
      <c r="W78" s="195"/>
      <c r="X78" s="692" t="e">
        <f t="shared" si="90"/>
        <v>#DIV/0!</v>
      </c>
      <c r="Y78" s="24"/>
      <c r="Z78" s="692" t="e">
        <f t="shared" si="94"/>
        <v>#DIV/0!</v>
      </c>
      <c r="AA78" s="24"/>
      <c r="AB78" s="692" t="e">
        <f t="shared" si="95"/>
        <v>#DIV/0!</v>
      </c>
      <c r="AC78" s="195">
        <f t="shared" si="91"/>
        <v>0</v>
      </c>
      <c r="AD78" s="633" t="e">
        <f t="shared" si="87"/>
        <v>#DIV/0!</v>
      </c>
      <c r="AE78" s="195">
        <v>0</v>
      </c>
      <c r="AF78" s="633" t="e">
        <f t="shared" si="88"/>
        <v>#DIV/0!</v>
      </c>
      <c r="AG78" s="195"/>
      <c r="AH78" s="633" t="e">
        <f t="shared" si="92"/>
        <v>#DIV/0!</v>
      </c>
      <c r="AI78" s="195"/>
      <c r="AJ78" s="633" t="e">
        <f t="shared" si="96"/>
        <v>#DIV/0!</v>
      </c>
      <c r="AK78" s="195"/>
      <c r="AL78" s="633" t="e">
        <f t="shared" si="97"/>
        <v>#DIV/0!</v>
      </c>
      <c r="AM78" s="24"/>
      <c r="AN78" s="24"/>
      <c r="AO78" s="24"/>
      <c r="AP78" s="24"/>
      <c r="AQ78" s="24"/>
      <c r="AR78" s="24"/>
      <c r="AS78" s="24"/>
      <c r="AT78" s="24"/>
      <c r="AU78" s="116"/>
      <c r="AV78" s="116">
        <f t="shared" si="98"/>
        <v>0</v>
      </c>
      <c r="AW78" s="24">
        <v>0</v>
      </c>
      <c r="AX78" s="24"/>
      <c r="AY78" s="24"/>
      <c r="AZ78" s="24"/>
      <c r="BA78" s="300">
        <f t="shared" si="99"/>
        <v>0</v>
      </c>
      <c r="BB78" s="24"/>
      <c r="BC78" s="24"/>
      <c r="BD78" s="24"/>
      <c r="BE78" s="24">
        <f t="shared" si="89"/>
        <v>0</v>
      </c>
      <c r="BF78" s="24">
        <f t="shared" si="100"/>
        <v>0</v>
      </c>
      <c r="BG78" s="24"/>
      <c r="BH78" s="24"/>
      <c r="BI78" s="24">
        <f>BJ78</f>
        <v>0</v>
      </c>
      <c r="BJ78" s="24">
        <v>0</v>
      </c>
      <c r="BK78" s="24"/>
      <c r="BL78" s="24"/>
      <c r="BM78" s="24"/>
      <c r="BN78" s="24"/>
      <c r="BO78" s="24">
        <f>BP78</f>
        <v>0</v>
      </c>
      <c r="BP78" s="24">
        <v>0</v>
      </c>
      <c r="BQ78" s="24"/>
      <c r="BR78" s="24"/>
      <c r="BS78" s="24"/>
      <c r="BT78" s="24"/>
      <c r="BU78" s="24"/>
      <c r="BV78" s="24">
        <f>BW78</f>
        <v>0</v>
      </c>
      <c r="BW78" s="24">
        <v>0</v>
      </c>
      <c r="BX78" s="24"/>
      <c r="BY78" s="24"/>
      <c r="BZ78" s="24"/>
      <c r="CA78" s="24">
        <f t="shared" si="104"/>
        <v>0</v>
      </c>
      <c r="CB78" s="195"/>
      <c r="CC78" s="195"/>
      <c r="CD78" s="195"/>
      <c r="CE78" s="116">
        <f t="shared" si="105"/>
        <v>0</v>
      </c>
      <c r="CF78" s="24">
        <v>0</v>
      </c>
      <c r="CG78" s="24"/>
      <c r="CH78" s="195"/>
      <c r="CI78" s="195"/>
      <c r="CJ78" s="24"/>
      <c r="CK78" s="116">
        <f t="shared" si="106"/>
        <v>0</v>
      </c>
      <c r="CL78" s="24">
        <v>0</v>
      </c>
      <c r="CM78" s="24"/>
      <c r="CN78" s="24"/>
      <c r="CO78" s="24"/>
    </row>
    <row r="79" spans="2:93" s="679" customFormat="1" ht="150.75" hidden="1" customHeight="1" x14ac:dyDescent="0.25">
      <c r="B79" s="212" t="s">
        <v>7</v>
      </c>
      <c r="C79" s="115" t="s">
        <v>32</v>
      </c>
      <c r="D79" s="693" t="e">
        <f t="shared" ref="D79:D87" si="107">E79</f>
        <v>#REF!</v>
      </c>
      <c r="E79" s="693" t="e">
        <f>E80+E81</f>
        <v>#REF!</v>
      </c>
      <c r="F79" s="693"/>
      <c r="G79" s="694"/>
      <c r="H79" s="694"/>
      <c r="I79" s="694"/>
      <c r="J79" s="591" t="e">
        <f t="shared" si="82"/>
        <v>#REF!</v>
      </c>
      <c r="K79" s="693" t="e">
        <f>K80+K81</f>
        <v>#REF!</v>
      </c>
      <c r="L79" s="695"/>
      <c r="M79" s="693"/>
      <c r="N79" s="695"/>
      <c r="O79" s="695"/>
      <c r="P79" s="695"/>
      <c r="Q79" s="695"/>
      <c r="R79" s="695"/>
      <c r="S79" s="693" t="e">
        <f t="shared" si="84"/>
        <v>#REF!</v>
      </c>
      <c r="T79" s="597" t="e">
        <f t="shared" si="85"/>
        <v>#REF!</v>
      </c>
      <c r="U79" s="693" t="e">
        <f>U80+U81</f>
        <v>#REF!</v>
      </c>
      <c r="V79" s="692" t="e">
        <f t="shared" si="86"/>
        <v>#REF!</v>
      </c>
      <c r="W79" s="693"/>
      <c r="X79" s="692" t="e">
        <f t="shared" si="90"/>
        <v>#DIV/0!</v>
      </c>
      <c r="Y79" s="695"/>
      <c r="Z79" s="692" t="e">
        <f t="shared" si="94"/>
        <v>#DIV/0!</v>
      </c>
      <c r="AA79" s="695"/>
      <c r="AB79" s="692" t="e">
        <f t="shared" si="95"/>
        <v>#DIV/0!</v>
      </c>
      <c r="AC79" s="693" t="e">
        <f t="shared" si="91"/>
        <v>#REF!</v>
      </c>
      <c r="AD79" s="633" t="e">
        <f t="shared" si="87"/>
        <v>#REF!</v>
      </c>
      <c r="AE79" s="693" t="e">
        <f>AE80+AE81</f>
        <v>#REF!</v>
      </c>
      <c r="AF79" s="633" t="e">
        <f t="shared" si="88"/>
        <v>#REF!</v>
      </c>
      <c r="AG79" s="693"/>
      <c r="AH79" s="633" t="e">
        <f t="shared" si="92"/>
        <v>#DIV/0!</v>
      </c>
      <c r="AI79" s="693"/>
      <c r="AJ79" s="633" t="e">
        <f t="shared" si="96"/>
        <v>#DIV/0!</v>
      </c>
      <c r="AK79" s="693"/>
      <c r="AL79" s="633" t="e">
        <f t="shared" si="97"/>
        <v>#DIV/0!</v>
      </c>
      <c r="AM79" s="695"/>
      <c r="AN79" s="695"/>
      <c r="AO79" s="695"/>
      <c r="AP79" s="695"/>
      <c r="AQ79" s="695"/>
      <c r="AR79" s="695"/>
      <c r="AS79" s="695"/>
      <c r="AT79" s="695"/>
      <c r="AU79" s="678"/>
      <c r="AV79" s="116" t="e">
        <f t="shared" si="98"/>
        <v>#REF!</v>
      </c>
      <c r="AW79" s="678" t="e">
        <f>AW80+AW81</f>
        <v>#REF!</v>
      </c>
      <c r="AX79" s="678"/>
      <c r="AY79" s="695"/>
      <c r="AZ79" s="695"/>
      <c r="BA79" s="300">
        <f t="shared" si="99"/>
        <v>0</v>
      </c>
      <c r="BB79" s="695"/>
      <c r="BC79" s="695"/>
      <c r="BD79" s="695"/>
      <c r="BE79" s="678" t="e">
        <f t="shared" si="89"/>
        <v>#REF!</v>
      </c>
      <c r="BF79" s="678" t="e">
        <f t="shared" si="100"/>
        <v>#REF!</v>
      </c>
      <c r="BG79" s="695"/>
      <c r="BH79" s="695"/>
      <c r="BI79" s="678">
        <f t="shared" ref="BI79:BI87" si="108">BJ79</f>
        <v>0</v>
      </c>
      <c r="BJ79" s="678">
        <f>BJ80+BJ81</f>
        <v>0</v>
      </c>
      <c r="BK79" s="678"/>
      <c r="BL79" s="695"/>
      <c r="BM79" s="695"/>
      <c r="BN79" s="678"/>
      <c r="BO79" s="678">
        <f t="shared" ref="BO79:BO87" si="109">BP79</f>
        <v>0</v>
      </c>
      <c r="BP79" s="678">
        <f>BP80+BP81</f>
        <v>0</v>
      </c>
      <c r="BQ79" s="678"/>
      <c r="BR79" s="695"/>
      <c r="BS79" s="695"/>
      <c r="BT79" s="695"/>
      <c r="BU79" s="695"/>
      <c r="BV79" s="678">
        <f t="shared" ref="BV79:BV87" si="110">BW79</f>
        <v>0</v>
      </c>
      <c r="BW79" s="678">
        <f>BW80+BW81</f>
        <v>0</v>
      </c>
      <c r="BX79" s="678"/>
      <c r="BY79" s="695"/>
      <c r="BZ79" s="695"/>
      <c r="CA79" s="678">
        <f t="shared" si="104"/>
        <v>0</v>
      </c>
      <c r="CB79" s="693"/>
      <c r="CC79" s="694"/>
      <c r="CD79" s="694"/>
      <c r="CE79" s="116" t="e">
        <f t="shared" si="105"/>
        <v>#REF!</v>
      </c>
      <c r="CF79" s="678" t="e">
        <f>CF80+CF81</f>
        <v>#REF!</v>
      </c>
      <c r="CG79" s="678"/>
      <c r="CH79" s="694"/>
      <c r="CI79" s="694"/>
      <c r="CJ79" s="678"/>
      <c r="CK79" s="116" t="e">
        <f t="shared" si="106"/>
        <v>#REF!</v>
      </c>
      <c r="CL79" s="678" t="e">
        <f>CL80+CL81</f>
        <v>#REF!</v>
      </c>
      <c r="CM79" s="678"/>
      <c r="CN79" s="695"/>
      <c r="CO79" s="695"/>
    </row>
    <row r="80" spans="2:93" s="25" customFormat="1" ht="46.5" hidden="1" customHeight="1" x14ac:dyDescent="0.25">
      <c r="B80" s="207"/>
      <c r="C80" s="115" t="s">
        <v>32</v>
      </c>
      <c r="D80" s="183">
        <f t="shared" si="107"/>
        <v>0</v>
      </c>
      <c r="E80" s="183">
        <v>0</v>
      </c>
      <c r="F80" s="183"/>
      <c r="G80" s="195"/>
      <c r="H80" s="195"/>
      <c r="I80" s="195"/>
      <c r="J80" s="591" t="e">
        <f t="shared" si="82"/>
        <v>#DIV/0!</v>
      </c>
      <c r="K80" s="183">
        <v>0</v>
      </c>
      <c r="L80" s="24"/>
      <c r="M80" s="183"/>
      <c r="N80" s="24"/>
      <c r="O80" s="24"/>
      <c r="P80" s="24"/>
      <c r="Q80" s="24"/>
      <c r="R80" s="24"/>
      <c r="S80" s="183">
        <f t="shared" si="84"/>
        <v>0</v>
      </c>
      <c r="T80" s="597" t="e">
        <f t="shared" si="85"/>
        <v>#DIV/0!</v>
      </c>
      <c r="U80" s="183">
        <v>0</v>
      </c>
      <c r="V80" s="692" t="e">
        <f t="shared" si="86"/>
        <v>#DIV/0!</v>
      </c>
      <c r="W80" s="183"/>
      <c r="X80" s="692" t="e">
        <f t="shared" si="90"/>
        <v>#DIV/0!</v>
      </c>
      <c r="Y80" s="24"/>
      <c r="Z80" s="692" t="e">
        <f t="shared" si="94"/>
        <v>#DIV/0!</v>
      </c>
      <c r="AA80" s="24"/>
      <c r="AB80" s="692" t="e">
        <f t="shared" si="95"/>
        <v>#DIV/0!</v>
      </c>
      <c r="AC80" s="183">
        <f t="shared" si="91"/>
        <v>0</v>
      </c>
      <c r="AD80" s="633" t="e">
        <f t="shared" si="87"/>
        <v>#DIV/0!</v>
      </c>
      <c r="AE80" s="183">
        <v>0</v>
      </c>
      <c r="AF80" s="633" t="e">
        <f t="shared" si="88"/>
        <v>#DIV/0!</v>
      </c>
      <c r="AG80" s="183"/>
      <c r="AH80" s="633" t="e">
        <f t="shared" si="92"/>
        <v>#DIV/0!</v>
      </c>
      <c r="AI80" s="183"/>
      <c r="AJ80" s="633" t="e">
        <f t="shared" si="96"/>
        <v>#DIV/0!</v>
      </c>
      <c r="AK80" s="183"/>
      <c r="AL80" s="633" t="e">
        <f t="shared" si="97"/>
        <v>#DIV/0!</v>
      </c>
      <c r="AM80" s="24"/>
      <c r="AN80" s="24"/>
      <c r="AO80" s="24"/>
      <c r="AP80" s="24"/>
      <c r="AQ80" s="24"/>
      <c r="AR80" s="24"/>
      <c r="AS80" s="24"/>
      <c r="AT80" s="24"/>
      <c r="AU80" s="116"/>
      <c r="AV80" s="116">
        <f t="shared" si="98"/>
        <v>0</v>
      </c>
      <c r="AW80" s="116">
        <v>0</v>
      </c>
      <c r="AX80" s="116"/>
      <c r="AY80" s="24"/>
      <c r="AZ80" s="24"/>
      <c r="BA80" s="300">
        <f t="shared" si="99"/>
        <v>0</v>
      </c>
      <c r="BB80" s="24"/>
      <c r="BC80" s="24"/>
      <c r="BD80" s="24"/>
      <c r="BE80" s="116">
        <f t="shared" si="89"/>
        <v>0</v>
      </c>
      <c r="BF80" s="116">
        <f t="shared" si="100"/>
        <v>0</v>
      </c>
      <c r="BG80" s="24"/>
      <c r="BH80" s="24"/>
      <c r="BI80" s="116">
        <f t="shared" si="108"/>
        <v>0</v>
      </c>
      <c r="BJ80" s="116">
        <v>0</v>
      </c>
      <c r="BK80" s="116"/>
      <c r="BL80" s="24"/>
      <c r="BM80" s="24"/>
      <c r="BN80" s="116"/>
      <c r="BO80" s="116">
        <f t="shared" si="109"/>
        <v>0</v>
      </c>
      <c r="BP80" s="116">
        <v>0</v>
      </c>
      <c r="BQ80" s="116"/>
      <c r="BR80" s="24"/>
      <c r="BS80" s="24"/>
      <c r="BT80" s="24"/>
      <c r="BU80" s="24"/>
      <c r="BV80" s="116">
        <f t="shared" si="110"/>
        <v>0</v>
      </c>
      <c r="BW80" s="116">
        <v>0</v>
      </c>
      <c r="BX80" s="116"/>
      <c r="BY80" s="24"/>
      <c r="BZ80" s="24"/>
      <c r="CA80" s="116">
        <f t="shared" si="104"/>
        <v>0</v>
      </c>
      <c r="CB80" s="183"/>
      <c r="CC80" s="195"/>
      <c r="CD80" s="195"/>
      <c r="CE80" s="116">
        <f t="shared" si="105"/>
        <v>0</v>
      </c>
      <c r="CF80" s="116">
        <v>0</v>
      </c>
      <c r="CG80" s="116"/>
      <c r="CH80" s="195"/>
      <c r="CI80" s="195"/>
      <c r="CJ80" s="116"/>
      <c r="CK80" s="116">
        <f t="shared" si="106"/>
        <v>0</v>
      </c>
      <c r="CL80" s="116">
        <v>0</v>
      </c>
      <c r="CM80" s="116"/>
      <c r="CN80" s="24"/>
      <c r="CO80" s="24"/>
    </row>
    <row r="81" spans="2:93" s="25" customFormat="1" ht="46.5" hidden="1" customHeight="1" x14ac:dyDescent="0.25">
      <c r="B81" s="207"/>
      <c r="C81" s="115" t="s">
        <v>32</v>
      </c>
      <c r="D81" s="183" t="e">
        <f t="shared" si="107"/>
        <v>#REF!</v>
      </c>
      <c r="E81" s="183" t="e">
        <f>SUM(E82:E84)</f>
        <v>#REF!</v>
      </c>
      <c r="F81" s="183"/>
      <c r="G81" s="195"/>
      <c r="H81" s="195"/>
      <c r="I81" s="195"/>
      <c r="J81" s="591" t="e">
        <f t="shared" si="82"/>
        <v>#REF!</v>
      </c>
      <c r="K81" s="183" t="e">
        <f>SUM(K82:K84)</f>
        <v>#REF!</v>
      </c>
      <c r="L81" s="24"/>
      <c r="M81" s="183"/>
      <c r="N81" s="24"/>
      <c r="O81" s="24"/>
      <c r="P81" s="24"/>
      <c r="Q81" s="24"/>
      <c r="R81" s="24"/>
      <c r="S81" s="183" t="e">
        <f t="shared" si="84"/>
        <v>#REF!</v>
      </c>
      <c r="T81" s="597" t="e">
        <f t="shared" si="85"/>
        <v>#REF!</v>
      </c>
      <c r="U81" s="183" t="e">
        <f>SUM(U82:U84)</f>
        <v>#REF!</v>
      </c>
      <c r="V81" s="692" t="e">
        <f t="shared" si="86"/>
        <v>#REF!</v>
      </c>
      <c r="W81" s="183"/>
      <c r="X81" s="692" t="e">
        <f t="shared" si="90"/>
        <v>#DIV/0!</v>
      </c>
      <c r="Y81" s="24"/>
      <c r="Z81" s="692" t="e">
        <f t="shared" si="94"/>
        <v>#DIV/0!</v>
      </c>
      <c r="AA81" s="24"/>
      <c r="AB81" s="692" t="e">
        <f t="shared" si="95"/>
        <v>#DIV/0!</v>
      </c>
      <c r="AC81" s="183" t="e">
        <f t="shared" si="91"/>
        <v>#REF!</v>
      </c>
      <c r="AD81" s="633" t="e">
        <f t="shared" si="87"/>
        <v>#REF!</v>
      </c>
      <c r="AE81" s="183" t="e">
        <f>SUM(AE82:AE84)</f>
        <v>#REF!</v>
      </c>
      <c r="AF81" s="633" t="e">
        <f t="shared" si="88"/>
        <v>#REF!</v>
      </c>
      <c r="AG81" s="183"/>
      <c r="AH81" s="633" t="e">
        <f t="shared" si="92"/>
        <v>#DIV/0!</v>
      </c>
      <c r="AI81" s="183"/>
      <c r="AJ81" s="633" t="e">
        <f t="shared" si="96"/>
        <v>#DIV/0!</v>
      </c>
      <c r="AK81" s="183"/>
      <c r="AL81" s="633" t="e">
        <f t="shared" si="97"/>
        <v>#DIV/0!</v>
      </c>
      <c r="AM81" s="24"/>
      <c r="AN81" s="24"/>
      <c r="AO81" s="24"/>
      <c r="AP81" s="24"/>
      <c r="AQ81" s="24"/>
      <c r="AR81" s="24"/>
      <c r="AS81" s="24"/>
      <c r="AT81" s="24"/>
      <c r="AU81" s="116"/>
      <c r="AV81" s="116" t="e">
        <f t="shared" si="98"/>
        <v>#REF!</v>
      </c>
      <c r="AW81" s="116" t="e">
        <f>SUM(AW82:AW84)</f>
        <v>#REF!</v>
      </c>
      <c r="AX81" s="116"/>
      <c r="AY81" s="24"/>
      <c r="AZ81" s="24"/>
      <c r="BA81" s="300">
        <f t="shared" si="99"/>
        <v>0</v>
      </c>
      <c r="BB81" s="24"/>
      <c r="BC81" s="24"/>
      <c r="BD81" s="24"/>
      <c r="BE81" s="116" t="e">
        <f t="shared" si="89"/>
        <v>#REF!</v>
      </c>
      <c r="BF81" s="116" t="e">
        <f t="shared" si="100"/>
        <v>#REF!</v>
      </c>
      <c r="BG81" s="24"/>
      <c r="BH81" s="24"/>
      <c r="BI81" s="116">
        <f t="shared" si="108"/>
        <v>0</v>
      </c>
      <c r="BJ81" s="116">
        <f>SUM(BJ82:BJ84)</f>
        <v>0</v>
      </c>
      <c r="BK81" s="116"/>
      <c r="BL81" s="24"/>
      <c r="BM81" s="24"/>
      <c r="BN81" s="116"/>
      <c r="BO81" s="116">
        <f t="shared" si="109"/>
        <v>0</v>
      </c>
      <c r="BP81" s="116">
        <f>SUM(BP82:BP84)</f>
        <v>0</v>
      </c>
      <c r="BQ81" s="116"/>
      <c r="BR81" s="24"/>
      <c r="BS81" s="24"/>
      <c r="BT81" s="24"/>
      <c r="BU81" s="24"/>
      <c r="BV81" s="116">
        <f t="shared" si="110"/>
        <v>0</v>
      </c>
      <c r="BW81" s="116">
        <f>SUM(BW82:BW84)</f>
        <v>0</v>
      </c>
      <c r="BX81" s="116"/>
      <c r="BY81" s="24"/>
      <c r="BZ81" s="24"/>
      <c r="CA81" s="116">
        <f t="shared" si="104"/>
        <v>0</v>
      </c>
      <c r="CB81" s="183"/>
      <c r="CC81" s="195"/>
      <c r="CD81" s="195"/>
      <c r="CE81" s="116" t="e">
        <f t="shared" si="105"/>
        <v>#REF!</v>
      </c>
      <c r="CF81" s="116" t="e">
        <f>SUM(CF82:CF84)</f>
        <v>#REF!</v>
      </c>
      <c r="CG81" s="116"/>
      <c r="CH81" s="195"/>
      <c r="CI81" s="195"/>
      <c r="CJ81" s="116"/>
      <c r="CK81" s="116" t="e">
        <f t="shared" si="106"/>
        <v>#REF!</v>
      </c>
      <c r="CL81" s="116" t="e">
        <f>SUM(CL82:CL84)</f>
        <v>#REF!</v>
      </c>
      <c r="CM81" s="116"/>
      <c r="CN81" s="24"/>
      <c r="CO81" s="24"/>
    </row>
    <row r="82" spans="2:93" s="83" customFormat="1" ht="30.75" hidden="1" customHeight="1" x14ac:dyDescent="0.25">
      <c r="B82" s="696"/>
      <c r="C82" s="115" t="s">
        <v>32</v>
      </c>
      <c r="D82" s="270" t="e">
        <f t="shared" si="107"/>
        <v>#REF!</v>
      </c>
      <c r="E82" s="270" t="e">
        <f>#REF!</f>
        <v>#REF!</v>
      </c>
      <c r="F82" s="270"/>
      <c r="G82" s="697"/>
      <c r="H82" s="697"/>
      <c r="I82" s="697"/>
      <c r="J82" s="591" t="e">
        <f t="shared" si="82"/>
        <v>#REF!</v>
      </c>
      <c r="K82" s="270" t="e">
        <f>#REF!</f>
        <v>#REF!</v>
      </c>
      <c r="L82" s="698"/>
      <c r="M82" s="270"/>
      <c r="N82" s="698"/>
      <c r="O82" s="698"/>
      <c r="P82" s="698"/>
      <c r="Q82" s="698"/>
      <c r="R82" s="698"/>
      <c r="S82" s="270" t="e">
        <f t="shared" si="84"/>
        <v>#REF!</v>
      </c>
      <c r="T82" s="597" t="e">
        <f t="shared" si="85"/>
        <v>#REF!</v>
      </c>
      <c r="U82" s="270" t="e">
        <f>#REF!</f>
        <v>#REF!</v>
      </c>
      <c r="V82" s="692" t="e">
        <f t="shared" si="86"/>
        <v>#REF!</v>
      </c>
      <c r="W82" s="270"/>
      <c r="X82" s="692" t="e">
        <f t="shared" si="90"/>
        <v>#DIV/0!</v>
      </c>
      <c r="Y82" s="698"/>
      <c r="Z82" s="692" t="e">
        <f t="shared" si="94"/>
        <v>#DIV/0!</v>
      </c>
      <c r="AA82" s="698"/>
      <c r="AB82" s="692" t="e">
        <f t="shared" si="95"/>
        <v>#DIV/0!</v>
      </c>
      <c r="AC82" s="270" t="e">
        <f t="shared" si="91"/>
        <v>#REF!</v>
      </c>
      <c r="AD82" s="633" t="e">
        <f t="shared" si="87"/>
        <v>#REF!</v>
      </c>
      <c r="AE82" s="270" t="e">
        <f>#REF!</f>
        <v>#REF!</v>
      </c>
      <c r="AF82" s="633" t="e">
        <f t="shared" si="88"/>
        <v>#REF!</v>
      </c>
      <c r="AG82" s="270"/>
      <c r="AH82" s="633" t="e">
        <f t="shared" si="92"/>
        <v>#DIV/0!</v>
      </c>
      <c r="AI82" s="270"/>
      <c r="AJ82" s="633" t="e">
        <f t="shared" si="96"/>
        <v>#DIV/0!</v>
      </c>
      <c r="AK82" s="270"/>
      <c r="AL82" s="633" t="e">
        <f t="shared" si="97"/>
        <v>#DIV/0!</v>
      </c>
      <c r="AM82" s="698"/>
      <c r="AN82" s="698"/>
      <c r="AO82" s="698"/>
      <c r="AP82" s="698"/>
      <c r="AQ82" s="698"/>
      <c r="AR82" s="698"/>
      <c r="AS82" s="698"/>
      <c r="AT82" s="698"/>
      <c r="AU82" s="147"/>
      <c r="AV82" s="116" t="e">
        <f t="shared" si="98"/>
        <v>#REF!</v>
      </c>
      <c r="AW82" s="147" t="e">
        <f>#REF!</f>
        <v>#REF!</v>
      </c>
      <c r="AX82" s="147"/>
      <c r="AY82" s="698"/>
      <c r="AZ82" s="698"/>
      <c r="BA82" s="300">
        <f t="shared" si="99"/>
        <v>0</v>
      </c>
      <c r="BB82" s="698"/>
      <c r="BC82" s="698"/>
      <c r="BD82" s="698"/>
      <c r="BE82" s="147" t="e">
        <f t="shared" si="89"/>
        <v>#REF!</v>
      </c>
      <c r="BF82" s="147" t="e">
        <f t="shared" si="100"/>
        <v>#REF!</v>
      </c>
      <c r="BG82" s="698"/>
      <c r="BH82" s="698"/>
      <c r="BI82" s="147">
        <f t="shared" si="108"/>
        <v>0</v>
      </c>
      <c r="BJ82" s="147">
        <f>BA82</f>
        <v>0</v>
      </c>
      <c r="BK82" s="147"/>
      <c r="BL82" s="698"/>
      <c r="BM82" s="698"/>
      <c r="BN82" s="147"/>
      <c r="BO82" s="147">
        <f t="shared" si="109"/>
        <v>0</v>
      </c>
      <c r="BP82" s="147">
        <f>BG82</f>
        <v>0</v>
      </c>
      <c r="BQ82" s="147"/>
      <c r="BR82" s="698"/>
      <c r="BS82" s="698"/>
      <c r="BT82" s="698"/>
      <c r="BU82" s="698"/>
      <c r="BV82" s="147">
        <f t="shared" si="110"/>
        <v>0</v>
      </c>
      <c r="BW82" s="147">
        <f>BC82</f>
        <v>0</v>
      </c>
      <c r="BX82" s="147"/>
      <c r="BY82" s="698"/>
      <c r="BZ82" s="698"/>
      <c r="CA82" s="147">
        <f t="shared" si="104"/>
        <v>0</v>
      </c>
      <c r="CB82" s="270"/>
      <c r="CC82" s="697"/>
      <c r="CD82" s="697"/>
      <c r="CE82" s="116" t="e">
        <f t="shared" si="105"/>
        <v>#REF!</v>
      </c>
      <c r="CF82" s="147" t="e">
        <f>#REF!</f>
        <v>#REF!</v>
      </c>
      <c r="CG82" s="147"/>
      <c r="CH82" s="697"/>
      <c r="CI82" s="697"/>
      <c r="CJ82" s="147"/>
      <c r="CK82" s="116" t="e">
        <f t="shared" si="106"/>
        <v>#REF!</v>
      </c>
      <c r="CL82" s="147" t="e">
        <f>#REF!</f>
        <v>#REF!</v>
      </c>
      <c r="CM82" s="147"/>
      <c r="CN82" s="698"/>
      <c r="CO82" s="698"/>
    </row>
    <row r="83" spans="2:93" s="83" customFormat="1" ht="47.25" hidden="1" customHeight="1" x14ac:dyDescent="0.25">
      <c r="B83" s="696"/>
      <c r="C83" s="115" t="s">
        <v>32</v>
      </c>
      <c r="D83" s="270" t="e">
        <f t="shared" si="107"/>
        <v>#REF!</v>
      </c>
      <c r="E83" s="270" t="e">
        <f>#REF!</f>
        <v>#REF!</v>
      </c>
      <c r="F83" s="270"/>
      <c r="G83" s="697"/>
      <c r="H83" s="697"/>
      <c r="I83" s="697"/>
      <c r="J83" s="591" t="e">
        <f t="shared" si="82"/>
        <v>#REF!</v>
      </c>
      <c r="K83" s="270" t="e">
        <f>#REF!</f>
        <v>#REF!</v>
      </c>
      <c r="L83" s="698"/>
      <c r="M83" s="270"/>
      <c r="N83" s="698"/>
      <c r="O83" s="698"/>
      <c r="P83" s="698"/>
      <c r="Q83" s="698"/>
      <c r="R83" s="698"/>
      <c r="S83" s="270" t="e">
        <f t="shared" si="84"/>
        <v>#REF!</v>
      </c>
      <c r="T83" s="597" t="e">
        <f t="shared" si="85"/>
        <v>#REF!</v>
      </c>
      <c r="U83" s="270" t="e">
        <f>#REF!</f>
        <v>#REF!</v>
      </c>
      <c r="V83" s="692" t="e">
        <f t="shared" si="86"/>
        <v>#REF!</v>
      </c>
      <c r="W83" s="270"/>
      <c r="X83" s="692" t="e">
        <f t="shared" si="90"/>
        <v>#DIV/0!</v>
      </c>
      <c r="Y83" s="698"/>
      <c r="Z83" s="692" t="e">
        <f t="shared" si="94"/>
        <v>#DIV/0!</v>
      </c>
      <c r="AA83" s="698"/>
      <c r="AB83" s="692" t="e">
        <f t="shared" si="95"/>
        <v>#DIV/0!</v>
      </c>
      <c r="AC83" s="270" t="e">
        <f t="shared" si="91"/>
        <v>#REF!</v>
      </c>
      <c r="AD83" s="633" t="e">
        <f t="shared" si="87"/>
        <v>#REF!</v>
      </c>
      <c r="AE83" s="270" t="e">
        <f>#REF!</f>
        <v>#REF!</v>
      </c>
      <c r="AF83" s="633" t="e">
        <f t="shared" si="88"/>
        <v>#REF!</v>
      </c>
      <c r="AG83" s="270"/>
      <c r="AH83" s="633" t="e">
        <f t="shared" si="92"/>
        <v>#DIV/0!</v>
      </c>
      <c r="AI83" s="270"/>
      <c r="AJ83" s="633" t="e">
        <f t="shared" si="96"/>
        <v>#DIV/0!</v>
      </c>
      <c r="AK83" s="270"/>
      <c r="AL83" s="633" t="e">
        <f t="shared" si="97"/>
        <v>#DIV/0!</v>
      </c>
      <c r="AM83" s="698"/>
      <c r="AN83" s="698"/>
      <c r="AO83" s="698"/>
      <c r="AP83" s="698"/>
      <c r="AQ83" s="698"/>
      <c r="AR83" s="698"/>
      <c r="AS83" s="698"/>
      <c r="AT83" s="698"/>
      <c r="AU83" s="147"/>
      <c r="AV83" s="116" t="e">
        <f t="shared" si="98"/>
        <v>#REF!</v>
      </c>
      <c r="AW83" s="147" t="e">
        <f>#REF!</f>
        <v>#REF!</v>
      </c>
      <c r="AX83" s="147"/>
      <c r="AY83" s="698"/>
      <c r="AZ83" s="698"/>
      <c r="BA83" s="300">
        <f t="shared" si="99"/>
        <v>0</v>
      </c>
      <c r="BB83" s="698"/>
      <c r="BC83" s="698"/>
      <c r="BD83" s="698"/>
      <c r="BE83" s="147" t="e">
        <f t="shared" si="89"/>
        <v>#REF!</v>
      </c>
      <c r="BF83" s="147" t="e">
        <f t="shared" si="100"/>
        <v>#REF!</v>
      </c>
      <c r="BG83" s="698"/>
      <c r="BH83" s="698"/>
      <c r="BI83" s="147">
        <f t="shared" si="108"/>
        <v>0</v>
      </c>
      <c r="BJ83" s="147">
        <f>BA83</f>
        <v>0</v>
      </c>
      <c r="BK83" s="147"/>
      <c r="BL83" s="698"/>
      <c r="BM83" s="698"/>
      <c r="BN83" s="147"/>
      <c r="BO83" s="147">
        <f t="shared" si="109"/>
        <v>0</v>
      </c>
      <c r="BP83" s="147">
        <f>BG83</f>
        <v>0</v>
      </c>
      <c r="BQ83" s="147"/>
      <c r="BR83" s="698"/>
      <c r="BS83" s="698"/>
      <c r="BT83" s="698"/>
      <c r="BU83" s="698"/>
      <c r="BV83" s="147">
        <f t="shared" si="110"/>
        <v>0</v>
      </c>
      <c r="BW83" s="147">
        <f>BC83</f>
        <v>0</v>
      </c>
      <c r="BX83" s="147"/>
      <c r="BY83" s="698"/>
      <c r="BZ83" s="698"/>
      <c r="CA83" s="147">
        <f t="shared" si="104"/>
        <v>0</v>
      </c>
      <c r="CB83" s="270"/>
      <c r="CC83" s="697"/>
      <c r="CD83" s="697"/>
      <c r="CE83" s="116" t="e">
        <f t="shared" si="105"/>
        <v>#REF!</v>
      </c>
      <c r="CF83" s="147" t="e">
        <f>#REF!</f>
        <v>#REF!</v>
      </c>
      <c r="CG83" s="147"/>
      <c r="CH83" s="697"/>
      <c r="CI83" s="697"/>
      <c r="CJ83" s="147"/>
      <c r="CK83" s="116" t="e">
        <f t="shared" si="106"/>
        <v>#REF!</v>
      </c>
      <c r="CL83" s="147" t="e">
        <f>#REF!</f>
        <v>#REF!</v>
      </c>
      <c r="CM83" s="147"/>
      <c r="CN83" s="698"/>
      <c r="CO83" s="698"/>
    </row>
    <row r="84" spans="2:93" s="83" customFormat="1" ht="27.75" hidden="1" customHeight="1" x14ac:dyDescent="0.25">
      <c r="B84" s="696"/>
      <c r="C84" s="115" t="s">
        <v>32</v>
      </c>
      <c r="D84" s="270">
        <f t="shared" si="107"/>
        <v>0</v>
      </c>
      <c r="E84" s="270">
        <v>0</v>
      </c>
      <c r="F84" s="270"/>
      <c r="G84" s="697"/>
      <c r="H84" s="697"/>
      <c r="I84" s="697"/>
      <c r="J84" s="591" t="e">
        <f t="shared" si="82"/>
        <v>#DIV/0!</v>
      </c>
      <c r="K84" s="270">
        <v>0</v>
      </c>
      <c r="L84" s="698"/>
      <c r="M84" s="270"/>
      <c r="N84" s="698"/>
      <c r="O84" s="698"/>
      <c r="P84" s="698"/>
      <c r="Q84" s="698"/>
      <c r="R84" s="698"/>
      <c r="S84" s="270">
        <f t="shared" si="84"/>
        <v>0</v>
      </c>
      <c r="T84" s="597" t="e">
        <f t="shared" si="85"/>
        <v>#DIV/0!</v>
      </c>
      <c r="U84" s="270">
        <v>0</v>
      </c>
      <c r="V84" s="692" t="e">
        <f t="shared" si="86"/>
        <v>#DIV/0!</v>
      </c>
      <c r="W84" s="270"/>
      <c r="X84" s="692" t="e">
        <f t="shared" si="90"/>
        <v>#DIV/0!</v>
      </c>
      <c r="Y84" s="698"/>
      <c r="Z84" s="692" t="e">
        <f t="shared" si="94"/>
        <v>#DIV/0!</v>
      </c>
      <c r="AA84" s="698"/>
      <c r="AB84" s="692" t="e">
        <f t="shared" si="95"/>
        <v>#DIV/0!</v>
      </c>
      <c r="AC84" s="270">
        <f t="shared" si="91"/>
        <v>0</v>
      </c>
      <c r="AD84" s="633" t="e">
        <f t="shared" si="87"/>
        <v>#DIV/0!</v>
      </c>
      <c r="AE84" s="270">
        <v>0</v>
      </c>
      <c r="AF84" s="633" t="e">
        <f t="shared" si="88"/>
        <v>#DIV/0!</v>
      </c>
      <c r="AG84" s="270"/>
      <c r="AH84" s="633" t="e">
        <f t="shared" si="92"/>
        <v>#DIV/0!</v>
      </c>
      <c r="AI84" s="270"/>
      <c r="AJ84" s="633" t="e">
        <f t="shared" si="96"/>
        <v>#DIV/0!</v>
      </c>
      <c r="AK84" s="270"/>
      <c r="AL84" s="633" t="e">
        <f t="shared" si="97"/>
        <v>#DIV/0!</v>
      </c>
      <c r="AM84" s="698"/>
      <c r="AN84" s="698"/>
      <c r="AO84" s="698"/>
      <c r="AP84" s="698"/>
      <c r="AQ84" s="698"/>
      <c r="AR84" s="698"/>
      <c r="AS84" s="698"/>
      <c r="AT84" s="698"/>
      <c r="AU84" s="147"/>
      <c r="AV84" s="116">
        <f t="shared" si="98"/>
        <v>0</v>
      </c>
      <c r="AW84" s="147">
        <v>0</v>
      </c>
      <c r="AX84" s="147"/>
      <c r="AY84" s="698"/>
      <c r="AZ84" s="698"/>
      <c r="BA84" s="300">
        <f t="shared" si="99"/>
        <v>0</v>
      </c>
      <c r="BB84" s="698"/>
      <c r="BC84" s="698"/>
      <c r="BD84" s="698"/>
      <c r="BE84" s="147">
        <f t="shared" si="89"/>
        <v>0</v>
      </c>
      <c r="BF84" s="147">
        <f t="shared" si="100"/>
        <v>0</v>
      </c>
      <c r="BG84" s="698"/>
      <c r="BH84" s="698"/>
      <c r="BI84" s="147">
        <f t="shared" si="108"/>
        <v>0</v>
      </c>
      <c r="BJ84" s="147">
        <v>0</v>
      </c>
      <c r="BK84" s="147"/>
      <c r="BL84" s="698"/>
      <c r="BM84" s="698"/>
      <c r="BN84" s="147"/>
      <c r="BO84" s="147">
        <f t="shared" si="109"/>
        <v>0</v>
      </c>
      <c r="BP84" s="147">
        <v>0</v>
      </c>
      <c r="BQ84" s="147"/>
      <c r="BR84" s="698"/>
      <c r="BS84" s="698"/>
      <c r="BT84" s="698"/>
      <c r="BU84" s="698"/>
      <c r="BV84" s="147">
        <f t="shared" si="110"/>
        <v>0</v>
      </c>
      <c r="BW84" s="147">
        <v>0</v>
      </c>
      <c r="BX84" s="147"/>
      <c r="BY84" s="698"/>
      <c r="BZ84" s="698"/>
      <c r="CA84" s="147">
        <f t="shared" si="104"/>
        <v>0</v>
      </c>
      <c r="CB84" s="270"/>
      <c r="CC84" s="697"/>
      <c r="CD84" s="697"/>
      <c r="CE84" s="116">
        <f t="shared" si="105"/>
        <v>0</v>
      </c>
      <c r="CF84" s="147">
        <v>0</v>
      </c>
      <c r="CG84" s="147"/>
      <c r="CH84" s="697"/>
      <c r="CI84" s="697"/>
      <c r="CJ84" s="147"/>
      <c r="CK84" s="116">
        <f t="shared" si="106"/>
        <v>0</v>
      </c>
      <c r="CL84" s="147">
        <v>0</v>
      </c>
      <c r="CM84" s="147"/>
      <c r="CN84" s="698"/>
      <c r="CO84" s="698"/>
    </row>
    <row r="85" spans="2:93" s="679" customFormat="1" ht="92.25" hidden="1" customHeight="1" x14ac:dyDescent="0.25">
      <c r="B85" s="212" t="s">
        <v>8</v>
      </c>
      <c r="C85" s="115" t="s">
        <v>32</v>
      </c>
      <c r="D85" s="693">
        <f t="shared" si="107"/>
        <v>0</v>
      </c>
      <c r="E85" s="693">
        <f>E86+E87</f>
        <v>0</v>
      </c>
      <c r="F85" s="693"/>
      <c r="G85" s="694"/>
      <c r="H85" s="694"/>
      <c r="I85" s="694"/>
      <c r="J85" s="591" t="e">
        <f t="shared" si="82"/>
        <v>#DIV/0!</v>
      </c>
      <c r="K85" s="693">
        <f>K86+K87</f>
        <v>0</v>
      </c>
      <c r="L85" s="695"/>
      <c r="M85" s="693"/>
      <c r="N85" s="695"/>
      <c r="O85" s="695"/>
      <c r="P85" s="695"/>
      <c r="Q85" s="695"/>
      <c r="R85" s="695"/>
      <c r="S85" s="693">
        <f t="shared" si="84"/>
        <v>0</v>
      </c>
      <c r="T85" s="597" t="e">
        <f t="shared" si="85"/>
        <v>#DIV/0!</v>
      </c>
      <c r="U85" s="693">
        <f>U86+U87</f>
        <v>0</v>
      </c>
      <c r="V85" s="692" t="e">
        <f t="shared" si="86"/>
        <v>#DIV/0!</v>
      </c>
      <c r="W85" s="693"/>
      <c r="X85" s="692" t="e">
        <f t="shared" si="90"/>
        <v>#DIV/0!</v>
      </c>
      <c r="Y85" s="695"/>
      <c r="Z85" s="692" t="e">
        <f t="shared" si="94"/>
        <v>#DIV/0!</v>
      </c>
      <c r="AA85" s="695"/>
      <c r="AB85" s="692" t="e">
        <f t="shared" si="95"/>
        <v>#DIV/0!</v>
      </c>
      <c r="AC85" s="693">
        <f t="shared" si="91"/>
        <v>0</v>
      </c>
      <c r="AD85" s="633" t="e">
        <f t="shared" si="87"/>
        <v>#DIV/0!</v>
      </c>
      <c r="AE85" s="693">
        <f>AE86+AE87</f>
        <v>0</v>
      </c>
      <c r="AF85" s="633" t="e">
        <f t="shared" si="88"/>
        <v>#DIV/0!</v>
      </c>
      <c r="AG85" s="693"/>
      <c r="AH85" s="633" t="e">
        <f t="shared" si="92"/>
        <v>#DIV/0!</v>
      </c>
      <c r="AI85" s="693"/>
      <c r="AJ85" s="633" t="e">
        <f t="shared" si="96"/>
        <v>#DIV/0!</v>
      </c>
      <c r="AK85" s="693"/>
      <c r="AL85" s="633" t="e">
        <f t="shared" si="97"/>
        <v>#DIV/0!</v>
      </c>
      <c r="AM85" s="695"/>
      <c r="AN85" s="695"/>
      <c r="AO85" s="695"/>
      <c r="AP85" s="695"/>
      <c r="AQ85" s="695"/>
      <c r="AR85" s="695"/>
      <c r="AS85" s="695"/>
      <c r="AT85" s="695"/>
      <c r="AU85" s="678"/>
      <c r="AV85" s="116">
        <f t="shared" si="98"/>
        <v>0</v>
      </c>
      <c r="AW85" s="678">
        <f>AW86+AW87</f>
        <v>0</v>
      </c>
      <c r="AX85" s="678"/>
      <c r="AY85" s="695"/>
      <c r="AZ85" s="695"/>
      <c r="BA85" s="300">
        <f t="shared" si="99"/>
        <v>0</v>
      </c>
      <c r="BB85" s="695"/>
      <c r="BC85" s="695"/>
      <c r="BD85" s="695"/>
      <c r="BE85" s="678">
        <f t="shared" si="89"/>
        <v>0</v>
      </c>
      <c r="BF85" s="678">
        <f t="shared" si="100"/>
        <v>0</v>
      </c>
      <c r="BG85" s="695"/>
      <c r="BH85" s="695"/>
      <c r="BI85" s="678">
        <f t="shared" si="108"/>
        <v>0</v>
      </c>
      <c r="BJ85" s="678">
        <f>BJ86+BJ87</f>
        <v>0</v>
      </c>
      <c r="BK85" s="678"/>
      <c r="BL85" s="695"/>
      <c r="BM85" s="695"/>
      <c r="BN85" s="678"/>
      <c r="BO85" s="678">
        <f t="shared" si="109"/>
        <v>0</v>
      </c>
      <c r="BP85" s="678">
        <f>BP86+BP87</f>
        <v>0</v>
      </c>
      <c r="BQ85" s="678"/>
      <c r="BR85" s="695"/>
      <c r="BS85" s="695"/>
      <c r="BT85" s="695"/>
      <c r="BU85" s="695"/>
      <c r="BV85" s="678">
        <f t="shared" si="110"/>
        <v>0</v>
      </c>
      <c r="BW85" s="678">
        <f>BW86+BW87</f>
        <v>0</v>
      </c>
      <c r="BX85" s="678"/>
      <c r="BY85" s="695"/>
      <c r="BZ85" s="695"/>
      <c r="CA85" s="678">
        <f t="shared" si="104"/>
        <v>0</v>
      </c>
      <c r="CB85" s="693"/>
      <c r="CC85" s="694"/>
      <c r="CD85" s="694"/>
      <c r="CE85" s="116">
        <f t="shared" si="105"/>
        <v>0</v>
      </c>
      <c r="CF85" s="678">
        <f>CF86+CF87</f>
        <v>0</v>
      </c>
      <c r="CG85" s="678"/>
      <c r="CH85" s="694"/>
      <c r="CI85" s="694"/>
      <c r="CJ85" s="678"/>
      <c r="CK85" s="116">
        <f t="shared" si="106"/>
        <v>0</v>
      </c>
      <c r="CL85" s="678">
        <f>CL86+CL87</f>
        <v>0</v>
      </c>
      <c r="CM85" s="678"/>
      <c r="CN85" s="695"/>
      <c r="CO85" s="695"/>
    </row>
    <row r="86" spans="2:93" s="83" customFormat="1" ht="30" hidden="1" customHeight="1" x14ac:dyDescent="0.25">
      <c r="B86" s="699"/>
      <c r="C86" s="115" t="s">
        <v>32</v>
      </c>
      <c r="D86" s="270">
        <f t="shared" si="107"/>
        <v>0</v>
      </c>
      <c r="E86" s="270">
        <v>0</v>
      </c>
      <c r="F86" s="270"/>
      <c r="G86" s="697"/>
      <c r="H86" s="697"/>
      <c r="I86" s="697"/>
      <c r="J86" s="591" t="e">
        <f t="shared" si="82"/>
        <v>#DIV/0!</v>
      </c>
      <c r="K86" s="270">
        <v>0</v>
      </c>
      <c r="L86" s="698"/>
      <c r="M86" s="270"/>
      <c r="N86" s="698"/>
      <c r="O86" s="698"/>
      <c r="P86" s="698"/>
      <c r="Q86" s="698"/>
      <c r="R86" s="698"/>
      <c r="S86" s="270">
        <f t="shared" si="84"/>
        <v>0</v>
      </c>
      <c r="T86" s="597" t="e">
        <f t="shared" si="85"/>
        <v>#DIV/0!</v>
      </c>
      <c r="U86" s="270">
        <v>0</v>
      </c>
      <c r="V86" s="692" t="e">
        <f t="shared" si="86"/>
        <v>#DIV/0!</v>
      </c>
      <c r="W86" s="270"/>
      <c r="X86" s="692" t="e">
        <f t="shared" si="90"/>
        <v>#DIV/0!</v>
      </c>
      <c r="Y86" s="698"/>
      <c r="Z86" s="692" t="e">
        <f t="shared" si="94"/>
        <v>#DIV/0!</v>
      </c>
      <c r="AA86" s="698"/>
      <c r="AB86" s="692" t="e">
        <f t="shared" si="95"/>
        <v>#DIV/0!</v>
      </c>
      <c r="AC86" s="270">
        <f t="shared" si="91"/>
        <v>0</v>
      </c>
      <c r="AD86" s="633" t="e">
        <f t="shared" si="87"/>
        <v>#DIV/0!</v>
      </c>
      <c r="AE86" s="270">
        <v>0</v>
      </c>
      <c r="AF86" s="633" t="e">
        <f t="shared" si="88"/>
        <v>#DIV/0!</v>
      </c>
      <c r="AG86" s="270"/>
      <c r="AH86" s="633" t="e">
        <f t="shared" si="92"/>
        <v>#DIV/0!</v>
      </c>
      <c r="AI86" s="270"/>
      <c r="AJ86" s="633" t="e">
        <f t="shared" si="96"/>
        <v>#DIV/0!</v>
      </c>
      <c r="AK86" s="270"/>
      <c r="AL86" s="633" t="e">
        <f t="shared" si="97"/>
        <v>#DIV/0!</v>
      </c>
      <c r="AM86" s="698"/>
      <c r="AN86" s="698"/>
      <c r="AO86" s="698"/>
      <c r="AP86" s="698"/>
      <c r="AQ86" s="698"/>
      <c r="AR86" s="698"/>
      <c r="AS86" s="698"/>
      <c r="AT86" s="698"/>
      <c r="AU86" s="147"/>
      <c r="AV86" s="116">
        <f t="shared" si="98"/>
        <v>0</v>
      </c>
      <c r="AW86" s="147">
        <v>0</v>
      </c>
      <c r="AX86" s="147"/>
      <c r="AY86" s="698"/>
      <c r="AZ86" s="698"/>
      <c r="BA86" s="300">
        <f t="shared" si="99"/>
        <v>0</v>
      </c>
      <c r="BB86" s="698"/>
      <c r="BC86" s="698"/>
      <c r="BD86" s="698"/>
      <c r="BE86" s="147">
        <f t="shared" si="89"/>
        <v>0</v>
      </c>
      <c r="BF86" s="147">
        <f t="shared" si="100"/>
        <v>0</v>
      </c>
      <c r="BG86" s="698"/>
      <c r="BH86" s="698"/>
      <c r="BI86" s="147">
        <f t="shared" si="108"/>
        <v>0</v>
      </c>
      <c r="BJ86" s="147">
        <v>0</v>
      </c>
      <c r="BK86" s="147"/>
      <c r="BL86" s="698"/>
      <c r="BM86" s="698"/>
      <c r="BN86" s="147"/>
      <c r="BO86" s="147">
        <f t="shared" si="109"/>
        <v>0</v>
      </c>
      <c r="BP86" s="147">
        <v>0</v>
      </c>
      <c r="BQ86" s="147"/>
      <c r="BR86" s="698"/>
      <c r="BS86" s="698"/>
      <c r="BT86" s="698"/>
      <c r="BU86" s="698"/>
      <c r="BV86" s="147">
        <f t="shared" si="110"/>
        <v>0</v>
      </c>
      <c r="BW86" s="147">
        <v>0</v>
      </c>
      <c r="BX86" s="147"/>
      <c r="BY86" s="698"/>
      <c r="BZ86" s="698"/>
      <c r="CA86" s="147">
        <f t="shared" si="104"/>
        <v>0</v>
      </c>
      <c r="CB86" s="270"/>
      <c r="CC86" s="697"/>
      <c r="CD86" s="697"/>
      <c r="CE86" s="116">
        <f t="shared" si="105"/>
        <v>0</v>
      </c>
      <c r="CF86" s="147">
        <v>0</v>
      </c>
      <c r="CG86" s="147"/>
      <c r="CH86" s="697"/>
      <c r="CI86" s="697"/>
      <c r="CJ86" s="147"/>
      <c r="CK86" s="116">
        <f t="shared" si="106"/>
        <v>0</v>
      </c>
      <c r="CL86" s="147">
        <v>0</v>
      </c>
      <c r="CM86" s="147"/>
      <c r="CN86" s="698"/>
      <c r="CO86" s="698"/>
    </row>
    <row r="87" spans="2:93" s="83" customFormat="1" ht="31.5" hidden="1" customHeight="1" x14ac:dyDescent="0.25">
      <c r="B87" s="696"/>
      <c r="C87" s="115" t="s">
        <v>32</v>
      </c>
      <c r="D87" s="270">
        <f t="shared" si="107"/>
        <v>0</v>
      </c>
      <c r="E87" s="270">
        <v>0</v>
      </c>
      <c r="F87" s="270"/>
      <c r="G87" s="697"/>
      <c r="H87" s="697"/>
      <c r="I87" s="697"/>
      <c r="J87" s="591" t="e">
        <f t="shared" si="82"/>
        <v>#DIV/0!</v>
      </c>
      <c r="K87" s="270">
        <v>0</v>
      </c>
      <c r="L87" s="698"/>
      <c r="M87" s="270"/>
      <c r="N87" s="698"/>
      <c r="O87" s="698"/>
      <c r="P87" s="698"/>
      <c r="Q87" s="698"/>
      <c r="R87" s="698"/>
      <c r="S87" s="270">
        <f t="shared" si="84"/>
        <v>0</v>
      </c>
      <c r="T87" s="597" t="e">
        <f t="shared" si="85"/>
        <v>#DIV/0!</v>
      </c>
      <c r="U87" s="270">
        <v>0</v>
      </c>
      <c r="V87" s="692" t="e">
        <f t="shared" si="86"/>
        <v>#DIV/0!</v>
      </c>
      <c r="W87" s="270"/>
      <c r="X87" s="692" t="e">
        <f t="shared" si="90"/>
        <v>#DIV/0!</v>
      </c>
      <c r="Y87" s="698"/>
      <c r="Z87" s="692" t="e">
        <f t="shared" si="94"/>
        <v>#DIV/0!</v>
      </c>
      <c r="AA87" s="698"/>
      <c r="AB87" s="692" t="e">
        <f t="shared" si="95"/>
        <v>#DIV/0!</v>
      </c>
      <c r="AC87" s="270">
        <f t="shared" si="91"/>
        <v>0</v>
      </c>
      <c r="AD87" s="633" t="e">
        <f t="shared" si="87"/>
        <v>#DIV/0!</v>
      </c>
      <c r="AE87" s="270">
        <v>0</v>
      </c>
      <c r="AF87" s="633" t="e">
        <f t="shared" si="88"/>
        <v>#DIV/0!</v>
      </c>
      <c r="AG87" s="270"/>
      <c r="AH87" s="633" t="e">
        <f t="shared" si="92"/>
        <v>#DIV/0!</v>
      </c>
      <c r="AI87" s="270"/>
      <c r="AJ87" s="633" t="e">
        <f t="shared" si="96"/>
        <v>#DIV/0!</v>
      </c>
      <c r="AK87" s="270"/>
      <c r="AL87" s="633" t="e">
        <f t="shared" si="97"/>
        <v>#DIV/0!</v>
      </c>
      <c r="AM87" s="698"/>
      <c r="AN87" s="698"/>
      <c r="AO87" s="698"/>
      <c r="AP87" s="698"/>
      <c r="AQ87" s="698"/>
      <c r="AR87" s="698"/>
      <c r="AS87" s="698"/>
      <c r="AT87" s="698"/>
      <c r="AU87" s="147"/>
      <c r="AV87" s="116">
        <f t="shared" si="98"/>
        <v>0</v>
      </c>
      <c r="AW87" s="147">
        <v>0</v>
      </c>
      <c r="AX87" s="147"/>
      <c r="AY87" s="698"/>
      <c r="AZ87" s="698"/>
      <c r="BA87" s="300">
        <f t="shared" si="99"/>
        <v>0</v>
      </c>
      <c r="BB87" s="698"/>
      <c r="BC87" s="698"/>
      <c r="BD87" s="698"/>
      <c r="BE87" s="147">
        <f t="shared" si="89"/>
        <v>0</v>
      </c>
      <c r="BF87" s="147">
        <f t="shared" si="100"/>
        <v>0</v>
      </c>
      <c r="BG87" s="698"/>
      <c r="BH87" s="698"/>
      <c r="BI87" s="147">
        <f t="shared" si="108"/>
        <v>0</v>
      </c>
      <c r="BJ87" s="147">
        <v>0</v>
      </c>
      <c r="BK87" s="147"/>
      <c r="BL87" s="698"/>
      <c r="BM87" s="698"/>
      <c r="BN87" s="147"/>
      <c r="BO87" s="147">
        <f t="shared" si="109"/>
        <v>0</v>
      </c>
      <c r="BP87" s="147">
        <v>0</v>
      </c>
      <c r="BQ87" s="147"/>
      <c r="BR87" s="698"/>
      <c r="BS87" s="698"/>
      <c r="BT87" s="698"/>
      <c r="BU87" s="698"/>
      <c r="BV87" s="147">
        <f t="shared" si="110"/>
        <v>0</v>
      </c>
      <c r="BW87" s="147">
        <v>0</v>
      </c>
      <c r="BX87" s="147"/>
      <c r="BY87" s="698"/>
      <c r="BZ87" s="698"/>
      <c r="CA87" s="147">
        <f t="shared" si="104"/>
        <v>0</v>
      </c>
      <c r="CB87" s="270"/>
      <c r="CC87" s="697"/>
      <c r="CD87" s="697"/>
      <c r="CE87" s="116">
        <f t="shared" si="105"/>
        <v>0</v>
      </c>
      <c r="CF87" s="147">
        <v>0</v>
      </c>
      <c r="CG87" s="147"/>
      <c r="CH87" s="697"/>
      <c r="CI87" s="697"/>
      <c r="CJ87" s="147"/>
      <c r="CK87" s="116">
        <f t="shared" si="106"/>
        <v>0</v>
      </c>
      <c r="CL87" s="147">
        <v>0</v>
      </c>
      <c r="CM87" s="147"/>
      <c r="CN87" s="698"/>
      <c r="CO87" s="698"/>
    </row>
    <row r="88" spans="2:93" s="679" customFormat="1" ht="171.75" hidden="1" customHeight="1" x14ac:dyDescent="0.25">
      <c r="B88" s="212" t="s">
        <v>10</v>
      </c>
      <c r="C88" s="115" t="s">
        <v>32</v>
      </c>
      <c r="D88" s="192">
        <f>E88+H88</f>
        <v>0</v>
      </c>
      <c r="E88" s="693">
        <f>SUM(E90:E93)</f>
        <v>0</v>
      </c>
      <c r="F88" s="693"/>
      <c r="G88" s="694"/>
      <c r="H88" s="694"/>
      <c r="I88" s="694"/>
      <c r="J88" s="591" t="e">
        <f t="shared" si="82"/>
        <v>#DIV/0!</v>
      </c>
      <c r="K88" s="693">
        <f>SUM(K90:K93)</f>
        <v>0</v>
      </c>
      <c r="L88" s="695"/>
      <c r="M88" s="693"/>
      <c r="N88" s="695"/>
      <c r="O88" s="695"/>
      <c r="P88" s="695"/>
      <c r="Q88" s="695"/>
      <c r="R88" s="695"/>
      <c r="S88" s="693">
        <f t="shared" si="84"/>
        <v>0</v>
      </c>
      <c r="T88" s="597" t="e">
        <f t="shared" si="85"/>
        <v>#DIV/0!</v>
      </c>
      <c r="U88" s="693">
        <f>SUM(U90:U93)</f>
        <v>0</v>
      </c>
      <c r="V88" s="692" t="e">
        <f t="shared" si="86"/>
        <v>#DIV/0!</v>
      </c>
      <c r="W88" s="693"/>
      <c r="X88" s="692" t="e">
        <f t="shared" si="90"/>
        <v>#DIV/0!</v>
      </c>
      <c r="Y88" s="695"/>
      <c r="Z88" s="692" t="e">
        <f t="shared" si="94"/>
        <v>#DIV/0!</v>
      </c>
      <c r="AA88" s="695"/>
      <c r="AB88" s="692" t="e">
        <f t="shared" si="95"/>
        <v>#DIV/0!</v>
      </c>
      <c r="AC88" s="693">
        <f t="shared" si="91"/>
        <v>0</v>
      </c>
      <c r="AD88" s="633" t="e">
        <f t="shared" si="87"/>
        <v>#DIV/0!</v>
      </c>
      <c r="AE88" s="693">
        <f>SUM(AE90:AE93)</f>
        <v>0</v>
      </c>
      <c r="AF88" s="633" t="e">
        <f t="shared" si="88"/>
        <v>#DIV/0!</v>
      </c>
      <c r="AG88" s="693"/>
      <c r="AH88" s="633" t="e">
        <f t="shared" si="92"/>
        <v>#DIV/0!</v>
      </c>
      <c r="AI88" s="693"/>
      <c r="AJ88" s="633" t="e">
        <f t="shared" si="96"/>
        <v>#DIV/0!</v>
      </c>
      <c r="AK88" s="693"/>
      <c r="AL88" s="633" t="e">
        <f t="shared" si="97"/>
        <v>#DIV/0!</v>
      </c>
      <c r="AM88" s="695"/>
      <c r="AN88" s="695"/>
      <c r="AO88" s="695"/>
      <c r="AP88" s="695"/>
      <c r="AQ88" s="695"/>
      <c r="AR88" s="695"/>
      <c r="AS88" s="695"/>
      <c r="AT88" s="695"/>
      <c r="AU88" s="664"/>
      <c r="AV88" s="116">
        <f t="shared" si="98"/>
        <v>0</v>
      </c>
      <c r="AW88" s="678">
        <f>SUM(AW90:AW93)</f>
        <v>0</v>
      </c>
      <c r="AX88" s="678"/>
      <c r="AY88" s="695"/>
      <c r="AZ88" s="695"/>
      <c r="BA88" s="300">
        <f t="shared" si="99"/>
        <v>0</v>
      </c>
      <c r="BB88" s="695"/>
      <c r="BC88" s="695"/>
      <c r="BD88" s="695"/>
      <c r="BE88" s="664">
        <f t="shared" si="89"/>
        <v>0</v>
      </c>
      <c r="BF88" s="678">
        <f t="shared" si="100"/>
        <v>0</v>
      </c>
      <c r="BG88" s="695"/>
      <c r="BH88" s="695"/>
      <c r="BI88" s="664">
        <f>BJ88+BM88</f>
        <v>0</v>
      </c>
      <c r="BJ88" s="678">
        <f>SUM(BJ90:BJ93)</f>
        <v>0</v>
      </c>
      <c r="BK88" s="678"/>
      <c r="BL88" s="695"/>
      <c r="BM88" s="695"/>
      <c r="BN88" s="664"/>
      <c r="BO88" s="664">
        <f>BP88+BS88</f>
        <v>0</v>
      </c>
      <c r="BP88" s="678">
        <f>SUM(BP90:BP93)</f>
        <v>0</v>
      </c>
      <c r="BQ88" s="678"/>
      <c r="BR88" s="695"/>
      <c r="BS88" s="695"/>
      <c r="BT88" s="695"/>
      <c r="BU88" s="695"/>
      <c r="BV88" s="664">
        <f>BW88+BZ88</f>
        <v>0</v>
      </c>
      <c r="BW88" s="678">
        <f>SUM(BW90:BW93)</f>
        <v>0</v>
      </c>
      <c r="BX88" s="678"/>
      <c r="BY88" s="695"/>
      <c r="BZ88" s="695"/>
      <c r="CA88" s="664">
        <f t="shared" si="104"/>
        <v>0</v>
      </c>
      <c r="CB88" s="693"/>
      <c r="CC88" s="694"/>
      <c r="CD88" s="694"/>
      <c r="CE88" s="116">
        <f t="shared" si="105"/>
        <v>0</v>
      </c>
      <c r="CF88" s="678">
        <f>SUM(CF90:CF93)</f>
        <v>0</v>
      </c>
      <c r="CG88" s="678"/>
      <c r="CH88" s="694"/>
      <c r="CI88" s="694"/>
      <c r="CJ88" s="664"/>
      <c r="CK88" s="116">
        <f t="shared" si="106"/>
        <v>0</v>
      </c>
      <c r="CL88" s="678">
        <f>SUM(CL90:CL93)</f>
        <v>0</v>
      </c>
      <c r="CM88" s="678"/>
      <c r="CN88" s="695"/>
      <c r="CO88" s="695"/>
    </row>
    <row r="89" spans="2:93" s="679" customFormat="1" ht="45" hidden="1" customHeight="1" x14ac:dyDescent="0.25">
      <c r="B89" s="212"/>
      <c r="C89" s="115" t="s">
        <v>32</v>
      </c>
      <c r="D89" s="693">
        <f>E89</f>
        <v>0</v>
      </c>
      <c r="E89" s="693">
        <f>E90+E92</f>
        <v>0</v>
      </c>
      <c r="F89" s="693"/>
      <c r="G89" s="694"/>
      <c r="H89" s="694"/>
      <c r="I89" s="694"/>
      <c r="J89" s="591" t="e">
        <f t="shared" si="82"/>
        <v>#DIV/0!</v>
      </c>
      <c r="K89" s="693">
        <f>K90+K92</f>
        <v>0</v>
      </c>
      <c r="L89" s="695"/>
      <c r="M89" s="693"/>
      <c r="N89" s="695"/>
      <c r="O89" s="695"/>
      <c r="P89" s="695"/>
      <c r="Q89" s="695"/>
      <c r="R89" s="695"/>
      <c r="S89" s="693">
        <f t="shared" si="84"/>
        <v>0</v>
      </c>
      <c r="T89" s="597" t="e">
        <f t="shared" si="85"/>
        <v>#DIV/0!</v>
      </c>
      <c r="U89" s="693">
        <f>U90+U92</f>
        <v>0</v>
      </c>
      <c r="V89" s="692" t="e">
        <f t="shared" si="86"/>
        <v>#DIV/0!</v>
      </c>
      <c r="W89" s="693"/>
      <c r="X89" s="692" t="e">
        <f t="shared" si="90"/>
        <v>#DIV/0!</v>
      </c>
      <c r="Y89" s="695"/>
      <c r="Z89" s="692" t="e">
        <f t="shared" si="94"/>
        <v>#DIV/0!</v>
      </c>
      <c r="AA89" s="695"/>
      <c r="AB89" s="692" t="e">
        <f t="shared" si="95"/>
        <v>#DIV/0!</v>
      </c>
      <c r="AC89" s="693">
        <f t="shared" si="91"/>
        <v>0</v>
      </c>
      <c r="AD89" s="633" t="e">
        <f t="shared" si="87"/>
        <v>#DIV/0!</v>
      </c>
      <c r="AE89" s="693">
        <f>AE90+AE92</f>
        <v>0</v>
      </c>
      <c r="AF89" s="633" t="e">
        <f t="shared" si="88"/>
        <v>#DIV/0!</v>
      </c>
      <c r="AG89" s="693"/>
      <c r="AH89" s="633" t="e">
        <f t="shared" si="92"/>
        <v>#DIV/0!</v>
      </c>
      <c r="AI89" s="693"/>
      <c r="AJ89" s="633" t="e">
        <f t="shared" si="96"/>
        <v>#DIV/0!</v>
      </c>
      <c r="AK89" s="693"/>
      <c r="AL89" s="633" t="e">
        <f t="shared" si="97"/>
        <v>#DIV/0!</v>
      </c>
      <c r="AM89" s="695"/>
      <c r="AN89" s="695"/>
      <c r="AO89" s="695"/>
      <c r="AP89" s="695"/>
      <c r="AQ89" s="695"/>
      <c r="AR89" s="695"/>
      <c r="AS89" s="695"/>
      <c r="AT89" s="695"/>
      <c r="AU89" s="678"/>
      <c r="AV89" s="116">
        <f t="shared" si="98"/>
        <v>0</v>
      </c>
      <c r="AW89" s="678">
        <f>AW90+AW92</f>
        <v>0</v>
      </c>
      <c r="AX89" s="678"/>
      <c r="AY89" s="695"/>
      <c r="AZ89" s="695"/>
      <c r="BA89" s="300">
        <f t="shared" si="99"/>
        <v>0</v>
      </c>
      <c r="BB89" s="695"/>
      <c r="BC89" s="695"/>
      <c r="BD89" s="695"/>
      <c r="BE89" s="678">
        <f t="shared" si="89"/>
        <v>0</v>
      </c>
      <c r="BF89" s="678">
        <f t="shared" si="100"/>
        <v>0</v>
      </c>
      <c r="BG89" s="695"/>
      <c r="BH89" s="695"/>
      <c r="BI89" s="678">
        <f>BJ89</f>
        <v>0</v>
      </c>
      <c r="BJ89" s="678">
        <f>BJ90+BJ92</f>
        <v>0</v>
      </c>
      <c r="BK89" s="678"/>
      <c r="BL89" s="695"/>
      <c r="BM89" s="695"/>
      <c r="BN89" s="678"/>
      <c r="BO89" s="678">
        <f>BP89</f>
        <v>0</v>
      </c>
      <c r="BP89" s="678">
        <f>BP90+BP92</f>
        <v>0</v>
      </c>
      <c r="BQ89" s="678"/>
      <c r="BR89" s="695"/>
      <c r="BS89" s="695"/>
      <c r="BT89" s="695"/>
      <c r="BU89" s="695"/>
      <c r="BV89" s="678">
        <f>BW89</f>
        <v>0</v>
      </c>
      <c r="BW89" s="678">
        <f>BW90+BW92</f>
        <v>0</v>
      </c>
      <c r="BX89" s="678"/>
      <c r="BY89" s="695"/>
      <c r="BZ89" s="695"/>
      <c r="CA89" s="678">
        <f t="shared" si="104"/>
        <v>0</v>
      </c>
      <c r="CB89" s="693"/>
      <c r="CC89" s="694"/>
      <c r="CD89" s="694"/>
      <c r="CE89" s="116">
        <f t="shared" si="105"/>
        <v>0</v>
      </c>
      <c r="CF89" s="678">
        <f>CF90+CF92</f>
        <v>0</v>
      </c>
      <c r="CG89" s="678"/>
      <c r="CH89" s="694"/>
      <c r="CI89" s="694"/>
      <c r="CJ89" s="678"/>
      <c r="CK89" s="116">
        <f t="shared" si="106"/>
        <v>0</v>
      </c>
      <c r="CL89" s="678">
        <f>CL90+CL92</f>
        <v>0</v>
      </c>
      <c r="CM89" s="678"/>
      <c r="CN89" s="695"/>
      <c r="CO89" s="695"/>
    </row>
    <row r="90" spans="2:93" s="83" customFormat="1" ht="24" hidden="1" customHeight="1" x14ac:dyDescent="0.25">
      <c r="B90" s="696"/>
      <c r="C90" s="115" t="s">
        <v>32</v>
      </c>
      <c r="D90" s="270">
        <f>E90</f>
        <v>0</v>
      </c>
      <c r="E90" s="270">
        <v>0</v>
      </c>
      <c r="F90" s="270"/>
      <c r="G90" s="697"/>
      <c r="H90" s="697"/>
      <c r="I90" s="697"/>
      <c r="J90" s="591" t="e">
        <f t="shared" si="82"/>
        <v>#DIV/0!</v>
      </c>
      <c r="K90" s="270">
        <v>0</v>
      </c>
      <c r="L90" s="698"/>
      <c r="M90" s="270"/>
      <c r="N90" s="698"/>
      <c r="O90" s="698"/>
      <c r="P90" s="698"/>
      <c r="Q90" s="698"/>
      <c r="R90" s="698"/>
      <c r="S90" s="270">
        <f t="shared" si="84"/>
        <v>0</v>
      </c>
      <c r="T90" s="597" t="e">
        <f t="shared" si="85"/>
        <v>#DIV/0!</v>
      </c>
      <c r="U90" s="270">
        <v>0</v>
      </c>
      <c r="V90" s="692" t="e">
        <f t="shared" si="86"/>
        <v>#DIV/0!</v>
      </c>
      <c r="W90" s="270"/>
      <c r="X90" s="692" t="e">
        <f t="shared" si="90"/>
        <v>#DIV/0!</v>
      </c>
      <c r="Y90" s="698"/>
      <c r="Z90" s="692" t="e">
        <f t="shared" si="94"/>
        <v>#DIV/0!</v>
      </c>
      <c r="AA90" s="698"/>
      <c r="AB90" s="692" t="e">
        <f t="shared" si="95"/>
        <v>#DIV/0!</v>
      </c>
      <c r="AC90" s="270">
        <f t="shared" si="91"/>
        <v>0</v>
      </c>
      <c r="AD90" s="633" t="e">
        <f t="shared" si="87"/>
        <v>#DIV/0!</v>
      </c>
      <c r="AE90" s="270">
        <v>0</v>
      </c>
      <c r="AF90" s="633" t="e">
        <f t="shared" si="88"/>
        <v>#DIV/0!</v>
      </c>
      <c r="AG90" s="270"/>
      <c r="AH90" s="633" t="e">
        <f t="shared" si="92"/>
        <v>#DIV/0!</v>
      </c>
      <c r="AI90" s="270"/>
      <c r="AJ90" s="633" t="e">
        <f t="shared" si="96"/>
        <v>#DIV/0!</v>
      </c>
      <c r="AK90" s="270"/>
      <c r="AL90" s="633" t="e">
        <f t="shared" si="97"/>
        <v>#DIV/0!</v>
      </c>
      <c r="AM90" s="698"/>
      <c r="AN90" s="698"/>
      <c r="AO90" s="698"/>
      <c r="AP90" s="698"/>
      <c r="AQ90" s="698"/>
      <c r="AR90" s="698"/>
      <c r="AS90" s="698"/>
      <c r="AT90" s="698"/>
      <c r="AU90" s="147"/>
      <c r="AV90" s="116">
        <f t="shared" si="98"/>
        <v>0</v>
      </c>
      <c r="AW90" s="147">
        <v>0</v>
      </c>
      <c r="AX90" s="147"/>
      <c r="AY90" s="698"/>
      <c r="AZ90" s="698"/>
      <c r="BA90" s="300">
        <f t="shared" si="99"/>
        <v>0</v>
      </c>
      <c r="BB90" s="698"/>
      <c r="BC90" s="698"/>
      <c r="BD90" s="698"/>
      <c r="BE90" s="147">
        <f t="shared" si="89"/>
        <v>0</v>
      </c>
      <c r="BF90" s="147">
        <f t="shared" si="100"/>
        <v>0</v>
      </c>
      <c r="BG90" s="698"/>
      <c r="BH90" s="698"/>
      <c r="BI90" s="147">
        <f>BJ90</f>
        <v>0</v>
      </c>
      <c r="BJ90" s="147">
        <v>0</v>
      </c>
      <c r="BK90" s="147"/>
      <c r="BL90" s="698"/>
      <c r="BM90" s="698"/>
      <c r="BN90" s="147"/>
      <c r="BO90" s="147">
        <f>BP90</f>
        <v>0</v>
      </c>
      <c r="BP90" s="147">
        <v>0</v>
      </c>
      <c r="BQ90" s="147"/>
      <c r="BR90" s="698"/>
      <c r="BS90" s="698"/>
      <c r="BT90" s="698"/>
      <c r="BU90" s="698"/>
      <c r="BV90" s="147">
        <f>BW90</f>
        <v>0</v>
      </c>
      <c r="BW90" s="147">
        <v>0</v>
      </c>
      <c r="BX90" s="147"/>
      <c r="BY90" s="698"/>
      <c r="BZ90" s="698"/>
      <c r="CA90" s="147">
        <f t="shared" si="104"/>
        <v>0</v>
      </c>
      <c r="CB90" s="270"/>
      <c r="CC90" s="697"/>
      <c r="CD90" s="697"/>
      <c r="CE90" s="116">
        <f t="shared" si="105"/>
        <v>0</v>
      </c>
      <c r="CF90" s="147">
        <v>0</v>
      </c>
      <c r="CG90" s="147"/>
      <c r="CH90" s="697"/>
      <c r="CI90" s="697"/>
      <c r="CJ90" s="147"/>
      <c r="CK90" s="116">
        <f t="shared" si="106"/>
        <v>0</v>
      </c>
      <c r="CL90" s="147">
        <v>0</v>
      </c>
      <c r="CM90" s="147"/>
      <c r="CN90" s="698"/>
      <c r="CO90" s="698"/>
    </row>
    <row r="91" spans="2:93" s="83" customFormat="1" ht="51" hidden="1" customHeight="1" x14ac:dyDescent="0.25">
      <c r="B91" s="696"/>
      <c r="C91" s="115" t="s">
        <v>32</v>
      </c>
      <c r="D91" s="697"/>
      <c r="E91" s="697"/>
      <c r="F91" s="697"/>
      <c r="G91" s="697"/>
      <c r="H91" s="697"/>
      <c r="I91" s="697"/>
      <c r="J91" s="591" t="e">
        <f t="shared" si="82"/>
        <v>#DIV/0!</v>
      </c>
      <c r="K91" s="697"/>
      <c r="L91" s="698"/>
      <c r="M91" s="697"/>
      <c r="N91" s="698"/>
      <c r="O91" s="698"/>
      <c r="P91" s="698"/>
      <c r="Q91" s="698"/>
      <c r="R91" s="698"/>
      <c r="S91" s="697">
        <f t="shared" si="84"/>
        <v>0</v>
      </c>
      <c r="T91" s="597" t="e">
        <f t="shared" si="85"/>
        <v>#DIV/0!</v>
      </c>
      <c r="U91" s="697"/>
      <c r="V91" s="692" t="e">
        <f t="shared" si="86"/>
        <v>#DIV/0!</v>
      </c>
      <c r="W91" s="697"/>
      <c r="X91" s="692" t="e">
        <f t="shared" si="90"/>
        <v>#DIV/0!</v>
      </c>
      <c r="Y91" s="698"/>
      <c r="Z91" s="692" t="e">
        <f t="shared" si="94"/>
        <v>#DIV/0!</v>
      </c>
      <c r="AA91" s="698"/>
      <c r="AB91" s="692" t="e">
        <f t="shared" si="95"/>
        <v>#DIV/0!</v>
      </c>
      <c r="AC91" s="697">
        <f t="shared" si="91"/>
        <v>0</v>
      </c>
      <c r="AD91" s="633" t="e">
        <f t="shared" si="87"/>
        <v>#DIV/0!</v>
      </c>
      <c r="AE91" s="697"/>
      <c r="AF91" s="633" t="e">
        <f t="shared" si="88"/>
        <v>#DIV/0!</v>
      </c>
      <c r="AG91" s="697"/>
      <c r="AH91" s="633" t="e">
        <f t="shared" si="92"/>
        <v>#DIV/0!</v>
      </c>
      <c r="AI91" s="697"/>
      <c r="AJ91" s="633" t="e">
        <f t="shared" si="96"/>
        <v>#DIV/0!</v>
      </c>
      <c r="AK91" s="697"/>
      <c r="AL91" s="633" t="e">
        <f t="shared" si="97"/>
        <v>#DIV/0!</v>
      </c>
      <c r="AM91" s="698"/>
      <c r="AN91" s="698"/>
      <c r="AO91" s="698"/>
      <c r="AP91" s="698"/>
      <c r="AQ91" s="698"/>
      <c r="AR91" s="698"/>
      <c r="AS91" s="698"/>
      <c r="AT91" s="698"/>
      <c r="AU91" s="147"/>
      <c r="AV91" s="116">
        <f t="shared" si="98"/>
        <v>0</v>
      </c>
      <c r="AW91" s="698"/>
      <c r="AX91" s="698"/>
      <c r="AY91" s="698"/>
      <c r="AZ91" s="698"/>
      <c r="BA91" s="300">
        <f t="shared" si="99"/>
        <v>0</v>
      </c>
      <c r="BB91" s="698"/>
      <c r="BC91" s="698"/>
      <c r="BD91" s="698"/>
      <c r="BE91" s="698">
        <f t="shared" si="89"/>
        <v>0</v>
      </c>
      <c r="BF91" s="698">
        <f t="shared" si="100"/>
        <v>0</v>
      </c>
      <c r="BG91" s="698"/>
      <c r="BH91" s="698"/>
      <c r="BI91" s="698"/>
      <c r="BJ91" s="698"/>
      <c r="BK91" s="698"/>
      <c r="BL91" s="698"/>
      <c r="BM91" s="698"/>
      <c r="BN91" s="698"/>
      <c r="BO91" s="698"/>
      <c r="BP91" s="698"/>
      <c r="BQ91" s="698"/>
      <c r="BR91" s="698"/>
      <c r="BS91" s="698"/>
      <c r="BT91" s="698"/>
      <c r="BU91" s="698"/>
      <c r="BV91" s="698"/>
      <c r="BW91" s="698"/>
      <c r="BX91" s="698"/>
      <c r="BY91" s="698"/>
      <c r="BZ91" s="698"/>
      <c r="CA91" s="698">
        <f t="shared" si="104"/>
        <v>0</v>
      </c>
      <c r="CB91" s="697"/>
      <c r="CC91" s="697"/>
      <c r="CD91" s="697"/>
      <c r="CE91" s="116">
        <f t="shared" si="105"/>
        <v>0</v>
      </c>
      <c r="CF91" s="698"/>
      <c r="CG91" s="698"/>
      <c r="CH91" s="697"/>
      <c r="CI91" s="697"/>
      <c r="CJ91" s="698"/>
      <c r="CK91" s="116">
        <f t="shared" si="106"/>
        <v>0</v>
      </c>
      <c r="CL91" s="698"/>
      <c r="CM91" s="698"/>
      <c r="CN91" s="698"/>
      <c r="CO91" s="698"/>
    </row>
    <row r="92" spans="2:93" s="83" customFormat="1" ht="24" hidden="1" customHeight="1" x14ac:dyDescent="0.25">
      <c r="B92" s="696"/>
      <c r="C92" s="115" t="s">
        <v>32</v>
      </c>
      <c r="D92" s="697"/>
      <c r="E92" s="697"/>
      <c r="F92" s="697"/>
      <c r="G92" s="697"/>
      <c r="H92" s="697"/>
      <c r="I92" s="697"/>
      <c r="J92" s="591" t="e">
        <f t="shared" si="82"/>
        <v>#DIV/0!</v>
      </c>
      <c r="K92" s="697"/>
      <c r="L92" s="698"/>
      <c r="M92" s="697"/>
      <c r="N92" s="698"/>
      <c r="O92" s="698"/>
      <c r="P92" s="698"/>
      <c r="Q92" s="698"/>
      <c r="R92" s="698"/>
      <c r="S92" s="697">
        <f t="shared" si="84"/>
        <v>0</v>
      </c>
      <c r="T92" s="597" t="e">
        <f t="shared" si="85"/>
        <v>#DIV/0!</v>
      </c>
      <c r="U92" s="697"/>
      <c r="V92" s="692" t="e">
        <f t="shared" si="86"/>
        <v>#DIV/0!</v>
      </c>
      <c r="W92" s="697"/>
      <c r="X92" s="692" t="e">
        <f t="shared" si="90"/>
        <v>#DIV/0!</v>
      </c>
      <c r="Y92" s="698"/>
      <c r="Z92" s="692" t="e">
        <f t="shared" si="94"/>
        <v>#DIV/0!</v>
      </c>
      <c r="AA92" s="698"/>
      <c r="AB92" s="692" t="e">
        <f t="shared" si="95"/>
        <v>#DIV/0!</v>
      </c>
      <c r="AC92" s="697">
        <f t="shared" si="91"/>
        <v>0</v>
      </c>
      <c r="AD92" s="633" t="e">
        <f t="shared" si="87"/>
        <v>#DIV/0!</v>
      </c>
      <c r="AE92" s="697"/>
      <c r="AF92" s="633" t="e">
        <f t="shared" si="88"/>
        <v>#DIV/0!</v>
      </c>
      <c r="AG92" s="697"/>
      <c r="AH92" s="633" t="e">
        <f t="shared" si="92"/>
        <v>#DIV/0!</v>
      </c>
      <c r="AI92" s="697"/>
      <c r="AJ92" s="633" t="e">
        <f t="shared" si="96"/>
        <v>#DIV/0!</v>
      </c>
      <c r="AK92" s="697"/>
      <c r="AL92" s="633" t="e">
        <f t="shared" si="97"/>
        <v>#DIV/0!</v>
      </c>
      <c r="AM92" s="698"/>
      <c r="AN92" s="698"/>
      <c r="AO92" s="698"/>
      <c r="AP92" s="698"/>
      <c r="AQ92" s="698"/>
      <c r="AR92" s="698"/>
      <c r="AS92" s="698"/>
      <c r="AT92" s="698"/>
      <c r="AU92" s="147"/>
      <c r="AV92" s="116">
        <f t="shared" si="98"/>
        <v>0</v>
      </c>
      <c r="AW92" s="698"/>
      <c r="AX92" s="698"/>
      <c r="AY92" s="698"/>
      <c r="AZ92" s="698"/>
      <c r="BA92" s="300">
        <f t="shared" si="99"/>
        <v>0</v>
      </c>
      <c r="BB92" s="698"/>
      <c r="BC92" s="698"/>
      <c r="BD92" s="698"/>
      <c r="BE92" s="698">
        <f t="shared" si="89"/>
        <v>0</v>
      </c>
      <c r="BF92" s="698">
        <f t="shared" si="100"/>
        <v>0</v>
      </c>
      <c r="BG92" s="698"/>
      <c r="BH92" s="698"/>
      <c r="BI92" s="698"/>
      <c r="BJ92" s="698"/>
      <c r="BK92" s="698"/>
      <c r="BL92" s="698"/>
      <c r="BM92" s="698"/>
      <c r="BN92" s="698"/>
      <c r="BO92" s="698"/>
      <c r="BP92" s="698"/>
      <c r="BQ92" s="698"/>
      <c r="BR92" s="698"/>
      <c r="BS92" s="698"/>
      <c r="BT92" s="698"/>
      <c r="BU92" s="698"/>
      <c r="BV92" s="698"/>
      <c r="BW92" s="698"/>
      <c r="BX92" s="698"/>
      <c r="BY92" s="698"/>
      <c r="BZ92" s="698"/>
      <c r="CA92" s="698">
        <f t="shared" si="104"/>
        <v>0</v>
      </c>
      <c r="CB92" s="697"/>
      <c r="CC92" s="697"/>
      <c r="CD92" s="697"/>
      <c r="CE92" s="116">
        <f t="shared" si="105"/>
        <v>0</v>
      </c>
      <c r="CF92" s="698"/>
      <c r="CG92" s="698"/>
      <c r="CH92" s="697"/>
      <c r="CI92" s="697"/>
      <c r="CJ92" s="698"/>
      <c r="CK92" s="116">
        <f t="shared" si="106"/>
        <v>0</v>
      </c>
      <c r="CL92" s="698"/>
      <c r="CM92" s="698"/>
      <c r="CN92" s="698"/>
      <c r="CO92" s="698"/>
    </row>
    <row r="93" spans="2:93" s="25" customFormat="1" ht="46.5" hidden="1" customHeight="1" x14ac:dyDescent="0.25">
      <c r="B93" s="207"/>
      <c r="C93" s="115" t="s">
        <v>32</v>
      </c>
      <c r="D93" s="195">
        <f>E93</f>
        <v>0</v>
      </c>
      <c r="E93" s="195">
        <v>0</v>
      </c>
      <c r="F93" s="195"/>
      <c r="G93" s="195"/>
      <c r="H93" s="195"/>
      <c r="I93" s="195"/>
      <c r="J93" s="591" t="e">
        <f t="shared" si="82"/>
        <v>#DIV/0!</v>
      </c>
      <c r="K93" s="195">
        <v>0</v>
      </c>
      <c r="L93" s="24"/>
      <c r="M93" s="195"/>
      <c r="N93" s="24"/>
      <c r="O93" s="24"/>
      <c r="P93" s="24"/>
      <c r="Q93" s="24"/>
      <c r="R93" s="24"/>
      <c r="S93" s="195">
        <f t="shared" si="84"/>
        <v>0</v>
      </c>
      <c r="T93" s="597" t="e">
        <f t="shared" si="85"/>
        <v>#DIV/0!</v>
      </c>
      <c r="U93" s="195">
        <v>0</v>
      </c>
      <c r="V93" s="692" t="e">
        <f t="shared" si="86"/>
        <v>#DIV/0!</v>
      </c>
      <c r="W93" s="195"/>
      <c r="X93" s="692" t="e">
        <f t="shared" si="90"/>
        <v>#DIV/0!</v>
      </c>
      <c r="Y93" s="24"/>
      <c r="Z93" s="692" t="e">
        <f t="shared" si="94"/>
        <v>#DIV/0!</v>
      </c>
      <c r="AA93" s="24"/>
      <c r="AB93" s="692" t="e">
        <f t="shared" si="95"/>
        <v>#DIV/0!</v>
      </c>
      <c r="AC93" s="195">
        <f t="shared" si="91"/>
        <v>0</v>
      </c>
      <c r="AD93" s="633" t="e">
        <f t="shared" si="87"/>
        <v>#DIV/0!</v>
      </c>
      <c r="AE93" s="195">
        <v>0</v>
      </c>
      <c r="AF93" s="633" t="e">
        <f t="shared" si="88"/>
        <v>#DIV/0!</v>
      </c>
      <c r="AG93" s="195"/>
      <c r="AH93" s="633" t="e">
        <f t="shared" si="92"/>
        <v>#DIV/0!</v>
      </c>
      <c r="AI93" s="195"/>
      <c r="AJ93" s="633" t="e">
        <f t="shared" si="96"/>
        <v>#DIV/0!</v>
      </c>
      <c r="AK93" s="195"/>
      <c r="AL93" s="633" t="e">
        <f t="shared" si="97"/>
        <v>#DIV/0!</v>
      </c>
      <c r="AM93" s="24"/>
      <c r="AN93" s="24"/>
      <c r="AO93" s="24"/>
      <c r="AP93" s="24"/>
      <c r="AQ93" s="24"/>
      <c r="AR93" s="24"/>
      <c r="AS93" s="24"/>
      <c r="AT93" s="24"/>
      <c r="AU93" s="116"/>
      <c r="AV93" s="116">
        <f t="shared" si="98"/>
        <v>0</v>
      </c>
      <c r="AW93" s="24">
        <v>0</v>
      </c>
      <c r="AX93" s="24"/>
      <c r="AY93" s="24"/>
      <c r="AZ93" s="24"/>
      <c r="BA93" s="300">
        <f t="shared" si="99"/>
        <v>0</v>
      </c>
      <c r="BB93" s="24"/>
      <c r="BC93" s="24"/>
      <c r="BD93" s="24"/>
      <c r="BE93" s="24">
        <f t="shared" si="89"/>
        <v>0</v>
      </c>
      <c r="BF93" s="24">
        <f t="shared" si="100"/>
        <v>0</v>
      </c>
      <c r="BG93" s="24"/>
      <c r="BH93" s="24"/>
      <c r="BI93" s="24">
        <f>BJ93</f>
        <v>0</v>
      </c>
      <c r="BJ93" s="24">
        <v>0</v>
      </c>
      <c r="BK93" s="24"/>
      <c r="BL93" s="24"/>
      <c r="BM93" s="24"/>
      <c r="BN93" s="24"/>
      <c r="BO93" s="24">
        <f>BP93</f>
        <v>0</v>
      </c>
      <c r="BP93" s="24">
        <v>0</v>
      </c>
      <c r="BQ93" s="24"/>
      <c r="BR93" s="24"/>
      <c r="BS93" s="24"/>
      <c r="BT93" s="24"/>
      <c r="BU93" s="24"/>
      <c r="BV93" s="24">
        <f>BW93</f>
        <v>0</v>
      </c>
      <c r="BW93" s="24">
        <v>0</v>
      </c>
      <c r="BX93" s="24"/>
      <c r="BY93" s="24"/>
      <c r="BZ93" s="24"/>
      <c r="CA93" s="24">
        <f t="shared" si="104"/>
        <v>0</v>
      </c>
      <c r="CB93" s="195"/>
      <c r="CC93" s="195"/>
      <c r="CD93" s="195"/>
      <c r="CE93" s="116">
        <f t="shared" si="105"/>
        <v>0</v>
      </c>
      <c r="CF93" s="24">
        <v>0</v>
      </c>
      <c r="CG93" s="24"/>
      <c r="CH93" s="195"/>
      <c r="CI93" s="195"/>
      <c r="CJ93" s="24"/>
      <c r="CK93" s="116">
        <f t="shared" si="106"/>
        <v>0</v>
      </c>
      <c r="CL93" s="24">
        <v>0</v>
      </c>
      <c r="CM93" s="24"/>
      <c r="CN93" s="24"/>
      <c r="CO93" s="24"/>
    </row>
    <row r="94" spans="2:93" s="700" customFormat="1" ht="76.5" hidden="1" customHeight="1" x14ac:dyDescent="0.25">
      <c r="B94" s="212" t="s">
        <v>62</v>
      </c>
      <c r="C94" s="115" t="s">
        <v>32</v>
      </c>
      <c r="D94" s="192">
        <f>E94</f>
        <v>0</v>
      </c>
      <c r="E94" s="192">
        <f>E95+E96</f>
        <v>0</v>
      </c>
      <c r="F94" s="192"/>
      <c r="G94" s="249"/>
      <c r="H94" s="249">
        <f>H98+H101+H104+H107+H134</f>
        <v>0</v>
      </c>
      <c r="I94" s="249"/>
      <c r="J94" s="591" t="e">
        <f t="shared" si="82"/>
        <v>#DIV/0!</v>
      </c>
      <c r="K94" s="192">
        <f>K95+K96</f>
        <v>0</v>
      </c>
      <c r="L94" s="300"/>
      <c r="M94" s="192"/>
      <c r="N94" s="300"/>
      <c r="O94" s="300"/>
      <c r="P94" s="300"/>
      <c r="Q94" s="300">
        <f>Q98+Q101+Q104+Q107+Q134</f>
        <v>0</v>
      </c>
      <c r="R94" s="300"/>
      <c r="S94" s="192">
        <f t="shared" si="84"/>
        <v>0</v>
      </c>
      <c r="T94" s="597" t="e">
        <f t="shared" si="85"/>
        <v>#DIV/0!</v>
      </c>
      <c r="U94" s="192">
        <f>U95+U96</f>
        <v>0</v>
      </c>
      <c r="V94" s="692" t="e">
        <f t="shared" si="86"/>
        <v>#DIV/0!</v>
      </c>
      <c r="W94" s="192"/>
      <c r="X94" s="692" t="e">
        <f t="shared" si="90"/>
        <v>#DIV/0!</v>
      </c>
      <c r="Y94" s="300"/>
      <c r="Z94" s="692" t="e">
        <f t="shared" si="94"/>
        <v>#DIV/0!</v>
      </c>
      <c r="AA94" s="300">
        <f>AA98+AA101+AA104+AA107+AA134</f>
        <v>0</v>
      </c>
      <c r="AB94" s="692" t="e">
        <f t="shared" si="95"/>
        <v>#DIV/0!</v>
      </c>
      <c r="AC94" s="192">
        <f t="shared" si="91"/>
        <v>0</v>
      </c>
      <c r="AD94" s="633" t="e">
        <f t="shared" si="87"/>
        <v>#DIV/0!</v>
      </c>
      <c r="AE94" s="192">
        <f>AE95+AE96</f>
        <v>0</v>
      </c>
      <c r="AF94" s="633" t="e">
        <f t="shared" si="88"/>
        <v>#DIV/0!</v>
      </c>
      <c r="AG94" s="192"/>
      <c r="AH94" s="633" t="e">
        <f t="shared" si="92"/>
        <v>#DIV/0!</v>
      </c>
      <c r="AI94" s="192"/>
      <c r="AJ94" s="633" t="e">
        <f t="shared" si="96"/>
        <v>#DIV/0!</v>
      </c>
      <c r="AK94" s="192">
        <f>AK98+AK101+AK104+AK107+AK134</f>
        <v>0</v>
      </c>
      <c r="AL94" s="633" t="e">
        <f t="shared" si="97"/>
        <v>#DIV/0!</v>
      </c>
      <c r="AM94" s="300"/>
      <c r="AN94" s="300"/>
      <c r="AO94" s="300"/>
      <c r="AP94" s="300"/>
      <c r="AQ94" s="300"/>
      <c r="AR94" s="300"/>
      <c r="AS94" s="300"/>
      <c r="AT94" s="300"/>
      <c r="AU94" s="664"/>
      <c r="AV94" s="116">
        <f t="shared" si="98"/>
        <v>0</v>
      </c>
      <c r="AW94" s="664">
        <f>AW95+AW96</f>
        <v>0</v>
      </c>
      <c r="AX94" s="664"/>
      <c r="AY94" s="300"/>
      <c r="AZ94" s="300">
        <f>AZ98+AZ101+AZ104+AZ107+AZ134</f>
        <v>0</v>
      </c>
      <c r="BA94" s="300">
        <f t="shared" si="99"/>
        <v>0</v>
      </c>
      <c r="BB94" s="300"/>
      <c r="BC94" s="300"/>
      <c r="BD94" s="300"/>
      <c r="BE94" s="664">
        <f t="shared" si="89"/>
        <v>0</v>
      </c>
      <c r="BF94" s="664">
        <f t="shared" si="100"/>
        <v>0</v>
      </c>
      <c r="BG94" s="300"/>
      <c r="BH94" s="300"/>
      <c r="BI94" s="664">
        <f>BJ94</f>
        <v>0</v>
      </c>
      <c r="BJ94" s="664">
        <f>BJ95+BJ96</f>
        <v>0</v>
      </c>
      <c r="BK94" s="664"/>
      <c r="BL94" s="300"/>
      <c r="BM94" s="300">
        <f>BM98+BM101+BM104+BM107+BM134</f>
        <v>0</v>
      </c>
      <c r="BN94" s="664"/>
      <c r="BO94" s="664">
        <f>BP94</f>
        <v>0</v>
      </c>
      <c r="BP94" s="664">
        <f>BP95+BP96</f>
        <v>0</v>
      </c>
      <c r="BQ94" s="664"/>
      <c r="BR94" s="300"/>
      <c r="BS94" s="300">
        <f>BS98+BS101+BS104+BS107+BS134</f>
        <v>0</v>
      </c>
      <c r="BT94" s="300"/>
      <c r="BU94" s="300"/>
      <c r="BV94" s="664">
        <f>BW94</f>
        <v>0</v>
      </c>
      <c r="BW94" s="664">
        <f>BW95+BW96</f>
        <v>0</v>
      </c>
      <c r="BX94" s="664"/>
      <c r="BY94" s="300"/>
      <c r="BZ94" s="300">
        <f>BZ98+BZ101+BZ104+BZ107+BZ134</f>
        <v>0</v>
      </c>
      <c r="CA94" s="664">
        <f t="shared" si="104"/>
        <v>0</v>
      </c>
      <c r="CB94" s="192"/>
      <c r="CC94" s="249"/>
      <c r="CD94" s="249"/>
      <c r="CE94" s="116">
        <f t="shared" si="105"/>
        <v>0</v>
      </c>
      <c r="CF94" s="664">
        <f>CF95+CF96</f>
        <v>0</v>
      </c>
      <c r="CG94" s="664"/>
      <c r="CH94" s="249"/>
      <c r="CI94" s="249"/>
      <c r="CJ94" s="664"/>
      <c r="CK94" s="116">
        <f t="shared" si="106"/>
        <v>0</v>
      </c>
      <c r="CL94" s="664">
        <f>CL95+CL96</f>
        <v>0</v>
      </c>
      <c r="CM94" s="664"/>
      <c r="CN94" s="300"/>
      <c r="CO94" s="300">
        <f>CO98+CO101+CO104+CO107+CO134</f>
        <v>0</v>
      </c>
    </row>
    <row r="95" spans="2:93" s="679" customFormat="1" ht="41.25" hidden="1" customHeight="1" x14ac:dyDescent="0.25">
      <c r="B95" s="212"/>
      <c r="C95" s="115" t="s">
        <v>32</v>
      </c>
      <c r="D95" s="693">
        <f>E95</f>
        <v>0</v>
      </c>
      <c r="E95" s="693">
        <f>E98</f>
        <v>0</v>
      </c>
      <c r="F95" s="693"/>
      <c r="G95" s="694"/>
      <c r="H95" s="694"/>
      <c r="I95" s="694"/>
      <c r="J95" s="591" t="e">
        <f t="shared" si="82"/>
        <v>#DIV/0!</v>
      </c>
      <c r="K95" s="693">
        <f>K98</f>
        <v>0</v>
      </c>
      <c r="L95" s="695"/>
      <c r="M95" s="693"/>
      <c r="N95" s="695"/>
      <c r="O95" s="695"/>
      <c r="P95" s="695"/>
      <c r="Q95" s="695"/>
      <c r="R95" s="695"/>
      <c r="S95" s="693">
        <f t="shared" si="84"/>
        <v>0</v>
      </c>
      <c r="T95" s="597" t="e">
        <f t="shared" si="85"/>
        <v>#DIV/0!</v>
      </c>
      <c r="U95" s="693">
        <f>U98</f>
        <v>0</v>
      </c>
      <c r="V95" s="692" t="e">
        <f t="shared" si="86"/>
        <v>#DIV/0!</v>
      </c>
      <c r="W95" s="693"/>
      <c r="X95" s="692" t="e">
        <f t="shared" si="90"/>
        <v>#DIV/0!</v>
      </c>
      <c r="Y95" s="695"/>
      <c r="Z95" s="692" t="e">
        <f t="shared" si="94"/>
        <v>#DIV/0!</v>
      </c>
      <c r="AA95" s="695"/>
      <c r="AB95" s="692" t="e">
        <f t="shared" si="95"/>
        <v>#DIV/0!</v>
      </c>
      <c r="AC95" s="693">
        <f t="shared" si="91"/>
        <v>0</v>
      </c>
      <c r="AD95" s="633" t="e">
        <f t="shared" si="87"/>
        <v>#DIV/0!</v>
      </c>
      <c r="AE95" s="693">
        <f>AE98</f>
        <v>0</v>
      </c>
      <c r="AF95" s="633" t="e">
        <f t="shared" si="88"/>
        <v>#DIV/0!</v>
      </c>
      <c r="AG95" s="693"/>
      <c r="AH95" s="633" t="e">
        <f t="shared" si="92"/>
        <v>#DIV/0!</v>
      </c>
      <c r="AI95" s="693"/>
      <c r="AJ95" s="633" t="e">
        <f t="shared" si="96"/>
        <v>#DIV/0!</v>
      </c>
      <c r="AK95" s="693"/>
      <c r="AL95" s="633" t="e">
        <f t="shared" si="97"/>
        <v>#DIV/0!</v>
      </c>
      <c r="AM95" s="695"/>
      <c r="AN95" s="695"/>
      <c r="AO95" s="695"/>
      <c r="AP95" s="695"/>
      <c r="AQ95" s="695"/>
      <c r="AR95" s="695"/>
      <c r="AS95" s="695"/>
      <c r="AT95" s="695"/>
      <c r="AU95" s="678"/>
      <c r="AV95" s="116">
        <f t="shared" si="98"/>
        <v>0</v>
      </c>
      <c r="AW95" s="678">
        <f>AW98</f>
        <v>0</v>
      </c>
      <c r="AX95" s="678"/>
      <c r="AY95" s="695"/>
      <c r="AZ95" s="695"/>
      <c r="BA95" s="300">
        <f t="shared" si="99"/>
        <v>0</v>
      </c>
      <c r="BB95" s="695"/>
      <c r="BC95" s="695"/>
      <c r="BD95" s="695"/>
      <c r="BE95" s="678">
        <f t="shared" si="89"/>
        <v>0</v>
      </c>
      <c r="BF95" s="678">
        <f t="shared" si="100"/>
        <v>0</v>
      </c>
      <c r="BG95" s="695"/>
      <c r="BH95" s="695"/>
      <c r="BI95" s="678">
        <f>BJ95</f>
        <v>0</v>
      </c>
      <c r="BJ95" s="678">
        <f>BJ98</f>
        <v>0</v>
      </c>
      <c r="BK95" s="678"/>
      <c r="BL95" s="695"/>
      <c r="BM95" s="695"/>
      <c r="BN95" s="678"/>
      <c r="BO95" s="678">
        <f>BP95</f>
        <v>0</v>
      </c>
      <c r="BP95" s="678">
        <f>BP98</f>
        <v>0</v>
      </c>
      <c r="BQ95" s="678"/>
      <c r="BR95" s="695"/>
      <c r="BS95" s="695"/>
      <c r="BT95" s="695"/>
      <c r="BU95" s="695"/>
      <c r="BV95" s="678">
        <f>BW95</f>
        <v>0</v>
      </c>
      <c r="BW95" s="678">
        <f>BW98</f>
        <v>0</v>
      </c>
      <c r="BX95" s="678"/>
      <c r="BY95" s="695"/>
      <c r="BZ95" s="695"/>
      <c r="CA95" s="678">
        <f t="shared" si="104"/>
        <v>0</v>
      </c>
      <c r="CB95" s="693"/>
      <c r="CC95" s="694"/>
      <c r="CD95" s="694"/>
      <c r="CE95" s="116">
        <f t="shared" si="105"/>
        <v>0</v>
      </c>
      <c r="CF95" s="678">
        <f>CF98</f>
        <v>0</v>
      </c>
      <c r="CG95" s="678"/>
      <c r="CH95" s="694"/>
      <c r="CI95" s="694"/>
      <c r="CJ95" s="678"/>
      <c r="CK95" s="116">
        <f t="shared" si="106"/>
        <v>0</v>
      </c>
      <c r="CL95" s="678">
        <f>CL98</f>
        <v>0</v>
      </c>
      <c r="CM95" s="678"/>
      <c r="CN95" s="695"/>
      <c r="CO95" s="695"/>
    </row>
    <row r="96" spans="2:93" s="25" customFormat="1" ht="46.5" hidden="1" customHeight="1" x14ac:dyDescent="0.25">
      <c r="B96" s="207"/>
      <c r="C96" s="115" t="s">
        <v>32</v>
      </c>
      <c r="D96" s="183">
        <f>E96</f>
        <v>0</v>
      </c>
      <c r="E96" s="183">
        <f>E112</f>
        <v>0</v>
      </c>
      <c r="F96" s="183"/>
      <c r="G96" s="195"/>
      <c r="H96" s="195"/>
      <c r="I96" s="195"/>
      <c r="J96" s="591" t="e">
        <f t="shared" si="82"/>
        <v>#DIV/0!</v>
      </c>
      <c r="K96" s="183">
        <f>K112</f>
        <v>0</v>
      </c>
      <c r="L96" s="24"/>
      <c r="M96" s="183"/>
      <c r="N96" s="24"/>
      <c r="O96" s="24"/>
      <c r="P96" s="24"/>
      <c r="Q96" s="24"/>
      <c r="R96" s="24"/>
      <c r="S96" s="183">
        <f t="shared" si="84"/>
        <v>0</v>
      </c>
      <c r="T96" s="597" t="e">
        <f t="shared" si="85"/>
        <v>#DIV/0!</v>
      </c>
      <c r="U96" s="183">
        <f>U112</f>
        <v>0</v>
      </c>
      <c r="V96" s="692" t="e">
        <f t="shared" si="86"/>
        <v>#DIV/0!</v>
      </c>
      <c r="W96" s="183"/>
      <c r="X96" s="692" t="e">
        <f t="shared" si="90"/>
        <v>#DIV/0!</v>
      </c>
      <c r="Y96" s="24"/>
      <c r="Z96" s="692" t="e">
        <f t="shared" si="94"/>
        <v>#DIV/0!</v>
      </c>
      <c r="AA96" s="24"/>
      <c r="AB96" s="692" t="e">
        <f t="shared" si="95"/>
        <v>#DIV/0!</v>
      </c>
      <c r="AC96" s="183">
        <f t="shared" si="91"/>
        <v>0</v>
      </c>
      <c r="AD96" s="633" t="e">
        <f t="shared" si="87"/>
        <v>#DIV/0!</v>
      </c>
      <c r="AE96" s="183">
        <f>AE112</f>
        <v>0</v>
      </c>
      <c r="AF96" s="633" t="e">
        <f t="shared" si="88"/>
        <v>#DIV/0!</v>
      </c>
      <c r="AG96" s="183"/>
      <c r="AH96" s="633" t="e">
        <f t="shared" si="92"/>
        <v>#DIV/0!</v>
      </c>
      <c r="AI96" s="183"/>
      <c r="AJ96" s="633" t="e">
        <f t="shared" si="96"/>
        <v>#DIV/0!</v>
      </c>
      <c r="AK96" s="183"/>
      <c r="AL96" s="633" t="e">
        <f t="shared" si="97"/>
        <v>#DIV/0!</v>
      </c>
      <c r="AM96" s="24"/>
      <c r="AN96" s="24"/>
      <c r="AO96" s="24"/>
      <c r="AP96" s="24"/>
      <c r="AQ96" s="24"/>
      <c r="AR96" s="24"/>
      <c r="AS96" s="24"/>
      <c r="AT96" s="24"/>
      <c r="AU96" s="116"/>
      <c r="AV96" s="116">
        <f t="shared" si="98"/>
        <v>0</v>
      </c>
      <c r="AW96" s="116">
        <f>AW112</f>
        <v>0</v>
      </c>
      <c r="AX96" s="116"/>
      <c r="AY96" s="24"/>
      <c r="AZ96" s="24"/>
      <c r="BA96" s="300">
        <f t="shared" si="99"/>
        <v>0</v>
      </c>
      <c r="BB96" s="24"/>
      <c r="BC96" s="24"/>
      <c r="BD96" s="24"/>
      <c r="BE96" s="116">
        <f t="shared" si="89"/>
        <v>0</v>
      </c>
      <c r="BF96" s="116">
        <f t="shared" si="100"/>
        <v>0</v>
      </c>
      <c r="BG96" s="24"/>
      <c r="BH96" s="24"/>
      <c r="BI96" s="116">
        <f>BJ96</f>
        <v>0</v>
      </c>
      <c r="BJ96" s="116">
        <f>BJ112</f>
        <v>0</v>
      </c>
      <c r="BK96" s="116"/>
      <c r="BL96" s="24"/>
      <c r="BM96" s="24"/>
      <c r="BN96" s="116"/>
      <c r="BO96" s="116">
        <f>BP96</f>
        <v>0</v>
      </c>
      <c r="BP96" s="116">
        <f>BP112</f>
        <v>0</v>
      </c>
      <c r="BQ96" s="116"/>
      <c r="BR96" s="24"/>
      <c r="BS96" s="24"/>
      <c r="BT96" s="24"/>
      <c r="BU96" s="24"/>
      <c r="BV96" s="116">
        <f>BW96</f>
        <v>0</v>
      </c>
      <c r="BW96" s="116">
        <f>BW112</f>
        <v>0</v>
      </c>
      <c r="BX96" s="116"/>
      <c r="BY96" s="24"/>
      <c r="BZ96" s="24"/>
      <c r="CA96" s="116">
        <f t="shared" si="104"/>
        <v>0</v>
      </c>
      <c r="CB96" s="183"/>
      <c r="CC96" s="195"/>
      <c r="CD96" s="195"/>
      <c r="CE96" s="116">
        <f t="shared" si="105"/>
        <v>0</v>
      </c>
      <c r="CF96" s="116">
        <f>CF112</f>
        <v>0</v>
      </c>
      <c r="CG96" s="116"/>
      <c r="CH96" s="195"/>
      <c r="CI96" s="195"/>
      <c r="CJ96" s="116"/>
      <c r="CK96" s="116">
        <f t="shared" si="106"/>
        <v>0</v>
      </c>
      <c r="CL96" s="116">
        <f>CL112</f>
        <v>0</v>
      </c>
      <c r="CM96" s="116"/>
      <c r="CN96" s="24"/>
      <c r="CO96" s="24"/>
    </row>
    <row r="97" spans="2:93" s="701" customFormat="1" ht="24.75" hidden="1" customHeight="1" x14ac:dyDescent="0.25">
      <c r="B97" s="207"/>
      <c r="C97" s="115" t="s">
        <v>32</v>
      </c>
      <c r="D97" s="195"/>
      <c r="E97" s="195"/>
      <c r="F97" s="195"/>
      <c r="G97" s="195"/>
      <c r="H97" s="195"/>
      <c r="I97" s="195"/>
      <c r="J97" s="591" t="e">
        <f t="shared" si="82"/>
        <v>#DIV/0!</v>
      </c>
      <c r="K97" s="195"/>
      <c r="L97" s="24"/>
      <c r="M97" s="195"/>
      <c r="N97" s="24"/>
      <c r="O97" s="24"/>
      <c r="P97" s="24"/>
      <c r="Q97" s="24"/>
      <c r="R97" s="24"/>
      <c r="S97" s="195">
        <f t="shared" si="84"/>
        <v>0</v>
      </c>
      <c r="T97" s="597" t="e">
        <f t="shared" si="85"/>
        <v>#DIV/0!</v>
      </c>
      <c r="U97" s="195"/>
      <c r="V97" s="692" t="e">
        <f t="shared" si="86"/>
        <v>#DIV/0!</v>
      </c>
      <c r="W97" s="195"/>
      <c r="X97" s="692" t="e">
        <f t="shared" si="90"/>
        <v>#DIV/0!</v>
      </c>
      <c r="Y97" s="24"/>
      <c r="Z97" s="692" t="e">
        <f t="shared" si="94"/>
        <v>#DIV/0!</v>
      </c>
      <c r="AA97" s="24"/>
      <c r="AB97" s="692" t="e">
        <f t="shared" si="95"/>
        <v>#DIV/0!</v>
      </c>
      <c r="AC97" s="195">
        <f t="shared" si="91"/>
        <v>0</v>
      </c>
      <c r="AD97" s="633" t="e">
        <f t="shared" si="87"/>
        <v>#DIV/0!</v>
      </c>
      <c r="AE97" s="195"/>
      <c r="AF97" s="633" t="e">
        <f t="shared" si="88"/>
        <v>#DIV/0!</v>
      </c>
      <c r="AG97" s="195"/>
      <c r="AH97" s="633" t="e">
        <f t="shared" si="92"/>
        <v>#DIV/0!</v>
      </c>
      <c r="AI97" s="195"/>
      <c r="AJ97" s="633" t="e">
        <f t="shared" si="96"/>
        <v>#DIV/0!</v>
      </c>
      <c r="AK97" s="195"/>
      <c r="AL97" s="633" t="e">
        <f t="shared" si="97"/>
        <v>#DIV/0!</v>
      </c>
      <c r="AM97" s="24"/>
      <c r="AN97" s="24"/>
      <c r="AO97" s="24"/>
      <c r="AP97" s="24"/>
      <c r="AQ97" s="24"/>
      <c r="AR97" s="24"/>
      <c r="AS97" s="24"/>
      <c r="AT97" s="24"/>
      <c r="AU97" s="116"/>
      <c r="AV97" s="116">
        <f t="shared" si="98"/>
        <v>0</v>
      </c>
      <c r="AW97" s="24"/>
      <c r="AX97" s="24"/>
      <c r="AY97" s="24"/>
      <c r="AZ97" s="24"/>
      <c r="BA97" s="300">
        <f t="shared" si="99"/>
        <v>0</v>
      </c>
      <c r="BB97" s="24"/>
      <c r="BC97" s="24"/>
      <c r="BD97" s="24"/>
      <c r="BE97" s="24">
        <f t="shared" si="89"/>
        <v>0</v>
      </c>
      <c r="BF97" s="24">
        <f t="shared" si="100"/>
        <v>0</v>
      </c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>
        <f t="shared" si="104"/>
        <v>0</v>
      </c>
      <c r="CB97" s="195"/>
      <c r="CC97" s="195"/>
      <c r="CD97" s="195"/>
      <c r="CE97" s="116">
        <f t="shared" si="105"/>
        <v>0</v>
      </c>
      <c r="CF97" s="24"/>
      <c r="CG97" s="24"/>
      <c r="CH97" s="195"/>
      <c r="CI97" s="195"/>
      <c r="CJ97" s="24"/>
      <c r="CK97" s="116">
        <f t="shared" si="106"/>
        <v>0</v>
      </c>
      <c r="CL97" s="24"/>
      <c r="CM97" s="24"/>
      <c r="CN97" s="24"/>
      <c r="CO97" s="24"/>
    </row>
    <row r="98" spans="2:93" s="709" customFormat="1" ht="90" hidden="1" customHeight="1" x14ac:dyDescent="0.25">
      <c r="B98" s="702" t="s">
        <v>178</v>
      </c>
      <c r="C98" s="115" t="s">
        <v>32</v>
      </c>
      <c r="D98" s="703">
        <f t="shared" ref="D98:D103" si="111">E98</f>
        <v>0</v>
      </c>
      <c r="E98" s="703">
        <f>E99+E103</f>
        <v>0</v>
      </c>
      <c r="F98" s="703"/>
      <c r="G98" s="704"/>
      <c r="H98" s="705"/>
      <c r="I98" s="705"/>
      <c r="J98" s="591" t="e">
        <f t="shared" si="82"/>
        <v>#DIV/0!</v>
      </c>
      <c r="K98" s="703">
        <f>K99+K103</f>
        <v>0</v>
      </c>
      <c r="L98" s="706"/>
      <c r="M98" s="703"/>
      <c r="N98" s="706"/>
      <c r="O98" s="708"/>
      <c r="P98" s="706"/>
      <c r="Q98" s="706"/>
      <c r="R98" s="706"/>
      <c r="S98" s="703">
        <f t="shared" si="84"/>
        <v>0</v>
      </c>
      <c r="T98" s="597" t="e">
        <f t="shared" si="85"/>
        <v>#DIV/0!</v>
      </c>
      <c r="U98" s="703">
        <f>U99+U103</f>
        <v>0</v>
      </c>
      <c r="V98" s="692" t="e">
        <f t="shared" si="86"/>
        <v>#DIV/0!</v>
      </c>
      <c r="W98" s="703"/>
      <c r="X98" s="692" t="e">
        <f t="shared" si="90"/>
        <v>#DIV/0!</v>
      </c>
      <c r="Y98" s="708"/>
      <c r="Z98" s="692" t="e">
        <f t="shared" si="94"/>
        <v>#DIV/0!</v>
      </c>
      <c r="AA98" s="706"/>
      <c r="AB98" s="692" t="e">
        <f t="shared" si="95"/>
        <v>#DIV/0!</v>
      </c>
      <c r="AC98" s="703">
        <f t="shared" si="91"/>
        <v>0</v>
      </c>
      <c r="AD98" s="633" t="e">
        <f t="shared" si="87"/>
        <v>#DIV/0!</v>
      </c>
      <c r="AE98" s="703">
        <f>AE99+AE103</f>
        <v>0</v>
      </c>
      <c r="AF98" s="633" t="e">
        <f t="shared" si="88"/>
        <v>#DIV/0!</v>
      </c>
      <c r="AG98" s="703"/>
      <c r="AH98" s="633" t="e">
        <f t="shared" si="92"/>
        <v>#DIV/0!</v>
      </c>
      <c r="AI98" s="703"/>
      <c r="AJ98" s="633" t="e">
        <f t="shared" si="96"/>
        <v>#DIV/0!</v>
      </c>
      <c r="AK98" s="703"/>
      <c r="AL98" s="633" t="e">
        <f t="shared" si="97"/>
        <v>#DIV/0!</v>
      </c>
      <c r="AM98" s="706"/>
      <c r="AN98" s="706"/>
      <c r="AO98" s="706"/>
      <c r="AP98" s="706"/>
      <c r="AQ98" s="706"/>
      <c r="AR98" s="706"/>
      <c r="AS98" s="706"/>
      <c r="AT98" s="706"/>
      <c r="AU98" s="707"/>
      <c r="AV98" s="116">
        <f t="shared" si="98"/>
        <v>0</v>
      </c>
      <c r="AW98" s="707">
        <f>AW99+AW103</f>
        <v>0</v>
      </c>
      <c r="AX98" s="707"/>
      <c r="AY98" s="708"/>
      <c r="AZ98" s="706"/>
      <c r="BA98" s="300">
        <f t="shared" si="99"/>
        <v>0</v>
      </c>
      <c r="BB98" s="706"/>
      <c r="BC98" s="706"/>
      <c r="BD98" s="706"/>
      <c r="BE98" s="707">
        <f t="shared" si="89"/>
        <v>0</v>
      </c>
      <c r="BF98" s="707">
        <f t="shared" si="100"/>
        <v>0</v>
      </c>
      <c r="BG98" s="708"/>
      <c r="BH98" s="706"/>
      <c r="BI98" s="678">
        <f t="shared" ref="BI98:BI103" si="112">BJ98</f>
        <v>0</v>
      </c>
      <c r="BJ98" s="707">
        <f>BJ99+BJ103</f>
        <v>0</v>
      </c>
      <c r="BK98" s="707"/>
      <c r="BL98" s="708"/>
      <c r="BM98" s="706"/>
      <c r="BN98" s="707"/>
      <c r="BO98" s="678">
        <f t="shared" ref="BO98:BO103" si="113">BP98</f>
        <v>0</v>
      </c>
      <c r="BP98" s="707">
        <f>BP99+BP103</f>
        <v>0</v>
      </c>
      <c r="BQ98" s="707"/>
      <c r="BR98" s="708"/>
      <c r="BS98" s="706"/>
      <c r="BT98" s="708"/>
      <c r="BU98" s="706"/>
      <c r="BV98" s="678">
        <f t="shared" ref="BV98:BV103" si="114">BW98</f>
        <v>0</v>
      </c>
      <c r="BW98" s="707">
        <f>BW99+BW103</f>
        <v>0</v>
      </c>
      <c r="BX98" s="707"/>
      <c r="BY98" s="708"/>
      <c r="BZ98" s="706"/>
      <c r="CA98" s="707">
        <f t="shared" si="104"/>
        <v>0</v>
      </c>
      <c r="CB98" s="703"/>
      <c r="CC98" s="704"/>
      <c r="CD98" s="705"/>
      <c r="CE98" s="116">
        <f t="shared" si="105"/>
        <v>0</v>
      </c>
      <c r="CF98" s="707">
        <f>CF99+CF103</f>
        <v>0</v>
      </c>
      <c r="CG98" s="707"/>
      <c r="CH98" s="704"/>
      <c r="CI98" s="705"/>
      <c r="CJ98" s="707"/>
      <c r="CK98" s="116">
        <f t="shared" si="106"/>
        <v>0</v>
      </c>
      <c r="CL98" s="707">
        <f>CL99+CL103</f>
        <v>0</v>
      </c>
      <c r="CM98" s="707"/>
      <c r="CN98" s="708"/>
      <c r="CO98" s="706"/>
    </row>
    <row r="99" spans="2:93" s="715" customFormat="1" ht="45.75" hidden="1" customHeight="1" x14ac:dyDescent="0.25">
      <c r="B99" s="710"/>
      <c r="C99" s="115" t="s">
        <v>32</v>
      </c>
      <c r="D99" s="711">
        <f t="shared" si="111"/>
        <v>0</v>
      </c>
      <c r="E99" s="711">
        <f>SUM(E100:E102)</f>
        <v>0</v>
      </c>
      <c r="F99" s="711"/>
      <c r="G99" s="712"/>
      <c r="H99" s="712"/>
      <c r="I99" s="712"/>
      <c r="J99" s="591" t="e">
        <f t="shared" si="82"/>
        <v>#DIV/0!</v>
      </c>
      <c r="K99" s="711">
        <f>SUM(K100:K102)</f>
        <v>0</v>
      </c>
      <c r="L99" s="713"/>
      <c r="M99" s="711"/>
      <c r="N99" s="713"/>
      <c r="O99" s="713"/>
      <c r="P99" s="713"/>
      <c r="Q99" s="713"/>
      <c r="R99" s="713"/>
      <c r="S99" s="711">
        <f t="shared" si="84"/>
        <v>0</v>
      </c>
      <c r="T99" s="597" t="e">
        <f t="shared" si="85"/>
        <v>#DIV/0!</v>
      </c>
      <c r="U99" s="711">
        <f>SUM(U100:U102)</f>
        <v>0</v>
      </c>
      <c r="V99" s="692" t="e">
        <f t="shared" si="86"/>
        <v>#DIV/0!</v>
      </c>
      <c r="W99" s="711"/>
      <c r="X99" s="692" t="e">
        <f t="shared" si="90"/>
        <v>#DIV/0!</v>
      </c>
      <c r="Y99" s="713"/>
      <c r="Z99" s="692" t="e">
        <f t="shared" si="94"/>
        <v>#DIV/0!</v>
      </c>
      <c r="AA99" s="713"/>
      <c r="AB99" s="692" t="e">
        <f t="shared" si="95"/>
        <v>#DIV/0!</v>
      </c>
      <c r="AC99" s="711">
        <f t="shared" si="91"/>
        <v>0</v>
      </c>
      <c r="AD99" s="633" t="e">
        <f t="shared" si="87"/>
        <v>#DIV/0!</v>
      </c>
      <c r="AE99" s="711">
        <f>SUM(AE100:AE102)</f>
        <v>0</v>
      </c>
      <c r="AF99" s="633" t="e">
        <f t="shared" si="88"/>
        <v>#DIV/0!</v>
      </c>
      <c r="AG99" s="711"/>
      <c r="AH99" s="633" t="e">
        <f t="shared" si="92"/>
        <v>#DIV/0!</v>
      </c>
      <c r="AI99" s="711"/>
      <c r="AJ99" s="633" t="e">
        <f t="shared" si="96"/>
        <v>#DIV/0!</v>
      </c>
      <c r="AK99" s="711"/>
      <c r="AL99" s="633" t="e">
        <f t="shared" si="97"/>
        <v>#DIV/0!</v>
      </c>
      <c r="AM99" s="713"/>
      <c r="AN99" s="713"/>
      <c r="AO99" s="713"/>
      <c r="AP99" s="713"/>
      <c r="AQ99" s="713"/>
      <c r="AR99" s="713"/>
      <c r="AS99" s="713"/>
      <c r="AT99" s="713"/>
      <c r="AU99" s="714"/>
      <c r="AV99" s="116">
        <f t="shared" si="98"/>
        <v>0</v>
      </c>
      <c r="AW99" s="714">
        <f>SUM(AW100:AW102)</f>
        <v>0</v>
      </c>
      <c r="AX99" s="714"/>
      <c r="AY99" s="713"/>
      <c r="AZ99" s="713"/>
      <c r="BA99" s="300">
        <f t="shared" si="99"/>
        <v>0</v>
      </c>
      <c r="BB99" s="713"/>
      <c r="BC99" s="713"/>
      <c r="BD99" s="713"/>
      <c r="BE99" s="714">
        <f t="shared" si="89"/>
        <v>0</v>
      </c>
      <c r="BF99" s="714">
        <f t="shared" si="100"/>
        <v>0</v>
      </c>
      <c r="BG99" s="713"/>
      <c r="BH99" s="713"/>
      <c r="BI99" s="664">
        <f t="shared" si="112"/>
        <v>0</v>
      </c>
      <c r="BJ99" s="714">
        <f>SUM(BJ100:BJ102)</f>
        <v>0</v>
      </c>
      <c r="BK99" s="714"/>
      <c r="BL99" s="713"/>
      <c r="BM99" s="713"/>
      <c r="BN99" s="714"/>
      <c r="BO99" s="664">
        <f t="shared" si="113"/>
        <v>0</v>
      </c>
      <c r="BP99" s="714">
        <f>SUM(BP100:BP102)</f>
        <v>0</v>
      </c>
      <c r="BQ99" s="714"/>
      <c r="BR99" s="713"/>
      <c r="BS99" s="713"/>
      <c r="BT99" s="713"/>
      <c r="BU99" s="713"/>
      <c r="BV99" s="664">
        <f t="shared" si="114"/>
        <v>0</v>
      </c>
      <c r="BW99" s="714">
        <f>SUM(BW100:BW102)</f>
        <v>0</v>
      </c>
      <c r="BX99" s="714"/>
      <c r="BY99" s="713"/>
      <c r="BZ99" s="713"/>
      <c r="CA99" s="714">
        <f t="shared" si="104"/>
        <v>0</v>
      </c>
      <c r="CB99" s="711"/>
      <c r="CC99" s="712"/>
      <c r="CD99" s="712"/>
      <c r="CE99" s="116">
        <f t="shared" si="105"/>
        <v>0</v>
      </c>
      <c r="CF99" s="714">
        <f>SUM(CF100:CF102)</f>
        <v>0</v>
      </c>
      <c r="CG99" s="714"/>
      <c r="CH99" s="712"/>
      <c r="CI99" s="712"/>
      <c r="CJ99" s="714"/>
      <c r="CK99" s="116">
        <f t="shared" si="106"/>
        <v>0</v>
      </c>
      <c r="CL99" s="714">
        <f>SUM(CL100:CL102)</f>
        <v>0</v>
      </c>
      <c r="CM99" s="714"/>
      <c r="CN99" s="713"/>
      <c r="CO99" s="713"/>
    </row>
    <row r="100" spans="2:93" s="721" customFormat="1" ht="27" hidden="1" customHeight="1" x14ac:dyDescent="0.25">
      <c r="B100" s="716"/>
      <c r="C100" s="115" t="s">
        <v>32</v>
      </c>
      <c r="D100" s="717">
        <f t="shared" si="111"/>
        <v>0</v>
      </c>
      <c r="E100" s="717">
        <v>0</v>
      </c>
      <c r="F100" s="717"/>
      <c r="G100" s="718"/>
      <c r="H100" s="718"/>
      <c r="I100" s="718"/>
      <c r="J100" s="591" t="e">
        <f t="shared" si="82"/>
        <v>#DIV/0!</v>
      </c>
      <c r="K100" s="717">
        <v>0</v>
      </c>
      <c r="L100" s="719"/>
      <c r="M100" s="717"/>
      <c r="N100" s="719"/>
      <c r="O100" s="719"/>
      <c r="P100" s="719"/>
      <c r="Q100" s="719"/>
      <c r="R100" s="719"/>
      <c r="S100" s="717">
        <f t="shared" si="84"/>
        <v>0</v>
      </c>
      <c r="T100" s="597" t="e">
        <f t="shared" si="85"/>
        <v>#DIV/0!</v>
      </c>
      <c r="U100" s="717">
        <v>0</v>
      </c>
      <c r="V100" s="692" t="e">
        <f t="shared" si="86"/>
        <v>#DIV/0!</v>
      </c>
      <c r="W100" s="717"/>
      <c r="X100" s="692" t="e">
        <f t="shared" si="90"/>
        <v>#DIV/0!</v>
      </c>
      <c r="Y100" s="719"/>
      <c r="Z100" s="692" t="e">
        <f t="shared" si="94"/>
        <v>#DIV/0!</v>
      </c>
      <c r="AA100" s="719"/>
      <c r="AB100" s="692" t="e">
        <f t="shared" si="95"/>
        <v>#DIV/0!</v>
      </c>
      <c r="AC100" s="717">
        <f t="shared" si="91"/>
        <v>0</v>
      </c>
      <c r="AD100" s="633" t="e">
        <f t="shared" si="87"/>
        <v>#DIV/0!</v>
      </c>
      <c r="AE100" s="717">
        <v>0</v>
      </c>
      <c r="AF100" s="633" t="e">
        <f t="shared" si="88"/>
        <v>#DIV/0!</v>
      </c>
      <c r="AG100" s="717"/>
      <c r="AH100" s="633" t="e">
        <f t="shared" si="92"/>
        <v>#DIV/0!</v>
      </c>
      <c r="AI100" s="717"/>
      <c r="AJ100" s="633" t="e">
        <f t="shared" si="96"/>
        <v>#DIV/0!</v>
      </c>
      <c r="AK100" s="717"/>
      <c r="AL100" s="633" t="e">
        <f t="shared" si="97"/>
        <v>#DIV/0!</v>
      </c>
      <c r="AM100" s="719"/>
      <c r="AN100" s="719"/>
      <c r="AO100" s="719"/>
      <c r="AP100" s="719"/>
      <c r="AQ100" s="719"/>
      <c r="AR100" s="719"/>
      <c r="AS100" s="719"/>
      <c r="AT100" s="719"/>
      <c r="AU100" s="720"/>
      <c r="AV100" s="116">
        <f t="shared" si="98"/>
        <v>0</v>
      </c>
      <c r="AW100" s="720">
        <v>0</v>
      </c>
      <c r="AX100" s="720"/>
      <c r="AY100" s="719"/>
      <c r="AZ100" s="719"/>
      <c r="BA100" s="300">
        <f t="shared" si="99"/>
        <v>0</v>
      </c>
      <c r="BB100" s="719"/>
      <c r="BC100" s="719"/>
      <c r="BD100" s="719"/>
      <c r="BE100" s="720">
        <f t="shared" si="89"/>
        <v>0</v>
      </c>
      <c r="BF100" s="720">
        <f t="shared" si="100"/>
        <v>0</v>
      </c>
      <c r="BG100" s="719"/>
      <c r="BH100" s="719"/>
      <c r="BI100" s="147">
        <f t="shared" si="112"/>
        <v>0</v>
      </c>
      <c r="BJ100" s="720">
        <v>0</v>
      </c>
      <c r="BK100" s="720"/>
      <c r="BL100" s="719"/>
      <c r="BM100" s="719"/>
      <c r="BN100" s="720"/>
      <c r="BO100" s="147">
        <f t="shared" si="113"/>
        <v>0</v>
      </c>
      <c r="BP100" s="720">
        <v>0</v>
      </c>
      <c r="BQ100" s="720"/>
      <c r="BR100" s="719"/>
      <c r="BS100" s="719"/>
      <c r="BT100" s="719"/>
      <c r="BU100" s="719"/>
      <c r="BV100" s="147">
        <f t="shared" si="114"/>
        <v>0</v>
      </c>
      <c r="BW100" s="720">
        <v>0</v>
      </c>
      <c r="BX100" s="720"/>
      <c r="BY100" s="719"/>
      <c r="BZ100" s="719"/>
      <c r="CA100" s="720">
        <f t="shared" si="104"/>
        <v>0</v>
      </c>
      <c r="CB100" s="717"/>
      <c r="CC100" s="718"/>
      <c r="CD100" s="718"/>
      <c r="CE100" s="116">
        <f t="shared" si="105"/>
        <v>0</v>
      </c>
      <c r="CF100" s="720">
        <v>0</v>
      </c>
      <c r="CG100" s="720"/>
      <c r="CH100" s="718"/>
      <c r="CI100" s="718"/>
      <c r="CJ100" s="720"/>
      <c r="CK100" s="116">
        <f t="shared" si="106"/>
        <v>0</v>
      </c>
      <c r="CL100" s="720">
        <v>0</v>
      </c>
      <c r="CM100" s="720"/>
      <c r="CN100" s="719"/>
      <c r="CO100" s="719"/>
    </row>
    <row r="101" spans="2:93" s="721" customFormat="1" ht="22.5" hidden="1" customHeight="1" x14ac:dyDescent="0.25">
      <c r="B101" s="716"/>
      <c r="C101" s="115" t="s">
        <v>32</v>
      </c>
      <c r="D101" s="717">
        <f t="shared" si="111"/>
        <v>0</v>
      </c>
      <c r="E101" s="717">
        <v>0</v>
      </c>
      <c r="F101" s="717"/>
      <c r="G101" s="718"/>
      <c r="H101" s="718"/>
      <c r="I101" s="718"/>
      <c r="J101" s="591" t="e">
        <f t="shared" si="82"/>
        <v>#DIV/0!</v>
      </c>
      <c r="K101" s="717">
        <v>0</v>
      </c>
      <c r="L101" s="719"/>
      <c r="M101" s="717"/>
      <c r="N101" s="719"/>
      <c r="O101" s="719"/>
      <c r="P101" s="719"/>
      <c r="Q101" s="719"/>
      <c r="R101" s="719"/>
      <c r="S101" s="717">
        <f t="shared" si="84"/>
        <v>0</v>
      </c>
      <c r="T101" s="597" t="e">
        <f t="shared" si="85"/>
        <v>#DIV/0!</v>
      </c>
      <c r="U101" s="717">
        <v>0</v>
      </c>
      <c r="V101" s="692" t="e">
        <f t="shared" si="86"/>
        <v>#DIV/0!</v>
      </c>
      <c r="W101" s="717"/>
      <c r="X101" s="692" t="e">
        <f t="shared" si="90"/>
        <v>#DIV/0!</v>
      </c>
      <c r="Y101" s="719"/>
      <c r="Z101" s="692" t="e">
        <f t="shared" si="94"/>
        <v>#DIV/0!</v>
      </c>
      <c r="AA101" s="719"/>
      <c r="AB101" s="692" t="e">
        <f t="shared" si="95"/>
        <v>#DIV/0!</v>
      </c>
      <c r="AC101" s="717">
        <f t="shared" si="91"/>
        <v>0</v>
      </c>
      <c r="AD101" s="633" t="e">
        <f t="shared" si="87"/>
        <v>#DIV/0!</v>
      </c>
      <c r="AE101" s="717">
        <v>0</v>
      </c>
      <c r="AF101" s="633" t="e">
        <f t="shared" si="88"/>
        <v>#DIV/0!</v>
      </c>
      <c r="AG101" s="717"/>
      <c r="AH101" s="633" t="e">
        <f t="shared" si="92"/>
        <v>#DIV/0!</v>
      </c>
      <c r="AI101" s="717"/>
      <c r="AJ101" s="633" t="e">
        <f t="shared" si="96"/>
        <v>#DIV/0!</v>
      </c>
      <c r="AK101" s="717"/>
      <c r="AL101" s="633" t="e">
        <f t="shared" si="97"/>
        <v>#DIV/0!</v>
      </c>
      <c r="AM101" s="719"/>
      <c r="AN101" s="719"/>
      <c r="AO101" s="719"/>
      <c r="AP101" s="719"/>
      <c r="AQ101" s="719"/>
      <c r="AR101" s="719"/>
      <c r="AS101" s="719"/>
      <c r="AT101" s="719"/>
      <c r="AU101" s="720"/>
      <c r="AV101" s="116">
        <f t="shared" si="98"/>
        <v>0</v>
      </c>
      <c r="AW101" s="720">
        <v>0</v>
      </c>
      <c r="AX101" s="720"/>
      <c r="AY101" s="719"/>
      <c r="AZ101" s="719"/>
      <c r="BA101" s="300">
        <f t="shared" si="99"/>
        <v>0</v>
      </c>
      <c r="BB101" s="719"/>
      <c r="BC101" s="719"/>
      <c r="BD101" s="719"/>
      <c r="BE101" s="720">
        <f t="shared" si="89"/>
        <v>0</v>
      </c>
      <c r="BF101" s="720">
        <f t="shared" si="100"/>
        <v>0</v>
      </c>
      <c r="BG101" s="719"/>
      <c r="BH101" s="719"/>
      <c r="BI101" s="147">
        <f t="shared" si="112"/>
        <v>0</v>
      </c>
      <c r="BJ101" s="720">
        <v>0</v>
      </c>
      <c r="BK101" s="720"/>
      <c r="BL101" s="719"/>
      <c r="BM101" s="719"/>
      <c r="BN101" s="720"/>
      <c r="BO101" s="147">
        <f t="shared" si="113"/>
        <v>0</v>
      </c>
      <c r="BP101" s="720">
        <v>0</v>
      </c>
      <c r="BQ101" s="720"/>
      <c r="BR101" s="719"/>
      <c r="BS101" s="719"/>
      <c r="BT101" s="719"/>
      <c r="BU101" s="719"/>
      <c r="BV101" s="147">
        <f t="shared" si="114"/>
        <v>0</v>
      </c>
      <c r="BW101" s="720">
        <v>0</v>
      </c>
      <c r="BX101" s="720"/>
      <c r="BY101" s="719"/>
      <c r="BZ101" s="719"/>
      <c r="CA101" s="720">
        <f t="shared" si="104"/>
        <v>0</v>
      </c>
      <c r="CB101" s="717"/>
      <c r="CC101" s="718"/>
      <c r="CD101" s="718"/>
      <c r="CE101" s="116">
        <f t="shared" si="105"/>
        <v>0</v>
      </c>
      <c r="CF101" s="720">
        <v>0</v>
      </c>
      <c r="CG101" s="720"/>
      <c r="CH101" s="718"/>
      <c r="CI101" s="718"/>
      <c r="CJ101" s="720"/>
      <c r="CK101" s="116">
        <f t="shared" si="106"/>
        <v>0</v>
      </c>
      <c r="CL101" s="720">
        <v>0</v>
      </c>
      <c r="CM101" s="720"/>
      <c r="CN101" s="719"/>
      <c r="CO101" s="719"/>
    </row>
    <row r="102" spans="2:93" s="721" customFormat="1" ht="62.25" hidden="1" customHeight="1" x14ac:dyDescent="0.25">
      <c r="B102" s="716"/>
      <c r="C102" s="115" t="s">
        <v>32</v>
      </c>
      <c r="D102" s="717">
        <f t="shared" si="111"/>
        <v>0</v>
      </c>
      <c r="E102" s="717">
        <v>0</v>
      </c>
      <c r="F102" s="717"/>
      <c r="G102" s="718"/>
      <c r="H102" s="718"/>
      <c r="I102" s="718"/>
      <c r="J102" s="591" t="e">
        <f t="shared" si="82"/>
        <v>#DIV/0!</v>
      </c>
      <c r="K102" s="717">
        <v>0</v>
      </c>
      <c r="L102" s="719"/>
      <c r="M102" s="717"/>
      <c r="N102" s="719"/>
      <c r="O102" s="719"/>
      <c r="P102" s="719"/>
      <c r="Q102" s="719"/>
      <c r="R102" s="719"/>
      <c r="S102" s="717">
        <f t="shared" si="84"/>
        <v>0</v>
      </c>
      <c r="T102" s="597" t="e">
        <f t="shared" si="85"/>
        <v>#DIV/0!</v>
      </c>
      <c r="U102" s="717">
        <v>0</v>
      </c>
      <c r="V102" s="692" t="e">
        <f t="shared" si="86"/>
        <v>#DIV/0!</v>
      </c>
      <c r="W102" s="717"/>
      <c r="X102" s="692" t="e">
        <f t="shared" si="90"/>
        <v>#DIV/0!</v>
      </c>
      <c r="Y102" s="719"/>
      <c r="Z102" s="692" t="e">
        <f t="shared" si="94"/>
        <v>#DIV/0!</v>
      </c>
      <c r="AA102" s="719"/>
      <c r="AB102" s="692" t="e">
        <f t="shared" si="95"/>
        <v>#DIV/0!</v>
      </c>
      <c r="AC102" s="717">
        <f t="shared" si="91"/>
        <v>0</v>
      </c>
      <c r="AD102" s="633" t="e">
        <f t="shared" si="87"/>
        <v>#DIV/0!</v>
      </c>
      <c r="AE102" s="717">
        <v>0</v>
      </c>
      <c r="AF102" s="633" t="e">
        <f t="shared" si="88"/>
        <v>#DIV/0!</v>
      </c>
      <c r="AG102" s="717"/>
      <c r="AH102" s="633" t="e">
        <f t="shared" si="92"/>
        <v>#DIV/0!</v>
      </c>
      <c r="AI102" s="717"/>
      <c r="AJ102" s="633" t="e">
        <f t="shared" si="96"/>
        <v>#DIV/0!</v>
      </c>
      <c r="AK102" s="717"/>
      <c r="AL102" s="633" t="e">
        <f t="shared" si="97"/>
        <v>#DIV/0!</v>
      </c>
      <c r="AM102" s="719"/>
      <c r="AN102" s="719"/>
      <c r="AO102" s="719"/>
      <c r="AP102" s="719"/>
      <c r="AQ102" s="719"/>
      <c r="AR102" s="719"/>
      <c r="AS102" s="719"/>
      <c r="AT102" s="719"/>
      <c r="AU102" s="720"/>
      <c r="AV102" s="116">
        <f t="shared" si="98"/>
        <v>0</v>
      </c>
      <c r="AW102" s="720">
        <v>0</v>
      </c>
      <c r="AX102" s="720"/>
      <c r="AY102" s="719"/>
      <c r="AZ102" s="719"/>
      <c r="BA102" s="300">
        <f t="shared" si="99"/>
        <v>0</v>
      </c>
      <c r="BB102" s="719"/>
      <c r="BC102" s="719"/>
      <c r="BD102" s="719"/>
      <c r="BE102" s="720">
        <f t="shared" si="89"/>
        <v>0</v>
      </c>
      <c r="BF102" s="720">
        <f t="shared" si="100"/>
        <v>0</v>
      </c>
      <c r="BG102" s="719"/>
      <c r="BH102" s="719"/>
      <c r="BI102" s="147">
        <f t="shared" si="112"/>
        <v>0</v>
      </c>
      <c r="BJ102" s="720">
        <v>0</v>
      </c>
      <c r="BK102" s="720"/>
      <c r="BL102" s="719"/>
      <c r="BM102" s="719"/>
      <c r="BN102" s="720"/>
      <c r="BO102" s="147">
        <f t="shared" si="113"/>
        <v>0</v>
      </c>
      <c r="BP102" s="720">
        <v>0</v>
      </c>
      <c r="BQ102" s="720"/>
      <c r="BR102" s="719"/>
      <c r="BS102" s="719"/>
      <c r="BT102" s="719"/>
      <c r="BU102" s="719"/>
      <c r="BV102" s="147">
        <f t="shared" si="114"/>
        <v>0</v>
      </c>
      <c r="BW102" s="720">
        <v>0</v>
      </c>
      <c r="BX102" s="720"/>
      <c r="BY102" s="719"/>
      <c r="BZ102" s="719"/>
      <c r="CA102" s="720">
        <f t="shared" si="104"/>
        <v>0</v>
      </c>
      <c r="CB102" s="717"/>
      <c r="CC102" s="718"/>
      <c r="CD102" s="718"/>
      <c r="CE102" s="116">
        <f t="shared" si="105"/>
        <v>0</v>
      </c>
      <c r="CF102" s="720">
        <v>0</v>
      </c>
      <c r="CG102" s="720"/>
      <c r="CH102" s="718"/>
      <c r="CI102" s="718"/>
      <c r="CJ102" s="720"/>
      <c r="CK102" s="116">
        <f t="shared" si="106"/>
        <v>0</v>
      </c>
      <c r="CL102" s="720">
        <v>0</v>
      </c>
      <c r="CM102" s="720"/>
      <c r="CN102" s="719"/>
      <c r="CO102" s="719"/>
    </row>
    <row r="103" spans="2:93" s="25" customFormat="1" ht="46.5" hidden="1" customHeight="1" x14ac:dyDescent="0.25">
      <c r="B103" s="207"/>
      <c r="C103" s="115" t="s">
        <v>32</v>
      </c>
      <c r="D103" s="183">
        <f t="shared" si="111"/>
        <v>0</v>
      </c>
      <c r="E103" s="183">
        <v>0</v>
      </c>
      <c r="F103" s="183"/>
      <c r="G103" s="195"/>
      <c r="H103" s="195"/>
      <c r="I103" s="195"/>
      <c r="J103" s="591" t="e">
        <f t="shared" si="82"/>
        <v>#DIV/0!</v>
      </c>
      <c r="K103" s="183">
        <v>0</v>
      </c>
      <c r="L103" s="24"/>
      <c r="M103" s="183"/>
      <c r="N103" s="24"/>
      <c r="O103" s="24"/>
      <c r="P103" s="24"/>
      <c r="Q103" s="24"/>
      <c r="R103" s="24"/>
      <c r="S103" s="183">
        <f t="shared" si="84"/>
        <v>0</v>
      </c>
      <c r="T103" s="597" t="e">
        <f t="shared" si="85"/>
        <v>#DIV/0!</v>
      </c>
      <c r="U103" s="183">
        <v>0</v>
      </c>
      <c r="V103" s="692" t="e">
        <f t="shared" si="86"/>
        <v>#DIV/0!</v>
      </c>
      <c r="W103" s="183"/>
      <c r="X103" s="692" t="e">
        <f t="shared" si="90"/>
        <v>#DIV/0!</v>
      </c>
      <c r="Y103" s="24"/>
      <c r="Z103" s="692" t="e">
        <f t="shared" si="94"/>
        <v>#DIV/0!</v>
      </c>
      <c r="AA103" s="24"/>
      <c r="AB103" s="692" t="e">
        <f t="shared" si="95"/>
        <v>#DIV/0!</v>
      </c>
      <c r="AC103" s="183">
        <f t="shared" si="91"/>
        <v>0</v>
      </c>
      <c r="AD103" s="633" t="e">
        <f t="shared" si="87"/>
        <v>#DIV/0!</v>
      </c>
      <c r="AE103" s="183">
        <v>0</v>
      </c>
      <c r="AF103" s="633" t="e">
        <f t="shared" si="88"/>
        <v>#DIV/0!</v>
      </c>
      <c r="AG103" s="183"/>
      <c r="AH103" s="633" t="e">
        <f t="shared" si="92"/>
        <v>#DIV/0!</v>
      </c>
      <c r="AI103" s="183"/>
      <c r="AJ103" s="633" t="e">
        <f t="shared" si="96"/>
        <v>#DIV/0!</v>
      </c>
      <c r="AK103" s="183"/>
      <c r="AL103" s="633" t="e">
        <f t="shared" si="97"/>
        <v>#DIV/0!</v>
      </c>
      <c r="AM103" s="24"/>
      <c r="AN103" s="24"/>
      <c r="AO103" s="24"/>
      <c r="AP103" s="24"/>
      <c r="AQ103" s="24"/>
      <c r="AR103" s="24"/>
      <c r="AS103" s="24"/>
      <c r="AT103" s="24"/>
      <c r="AU103" s="116"/>
      <c r="AV103" s="116">
        <f t="shared" si="98"/>
        <v>0</v>
      </c>
      <c r="AW103" s="116">
        <v>0</v>
      </c>
      <c r="AX103" s="116"/>
      <c r="AY103" s="24"/>
      <c r="AZ103" s="24"/>
      <c r="BA103" s="300">
        <f t="shared" si="99"/>
        <v>0</v>
      </c>
      <c r="BB103" s="24"/>
      <c r="BC103" s="24"/>
      <c r="BD103" s="24"/>
      <c r="BE103" s="116">
        <f t="shared" si="89"/>
        <v>0</v>
      </c>
      <c r="BF103" s="116">
        <f t="shared" si="100"/>
        <v>0</v>
      </c>
      <c r="BG103" s="24"/>
      <c r="BH103" s="24"/>
      <c r="BI103" s="116">
        <f t="shared" si="112"/>
        <v>0</v>
      </c>
      <c r="BJ103" s="116">
        <v>0</v>
      </c>
      <c r="BK103" s="116"/>
      <c r="BL103" s="24"/>
      <c r="BM103" s="24"/>
      <c r="BN103" s="116"/>
      <c r="BO103" s="116">
        <f t="shared" si="113"/>
        <v>0</v>
      </c>
      <c r="BP103" s="116">
        <v>0</v>
      </c>
      <c r="BQ103" s="116"/>
      <c r="BR103" s="24"/>
      <c r="BS103" s="24"/>
      <c r="BT103" s="24"/>
      <c r="BU103" s="24"/>
      <c r="BV103" s="116">
        <f t="shared" si="114"/>
        <v>0</v>
      </c>
      <c r="BW103" s="116">
        <v>0</v>
      </c>
      <c r="BX103" s="116"/>
      <c r="BY103" s="24"/>
      <c r="BZ103" s="24"/>
      <c r="CA103" s="116">
        <f t="shared" si="104"/>
        <v>0</v>
      </c>
      <c r="CB103" s="183"/>
      <c r="CC103" s="195"/>
      <c r="CD103" s="195"/>
      <c r="CE103" s="116">
        <f t="shared" si="105"/>
        <v>0</v>
      </c>
      <c r="CF103" s="116">
        <v>0</v>
      </c>
      <c r="CG103" s="116"/>
      <c r="CH103" s="195"/>
      <c r="CI103" s="195"/>
      <c r="CJ103" s="116"/>
      <c r="CK103" s="116">
        <f t="shared" si="106"/>
        <v>0</v>
      </c>
      <c r="CL103" s="116">
        <v>0</v>
      </c>
      <c r="CM103" s="116"/>
      <c r="CN103" s="24"/>
      <c r="CO103" s="24"/>
    </row>
    <row r="104" spans="2:93" s="166" customFormat="1" ht="30" hidden="1" customHeight="1" x14ac:dyDescent="0.25">
      <c r="B104" s="212"/>
      <c r="C104" s="115" t="s">
        <v>32</v>
      </c>
      <c r="D104" s="253"/>
      <c r="E104" s="249"/>
      <c r="F104" s="249"/>
      <c r="G104" s="253"/>
      <c r="H104" s="253"/>
      <c r="I104" s="253"/>
      <c r="J104" s="591" t="e">
        <f t="shared" si="82"/>
        <v>#DIV/0!</v>
      </c>
      <c r="K104" s="249"/>
      <c r="L104" s="82"/>
      <c r="M104" s="249"/>
      <c r="N104" s="82"/>
      <c r="O104" s="82"/>
      <c r="P104" s="82"/>
      <c r="Q104" s="82"/>
      <c r="R104" s="82"/>
      <c r="S104" s="249">
        <f t="shared" si="84"/>
        <v>0</v>
      </c>
      <c r="T104" s="597" t="e">
        <f t="shared" si="85"/>
        <v>#DIV/0!</v>
      </c>
      <c r="U104" s="249"/>
      <c r="V104" s="692" t="e">
        <f t="shared" si="86"/>
        <v>#DIV/0!</v>
      </c>
      <c r="W104" s="249"/>
      <c r="X104" s="692" t="e">
        <f t="shared" si="90"/>
        <v>#DIV/0!</v>
      </c>
      <c r="Y104" s="82"/>
      <c r="Z104" s="692" t="e">
        <f t="shared" si="94"/>
        <v>#DIV/0!</v>
      </c>
      <c r="AA104" s="82"/>
      <c r="AB104" s="692" t="e">
        <f t="shared" si="95"/>
        <v>#DIV/0!</v>
      </c>
      <c r="AC104" s="249">
        <f t="shared" si="91"/>
        <v>0</v>
      </c>
      <c r="AD104" s="633" t="e">
        <f t="shared" si="87"/>
        <v>#DIV/0!</v>
      </c>
      <c r="AE104" s="249"/>
      <c r="AF104" s="633" t="e">
        <f t="shared" si="88"/>
        <v>#DIV/0!</v>
      </c>
      <c r="AG104" s="249"/>
      <c r="AH104" s="633" t="e">
        <f t="shared" si="92"/>
        <v>#DIV/0!</v>
      </c>
      <c r="AI104" s="249"/>
      <c r="AJ104" s="633" t="e">
        <f t="shared" si="96"/>
        <v>#DIV/0!</v>
      </c>
      <c r="AK104" s="249"/>
      <c r="AL104" s="633" t="e">
        <f t="shared" si="97"/>
        <v>#DIV/0!</v>
      </c>
      <c r="AM104" s="82"/>
      <c r="AN104" s="82"/>
      <c r="AO104" s="82"/>
      <c r="AP104" s="82"/>
      <c r="AQ104" s="82"/>
      <c r="AR104" s="82"/>
      <c r="AS104" s="82"/>
      <c r="AT104" s="82"/>
      <c r="AU104" s="157"/>
      <c r="AV104" s="116">
        <f t="shared" si="98"/>
        <v>0</v>
      </c>
      <c r="AW104" s="300"/>
      <c r="AX104" s="300"/>
      <c r="AY104" s="82"/>
      <c r="AZ104" s="82"/>
      <c r="BA104" s="300">
        <f t="shared" si="99"/>
        <v>0</v>
      </c>
      <c r="BB104" s="82"/>
      <c r="BC104" s="82"/>
      <c r="BD104" s="82"/>
      <c r="BE104" s="82">
        <f t="shared" si="89"/>
        <v>0</v>
      </c>
      <c r="BF104" s="300">
        <f t="shared" si="100"/>
        <v>0</v>
      </c>
      <c r="BG104" s="82"/>
      <c r="BH104" s="82"/>
      <c r="BI104" s="82"/>
      <c r="BJ104" s="300"/>
      <c r="BK104" s="300"/>
      <c r="BL104" s="82"/>
      <c r="BM104" s="82"/>
      <c r="BN104" s="82"/>
      <c r="BO104" s="82"/>
      <c r="BP104" s="300"/>
      <c r="BQ104" s="300"/>
      <c r="BR104" s="82"/>
      <c r="BS104" s="82"/>
      <c r="BT104" s="82"/>
      <c r="BU104" s="82"/>
      <c r="BV104" s="82"/>
      <c r="BW104" s="300"/>
      <c r="BX104" s="300"/>
      <c r="BY104" s="82"/>
      <c r="BZ104" s="82"/>
      <c r="CA104" s="82">
        <f t="shared" si="104"/>
        <v>0</v>
      </c>
      <c r="CB104" s="249"/>
      <c r="CC104" s="253"/>
      <c r="CD104" s="253"/>
      <c r="CE104" s="116">
        <f t="shared" si="105"/>
        <v>0</v>
      </c>
      <c r="CF104" s="300"/>
      <c r="CG104" s="300"/>
      <c r="CH104" s="253"/>
      <c r="CI104" s="253"/>
      <c r="CJ104" s="82"/>
      <c r="CK104" s="116">
        <f t="shared" si="106"/>
        <v>0</v>
      </c>
      <c r="CL104" s="300"/>
      <c r="CM104" s="300"/>
      <c r="CN104" s="82"/>
      <c r="CO104" s="82"/>
    </row>
    <row r="105" spans="2:93" s="166" customFormat="1" ht="30" hidden="1" customHeight="1" x14ac:dyDescent="0.25">
      <c r="B105" s="212"/>
      <c r="C105" s="115" t="s">
        <v>32</v>
      </c>
      <c r="D105" s="253"/>
      <c r="E105" s="249"/>
      <c r="F105" s="249"/>
      <c r="G105" s="253"/>
      <c r="H105" s="253"/>
      <c r="I105" s="253"/>
      <c r="J105" s="591" t="e">
        <f t="shared" si="82"/>
        <v>#DIV/0!</v>
      </c>
      <c r="K105" s="249"/>
      <c r="L105" s="82"/>
      <c r="M105" s="249"/>
      <c r="N105" s="82"/>
      <c r="O105" s="82"/>
      <c r="P105" s="82"/>
      <c r="Q105" s="82"/>
      <c r="R105" s="82"/>
      <c r="S105" s="249">
        <f t="shared" si="84"/>
        <v>0</v>
      </c>
      <c r="T105" s="597" t="e">
        <f t="shared" si="85"/>
        <v>#DIV/0!</v>
      </c>
      <c r="U105" s="249"/>
      <c r="V105" s="692" t="e">
        <f t="shared" si="86"/>
        <v>#DIV/0!</v>
      </c>
      <c r="W105" s="249"/>
      <c r="X105" s="692" t="e">
        <f t="shared" si="90"/>
        <v>#DIV/0!</v>
      </c>
      <c r="Y105" s="82"/>
      <c r="Z105" s="692" t="e">
        <f t="shared" si="94"/>
        <v>#DIV/0!</v>
      </c>
      <c r="AA105" s="82"/>
      <c r="AB105" s="692" t="e">
        <f t="shared" si="95"/>
        <v>#DIV/0!</v>
      </c>
      <c r="AC105" s="249">
        <f t="shared" si="91"/>
        <v>0</v>
      </c>
      <c r="AD105" s="633" t="e">
        <f t="shared" si="87"/>
        <v>#DIV/0!</v>
      </c>
      <c r="AE105" s="249"/>
      <c r="AF105" s="633" t="e">
        <f t="shared" si="88"/>
        <v>#DIV/0!</v>
      </c>
      <c r="AG105" s="249"/>
      <c r="AH105" s="633" t="e">
        <f t="shared" si="92"/>
        <v>#DIV/0!</v>
      </c>
      <c r="AI105" s="249"/>
      <c r="AJ105" s="633" t="e">
        <f t="shared" si="96"/>
        <v>#DIV/0!</v>
      </c>
      <c r="AK105" s="249"/>
      <c r="AL105" s="633" t="e">
        <f t="shared" si="97"/>
        <v>#DIV/0!</v>
      </c>
      <c r="AM105" s="82"/>
      <c r="AN105" s="82"/>
      <c r="AO105" s="82"/>
      <c r="AP105" s="82"/>
      <c r="AQ105" s="82"/>
      <c r="AR105" s="82"/>
      <c r="AS105" s="82"/>
      <c r="AT105" s="82"/>
      <c r="AU105" s="157"/>
      <c r="AV105" s="116">
        <f t="shared" si="98"/>
        <v>0</v>
      </c>
      <c r="AW105" s="300"/>
      <c r="AX105" s="300"/>
      <c r="AY105" s="82"/>
      <c r="AZ105" s="82"/>
      <c r="BA105" s="300">
        <f t="shared" si="99"/>
        <v>0</v>
      </c>
      <c r="BB105" s="82"/>
      <c r="BC105" s="82"/>
      <c r="BD105" s="82"/>
      <c r="BE105" s="82">
        <f t="shared" si="89"/>
        <v>0</v>
      </c>
      <c r="BF105" s="300">
        <f t="shared" si="100"/>
        <v>0</v>
      </c>
      <c r="BG105" s="82"/>
      <c r="BH105" s="82"/>
      <c r="BI105" s="82"/>
      <c r="BJ105" s="300"/>
      <c r="BK105" s="300"/>
      <c r="BL105" s="82"/>
      <c r="BM105" s="82"/>
      <c r="BN105" s="82"/>
      <c r="BO105" s="82"/>
      <c r="BP105" s="300"/>
      <c r="BQ105" s="300"/>
      <c r="BR105" s="82"/>
      <c r="BS105" s="82"/>
      <c r="BT105" s="82"/>
      <c r="BU105" s="82"/>
      <c r="BV105" s="82"/>
      <c r="BW105" s="300"/>
      <c r="BX105" s="300"/>
      <c r="BY105" s="82"/>
      <c r="BZ105" s="82"/>
      <c r="CA105" s="82">
        <f t="shared" si="104"/>
        <v>0</v>
      </c>
      <c r="CB105" s="249"/>
      <c r="CC105" s="253"/>
      <c r="CD105" s="253"/>
      <c r="CE105" s="116">
        <f t="shared" si="105"/>
        <v>0</v>
      </c>
      <c r="CF105" s="300"/>
      <c r="CG105" s="300"/>
      <c r="CH105" s="253"/>
      <c r="CI105" s="253"/>
      <c r="CJ105" s="82"/>
      <c r="CK105" s="116">
        <f t="shared" si="106"/>
        <v>0</v>
      </c>
      <c r="CL105" s="300"/>
      <c r="CM105" s="300"/>
      <c r="CN105" s="82"/>
      <c r="CO105" s="82"/>
    </row>
    <row r="106" spans="2:93" s="166" customFormat="1" ht="30" hidden="1" customHeight="1" x14ac:dyDescent="0.25">
      <c r="B106" s="212"/>
      <c r="C106" s="115" t="s">
        <v>32</v>
      </c>
      <c r="D106" s="253"/>
      <c r="E106" s="249"/>
      <c r="F106" s="249"/>
      <c r="G106" s="253"/>
      <c r="H106" s="253"/>
      <c r="I106" s="253"/>
      <c r="J106" s="591" t="e">
        <f t="shared" si="82"/>
        <v>#DIV/0!</v>
      </c>
      <c r="K106" s="249"/>
      <c r="L106" s="82"/>
      <c r="M106" s="249"/>
      <c r="N106" s="82"/>
      <c r="O106" s="82"/>
      <c r="P106" s="82"/>
      <c r="Q106" s="82"/>
      <c r="R106" s="82"/>
      <c r="S106" s="249">
        <f t="shared" si="84"/>
        <v>0</v>
      </c>
      <c r="T106" s="597" t="e">
        <f t="shared" si="85"/>
        <v>#DIV/0!</v>
      </c>
      <c r="U106" s="249"/>
      <c r="V106" s="692" t="e">
        <f t="shared" si="86"/>
        <v>#DIV/0!</v>
      </c>
      <c r="W106" s="249"/>
      <c r="X106" s="692" t="e">
        <f t="shared" si="90"/>
        <v>#DIV/0!</v>
      </c>
      <c r="Y106" s="82"/>
      <c r="Z106" s="692" t="e">
        <f t="shared" si="94"/>
        <v>#DIV/0!</v>
      </c>
      <c r="AA106" s="82"/>
      <c r="AB106" s="692" t="e">
        <f t="shared" si="95"/>
        <v>#DIV/0!</v>
      </c>
      <c r="AC106" s="249">
        <f t="shared" si="91"/>
        <v>0</v>
      </c>
      <c r="AD106" s="633" t="e">
        <f t="shared" si="87"/>
        <v>#DIV/0!</v>
      </c>
      <c r="AE106" s="249"/>
      <c r="AF106" s="633" t="e">
        <f t="shared" si="88"/>
        <v>#DIV/0!</v>
      </c>
      <c r="AG106" s="249"/>
      <c r="AH106" s="633" t="e">
        <f t="shared" si="92"/>
        <v>#DIV/0!</v>
      </c>
      <c r="AI106" s="249"/>
      <c r="AJ106" s="633" t="e">
        <f t="shared" si="96"/>
        <v>#DIV/0!</v>
      </c>
      <c r="AK106" s="249"/>
      <c r="AL106" s="633" t="e">
        <f t="shared" si="97"/>
        <v>#DIV/0!</v>
      </c>
      <c r="AM106" s="82"/>
      <c r="AN106" s="82"/>
      <c r="AO106" s="82"/>
      <c r="AP106" s="82"/>
      <c r="AQ106" s="82"/>
      <c r="AR106" s="82"/>
      <c r="AS106" s="82"/>
      <c r="AT106" s="82"/>
      <c r="AU106" s="157"/>
      <c r="AV106" s="116">
        <f t="shared" si="98"/>
        <v>0</v>
      </c>
      <c r="AW106" s="300"/>
      <c r="AX106" s="300"/>
      <c r="AY106" s="82"/>
      <c r="AZ106" s="82"/>
      <c r="BA106" s="300">
        <f t="shared" si="99"/>
        <v>0</v>
      </c>
      <c r="BB106" s="82"/>
      <c r="BC106" s="82"/>
      <c r="BD106" s="82"/>
      <c r="BE106" s="82">
        <f t="shared" si="89"/>
        <v>0</v>
      </c>
      <c r="BF106" s="300">
        <f t="shared" si="100"/>
        <v>0</v>
      </c>
      <c r="BG106" s="82"/>
      <c r="BH106" s="82"/>
      <c r="BI106" s="82"/>
      <c r="BJ106" s="300"/>
      <c r="BK106" s="300"/>
      <c r="BL106" s="82"/>
      <c r="BM106" s="82"/>
      <c r="BN106" s="82"/>
      <c r="BO106" s="82"/>
      <c r="BP106" s="300"/>
      <c r="BQ106" s="300"/>
      <c r="BR106" s="82"/>
      <c r="BS106" s="82"/>
      <c r="BT106" s="82"/>
      <c r="BU106" s="82"/>
      <c r="BV106" s="82"/>
      <c r="BW106" s="300"/>
      <c r="BX106" s="300"/>
      <c r="BY106" s="82"/>
      <c r="BZ106" s="82"/>
      <c r="CA106" s="82">
        <f t="shared" si="104"/>
        <v>0</v>
      </c>
      <c r="CB106" s="249"/>
      <c r="CC106" s="253"/>
      <c r="CD106" s="253"/>
      <c r="CE106" s="116">
        <f t="shared" si="105"/>
        <v>0</v>
      </c>
      <c r="CF106" s="300"/>
      <c r="CG106" s="300"/>
      <c r="CH106" s="253"/>
      <c r="CI106" s="253"/>
      <c r="CJ106" s="82"/>
      <c r="CK106" s="116">
        <f t="shared" si="106"/>
        <v>0</v>
      </c>
      <c r="CL106" s="300"/>
      <c r="CM106" s="300"/>
      <c r="CN106" s="82"/>
      <c r="CO106" s="82"/>
    </row>
    <row r="107" spans="2:93" s="166" customFormat="1" ht="30" hidden="1" customHeight="1" x14ac:dyDescent="0.25">
      <c r="B107" s="212"/>
      <c r="C107" s="115" t="s">
        <v>32</v>
      </c>
      <c r="D107" s="253"/>
      <c r="E107" s="249"/>
      <c r="F107" s="249"/>
      <c r="G107" s="253"/>
      <c r="H107" s="253"/>
      <c r="I107" s="253"/>
      <c r="J107" s="591" t="e">
        <f t="shared" si="82"/>
        <v>#DIV/0!</v>
      </c>
      <c r="K107" s="249"/>
      <c r="L107" s="82"/>
      <c r="M107" s="249"/>
      <c r="N107" s="82"/>
      <c r="O107" s="82"/>
      <c r="P107" s="82"/>
      <c r="Q107" s="82"/>
      <c r="R107" s="82"/>
      <c r="S107" s="249">
        <f t="shared" si="84"/>
        <v>0</v>
      </c>
      <c r="T107" s="597" t="e">
        <f t="shared" si="85"/>
        <v>#DIV/0!</v>
      </c>
      <c r="U107" s="249"/>
      <c r="V107" s="692" t="e">
        <f t="shared" si="86"/>
        <v>#DIV/0!</v>
      </c>
      <c r="W107" s="249"/>
      <c r="X107" s="692" t="e">
        <f t="shared" si="90"/>
        <v>#DIV/0!</v>
      </c>
      <c r="Y107" s="82"/>
      <c r="Z107" s="692" t="e">
        <f t="shared" si="94"/>
        <v>#DIV/0!</v>
      </c>
      <c r="AA107" s="82"/>
      <c r="AB107" s="692" t="e">
        <f t="shared" si="95"/>
        <v>#DIV/0!</v>
      </c>
      <c r="AC107" s="249">
        <f t="shared" si="91"/>
        <v>0</v>
      </c>
      <c r="AD107" s="633" t="e">
        <f t="shared" si="87"/>
        <v>#DIV/0!</v>
      </c>
      <c r="AE107" s="249"/>
      <c r="AF107" s="633" t="e">
        <f t="shared" si="88"/>
        <v>#DIV/0!</v>
      </c>
      <c r="AG107" s="249"/>
      <c r="AH107" s="633" t="e">
        <f t="shared" si="92"/>
        <v>#DIV/0!</v>
      </c>
      <c r="AI107" s="249"/>
      <c r="AJ107" s="633" t="e">
        <f t="shared" si="96"/>
        <v>#DIV/0!</v>
      </c>
      <c r="AK107" s="249"/>
      <c r="AL107" s="633" t="e">
        <f t="shared" si="97"/>
        <v>#DIV/0!</v>
      </c>
      <c r="AM107" s="82"/>
      <c r="AN107" s="82"/>
      <c r="AO107" s="82"/>
      <c r="AP107" s="82"/>
      <c r="AQ107" s="82"/>
      <c r="AR107" s="82"/>
      <c r="AS107" s="82"/>
      <c r="AT107" s="82"/>
      <c r="AU107" s="157"/>
      <c r="AV107" s="116">
        <f t="shared" si="98"/>
        <v>0</v>
      </c>
      <c r="AW107" s="300"/>
      <c r="AX107" s="300"/>
      <c r="AY107" s="82"/>
      <c r="AZ107" s="82"/>
      <c r="BA107" s="300">
        <f t="shared" si="99"/>
        <v>0</v>
      </c>
      <c r="BB107" s="82"/>
      <c r="BC107" s="82"/>
      <c r="BD107" s="82"/>
      <c r="BE107" s="82">
        <f t="shared" si="89"/>
        <v>0</v>
      </c>
      <c r="BF107" s="300">
        <f t="shared" si="100"/>
        <v>0</v>
      </c>
      <c r="BG107" s="82"/>
      <c r="BH107" s="82"/>
      <c r="BI107" s="82"/>
      <c r="BJ107" s="300"/>
      <c r="BK107" s="300"/>
      <c r="BL107" s="82"/>
      <c r="BM107" s="82"/>
      <c r="BN107" s="82"/>
      <c r="BO107" s="82"/>
      <c r="BP107" s="300"/>
      <c r="BQ107" s="300"/>
      <c r="BR107" s="82"/>
      <c r="BS107" s="82"/>
      <c r="BT107" s="82"/>
      <c r="BU107" s="82"/>
      <c r="BV107" s="82"/>
      <c r="BW107" s="300"/>
      <c r="BX107" s="300"/>
      <c r="BY107" s="82"/>
      <c r="BZ107" s="82"/>
      <c r="CA107" s="82">
        <f t="shared" si="104"/>
        <v>0</v>
      </c>
      <c r="CB107" s="249"/>
      <c r="CC107" s="253"/>
      <c r="CD107" s="253"/>
      <c r="CE107" s="116">
        <f t="shared" si="105"/>
        <v>0</v>
      </c>
      <c r="CF107" s="300"/>
      <c r="CG107" s="300"/>
      <c r="CH107" s="253"/>
      <c r="CI107" s="253"/>
      <c r="CJ107" s="82"/>
      <c r="CK107" s="116">
        <f t="shared" si="106"/>
        <v>0</v>
      </c>
      <c r="CL107" s="300"/>
      <c r="CM107" s="300"/>
      <c r="CN107" s="82"/>
      <c r="CO107" s="82"/>
    </row>
    <row r="108" spans="2:93" s="166" customFormat="1" ht="30" hidden="1" customHeight="1" x14ac:dyDescent="0.25">
      <c r="B108" s="212"/>
      <c r="C108" s="115" t="s">
        <v>32</v>
      </c>
      <c r="D108" s="253"/>
      <c r="E108" s="249"/>
      <c r="F108" s="249"/>
      <c r="G108" s="253"/>
      <c r="H108" s="253"/>
      <c r="I108" s="253"/>
      <c r="J108" s="591" t="e">
        <f t="shared" si="82"/>
        <v>#DIV/0!</v>
      </c>
      <c r="K108" s="249"/>
      <c r="L108" s="82"/>
      <c r="M108" s="249"/>
      <c r="N108" s="82"/>
      <c r="O108" s="82"/>
      <c r="P108" s="82"/>
      <c r="Q108" s="82"/>
      <c r="R108" s="82"/>
      <c r="S108" s="249">
        <f t="shared" si="84"/>
        <v>0</v>
      </c>
      <c r="T108" s="597" t="e">
        <f t="shared" si="85"/>
        <v>#DIV/0!</v>
      </c>
      <c r="U108" s="249"/>
      <c r="V108" s="692" t="e">
        <f t="shared" si="86"/>
        <v>#DIV/0!</v>
      </c>
      <c r="W108" s="249"/>
      <c r="X108" s="692" t="e">
        <f t="shared" si="90"/>
        <v>#DIV/0!</v>
      </c>
      <c r="Y108" s="82"/>
      <c r="Z108" s="692" t="e">
        <f t="shared" si="94"/>
        <v>#DIV/0!</v>
      </c>
      <c r="AA108" s="82"/>
      <c r="AB108" s="692" t="e">
        <f t="shared" si="95"/>
        <v>#DIV/0!</v>
      </c>
      <c r="AC108" s="249">
        <f t="shared" si="91"/>
        <v>0</v>
      </c>
      <c r="AD108" s="633" t="e">
        <f t="shared" si="87"/>
        <v>#DIV/0!</v>
      </c>
      <c r="AE108" s="249"/>
      <c r="AF108" s="633" t="e">
        <f t="shared" si="88"/>
        <v>#DIV/0!</v>
      </c>
      <c r="AG108" s="249"/>
      <c r="AH108" s="633" t="e">
        <f t="shared" si="92"/>
        <v>#DIV/0!</v>
      </c>
      <c r="AI108" s="249"/>
      <c r="AJ108" s="633" t="e">
        <f t="shared" si="96"/>
        <v>#DIV/0!</v>
      </c>
      <c r="AK108" s="249"/>
      <c r="AL108" s="633" t="e">
        <f t="shared" si="97"/>
        <v>#DIV/0!</v>
      </c>
      <c r="AM108" s="82"/>
      <c r="AN108" s="82"/>
      <c r="AO108" s="82"/>
      <c r="AP108" s="82"/>
      <c r="AQ108" s="82"/>
      <c r="AR108" s="82"/>
      <c r="AS108" s="82"/>
      <c r="AT108" s="82"/>
      <c r="AU108" s="157"/>
      <c r="AV108" s="116">
        <f t="shared" si="98"/>
        <v>0</v>
      </c>
      <c r="AW108" s="300"/>
      <c r="AX108" s="300"/>
      <c r="AY108" s="82"/>
      <c r="AZ108" s="82"/>
      <c r="BA108" s="300">
        <f t="shared" si="99"/>
        <v>0</v>
      </c>
      <c r="BB108" s="82"/>
      <c r="BC108" s="82"/>
      <c r="BD108" s="82"/>
      <c r="BE108" s="82">
        <f t="shared" si="89"/>
        <v>0</v>
      </c>
      <c r="BF108" s="300">
        <f t="shared" si="100"/>
        <v>0</v>
      </c>
      <c r="BG108" s="82"/>
      <c r="BH108" s="82"/>
      <c r="BI108" s="82"/>
      <c r="BJ108" s="300"/>
      <c r="BK108" s="300"/>
      <c r="BL108" s="82"/>
      <c r="BM108" s="82"/>
      <c r="BN108" s="82"/>
      <c r="BO108" s="82"/>
      <c r="BP108" s="300"/>
      <c r="BQ108" s="300"/>
      <c r="BR108" s="82"/>
      <c r="BS108" s="82"/>
      <c r="BT108" s="82"/>
      <c r="BU108" s="82"/>
      <c r="BV108" s="82"/>
      <c r="BW108" s="300"/>
      <c r="BX108" s="300"/>
      <c r="BY108" s="82"/>
      <c r="BZ108" s="82"/>
      <c r="CA108" s="82">
        <f t="shared" si="104"/>
        <v>0</v>
      </c>
      <c r="CB108" s="249"/>
      <c r="CC108" s="253"/>
      <c r="CD108" s="253"/>
      <c r="CE108" s="116">
        <f t="shared" si="105"/>
        <v>0</v>
      </c>
      <c r="CF108" s="300"/>
      <c r="CG108" s="300"/>
      <c r="CH108" s="253"/>
      <c r="CI108" s="253"/>
      <c r="CJ108" s="82"/>
      <c r="CK108" s="116">
        <f t="shared" si="106"/>
        <v>0</v>
      </c>
      <c r="CL108" s="300"/>
      <c r="CM108" s="300"/>
      <c r="CN108" s="82"/>
      <c r="CO108" s="82"/>
    </row>
    <row r="109" spans="2:93" s="166" customFormat="1" ht="30" hidden="1" customHeight="1" x14ac:dyDescent="0.25">
      <c r="B109" s="212"/>
      <c r="C109" s="115" t="s">
        <v>32</v>
      </c>
      <c r="D109" s="253"/>
      <c r="E109" s="249"/>
      <c r="F109" s="249"/>
      <c r="G109" s="253"/>
      <c r="H109" s="253"/>
      <c r="I109" s="253"/>
      <c r="J109" s="591" t="e">
        <f t="shared" si="82"/>
        <v>#DIV/0!</v>
      </c>
      <c r="K109" s="249"/>
      <c r="L109" s="82"/>
      <c r="M109" s="249"/>
      <c r="N109" s="82"/>
      <c r="O109" s="82"/>
      <c r="P109" s="82"/>
      <c r="Q109" s="82"/>
      <c r="R109" s="82"/>
      <c r="S109" s="249">
        <f t="shared" si="84"/>
        <v>0</v>
      </c>
      <c r="T109" s="597" t="e">
        <f t="shared" si="85"/>
        <v>#DIV/0!</v>
      </c>
      <c r="U109" s="249"/>
      <c r="V109" s="692" t="e">
        <f t="shared" si="86"/>
        <v>#DIV/0!</v>
      </c>
      <c r="W109" s="249"/>
      <c r="X109" s="692" t="e">
        <f t="shared" si="90"/>
        <v>#DIV/0!</v>
      </c>
      <c r="Y109" s="82"/>
      <c r="Z109" s="692" t="e">
        <f t="shared" si="94"/>
        <v>#DIV/0!</v>
      </c>
      <c r="AA109" s="82"/>
      <c r="AB109" s="692" t="e">
        <f t="shared" si="95"/>
        <v>#DIV/0!</v>
      </c>
      <c r="AC109" s="249">
        <f t="shared" si="91"/>
        <v>0</v>
      </c>
      <c r="AD109" s="633" t="e">
        <f t="shared" si="87"/>
        <v>#DIV/0!</v>
      </c>
      <c r="AE109" s="249"/>
      <c r="AF109" s="633" t="e">
        <f t="shared" si="88"/>
        <v>#DIV/0!</v>
      </c>
      <c r="AG109" s="249"/>
      <c r="AH109" s="633" t="e">
        <f t="shared" si="92"/>
        <v>#DIV/0!</v>
      </c>
      <c r="AI109" s="249"/>
      <c r="AJ109" s="633" t="e">
        <f t="shared" si="96"/>
        <v>#DIV/0!</v>
      </c>
      <c r="AK109" s="249"/>
      <c r="AL109" s="633" t="e">
        <f t="shared" si="97"/>
        <v>#DIV/0!</v>
      </c>
      <c r="AM109" s="82"/>
      <c r="AN109" s="82"/>
      <c r="AO109" s="82"/>
      <c r="AP109" s="82"/>
      <c r="AQ109" s="82"/>
      <c r="AR109" s="82"/>
      <c r="AS109" s="82"/>
      <c r="AT109" s="82"/>
      <c r="AU109" s="157"/>
      <c r="AV109" s="116">
        <f t="shared" si="98"/>
        <v>0</v>
      </c>
      <c r="AW109" s="300"/>
      <c r="AX109" s="300"/>
      <c r="AY109" s="82"/>
      <c r="AZ109" s="82"/>
      <c r="BA109" s="300">
        <f t="shared" si="99"/>
        <v>0</v>
      </c>
      <c r="BB109" s="82"/>
      <c r="BC109" s="82"/>
      <c r="BD109" s="82"/>
      <c r="BE109" s="82">
        <f t="shared" si="89"/>
        <v>0</v>
      </c>
      <c r="BF109" s="300">
        <f t="shared" si="100"/>
        <v>0</v>
      </c>
      <c r="BG109" s="82"/>
      <c r="BH109" s="82"/>
      <c r="BI109" s="82"/>
      <c r="BJ109" s="300"/>
      <c r="BK109" s="300"/>
      <c r="BL109" s="82"/>
      <c r="BM109" s="82"/>
      <c r="BN109" s="82"/>
      <c r="BO109" s="82"/>
      <c r="BP109" s="300"/>
      <c r="BQ109" s="300"/>
      <c r="BR109" s="82"/>
      <c r="BS109" s="82"/>
      <c r="BT109" s="82"/>
      <c r="BU109" s="82"/>
      <c r="BV109" s="82"/>
      <c r="BW109" s="300"/>
      <c r="BX109" s="300"/>
      <c r="BY109" s="82"/>
      <c r="BZ109" s="82"/>
      <c r="CA109" s="82">
        <f t="shared" si="104"/>
        <v>0</v>
      </c>
      <c r="CB109" s="249"/>
      <c r="CC109" s="253"/>
      <c r="CD109" s="253"/>
      <c r="CE109" s="116">
        <f t="shared" si="105"/>
        <v>0</v>
      </c>
      <c r="CF109" s="300"/>
      <c r="CG109" s="300"/>
      <c r="CH109" s="253"/>
      <c r="CI109" s="253"/>
      <c r="CJ109" s="82"/>
      <c r="CK109" s="116">
        <f t="shared" si="106"/>
        <v>0</v>
      </c>
      <c r="CL109" s="300"/>
      <c r="CM109" s="300"/>
      <c r="CN109" s="82"/>
      <c r="CO109" s="82"/>
    </row>
    <row r="110" spans="2:93" s="166" customFormat="1" ht="30" hidden="1" customHeight="1" x14ac:dyDescent="0.25">
      <c r="B110" s="212"/>
      <c r="C110" s="115" t="s">
        <v>32</v>
      </c>
      <c r="D110" s="253"/>
      <c r="E110" s="249"/>
      <c r="F110" s="249"/>
      <c r="G110" s="253"/>
      <c r="H110" s="253"/>
      <c r="I110" s="253"/>
      <c r="J110" s="591" t="e">
        <f t="shared" si="82"/>
        <v>#DIV/0!</v>
      </c>
      <c r="K110" s="249"/>
      <c r="L110" s="82"/>
      <c r="M110" s="249"/>
      <c r="N110" s="82"/>
      <c r="O110" s="82"/>
      <c r="P110" s="82"/>
      <c r="Q110" s="82"/>
      <c r="R110" s="82"/>
      <c r="S110" s="249">
        <f t="shared" si="84"/>
        <v>0</v>
      </c>
      <c r="T110" s="597" t="e">
        <f t="shared" si="85"/>
        <v>#DIV/0!</v>
      </c>
      <c r="U110" s="249"/>
      <c r="V110" s="692" t="e">
        <f t="shared" si="86"/>
        <v>#DIV/0!</v>
      </c>
      <c r="W110" s="249"/>
      <c r="X110" s="692" t="e">
        <f t="shared" si="90"/>
        <v>#DIV/0!</v>
      </c>
      <c r="Y110" s="82"/>
      <c r="Z110" s="692" t="e">
        <f t="shared" si="94"/>
        <v>#DIV/0!</v>
      </c>
      <c r="AA110" s="82"/>
      <c r="AB110" s="692" t="e">
        <f t="shared" si="95"/>
        <v>#DIV/0!</v>
      </c>
      <c r="AC110" s="249">
        <f t="shared" si="91"/>
        <v>0</v>
      </c>
      <c r="AD110" s="633" t="e">
        <f t="shared" si="87"/>
        <v>#DIV/0!</v>
      </c>
      <c r="AE110" s="249"/>
      <c r="AF110" s="633" t="e">
        <f t="shared" si="88"/>
        <v>#DIV/0!</v>
      </c>
      <c r="AG110" s="249"/>
      <c r="AH110" s="633" t="e">
        <f t="shared" si="92"/>
        <v>#DIV/0!</v>
      </c>
      <c r="AI110" s="249"/>
      <c r="AJ110" s="633" t="e">
        <f t="shared" si="96"/>
        <v>#DIV/0!</v>
      </c>
      <c r="AK110" s="249"/>
      <c r="AL110" s="633" t="e">
        <f t="shared" si="97"/>
        <v>#DIV/0!</v>
      </c>
      <c r="AM110" s="82"/>
      <c r="AN110" s="82"/>
      <c r="AO110" s="82"/>
      <c r="AP110" s="82"/>
      <c r="AQ110" s="82"/>
      <c r="AR110" s="82"/>
      <c r="AS110" s="82"/>
      <c r="AT110" s="82"/>
      <c r="AU110" s="157"/>
      <c r="AV110" s="116">
        <f t="shared" si="98"/>
        <v>0</v>
      </c>
      <c r="AW110" s="300"/>
      <c r="AX110" s="300"/>
      <c r="AY110" s="82"/>
      <c r="AZ110" s="82"/>
      <c r="BA110" s="300">
        <f t="shared" si="99"/>
        <v>0</v>
      </c>
      <c r="BB110" s="82"/>
      <c r="BC110" s="82"/>
      <c r="BD110" s="82"/>
      <c r="BE110" s="82">
        <f t="shared" si="89"/>
        <v>0</v>
      </c>
      <c r="BF110" s="300">
        <f t="shared" si="100"/>
        <v>0</v>
      </c>
      <c r="BG110" s="82"/>
      <c r="BH110" s="82"/>
      <c r="BI110" s="82"/>
      <c r="BJ110" s="300"/>
      <c r="BK110" s="300"/>
      <c r="BL110" s="82"/>
      <c r="BM110" s="82"/>
      <c r="BN110" s="82"/>
      <c r="BO110" s="82"/>
      <c r="BP110" s="300"/>
      <c r="BQ110" s="300"/>
      <c r="BR110" s="82"/>
      <c r="BS110" s="82"/>
      <c r="BT110" s="82"/>
      <c r="BU110" s="82"/>
      <c r="BV110" s="82"/>
      <c r="BW110" s="300"/>
      <c r="BX110" s="300"/>
      <c r="BY110" s="82"/>
      <c r="BZ110" s="82"/>
      <c r="CA110" s="82">
        <f t="shared" si="104"/>
        <v>0</v>
      </c>
      <c r="CB110" s="249"/>
      <c r="CC110" s="253"/>
      <c r="CD110" s="253"/>
      <c r="CE110" s="116">
        <f t="shared" si="105"/>
        <v>0</v>
      </c>
      <c r="CF110" s="300"/>
      <c r="CG110" s="300"/>
      <c r="CH110" s="253"/>
      <c r="CI110" s="253"/>
      <c r="CJ110" s="82"/>
      <c r="CK110" s="116">
        <f t="shared" si="106"/>
        <v>0</v>
      </c>
      <c r="CL110" s="300"/>
      <c r="CM110" s="300"/>
      <c r="CN110" s="82"/>
      <c r="CO110" s="82"/>
    </row>
    <row r="111" spans="2:93" s="166" customFormat="1" ht="30" hidden="1" customHeight="1" x14ac:dyDescent="0.25">
      <c r="B111" s="212"/>
      <c r="C111" s="115" t="s">
        <v>32</v>
      </c>
      <c r="D111" s="253"/>
      <c r="E111" s="249"/>
      <c r="F111" s="249"/>
      <c r="G111" s="253"/>
      <c r="H111" s="253"/>
      <c r="I111" s="253"/>
      <c r="J111" s="591" t="e">
        <f t="shared" si="82"/>
        <v>#DIV/0!</v>
      </c>
      <c r="K111" s="249"/>
      <c r="L111" s="82"/>
      <c r="M111" s="249"/>
      <c r="N111" s="82"/>
      <c r="O111" s="82"/>
      <c r="P111" s="82"/>
      <c r="Q111" s="82"/>
      <c r="R111" s="82"/>
      <c r="S111" s="249">
        <f t="shared" si="84"/>
        <v>0</v>
      </c>
      <c r="T111" s="597" t="e">
        <f t="shared" si="85"/>
        <v>#DIV/0!</v>
      </c>
      <c r="U111" s="249"/>
      <c r="V111" s="692" t="e">
        <f t="shared" si="86"/>
        <v>#DIV/0!</v>
      </c>
      <c r="W111" s="249"/>
      <c r="X111" s="692" t="e">
        <f t="shared" si="90"/>
        <v>#DIV/0!</v>
      </c>
      <c r="Y111" s="82"/>
      <c r="Z111" s="692" t="e">
        <f t="shared" si="94"/>
        <v>#DIV/0!</v>
      </c>
      <c r="AA111" s="82"/>
      <c r="AB111" s="692" t="e">
        <f t="shared" si="95"/>
        <v>#DIV/0!</v>
      </c>
      <c r="AC111" s="249">
        <f t="shared" si="91"/>
        <v>0</v>
      </c>
      <c r="AD111" s="633" t="e">
        <f t="shared" si="87"/>
        <v>#DIV/0!</v>
      </c>
      <c r="AE111" s="249"/>
      <c r="AF111" s="633" t="e">
        <f t="shared" si="88"/>
        <v>#DIV/0!</v>
      </c>
      <c r="AG111" s="249"/>
      <c r="AH111" s="633" t="e">
        <f t="shared" si="92"/>
        <v>#DIV/0!</v>
      </c>
      <c r="AI111" s="249"/>
      <c r="AJ111" s="633" t="e">
        <f t="shared" si="96"/>
        <v>#DIV/0!</v>
      </c>
      <c r="AK111" s="249"/>
      <c r="AL111" s="633" t="e">
        <f t="shared" si="97"/>
        <v>#DIV/0!</v>
      </c>
      <c r="AM111" s="82"/>
      <c r="AN111" s="82"/>
      <c r="AO111" s="82"/>
      <c r="AP111" s="82"/>
      <c r="AQ111" s="82"/>
      <c r="AR111" s="82"/>
      <c r="AS111" s="82"/>
      <c r="AT111" s="82"/>
      <c r="AU111" s="157"/>
      <c r="AV111" s="116">
        <f t="shared" si="98"/>
        <v>0</v>
      </c>
      <c r="AW111" s="300"/>
      <c r="AX111" s="300"/>
      <c r="AY111" s="82"/>
      <c r="AZ111" s="82"/>
      <c r="BA111" s="300">
        <f t="shared" si="99"/>
        <v>0</v>
      </c>
      <c r="BB111" s="82"/>
      <c r="BC111" s="82"/>
      <c r="BD111" s="82"/>
      <c r="BE111" s="82">
        <f t="shared" si="89"/>
        <v>0</v>
      </c>
      <c r="BF111" s="300">
        <f t="shared" si="100"/>
        <v>0</v>
      </c>
      <c r="BG111" s="82"/>
      <c r="BH111" s="82"/>
      <c r="BI111" s="82"/>
      <c r="BJ111" s="300"/>
      <c r="BK111" s="300"/>
      <c r="BL111" s="82"/>
      <c r="BM111" s="82"/>
      <c r="BN111" s="82"/>
      <c r="BO111" s="82"/>
      <c r="BP111" s="300"/>
      <c r="BQ111" s="300"/>
      <c r="BR111" s="82"/>
      <c r="BS111" s="82"/>
      <c r="BT111" s="82"/>
      <c r="BU111" s="82"/>
      <c r="BV111" s="82"/>
      <c r="BW111" s="300"/>
      <c r="BX111" s="300"/>
      <c r="BY111" s="82"/>
      <c r="BZ111" s="82"/>
      <c r="CA111" s="82">
        <f t="shared" si="104"/>
        <v>0</v>
      </c>
      <c r="CB111" s="249"/>
      <c r="CC111" s="253"/>
      <c r="CD111" s="253"/>
      <c r="CE111" s="116">
        <f t="shared" si="105"/>
        <v>0</v>
      </c>
      <c r="CF111" s="300"/>
      <c r="CG111" s="300"/>
      <c r="CH111" s="253"/>
      <c r="CI111" s="253"/>
      <c r="CJ111" s="82"/>
      <c r="CK111" s="116">
        <f t="shared" si="106"/>
        <v>0</v>
      </c>
      <c r="CL111" s="300"/>
      <c r="CM111" s="300"/>
      <c r="CN111" s="82"/>
      <c r="CO111" s="82"/>
    </row>
    <row r="112" spans="2:93" s="166" customFormat="1" ht="30" hidden="1" customHeight="1" x14ac:dyDescent="0.25">
      <c r="B112" s="212"/>
      <c r="C112" s="115" t="s">
        <v>32</v>
      </c>
      <c r="D112" s="253"/>
      <c r="E112" s="249"/>
      <c r="F112" s="249"/>
      <c r="G112" s="253"/>
      <c r="H112" s="253"/>
      <c r="I112" s="253"/>
      <c r="J112" s="591" t="e">
        <f t="shared" si="82"/>
        <v>#DIV/0!</v>
      </c>
      <c r="K112" s="249"/>
      <c r="L112" s="82"/>
      <c r="M112" s="249"/>
      <c r="N112" s="82"/>
      <c r="O112" s="82"/>
      <c r="P112" s="82"/>
      <c r="Q112" s="82"/>
      <c r="R112" s="82"/>
      <c r="S112" s="249">
        <f t="shared" si="84"/>
        <v>0</v>
      </c>
      <c r="T112" s="597" t="e">
        <f t="shared" si="85"/>
        <v>#DIV/0!</v>
      </c>
      <c r="U112" s="249"/>
      <c r="V112" s="692" t="e">
        <f t="shared" si="86"/>
        <v>#DIV/0!</v>
      </c>
      <c r="W112" s="249"/>
      <c r="X112" s="692" t="e">
        <f t="shared" si="90"/>
        <v>#DIV/0!</v>
      </c>
      <c r="Y112" s="82"/>
      <c r="Z112" s="692" t="e">
        <f t="shared" si="94"/>
        <v>#DIV/0!</v>
      </c>
      <c r="AA112" s="82"/>
      <c r="AB112" s="692" t="e">
        <f t="shared" si="95"/>
        <v>#DIV/0!</v>
      </c>
      <c r="AC112" s="249">
        <f t="shared" si="91"/>
        <v>0</v>
      </c>
      <c r="AD112" s="633" t="e">
        <f t="shared" si="87"/>
        <v>#DIV/0!</v>
      </c>
      <c r="AE112" s="249"/>
      <c r="AF112" s="633" t="e">
        <f t="shared" si="88"/>
        <v>#DIV/0!</v>
      </c>
      <c r="AG112" s="249"/>
      <c r="AH112" s="633" t="e">
        <f t="shared" si="92"/>
        <v>#DIV/0!</v>
      </c>
      <c r="AI112" s="249"/>
      <c r="AJ112" s="633" t="e">
        <f t="shared" si="96"/>
        <v>#DIV/0!</v>
      </c>
      <c r="AK112" s="249"/>
      <c r="AL112" s="633" t="e">
        <f t="shared" si="97"/>
        <v>#DIV/0!</v>
      </c>
      <c r="AM112" s="82"/>
      <c r="AN112" s="82"/>
      <c r="AO112" s="82"/>
      <c r="AP112" s="82"/>
      <c r="AQ112" s="82"/>
      <c r="AR112" s="82"/>
      <c r="AS112" s="82"/>
      <c r="AT112" s="82"/>
      <c r="AU112" s="157"/>
      <c r="AV112" s="116">
        <f t="shared" si="98"/>
        <v>0</v>
      </c>
      <c r="AW112" s="300"/>
      <c r="AX112" s="300"/>
      <c r="AY112" s="82"/>
      <c r="AZ112" s="82"/>
      <c r="BA112" s="300">
        <f t="shared" si="99"/>
        <v>0</v>
      </c>
      <c r="BB112" s="82"/>
      <c r="BC112" s="82"/>
      <c r="BD112" s="82"/>
      <c r="BE112" s="82">
        <f t="shared" si="89"/>
        <v>0</v>
      </c>
      <c r="BF112" s="300">
        <f t="shared" si="100"/>
        <v>0</v>
      </c>
      <c r="BG112" s="82"/>
      <c r="BH112" s="82"/>
      <c r="BI112" s="82"/>
      <c r="BJ112" s="300"/>
      <c r="BK112" s="300"/>
      <c r="BL112" s="82"/>
      <c r="BM112" s="82"/>
      <c r="BN112" s="82"/>
      <c r="BO112" s="82"/>
      <c r="BP112" s="300"/>
      <c r="BQ112" s="300"/>
      <c r="BR112" s="82"/>
      <c r="BS112" s="82"/>
      <c r="BT112" s="82"/>
      <c r="BU112" s="82"/>
      <c r="BV112" s="82"/>
      <c r="BW112" s="300"/>
      <c r="BX112" s="300"/>
      <c r="BY112" s="82"/>
      <c r="BZ112" s="82"/>
      <c r="CA112" s="82">
        <f t="shared" si="104"/>
        <v>0</v>
      </c>
      <c r="CB112" s="249"/>
      <c r="CC112" s="253"/>
      <c r="CD112" s="253"/>
      <c r="CE112" s="116">
        <f t="shared" si="105"/>
        <v>0</v>
      </c>
      <c r="CF112" s="300"/>
      <c r="CG112" s="300"/>
      <c r="CH112" s="253"/>
      <c r="CI112" s="253"/>
      <c r="CJ112" s="82"/>
      <c r="CK112" s="116">
        <f t="shared" si="106"/>
        <v>0</v>
      </c>
      <c r="CL112" s="300"/>
      <c r="CM112" s="300"/>
      <c r="CN112" s="82"/>
      <c r="CO112" s="82"/>
    </row>
    <row r="113" spans="2:93" s="166" customFormat="1" ht="30" hidden="1" customHeight="1" x14ac:dyDescent="0.25">
      <c r="B113" s="212"/>
      <c r="C113" s="115" t="s">
        <v>32</v>
      </c>
      <c r="D113" s="253"/>
      <c r="E113" s="249"/>
      <c r="F113" s="249"/>
      <c r="G113" s="253"/>
      <c r="H113" s="253"/>
      <c r="I113" s="253"/>
      <c r="J113" s="591" t="e">
        <f t="shared" si="82"/>
        <v>#DIV/0!</v>
      </c>
      <c r="K113" s="249"/>
      <c r="L113" s="82"/>
      <c r="M113" s="249"/>
      <c r="N113" s="82"/>
      <c r="O113" s="82"/>
      <c r="P113" s="82"/>
      <c r="Q113" s="82"/>
      <c r="R113" s="82"/>
      <c r="S113" s="249">
        <f t="shared" si="84"/>
        <v>0</v>
      </c>
      <c r="T113" s="597" t="e">
        <f t="shared" si="85"/>
        <v>#DIV/0!</v>
      </c>
      <c r="U113" s="249"/>
      <c r="V113" s="692" t="e">
        <f t="shared" si="86"/>
        <v>#DIV/0!</v>
      </c>
      <c r="W113" s="249"/>
      <c r="X113" s="692" t="e">
        <f t="shared" si="90"/>
        <v>#DIV/0!</v>
      </c>
      <c r="Y113" s="82"/>
      <c r="Z113" s="692" t="e">
        <f t="shared" si="94"/>
        <v>#DIV/0!</v>
      </c>
      <c r="AA113" s="82"/>
      <c r="AB113" s="692" t="e">
        <f t="shared" si="95"/>
        <v>#DIV/0!</v>
      </c>
      <c r="AC113" s="249">
        <f t="shared" si="91"/>
        <v>0</v>
      </c>
      <c r="AD113" s="633" t="e">
        <f t="shared" si="87"/>
        <v>#DIV/0!</v>
      </c>
      <c r="AE113" s="249"/>
      <c r="AF113" s="633" t="e">
        <f t="shared" si="88"/>
        <v>#DIV/0!</v>
      </c>
      <c r="AG113" s="249"/>
      <c r="AH113" s="633" t="e">
        <f t="shared" si="92"/>
        <v>#DIV/0!</v>
      </c>
      <c r="AI113" s="249"/>
      <c r="AJ113" s="633" t="e">
        <f t="shared" si="96"/>
        <v>#DIV/0!</v>
      </c>
      <c r="AK113" s="249"/>
      <c r="AL113" s="633" t="e">
        <f t="shared" si="97"/>
        <v>#DIV/0!</v>
      </c>
      <c r="AM113" s="82"/>
      <c r="AN113" s="82"/>
      <c r="AO113" s="82"/>
      <c r="AP113" s="82"/>
      <c r="AQ113" s="82"/>
      <c r="AR113" s="82"/>
      <c r="AS113" s="82"/>
      <c r="AT113" s="82"/>
      <c r="AU113" s="157"/>
      <c r="AV113" s="116">
        <f t="shared" si="98"/>
        <v>0</v>
      </c>
      <c r="AW113" s="300"/>
      <c r="AX113" s="300"/>
      <c r="AY113" s="82"/>
      <c r="AZ113" s="82"/>
      <c r="BA113" s="300">
        <f t="shared" si="99"/>
        <v>0</v>
      </c>
      <c r="BB113" s="82"/>
      <c r="BC113" s="82"/>
      <c r="BD113" s="82"/>
      <c r="BE113" s="82">
        <f t="shared" si="89"/>
        <v>0</v>
      </c>
      <c r="BF113" s="300">
        <f t="shared" si="100"/>
        <v>0</v>
      </c>
      <c r="BG113" s="82"/>
      <c r="BH113" s="82"/>
      <c r="BI113" s="82"/>
      <c r="BJ113" s="300"/>
      <c r="BK113" s="300"/>
      <c r="BL113" s="82"/>
      <c r="BM113" s="82"/>
      <c r="BN113" s="82"/>
      <c r="BO113" s="82"/>
      <c r="BP113" s="300"/>
      <c r="BQ113" s="300"/>
      <c r="BR113" s="82"/>
      <c r="BS113" s="82"/>
      <c r="BT113" s="82"/>
      <c r="BU113" s="82"/>
      <c r="BV113" s="82"/>
      <c r="BW113" s="300"/>
      <c r="BX113" s="300"/>
      <c r="BY113" s="82"/>
      <c r="BZ113" s="82"/>
      <c r="CA113" s="82">
        <f t="shared" si="104"/>
        <v>0</v>
      </c>
      <c r="CB113" s="249"/>
      <c r="CC113" s="253"/>
      <c r="CD113" s="253"/>
      <c r="CE113" s="116">
        <f t="shared" si="105"/>
        <v>0</v>
      </c>
      <c r="CF113" s="300"/>
      <c r="CG113" s="300"/>
      <c r="CH113" s="253"/>
      <c r="CI113" s="253"/>
      <c r="CJ113" s="82"/>
      <c r="CK113" s="116">
        <f t="shared" si="106"/>
        <v>0</v>
      </c>
      <c r="CL113" s="300"/>
      <c r="CM113" s="300"/>
      <c r="CN113" s="82"/>
      <c r="CO113" s="82"/>
    </row>
    <row r="114" spans="2:93" s="166" customFormat="1" ht="30" hidden="1" customHeight="1" x14ac:dyDescent="0.25">
      <c r="B114" s="212"/>
      <c r="C114" s="115" t="s">
        <v>32</v>
      </c>
      <c r="D114" s="253"/>
      <c r="E114" s="249"/>
      <c r="F114" s="249"/>
      <c r="G114" s="253"/>
      <c r="H114" s="253"/>
      <c r="I114" s="253"/>
      <c r="J114" s="591" t="e">
        <f t="shared" si="82"/>
        <v>#DIV/0!</v>
      </c>
      <c r="K114" s="249"/>
      <c r="L114" s="82"/>
      <c r="M114" s="249"/>
      <c r="N114" s="82"/>
      <c r="O114" s="82"/>
      <c r="P114" s="82"/>
      <c r="Q114" s="82"/>
      <c r="R114" s="82"/>
      <c r="S114" s="249">
        <f t="shared" si="84"/>
        <v>0</v>
      </c>
      <c r="T114" s="597" t="e">
        <f t="shared" si="85"/>
        <v>#DIV/0!</v>
      </c>
      <c r="U114" s="249"/>
      <c r="V114" s="692" t="e">
        <f t="shared" si="86"/>
        <v>#DIV/0!</v>
      </c>
      <c r="W114" s="249"/>
      <c r="X114" s="692" t="e">
        <f t="shared" si="90"/>
        <v>#DIV/0!</v>
      </c>
      <c r="Y114" s="82"/>
      <c r="Z114" s="692" t="e">
        <f t="shared" si="94"/>
        <v>#DIV/0!</v>
      </c>
      <c r="AA114" s="82"/>
      <c r="AB114" s="692" t="e">
        <f t="shared" si="95"/>
        <v>#DIV/0!</v>
      </c>
      <c r="AC114" s="249">
        <f t="shared" si="91"/>
        <v>0</v>
      </c>
      <c r="AD114" s="633" t="e">
        <f t="shared" si="87"/>
        <v>#DIV/0!</v>
      </c>
      <c r="AE114" s="249"/>
      <c r="AF114" s="633" t="e">
        <f t="shared" si="88"/>
        <v>#DIV/0!</v>
      </c>
      <c r="AG114" s="249"/>
      <c r="AH114" s="633" t="e">
        <f t="shared" si="92"/>
        <v>#DIV/0!</v>
      </c>
      <c r="AI114" s="249"/>
      <c r="AJ114" s="633" t="e">
        <f t="shared" si="96"/>
        <v>#DIV/0!</v>
      </c>
      <c r="AK114" s="249"/>
      <c r="AL114" s="633" t="e">
        <f t="shared" si="97"/>
        <v>#DIV/0!</v>
      </c>
      <c r="AM114" s="82"/>
      <c r="AN114" s="82"/>
      <c r="AO114" s="82"/>
      <c r="AP114" s="82"/>
      <c r="AQ114" s="82"/>
      <c r="AR114" s="82"/>
      <c r="AS114" s="82"/>
      <c r="AT114" s="82"/>
      <c r="AU114" s="157"/>
      <c r="AV114" s="116">
        <f t="shared" si="98"/>
        <v>0</v>
      </c>
      <c r="AW114" s="300"/>
      <c r="AX114" s="300"/>
      <c r="AY114" s="82"/>
      <c r="AZ114" s="82"/>
      <c r="BA114" s="300">
        <f t="shared" si="99"/>
        <v>0</v>
      </c>
      <c r="BB114" s="82"/>
      <c r="BC114" s="82"/>
      <c r="BD114" s="82"/>
      <c r="BE114" s="82">
        <f t="shared" si="89"/>
        <v>0</v>
      </c>
      <c r="BF114" s="300">
        <f t="shared" si="100"/>
        <v>0</v>
      </c>
      <c r="BG114" s="82"/>
      <c r="BH114" s="82"/>
      <c r="BI114" s="82"/>
      <c r="BJ114" s="300"/>
      <c r="BK114" s="300"/>
      <c r="BL114" s="82"/>
      <c r="BM114" s="82"/>
      <c r="BN114" s="82"/>
      <c r="BO114" s="82"/>
      <c r="BP114" s="300"/>
      <c r="BQ114" s="300"/>
      <c r="BR114" s="82"/>
      <c r="BS114" s="82"/>
      <c r="BT114" s="82"/>
      <c r="BU114" s="82"/>
      <c r="BV114" s="82"/>
      <c r="BW114" s="300"/>
      <c r="BX114" s="300"/>
      <c r="BY114" s="82"/>
      <c r="BZ114" s="82"/>
      <c r="CA114" s="82">
        <f t="shared" si="104"/>
        <v>0</v>
      </c>
      <c r="CB114" s="249"/>
      <c r="CC114" s="253"/>
      <c r="CD114" s="253"/>
      <c r="CE114" s="116">
        <f t="shared" si="105"/>
        <v>0</v>
      </c>
      <c r="CF114" s="300"/>
      <c r="CG114" s="300"/>
      <c r="CH114" s="253"/>
      <c r="CI114" s="253"/>
      <c r="CJ114" s="82"/>
      <c r="CK114" s="116">
        <f t="shared" si="106"/>
        <v>0</v>
      </c>
      <c r="CL114" s="300"/>
      <c r="CM114" s="300"/>
      <c r="CN114" s="82"/>
      <c r="CO114" s="82"/>
    </row>
    <row r="115" spans="2:93" s="722" customFormat="1" ht="179.25" hidden="1" customHeight="1" x14ac:dyDescent="0.25">
      <c r="B115" s="723" t="s">
        <v>34</v>
      </c>
      <c r="C115" s="115" t="s">
        <v>32</v>
      </c>
      <c r="D115" s="724">
        <f>E115+F115+G115+H115</f>
        <v>0</v>
      </c>
      <c r="E115" s="724">
        <f>E116+E117</f>
        <v>0</v>
      </c>
      <c r="F115" s="724">
        <f>F116+F117</f>
        <v>0</v>
      </c>
      <c r="G115" s="724">
        <f>G116+G117</f>
        <v>0</v>
      </c>
      <c r="H115" s="724">
        <f>H116+H117</f>
        <v>0</v>
      </c>
      <c r="I115" s="724"/>
      <c r="J115" s="591" t="e">
        <f t="shared" si="82"/>
        <v>#DIV/0!</v>
      </c>
      <c r="K115" s="724">
        <f>K116+K117</f>
        <v>0</v>
      </c>
      <c r="L115" s="725"/>
      <c r="M115" s="724">
        <f>M116+M117</f>
        <v>0</v>
      </c>
      <c r="N115" s="725"/>
      <c r="O115" s="725">
        <f>O116+O117</f>
        <v>0</v>
      </c>
      <c r="P115" s="725"/>
      <c r="Q115" s="725">
        <f>Q116+Q117</f>
        <v>0</v>
      </c>
      <c r="R115" s="725"/>
      <c r="S115" s="724">
        <f t="shared" si="84"/>
        <v>0</v>
      </c>
      <c r="T115" s="597" t="e">
        <f t="shared" si="85"/>
        <v>#DIV/0!</v>
      </c>
      <c r="U115" s="724">
        <f>U116+U117</f>
        <v>0</v>
      </c>
      <c r="V115" s="692" t="e">
        <f t="shared" si="86"/>
        <v>#DIV/0!</v>
      </c>
      <c r="W115" s="724">
        <f>W116+W117</f>
        <v>0</v>
      </c>
      <c r="X115" s="692" t="e">
        <f t="shared" si="90"/>
        <v>#DIV/0!</v>
      </c>
      <c r="Y115" s="725">
        <f>Y116+Y117</f>
        <v>0</v>
      </c>
      <c r="Z115" s="692" t="e">
        <f t="shared" si="94"/>
        <v>#DIV/0!</v>
      </c>
      <c r="AA115" s="725">
        <f>AA116+AA117</f>
        <v>0</v>
      </c>
      <c r="AB115" s="692" t="e">
        <f t="shared" si="95"/>
        <v>#DIV/0!</v>
      </c>
      <c r="AC115" s="724">
        <f t="shared" si="91"/>
        <v>0</v>
      </c>
      <c r="AD115" s="633" t="e">
        <f t="shared" si="87"/>
        <v>#DIV/0!</v>
      </c>
      <c r="AE115" s="724">
        <f>AE116+AE117</f>
        <v>0</v>
      </c>
      <c r="AF115" s="633" t="e">
        <f t="shared" si="88"/>
        <v>#DIV/0!</v>
      </c>
      <c r="AG115" s="724">
        <f>AG116+AG117</f>
        <v>0</v>
      </c>
      <c r="AH115" s="633" t="e">
        <f t="shared" si="92"/>
        <v>#DIV/0!</v>
      </c>
      <c r="AI115" s="724">
        <f>AI116+AI117</f>
        <v>0</v>
      </c>
      <c r="AJ115" s="633" t="e">
        <f t="shared" si="96"/>
        <v>#DIV/0!</v>
      </c>
      <c r="AK115" s="724">
        <f>AK116+AK117</f>
        <v>0</v>
      </c>
      <c r="AL115" s="633" t="e">
        <f t="shared" si="97"/>
        <v>#DIV/0!</v>
      </c>
      <c r="AM115" s="725"/>
      <c r="AN115" s="725"/>
      <c r="AO115" s="725"/>
      <c r="AP115" s="725"/>
      <c r="AQ115" s="725"/>
      <c r="AR115" s="725"/>
      <c r="AS115" s="725"/>
      <c r="AT115" s="725"/>
      <c r="AU115" s="725"/>
      <c r="AV115" s="116">
        <f t="shared" si="98"/>
        <v>0</v>
      </c>
      <c r="AW115" s="725">
        <f>AW116+AW117</f>
        <v>0</v>
      </c>
      <c r="AX115" s="725">
        <f>AX116+AX117</f>
        <v>0</v>
      </c>
      <c r="AY115" s="725">
        <f>AY116+AY117</f>
        <v>0</v>
      </c>
      <c r="AZ115" s="725">
        <f>AZ116+AZ117</f>
        <v>0</v>
      </c>
      <c r="BA115" s="725"/>
      <c r="BB115" s="725"/>
      <c r="BC115" s="726"/>
      <c r="BD115" s="726"/>
      <c r="BE115" s="725"/>
      <c r="BF115" s="725"/>
      <c r="BG115" s="726"/>
      <c r="BH115" s="726"/>
      <c r="BI115" s="664">
        <f>BJ115+BK115+BL115+BM115</f>
        <v>0</v>
      </c>
      <c r="BJ115" s="725">
        <f>BJ116+BJ117</f>
        <v>0</v>
      </c>
      <c r="BK115" s="725">
        <f>BK116+BK117</f>
        <v>0</v>
      </c>
      <c r="BL115" s="725">
        <f>BL116+BL117</f>
        <v>0</v>
      </c>
      <c r="BM115" s="726">
        <f>BM116+BM117</f>
        <v>0</v>
      </c>
      <c r="BN115" s="725"/>
      <c r="BO115" s="664">
        <f>BP115+BQ115+BR115+BS115</f>
        <v>0</v>
      </c>
      <c r="BP115" s="725">
        <f>BP116+BP117</f>
        <v>0</v>
      </c>
      <c r="BQ115" s="725">
        <f>BQ116+BQ117</f>
        <v>0</v>
      </c>
      <c r="BR115" s="725">
        <f>BR116+BR117</f>
        <v>0</v>
      </c>
      <c r="BS115" s="726">
        <f>BS116+BS117</f>
        <v>0</v>
      </c>
      <c r="BT115" s="726"/>
      <c r="BU115" s="726"/>
      <c r="BV115" s="664">
        <f>BW115+BX115+BY115+BZ115</f>
        <v>0</v>
      </c>
      <c r="BW115" s="725">
        <f>BW116+BW117</f>
        <v>0</v>
      </c>
      <c r="BX115" s="725">
        <f>BX116+BX117</f>
        <v>0</v>
      </c>
      <c r="BY115" s="725">
        <f>BY116+BY117</f>
        <v>0</v>
      </c>
      <c r="BZ115" s="726">
        <f>BZ116+BZ117</f>
        <v>0</v>
      </c>
      <c r="CA115" s="725">
        <f>CB115</f>
        <v>0</v>
      </c>
      <c r="CB115" s="725">
        <f>CB116+CB117</f>
        <v>0</v>
      </c>
      <c r="CC115" s="727"/>
      <c r="CD115" s="727"/>
      <c r="CE115" s="116">
        <f t="shared" si="105"/>
        <v>0</v>
      </c>
      <c r="CF115" s="725">
        <f>CF116+CF117</f>
        <v>0</v>
      </c>
      <c r="CG115" s="725">
        <f>CG116+CG117</f>
        <v>0</v>
      </c>
      <c r="CH115" s="727"/>
      <c r="CI115" s="727"/>
      <c r="CJ115" s="725"/>
      <c r="CK115" s="116">
        <f t="shared" si="106"/>
        <v>0</v>
      </c>
      <c r="CL115" s="725">
        <f>CL116+CL117</f>
        <v>0</v>
      </c>
      <c r="CM115" s="725">
        <f>CM116+CM117</f>
        <v>0</v>
      </c>
      <c r="CN115" s="725">
        <f>CN116+CN117</f>
        <v>0</v>
      </c>
      <c r="CO115" s="726">
        <f>CO116+CO117</f>
        <v>0</v>
      </c>
    </row>
    <row r="116" spans="2:93" s="679" customFormat="1" ht="41.25" hidden="1" customHeight="1" x14ac:dyDescent="0.25">
      <c r="B116" s="212"/>
      <c r="C116" s="115" t="s">
        <v>32</v>
      </c>
      <c r="D116" s="693">
        <f>E116+F116+G116+H116</f>
        <v>0</v>
      </c>
      <c r="E116" s="693">
        <f>E120+E126</f>
        <v>0</v>
      </c>
      <c r="F116" s="693">
        <f>F120+F126+F172</f>
        <v>0</v>
      </c>
      <c r="G116" s="693">
        <f>G120+G126</f>
        <v>0</v>
      </c>
      <c r="H116" s="693">
        <f>H120+H126</f>
        <v>0</v>
      </c>
      <c r="I116" s="693"/>
      <c r="J116" s="591" t="e">
        <f t="shared" si="82"/>
        <v>#DIV/0!</v>
      </c>
      <c r="K116" s="693">
        <f>K120+K126</f>
        <v>0</v>
      </c>
      <c r="L116" s="678"/>
      <c r="M116" s="693">
        <f>M120+M126+M172</f>
        <v>0</v>
      </c>
      <c r="N116" s="678"/>
      <c r="O116" s="678">
        <f>O120+O126</f>
        <v>0</v>
      </c>
      <c r="P116" s="678"/>
      <c r="Q116" s="678">
        <f>Q120+Q126</f>
        <v>0</v>
      </c>
      <c r="R116" s="678"/>
      <c r="S116" s="693">
        <f t="shared" si="84"/>
        <v>0</v>
      </c>
      <c r="T116" s="597" t="e">
        <f t="shared" si="85"/>
        <v>#DIV/0!</v>
      </c>
      <c r="U116" s="693">
        <f>U120+U126</f>
        <v>0</v>
      </c>
      <c r="V116" s="692" t="e">
        <f t="shared" si="86"/>
        <v>#DIV/0!</v>
      </c>
      <c r="W116" s="693">
        <f>W120+W126+W172</f>
        <v>0</v>
      </c>
      <c r="X116" s="692" t="e">
        <f t="shared" si="90"/>
        <v>#DIV/0!</v>
      </c>
      <c r="Y116" s="678">
        <f>Y120+Y126</f>
        <v>0</v>
      </c>
      <c r="Z116" s="692" t="e">
        <f t="shared" si="94"/>
        <v>#DIV/0!</v>
      </c>
      <c r="AA116" s="678">
        <f>AA120+AA126</f>
        <v>0</v>
      </c>
      <c r="AB116" s="692" t="e">
        <f t="shared" si="95"/>
        <v>#DIV/0!</v>
      </c>
      <c r="AC116" s="693">
        <f t="shared" si="91"/>
        <v>0</v>
      </c>
      <c r="AD116" s="633" t="e">
        <f t="shared" si="87"/>
        <v>#DIV/0!</v>
      </c>
      <c r="AE116" s="693">
        <f>AE120+AE126</f>
        <v>0</v>
      </c>
      <c r="AF116" s="633" t="e">
        <f t="shared" si="88"/>
        <v>#DIV/0!</v>
      </c>
      <c r="AG116" s="693">
        <f>AG120+AG126+AG172</f>
        <v>0</v>
      </c>
      <c r="AH116" s="633" t="e">
        <f t="shared" si="92"/>
        <v>#DIV/0!</v>
      </c>
      <c r="AI116" s="693">
        <f>AI120+AI126</f>
        <v>0</v>
      </c>
      <c r="AJ116" s="633" t="e">
        <f t="shared" si="96"/>
        <v>#DIV/0!</v>
      </c>
      <c r="AK116" s="693">
        <f>AK120+AK126</f>
        <v>0</v>
      </c>
      <c r="AL116" s="633" t="e">
        <f t="shared" si="97"/>
        <v>#DIV/0!</v>
      </c>
      <c r="AM116" s="678"/>
      <c r="AN116" s="678"/>
      <c r="AO116" s="678"/>
      <c r="AP116" s="678"/>
      <c r="AQ116" s="678"/>
      <c r="AR116" s="678"/>
      <c r="AS116" s="678"/>
      <c r="AT116" s="678"/>
      <c r="AU116" s="678"/>
      <c r="AV116" s="116">
        <f t="shared" si="98"/>
        <v>0</v>
      </c>
      <c r="AW116" s="678">
        <f>AW120+AW126</f>
        <v>0</v>
      </c>
      <c r="AX116" s="678">
        <f>AX120+AX126+AX172</f>
        <v>0</v>
      </c>
      <c r="AY116" s="678">
        <f>AY120+AY126</f>
        <v>0</v>
      </c>
      <c r="AZ116" s="678">
        <f>AZ120+AZ126</f>
        <v>0</v>
      </c>
      <c r="BA116" s="678">
        <f>BB116+BC116+BD116</f>
        <v>3776254.7761300001</v>
      </c>
      <c r="BB116" s="678">
        <f>BB118+BB192+BB306+BB312+BB318+BB324+BB343+BB147</f>
        <v>3776254.7761300001</v>
      </c>
      <c r="BC116" s="678"/>
      <c r="BD116" s="678"/>
      <c r="BE116" s="678" t="e">
        <f>BF116+BG116+BH116</f>
        <v>#REF!</v>
      </c>
      <c r="BF116" s="678" t="e">
        <f>BF118+BF192+BF306+BF312+BF318+BF324+BF343+BF147+BF170</f>
        <v>#REF!</v>
      </c>
      <c r="BG116" s="678"/>
      <c r="BH116" s="678"/>
      <c r="BI116" s="678">
        <f>BJ116+BK116+BL116+BM116</f>
        <v>0</v>
      </c>
      <c r="BJ116" s="678">
        <f>BJ120+BJ126</f>
        <v>0</v>
      </c>
      <c r="BK116" s="678">
        <f>BK120+BK126+BK172</f>
        <v>0</v>
      </c>
      <c r="BL116" s="678">
        <f>BL120+BL126</f>
        <v>0</v>
      </c>
      <c r="BM116" s="678">
        <f>BM120+BM126</f>
        <v>0</v>
      </c>
      <c r="BN116" s="678"/>
      <c r="BO116" s="678">
        <f>BP116+BQ116+BR116+BS116</f>
        <v>0</v>
      </c>
      <c r="BP116" s="678">
        <f>BP120+BP126</f>
        <v>0</v>
      </c>
      <c r="BQ116" s="678">
        <f>BQ120+BQ126+BQ172</f>
        <v>0</v>
      </c>
      <c r="BR116" s="678">
        <f>BR120+BR126</f>
        <v>0</v>
      </c>
      <c r="BS116" s="678">
        <f>BS120+BS126</f>
        <v>0</v>
      </c>
      <c r="BT116" s="678"/>
      <c r="BU116" s="678"/>
      <c r="BV116" s="678">
        <f>BW116+BX116+BY116+BZ116</f>
        <v>0</v>
      </c>
      <c r="BW116" s="678">
        <f>BW120+BW126</f>
        <v>0</v>
      </c>
      <c r="BX116" s="678">
        <f>BX120+BX126</f>
        <v>0</v>
      </c>
      <c r="BY116" s="678">
        <f>BY120+BY126</f>
        <v>0</v>
      </c>
      <c r="BZ116" s="678">
        <f>BZ120+BZ126</f>
        <v>0</v>
      </c>
      <c r="CA116" s="678">
        <f>CB116+CC116+CD116</f>
        <v>0</v>
      </c>
      <c r="CB116" s="678">
        <f>CB120+CB126</f>
        <v>0</v>
      </c>
      <c r="CC116" s="678">
        <f>CC120+CC126</f>
        <v>0</v>
      </c>
      <c r="CD116" s="678">
        <f>CD120+CD126</f>
        <v>0</v>
      </c>
      <c r="CE116" s="116">
        <f t="shared" si="105"/>
        <v>0</v>
      </c>
      <c r="CF116" s="678">
        <f>CF120+CF126</f>
        <v>0</v>
      </c>
      <c r="CG116" s="678">
        <f>CG120+CG126+CG172</f>
        <v>0</v>
      </c>
      <c r="CH116" s="678">
        <f>CH120+CH126</f>
        <v>0</v>
      </c>
      <c r="CI116" s="678">
        <f>CI120+CI126</f>
        <v>0</v>
      </c>
      <c r="CJ116" s="678"/>
      <c r="CK116" s="116">
        <f t="shared" si="106"/>
        <v>0</v>
      </c>
      <c r="CL116" s="678">
        <f>CL120+CL126</f>
        <v>0</v>
      </c>
      <c r="CM116" s="678">
        <f>CM120+CM126+CM172</f>
        <v>0</v>
      </c>
      <c r="CN116" s="678">
        <f>CN120+CN126</f>
        <v>0</v>
      </c>
      <c r="CO116" s="678">
        <f>CO120+CO126</f>
        <v>0</v>
      </c>
    </row>
    <row r="117" spans="2:93" s="25" customFormat="1" ht="46.5" hidden="1" customHeight="1" x14ac:dyDescent="0.25">
      <c r="B117" s="207"/>
      <c r="C117" s="115" t="s">
        <v>32</v>
      </c>
      <c r="D117" s="183">
        <f>E117+F117+G117+H117</f>
        <v>0</v>
      </c>
      <c r="E117" s="183">
        <f>E127</f>
        <v>0</v>
      </c>
      <c r="F117" s="183">
        <f>F127</f>
        <v>0</v>
      </c>
      <c r="G117" s="183">
        <f>G127</f>
        <v>0</v>
      </c>
      <c r="H117" s="183">
        <f>H127</f>
        <v>0</v>
      </c>
      <c r="I117" s="183"/>
      <c r="J117" s="591" t="e">
        <f t="shared" si="82"/>
        <v>#DIV/0!</v>
      </c>
      <c r="K117" s="183">
        <f>K127</f>
        <v>0</v>
      </c>
      <c r="L117" s="116"/>
      <c r="M117" s="183">
        <f>M127</f>
        <v>0</v>
      </c>
      <c r="N117" s="116"/>
      <c r="O117" s="116">
        <f>O127</f>
        <v>0</v>
      </c>
      <c r="P117" s="116"/>
      <c r="Q117" s="116">
        <f>Q127</f>
        <v>0</v>
      </c>
      <c r="R117" s="116"/>
      <c r="S117" s="183">
        <f t="shared" si="84"/>
        <v>0</v>
      </c>
      <c r="T117" s="597" t="e">
        <f t="shared" si="85"/>
        <v>#DIV/0!</v>
      </c>
      <c r="U117" s="183">
        <f>U127</f>
        <v>0</v>
      </c>
      <c r="V117" s="692" t="e">
        <f t="shared" si="86"/>
        <v>#DIV/0!</v>
      </c>
      <c r="W117" s="183">
        <f>W127</f>
        <v>0</v>
      </c>
      <c r="X117" s="692" t="e">
        <f t="shared" si="90"/>
        <v>#DIV/0!</v>
      </c>
      <c r="Y117" s="116">
        <f>Y127</f>
        <v>0</v>
      </c>
      <c r="Z117" s="692" t="e">
        <f t="shared" si="94"/>
        <v>#DIV/0!</v>
      </c>
      <c r="AA117" s="116">
        <f>AA127</f>
        <v>0</v>
      </c>
      <c r="AB117" s="692" t="e">
        <f t="shared" si="95"/>
        <v>#DIV/0!</v>
      </c>
      <c r="AC117" s="183">
        <f t="shared" si="91"/>
        <v>0</v>
      </c>
      <c r="AD117" s="633" t="e">
        <f t="shared" si="87"/>
        <v>#DIV/0!</v>
      </c>
      <c r="AE117" s="183">
        <f>AE127</f>
        <v>0</v>
      </c>
      <c r="AF117" s="633" t="e">
        <f t="shared" si="88"/>
        <v>#DIV/0!</v>
      </c>
      <c r="AG117" s="183">
        <f>AG127</f>
        <v>0</v>
      </c>
      <c r="AH117" s="633" t="e">
        <f t="shared" si="92"/>
        <v>#DIV/0!</v>
      </c>
      <c r="AI117" s="183">
        <f>AI127</f>
        <v>0</v>
      </c>
      <c r="AJ117" s="633" t="e">
        <f t="shared" si="96"/>
        <v>#DIV/0!</v>
      </c>
      <c r="AK117" s="183">
        <f>AK127</f>
        <v>0</v>
      </c>
      <c r="AL117" s="633" t="e">
        <f t="shared" si="97"/>
        <v>#DIV/0!</v>
      </c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>
        <f t="shared" si="98"/>
        <v>0</v>
      </c>
      <c r="AW117" s="116">
        <f>AW127</f>
        <v>0</v>
      </c>
      <c r="AX117" s="116">
        <f>AX127</f>
        <v>0</v>
      </c>
      <c r="AY117" s="116">
        <f>AY127</f>
        <v>0</v>
      </c>
      <c r="AZ117" s="116">
        <f>AZ127</f>
        <v>0</v>
      </c>
      <c r="BA117" s="116">
        <f>BB117+BC117+BD117</f>
        <v>0</v>
      </c>
      <c r="BB117" s="116">
        <f>BB193+BB311+BB317+BB323+BB342</f>
        <v>0</v>
      </c>
      <c r="BC117" s="116"/>
      <c r="BD117" s="116"/>
      <c r="BE117" s="116" t="e">
        <f>BF117+BG117+BH117</f>
        <v>#REF!</v>
      </c>
      <c r="BF117" s="116" t="e">
        <f>BF193+BF311+BF317+BF320</f>
        <v>#REF!</v>
      </c>
      <c r="BG117" s="116"/>
      <c r="BH117" s="116"/>
      <c r="BI117" s="116">
        <f>BJ117+BK117+BL117+BM117</f>
        <v>0</v>
      </c>
      <c r="BJ117" s="116">
        <f>BJ127</f>
        <v>0</v>
      </c>
      <c r="BK117" s="116">
        <f>BK127</f>
        <v>0</v>
      </c>
      <c r="BL117" s="116">
        <f>BL127</f>
        <v>0</v>
      </c>
      <c r="BM117" s="116">
        <f>BM127</f>
        <v>0</v>
      </c>
      <c r="BN117" s="116"/>
      <c r="BO117" s="116">
        <f>BP117+BQ117+BR117+BS117</f>
        <v>0</v>
      </c>
      <c r="BP117" s="116">
        <f>BP127</f>
        <v>0</v>
      </c>
      <c r="BQ117" s="116">
        <f>BQ127</f>
        <v>0</v>
      </c>
      <c r="BR117" s="116">
        <f>BR127</f>
        <v>0</v>
      </c>
      <c r="BS117" s="116">
        <f>BS127</f>
        <v>0</v>
      </c>
      <c r="BT117" s="116"/>
      <c r="BU117" s="116"/>
      <c r="BV117" s="116">
        <f>BW117+BX117+BY117+BZ117</f>
        <v>0</v>
      </c>
      <c r="BW117" s="116">
        <f>BW127</f>
        <v>0</v>
      </c>
      <c r="BX117" s="116">
        <f>BX127</f>
        <v>0</v>
      </c>
      <c r="BY117" s="116">
        <f>BY127</f>
        <v>0</v>
      </c>
      <c r="BZ117" s="116">
        <f>BZ127</f>
        <v>0</v>
      </c>
      <c r="CA117" s="116">
        <f>CB117+CC117+CD117</f>
        <v>0</v>
      </c>
      <c r="CB117" s="116">
        <f>CB127</f>
        <v>0</v>
      </c>
      <c r="CC117" s="183"/>
      <c r="CD117" s="183"/>
      <c r="CE117" s="116">
        <f t="shared" si="105"/>
        <v>0</v>
      </c>
      <c r="CF117" s="116">
        <f>CF127</f>
        <v>0</v>
      </c>
      <c r="CG117" s="116">
        <f>CG127</f>
        <v>0</v>
      </c>
      <c r="CH117" s="183"/>
      <c r="CI117" s="183"/>
      <c r="CJ117" s="116"/>
      <c r="CK117" s="116">
        <f t="shared" si="106"/>
        <v>0</v>
      </c>
      <c r="CL117" s="116">
        <f>CL127</f>
        <v>0</v>
      </c>
      <c r="CM117" s="116">
        <f>CM127</f>
        <v>0</v>
      </c>
      <c r="CN117" s="116">
        <f>CN127</f>
        <v>0</v>
      </c>
      <c r="CO117" s="116">
        <f>CO127</f>
        <v>0</v>
      </c>
    </row>
    <row r="118" spans="2:93" s="166" customFormat="1" ht="116.25" hidden="1" customHeight="1" x14ac:dyDescent="0.25">
      <c r="B118" s="212" t="s">
        <v>36</v>
      </c>
      <c r="C118" s="115" t="s">
        <v>32</v>
      </c>
      <c r="D118" s="192">
        <f>E118</f>
        <v>0</v>
      </c>
      <c r="E118" s="192">
        <f>E119</f>
        <v>0</v>
      </c>
      <c r="F118" s="192"/>
      <c r="G118" s="253"/>
      <c r="H118" s="253"/>
      <c r="I118" s="253"/>
      <c r="J118" s="591" t="e">
        <f t="shared" si="82"/>
        <v>#DIV/0!</v>
      </c>
      <c r="K118" s="192">
        <f>K119</f>
        <v>0</v>
      </c>
      <c r="L118" s="82"/>
      <c r="M118" s="192"/>
      <c r="N118" s="82"/>
      <c r="O118" s="82"/>
      <c r="P118" s="82"/>
      <c r="Q118" s="82"/>
      <c r="R118" s="82"/>
      <c r="S118" s="192">
        <f t="shared" si="84"/>
        <v>0</v>
      </c>
      <c r="T118" s="597" t="e">
        <f t="shared" si="85"/>
        <v>#DIV/0!</v>
      </c>
      <c r="U118" s="192">
        <f>U119</f>
        <v>0</v>
      </c>
      <c r="V118" s="692" t="e">
        <f t="shared" si="86"/>
        <v>#DIV/0!</v>
      </c>
      <c r="W118" s="192"/>
      <c r="X118" s="692" t="e">
        <f t="shared" si="90"/>
        <v>#DIV/0!</v>
      </c>
      <c r="Y118" s="82"/>
      <c r="Z118" s="692" t="e">
        <f t="shared" si="94"/>
        <v>#DIV/0!</v>
      </c>
      <c r="AA118" s="82"/>
      <c r="AB118" s="692" t="e">
        <f t="shared" si="95"/>
        <v>#DIV/0!</v>
      </c>
      <c r="AC118" s="192">
        <f t="shared" si="91"/>
        <v>0</v>
      </c>
      <c r="AD118" s="633" t="e">
        <f t="shared" si="87"/>
        <v>#DIV/0!</v>
      </c>
      <c r="AE118" s="192">
        <f>AE119</f>
        <v>0</v>
      </c>
      <c r="AF118" s="633" t="e">
        <f t="shared" si="88"/>
        <v>#DIV/0!</v>
      </c>
      <c r="AG118" s="192"/>
      <c r="AH118" s="633" t="e">
        <f t="shared" si="92"/>
        <v>#DIV/0!</v>
      </c>
      <c r="AI118" s="192"/>
      <c r="AJ118" s="633" t="e">
        <f t="shared" si="96"/>
        <v>#DIV/0!</v>
      </c>
      <c r="AK118" s="192"/>
      <c r="AL118" s="633" t="e">
        <f t="shared" si="97"/>
        <v>#DIV/0!</v>
      </c>
      <c r="AM118" s="82"/>
      <c r="AN118" s="82"/>
      <c r="AO118" s="82"/>
      <c r="AP118" s="82"/>
      <c r="AQ118" s="82"/>
      <c r="AR118" s="82"/>
      <c r="AS118" s="82"/>
      <c r="AT118" s="82"/>
      <c r="AU118" s="157"/>
      <c r="AV118" s="116">
        <f t="shared" si="98"/>
        <v>0</v>
      </c>
      <c r="AW118" s="664">
        <f>AW119</f>
        <v>0</v>
      </c>
      <c r="AX118" s="664"/>
      <c r="AY118" s="82"/>
      <c r="AZ118" s="82"/>
      <c r="BA118" s="300">
        <f t="shared" si="99"/>
        <v>0</v>
      </c>
      <c r="BB118" s="82"/>
      <c r="BC118" s="82"/>
      <c r="BD118" s="82"/>
      <c r="BE118" s="664">
        <f t="shared" si="89"/>
        <v>0</v>
      </c>
      <c r="BF118" s="664">
        <f>E118</f>
        <v>0</v>
      </c>
      <c r="BG118" s="82"/>
      <c r="BH118" s="82"/>
      <c r="BI118" s="82"/>
      <c r="BJ118" s="664">
        <f>BJ119</f>
        <v>0</v>
      </c>
      <c r="BK118" s="664"/>
      <c r="BL118" s="82"/>
      <c r="BM118" s="82"/>
      <c r="BN118" s="82"/>
      <c r="BO118" s="82"/>
      <c r="BP118" s="664">
        <f>BP119</f>
        <v>0</v>
      </c>
      <c r="BQ118" s="664"/>
      <c r="BR118" s="82"/>
      <c r="BS118" s="82"/>
      <c r="BT118" s="82"/>
      <c r="BU118" s="82"/>
      <c r="BV118" s="82"/>
      <c r="BW118" s="300"/>
      <c r="BX118" s="300"/>
      <c r="BY118" s="82"/>
      <c r="BZ118" s="82"/>
      <c r="CA118" s="82">
        <f t="shared" si="104"/>
        <v>0</v>
      </c>
      <c r="CB118" s="249"/>
      <c r="CC118" s="253"/>
      <c r="CD118" s="253"/>
      <c r="CE118" s="116">
        <f t="shared" si="105"/>
        <v>0</v>
      </c>
      <c r="CF118" s="664">
        <f>CF119</f>
        <v>0</v>
      </c>
      <c r="CG118" s="664"/>
      <c r="CH118" s="253"/>
      <c r="CI118" s="253"/>
      <c r="CJ118" s="82"/>
      <c r="CK118" s="116">
        <f t="shared" si="106"/>
        <v>0</v>
      </c>
      <c r="CL118" s="664">
        <f>CL119</f>
        <v>0</v>
      </c>
      <c r="CM118" s="664"/>
      <c r="CN118" s="82"/>
      <c r="CO118" s="82"/>
    </row>
    <row r="119" spans="2:93" s="166" customFormat="1" ht="81" hidden="1" customHeight="1" x14ac:dyDescent="0.25">
      <c r="B119" s="212"/>
      <c r="C119" s="115" t="s">
        <v>32</v>
      </c>
      <c r="D119" s="192">
        <f>E119</f>
        <v>0</v>
      </c>
      <c r="E119" s="192">
        <f>E120</f>
        <v>0</v>
      </c>
      <c r="F119" s="192"/>
      <c r="G119" s="249"/>
      <c r="H119" s="249"/>
      <c r="I119" s="249"/>
      <c r="J119" s="591" t="e">
        <f t="shared" si="82"/>
        <v>#DIV/0!</v>
      </c>
      <c r="K119" s="192">
        <f>K120</f>
        <v>0</v>
      </c>
      <c r="L119" s="300"/>
      <c r="M119" s="192"/>
      <c r="N119" s="300"/>
      <c r="O119" s="300"/>
      <c r="P119" s="300"/>
      <c r="Q119" s="300"/>
      <c r="R119" s="300"/>
      <c r="S119" s="192">
        <f t="shared" si="84"/>
        <v>0</v>
      </c>
      <c r="T119" s="597" t="e">
        <f t="shared" si="85"/>
        <v>#DIV/0!</v>
      </c>
      <c r="U119" s="192">
        <f>U120</f>
        <v>0</v>
      </c>
      <c r="V119" s="692" t="e">
        <f t="shared" si="86"/>
        <v>#DIV/0!</v>
      </c>
      <c r="W119" s="192"/>
      <c r="X119" s="692" t="e">
        <f t="shared" si="90"/>
        <v>#DIV/0!</v>
      </c>
      <c r="Y119" s="300"/>
      <c r="Z119" s="692" t="e">
        <f t="shared" si="94"/>
        <v>#DIV/0!</v>
      </c>
      <c r="AA119" s="300"/>
      <c r="AB119" s="692" t="e">
        <f t="shared" si="95"/>
        <v>#DIV/0!</v>
      </c>
      <c r="AC119" s="192">
        <f t="shared" si="91"/>
        <v>0</v>
      </c>
      <c r="AD119" s="633" t="e">
        <f t="shared" si="87"/>
        <v>#DIV/0!</v>
      </c>
      <c r="AE119" s="192">
        <f>AE120</f>
        <v>0</v>
      </c>
      <c r="AF119" s="633" t="e">
        <f t="shared" si="88"/>
        <v>#DIV/0!</v>
      </c>
      <c r="AG119" s="192"/>
      <c r="AH119" s="633" t="e">
        <f t="shared" si="92"/>
        <v>#DIV/0!</v>
      </c>
      <c r="AI119" s="192"/>
      <c r="AJ119" s="633" t="e">
        <f t="shared" si="96"/>
        <v>#DIV/0!</v>
      </c>
      <c r="AK119" s="192"/>
      <c r="AL119" s="633" t="e">
        <f t="shared" si="97"/>
        <v>#DIV/0!</v>
      </c>
      <c r="AM119" s="300"/>
      <c r="AN119" s="300"/>
      <c r="AO119" s="300"/>
      <c r="AP119" s="300"/>
      <c r="AQ119" s="300"/>
      <c r="AR119" s="300"/>
      <c r="AS119" s="300"/>
      <c r="AT119" s="300"/>
      <c r="AU119" s="664"/>
      <c r="AV119" s="116">
        <f t="shared" si="98"/>
        <v>0</v>
      </c>
      <c r="AW119" s="664">
        <f>AW120</f>
        <v>0</v>
      </c>
      <c r="AX119" s="664"/>
      <c r="AY119" s="300"/>
      <c r="AZ119" s="300"/>
      <c r="BA119" s="300">
        <f t="shared" si="99"/>
        <v>0</v>
      </c>
      <c r="BB119" s="300"/>
      <c r="BC119" s="300"/>
      <c r="BD119" s="300"/>
      <c r="BE119" s="664">
        <f t="shared" si="89"/>
        <v>0</v>
      </c>
      <c r="BF119" s="664">
        <f>E119</f>
        <v>0</v>
      </c>
      <c r="BG119" s="300"/>
      <c r="BH119" s="300"/>
      <c r="BI119" s="300"/>
      <c r="BJ119" s="664">
        <f>BJ120</f>
        <v>0</v>
      </c>
      <c r="BK119" s="664"/>
      <c r="BL119" s="300"/>
      <c r="BM119" s="300"/>
      <c r="BN119" s="300"/>
      <c r="BO119" s="300"/>
      <c r="BP119" s="664">
        <f>BP120</f>
        <v>0</v>
      </c>
      <c r="BQ119" s="664"/>
      <c r="BR119" s="300"/>
      <c r="BS119" s="300"/>
      <c r="BT119" s="300"/>
      <c r="BU119" s="300"/>
      <c r="BV119" s="300"/>
      <c r="BW119" s="300"/>
      <c r="BX119" s="300"/>
      <c r="BY119" s="300"/>
      <c r="BZ119" s="300"/>
      <c r="CA119" s="300">
        <f t="shared" si="104"/>
        <v>0</v>
      </c>
      <c r="CB119" s="249"/>
      <c r="CC119" s="249"/>
      <c r="CD119" s="249"/>
      <c r="CE119" s="116">
        <f t="shared" si="105"/>
        <v>0</v>
      </c>
      <c r="CF119" s="664">
        <f>CF120</f>
        <v>0</v>
      </c>
      <c r="CG119" s="664"/>
      <c r="CH119" s="249"/>
      <c r="CI119" s="249"/>
      <c r="CJ119" s="300"/>
      <c r="CK119" s="116">
        <f t="shared" si="106"/>
        <v>0</v>
      </c>
      <c r="CL119" s="664">
        <f>CL120</f>
        <v>0</v>
      </c>
      <c r="CM119" s="664"/>
      <c r="CN119" s="300"/>
      <c r="CO119" s="300"/>
    </row>
    <row r="120" spans="2:93" s="166" customFormat="1" ht="58.5" hidden="1" customHeight="1" x14ac:dyDescent="0.25">
      <c r="B120" s="212"/>
      <c r="C120" s="115" t="s">
        <v>32</v>
      </c>
      <c r="D120" s="192">
        <f>E120</f>
        <v>0</v>
      </c>
      <c r="E120" s="192">
        <f>E121</f>
        <v>0</v>
      </c>
      <c r="F120" s="192"/>
      <c r="G120" s="249"/>
      <c r="H120" s="249"/>
      <c r="I120" s="249"/>
      <c r="J120" s="591" t="e">
        <f t="shared" si="82"/>
        <v>#DIV/0!</v>
      </c>
      <c r="K120" s="192">
        <f>K121</f>
        <v>0</v>
      </c>
      <c r="L120" s="300"/>
      <c r="M120" s="192"/>
      <c r="N120" s="300"/>
      <c r="O120" s="300"/>
      <c r="P120" s="300"/>
      <c r="Q120" s="300"/>
      <c r="R120" s="300"/>
      <c r="S120" s="192">
        <f t="shared" si="84"/>
        <v>0</v>
      </c>
      <c r="T120" s="597" t="e">
        <f t="shared" si="85"/>
        <v>#DIV/0!</v>
      </c>
      <c r="U120" s="192">
        <f>U121</f>
        <v>0</v>
      </c>
      <c r="V120" s="692" t="e">
        <f t="shared" si="86"/>
        <v>#DIV/0!</v>
      </c>
      <c r="W120" s="192"/>
      <c r="X120" s="692" t="e">
        <f t="shared" si="90"/>
        <v>#DIV/0!</v>
      </c>
      <c r="Y120" s="300"/>
      <c r="Z120" s="692" t="e">
        <f t="shared" si="94"/>
        <v>#DIV/0!</v>
      </c>
      <c r="AA120" s="300"/>
      <c r="AB120" s="692" t="e">
        <f t="shared" si="95"/>
        <v>#DIV/0!</v>
      </c>
      <c r="AC120" s="192">
        <f t="shared" si="91"/>
        <v>0</v>
      </c>
      <c r="AD120" s="633" t="e">
        <f t="shared" si="87"/>
        <v>#DIV/0!</v>
      </c>
      <c r="AE120" s="192">
        <f>AE121</f>
        <v>0</v>
      </c>
      <c r="AF120" s="633" t="e">
        <f t="shared" si="88"/>
        <v>#DIV/0!</v>
      </c>
      <c r="AG120" s="192"/>
      <c r="AH120" s="633" t="e">
        <f t="shared" si="92"/>
        <v>#DIV/0!</v>
      </c>
      <c r="AI120" s="192"/>
      <c r="AJ120" s="633" t="e">
        <f t="shared" si="96"/>
        <v>#DIV/0!</v>
      </c>
      <c r="AK120" s="192"/>
      <c r="AL120" s="633" t="e">
        <f t="shared" si="97"/>
        <v>#DIV/0!</v>
      </c>
      <c r="AM120" s="300"/>
      <c r="AN120" s="300"/>
      <c r="AO120" s="300"/>
      <c r="AP120" s="300"/>
      <c r="AQ120" s="300"/>
      <c r="AR120" s="300"/>
      <c r="AS120" s="300"/>
      <c r="AT120" s="300"/>
      <c r="AU120" s="664"/>
      <c r="AV120" s="116">
        <f t="shared" si="98"/>
        <v>0</v>
      </c>
      <c r="AW120" s="664">
        <f>AW121</f>
        <v>0</v>
      </c>
      <c r="AX120" s="664"/>
      <c r="AY120" s="300"/>
      <c r="AZ120" s="300"/>
      <c r="BA120" s="300">
        <f t="shared" si="99"/>
        <v>0</v>
      </c>
      <c r="BB120" s="300"/>
      <c r="BC120" s="300"/>
      <c r="BD120" s="300"/>
      <c r="BE120" s="664">
        <f t="shared" si="89"/>
        <v>0</v>
      </c>
      <c r="BF120" s="664">
        <f>E120</f>
        <v>0</v>
      </c>
      <c r="BG120" s="300"/>
      <c r="BH120" s="300"/>
      <c r="BI120" s="300"/>
      <c r="BJ120" s="664">
        <f>BJ121</f>
        <v>0</v>
      </c>
      <c r="BK120" s="664"/>
      <c r="BL120" s="300"/>
      <c r="BM120" s="300"/>
      <c r="BN120" s="300"/>
      <c r="BO120" s="300"/>
      <c r="BP120" s="664">
        <f>BP121</f>
        <v>0</v>
      </c>
      <c r="BQ120" s="664"/>
      <c r="BR120" s="300"/>
      <c r="BS120" s="300"/>
      <c r="BT120" s="300"/>
      <c r="BU120" s="300"/>
      <c r="BV120" s="300"/>
      <c r="BW120" s="300"/>
      <c r="BX120" s="300"/>
      <c r="BY120" s="300"/>
      <c r="BZ120" s="300"/>
      <c r="CA120" s="300">
        <f t="shared" si="104"/>
        <v>0</v>
      </c>
      <c r="CB120" s="249"/>
      <c r="CC120" s="249"/>
      <c r="CD120" s="249"/>
      <c r="CE120" s="116">
        <f t="shared" si="105"/>
        <v>0</v>
      </c>
      <c r="CF120" s="664">
        <f>CF121</f>
        <v>0</v>
      </c>
      <c r="CG120" s="664"/>
      <c r="CH120" s="249"/>
      <c r="CI120" s="249"/>
      <c r="CJ120" s="300"/>
      <c r="CK120" s="116">
        <f t="shared" si="106"/>
        <v>0</v>
      </c>
      <c r="CL120" s="664">
        <f>CL121</f>
        <v>0</v>
      </c>
      <c r="CM120" s="664"/>
      <c r="CN120" s="300"/>
      <c r="CO120" s="300"/>
    </row>
    <row r="121" spans="2:93" s="166" customFormat="1" ht="42.75" hidden="1" customHeight="1" x14ac:dyDescent="0.25">
      <c r="B121" s="212"/>
      <c r="C121" s="115" t="s">
        <v>32</v>
      </c>
      <c r="D121" s="728">
        <f>E121</f>
        <v>0</v>
      </c>
      <c r="E121" s="728">
        <v>0</v>
      </c>
      <c r="F121" s="728"/>
      <c r="G121" s="253"/>
      <c r="H121" s="253"/>
      <c r="I121" s="253"/>
      <c r="J121" s="591" t="e">
        <f t="shared" si="82"/>
        <v>#DIV/0!</v>
      </c>
      <c r="K121" s="728">
        <v>0</v>
      </c>
      <c r="L121" s="82"/>
      <c r="M121" s="728"/>
      <c r="N121" s="82"/>
      <c r="O121" s="82"/>
      <c r="P121" s="82"/>
      <c r="Q121" s="82"/>
      <c r="R121" s="82"/>
      <c r="S121" s="728">
        <f t="shared" si="84"/>
        <v>0</v>
      </c>
      <c r="T121" s="597" t="e">
        <f t="shared" si="85"/>
        <v>#DIV/0!</v>
      </c>
      <c r="U121" s="728">
        <v>0</v>
      </c>
      <c r="V121" s="692" t="e">
        <f t="shared" si="86"/>
        <v>#DIV/0!</v>
      </c>
      <c r="W121" s="728"/>
      <c r="X121" s="692" t="e">
        <f t="shared" si="90"/>
        <v>#DIV/0!</v>
      </c>
      <c r="Y121" s="82"/>
      <c r="Z121" s="692" t="e">
        <f t="shared" si="94"/>
        <v>#DIV/0!</v>
      </c>
      <c r="AA121" s="82"/>
      <c r="AB121" s="692" t="e">
        <f t="shared" si="95"/>
        <v>#DIV/0!</v>
      </c>
      <c r="AC121" s="728">
        <f t="shared" si="91"/>
        <v>0</v>
      </c>
      <c r="AD121" s="633" t="e">
        <f t="shared" si="87"/>
        <v>#DIV/0!</v>
      </c>
      <c r="AE121" s="728">
        <v>0</v>
      </c>
      <c r="AF121" s="633" t="e">
        <f t="shared" si="88"/>
        <v>#DIV/0!</v>
      </c>
      <c r="AG121" s="728"/>
      <c r="AH121" s="633" t="e">
        <f t="shared" si="92"/>
        <v>#DIV/0!</v>
      </c>
      <c r="AI121" s="728"/>
      <c r="AJ121" s="633" t="e">
        <f t="shared" si="96"/>
        <v>#DIV/0!</v>
      </c>
      <c r="AK121" s="728"/>
      <c r="AL121" s="633" t="e">
        <f t="shared" si="97"/>
        <v>#DIV/0!</v>
      </c>
      <c r="AM121" s="82"/>
      <c r="AN121" s="82"/>
      <c r="AO121" s="82"/>
      <c r="AP121" s="82"/>
      <c r="AQ121" s="82"/>
      <c r="AR121" s="82"/>
      <c r="AS121" s="82"/>
      <c r="AT121" s="82"/>
      <c r="AU121" s="157"/>
      <c r="AV121" s="116">
        <f t="shared" si="98"/>
        <v>0</v>
      </c>
      <c r="AW121" s="157">
        <v>0</v>
      </c>
      <c r="AX121" s="157"/>
      <c r="AY121" s="82"/>
      <c r="AZ121" s="82"/>
      <c r="BA121" s="300">
        <f t="shared" si="99"/>
        <v>0</v>
      </c>
      <c r="BB121" s="82"/>
      <c r="BC121" s="82"/>
      <c r="BD121" s="82"/>
      <c r="BE121" s="157">
        <f t="shared" si="89"/>
        <v>0</v>
      </c>
      <c r="BF121" s="157">
        <f>E121</f>
        <v>0</v>
      </c>
      <c r="BG121" s="82"/>
      <c r="BH121" s="82"/>
      <c r="BI121" s="82"/>
      <c r="BJ121" s="157">
        <v>0</v>
      </c>
      <c r="BK121" s="157"/>
      <c r="BL121" s="82"/>
      <c r="BM121" s="82"/>
      <c r="BN121" s="82"/>
      <c r="BO121" s="82"/>
      <c r="BP121" s="157">
        <v>0</v>
      </c>
      <c r="BQ121" s="157"/>
      <c r="BR121" s="82"/>
      <c r="BS121" s="82"/>
      <c r="BT121" s="82"/>
      <c r="BU121" s="82"/>
      <c r="BV121" s="82"/>
      <c r="BW121" s="300"/>
      <c r="BX121" s="300"/>
      <c r="BY121" s="82"/>
      <c r="BZ121" s="82"/>
      <c r="CA121" s="82">
        <f t="shared" si="104"/>
        <v>0</v>
      </c>
      <c r="CB121" s="249"/>
      <c r="CC121" s="253"/>
      <c r="CD121" s="253"/>
      <c r="CE121" s="116">
        <f t="shared" si="105"/>
        <v>0</v>
      </c>
      <c r="CF121" s="157">
        <v>0</v>
      </c>
      <c r="CG121" s="157"/>
      <c r="CH121" s="253"/>
      <c r="CI121" s="253"/>
      <c r="CJ121" s="82"/>
      <c r="CK121" s="116">
        <f t="shared" si="106"/>
        <v>0</v>
      </c>
      <c r="CL121" s="157">
        <v>0</v>
      </c>
      <c r="CM121" s="157"/>
      <c r="CN121" s="82"/>
      <c r="CO121" s="82"/>
    </row>
    <row r="122" spans="2:93" s="166" customFormat="1" ht="42.75" hidden="1" customHeight="1" x14ac:dyDescent="0.25">
      <c r="B122" s="212"/>
      <c r="C122" s="115" t="s">
        <v>32</v>
      </c>
      <c r="D122" s="728"/>
      <c r="E122" s="728"/>
      <c r="F122" s="728"/>
      <c r="G122" s="253"/>
      <c r="H122" s="253"/>
      <c r="I122" s="253"/>
      <c r="J122" s="591" t="e">
        <f t="shared" si="82"/>
        <v>#DIV/0!</v>
      </c>
      <c r="K122" s="728"/>
      <c r="L122" s="82"/>
      <c r="M122" s="728"/>
      <c r="N122" s="82"/>
      <c r="O122" s="82"/>
      <c r="P122" s="82"/>
      <c r="Q122" s="82"/>
      <c r="R122" s="82"/>
      <c r="S122" s="728">
        <f t="shared" si="84"/>
        <v>0</v>
      </c>
      <c r="T122" s="597" t="e">
        <f t="shared" si="85"/>
        <v>#DIV/0!</v>
      </c>
      <c r="U122" s="728"/>
      <c r="V122" s="692" t="e">
        <f t="shared" si="86"/>
        <v>#DIV/0!</v>
      </c>
      <c r="W122" s="728"/>
      <c r="X122" s="692" t="e">
        <f t="shared" si="90"/>
        <v>#DIV/0!</v>
      </c>
      <c r="Y122" s="82"/>
      <c r="Z122" s="692" t="e">
        <f t="shared" si="94"/>
        <v>#DIV/0!</v>
      </c>
      <c r="AA122" s="82"/>
      <c r="AB122" s="692" t="e">
        <f t="shared" si="95"/>
        <v>#DIV/0!</v>
      </c>
      <c r="AC122" s="728">
        <f t="shared" si="91"/>
        <v>0</v>
      </c>
      <c r="AD122" s="633" t="e">
        <f t="shared" si="87"/>
        <v>#DIV/0!</v>
      </c>
      <c r="AE122" s="728"/>
      <c r="AF122" s="633" t="e">
        <f t="shared" si="88"/>
        <v>#DIV/0!</v>
      </c>
      <c r="AG122" s="728"/>
      <c r="AH122" s="633" t="e">
        <f t="shared" si="92"/>
        <v>#DIV/0!</v>
      </c>
      <c r="AI122" s="728"/>
      <c r="AJ122" s="633" t="e">
        <f t="shared" si="96"/>
        <v>#DIV/0!</v>
      </c>
      <c r="AK122" s="728"/>
      <c r="AL122" s="633" t="e">
        <f t="shared" si="97"/>
        <v>#DIV/0!</v>
      </c>
      <c r="AM122" s="82"/>
      <c r="AN122" s="82"/>
      <c r="AO122" s="82"/>
      <c r="AP122" s="82"/>
      <c r="AQ122" s="82"/>
      <c r="AR122" s="82"/>
      <c r="AS122" s="82"/>
      <c r="AT122" s="82"/>
      <c r="AU122" s="157"/>
      <c r="AV122" s="116">
        <f t="shared" si="98"/>
        <v>0</v>
      </c>
      <c r="AW122" s="157"/>
      <c r="AX122" s="157"/>
      <c r="AY122" s="82"/>
      <c r="AZ122" s="82"/>
      <c r="BA122" s="300">
        <f t="shared" si="99"/>
        <v>0</v>
      </c>
      <c r="BB122" s="82"/>
      <c r="BC122" s="82"/>
      <c r="BD122" s="82"/>
      <c r="BE122" s="157">
        <f t="shared" si="89"/>
        <v>0</v>
      </c>
      <c r="BF122" s="157">
        <f>E122</f>
        <v>0</v>
      </c>
      <c r="BG122" s="82"/>
      <c r="BH122" s="82"/>
      <c r="BI122" s="82"/>
      <c r="BJ122" s="157"/>
      <c r="BK122" s="157"/>
      <c r="BL122" s="82"/>
      <c r="BM122" s="82"/>
      <c r="BN122" s="82"/>
      <c r="BO122" s="82"/>
      <c r="BP122" s="157"/>
      <c r="BQ122" s="157"/>
      <c r="BR122" s="82"/>
      <c r="BS122" s="82"/>
      <c r="BT122" s="82"/>
      <c r="BU122" s="82"/>
      <c r="BV122" s="82"/>
      <c r="BW122" s="300"/>
      <c r="BX122" s="300"/>
      <c r="BY122" s="82"/>
      <c r="BZ122" s="82"/>
      <c r="CA122" s="82">
        <f t="shared" si="104"/>
        <v>0</v>
      </c>
      <c r="CB122" s="249"/>
      <c r="CC122" s="253"/>
      <c r="CD122" s="253"/>
      <c r="CE122" s="116">
        <f t="shared" si="105"/>
        <v>0</v>
      </c>
      <c r="CF122" s="157"/>
      <c r="CG122" s="157"/>
      <c r="CH122" s="253"/>
      <c r="CI122" s="253"/>
      <c r="CJ122" s="82"/>
      <c r="CK122" s="116">
        <f t="shared" si="106"/>
        <v>0</v>
      </c>
      <c r="CL122" s="157"/>
      <c r="CM122" s="157"/>
      <c r="CN122" s="82"/>
      <c r="CO122" s="82"/>
    </row>
    <row r="123" spans="2:93" s="679" customFormat="1" ht="42.75" hidden="1" customHeight="1" x14ac:dyDescent="0.25">
      <c r="B123" s="212"/>
      <c r="C123" s="115" t="s">
        <v>471</v>
      </c>
      <c r="D123" s="192"/>
      <c r="E123" s="192"/>
      <c r="F123" s="192"/>
      <c r="G123" s="249"/>
      <c r="H123" s="249"/>
      <c r="I123" s="249"/>
      <c r="J123" s="591"/>
      <c r="K123" s="192"/>
      <c r="L123" s="300"/>
      <c r="M123" s="192"/>
      <c r="N123" s="300"/>
      <c r="O123" s="300"/>
      <c r="P123" s="300"/>
      <c r="Q123" s="300"/>
      <c r="R123" s="300"/>
      <c r="S123" s="192">
        <f>W123</f>
        <v>0</v>
      </c>
      <c r="T123" s="597">
        <v>0</v>
      </c>
      <c r="U123" s="192"/>
      <c r="V123" s="597"/>
      <c r="W123" s="192"/>
      <c r="X123" s="597">
        <v>0</v>
      </c>
      <c r="Y123" s="300"/>
      <c r="Z123" s="597"/>
      <c r="AA123" s="300"/>
      <c r="AB123" s="597"/>
      <c r="AC123" s="192"/>
      <c r="AD123" s="633"/>
      <c r="AE123" s="192"/>
      <c r="AF123" s="633"/>
      <c r="AG123" s="192"/>
      <c r="AH123" s="633"/>
      <c r="AI123" s="192"/>
      <c r="AJ123" s="633"/>
      <c r="AK123" s="192"/>
      <c r="AL123" s="633"/>
      <c r="AM123" s="300"/>
      <c r="AN123" s="300"/>
      <c r="AO123" s="300"/>
      <c r="AP123" s="300"/>
      <c r="AQ123" s="300"/>
      <c r="AR123" s="300"/>
      <c r="AS123" s="300"/>
      <c r="AT123" s="300"/>
      <c r="AU123" s="664"/>
      <c r="AV123" s="116"/>
      <c r="AW123" s="664"/>
      <c r="AX123" s="664"/>
      <c r="AY123" s="300"/>
      <c r="AZ123" s="300"/>
      <c r="BA123" s="300"/>
      <c r="BB123" s="300"/>
      <c r="BC123" s="300"/>
      <c r="BD123" s="300"/>
      <c r="BE123" s="664"/>
      <c r="BF123" s="664"/>
      <c r="BG123" s="300"/>
      <c r="BH123" s="300"/>
      <c r="BI123" s="300"/>
      <c r="BJ123" s="664"/>
      <c r="BK123" s="664"/>
      <c r="BL123" s="300"/>
      <c r="BM123" s="300"/>
      <c r="BN123" s="300"/>
      <c r="BO123" s="300"/>
      <c r="BP123" s="664"/>
      <c r="BQ123" s="664"/>
      <c r="BR123" s="300"/>
      <c r="BS123" s="300"/>
      <c r="BT123" s="300"/>
      <c r="BU123" s="300"/>
      <c r="BV123" s="300"/>
      <c r="BW123" s="300"/>
      <c r="BX123" s="300"/>
      <c r="BY123" s="300"/>
      <c r="BZ123" s="300"/>
      <c r="CA123" s="300"/>
      <c r="CB123" s="249"/>
      <c r="CC123" s="249"/>
      <c r="CD123" s="249"/>
      <c r="CE123" s="116"/>
      <c r="CF123" s="664"/>
      <c r="CG123" s="664"/>
      <c r="CH123" s="249"/>
      <c r="CI123" s="249"/>
      <c r="CJ123" s="300"/>
      <c r="CK123" s="116"/>
      <c r="CL123" s="664"/>
      <c r="CM123" s="664"/>
      <c r="CN123" s="300"/>
      <c r="CO123" s="300"/>
    </row>
    <row r="124" spans="2:93" s="47" customFormat="1" ht="41.25" customHeight="1" x14ac:dyDescent="0.25">
      <c r="B124" s="206"/>
      <c r="C124" s="111" t="s">
        <v>417</v>
      </c>
      <c r="D124" s="193">
        <f>E124+F124</f>
        <v>910179.74286999996</v>
      </c>
      <c r="E124" s="193">
        <f>E126+E199+E211</f>
        <v>163409.37364999999</v>
      </c>
      <c r="F124" s="193">
        <f>F126+F199+F211</f>
        <v>746770.36921999999</v>
      </c>
      <c r="G124" s="193"/>
      <c r="H124" s="193"/>
      <c r="I124" s="193">
        <f>K124+M124+O124+Q124</f>
        <v>910179.68066999991</v>
      </c>
      <c r="J124" s="603">
        <f t="shared" si="82"/>
        <v>0.99999993166184975</v>
      </c>
      <c r="K124" s="193">
        <f>K126+K199+K211</f>
        <v>163409.31274000002</v>
      </c>
      <c r="L124" s="603">
        <f>K124/E124</f>
        <v>0.99999962725516534</v>
      </c>
      <c r="M124" s="193">
        <f>M126+M199+M211</f>
        <v>746770.36792999995</v>
      </c>
      <c r="N124" s="603">
        <f>M124/F124</f>
        <v>0.99999999827256125</v>
      </c>
      <c r="O124" s="112"/>
      <c r="P124" s="112"/>
      <c r="Q124" s="112"/>
      <c r="R124" s="112"/>
      <c r="S124" s="193">
        <f t="shared" si="84"/>
        <v>514695.38801999995</v>
      </c>
      <c r="T124" s="621">
        <f t="shared" si="85"/>
        <v>0.56548763258238477</v>
      </c>
      <c r="U124" s="193">
        <f>U126+U199+U211</f>
        <v>171599.18267000001</v>
      </c>
      <c r="V124" s="621">
        <f t="shared" si="86"/>
        <v>1.0501183551290114</v>
      </c>
      <c r="W124" s="193">
        <f>W126+W199+W211</f>
        <v>343096.20534999995</v>
      </c>
      <c r="X124" s="621">
        <f t="shared" si="90"/>
        <v>0.45944003604262335</v>
      </c>
      <c r="Y124" s="112"/>
      <c r="Z124" s="621">
        <v>0</v>
      </c>
      <c r="AA124" s="112"/>
      <c r="AB124" s="621">
        <v>0</v>
      </c>
      <c r="AC124" s="193">
        <f t="shared" si="91"/>
        <v>910179.68081000005</v>
      </c>
      <c r="AD124" s="641">
        <f t="shared" si="87"/>
        <v>0.9999999318156656</v>
      </c>
      <c r="AE124" s="193">
        <f>AE126+AE199+AE211</f>
        <v>163409.31274999998</v>
      </c>
      <c r="AF124" s="641">
        <f t="shared" si="88"/>
        <v>0.99999962731636105</v>
      </c>
      <c r="AG124" s="193">
        <f>AG126+AG199+AG211</f>
        <v>746770.36806000001</v>
      </c>
      <c r="AH124" s="641">
        <f t="shared" si="92"/>
        <v>0.99999999844664433</v>
      </c>
      <c r="AI124" s="193"/>
      <c r="AJ124" s="641">
        <v>0</v>
      </c>
      <c r="AK124" s="193"/>
      <c r="AL124" s="641">
        <v>0</v>
      </c>
      <c r="AM124" s="112"/>
      <c r="AN124" s="112"/>
      <c r="AO124" s="112"/>
      <c r="AP124" s="112"/>
      <c r="AQ124" s="112"/>
      <c r="AR124" s="112"/>
      <c r="AS124" s="112"/>
      <c r="AT124" s="112"/>
      <c r="AU124" s="112">
        <f>AV124-D124</f>
        <v>8.7100000819191337E-3</v>
      </c>
      <c r="AV124" s="112">
        <f t="shared" si="98"/>
        <v>910179.75158000004</v>
      </c>
      <c r="AW124" s="112">
        <f>AW126+AW199+AW211</f>
        <v>163409.38390999998</v>
      </c>
      <c r="AX124" s="112">
        <f>AX126+AX199+AX211</f>
        <v>746770.36767000007</v>
      </c>
      <c r="AY124" s="112">
        <f>AY126+AY199+AY211</f>
        <v>0</v>
      </c>
      <c r="AZ124" s="112">
        <f>AZ126+AZ199+AZ211</f>
        <v>0</v>
      </c>
      <c r="BA124" s="112"/>
      <c r="BB124" s="112"/>
      <c r="BC124" s="112"/>
      <c r="BD124" s="112"/>
      <c r="BE124" s="112"/>
      <c r="BF124" s="112"/>
      <c r="BG124" s="112"/>
      <c r="BH124" s="112"/>
      <c r="BI124" s="112">
        <f>BJ124+BK124+BL124+BM124</f>
        <v>2429144.6000100002</v>
      </c>
      <c r="BJ124" s="112">
        <f>BJ126+BJ199+BJ211</f>
        <v>1030408.5149299999</v>
      </c>
      <c r="BK124" s="112">
        <f>BK126+BK199+BK211</f>
        <v>1398736.0850800001</v>
      </c>
      <c r="BL124" s="112"/>
      <c r="BM124" s="112"/>
      <c r="BN124" s="112">
        <f>BO124-BI124</f>
        <v>0</v>
      </c>
      <c r="BO124" s="112">
        <f>BP124+BQ124+BR124+BS124</f>
        <v>2429144.6000100002</v>
      </c>
      <c r="BP124" s="112">
        <f>BP126+BP199+BP211</f>
        <v>1030408.5149299999</v>
      </c>
      <c r="BQ124" s="112">
        <f>BQ126+BQ199+BQ211</f>
        <v>1398736.0850800001</v>
      </c>
      <c r="BR124" s="112"/>
      <c r="BS124" s="112"/>
      <c r="BT124" s="112"/>
      <c r="BU124" s="112"/>
      <c r="BV124" s="112"/>
      <c r="BW124" s="112"/>
      <c r="BX124" s="112"/>
      <c r="BY124" s="112"/>
      <c r="BZ124" s="112"/>
      <c r="CA124" s="112"/>
      <c r="CB124" s="112"/>
      <c r="CC124" s="193"/>
      <c r="CD124" s="193"/>
      <c r="CE124" s="112">
        <f>CF124+CG124</f>
        <v>9326954.1000013798</v>
      </c>
      <c r="CF124" s="112">
        <f>CF126+CF199+CF211</f>
        <v>2279212.2423999999</v>
      </c>
      <c r="CG124" s="112">
        <f>CG126+CG199+CG211</f>
        <v>7047741.8576013809</v>
      </c>
      <c r="CH124" s="193"/>
      <c r="CI124" s="193"/>
      <c r="CJ124" s="112"/>
      <c r="CK124" s="112">
        <f t="shared" si="106"/>
        <v>9326954.1000013798</v>
      </c>
      <c r="CL124" s="112">
        <f>CL126+CL199+CL211</f>
        <v>2279212.2423999999</v>
      </c>
      <c r="CM124" s="112">
        <f>CM126+CM199+CM211</f>
        <v>7047741.8576013809</v>
      </c>
      <c r="CN124" s="112"/>
      <c r="CO124" s="112"/>
    </row>
    <row r="125" spans="2:93" s="167" customFormat="1" ht="71.25" hidden="1" customHeight="1" x14ac:dyDescent="0.25">
      <c r="B125" s="407" t="s">
        <v>34</v>
      </c>
      <c r="C125" s="439" t="s">
        <v>204</v>
      </c>
      <c r="D125" s="412">
        <v>0</v>
      </c>
      <c r="E125" s="412">
        <f>E126+E127</f>
        <v>0</v>
      </c>
      <c r="F125" s="412">
        <f>F126+F127</f>
        <v>0</v>
      </c>
      <c r="G125" s="412">
        <f>G126+G127</f>
        <v>0</v>
      </c>
      <c r="H125" s="412">
        <f>H126+H127</f>
        <v>0</v>
      </c>
      <c r="I125" s="412"/>
      <c r="J125" s="567" t="e">
        <f t="shared" si="82"/>
        <v>#DIV/0!</v>
      </c>
      <c r="K125" s="412">
        <f>K126+K127</f>
        <v>0</v>
      </c>
      <c r="L125" s="413"/>
      <c r="M125" s="413">
        <f>M126+M127</f>
        <v>0</v>
      </c>
      <c r="N125" s="413"/>
      <c r="O125" s="413">
        <f>O126+O127</f>
        <v>0</v>
      </c>
      <c r="P125" s="413"/>
      <c r="Q125" s="413">
        <f>Q126+Q127</f>
        <v>0</v>
      </c>
      <c r="R125" s="413"/>
      <c r="S125" s="413"/>
      <c r="T125" s="413"/>
      <c r="U125" s="413">
        <f>U126+U127</f>
        <v>0</v>
      </c>
      <c r="V125" s="629" t="e">
        <f t="shared" si="86"/>
        <v>#DIV/0!</v>
      </c>
      <c r="W125" s="413">
        <f>W126+W127</f>
        <v>0</v>
      </c>
      <c r="X125" s="629" t="e">
        <f t="shared" si="90"/>
        <v>#DIV/0!</v>
      </c>
      <c r="Y125" s="413">
        <f>Y126+Y127</f>
        <v>0</v>
      </c>
      <c r="Z125" s="629" t="e">
        <f t="shared" si="94"/>
        <v>#DIV/0!</v>
      </c>
      <c r="AA125" s="413">
        <f>AA126+AA127</f>
        <v>0</v>
      </c>
      <c r="AB125" s="629" t="e">
        <f t="shared" si="95"/>
        <v>#DIV/0!</v>
      </c>
      <c r="AC125" s="577"/>
      <c r="AD125" s="622" t="e">
        <f t="shared" si="87"/>
        <v>#DIV/0!</v>
      </c>
      <c r="AE125" s="413">
        <f>AE126+AE127</f>
        <v>0</v>
      </c>
      <c r="AF125" s="413"/>
      <c r="AG125" s="413">
        <f>AG126+AG127</f>
        <v>0</v>
      </c>
      <c r="AH125" s="622" t="e">
        <f t="shared" si="92"/>
        <v>#DIV/0!</v>
      </c>
      <c r="AI125" s="413">
        <f>AI126+AI127</f>
        <v>0</v>
      </c>
      <c r="AJ125" s="622">
        <v>0</v>
      </c>
      <c r="AK125" s="413">
        <f>AK126+AK127</f>
        <v>0</v>
      </c>
      <c r="AL125" s="458" t="e">
        <f t="shared" si="97"/>
        <v>#DIV/0!</v>
      </c>
      <c r="AM125" s="413"/>
      <c r="AN125" s="413"/>
      <c r="AO125" s="413"/>
      <c r="AP125" s="413"/>
      <c r="AQ125" s="413"/>
      <c r="AR125" s="413"/>
      <c r="AS125" s="413"/>
      <c r="AT125" s="413"/>
      <c r="AU125" s="413">
        <f>AU126+AU127</f>
        <v>0</v>
      </c>
      <c r="AV125" s="413">
        <f>AW125+AY125+AZ125+AX125</f>
        <v>0</v>
      </c>
      <c r="AW125" s="413">
        <f>AW126+AW127</f>
        <v>0</v>
      </c>
      <c r="AX125" s="413">
        <f>AX126+AX127</f>
        <v>0</v>
      </c>
      <c r="AY125" s="413">
        <f>AY126+AY127</f>
        <v>0</v>
      </c>
      <c r="AZ125" s="413">
        <f>AZ126+AZ127</f>
        <v>0</v>
      </c>
      <c r="BA125" s="413">
        <f>BB125+BC125+BD125</f>
        <v>3776254.7761300001</v>
      </c>
      <c r="BB125" s="413">
        <f>BB126+BB127</f>
        <v>3776254.7761300001</v>
      </c>
      <c r="BC125" s="413"/>
      <c r="BD125" s="413"/>
      <c r="BE125" s="413">
        <f>BF125+BG125+BH125</f>
        <v>3776254.7761300001</v>
      </c>
      <c r="BF125" s="413">
        <f>BF126+BF127</f>
        <v>3776254.7761300001</v>
      </c>
      <c r="BG125" s="413"/>
      <c r="BH125" s="413"/>
      <c r="BI125" s="413">
        <f>BJ125+BL125+BM125+BK125</f>
        <v>0</v>
      </c>
      <c r="BJ125" s="413">
        <f>BJ126+BJ127</f>
        <v>0</v>
      </c>
      <c r="BK125" s="413">
        <f>BK126+BK127</f>
        <v>0</v>
      </c>
      <c r="BL125" s="413">
        <f>BL126+BL127</f>
        <v>0</v>
      </c>
      <c r="BM125" s="413">
        <f>BM126+BM127</f>
        <v>0</v>
      </c>
      <c r="BN125" s="413">
        <f>BN126+BN127</f>
        <v>0</v>
      </c>
      <c r="BO125" s="413">
        <f>BP125+BR125+BS125+BQ125</f>
        <v>0</v>
      </c>
      <c r="BP125" s="413">
        <f>BP126+BP127</f>
        <v>0</v>
      </c>
      <c r="BQ125" s="413">
        <f>BQ126+BQ127</f>
        <v>0</v>
      </c>
      <c r="BR125" s="413">
        <f>BR126+BR127</f>
        <v>0</v>
      </c>
      <c r="BS125" s="413">
        <f>BS126+BS127</f>
        <v>0</v>
      </c>
      <c r="BT125" s="413"/>
      <c r="BU125" s="413"/>
      <c r="BV125" s="413">
        <f>BW125+BY125+BZ125+BX125</f>
        <v>0</v>
      </c>
      <c r="BW125" s="413">
        <f>BW126+BW127</f>
        <v>0</v>
      </c>
      <c r="BX125" s="413">
        <f>BX126+BX127</f>
        <v>0</v>
      </c>
      <c r="BY125" s="413">
        <f>BY126+BY127</f>
        <v>0</v>
      </c>
      <c r="BZ125" s="413">
        <f>BZ126+BZ127</f>
        <v>0</v>
      </c>
      <c r="CA125" s="413">
        <f>CB125+CC125+CD125</f>
        <v>0</v>
      </c>
      <c r="CB125" s="413">
        <f>CB126+CB127</f>
        <v>0</v>
      </c>
      <c r="CC125" s="413"/>
      <c r="CD125" s="413"/>
      <c r="CE125" s="413">
        <f>CF125+CH125+CI125</f>
        <v>0</v>
      </c>
      <c r="CF125" s="413">
        <f>CF126+CF127</f>
        <v>0</v>
      </c>
      <c r="CG125" s="413"/>
      <c r="CH125" s="413"/>
      <c r="CI125" s="413"/>
      <c r="CJ125" s="413"/>
      <c r="CK125" s="413">
        <f>CL125+CN125+CO125+CM125</f>
        <v>0</v>
      </c>
      <c r="CL125" s="413">
        <f>CL126+CL127</f>
        <v>0</v>
      </c>
      <c r="CM125" s="413">
        <f>CM126+CM127</f>
        <v>0</v>
      </c>
      <c r="CN125" s="413">
        <f>CN126+CN127</f>
        <v>0</v>
      </c>
      <c r="CO125" s="413">
        <f>CO126+CO127</f>
        <v>0</v>
      </c>
    </row>
    <row r="126" spans="2:93" s="22" customFormat="1" ht="41.25" hidden="1" customHeight="1" x14ac:dyDescent="0.25">
      <c r="B126" s="206"/>
      <c r="C126" s="111" t="s">
        <v>417</v>
      </c>
      <c r="D126" s="193"/>
      <c r="E126" s="193">
        <f>E130+E133+E144+E155+E158+E161+E164+E167+E170</f>
        <v>0</v>
      </c>
      <c r="F126" s="193"/>
      <c r="G126" s="193">
        <f>G130+G133+G144+G155+G158+G161+G164+G167+G170</f>
        <v>0</v>
      </c>
      <c r="H126" s="193">
        <f>H130+H133+H144+H155+H158+H161+H164+H167+H170</f>
        <v>0</v>
      </c>
      <c r="I126" s="193"/>
      <c r="J126" s="567" t="e">
        <f t="shared" si="82"/>
        <v>#DIV/0!</v>
      </c>
      <c r="K126" s="193">
        <f>K130+K133+K144+K155+K158+K161+K164+K167+K170</f>
        <v>0</v>
      </c>
      <c r="L126" s="112"/>
      <c r="M126" s="112"/>
      <c r="N126" s="112"/>
      <c r="O126" s="112">
        <f>O130+O133+O144+O155+O158+O161+O164+O167+O170</f>
        <v>0</v>
      </c>
      <c r="P126" s="112"/>
      <c r="Q126" s="112">
        <f>Q130+Q133+Q144+Q155+Q158+Q161+Q164+Q167+Q170</f>
        <v>0</v>
      </c>
      <c r="R126" s="112"/>
      <c r="S126" s="112"/>
      <c r="T126" s="112"/>
      <c r="U126" s="112">
        <f>U130+U133+U144+U155+U158+U161+U164+U167+U170</f>
        <v>0</v>
      </c>
      <c r="V126" s="629" t="e">
        <f t="shared" si="86"/>
        <v>#DIV/0!</v>
      </c>
      <c r="W126" s="112"/>
      <c r="X126" s="629" t="e">
        <f t="shared" si="90"/>
        <v>#DIV/0!</v>
      </c>
      <c r="Y126" s="112">
        <f>Y130+Y133+Y144+Y155+Y158+Y161+Y164+Y167+Y170</f>
        <v>0</v>
      </c>
      <c r="Z126" s="629" t="e">
        <f t="shared" si="94"/>
        <v>#DIV/0!</v>
      </c>
      <c r="AA126" s="112">
        <f>AA130+AA133+AA144+AA155+AA158+AA161+AA164+AA167+AA170</f>
        <v>0</v>
      </c>
      <c r="AB126" s="629" t="e">
        <f t="shared" si="95"/>
        <v>#DIV/0!</v>
      </c>
      <c r="AC126" s="112"/>
      <c r="AD126" s="622" t="e">
        <f t="shared" si="87"/>
        <v>#DIV/0!</v>
      </c>
      <c r="AE126" s="112">
        <f>AE130+AE133+AE144+AE155+AE158+AE161+AE164+AE167+AE170</f>
        <v>0</v>
      </c>
      <c r="AF126" s="112"/>
      <c r="AG126" s="112"/>
      <c r="AH126" s="622" t="e">
        <f t="shared" si="92"/>
        <v>#DIV/0!</v>
      </c>
      <c r="AI126" s="112">
        <f>AI130+AI133+AI144+AI155+AI158+AI161+AI164+AI167+AI170</f>
        <v>0</v>
      </c>
      <c r="AJ126" s="622">
        <v>0</v>
      </c>
      <c r="AK126" s="112">
        <f>AK130+AK133+AK144+AK155+AK158+AK161+AK164+AK167+AK170</f>
        <v>0</v>
      </c>
      <c r="AL126" s="458" t="e">
        <f t="shared" si="97"/>
        <v>#DIV/0!</v>
      </c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>
        <f>AW126+AX126+AY126+AZ126</f>
        <v>0</v>
      </c>
      <c r="AW126" s="112">
        <f>AW130+AW133+AW144+AW155+AW158+AW161+AW164+AW167+AW170</f>
        <v>0</v>
      </c>
      <c r="AX126" s="112">
        <f>AX130+AX133+AX144+AX158+AX161+AX164+AX167+AX170</f>
        <v>0</v>
      </c>
      <c r="AY126" s="112">
        <f>AY130+AY133+AY144+AY155+AY158+AY161+AY164+AY167+AY170</f>
        <v>0</v>
      </c>
      <c r="AZ126" s="112">
        <f>AZ130+AZ133+AZ144+AZ155+AZ158+AZ161+AZ164+AZ167+AZ170</f>
        <v>0</v>
      </c>
      <c r="BA126" s="112">
        <f>BB126+BC126+BD126</f>
        <v>1246164.0761299999</v>
      </c>
      <c r="BB126" s="112">
        <f>BB130+BB133+BB144</f>
        <v>1246164.0761299999</v>
      </c>
      <c r="BC126" s="112"/>
      <c r="BD126" s="112"/>
      <c r="BE126" s="112">
        <f>BF126+BG126+BH126</f>
        <v>1246164.0761299999</v>
      </c>
      <c r="BF126" s="112">
        <f>BF130+BF133+BF144</f>
        <v>1246164.0761299999</v>
      </c>
      <c r="BG126" s="112"/>
      <c r="BH126" s="112"/>
      <c r="BI126" s="112"/>
      <c r="BJ126" s="112">
        <f>BJ130+BJ133+BJ144+BJ155+BJ158+BJ161+BJ164+BJ167+BJ170</f>
        <v>0</v>
      </c>
      <c r="BK126" s="112"/>
      <c r="BL126" s="112">
        <f>BL130+BL133+BL144+BL155+BL158+BL161+BL164+BL167+BL170</f>
        <v>0</v>
      </c>
      <c r="BM126" s="112">
        <f>BM130+BM133+BM144+BM155+BM158+BM161+BM164+BM167+BM170</f>
        <v>0</v>
      </c>
      <c r="BN126" s="112"/>
      <c r="BO126" s="112">
        <f>BP126+BQ126+BR126+BS126</f>
        <v>0</v>
      </c>
      <c r="BP126" s="112">
        <f>BP130+BP133+BP144+BP155+BP158+BP161+BP164+BP167+BP170</f>
        <v>0</v>
      </c>
      <c r="BQ126" s="112">
        <f>BQ130+BQ133+BQ144+BQ155+BQ158+BQ161+BQ164+BQ167+BQ170</f>
        <v>0</v>
      </c>
      <c r="BR126" s="112">
        <f>BR130+BR133+BR144+BR155+BR158+BR161+BR164+BR167+BR170</f>
        <v>0</v>
      </c>
      <c r="BS126" s="112">
        <f>BS130+BS133+BS144+BS155+BS158+BS161+BS164+BS167+BS170</f>
        <v>0</v>
      </c>
      <c r="BT126" s="112"/>
      <c r="BU126" s="112"/>
      <c r="BV126" s="112">
        <f>BW126+BX126+BY126+BZ126</f>
        <v>0</v>
      </c>
      <c r="BW126" s="112">
        <f>BW130+BW133+BW144+BW155+BW158+BW161+BW164+BW167+BW170</f>
        <v>0</v>
      </c>
      <c r="BX126" s="112">
        <f>BX130+BX133+BX144+BX155+BX158+BX161+BX164+BX167+BX170</f>
        <v>0</v>
      </c>
      <c r="BY126" s="112">
        <f>BY130+BY133+BY144+BY155+BY158+BY161+BY164+BY167+BY170</f>
        <v>0</v>
      </c>
      <c r="BZ126" s="112">
        <f>BZ130+BZ133+BZ144+BZ155+BZ158+BZ161+BZ164+BZ167+BZ170</f>
        <v>0</v>
      </c>
      <c r="CA126" s="112">
        <f>CB126+CC126+CD126</f>
        <v>0</v>
      </c>
      <c r="CB126" s="112">
        <f>CB130+CB133+CB144+CB155+CB158+CB161+CB164+CB167+CB170</f>
        <v>0</v>
      </c>
      <c r="CC126" s="112">
        <f>CC130+CC133+CC144+CC155+CC158+CC161+CC164+CC167+CC170</f>
        <v>0</v>
      </c>
      <c r="CD126" s="112">
        <f>CD130+CD133+CD144+CD155+CD158+CD161+CD164+CD167+CD170</f>
        <v>0</v>
      </c>
      <c r="CE126" s="112">
        <f>CF126+CH126+CI126</f>
        <v>0</v>
      </c>
      <c r="CF126" s="112"/>
      <c r="CG126" s="112"/>
      <c r="CH126" s="112">
        <f>CH130+CH133+CH144+CH155+CH158+CH161+CH164+CH167+CH170</f>
        <v>0</v>
      </c>
      <c r="CI126" s="112">
        <f>CI130+CI133+CI144+CI155+CI158+CI161+CI164+CI167+CI170</f>
        <v>0</v>
      </c>
      <c r="CJ126" s="112"/>
      <c r="CK126" s="112">
        <f>CL126+CM126+CN126+CO126</f>
        <v>0</v>
      </c>
      <c r="CL126" s="112">
        <f>CL130+CL133+CL144+CL155+CL158+CL161+CL164+CL167+CL170</f>
        <v>0</v>
      </c>
      <c r="CM126" s="112">
        <f>CM130+CM133+CM144+CM155+CM158+CM161+CM164+CM167+CM170</f>
        <v>0</v>
      </c>
      <c r="CN126" s="112">
        <f>CN130+CN133+CN144+CN155+CN158+CN161+CN164+CN167+CN170</f>
        <v>0</v>
      </c>
      <c r="CO126" s="112">
        <f>CO130+CO133+CO144+CO155+CO158+CO161+CO164+CO167+CO170</f>
        <v>0</v>
      </c>
    </row>
    <row r="127" spans="2:93" s="25" customFormat="1" ht="46.5" hidden="1" customHeight="1" x14ac:dyDescent="0.25">
      <c r="B127" s="207"/>
      <c r="C127" s="115" t="s">
        <v>32</v>
      </c>
      <c r="D127" s="183"/>
      <c r="E127" s="183">
        <f>E129+E132+E135+E143+E154+E157+E160+E163+E166+E169</f>
        <v>0</v>
      </c>
      <c r="F127" s="183"/>
      <c r="G127" s="183">
        <f>G129+G132+G135+G143+G154+G157+G160+G163+G166+G169</f>
        <v>0</v>
      </c>
      <c r="H127" s="183">
        <f>H129+H132+H135+H143+H154+H157+H160+H163+H166+H169</f>
        <v>0</v>
      </c>
      <c r="I127" s="183"/>
      <c r="J127" s="567" t="e">
        <f t="shared" si="82"/>
        <v>#DIV/0!</v>
      </c>
      <c r="K127" s="183">
        <f>K129+K132+K135+K143+K154+K157+K160+K163+K166+K169</f>
        <v>0</v>
      </c>
      <c r="L127" s="116"/>
      <c r="M127" s="116"/>
      <c r="N127" s="116"/>
      <c r="O127" s="116">
        <f>O129+O132+O135+O143+O154+O157+O160+O163+O166+O169</f>
        <v>0</v>
      </c>
      <c r="P127" s="116"/>
      <c r="Q127" s="116">
        <f>Q129+Q132+Q135+Q143+Q154+Q157+Q160+Q163+Q166+Q169</f>
        <v>0</v>
      </c>
      <c r="R127" s="116"/>
      <c r="S127" s="116"/>
      <c r="T127" s="116"/>
      <c r="U127" s="116">
        <f>U129+U132+U135+U143+U154+U157+U160+U163+U166+U169</f>
        <v>0</v>
      </c>
      <c r="V127" s="629" t="e">
        <f t="shared" si="86"/>
        <v>#DIV/0!</v>
      </c>
      <c r="W127" s="116"/>
      <c r="X127" s="629" t="e">
        <f t="shared" si="90"/>
        <v>#DIV/0!</v>
      </c>
      <c r="Y127" s="116">
        <f>Y129+Y132+Y135+Y143+Y154+Y157+Y160+Y163+Y166+Y169</f>
        <v>0</v>
      </c>
      <c r="Z127" s="629" t="e">
        <f t="shared" si="94"/>
        <v>#DIV/0!</v>
      </c>
      <c r="AA127" s="116">
        <f>AA129+AA132+AA135+AA143+AA154+AA157+AA160+AA163+AA166+AA169</f>
        <v>0</v>
      </c>
      <c r="AB127" s="629" t="e">
        <f t="shared" si="95"/>
        <v>#DIV/0!</v>
      </c>
      <c r="AC127" s="116"/>
      <c r="AD127" s="622" t="e">
        <f t="shared" si="87"/>
        <v>#DIV/0!</v>
      </c>
      <c r="AE127" s="116">
        <f>AE129+AE132+AE135+AE143+AE154+AE157+AE160+AE163+AE166+AE169</f>
        <v>0</v>
      </c>
      <c r="AF127" s="116"/>
      <c r="AG127" s="116"/>
      <c r="AH127" s="622" t="e">
        <f t="shared" si="92"/>
        <v>#DIV/0!</v>
      </c>
      <c r="AI127" s="116">
        <f>AI129+AI132+AI135+AI143+AI154+AI157+AI160+AI163+AI166+AI169</f>
        <v>0</v>
      </c>
      <c r="AJ127" s="622">
        <v>0</v>
      </c>
      <c r="AK127" s="116">
        <f>AK129+AK132+AK135+AK143+AK154+AK157+AK160+AK163+AK166+AK169</f>
        <v>0</v>
      </c>
      <c r="AL127" s="458" t="e">
        <f t="shared" si="97"/>
        <v>#DIV/0!</v>
      </c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>
        <f>AW127+AX127+AY127+AZ127</f>
        <v>0</v>
      </c>
      <c r="AW127" s="116">
        <f>AW129+AW132+AW135+AW143+AW154+AW157+AW160+AW163+AW166+AW169</f>
        <v>0</v>
      </c>
      <c r="AX127" s="116">
        <f>AX129+AX132+AX143+AX135+AX157+AX160+AX163+AX166+AX169</f>
        <v>0</v>
      </c>
      <c r="AY127" s="116">
        <f>AY129+AY132+AY135+AY143+AY154+AY157+AY160+AY163+AY166+AY169</f>
        <v>0</v>
      </c>
      <c r="AZ127" s="116">
        <f>AZ129+AZ132+AZ135+AZ143+AZ154+AZ157+AZ160+AZ163+AZ166+AZ169</f>
        <v>0</v>
      </c>
      <c r="BA127" s="116">
        <f>BB127+BC127+BD127</f>
        <v>2530090.7000000002</v>
      </c>
      <c r="BB127" s="116">
        <f>BB129+BB132+BB135+BB141+BB143</f>
        <v>2530090.7000000002</v>
      </c>
      <c r="BC127" s="116"/>
      <c r="BD127" s="116"/>
      <c r="BE127" s="116">
        <f>BF127+BG127+BH127</f>
        <v>2530090.7000000002</v>
      </c>
      <c r="BF127" s="116">
        <f>BF129+BF132+BF135+BF141+BF143</f>
        <v>2530090.7000000002</v>
      </c>
      <c r="BG127" s="116"/>
      <c r="BH127" s="116"/>
      <c r="BI127" s="116"/>
      <c r="BJ127" s="116">
        <f>BJ129+BJ132+BJ135+BJ143+BJ154+BJ157+BJ160+BJ163+BJ166+BJ169</f>
        <v>0</v>
      </c>
      <c r="BK127" s="116"/>
      <c r="BL127" s="116">
        <f>BL129+BL132+BL135+BL143+BL154+BL157+BL160+BL163+BL166+BL169</f>
        <v>0</v>
      </c>
      <c r="BM127" s="116">
        <f>BM129+BM132+BM135+BM143+BM154+BM157+BM160+BM163+BM166+BM169</f>
        <v>0</v>
      </c>
      <c r="BN127" s="116"/>
      <c r="BO127" s="116">
        <f>BP127+BQ127+BR127+BS127</f>
        <v>0</v>
      </c>
      <c r="BP127" s="116">
        <f>BP129+BP132+BP135+BP143+BP154+BP157+BP160+BP163+BP166+BP169</f>
        <v>0</v>
      </c>
      <c r="BQ127" s="116">
        <f>BQ129+BQ132+BQ135+BQ143+BQ154+BQ157+BQ160+BQ163+BQ166+BQ169</f>
        <v>0</v>
      </c>
      <c r="BR127" s="116">
        <f>BR129+BR132+BR135+BR143+BR154+BR157+BR160+BR163+BR166+BR169</f>
        <v>0</v>
      </c>
      <c r="BS127" s="116">
        <f>BS129+BS132+BS135+BS143+BS154+BS157+BS160+BS163+BS166+BS169</f>
        <v>0</v>
      </c>
      <c r="BT127" s="116"/>
      <c r="BU127" s="116"/>
      <c r="BV127" s="116">
        <f>BW127+BX127+BY127+BZ127</f>
        <v>0</v>
      </c>
      <c r="BW127" s="116">
        <f>BW129+BW132+BW135+BW143+BW154+BW157+BW160+BW163+BW166+BW169</f>
        <v>0</v>
      </c>
      <c r="BX127" s="116">
        <f>BX129+BX132+BX135+BX143+BX154+BX157+BX160+BX163+BX166+BX169</f>
        <v>0</v>
      </c>
      <c r="BY127" s="116">
        <f>BY129+BY132+BY135+BY143+BY154+BY157+BY160+BY163+BY166+BY169</f>
        <v>0</v>
      </c>
      <c r="BZ127" s="116">
        <f>BZ129+BZ132+BZ135+BZ143+BZ154+BZ157+BZ160+BZ163+BZ166+BZ169</f>
        <v>0</v>
      </c>
      <c r="CA127" s="116">
        <f>CB127+CC127+CD127</f>
        <v>0</v>
      </c>
      <c r="CB127" s="116">
        <f>CB129+CB132+CB135+CB143+CB154+CB157+CB160+CB163+CB166+CB169</f>
        <v>0</v>
      </c>
      <c r="CC127" s="183">
        <f>CC129+CC132+CC135+CC143+CC154+CC157+CC160+CC163+CC166+CC169</f>
        <v>0</v>
      </c>
      <c r="CD127" s="183">
        <f>CD129+CD132+CD135+CD143+CD154+CD157+CD160+CD163+CD166+CD169</f>
        <v>0</v>
      </c>
      <c r="CE127" s="116">
        <f>CF127+CH127+CI127</f>
        <v>0</v>
      </c>
      <c r="CF127" s="116"/>
      <c r="CG127" s="116"/>
      <c r="CH127" s="183">
        <f>CH129+CH132+CH135+CH143+CH154+CH157+CH160+CH163+CH166+CH169</f>
        <v>0</v>
      </c>
      <c r="CI127" s="183">
        <f>CI129+CI132+CI135+CI143+CI154+CI157+CI160+CI163+CI166+CI169</f>
        <v>0</v>
      </c>
      <c r="CJ127" s="116"/>
      <c r="CK127" s="116">
        <f>CL127+CM127+CN127+CO127</f>
        <v>0</v>
      </c>
      <c r="CL127" s="116">
        <f>CL129+CL132+CL135+CL143+CL154+CL157+CL160+CL163+CL166+CL169</f>
        <v>0</v>
      </c>
      <c r="CM127" s="116">
        <f>CM129+CM132+CM135+CM143+CM154+CM157+CM160+CM163+CM166+CM169</f>
        <v>0</v>
      </c>
      <c r="CN127" s="116">
        <f>CN129+CN132+CN135+CN143+CN154+CN157+CN160+CN163+CN166+CN169</f>
        <v>0</v>
      </c>
      <c r="CO127" s="116">
        <f>CO129+CO132+CO135+CO143+CO154+CO157+CO160+CO163+CO166+CO169</f>
        <v>0</v>
      </c>
    </row>
    <row r="128" spans="2:93" s="52" customFormat="1" ht="151.5" hidden="1" customHeight="1" x14ac:dyDescent="0.25">
      <c r="B128" s="206" t="s">
        <v>36</v>
      </c>
      <c r="C128" s="122" t="s">
        <v>45</v>
      </c>
      <c r="D128" s="182"/>
      <c r="E128" s="182"/>
      <c r="F128" s="182"/>
      <c r="G128" s="251"/>
      <c r="H128" s="252"/>
      <c r="I128" s="252"/>
      <c r="J128" s="567" t="e">
        <f t="shared" si="82"/>
        <v>#DIV/0!</v>
      </c>
      <c r="K128" s="182"/>
      <c r="L128" s="30"/>
      <c r="M128" s="559"/>
      <c r="N128" s="30"/>
      <c r="O128" s="68"/>
      <c r="P128" s="30"/>
      <c r="Q128" s="30"/>
      <c r="R128" s="30"/>
      <c r="S128" s="30"/>
      <c r="T128" s="30"/>
      <c r="U128" s="581"/>
      <c r="V128" s="629" t="e">
        <f t="shared" si="86"/>
        <v>#DIV/0!</v>
      </c>
      <c r="W128" s="581"/>
      <c r="X128" s="629" t="e">
        <f t="shared" si="90"/>
        <v>#DIV/0!</v>
      </c>
      <c r="Y128" s="68"/>
      <c r="Z128" s="629" t="e">
        <f t="shared" si="94"/>
        <v>#DIV/0!</v>
      </c>
      <c r="AA128" s="30"/>
      <c r="AB128" s="629" t="e">
        <f t="shared" si="95"/>
        <v>#DIV/0!</v>
      </c>
      <c r="AC128" s="30"/>
      <c r="AD128" s="622" t="e">
        <f t="shared" si="87"/>
        <v>#DIV/0!</v>
      </c>
      <c r="AE128" s="581"/>
      <c r="AF128" s="30"/>
      <c r="AG128" s="581"/>
      <c r="AH128" s="622" t="e">
        <f t="shared" si="92"/>
        <v>#DIV/0!</v>
      </c>
      <c r="AI128" s="68"/>
      <c r="AJ128" s="622">
        <v>0</v>
      </c>
      <c r="AK128" s="30"/>
      <c r="AL128" s="458" t="e">
        <f t="shared" si="97"/>
        <v>#DIV/0!</v>
      </c>
      <c r="AM128" s="30"/>
      <c r="AN128" s="30"/>
      <c r="AO128" s="30"/>
      <c r="AP128" s="30"/>
      <c r="AQ128" s="30"/>
      <c r="AR128" s="30"/>
      <c r="AS128" s="30"/>
      <c r="AT128" s="30"/>
      <c r="AU128" s="559"/>
      <c r="AV128" s="559"/>
      <c r="AW128" s="482">
        <f>AW129+AW130</f>
        <v>0</v>
      </c>
      <c r="AX128" s="482">
        <f>AX129+AX130</f>
        <v>0</v>
      </c>
      <c r="AY128" s="68"/>
      <c r="AZ128" s="30"/>
      <c r="BA128" s="433">
        <f t="shared" si="99"/>
        <v>1716417.9104499999</v>
      </c>
      <c r="BB128" s="526">
        <f>BB129+BB130</f>
        <v>1716417.9104499999</v>
      </c>
      <c r="BC128" s="30"/>
      <c r="BD128" s="30"/>
      <c r="BE128" s="526">
        <f t="shared" si="89"/>
        <v>1716417.9104499999</v>
      </c>
      <c r="BF128" s="433">
        <f>BF129+BF130</f>
        <v>1716417.9104499999</v>
      </c>
      <c r="BG128" s="68"/>
      <c r="BH128" s="30"/>
      <c r="BI128" s="491">
        <f>BJ128+BK128+BL128+BM128</f>
        <v>0</v>
      </c>
      <c r="BJ128" s="482">
        <f>BJ129+BJ130</f>
        <v>0</v>
      </c>
      <c r="BK128" s="482"/>
      <c r="BL128" s="68"/>
      <c r="BM128" s="30"/>
      <c r="BN128" s="433"/>
      <c r="BO128" s="491">
        <f>BP128+BQ128+BR128+BS128</f>
        <v>0</v>
      </c>
      <c r="BP128" s="482">
        <f>BP129+BP130</f>
        <v>0</v>
      </c>
      <c r="BQ128" s="482"/>
      <c r="BR128" s="68"/>
      <c r="BS128" s="30"/>
      <c r="BT128" s="68"/>
      <c r="BU128" s="30"/>
      <c r="BV128" s="491">
        <f>BW128+BX128+BY128+BZ128</f>
        <v>0</v>
      </c>
      <c r="BW128" s="433">
        <f>BW129+BW130</f>
        <v>0</v>
      </c>
      <c r="BX128" s="433"/>
      <c r="BY128" s="68"/>
      <c r="BZ128" s="30"/>
      <c r="CA128" s="338">
        <f t="shared" ref="CA128:CA152" si="115">CB128+CC128+CD128</f>
        <v>0</v>
      </c>
      <c r="CB128" s="182"/>
      <c r="CC128" s="251"/>
      <c r="CD128" s="252"/>
      <c r="CE128" s="338">
        <f t="shared" ref="CE128:CE152" si="116">CF128+CH128+CI128</f>
        <v>0</v>
      </c>
      <c r="CF128" s="182"/>
      <c r="CG128" s="182"/>
      <c r="CH128" s="251"/>
      <c r="CI128" s="252"/>
      <c r="CJ128" s="482"/>
      <c r="CK128" s="491">
        <f>CL128+CM128+CN128+CO128</f>
        <v>0</v>
      </c>
      <c r="CL128" s="482">
        <f>CL129+CL130</f>
        <v>0</v>
      </c>
      <c r="CM128" s="482"/>
      <c r="CN128" s="68"/>
      <c r="CO128" s="30"/>
    </row>
    <row r="129" spans="2:93" s="166" customFormat="1" ht="67.5" hidden="1" customHeight="1" x14ac:dyDescent="0.25">
      <c r="B129" s="212"/>
      <c r="C129" s="115" t="s">
        <v>32</v>
      </c>
      <c r="D129" s="192"/>
      <c r="E129" s="192"/>
      <c r="F129" s="192"/>
      <c r="G129" s="249"/>
      <c r="H129" s="249"/>
      <c r="I129" s="249"/>
      <c r="J129" s="567" t="e">
        <f t="shared" si="82"/>
        <v>#DIV/0!</v>
      </c>
      <c r="K129" s="192"/>
      <c r="L129" s="300"/>
      <c r="M129" s="558"/>
      <c r="N129" s="300"/>
      <c r="O129" s="300"/>
      <c r="P129" s="300"/>
      <c r="Q129" s="300"/>
      <c r="R129" s="300"/>
      <c r="S129" s="300"/>
      <c r="T129" s="300"/>
      <c r="U129" s="580"/>
      <c r="V129" s="629" t="e">
        <f t="shared" si="86"/>
        <v>#DIV/0!</v>
      </c>
      <c r="W129" s="580"/>
      <c r="X129" s="629" t="e">
        <f t="shared" si="90"/>
        <v>#DIV/0!</v>
      </c>
      <c r="Y129" s="300"/>
      <c r="Z129" s="629" t="e">
        <f t="shared" si="94"/>
        <v>#DIV/0!</v>
      </c>
      <c r="AA129" s="300"/>
      <c r="AB129" s="629" t="e">
        <f t="shared" si="95"/>
        <v>#DIV/0!</v>
      </c>
      <c r="AC129" s="300"/>
      <c r="AD129" s="622" t="e">
        <f t="shared" si="87"/>
        <v>#DIV/0!</v>
      </c>
      <c r="AE129" s="580"/>
      <c r="AF129" s="300"/>
      <c r="AG129" s="580"/>
      <c r="AH129" s="622" t="e">
        <f t="shared" si="92"/>
        <v>#DIV/0!</v>
      </c>
      <c r="AI129" s="300"/>
      <c r="AJ129" s="622">
        <v>0</v>
      </c>
      <c r="AK129" s="300"/>
      <c r="AL129" s="458" t="e">
        <f t="shared" si="97"/>
        <v>#DIV/0!</v>
      </c>
      <c r="AM129" s="300"/>
      <c r="AN129" s="300"/>
      <c r="AO129" s="300"/>
      <c r="AP129" s="300"/>
      <c r="AQ129" s="300"/>
      <c r="AR129" s="300"/>
      <c r="AS129" s="300"/>
      <c r="AT129" s="300"/>
      <c r="AU129" s="558"/>
      <c r="AV129" s="558"/>
      <c r="AW129" s="490">
        <v>0</v>
      </c>
      <c r="AX129" s="490">
        <v>0</v>
      </c>
      <c r="AY129" s="300"/>
      <c r="AZ129" s="300"/>
      <c r="BA129" s="490">
        <f t="shared" si="99"/>
        <v>1150000</v>
      </c>
      <c r="BB129" s="525">
        <f>BF129-E129</f>
        <v>1150000</v>
      </c>
      <c r="BC129" s="300"/>
      <c r="BD129" s="300"/>
      <c r="BE129" s="525">
        <f t="shared" si="89"/>
        <v>1150000</v>
      </c>
      <c r="BF129" s="490">
        <v>1150000</v>
      </c>
      <c r="BG129" s="300"/>
      <c r="BH129" s="300"/>
      <c r="BI129" s="490">
        <f t="shared" ref="BI129:BI134" si="117">BJ129</f>
        <v>0</v>
      </c>
      <c r="BJ129" s="490"/>
      <c r="BK129" s="490"/>
      <c r="BL129" s="300"/>
      <c r="BM129" s="300"/>
      <c r="BN129" s="490"/>
      <c r="BO129" s="490">
        <f>BP129</f>
        <v>0</v>
      </c>
      <c r="BP129" s="490"/>
      <c r="BQ129" s="490"/>
      <c r="BR129" s="300"/>
      <c r="BS129" s="300"/>
      <c r="BT129" s="300"/>
      <c r="BU129" s="300"/>
      <c r="BV129" s="490">
        <f>BW129</f>
        <v>0</v>
      </c>
      <c r="BW129" s="490"/>
      <c r="BX129" s="490"/>
      <c r="BY129" s="300"/>
      <c r="BZ129" s="300"/>
      <c r="CA129" s="490">
        <f t="shared" si="115"/>
        <v>0</v>
      </c>
      <c r="CB129" s="192"/>
      <c r="CC129" s="249"/>
      <c r="CD129" s="249"/>
      <c r="CE129" s="490">
        <f t="shared" si="116"/>
        <v>0</v>
      </c>
      <c r="CF129" s="192"/>
      <c r="CG129" s="192"/>
      <c r="CH129" s="249"/>
      <c r="CI129" s="249"/>
      <c r="CJ129" s="490"/>
      <c r="CK129" s="490">
        <f>CL129</f>
        <v>0</v>
      </c>
      <c r="CL129" s="490"/>
      <c r="CM129" s="490"/>
      <c r="CN129" s="300"/>
      <c r="CO129" s="300"/>
    </row>
    <row r="130" spans="2:93" s="166" customFormat="1" ht="67.5" hidden="1" customHeight="1" x14ac:dyDescent="0.25">
      <c r="B130" s="212"/>
      <c r="C130" s="111" t="s">
        <v>31</v>
      </c>
      <c r="D130" s="182"/>
      <c r="E130" s="182"/>
      <c r="F130" s="182"/>
      <c r="G130" s="249"/>
      <c r="H130" s="249"/>
      <c r="I130" s="249"/>
      <c r="J130" s="567" t="e">
        <f t="shared" ref="J130:J193" si="118">I130/D130</f>
        <v>#DIV/0!</v>
      </c>
      <c r="K130" s="182"/>
      <c r="L130" s="300"/>
      <c r="M130" s="559"/>
      <c r="N130" s="300"/>
      <c r="O130" s="300"/>
      <c r="P130" s="300"/>
      <c r="Q130" s="300"/>
      <c r="R130" s="300"/>
      <c r="S130" s="300"/>
      <c r="T130" s="300"/>
      <c r="U130" s="581"/>
      <c r="V130" s="629" t="e">
        <f t="shared" si="86"/>
        <v>#DIV/0!</v>
      </c>
      <c r="W130" s="581"/>
      <c r="X130" s="629" t="e">
        <f t="shared" si="90"/>
        <v>#DIV/0!</v>
      </c>
      <c r="Y130" s="300"/>
      <c r="Z130" s="629" t="e">
        <f t="shared" si="94"/>
        <v>#DIV/0!</v>
      </c>
      <c r="AA130" s="300"/>
      <c r="AB130" s="629" t="e">
        <f t="shared" si="95"/>
        <v>#DIV/0!</v>
      </c>
      <c r="AC130" s="300"/>
      <c r="AD130" s="622" t="e">
        <f t="shared" si="87"/>
        <v>#DIV/0!</v>
      </c>
      <c r="AE130" s="581"/>
      <c r="AF130" s="300"/>
      <c r="AG130" s="581"/>
      <c r="AH130" s="622" t="e">
        <f t="shared" si="92"/>
        <v>#DIV/0!</v>
      </c>
      <c r="AI130" s="300"/>
      <c r="AJ130" s="622">
        <v>0</v>
      </c>
      <c r="AK130" s="300"/>
      <c r="AL130" s="458" t="e">
        <f t="shared" si="97"/>
        <v>#DIV/0!</v>
      </c>
      <c r="AM130" s="300"/>
      <c r="AN130" s="300"/>
      <c r="AO130" s="300"/>
      <c r="AP130" s="300"/>
      <c r="AQ130" s="300"/>
      <c r="AR130" s="300"/>
      <c r="AS130" s="300"/>
      <c r="AT130" s="300"/>
      <c r="AU130" s="559"/>
      <c r="AV130" s="559"/>
      <c r="AW130" s="482">
        <v>0</v>
      </c>
      <c r="AX130" s="482">
        <v>0</v>
      </c>
      <c r="AY130" s="300"/>
      <c r="AZ130" s="300"/>
      <c r="BA130" s="433">
        <f t="shared" si="99"/>
        <v>566417.91044999997</v>
      </c>
      <c r="BB130" s="526">
        <f>BF130-E130</f>
        <v>566417.91044999997</v>
      </c>
      <c r="BC130" s="300"/>
      <c r="BD130" s="300"/>
      <c r="BE130" s="526">
        <f t="shared" si="89"/>
        <v>566417.91044999997</v>
      </c>
      <c r="BF130" s="433">
        <f>566417.91045</f>
        <v>566417.91044999997</v>
      </c>
      <c r="BG130" s="300"/>
      <c r="BH130" s="300"/>
      <c r="BI130" s="490"/>
      <c r="BJ130" s="483"/>
      <c r="BK130" s="483"/>
      <c r="BL130" s="300"/>
      <c r="BM130" s="300"/>
      <c r="BN130" s="434"/>
      <c r="BO130" s="490"/>
      <c r="BP130" s="483"/>
      <c r="BQ130" s="483"/>
      <c r="BR130" s="300"/>
      <c r="BS130" s="300"/>
      <c r="BT130" s="300"/>
      <c r="BU130" s="300"/>
      <c r="BV130" s="490"/>
      <c r="BW130" s="434"/>
      <c r="BX130" s="434"/>
      <c r="BY130" s="300"/>
      <c r="BZ130" s="300"/>
      <c r="CA130" s="339">
        <f t="shared" si="115"/>
        <v>0</v>
      </c>
      <c r="CB130" s="192"/>
      <c r="CC130" s="249"/>
      <c r="CD130" s="249"/>
      <c r="CE130" s="339">
        <f t="shared" si="116"/>
        <v>0</v>
      </c>
      <c r="CF130" s="192"/>
      <c r="CG130" s="192"/>
      <c r="CH130" s="249"/>
      <c r="CI130" s="249"/>
      <c r="CJ130" s="483"/>
      <c r="CK130" s="490"/>
      <c r="CL130" s="483"/>
      <c r="CM130" s="483"/>
      <c r="CN130" s="300"/>
      <c r="CO130" s="300"/>
    </row>
    <row r="131" spans="2:93" s="52" customFormat="1" ht="108.75" hidden="1" customHeight="1" x14ac:dyDescent="0.25">
      <c r="B131" s="206" t="s">
        <v>56</v>
      </c>
      <c r="C131" s="138" t="s">
        <v>220</v>
      </c>
      <c r="D131" s="182"/>
      <c r="E131" s="182"/>
      <c r="F131" s="182"/>
      <c r="G131" s="182"/>
      <c r="H131" s="182"/>
      <c r="I131" s="182"/>
      <c r="J131" s="567" t="e">
        <f t="shared" si="118"/>
        <v>#DIV/0!</v>
      </c>
      <c r="K131" s="182"/>
      <c r="L131" s="559"/>
      <c r="M131" s="559"/>
      <c r="N131" s="559"/>
      <c r="O131" s="559"/>
      <c r="P131" s="559"/>
      <c r="Q131" s="559"/>
      <c r="R131" s="559"/>
      <c r="S131" s="559"/>
      <c r="T131" s="559"/>
      <c r="U131" s="581"/>
      <c r="V131" s="629" t="e">
        <f t="shared" ref="V131:V194" si="119">U131/E131</f>
        <v>#DIV/0!</v>
      </c>
      <c r="W131" s="581"/>
      <c r="X131" s="629" t="e">
        <f t="shared" ref="X131:X194" si="120">W131/F131</f>
        <v>#DIV/0!</v>
      </c>
      <c r="Y131" s="581"/>
      <c r="Z131" s="629" t="e">
        <f t="shared" ref="Z131:Z194" si="121">Y131/G131</f>
        <v>#DIV/0!</v>
      </c>
      <c r="AA131" s="581"/>
      <c r="AB131" s="629" t="e">
        <f t="shared" ref="AB131:AB194" si="122">AA131/H131</f>
        <v>#DIV/0!</v>
      </c>
      <c r="AC131" s="581"/>
      <c r="AD131" s="622" t="e">
        <f t="shared" ref="AD131:AD194" si="123">AC131/D131</f>
        <v>#DIV/0!</v>
      </c>
      <c r="AE131" s="581"/>
      <c r="AF131" s="559"/>
      <c r="AG131" s="581"/>
      <c r="AH131" s="622" t="e">
        <f t="shared" ref="AH131:AH194" si="124">AG131/F131</f>
        <v>#DIV/0!</v>
      </c>
      <c r="AI131" s="581"/>
      <c r="AJ131" s="622">
        <v>0</v>
      </c>
      <c r="AK131" s="581"/>
      <c r="AL131" s="458" t="e">
        <f t="shared" ref="AL131:AL194" si="125">AK131/H131</f>
        <v>#DIV/0!</v>
      </c>
      <c r="AM131" s="559"/>
      <c r="AN131" s="559"/>
      <c r="AO131" s="559"/>
      <c r="AP131" s="559"/>
      <c r="AQ131" s="559"/>
      <c r="AR131" s="559"/>
      <c r="AS131" s="559"/>
      <c r="AT131" s="559"/>
      <c r="AU131" s="559"/>
      <c r="AV131" s="559"/>
      <c r="AW131" s="482">
        <f>AW132+AW133</f>
        <v>0</v>
      </c>
      <c r="AX131" s="482">
        <f>AX132+AX133</f>
        <v>0</v>
      </c>
      <c r="AY131" s="482">
        <f>AY132+AY133</f>
        <v>0</v>
      </c>
      <c r="AZ131" s="482">
        <f>AZ132+AZ133</f>
        <v>0</v>
      </c>
      <c r="BA131" s="433">
        <f>BB131+BC131+BD131</f>
        <v>229604.47761</v>
      </c>
      <c r="BB131" s="526">
        <f>BB132+BB133</f>
        <v>229604.47761</v>
      </c>
      <c r="BC131" s="30"/>
      <c r="BD131" s="30"/>
      <c r="BE131" s="526">
        <f t="shared" si="89"/>
        <v>229604.47761</v>
      </c>
      <c r="BF131" s="433">
        <f>BF132+BF133</f>
        <v>229604.47761</v>
      </c>
      <c r="BG131" s="68"/>
      <c r="BH131" s="30"/>
      <c r="BI131" s="491">
        <f t="shared" si="117"/>
        <v>0</v>
      </c>
      <c r="BJ131" s="482">
        <f>BJ132+BJ133</f>
        <v>0</v>
      </c>
      <c r="BK131" s="482"/>
      <c r="BL131" s="68"/>
      <c r="BM131" s="30"/>
      <c r="BN131" s="433"/>
      <c r="BO131" s="491">
        <f>BP131</f>
        <v>0</v>
      </c>
      <c r="BP131" s="482">
        <f>BP132+BP133</f>
        <v>0</v>
      </c>
      <c r="BQ131" s="482"/>
      <c r="BR131" s="68"/>
      <c r="BS131" s="30"/>
      <c r="BT131" s="68"/>
      <c r="BU131" s="30"/>
      <c r="BV131" s="491">
        <f>BW131</f>
        <v>0</v>
      </c>
      <c r="BW131" s="433">
        <f>BW132+BW133</f>
        <v>0</v>
      </c>
      <c r="BX131" s="433"/>
      <c r="BY131" s="68"/>
      <c r="BZ131" s="30"/>
      <c r="CA131" s="338">
        <f t="shared" si="115"/>
        <v>0</v>
      </c>
      <c r="CB131" s="182"/>
      <c r="CC131" s="251"/>
      <c r="CD131" s="252"/>
      <c r="CE131" s="338">
        <f t="shared" si="116"/>
        <v>0</v>
      </c>
      <c r="CF131" s="182"/>
      <c r="CG131" s="182"/>
      <c r="CH131" s="251"/>
      <c r="CI131" s="252"/>
      <c r="CJ131" s="482"/>
      <c r="CK131" s="491">
        <f>CL131</f>
        <v>0</v>
      </c>
      <c r="CL131" s="482">
        <f>CL132+CL133</f>
        <v>0</v>
      </c>
      <c r="CM131" s="482"/>
      <c r="CN131" s="68"/>
      <c r="CO131" s="30"/>
    </row>
    <row r="132" spans="2:93" s="166" customFormat="1" ht="54" hidden="1" customHeight="1" x14ac:dyDescent="0.25">
      <c r="B132" s="212"/>
      <c r="C132" s="115" t="s">
        <v>32</v>
      </c>
      <c r="D132" s="192"/>
      <c r="E132" s="192"/>
      <c r="F132" s="192"/>
      <c r="G132" s="253"/>
      <c r="H132" s="253"/>
      <c r="I132" s="253"/>
      <c r="J132" s="567" t="e">
        <f t="shared" si="118"/>
        <v>#DIV/0!</v>
      </c>
      <c r="K132" s="192"/>
      <c r="L132" s="82"/>
      <c r="M132" s="558"/>
      <c r="N132" s="82"/>
      <c r="O132" s="82"/>
      <c r="P132" s="82"/>
      <c r="Q132" s="82"/>
      <c r="R132" s="82"/>
      <c r="S132" s="82"/>
      <c r="T132" s="82"/>
      <c r="U132" s="580"/>
      <c r="V132" s="629" t="e">
        <f t="shared" si="119"/>
        <v>#DIV/0!</v>
      </c>
      <c r="W132" s="580"/>
      <c r="X132" s="629" t="e">
        <f t="shared" si="120"/>
        <v>#DIV/0!</v>
      </c>
      <c r="Y132" s="82"/>
      <c r="Z132" s="629" t="e">
        <f t="shared" si="121"/>
        <v>#DIV/0!</v>
      </c>
      <c r="AA132" s="82"/>
      <c r="AB132" s="629" t="e">
        <f t="shared" si="122"/>
        <v>#DIV/0!</v>
      </c>
      <c r="AC132" s="82"/>
      <c r="AD132" s="622" t="e">
        <f t="shared" si="123"/>
        <v>#DIV/0!</v>
      </c>
      <c r="AE132" s="580"/>
      <c r="AF132" s="82"/>
      <c r="AG132" s="580"/>
      <c r="AH132" s="622" t="e">
        <f t="shared" si="124"/>
        <v>#DIV/0!</v>
      </c>
      <c r="AI132" s="82"/>
      <c r="AJ132" s="622">
        <v>0</v>
      </c>
      <c r="AK132" s="82"/>
      <c r="AL132" s="458" t="e">
        <f t="shared" si="125"/>
        <v>#DIV/0!</v>
      </c>
      <c r="AM132" s="82"/>
      <c r="AN132" s="82"/>
      <c r="AO132" s="82"/>
      <c r="AP132" s="82"/>
      <c r="AQ132" s="82"/>
      <c r="AR132" s="82"/>
      <c r="AS132" s="82"/>
      <c r="AT132" s="82"/>
      <c r="AU132" s="558"/>
      <c r="AV132" s="558"/>
      <c r="AW132" s="490">
        <v>0</v>
      </c>
      <c r="AX132" s="490">
        <v>0</v>
      </c>
      <c r="AY132" s="82"/>
      <c r="AZ132" s="82"/>
      <c r="BA132" s="490">
        <f>BB132+BC132+BD132</f>
        <v>153835</v>
      </c>
      <c r="BB132" s="525">
        <f>BF132-E132</f>
        <v>153835</v>
      </c>
      <c r="BC132" s="82"/>
      <c r="BD132" s="82"/>
      <c r="BE132" s="525">
        <f t="shared" si="89"/>
        <v>153835</v>
      </c>
      <c r="BF132" s="490">
        <v>153835</v>
      </c>
      <c r="BG132" s="82"/>
      <c r="BH132" s="82"/>
      <c r="BI132" s="490">
        <f t="shared" si="117"/>
        <v>0</v>
      </c>
      <c r="BJ132" s="490"/>
      <c r="BK132" s="490"/>
      <c r="BL132" s="82"/>
      <c r="BM132" s="82"/>
      <c r="BN132" s="490"/>
      <c r="BO132" s="490">
        <f>BP132</f>
        <v>0</v>
      </c>
      <c r="BP132" s="490"/>
      <c r="BQ132" s="490"/>
      <c r="BR132" s="82"/>
      <c r="BS132" s="82"/>
      <c r="BT132" s="82"/>
      <c r="BU132" s="82"/>
      <c r="BV132" s="490">
        <f>BW132</f>
        <v>0</v>
      </c>
      <c r="BW132" s="490"/>
      <c r="BX132" s="490"/>
      <c r="BY132" s="82"/>
      <c r="BZ132" s="82"/>
      <c r="CA132" s="490">
        <f t="shared" si="115"/>
        <v>0</v>
      </c>
      <c r="CB132" s="192"/>
      <c r="CC132" s="253"/>
      <c r="CD132" s="253"/>
      <c r="CE132" s="490">
        <f t="shared" si="116"/>
        <v>0</v>
      </c>
      <c r="CF132" s="192"/>
      <c r="CG132" s="192"/>
      <c r="CH132" s="253"/>
      <c r="CI132" s="253"/>
      <c r="CJ132" s="490"/>
      <c r="CK132" s="490">
        <f>CL132</f>
        <v>0</v>
      </c>
      <c r="CL132" s="490"/>
      <c r="CM132" s="490"/>
      <c r="CN132" s="82"/>
      <c r="CO132" s="82"/>
    </row>
    <row r="133" spans="2:93" s="52" customFormat="1" ht="54" hidden="1" customHeight="1" x14ac:dyDescent="0.25">
      <c r="B133" s="206"/>
      <c r="C133" s="111" t="s">
        <v>31</v>
      </c>
      <c r="D133" s="182"/>
      <c r="E133" s="182"/>
      <c r="F133" s="182"/>
      <c r="G133" s="247"/>
      <c r="H133" s="247"/>
      <c r="I133" s="247"/>
      <c r="J133" s="567" t="e">
        <f t="shared" si="118"/>
        <v>#DIV/0!</v>
      </c>
      <c r="K133" s="182"/>
      <c r="L133" s="33"/>
      <c r="M133" s="559"/>
      <c r="N133" s="33"/>
      <c r="O133" s="33"/>
      <c r="P133" s="33"/>
      <c r="Q133" s="33"/>
      <c r="R133" s="33"/>
      <c r="S133" s="33"/>
      <c r="T133" s="33"/>
      <c r="U133" s="581"/>
      <c r="V133" s="629" t="e">
        <f t="shared" si="119"/>
        <v>#DIV/0!</v>
      </c>
      <c r="W133" s="581"/>
      <c r="X133" s="629" t="e">
        <f t="shared" si="120"/>
        <v>#DIV/0!</v>
      </c>
      <c r="Y133" s="33"/>
      <c r="Z133" s="629" t="e">
        <f t="shared" si="121"/>
        <v>#DIV/0!</v>
      </c>
      <c r="AA133" s="33"/>
      <c r="AB133" s="629" t="e">
        <f t="shared" si="122"/>
        <v>#DIV/0!</v>
      </c>
      <c r="AC133" s="33"/>
      <c r="AD133" s="622" t="e">
        <f t="shared" si="123"/>
        <v>#DIV/0!</v>
      </c>
      <c r="AE133" s="581"/>
      <c r="AF133" s="33"/>
      <c r="AG133" s="581"/>
      <c r="AH133" s="622" t="e">
        <f t="shared" si="124"/>
        <v>#DIV/0!</v>
      </c>
      <c r="AI133" s="33"/>
      <c r="AJ133" s="622">
        <v>0</v>
      </c>
      <c r="AK133" s="33"/>
      <c r="AL133" s="458" t="e">
        <f t="shared" si="125"/>
        <v>#DIV/0!</v>
      </c>
      <c r="AM133" s="33"/>
      <c r="AN133" s="33"/>
      <c r="AO133" s="33"/>
      <c r="AP133" s="33"/>
      <c r="AQ133" s="33"/>
      <c r="AR133" s="33"/>
      <c r="AS133" s="33"/>
      <c r="AT133" s="33"/>
      <c r="AU133" s="559"/>
      <c r="AV133" s="559"/>
      <c r="AW133" s="482">
        <v>0</v>
      </c>
      <c r="AX133" s="482">
        <v>0</v>
      </c>
      <c r="AY133" s="33"/>
      <c r="AZ133" s="33"/>
      <c r="BA133" s="433">
        <f>BB133+BC133+BD133</f>
        <v>75769.477610000002</v>
      </c>
      <c r="BB133" s="526">
        <f>BF133-E133</f>
        <v>75769.477610000002</v>
      </c>
      <c r="BC133" s="33"/>
      <c r="BD133" s="33"/>
      <c r="BE133" s="526">
        <f t="shared" si="89"/>
        <v>75769.477610000002</v>
      </c>
      <c r="BF133" s="433">
        <v>75769.477610000002</v>
      </c>
      <c r="BG133" s="33"/>
      <c r="BH133" s="33"/>
      <c r="BI133" s="491">
        <f t="shared" si="117"/>
        <v>0</v>
      </c>
      <c r="BJ133" s="482"/>
      <c r="BK133" s="482"/>
      <c r="BL133" s="33"/>
      <c r="BM133" s="33"/>
      <c r="BN133" s="433"/>
      <c r="BO133" s="491">
        <f>BP133</f>
        <v>0</v>
      </c>
      <c r="BP133" s="482"/>
      <c r="BQ133" s="482"/>
      <c r="BR133" s="33"/>
      <c r="BS133" s="33"/>
      <c r="BT133" s="33"/>
      <c r="BU133" s="33"/>
      <c r="BV133" s="491">
        <f>BW133</f>
        <v>0</v>
      </c>
      <c r="BW133" s="433"/>
      <c r="BX133" s="433"/>
      <c r="BY133" s="33"/>
      <c r="BZ133" s="33"/>
      <c r="CA133" s="338">
        <f t="shared" si="115"/>
        <v>0</v>
      </c>
      <c r="CB133" s="182"/>
      <c r="CC133" s="247"/>
      <c r="CD133" s="247"/>
      <c r="CE133" s="338">
        <f t="shared" si="116"/>
        <v>0</v>
      </c>
      <c r="CF133" s="182"/>
      <c r="CG133" s="182"/>
      <c r="CH133" s="247"/>
      <c r="CI133" s="247"/>
      <c r="CJ133" s="482"/>
      <c r="CK133" s="491">
        <f>CL133</f>
        <v>0</v>
      </c>
      <c r="CL133" s="482"/>
      <c r="CM133" s="482"/>
      <c r="CN133" s="33"/>
      <c r="CO133" s="33"/>
    </row>
    <row r="134" spans="2:93" s="52" customFormat="1" ht="65.25" hidden="1" customHeight="1" x14ac:dyDescent="0.25">
      <c r="B134" s="206" t="s">
        <v>177</v>
      </c>
      <c r="C134" s="111" t="s">
        <v>41</v>
      </c>
      <c r="D134" s="182"/>
      <c r="E134" s="182"/>
      <c r="F134" s="182"/>
      <c r="G134" s="251"/>
      <c r="H134" s="252"/>
      <c r="I134" s="252"/>
      <c r="J134" s="567" t="e">
        <f t="shared" si="118"/>
        <v>#DIV/0!</v>
      </c>
      <c r="K134" s="182"/>
      <c r="L134" s="30"/>
      <c r="M134" s="559"/>
      <c r="N134" s="30"/>
      <c r="O134" s="68"/>
      <c r="P134" s="30"/>
      <c r="Q134" s="30"/>
      <c r="R134" s="30"/>
      <c r="S134" s="30"/>
      <c r="T134" s="30"/>
      <c r="U134" s="581"/>
      <c r="V134" s="629" t="e">
        <f t="shared" si="119"/>
        <v>#DIV/0!</v>
      </c>
      <c r="W134" s="581"/>
      <c r="X134" s="629" t="e">
        <f t="shared" si="120"/>
        <v>#DIV/0!</v>
      </c>
      <c r="Y134" s="68"/>
      <c r="Z134" s="629" t="e">
        <f t="shared" si="121"/>
        <v>#DIV/0!</v>
      </c>
      <c r="AA134" s="30"/>
      <c r="AB134" s="629" t="e">
        <f t="shared" si="122"/>
        <v>#DIV/0!</v>
      </c>
      <c r="AC134" s="30"/>
      <c r="AD134" s="622" t="e">
        <f t="shared" si="123"/>
        <v>#DIV/0!</v>
      </c>
      <c r="AE134" s="581"/>
      <c r="AF134" s="30"/>
      <c r="AG134" s="581"/>
      <c r="AH134" s="622" t="e">
        <f t="shared" si="124"/>
        <v>#DIV/0!</v>
      </c>
      <c r="AI134" s="68"/>
      <c r="AJ134" s="622">
        <v>0</v>
      </c>
      <c r="AK134" s="30"/>
      <c r="AL134" s="458" t="e">
        <f t="shared" si="125"/>
        <v>#DIV/0!</v>
      </c>
      <c r="AM134" s="30"/>
      <c r="AN134" s="30"/>
      <c r="AO134" s="30"/>
      <c r="AP134" s="30"/>
      <c r="AQ134" s="30"/>
      <c r="AR134" s="30"/>
      <c r="AS134" s="30"/>
      <c r="AT134" s="30"/>
      <c r="AU134" s="559"/>
      <c r="AV134" s="559"/>
      <c r="AW134" s="482">
        <f>AW135</f>
        <v>0</v>
      </c>
      <c r="AX134" s="482"/>
      <c r="AY134" s="68"/>
      <c r="AZ134" s="30"/>
      <c r="BA134" s="306">
        <f t="shared" si="99"/>
        <v>0</v>
      </c>
      <c r="BB134" s="30"/>
      <c r="BC134" s="30"/>
      <c r="BD134" s="30"/>
      <c r="BE134" s="526">
        <f t="shared" ref="BE134:BE152" si="126">BF134+BG134+BH134</f>
        <v>0</v>
      </c>
      <c r="BF134" s="433">
        <f t="shared" ref="BF134:BF141" si="127">E134</f>
        <v>0</v>
      </c>
      <c r="BG134" s="68"/>
      <c r="BH134" s="30"/>
      <c r="BI134" s="491">
        <f t="shared" si="117"/>
        <v>0</v>
      </c>
      <c r="BJ134" s="482">
        <f>BJ135</f>
        <v>0</v>
      </c>
      <c r="BK134" s="482"/>
      <c r="BL134" s="68"/>
      <c r="BM134" s="30"/>
      <c r="BN134" s="433"/>
      <c r="BO134" s="491">
        <f>BP134</f>
        <v>0</v>
      </c>
      <c r="BP134" s="482">
        <f>BP135</f>
        <v>0</v>
      </c>
      <c r="BQ134" s="482"/>
      <c r="BR134" s="68"/>
      <c r="BS134" s="30"/>
      <c r="BT134" s="68"/>
      <c r="BU134" s="30"/>
      <c r="BV134" s="491">
        <f>BW134</f>
        <v>0</v>
      </c>
      <c r="BW134" s="433">
        <f>BW135</f>
        <v>0</v>
      </c>
      <c r="BX134" s="433"/>
      <c r="BY134" s="68"/>
      <c r="BZ134" s="30"/>
      <c r="CA134" s="338">
        <f t="shared" si="115"/>
        <v>0</v>
      </c>
      <c r="CB134" s="182"/>
      <c r="CC134" s="251"/>
      <c r="CD134" s="252"/>
      <c r="CE134" s="338">
        <f t="shared" si="116"/>
        <v>0</v>
      </c>
      <c r="CF134" s="182"/>
      <c r="CG134" s="182"/>
      <c r="CH134" s="251"/>
      <c r="CI134" s="252"/>
      <c r="CJ134" s="482"/>
      <c r="CK134" s="491">
        <f>CL134</f>
        <v>0</v>
      </c>
      <c r="CL134" s="482">
        <f>CL135</f>
        <v>0</v>
      </c>
      <c r="CM134" s="482"/>
      <c r="CN134" s="68"/>
      <c r="CO134" s="30"/>
    </row>
    <row r="135" spans="2:93" s="52" customFormat="1" ht="45" hidden="1" customHeight="1" x14ac:dyDescent="0.25">
      <c r="B135" s="206"/>
      <c r="C135" s="115" t="s">
        <v>32</v>
      </c>
      <c r="D135" s="248"/>
      <c r="E135" s="247"/>
      <c r="F135" s="247"/>
      <c r="G135" s="247"/>
      <c r="H135" s="247"/>
      <c r="I135" s="247"/>
      <c r="J135" s="567" t="e">
        <f t="shared" si="118"/>
        <v>#DIV/0!</v>
      </c>
      <c r="K135" s="247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629" t="e">
        <f t="shared" si="119"/>
        <v>#DIV/0!</v>
      </c>
      <c r="W135" s="33"/>
      <c r="X135" s="629" t="e">
        <f t="shared" si="120"/>
        <v>#DIV/0!</v>
      </c>
      <c r="Y135" s="33"/>
      <c r="Z135" s="629" t="e">
        <f t="shared" si="121"/>
        <v>#DIV/0!</v>
      </c>
      <c r="AA135" s="33"/>
      <c r="AB135" s="629" t="e">
        <f t="shared" si="122"/>
        <v>#DIV/0!</v>
      </c>
      <c r="AC135" s="33"/>
      <c r="AD135" s="622" t="e">
        <f t="shared" si="123"/>
        <v>#DIV/0!</v>
      </c>
      <c r="AE135" s="33"/>
      <c r="AF135" s="33"/>
      <c r="AG135" s="33"/>
      <c r="AH135" s="622" t="e">
        <f t="shared" si="124"/>
        <v>#DIV/0!</v>
      </c>
      <c r="AI135" s="33"/>
      <c r="AJ135" s="622">
        <v>0</v>
      </c>
      <c r="AK135" s="33"/>
      <c r="AL135" s="458" t="e">
        <f t="shared" si="125"/>
        <v>#DIV/0!</v>
      </c>
      <c r="AM135" s="33"/>
      <c r="AN135" s="33"/>
      <c r="AO135" s="33"/>
      <c r="AP135" s="33"/>
      <c r="AQ135" s="33"/>
      <c r="AR135" s="33"/>
      <c r="AS135" s="33"/>
      <c r="AT135" s="33"/>
      <c r="AU135" s="558"/>
      <c r="AV135" s="21"/>
      <c r="AW135" s="33"/>
      <c r="AX135" s="33"/>
      <c r="AY135" s="33"/>
      <c r="AZ135" s="33"/>
      <c r="BA135" s="306">
        <f t="shared" ref="BA135:BA152" si="128">BB135+BC135+BD135</f>
        <v>0</v>
      </c>
      <c r="BB135" s="33"/>
      <c r="BC135" s="33"/>
      <c r="BD135" s="33"/>
      <c r="BE135" s="21">
        <f t="shared" si="126"/>
        <v>0</v>
      </c>
      <c r="BF135" s="33">
        <f t="shared" si="127"/>
        <v>0</v>
      </c>
      <c r="BG135" s="33"/>
      <c r="BH135" s="33"/>
      <c r="BI135" s="21"/>
      <c r="BJ135" s="33"/>
      <c r="BK135" s="33"/>
      <c r="BL135" s="33"/>
      <c r="BM135" s="33"/>
      <c r="BN135" s="21"/>
      <c r="BO135" s="21"/>
      <c r="BP135" s="33"/>
      <c r="BQ135" s="33"/>
      <c r="BR135" s="33"/>
      <c r="BS135" s="33"/>
      <c r="BT135" s="33"/>
      <c r="BU135" s="33"/>
      <c r="BV135" s="21"/>
      <c r="BW135" s="33"/>
      <c r="BX135" s="33"/>
      <c r="BY135" s="33"/>
      <c r="BZ135" s="33"/>
      <c r="CA135" s="21">
        <f t="shared" si="115"/>
        <v>0</v>
      </c>
      <c r="CB135" s="247"/>
      <c r="CC135" s="247"/>
      <c r="CD135" s="247"/>
      <c r="CE135" s="21">
        <f t="shared" si="116"/>
        <v>0</v>
      </c>
      <c r="CF135" s="247"/>
      <c r="CG135" s="247"/>
      <c r="CH135" s="247"/>
      <c r="CI135" s="247"/>
      <c r="CJ135" s="21"/>
      <c r="CK135" s="21"/>
      <c r="CL135" s="33"/>
      <c r="CM135" s="33"/>
      <c r="CN135" s="33"/>
      <c r="CO135" s="33"/>
    </row>
    <row r="136" spans="2:93" s="52" customFormat="1" ht="116.25" hidden="1" customHeight="1" x14ac:dyDescent="0.25">
      <c r="B136" s="206" t="s">
        <v>8</v>
      </c>
      <c r="C136" s="122" t="s">
        <v>94</v>
      </c>
      <c r="D136" s="182">
        <f>E136</f>
        <v>0</v>
      </c>
      <c r="E136" s="182">
        <f>E137</f>
        <v>0</v>
      </c>
      <c r="F136" s="182"/>
      <c r="G136" s="251"/>
      <c r="H136" s="252"/>
      <c r="I136" s="252"/>
      <c r="J136" s="567" t="e">
        <f t="shared" si="118"/>
        <v>#DIV/0!</v>
      </c>
      <c r="K136" s="182">
        <f>K137</f>
        <v>0</v>
      </c>
      <c r="L136" s="30"/>
      <c r="M136" s="559"/>
      <c r="N136" s="30"/>
      <c r="O136" s="68"/>
      <c r="P136" s="30"/>
      <c r="Q136" s="30"/>
      <c r="R136" s="30"/>
      <c r="S136" s="30"/>
      <c r="T136" s="30"/>
      <c r="U136" s="581">
        <f>U137</f>
        <v>0</v>
      </c>
      <c r="V136" s="629" t="e">
        <f t="shared" si="119"/>
        <v>#DIV/0!</v>
      </c>
      <c r="W136" s="581"/>
      <c r="X136" s="629" t="e">
        <f t="shared" si="120"/>
        <v>#DIV/0!</v>
      </c>
      <c r="Y136" s="68"/>
      <c r="Z136" s="629" t="e">
        <f t="shared" si="121"/>
        <v>#DIV/0!</v>
      </c>
      <c r="AA136" s="30"/>
      <c r="AB136" s="629" t="e">
        <f t="shared" si="122"/>
        <v>#DIV/0!</v>
      </c>
      <c r="AC136" s="30"/>
      <c r="AD136" s="622" t="e">
        <f t="shared" si="123"/>
        <v>#DIV/0!</v>
      </c>
      <c r="AE136" s="581">
        <f>AE137</f>
        <v>0</v>
      </c>
      <c r="AF136" s="30"/>
      <c r="AG136" s="581"/>
      <c r="AH136" s="622" t="e">
        <f t="shared" si="124"/>
        <v>#DIV/0!</v>
      </c>
      <c r="AI136" s="68"/>
      <c r="AJ136" s="622">
        <v>0</v>
      </c>
      <c r="AK136" s="30"/>
      <c r="AL136" s="458" t="e">
        <f t="shared" si="125"/>
        <v>#DIV/0!</v>
      </c>
      <c r="AM136" s="30"/>
      <c r="AN136" s="30"/>
      <c r="AO136" s="30"/>
      <c r="AP136" s="30"/>
      <c r="AQ136" s="30"/>
      <c r="AR136" s="30"/>
      <c r="AS136" s="30"/>
      <c r="AT136" s="30"/>
      <c r="AU136" s="559"/>
      <c r="AV136" s="559">
        <f>AW136</f>
        <v>0</v>
      </c>
      <c r="AW136" s="482">
        <f>AW137</f>
        <v>0</v>
      </c>
      <c r="AX136" s="482"/>
      <c r="AY136" s="68"/>
      <c r="AZ136" s="30"/>
      <c r="BA136" s="306">
        <f t="shared" si="128"/>
        <v>0</v>
      </c>
      <c r="BB136" s="30"/>
      <c r="BC136" s="30"/>
      <c r="BD136" s="30"/>
      <c r="BE136" s="526">
        <f t="shared" si="126"/>
        <v>0</v>
      </c>
      <c r="BF136" s="433">
        <f t="shared" si="127"/>
        <v>0</v>
      </c>
      <c r="BG136" s="68"/>
      <c r="BH136" s="30"/>
      <c r="BI136" s="491">
        <f>BJ136</f>
        <v>0</v>
      </c>
      <c r="BJ136" s="482">
        <f>BJ137</f>
        <v>0</v>
      </c>
      <c r="BK136" s="482"/>
      <c r="BL136" s="68"/>
      <c r="BM136" s="30"/>
      <c r="BN136" s="433"/>
      <c r="BO136" s="491">
        <f>BP136</f>
        <v>0</v>
      </c>
      <c r="BP136" s="482">
        <f>BP137</f>
        <v>0</v>
      </c>
      <c r="BQ136" s="482"/>
      <c r="BR136" s="68"/>
      <c r="BS136" s="30"/>
      <c r="BT136" s="68"/>
      <c r="BU136" s="30"/>
      <c r="BV136" s="491">
        <f>BW136</f>
        <v>0</v>
      </c>
      <c r="BW136" s="433">
        <f>BW137</f>
        <v>0</v>
      </c>
      <c r="BX136" s="433"/>
      <c r="BY136" s="68"/>
      <c r="BZ136" s="30"/>
      <c r="CA136" s="338">
        <f t="shared" si="115"/>
        <v>0</v>
      </c>
      <c r="CB136" s="182"/>
      <c r="CC136" s="251"/>
      <c r="CD136" s="252"/>
      <c r="CE136" s="338">
        <f t="shared" si="116"/>
        <v>0</v>
      </c>
      <c r="CF136" s="182"/>
      <c r="CG136" s="182"/>
      <c r="CH136" s="251"/>
      <c r="CI136" s="252"/>
      <c r="CJ136" s="482"/>
      <c r="CK136" s="491">
        <f>CL136</f>
        <v>0</v>
      </c>
      <c r="CL136" s="482">
        <f>CL137</f>
        <v>0</v>
      </c>
      <c r="CM136" s="482"/>
      <c r="CN136" s="68"/>
      <c r="CO136" s="30"/>
    </row>
    <row r="137" spans="2:93" s="65" customFormat="1" ht="112.5" hidden="1" customHeight="1" x14ac:dyDescent="0.25">
      <c r="B137" s="213"/>
      <c r="C137" s="118"/>
      <c r="D137" s="251"/>
      <c r="E137" s="251"/>
      <c r="F137" s="251"/>
      <c r="G137" s="251"/>
      <c r="H137" s="252"/>
      <c r="I137" s="252"/>
      <c r="J137" s="567" t="e">
        <f t="shared" si="118"/>
        <v>#DIV/0!</v>
      </c>
      <c r="K137" s="251"/>
      <c r="L137" s="30"/>
      <c r="M137" s="68"/>
      <c r="N137" s="30"/>
      <c r="O137" s="68"/>
      <c r="P137" s="30"/>
      <c r="Q137" s="30"/>
      <c r="R137" s="30"/>
      <c r="S137" s="30"/>
      <c r="T137" s="30"/>
      <c r="U137" s="68"/>
      <c r="V137" s="629" t="e">
        <f t="shared" si="119"/>
        <v>#DIV/0!</v>
      </c>
      <c r="W137" s="68"/>
      <c r="X137" s="629" t="e">
        <f t="shared" si="120"/>
        <v>#DIV/0!</v>
      </c>
      <c r="Y137" s="68"/>
      <c r="Z137" s="629" t="e">
        <f t="shared" si="121"/>
        <v>#DIV/0!</v>
      </c>
      <c r="AA137" s="30"/>
      <c r="AB137" s="629" t="e">
        <f t="shared" si="122"/>
        <v>#DIV/0!</v>
      </c>
      <c r="AC137" s="30"/>
      <c r="AD137" s="622" t="e">
        <f t="shared" si="123"/>
        <v>#DIV/0!</v>
      </c>
      <c r="AE137" s="68"/>
      <c r="AF137" s="30"/>
      <c r="AG137" s="68"/>
      <c r="AH137" s="622" t="e">
        <f t="shared" si="124"/>
        <v>#DIV/0!</v>
      </c>
      <c r="AI137" s="68"/>
      <c r="AJ137" s="622">
        <v>0</v>
      </c>
      <c r="AK137" s="30"/>
      <c r="AL137" s="458" t="e">
        <f t="shared" si="125"/>
        <v>#DIV/0!</v>
      </c>
      <c r="AM137" s="30"/>
      <c r="AN137" s="30"/>
      <c r="AO137" s="30"/>
      <c r="AP137" s="30"/>
      <c r="AQ137" s="30"/>
      <c r="AR137" s="30"/>
      <c r="AS137" s="30"/>
      <c r="AT137" s="30"/>
      <c r="AU137" s="308"/>
      <c r="AV137" s="43"/>
      <c r="AW137" s="68"/>
      <c r="AX137" s="68"/>
      <c r="AY137" s="68"/>
      <c r="AZ137" s="30"/>
      <c r="BA137" s="306">
        <f t="shared" si="128"/>
        <v>0</v>
      </c>
      <c r="BB137" s="30"/>
      <c r="BC137" s="30"/>
      <c r="BD137" s="30"/>
      <c r="BE137" s="68">
        <f t="shared" si="126"/>
        <v>0</v>
      </c>
      <c r="BF137" s="68">
        <f t="shared" si="127"/>
        <v>0</v>
      </c>
      <c r="BG137" s="68"/>
      <c r="BH137" s="30"/>
      <c r="BI137" s="68"/>
      <c r="BJ137" s="68"/>
      <c r="BK137" s="68"/>
      <c r="BL137" s="68"/>
      <c r="BM137" s="30"/>
      <c r="BN137" s="68"/>
      <c r="BO137" s="68"/>
      <c r="BP137" s="68"/>
      <c r="BQ137" s="68"/>
      <c r="BR137" s="68"/>
      <c r="BS137" s="30"/>
      <c r="BT137" s="68"/>
      <c r="BU137" s="30"/>
      <c r="BV137" s="68"/>
      <c r="BW137" s="68"/>
      <c r="BX137" s="68"/>
      <c r="BY137" s="68"/>
      <c r="BZ137" s="30"/>
      <c r="CA137" s="68">
        <f t="shared" si="115"/>
        <v>0</v>
      </c>
      <c r="CB137" s="251"/>
      <c r="CC137" s="251"/>
      <c r="CD137" s="252"/>
      <c r="CE137" s="68">
        <f t="shared" si="116"/>
        <v>0</v>
      </c>
      <c r="CF137" s="251"/>
      <c r="CG137" s="251"/>
      <c r="CH137" s="251"/>
      <c r="CI137" s="252"/>
      <c r="CJ137" s="68"/>
      <c r="CK137" s="68"/>
      <c r="CL137" s="68"/>
      <c r="CM137" s="68"/>
      <c r="CN137" s="68"/>
      <c r="CO137" s="30"/>
    </row>
    <row r="138" spans="2:93" s="65" customFormat="1" ht="112.5" hidden="1" customHeight="1" x14ac:dyDescent="0.25">
      <c r="B138" s="213"/>
      <c r="C138" s="118"/>
      <c r="D138" s="251"/>
      <c r="E138" s="251"/>
      <c r="F138" s="251"/>
      <c r="G138" s="251"/>
      <c r="H138" s="252"/>
      <c r="I138" s="252"/>
      <c r="J138" s="567" t="e">
        <f t="shared" si="118"/>
        <v>#DIV/0!</v>
      </c>
      <c r="K138" s="251"/>
      <c r="L138" s="30"/>
      <c r="M138" s="68"/>
      <c r="N138" s="30"/>
      <c r="O138" s="68"/>
      <c r="P138" s="30"/>
      <c r="Q138" s="30"/>
      <c r="R138" s="30"/>
      <c r="S138" s="30"/>
      <c r="T138" s="30"/>
      <c r="U138" s="68"/>
      <c r="V138" s="629" t="e">
        <f t="shared" si="119"/>
        <v>#DIV/0!</v>
      </c>
      <c r="W138" s="68"/>
      <c r="X138" s="629" t="e">
        <f t="shared" si="120"/>
        <v>#DIV/0!</v>
      </c>
      <c r="Y138" s="68"/>
      <c r="Z138" s="629" t="e">
        <f t="shared" si="121"/>
        <v>#DIV/0!</v>
      </c>
      <c r="AA138" s="30"/>
      <c r="AB138" s="629" t="e">
        <f t="shared" si="122"/>
        <v>#DIV/0!</v>
      </c>
      <c r="AC138" s="30"/>
      <c r="AD138" s="622" t="e">
        <f t="shared" si="123"/>
        <v>#DIV/0!</v>
      </c>
      <c r="AE138" s="68"/>
      <c r="AF138" s="30"/>
      <c r="AG138" s="68"/>
      <c r="AH138" s="622" t="e">
        <f t="shared" si="124"/>
        <v>#DIV/0!</v>
      </c>
      <c r="AI138" s="68"/>
      <c r="AJ138" s="622">
        <v>0</v>
      </c>
      <c r="AK138" s="30"/>
      <c r="AL138" s="458" t="e">
        <f t="shared" si="125"/>
        <v>#DIV/0!</v>
      </c>
      <c r="AM138" s="30"/>
      <c r="AN138" s="30"/>
      <c r="AO138" s="30"/>
      <c r="AP138" s="30"/>
      <c r="AQ138" s="30"/>
      <c r="AR138" s="30"/>
      <c r="AS138" s="30"/>
      <c r="AT138" s="30"/>
      <c r="AU138" s="308"/>
      <c r="AV138" s="43"/>
      <c r="AW138" s="68"/>
      <c r="AX138" s="68"/>
      <c r="AY138" s="68"/>
      <c r="AZ138" s="30"/>
      <c r="BA138" s="306">
        <f t="shared" si="128"/>
        <v>0</v>
      </c>
      <c r="BB138" s="30"/>
      <c r="BC138" s="30"/>
      <c r="BD138" s="30"/>
      <c r="BE138" s="68">
        <f t="shared" si="126"/>
        <v>0</v>
      </c>
      <c r="BF138" s="68">
        <f t="shared" si="127"/>
        <v>0</v>
      </c>
      <c r="BG138" s="68"/>
      <c r="BH138" s="30"/>
      <c r="BI138" s="68"/>
      <c r="BJ138" s="68"/>
      <c r="BK138" s="68"/>
      <c r="BL138" s="68"/>
      <c r="BM138" s="30"/>
      <c r="BN138" s="68"/>
      <c r="BO138" s="68"/>
      <c r="BP138" s="68"/>
      <c r="BQ138" s="68"/>
      <c r="BR138" s="68"/>
      <c r="BS138" s="30"/>
      <c r="BT138" s="68"/>
      <c r="BU138" s="30"/>
      <c r="BV138" s="68"/>
      <c r="BW138" s="68"/>
      <c r="BX138" s="68"/>
      <c r="BY138" s="68"/>
      <c r="BZ138" s="30"/>
      <c r="CA138" s="68">
        <f t="shared" si="115"/>
        <v>0</v>
      </c>
      <c r="CB138" s="251"/>
      <c r="CC138" s="251"/>
      <c r="CD138" s="252"/>
      <c r="CE138" s="68">
        <f t="shared" si="116"/>
        <v>0</v>
      </c>
      <c r="CF138" s="251"/>
      <c r="CG138" s="251"/>
      <c r="CH138" s="251"/>
      <c r="CI138" s="252"/>
      <c r="CJ138" s="68"/>
      <c r="CK138" s="68"/>
      <c r="CL138" s="68"/>
      <c r="CM138" s="68"/>
      <c r="CN138" s="68"/>
      <c r="CO138" s="30"/>
    </row>
    <row r="139" spans="2:93" s="65" customFormat="1" ht="112.5" hidden="1" customHeight="1" x14ac:dyDescent="0.25">
      <c r="B139" s="213"/>
      <c r="C139" s="118"/>
      <c r="D139" s="251"/>
      <c r="E139" s="251"/>
      <c r="F139" s="251"/>
      <c r="G139" s="251"/>
      <c r="H139" s="252"/>
      <c r="I139" s="252"/>
      <c r="J139" s="567" t="e">
        <f t="shared" si="118"/>
        <v>#DIV/0!</v>
      </c>
      <c r="K139" s="251"/>
      <c r="L139" s="30"/>
      <c r="M139" s="68"/>
      <c r="N139" s="30"/>
      <c r="O139" s="68"/>
      <c r="P139" s="30"/>
      <c r="Q139" s="30"/>
      <c r="R139" s="30"/>
      <c r="S139" s="30"/>
      <c r="T139" s="30"/>
      <c r="U139" s="68"/>
      <c r="V139" s="629" t="e">
        <f t="shared" si="119"/>
        <v>#DIV/0!</v>
      </c>
      <c r="W139" s="68"/>
      <c r="X139" s="629" t="e">
        <f t="shared" si="120"/>
        <v>#DIV/0!</v>
      </c>
      <c r="Y139" s="68"/>
      <c r="Z139" s="629" t="e">
        <f t="shared" si="121"/>
        <v>#DIV/0!</v>
      </c>
      <c r="AA139" s="30"/>
      <c r="AB139" s="629" t="e">
        <f t="shared" si="122"/>
        <v>#DIV/0!</v>
      </c>
      <c r="AC139" s="30"/>
      <c r="AD139" s="622" t="e">
        <f t="shared" si="123"/>
        <v>#DIV/0!</v>
      </c>
      <c r="AE139" s="68"/>
      <c r="AF139" s="30"/>
      <c r="AG139" s="68"/>
      <c r="AH139" s="622" t="e">
        <f t="shared" si="124"/>
        <v>#DIV/0!</v>
      </c>
      <c r="AI139" s="68"/>
      <c r="AJ139" s="622">
        <v>0</v>
      </c>
      <c r="AK139" s="30"/>
      <c r="AL139" s="458" t="e">
        <f t="shared" si="125"/>
        <v>#DIV/0!</v>
      </c>
      <c r="AM139" s="30"/>
      <c r="AN139" s="30"/>
      <c r="AO139" s="30"/>
      <c r="AP139" s="30"/>
      <c r="AQ139" s="30"/>
      <c r="AR139" s="30"/>
      <c r="AS139" s="30"/>
      <c r="AT139" s="30"/>
      <c r="AU139" s="308"/>
      <c r="AV139" s="43"/>
      <c r="AW139" s="68"/>
      <c r="AX139" s="68"/>
      <c r="AY139" s="68"/>
      <c r="AZ139" s="30"/>
      <c r="BA139" s="306">
        <f t="shared" si="128"/>
        <v>0</v>
      </c>
      <c r="BB139" s="30"/>
      <c r="BC139" s="30"/>
      <c r="BD139" s="30"/>
      <c r="BE139" s="68">
        <f t="shared" si="126"/>
        <v>0</v>
      </c>
      <c r="BF139" s="68">
        <f t="shared" si="127"/>
        <v>0</v>
      </c>
      <c r="BG139" s="68"/>
      <c r="BH139" s="30"/>
      <c r="BI139" s="68"/>
      <c r="BJ139" s="68"/>
      <c r="BK139" s="68"/>
      <c r="BL139" s="68"/>
      <c r="BM139" s="30"/>
      <c r="BN139" s="68"/>
      <c r="BO139" s="68"/>
      <c r="BP139" s="68"/>
      <c r="BQ139" s="68"/>
      <c r="BR139" s="68"/>
      <c r="BS139" s="30"/>
      <c r="BT139" s="68"/>
      <c r="BU139" s="30"/>
      <c r="BV139" s="68"/>
      <c r="BW139" s="68"/>
      <c r="BX139" s="68"/>
      <c r="BY139" s="68"/>
      <c r="BZ139" s="30"/>
      <c r="CA139" s="68">
        <f t="shared" si="115"/>
        <v>0</v>
      </c>
      <c r="CB139" s="251"/>
      <c r="CC139" s="251"/>
      <c r="CD139" s="252"/>
      <c r="CE139" s="68">
        <f t="shared" si="116"/>
        <v>0</v>
      </c>
      <c r="CF139" s="251"/>
      <c r="CG139" s="251"/>
      <c r="CH139" s="251"/>
      <c r="CI139" s="252"/>
      <c r="CJ139" s="68"/>
      <c r="CK139" s="68"/>
      <c r="CL139" s="68"/>
      <c r="CM139" s="68"/>
      <c r="CN139" s="68"/>
      <c r="CO139" s="30"/>
    </row>
    <row r="140" spans="2:93" s="65" customFormat="1" ht="112.5" hidden="1" customHeight="1" x14ac:dyDescent="0.25">
      <c r="B140" s="213"/>
      <c r="C140" s="118"/>
      <c r="D140" s="251"/>
      <c r="E140" s="251"/>
      <c r="F140" s="251"/>
      <c r="G140" s="251"/>
      <c r="H140" s="252"/>
      <c r="I140" s="252"/>
      <c r="J140" s="567" t="e">
        <f t="shared" si="118"/>
        <v>#DIV/0!</v>
      </c>
      <c r="K140" s="251"/>
      <c r="L140" s="30"/>
      <c r="M140" s="68"/>
      <c r="N140" s="30"/>
      <c r="O140" s="68"/>
      <c r="P140" s="30"/>
      <c r="Q140" s="30"/>
      <c r="R140" s="30"/>
      <c r="S140" s="30"/>
      <c r="T140" s="30"/>
      <c r="U140" s="68"/>
      <c r="V140" s="629" t="e">
        <f t="shared" si="119"/>
        <v>#DIV/0!</v>
      </c>
      <c r="W140" s="68"/>
      <c r="X140" s="629" t="e">
        <f t="shared" si="120"/>
        <v>#DIV/0!</v>
      </c>
      <c r="Y140" s="68"/>
      <c r="Z140" s="629" t="e">
        <f t="shared" si="121"/>
        <v>#DIV/0!</v>
      </c>
      <c r="AA140" s="30"/>
      <c r="AB140" s="629" t="e">
        <f t="shared" si="122"/>
        <v>#DIV/0!</v>
      </c>
      <c r="AC140" s="30"/>
      <c r="AD140" s="622" t="e">
        <f t="shared" si="123"/>
        <v>#DIV/0!</v>
      </c>
      <c r="AE140" s="68"/>
      <c r="AF140" s="30"/>
      <c r="AG140" s="68"/>
      <c r="AH140" s="622" t="e">
        <f t="shared" si="124"/>
        <v>#DIV/0!</v>
      </c>
      <c r="AI140" s="68"/>
      <c r="AJ140" s="622">
        <v>0</v>
      </c>
      <c r="AK140" s="30"/>
      <c r="AL140" s="458" t="e">
        <f t="shared" si="125"/>
        <v>#DIV/0!</v>
      </c>
      <c r="AM140" s="30"/>
      <c r="AN140" s="30"/>
      <c r="AO140" s="30"/>
      <c r="AP140" s="30"/>
      <c r="AQ140" s="30"/>
      <c r="AR140" s="30"/>
      <c r="AS140" s="30"/>
      <c r="AT140" s="30"/>
      <c r="AU140" s="308"/>
      <c r="AV140" s="43"/>
      <c r="AW140" s="68"/>
      <c r="AX140" s="68"/>
      <c r="AY140" s="68"/>
      <c r="AZ140" s="30"/>
      <c r="BA140" s="306">
        <f t="shared" si="128"/>
        <v>0</v>
      </c>
      <c r="BB140" s="30"/>
      <c r="BC140" s="30"/>
      <c r="BD140" s="30"/>
      <c r="BE140" s="68">
        <f t="shared" si="126"/>
        <v>0</v>
      </c>
      <c r="BF140" s="68">
        <f t="shared" si="127"/>
        <v>0</v>
      </c>
      <c r="BG140" s="68"/>
      <c r="BH140" s="30"/>
      <c r="BI140" s="68"/>
      <c r="BJ140" s="68"/>
      <c r="BK140" s="68"/>
      <c r="BL140" s="68"/>
      <c r="BM140" s="30"/>
      <c r="BN140" s="68"/>
      <c r="BO140" s="68"/>
      <c r="BP140" s="68"/>
      <c r="BQ140" s="68"/>
      <c r="BR140" s="68"/>
      <c r="BS140" s="30"/>
      <c r="BT140" s="68"/>
      <c r="BU140" s="30"/>
      <c r="BV140" s="68"/>
      <c r="BW140" s="68"/>
      <c r="BX140" s="68"/>
      <c r="BY140" s="68"/>
      <c r="BZ140" s="30"/>
      <c r="CA140" s="68">
        <f t="shared" si="115"/>
        <v>0</v>
      </c>
      <c r="CB140" s="251"/>
      <c r="CC140" s="251"/>
      <c r="CD140" s="252"/>
      <c r="CE140" s="68">
        <f t="shared" si="116"/>
        <v>0</v>
      </c>
      <c r="CF140" s="251"/>
      <c r="CG140" s="251"/>
      <c r="CH140" s="251"/>
      <c r="CI140" s="252"/>
      <c r="CJ140" s="68"/>
      <c r="CK140" s="68"/>
      <c r="CL140" s="68"/>
      <c r="CM140" s="68"/>
      <c r="CN140" s="68"/>
      <c r="CO140" s="30"/>
    </row>
    <row r="141" spans="2:93" s="65" customFormat="1" ht="46.5" hidden="1" customHeight="1" x14ac:dyDescent="0.25">
      <c r="B141" s="213"/>
      <c r="C141" s="115" t="s">
        <v>32</v>
      </c>
      <c r="D141" s="251"/>
      <c r="E141" s="251"/>
      <c r="F141" s="251"/>
      <c r="G141" s="251"/>
      <c r="H141" s="252"/>
      <c r="I141" s="252"/>
      <c r="J141" s="567" t="e">
        <f t="shared" si="118"/>
        <v>#DIV/0!</v>
      </c>
      <c r="K141" s="251"/>
      <c r="L141" s="30"/>
      <c r="M141" s="68"/>
      <c r="N141" s="30"/>
      <c r="O141" s="68"/>
      <c r="P141" s="30"/>
      <c r="Q141" s="30"/>
      <c r="R141" s="30"/>
      <c r="S141" s="30"/>
      <c r="T141" s="30"/>
      <c r="U141" s="68"/>
      <c r="V141" s="629" t="e">
        <f t="shared" si="119"/>
        <v>#DIV/0!</v>
      </c>
      <c r="W141" s="68"/>
      <c r="X141" s="629" t="e">
        <f t="shared" si="120"/>
        <v>#DIV/0!</v>
      </c>
      <c r="Y141" s="68"/>
      <c r="Z141" s="629" t="e">
        <f t="shared" si="121"/>
        <v>#DIV/0!</v>
      </c>
      <c r="AA141" s="30"/>
      <c r="AB141" s="629" t="e">
        <f t="shared" si="122"/>
        <v>#DIV/0!</v>
      </c>
      <c r="AC141" s="30"/>
      <c r="AD141" s="622" t="e">
        <f t="shared" si="123"/>
        <v>#DIV/0!</v>
      </c>
      <c r="AE141" s="68"/>
      <c r="AF141" s="30"/>
      <c r="AG141" s="68"/>
      <c r="AH141" s="622" t="e">
        <f t="shared" si="124"/>
        <v>#DIV/0!</v>
      </c>
      <c r="AI141" s="68"/>
      <c r="AJ141" s="622">
        <v>0</v>
      </c>
      <c r="AK141" s="30"/>
      <c r="AL141" s="458" t="e">
        <f t="shared" si="125"/>
        <v>#DIV/0!</v>
      </c>
      <c r="AM141" s="30"/>
      <c r="AN141" s="30"/>
      <c r="AO141" s="30"/>
      <c r="AP141" s="30"/>
      <c r="AQ141" s="30"/>
      <c r="AR141" s="30"/>
      <c r="AS141" s="30"/>
      <c r="AT141" s="30"/>
      <c r="AU141" s="308"/>
      <c r="AV141" s="43"/>
      <c r="AW141" s="68"/>
      <c r="AX141" s="68"/>
      <c r="AY141" s="68"/>
      <c r="AZ141" s="30"/>
      <c r="BA141" s="306">
        <f t="shared" si="128"/>
        <v>0</v>
      </c>
      <c r="BB141" s="30"/>
      <c r="BC141" s="30"/>
      <c r="BD141" s="30"/>
      <c r="BE141" s="68">
        <f t="shared" si="126"/>
        <v>0</v>
      </c>
      <c r="BF141" s="68">
        <f t="shared" si="127"/>
        <v>0</v>
      </c>
      <c r="BG141" s="68"/>
      <c r="BH141" s="30"/>
      <c r="BI141" s="68"/>
      <c r="BJ141" s="68"/>
      <c r="BK141" s="68"/>
      <c r="BL141" s="68"/>
      <c r="BM141" s="30"/>
      <c r="BN141" s="68"/>
      <c r="BO141" s="68"/>
      <c r="BP141" s="68"/>
      <c r="BQ141" s="68"/>
      <c r="BR141" s="68"/>
      <c r="BS141" s="30"/>
      <c r="BT141" s="68"/>
      <c r="BU141" s="30"/>
      <c r="BV141" s="68"/>
      <c r="BW141" s="68"/>
      <c r="BX141" s="68"/>
      <c r="BY141" s="68"/>
      <c r="BZ141" s="30"/>
      <c r="CA141" s="68">
        <f t="shared" si="115"/>
        <v>0</v>
      </c>
      <c r="CB141" s="251"/>
      <c r="CC141" s="251"/>
      <c r="CD141" s="252"/>
      <c r="CE141" s="68">
        <f t="shared" si="116"/>
        <v>0</v>
      </c>
      <c r="CF141" s="251"/>
      <c r="CG141" s="251"/>
      <c r="CH141" s="251"/>
      <c r="CI141" s="252"/>
      <c r="CJ141" s="68"/>
      <c r="CK141" s="68"/>
      <c r="CL141" s="68"/>
      <c r="CM141" s="68"/>
      <c r="CN141" s="68"/>
      <c r="CO141" s="30"/>
    </row>
    <row r="142" spans="2:93" s="65" customFormat="1" ht="162" hidden="1" customHeight="1" x14ac:dyDescent="0.25">
      <c r="B142" s="206" t="s">
        <v>177</v>
      </c>
      <c r="C142" s="111" t="s">
        <v>53</v>
      </c>
      <c r="D142" s="182">
        <f>E142+F142+G142+H142</f>
        <v>0</v>
      </c>
      <c r="E142" s="182"/>
      <c r="F142" s="182"/>
      <c r="G142" s="182"/>
      <c r="H142" s="182"/>
      <c r="I142" s="182"/>
      <c r="J142" s="567" t="e">
        <f t="shared" si="118"/>
        <v>#DIV/0!</v>
      </c>
      <c r="K142" s="182"/>
      <c r="L142" s="559"/>
      <c r="M142" s="559"/>
      <c r="N142" s="559"/>
      <c r="O142" s="559"/>
      <c r="P142" s="559"/>
      <c r="Q142" s="559"/>
      <c r="R142" s="559"/>
      <c r="S142" s="559"/>
      <c r="T142" s="559"/>
      <c r="U142" s="581"/>
      <c r="V142" s="629" t="e">
        <f t="shared" si="119"/>
        <v>#DIV/0!</v>
      </c>
      <c r="W142" s="581"/>
      <c r="X142" s="629" t="e">
        <f t="shared" si="120"/>
        <v>#DIV/0!</v>
      </c>
      <c r="Y142" s="581"/>
      <c r="Z142" s="629" t="e">
        <f t="shared" si="121"/>
        <v>#DIV/0!</v>
      </c>
      <c r="AA142" s="581"/>
      <c r="AB142" s="629" t="e">
        <f t="shared" si="122"/>
        <v>#DIV/0!</v>
      </c>
      <c r="AC142" s="581"/>
      <c r="AD142" s="622" t="e">
        <f t="shared" si="123"/>
        <v>#DIV/0!</v>
      </c>
      <c r="AE142" s="581"/>
      <c r="AF142" s="559"/>
      <c r="AG142" s="581"/>
      <c r="AH142" s="622" t="e">
        <f t="shared" si="124"/>
        <v>#DIV/0!</v>
      </c>
      <c r="AI142" s="581"/>
      <c r="AJ142" s="622">
        <v>0</v>
      </c>
      <c r="AK142" s="581"/>
      <c r="AL142" s="458" t="e">
        <f t="shared" si="125"/>
        <v>#DIV/0!</v>
      </c>
      <c r="AM142" s="559"/>
      <c r="AN142" s="559"/>
      <c r="AO142" s="559"/>
      <c r="AP142" s="559"/>
      <c r="AQ142" s="559"/>
      <c r="AR142" s="559"/>
      <c r="AS142" s="559"/>
      <c r="AT142" s="559"/>
      <c r="AU142" s="559">
        <f>AU143+AU144</f>
        <v>0</v>
      </c>
      <c r="AV142" s="559">
        <f>AW142+AX142+AY142+AZ142</f>
        <v>0</v>
      </c>
      <c r="AW142" s="482">
        <f>AW143+AW144</f>
        <v>0</v>
      </c>
      <c r="AX142" s="482">
        <f>AX143+AX144</f>
        <v>0</v>
      </c>
      <c r="AY142" s="482">
        <f>AY143+AY144</f>
        <v>0</v>
      </c>
      <c r="AZ142" s="482">
        <f>AZ143+AZ144</f>
        <v>0</v>
      </c>
      <c r="BA142" s="433">
        <f t="shared" si="128"/>
        <v>1830232.3880699999</v>
      </c>
      <c r="BB142" s="526">
        <f>BB143+BB144</f>
        <v>1830232.3880699999</v>
      </c>
      <c r="BC142" s="30"/>
      <c r="BD142" s="30"/>
      <c r="BE142" s="526">
        <f t="shared" si="126"/>
        <v>1830232.3880699999</v>
      </c>
      <c r="BF142" s="433">
        <f>BF143+BF144</f>
        <v>1830232.3880699999</v>
      </c>
      <c r="BG142" s="68"/>
      <c r="BH142" s="30"/>
      <c r="BI142" s="491">
        <f>BJ142</f>
        <v>0</v>
      </c>
      <c r="BJ142" s="482">
        <f>BJ143+BJ144</f>
        <v>0</v>
      </c>
      <c r="BK142" s="482"/>
      <c r="BL142" s="68"/>
      <c r="BM142" s="30"/>
      <c r="BN142" s="433">
        <f>BN143+BN144</f>
        <v>0</v>
      </c>
      <c r="BO142" s="491">
        <f>BP142</f>
        <v>0</v>
      </c>
      <c r="BP142" s="482">
        <f>BP143+BP144</f>
        <v>0</v>
      </c>
      <c r="BQ142" s="482">
        <f>BQ143+BQ144</f>
        <v>0</v>
      </c>
      <c r="BR142" s="68"/>
      <c r="BS142" s="30"/>
      <c r="BT142" s="68"/>
      <c r="BU142" s="30"/>
      <c r="BV142" s="491">
        <f>BW142</f>
        <v>0</v>
      </c>
      <c r="BW142" s="433">
        <f>BW143+BW144</f>
        <v>0</v>
      </c>
      <c r="BX142" s="433"/>
      <c r="BY142" s="68"/>
      <c r="BZ142" s="30"/>
      <c r="CA142" s="359">
        <f t="shared" si="115"/>
        <v>0</v>
      </c>
      <c r="CB142" s="182"/>
      <c r="CC142" s="251"/>
      <c r="CD142" s="252"/>
      <c r="CE142" s="359">
        <f t="shared" si="116"/>
        <v>0</v>
      </c>
      <c r="CF142" s="182"/>
      <c r="CG142" s="182"/>
      <c r="CH142" s="251"/>
      <c r="CI142" s="252"/>
      <c r="CJ142" s="482">
        <f>CJ143+CJ144</f>
        <v>0</v>
      </c>
      <c r="CK142" s="491">
        <f>CL142</f>
        <v>0</v>
      </c>
      <c r="CL142" s="482">
        <f>CL143+CL144</f>
        <v>0</v>
      </c>
      <c r="CM142" s="482">
        <f>CM143+CM144</f>
        <v>0</v>
      </c>
      <c r="CN142" s="68"/>
      <c r="CO142" s="30"/>
    </row>
    <row r="143" spans="2:93" s="518" customFormat="1" ht="52.5" hidden="1" customHeight="1" x14ac:dyDescent="0.25">
      <c r="B143" s="207"/>
      <c r="C143" s="115" t="s">
        <v>32</v>
      </c>
      <c r="D143" s="192">
        <f>E143+F143+G143+H143</f>
        <v>0</v>
      </c>
      <c r="E143" s="192"/>
      <c r="F143" s="192"/>
      <c r="G143" s="195"/>
      <c r="H143" s="249"/>
      <c r="I143" s="249"/>
      <c r="J143" s="567" t="e">
        <f t="shared" si="118"/>
        <v>#DIV/0!</v>
      </c>
      <c r="K143" s="192"/>
      <c r="L143" s="300"/>
      <c r="M143" s="558"/>
      <c r="N143" s="300"/>
      <c r="O143" s="24"/>
      <c r="P143" s="300"/>
      <c r="Q143" s="300"/>
      <c r="R143" s="300"/>
      <c r="S143" s="300"/>
      <c r="T143" s="300"/>
      <c r="U143" s="580"/>
      <c r="V143" s="629" t="e">
        <f t="shared" si="119"/>
        <v>#DIV/0!</v>
      </c>
      <c r="W143" s="580"/>
      <c r="X143" s="629" t="e">
        <f t="shared" si="120"/>
        <v>#DIV/0!</v>
      </c>
      <c r="Y143" s="24"/>
      <c r="Z143" s="629" t="e">
        <f t="shared" si="121"/>
        <v>#DIV/0!</v>
      </c>
      <c r="AA143" s="300"/>
      <c r="AB143" s="629" t="e">
        <f t="shared" si="122"/>
        <v>#DIV/0!</v>
      </c>
      <c r="AC143" s="300"/>
      <c r="AD143" s="622" t="e">
        <f t="shared" si="123"/>
        <v>#DIV/0!</v>
      </c>
      <c r="AE143" s="580"/>
      <c r="AF143" s="300"/>
      <c r="AG143" s="580"/>
      <c r="AH143" s="622" t="e">
        <f t="shared" si="124"/>
        <v>#DIV/0!</v>
      </c>
      <c r="AI143" s="24"/>
      <c r="AJ143" s="622">
        <v>0</v>
      </c>
      <c r="AK143" s="300"/>
      <c r="AL143" s="458" t="e">
        <f t="shared" si="125"/>
        <v>#DIV/0!</v>
      </c>
      <c r="AM143" s="300"/>
      <c r="AN143" s="300"/>
      <c r="AO143" s="300"/>
      <c r="AP143" s="300"/>
      <c r="AQ143" s="300"/>
      <c r="AR143" s="300"/>
      <c r="AS143" s="300"/>
      <c r="AT143" s="300"/>
      <c r="AU143" s="558">
        <f>AX143-F143</f>
        <v>0</v>
      </c>
      <c r="AV143" s="558">
        <f>AW143+AX143+AY143+AZ143</f>
        <v>0</v>
      </c>
      <c r="AW143" s="490">
        <v>0</v>
      </c>
      <c r="AX143" s="490">
        <v>0</v>
      </c>
      <c r="AY143" s="24"/>
      <c r="AZ143" s="300"/>
      <c r="BA143" s="490">
        <f t="shared" si="128"/>
        <v>1226255.7</v>
      </c>
      <c r="BB143" s="525">
        <f>BF143-E143</f>
        <v>1226255.7</v>
      </c>
      <c r="BC143" s="116"/>
      <c r="BD143" s="116"/>
      <c r="BE143" s="525">
        <f t="shared" si="126"/>
        <v>1226255.7</v>
      </c>
      <c r="BF143" s="490">
        <f>'[4]2 чт ФБ без оценки (2)'!$O$7</f>
        <v>1226255.7</v>
      </c>
      <c r="BG143" s="24"/>
      <c r="BH143" s="300"/>
      <c r="BI143" s="490">
        <f>BJ143</f>
        <v>0</v>
      </c>
      <c r="BJ143" s="490">
        <v>0</v>
      </c>
      <c r="BK143" s="490"/>
      <c r="BL143" s="24"/>
      <c r="BM143" s="300"/>
      <c r="BN143" s="490">
        <f>BQ143-BK143</f>
        <v>0</v>
      </c>
      <c r="BO143" s="490">
        <f>BP143</f>
        <v>0</v>
      </c>
      <c r="BP143" s="490">
        <v>0</v>
      </c>
      <c r="BQ143" s="490">
        <v>0</v>
      </c>
      <c r="BR143" s="24"/>
      <c r="BS143" s="300"/>
      <c r="BT143" s="24"/>
      <c r="BU143" s="300"/>
      <c r="BV143" s="490">
        <f>BW143</f>
        <v>0</v>
      </c>
      <c r="BW143" s="490">
        <v>0</v>
      </c>
      <c r="BX143" s="490"/>
      <c r="BY143" s="24"/>
      <c r="BZ143" s="300"/>
      <c r="CA143" s="490">
        <f t="shared" si="115"/>
        <v>0</v>
      </c>
      <c r="CB143" s="192"/>
      <c r="CC143" s="195"/>
      <c r="CD143" s="249"/>
      <c r="CE143" s="490">
        <f t="shared" si="116"/>
        <v>0</v>
      </c>
      <c r="CF143" s="192"/>
      <c r="CG143" s="192"/>
      <c r="CH143" s="195"/>
      <c r="CI143" s="249"/>
      <c r="CJ143" s="490">
        <f>CM143-BX143</f>
        <v>0</v>
      </c>
      <c r="CK143" s="490">
        <f>CL143</f>
        <v>0</v>
      </c>
      <c r="CL143" s="490">
        <v>0</v>
      </c>
      <c r="CM143" s="490">
        <v>0</v>
      </c>
      <c r="CN143" s="24"/>
      <c r="CO143" s="300"/>
    </row>
    <row r="144" spans="2:93" s="52" customFormat="1" ht="54" hidden="1" customHeight="1" x14ac:dyDescent="0.25">
      <c r="B144" s="206"/>
      <c r="C144" s="111" t="s">
        <v>31</v>
      </c>
      <c r="D144" s="182">
        <f>E144+F144+G144+H144</f>
        <v>0</v>
      </c>
      <c r="E144" s="182"/>
      <c r="F144" s="182"/>
      <c r="G144" s="247"/>
      <c r="H144" s="247"/>
      <c r="I144" s="247"/>
      <c r="J144" s="567" t="e">
        <f t="shared" si="118"/>
        <v>#DIV/0!</v>
      </c>
      <c r="K144" s="182"/>
      <c r="L144" s="33"/>
      <c r="M144" s="559"/>
      <c r="N144" s="33"/>
      <c r="O144" s="33"/>
      <c r="P144" s="33"/>
      <c r="Q144" s="33"/>
      <c r="R144" s="33"/>
      <c r="S144" s="33"/>
      <c r="T144" s="33"/>
      <c r="U144" s="581"/>
      <c r="V144" s="629" t="e">
        <f t="shared" si="119"/>
        <v>#DIV/0!</v>
      </c>
      <c r="W144" s="581"/>
      <c r="X144" s="629" t="e">
        <f t="shared" si="120"/>
        <v>#DIV/0!</v>
      </c>
      <c r="Y144" s="33"/>
      <c r="Z144" s="629" t="e">
        <f t="shared" si="121"/>
        <v>#DIV/0!</v>
      </c>
      <c r="AA144" s="33"/>
      <c r="AB144" s="629" t="e">
        <f t="shared" si="122"/>
        <v>#DIV/0!</v>
      </c>
      <c r="AC144" s="33"/>
      <c r="AD144" s="622" t="e">
        <f t="shared" si="123"/>
        <v>#DIV/0!</v>
      </c>
      <c r="AE144" s="581"/>
      <c r="AF144" s="33"/>
      <c r="AG144" s="581"/>
      <c r="AH144" s="622" t="e">
        <f t="shared" si="124"/>
        <v>#DIV/0!</v>
      </c>
      <c r="AI144" s="33"/>
      <c r="AJ144" s="622">
        <v>0</v>
      </c>
      <c r="AK144" s="33"/>
      <c r="AL144" s="458" t="e">
        <f t="shared" si="125"/>
        <v>#DIV/0!</v>
      </c>
      <c r="AM144" s="33"/>
      <c r="AN144" s="33"/>
      <c r="AO144" s="33"/>
      <c r="AP144" s="33"/>
      <c r="AQ144" s="33"/>
      <c r="AR144" s="33"/>
      <c r="AS144" s="33"/>
      <c r="AT144" s="33"/>
      <c r="AU144" s="559">
        <f>AX144-F144</f>
        <v>0</v>
      </c>
      <c r="AV144" s="559">
        <f>AW144+AX144+AY144+AZ144</f>
        <v>0</v>
      </c>
      <c r="AW144" s="482">
        <v>0</v>
      </c>
      <c r="AX144" s="482">
        <v>0</v>
      </c>
      <c r="AY144" s="33"/>
      <c r="AZ144" s="33"/>
      <c r="BA144" s="433">
        <f t="shared" si="128"/>
        <v>603976.68807000003</v>
      </c>
      <c r="BB144" s="526">
        <f>BF144-E144</f>
        <v>603976.68807000003</v>
      </c>
      <c r="BC144" s="33"/>
      <c r="BD144" s="33"/>
      <c r="BE144" s="526">
        <f t="shared" si="126"/>
        <v>603976.68807000003</v>
      </c>
      <c r="BF144" s="433">
        <v>603976.68807000003</v>
      </c>
      <c r="BG144" s="33"/>
      <c r="BH144" s="33"/>
      <c r="BI144" s="491">
        <f>BJ144</f>
        <v>0</v>
      </c>
      <c r="BJ144" s="482">
        <v>0</v>
      </c>
      <c r="BK144" s="482"/>
      <c r="BL144" s="33"/>
      <c r="BM144" s="33"/>
      <c r="BN144" s="433">
        <f>BQ144-BK144</f>
        <v>0</v>
      </c>
      <c r="BO144" s="491">
        <f>BP144</f>
        <v>0</v>
      </c>
      <c r="BP144" s="482">
        <v>0</v>
      </c>
      <c r="BQ144" s="482">
        <v>0</v>
      </c>
      <c r="BR144" s="33"/>
      <c r="BS144" s="33"/>
      <c r="BT144" s="33"/>
      <c r="BU144" s="33"/>
      <c r="BV144" s="491">
        <f>BW144</f>
        <v>0</v>
      </c>
      <c r="BW144" s="433">
        <v>0</v>
      </c>
      <c r="BX144" s="433"/>
      <c r="BY144" s="33"/>
      <c r="BZ144" s="33"/>
      <c r="CA144" s="338">
        <f t="shared" si="115"/>
        <v>0</v>
      </c>
      <c r="CB144" s="182"/>
      <c r="CC144" s="247"/>
      <c r="CD144" s="247"/>
      <c r="CE144" s="338">
        <f t="shared" si="116"/>
        <v>0</v>
      </c>
      <c r="CF144" s="182"/>
      <c r="CG144" s="182"/>
      <c r="CH144" s="247"/>
      <c r="CI144" s="247"/>
      <c r="CJ144" s="482">
        <f>CM144-BX144</f>
        <v>0</v>
      </c>
      <c r="CK144" s="491">
        <f>CL144</f>
        <v>0</v>
      </c>
      <c r="CL144" s="482">
        <v>0</v>
      </c>
      <c r="CM144" s="482">
        <v>0</v>
      </c>
      <c r="CN144" s="33"/>
      <c r="CO144" s="33"/>
    </row>
    <row r="145" spans="2:93" s="52" customFormat="1" ht="114" hidden="1" customHeight="1" x14ac:dyDescent="0.25">
      <c r="B145" s="206" t="s">
        <v>10</v>
      </c>
      <c r="C145" s="111" t="s">
        <v>46</v>
      </c>
      <c r="D145" s="182"/>
      <c r="E145" s="182"/>
      <c r="F145" s="182"/>
      <c r="G145" s="247"/>
      <c r="H145" s="247"/>
      <c r="I145" s="247"/>
      <c r="J145" s="567" t="e">
        <f t="shared" si="118"/>
        <v>#DIV/0!</v>
      </c>
      <c r="K145" s="182"/>
      <c r="L145" s="33"/>
      <c r="M145" s="559"/>
      <c r="N145" s="33"/>
      <c r="O145" s="33"/>
      <c r="P145" s="33"/>
      <c r="Q145" s="33"/>
      <c r="R145" s="33"/>
      <c r="S145" s="33"/>
      <c r="T145" s="33"/>
      <c r="U145" s="581"/>
      <c r="V145" s="629" t="e">
        <f t="shared" si="119"/>
        <v>#DIV/0!</v>
      </c>
      <c r="W145" s="581"/>
      <c r="X145" s="629" t="e">
        <f t="shared" si="120"/>
        <v>#DIV/0!</v>
      </c>
      <c r="Y145" s="33"/>
      <c r="Z145" s="629" t="e">
        <f t="shared" si="121"/>
        <v>#DIV/0!</v>
      </c>
      <c r="AA145" s="33"/>
      <c r="AB145" s="629" t="e">
        <f t="shared" si="122"/>
        <v>#DIV/0!</v>
      </c>
      <c r="AC145" s="33"/>
      <c r="AD145" s="622" t="e">
        <f t="shared" si="123"/>
        <v>#DIV/0!</v>
      </c>
      <c r="AE145" s="581"/>
      <c r="AF145" s="33"/>
      <c r="AG145" s="581"/>
      <c r="AH145" s="622" t="e">
        <f t="shared" si="124"/>
        <v>#DIV/0!</v>
      </c>
      <c r="AI145" s="33"/>
      <c r="AJ145" s="622">
        <v>0</v>
      </c>
      <c r="AK145" s="33"/>
      <c r="AL145" s="458" t="e">
        <f t="shared" si="125"/>
        <v>#DIV/0!</v>
      </c>
      <c r="AM145" s="33"/>
      <c r="AN145" s="33"/>
      <c r="AO145" s="33"/>
      <c r="AP145" s="33"/>
      <c r="AQ145" s="33"/>
      <c r="AR145" s="33"/>
      <c r="AS145" s="33"/>
      <c r="AT145" s="33"/>
      <c r="AU145" s="559"/>
      <c r="AV145" s="559"/>
      <c r="AW145" s="482"/>
      <c r="AX145" s="482"/>
      <c r="AY145" s="33"/>
      <c r="AZ145" s="33"/>
      <c r="BA145" s="306">
        <f t="shared" si="128"/>
        <v>0</v>
      </c>
      <c r="BB145" s="33"/>
      <c r="BC145" s="33"/>
      <c r="BD145" s="33"/>
      <c r="BE145" s="526">
        <f t="shared" si="126"/>
        <v>0</v>
      </c>
      <c r="BF145" s="433">
        <f t="shared" ref="BF145:BF152" si="129">E145</f>
        <v>0</v>
      </c>
      <c r="BG145" s="33"/>
      <c r="BH145" s="33"/>
      <c r="BI145" s="491"/>
      <c r="BJ145" s="482"/>
      <c r="BK145" s="482"/>
      <c r="BL145" s="33"/>
      <c r="BM145" s="33"/>
      <c r="BN145" s="433"/>
      <c r="BO145" s="491"/>
      <c r="BP145" s="482"/>
      <c r="BQ145" s="482"/>
      <c r="BR145" s="33"/>
      <c r="BS145" s="33"/>
      <c r="BT145" s="33"/>
      <c r="BU145" s="33"/>
      <c r="BV145" s="491"/>
      <c r="BW145" s="433"/>
      <c r="BX145" s="433"/>
      <c r="BY145" s="33"/>
      <c r="BZ145" s="33"/>
      <c r="CA145" s="338">
        <f t="shared" si="115"/>
        <v>0</v>
      </c>
      <c r="CB145" s="182"/>
      <c r="CC145" s="247"/>
      <c r="CD145" s="247"/>
      <c r="CE145" s="338">
        <f t="shared" si="116"/>
        <v>0</v>
      </c>
      <c r="CF145" s="182"/>
      <c r="CG145" s="182"/>
      <c r="CH145" s="247"/>
      <c r="CI145" s="247"/>
      <c r="CJ145" s="482"/>
      <c r="CK145" s="491"/>
      <c r="CL145" s="482"/>
      <c r="CM145" s="482"/>
      <c r="CN145" s="33"/>
      <c r="CO145" s="33"/>
    </row>
    <row r="146" spans="2:93" s="166" customFormat="1" ht="54" hidden="1" customHeight="1" x14ac:dyDescent="0.25">
      <c r="B146" s="212"/>
      <c r="C146" s="115" t="s">
        <v>32</v>
      </c>
      <c r="D146" s="192"/>
      <c r="E146" s="192"/>
      <c r="F146" s="192"/>
      <c r="G146" s="253"/>
      <c r="H146" s="253"/>
      <c r="I146" s="253"/>
      <c r="J146" s="567" t="e">
        <f t="shared" si="118"/>
        <v>#DIV/0!</v>
      </c>
      <c r="K146" s="192"/>
      <c r="L146" s="82"/>
      <c r="M146" s="558"/>
      <c r="N146" s="82"/>
      <c r="O146" s="82"/>
      <c r="P146" s="82"/>
      <c r="Q146" s="82"/>
      <c r="R146" s="82"/>
      <c r="S146" s="82"/>
      <c r="T146" s="82"/>
      <c r="U146" s="580"/>
      <c r="V146" s="629" t="e">
        <f t="shared" si="119"/>
        <v>#DIV/0!</v>
      </c>
      <c r="W146" s="580"/>
      <c r="X146" s="629" t="e">
        <f t="shared" si="120"/>
        <v>#DIV/0!</v>
      </c>
      <c r="Y146" s="82"/>
      <c r="Z146" s="629" t="e">
        <f t="shared" si="121"/>
        <v>#DIV/0!</v>
      </c>
      <c r="AA146" s="82"/>
      <c r="AB146" s="629" t="e">
        <f t="shared" si="122"/>
        <v>#DIV/0!</v>
      </c>
      <c r="AC146" s="82"/>
      <c r="AD146" s="622" t="e">
        <f t="shared" si="123"/>
        <v>#DIV/0!</v>
      </c>
      <c r="AE146" s="580"/>
      <c r="AF146" s="82"/>
      <c r="AG146" s="580"/>
      <c r="AH146" s="622" t="e">
        <f t="shared" si="124"/>
        <v>#DIV/0!</v>
      </c>
      <c r="AI146" s="82"/>
      <c r="AJ146" s="622">
        <v>0</v>
      </c>
      <c r="AK146" s="82"/>
      <c r="AL146" s="458" t="e">
        <f t="shared" si="125"/>
        <v>#DIV/0!</v>
      </c>
      <c r="AM146" s="82"/>
      <c r="AN146" s="82"/>
      <c r="AO146" s="82"/>
      <c r="AP146" s="82"/>
      <c r="AQ146" s="82"/>
      <c r="AR146" s="82"/>
      <c r="AS146" s="82"/>
      <c r="AT146" s="82"/>
      <c r="AU146" s="558"/>
      <c r="AV146" s="559"/>
      <c r="AW146" s="483"/>
      <c r="AX146" s="483"/>
      <c r="AY146" s="82"/>
      <c r="AZ146" s="82"/>
      <c r="BA146" s="306">
        <f t="shared" si="128"/>
        <v>0</v>
      </c>
      <c r="BB146" s="82"/>
      <c r="BC146" s="82"/>
      <c r="BD146" s="82"/>
      <c r="BE146" s="525">
        <f t="shared" si="126"/>
        <v>0</v>
      </c>
      <c r="BF146" s="434">
        <f t="shared" si="129"/>
        <v>0</v>
      </c>
      <c r="BG146" s="82"/>
      <c r="BH146" s="82"/>
      <c r="BI146" s="490"/>
      <c r="BJ146" s="483"/>
      <c r="BK146" s="483"/>
      <c r="BL146" s="82"/>
      <c r="BM146" s="82"/>
      <c r="BN146" s="434"/>
      <c r="BO146" s="490"/>
      <c r="BP146" s="483"/>
      <c r="BQ146" s="483"/>
      <c r="BR146" s="82"/>
      <c r="BS146" s="82"/>
      <c r="BT146" s="82"/>
      <c r="BU146" s="82"/>
      <c r="BV146" s="490"/>
      <c r="BW146" s="434"/>
      <c r="BX146" s="434"/>
      <c r="BY146" s="82"/>
      <c r="BZ146" s="82"/>
      <c r="CA146" s="339">
        <f t="shared" si="115"/>
        <v>0</v>
      </c>
      <c r="CB146" s="192"/>
      <c r="CC146" s="253"/>
      <c r="CD146" s="253"/>
      <c r="CE146" s="339">
        <f t="shared" si="116"/>
        <v>0</v>
      </c>
      <c r="CF146" s="192"/>
      <c r="CG146" s="192"/>
      <c r="CH146" s="253"/>
      <c r="CI146" s="253"/>
      <c r="CJ146" s="483"/>
      <c r="CK146" s="490"/>
      <c r="CL146" s="483"/>
      <c r="CM146" s="483"/>
      <c r="CN146" s="82"/>
      <c r="CO146" s="82"/>
    </row>
    <row r="147" spans="2:93" s="286" customFormat="1" ht="113.25" hidden="1" customHeight="1" x14ac:dyDescent="0.25">
      <c r="B147" s="280" t="s">
        <v>199</v>
      </c>
      <c r="C147" s="281" t="s">
        <v>248</v>
      </c>
      <c r="D147" s="284"/>
      <c r="E147" s="284"/>
      <c r="F147" s="284"/>
      <c r="G147" s="285"/>
      <c r="H147" s="285"/>
      <c r="I147" s="285"/>
      <c r="J147" s="567" t="e">
        <f t="shared" si="118"/>
        <v>#DIV/0!</v>
      </c>
      <c r="K147" s="284"/>
      <c r="L147" s="309"/>
      <c r="M147" s="291"/>
      <c r="N147" s="309"/>
      <c r="O147" s="309"/>
      <c r="P147" s="309"/>
      <c r="Q147" s="309"/>
      <c r="R147" s="309"/>
      <c r="S147" s="309"/>
      <c r="T147" s="309"/>
      <c r="U147" s="291"/>
      <c r="V147" s="629" t="e">
        <f t="shared" si="119"/>
        <v>#DIV/0!</v>
      </c>
      <c r="W147" s="291"/>
      <c r="X147" s="629" t="e">
        <f t="shared" si="120"/>
        <v>#DIV/0!</v>
      </c>
      <c r="Y147" s="309"/>
      <c r="Z147" s="629" t="e">
        <f t="shared" si="121"/>
        <v>#DIV/0!</v>
      </c>
      <c r="AA147" s="309"/>
      <c r="AB147" s="629" t="e">
        <f t="shared" si="122"/>
        <v>#DIV/0!</v>
      </c>
      <c r="AC147" s="82"/>
      <c r="AD147" s="622" t="e">
        <f t="shared" si="123"/>
        <v>#DIV/0!</v>
      </c>
      <c r="AE147" s="291"/>
      <c r="AF147" s="309"/>
      <c r="AG147" s="291"/>
      <c r="AH147" s="622" t="e">
        <f t="shared" si="124"/>
        <v>#DIV/0!</v>
      </c>
      <c r="AI147" s="309"/>
      <c r="AJ147" s="622">
        <v>0</v>
      </c>
      <c r="AK147" s="309"/>
      <c r="AL147" s="458" t="e">
        <f t="shared" si="125"/>
        <v>#DIV/0!</v>
      </c>
      <c r="AM147" s="309"/>
      <c r="AN147" s="309"/>
      <c r="AO147" s="309"/>
      <c r="AP147" s="309"/>
      <c r="AQ147" s="309"/>
      <c r="AR147" s="309"/>
      <c r="AS147" s="309"/>
      <c r="AT147" s="309"/>
      <c r="AU147" s="291"/>
      <c r="AV147" s="559"/>
      <c r="AW147" s="291"/>
      <c r="AX147" s="291"/>
      <c r="AY147" s="309"/>
      <c r="AZ147" s="309"/>
      <c r="BA147" s="306">
        <f t="shared" si="128"/>
        <v>0</v>
      </c>
      <c r="BB147" s="309"/>
      <c r="BC147" s="309"/>
      <c r="BD147" s="309"/>
      <c r="BE147" s="291">
        <f t="shared" si="126"/>
        <v>0</v>
      </c>
      <c r="BF147" s="291">
        <f t="shared" si="129"/>
        <v>0</v>
      </c>
      <c r="BG147" s="309"/>
      <c r="BH147" s="309"/>
      <c r="BI147" s="490"/>
      <c r="BJ147" s="291"/>
      <c r="BK147" s="291"/>
      <c r="BL147" s="309"/>
      <c r="BM147" s="309"/>
      <c r="BN147" s="291"/>
      <c r="BO147" s="490"/>
      <c r="BP147" s="483"/>
      <c r="BQ147" s="291"/>
      <c r="BR147" s="309"/>
      <c r="BS147" s="309"/>
      <c r="BT147" s="309"/>
      <c r="BU147" s="309"/>
      <c r="BV147" s="490"/>
      <c r="BW147" s="291"/>
      <c r="BX147" s="291"/>
      <c r="BY147" s="309"/>
      <c r="BZ147" s="309"/>
      <c r="CA147" s="291">
        <f t="shared" si="115"/>
        <v>0</v>
      </c>
      <c r="CB147" s="284"/>
      <c r="CC147" s="285"/>
      <c r="CD147" s="285"/>
      <c r="CE147" s="291">
        <f t="shared" si="116"/>
        <v>0</v>
      </c>
      <c r="CF147" s="284"/>
      <c r="CG147" s="284"/>
      <c r="CH147" s="285"/>
      <c r="CI147" s="285"/>
      <c r="CJ147" s="291"/>
      <c r="CK147" s="490"/>
      <c r="CL147" s="291"/>
      <c r="CM147" s="291"/>
      <c r="CN147" s="309"/>
      <c r="CO147" s="309"/>
    </row>
    <row r="148" spans="2:93" s="286" customFormat="1" ht="54" hidden="1" customHeight="1" x14ac:dyDescent="0.25">
      <c r="B148" s="280"/>
      <c r="C148" s="287" t="s">
        <v>249</v>
      </c>
      <c r="D148" s="284"/>
      <c r="E148" s="284"/>
      <c r="F148" s="284"/>
      <c r="G148" s="285"/>
      <c r="H148" s="285"/>
      <c r="I148" s="285"/>
      <c r="J148" s="567" t="e">
        <f t="shared" si="118"/>
        <v>#DIV/0!</v>
      </c>
      <c r="K148" s="284"/>
      <c r="L148" s="309"/>
      <c r="M148" s="291"/>
      <c r="N148" s="309"/>
      <c r="O148" s="309"/>
      <c r="P148" s="309"/>
      <c r="Q148" s="309"/>
      <c r="R148" s="309"/>
      <c r="S148" s="309"/>
      <c r="T148" s="309"/>
      <c r="U148" s="291"/>
      <c r="V148" s="629" t="e">
        <f t="shared" si="119"/>
        <v>#DIV/0!</v>
      </c>
      <c r="W148" s="291"/>
      <c r="X148" s="629" t="e">
        <f t="shared" si="120"/>
        <v>#DIV/0!</v>
      </c>
      <c r="Y148" s="309"/>
      <c r="Z148" s="629" t="e">
        <f t="shared" si="121"/>
        <v>#DIV/0!</v>
      </c>
      <c r="AA148" s="309"/>
      <c r="AB148" s="629" t="e">
        <f t="shared" si="122"/>
        <v>#DIV/0!</v>
      </c>
      <c r="AC148" s="82"/>
      <c r="AD148" s="622" t="e">
        <f t="shared" si="123"/>
        <v>#DIV/0!</v>
      </c>
      <c r="AE148" s="291"/>
      <c r="AF148" s="309"/>
      <c r="AG148" s="291"/>
      <c r="AH148" s="622" t="e">
        <f t="shared" si="124"/>
        <v>#DIV/0!</v>
      </c>
      <c r="AI148" s="309"/>
      <c r="AJ148" s="622">
        <v>0</v>
      </c>
      <c r="AK148" s="309"/>
      <c r="AL148" s="458" t="e">
        <f t="shared" si="125"/>
        <v>#DIV/0!</v>
      </c>
      <c r="AM148" s="309"/>
      <c r="AN148" s="309"/>
      <c r="AO148" s="309"/>
      <c r="AP148" s="309"/>
      <c r="AQ148" s="309"/>
      <c r="AR148" s="309"/>
      <c r="AS148" s="309"/>
      <c r="AT148" s="309"/>
      <c r="AU148" s="291"/>
      <c r="AV148" s="559"/>
      <c r="AW148" s="291"/>
      <c r="AX148" s="291"/>
      <c r="AY148" s="309"/>
      <c r="AZ148" s="309"/>
      <c r="BA148" s="306">
        <f t="shared" si="128"/>
        <v>0</v>
      </c>
      <c r="BB148" s="309"/>
      <c r="BC148" s="309"/>
      <c r="BD148" s="309"/>
      <c r="BE148" s="291">
        <f t="shared" si="126"/>
        <v>0</v>
      </c>
      <c r="BF148" s="291">
        <f t="shared" si="129"/>
        <v>0</v>
      </c>
      <c r="BG148" s="309"/>
      <c r="BH148" s="309"/>
      <c r="BI148" s="490"/>
      <c r="BJ148" s="291"/>
      <c r="BK148" s="291"/>
      <c r="BL148" s="309"/>
      <c r="BM148" s="309"/>
      <c r="BN148" s="291"/>
      <c r="BO148" s="490"/>
      <c r="BP148" s="483"/>
      <c r="BQ148" s="291"/>
      <c r="BR148" s="309"/>
      <c r="BS148" s="309"/>
      <c r="BT148" s="309"/>
      <c r="BU148" s="309"/>
      <c r="BV148" s="490"/>
      <c r="BW148" s="291"/>
      <c r="BX148" s="291"/>
      <c r="BY148" s="309"/>
      <c r="BZ148" s="309"/>
      <c r="CA148" s="291">
        <f t="shared" si="115"/>
        <v>0</v>
      </c>
      <c r="CB148" s="284"/>
      <c r="CC148" s="285"/>
      <c r="CD148" s="285"/>
      <c r="CE148" s="291">
        <f t="shared" si="116"/>
        <v>0</v>
      </c>
      <c r="CF148" s="284"/>
      <c r="CG148" s="284"/>
      <c r="CH148" s="285"/>
      <c r="CI148" s="285"/>
      <c r="CJ148" s="291"/>
      <c r="CK148" s="490"/>
      <c r="CL148" s="291"/>
      <c r="CM148" s="291"/>
      <c r="CN148" s="309"/>
      <c r="CO148" s="309"/>
    </row>
    <row r="149" spans="2:93" s="286" customFormat="1" ht="54" hidden="1" customHeight="1" x14ac:dyDescent="0.25">
      <c r="B149" s="288" t="s">
        <v>34</v>
      </c>
      <c r="C149" s="289" t="s">
        <v>241</v>
      </c>
      <c r="D149" s="284"/>
      <c r="E149" s="284"/>
      <c r="F149" s="284"/>
      <c r="G149" s="285"/>
      <c r="H149" s="285"/>
      <c r="I149" s="285"/>
      <c r="J149" s="567" t="e">
        <f t="shared" si="118"/>
        <v>#DIV/0!</v>
      </c>
      <c r="K149" s="284"/>
      <c r="L149" s="309"/>
      <c r="M149" s="291"/>
      <c r="N149" s="309"/>
      <c r="O149" s="309"/>
      <c r="P149" s="309"/>
      <c r="Q149" s="309"/>
      <c r="R149" s="309"/>
      <c r="S149" s="309"/>
      <c r="T149" s="309"/>
      <c r="U149" s="291"/>
      <c r="V149" s="629" t="e">
        <f t="shared" si="119"/>
        <v>#DIV/0!</v>
      </c>
      <c r="W149" s="291"/>
      <c r="X149" s="629" t="e">
        <f t="shared" si="120"/>
        <v>#DIV/0!</v>
      </c>
      <c r="Y149" s="309"/>
      <c r="Z149" s="629" t="e">
        <f t="shared" si="121"/>
        <v>#DIV/0!</v>
      </c>
      <c r="AA149" s="309"/>
      <c r="AB149" s="629" t="e">
        <f t="shared" si="122"/>
        <v>#DIV/0!</v>
      </c>
      <c r="AC149" s="82"/>
      <c r="AD149" s="622" t="e">
        <f t="shared" si="123"/>
        <v>#DIV/0!</v>
      </c>
      <c r="AE149" s="291"/>
      <c r="AF149" s="309"/>
      <c r="AG149" s="291"/>
      <c r="AH149" s="622" t="e">
        <f t="shared" si="124"/>
        <v>#DIV/0!</v>
      </c>
      <c r="AI149" s="309"/>
      <c r="AJ149" s="622">
        <v>0</v>
      </c>
      <c r="AK149" s="309"/>
      <c r="AL149" s="458" t="e">
        <f t="shared" si="125"/>
        <v>#DIV/0!</v>
      </c>
      <c r="AM149" s="309"/>
      <c r="AN149" s="309"/>
      <c r="AO149" s="309"/>
      <c r="AP149" s="309"/>
      <c r="AQ149" s="309"/>
      <c r="AR149" s="309"/>
      <c r="AS149" s="309"/>
      <c r="AT149" s="309"/>
      <c r="AU149" s="291"/>
      <c r="AV149" s="559"/>
      <c r="AW149" s="291"/>
      <c r="AX149" s="291"/>
      <c r="AY149" s="309"/>
      <c r="AZ149" s="309"/>
      <c r="BA149" s="306">
        <f t="shared" si="128"/>
        <v>0</v>
      </c>
      <c r="BB149" s="309"/>
      <c r="BC149" s="309"/>
      <c r="BD149" s="309"/>
      <c r="BE149" s="291">
        <f t="shared" si="126"/>
        <v>0</v>
      </c>
      <c r="BF149" s="291">
        <f t="shared" si="129"/>
        <v>0</v>
      </c>
      <c r="BG149" s="309"/>
      <c r="BH149" s="309"/>
      <c r="BI149" s="490"/>
      <c r="BJ149" s="291"/>
      <c r="BK149" s="291"/>
      <c r="BL149" s="309"/>
      <c r="BM149" s="309"/>
      <c r="BN149" s="291"/>
      <c r="BO149" s="490"/>
      <c r="BP149" s="483"/>
      <c r="BQ149" s="291"/>
      <c r="BR149" s="309"/>
      <c r="BS149" s="309"/>
      <c r="BT149" s="309"/>
      <c r="BU149" s="309"/>
      <c r="BV149" s="490"/>
      <c r="BW149" s="291"/>
      <c r="BX149" s="291"/>
      <c r="BY149" s="309"/>
      <c r="BZ149" s="309"/>
      <c r="CA149" s="291">
        <f t="shared" si="115"/>
        <v>0</v>
      </c>
      <c r="CB149" s="284"/>
      <c r="CC149" s="285"/>
      <c r="CD149" s="285"/>
      <c r="CE149" s="291">
        <f t="shared" si="116"/>
        <v>0</v>
      </c>
      <c r="CF149" s="284"/>
      <c r="CG149" s="284"/>
      <c r="CH149" s="285"/>
      <c r="CI149" s="285"/>
      <c r="CJ149" s="291"/>
      <c r="CK149" s="490"/>
      <c r="CL149" s="291"/>
      <c r="CM149" s="291"/>
      <c r="CN149" s="309"/>
      <c r="CO149" s="309"/>
    </row>
    <row r="150" spans="2:93" s="286" customFormat="1" ht="54" hidden="1" customHeight="1" x14ac:dyDescent="0.25">
      <c r="B150" s="290"/>
      <c r="C150" s="287" t="s">
        <v>242</v>
      </c>
      <c r="D150" s="284"/>
      <c r="E150" s="284"/>
      <c r="F150" s="284"/>
      <c r="G150" s="285"/>
      <c r="H150" s="285"/>
      <c r="I150" s="285"/>
      <c r="J150" s="567" t="e">
        <f t="shared" si="118"/>
        <v>#DIV/0!</v>
      </c>
      <c r="K150" s="284"/>
      <c r="L150" s="309"/>
      <c r="M150" s="291"/>
      <c r="N150" s="309"/>
      <c r="O150" s="309"/>
      <c r="P150" s="309"/>
      <c r="Q150" s="309"/>
      <c r="R150" s="309"/>
      <c r="S150" s="309"/>
      <c r="T150" s="309"/>
      <c r="U150" s="291"/>
      <c r="V150" s="629" t="e">
        <f t="shared" si="119"/>
        <v>#DIV/0!</v>
      </c>
      <c r="W150" s="291"/>
      <c r="X150" s="629" t="e">
        <f t="shared" si="120"/>
        <v>#DIV/0!</v>
      </c>
      <c r="Y150" s="309"/>
      <c r="Z150" s="629" t="e">
        <f t="shared" si="121"/>
        <v>#DIV/0!</v>
      </c>
      <c r="AA150" s="309"/>
      <c r="AB150" s="629" t="e">
        <f t="shared" si="122"/>
        <v>#DIV/0!</v>
      </c>
      <c r="AC150" s="82"/>
      <c r="AD150" s="622" t="e">
        <f t="shared" si="123"/>
        <v>#DIV/0!</v>
      </c>
      <c r="AE150" s="291"/>
      <c r="AF150" s="309"/>
      <c r="AG150" s="291"/>
      <c r="AH150" s="622" t="e">
        <f t="shared" si="124"/>
        <v>#DIV/0!</v>
      </c>
      <c r="AI150" s="309"/>
      <c r="AJ150" s="622">
        <v>0</v>
      </c>
      <c r="AK150" s="309"/>
      <c r="AL150" s="458" t="e">
        <f t="shared" si="125"/>
        <v>#DIV/0!</v>
      </c>
      <c r="AM150" s="309"/>
      <c r="AN150" s="309"/>
      <c r="AO150" s="309"/>
      <c r="AP150" s="309"/>
      <c r="AQ150" s="309"/>
      <c r="AR150" s="309"/>
      <c r="AS150" s="309"/>
      <c r="AT150" s="309"/>
      <c r="AU150" s="291"/>
      <c r="AV150" s="559"/>
      <c r="AW150" s="291"/>
      <c r="AX150" s="291"/>
      <c r="AY150" s="309"/>
      <c r="AZ150" s="309"/>
      <c r="BA150" s="306">
        <f t="shared" si="128"/>
        <v>0</v>
      </c>
      <c r="BB150" s="309"/>
      <c r="BC150" s="309"/>
      <c r="BD150" s="309"/>
      <c r="BE150" s="291">
        <f t="shared" si="126"/>
        <v>0</v>
      </c>
      <c r="BF150" s="291">
        <f t="shared" si="129"/>
        <v>0</v>
      </c>
      <c r="BG150" s="309"/>
      <c r="BH150" s="309"/>
      <c r="BI150" s="490"/>
      <c r="BJ150" s="291"/>
      <c r="BK150" s="291"/>
      <c r="BL150" s="309"/>
      <c r="BM150" s="309"/>
      <c r="BN150" s="291"/>
      <c r="BO150" s="490"/>
      <c r="BP150" s="483"/>
      <c r="BQ150" s="291"/>
      <c r="BR150" s="309"/>
      <c r="BS150" s="309"/>
      <c r="BT150" s="309"/>
      <c r="BU150" s="309"/>
      <c r="BV150" s="490"/>
      <c r="BW150" s="291"/>
      <c r="BX150" s="291"/>
      <c r="BY150" s="309"/>
      <c r="BZ150" s="309"/>
      <c r="CA150" s="291">
        <f t="shared" si="115"/>
        <v>0</v>
      </c>
      <c r="CB150" s="284"/>
      <c r="CC150" s="285"/>
      <c r="CD150" s="285"/>
      <c r="CE150" s="291">
        <f t="shared" si="116"/>
        <v>0</v>
      </c>
      <c r="CF150" s="284"/>
      <c r="CG150" s="284"/>
      <c r="CH150" s="285"/>
      <c r="CI150" s="285"/>
      <c r="CJ150" s="291"/>
      <c r="CK150" s="490"/>
      <c r="CL150" s="291"/>
      <c r="CM150" s="291"/>
      <c r="CN150" s="309"/>
      <c r="CO150" s="309"/>
    </row>
    <row r="151" spans="2:93" s="294" customFormat="1" ht="54" hidden="1" customHeight="1" x14ac:dyDescent="0.25">
      <c r="B151" s="288" t="s">
        <v>62</v>
      </c>
      <c r="C151" s="292" t="s">
        <v>46</v>
      </c>
      <c r="D151" s="283"/>
      <c r="E151" s="283"/>
      <c r="F151" s="283"/>
      <c r="G151" s="293"/>
      <c r="H151" s="293"/>
      <c r="I151" s="293"/>
      <c r="J151" s="567" t="e">
        <f t="shared" si="118"/>
        <v>#DIV/0!</v>
      </c>
      <c r="K151" s="283"/>
      <c r="L151" s="310"/>
      <c r="M151" s="282"/>
      <c r="N151" s="310"/>
      <c r="O151" s="310"/>
      <c r="P151" s="310"/>
      <c r="Q151" s="310"/>
      <c r="R151" s="310"/>
      <c r="S151" s="310"/>
      <c r="T151" s="310"/>
      <c r="U151" s="282"/>
      <c r="V151" s="629" t="e">
        <f t="shared" si="119"/>
        <v>#DIV/0!</v>
      </c>
      <c r="W151" s="282"/>
      <c r="X151" s="629" t="e">
        <f t="shared" si="120"/>
        <v>#DIV/0!</v>
      </c>
      <c r="Y151" s="310"/>
      <c r="Z151" s="629" t="e">
        <f t="shared" si="121"/>
        <v>#DIV/0!</v>
      </c>
      <c r="AA151" s="310"/>
      <c r="AB151" s="629" t="e">
        <f t="shared" si="122"/>
        <v>#DIV/0!</v>
      </c>
      <c r="AC151" s="33"/>
      <c r="AD151" s="622" t="e">
        <f t="shared" si="123"/>
        <v>#DIV/0!</v>
      </c>
      <c r="AE151" s="282"/>
      <c r="AF151" s="310"/>
      <c r="AG151" s="282"/>
      <c r="AH151" s="622" t="e">
        <f t="shared" si="124"/>
        <v>#DIV/0!</v>
      </c>
      <c r="AI151" s="310"/>
      <c r="AJ151" s="622">
        <v>0</v>
      </c>
      <c r="AK151" s="310"/>
      <c r="AL151" s="458" t="e">
        <f t="shared" si="125"/>
        <v>#DIV/0!</v>
      </c>
      <c r="AM151" s="310"/>
      <c r="AN151" s="310"/>
      <c r="AO151" s="310"/>
      <c r="AP151" s="310"/>
      <c r="AQ151" s="310"/>
      <c r="AR151" s="310"/>
      <c r="AS151" s="310"/>
      <c r="AT151" s="310"/>
      <c r="AU151" s="282"/>
      <c r="AV151" s="559"/>
      <c r="AW151" s="282"/>
      <c r="AX151" s="282"/>
      <c r="AY151" s="310"/>
      <c r="AZ151" s="310"/>
      <c r="BA151" s="306">
        <f t="shared" si="128"/>
        <v>0</v>
      </c>
      <c r="BB151" s="310"/>
      <c r="BC151" s="310"/>
      <c r="BD151" s="310"/>
      <c r="BE151" s="282">
        <f t="shared" si="126"/>
        <v>0</v>
      </c>
      <c r="BF151" s="282">
        <f t="shared" si="129"/>
        <v>0</v>
      </c>
      <c r="BG151" s="310"/>
      <c r="BH151" s="310"/>
      <c r="BI151" s="491"/>
      <c r="BJ151" s="282"/>
      <c r="BK151" s="282"/>
      <c r="BL151" s="310"/>
      <c r="BM151" s="310"/>
      <c r="BN151" s="282"/>
      <c r="BO151" s="491"/>
      <c r="BP151" s="482"/>
      <c r="BQ151" s="282"/>
      <c r="BR151" s="310"/>
      <c r="BS151" s="310"/>
      <c r="BT151" s="310"/>
      <c r="BU151" s="310"/>
      <c r="BV151" s="491"/>
      <c r="BW151" s="282"/>
      <c r="BX151" s="282"/>
      <c r="BY151" s="310"/>
      <c r="BZ151" s="310"/>
      <c r="CA151" s="282">
        <f t="shared" si="115"/>
        <v>0</v>
      </c>
      <c r="CB151" s="283"/>
      <c r="CC151" s="293"/>
      <c r="CD151" s="293"/>
      <c r="CE151" s="282">
        <f t="shared" si="116"/>
        <v>0</v>
      </c>
      <c r="CF151" s="283"/>
      <c r="CG151" s="283"/>
      <c r="CH151" s="293"/>
      <c r="CI151" s="293"/>
      <c r="CJ151" s="282"/>
      <c r="CK151" s="491"/>
      <c r="CL151" s="282"/>
      <c r="CM151" s="282"/>
      <c r="CN151" s="310"/>
      <c r="CO151" s="310"/>
    </row>
    <row r="152" spans="2:93" s="294" customFormat="1" ht="54" hidden="1" customHeight="1" x14ac:dyDescent="0.25">
      <c r="B152" s="290"/>
      <c r="C152" s="287" t="s">
        <v>242</v>
      </c>
      <c r="D152" s="283"/>
      <c r="E152" s="283"/>
      <c r="F152" s="283"/>
      <c r="G152" s="293"/>
      <c r="H152" s="293"/>
      <c r="I152" s="293"/>
      <c r="J152" s="567" t="e">
        <f t="shared" si="118"/>
        <v>#DIV/0!</v>
      </c>
      <c r="K152" s="283"/>
      <c r="L152" s="310"/>
      <c r="M152" s="282"/>
      <c r="N152" s="310"/>
      <c r="O152" s="310"/>
      <c r="P152" s="310"/>
      <c r="Q152" s="310"/>
      <c r="R152" s="310"/>
      <c r="S152" s="310"/>
      <c r="T152" s="310"/>
      <c r="U152" s="282"/>
      <c r="V152" s="629" t="e">
        <f t="shared" si="119"/>
        <v>#DIV/0!</v>
      </c>
      <c r="W152" s="282"/>
      <c r="X152" s="629" t="e">
        <f t="shared" si="120"/>
        <v>#DIV/0!</v>
      </c>
      <c r="Y152" s="310"/>
      <c r="Z152" s="629" t="e">
        <f t="shared" si="121"/>
        <v>#DIV/0!</v>
      </c>
      <c r="AA152" s="310"/>
      <c r="AB152" s="629" t="e">
        <f t="shared" si="122"/>
        <v>#DIV/0!</v>
      </c>
      <c r="AC152" s="33"/>
      <c r="AD152" s="622" t="e">
        <f t="shared" si="123"/>
        <v>#DIV/0!</v>
      </c>
      <c r="AE152" s="282"/>
      <c r="AF152" s="310"/>
      <c r="AG152" s="282"/>
      <c r="AH152" s="622" t="e">
        <f t="shared" si="124"/>
        <v>#DIV/0!</v>
      </c>
      <c r="AI152" s="310"/>
      <c r="AJ152" s="622">
        <v>0</v>
      </c>
      <c r="AK152" s="310"/>
      <c r="AL152" s="458" t="e">
        <f t="shared" si="125"/>
        <v>#DIV/0!</v>
      </c>
      <c r="AM152" s="310"/>
      <c r="AN152" s="310"/>
      <c r="AO152" s="310"/>
      <c r="AP152" s="310"/>
      <c r="AQ152" s="310"/>
      <c r="AR152" s="310"/>
      <c r="AS152" s="310"/>
      <c r="AT152" s="310"/>
      <c r="AU152" s="282"/>
      <c r="AV152" s="559"/>
      <c r="AW152" s="282"/>
      <c r="AX152" s="282"/>
      <c r="AY152" s="310"/>
      <c r="AZ152" s="310"/>
      <c r="BA152" s="306">
        <f t="shared" si="128"/>
        <v>0</v>
      </c>
      <c r="BB152" s="310"/>
      <c r="BC152" s="310"/>
      <c r="BD152" s="310"/>
      <c r="BE152" s="282">
        <f t="shared" si="126"/>
        <v>0</v>
      </c>
      <c r="BF152" s="282">
        <f t="shared" si="129"/>
        <v>0</v>
      </c>
      <c r="BG152" s="310"/>
      <c r="BH152" s="310"/>
      <c r="BI152" s="491"/>
      <c r="BJ152" s="282"/>
      <c r="BK152" s="282"/>
      <c r="BL152" s="310"/>
      <c r="BM152" s="310"/>
      <c r="BN152" s="282"/>
      <c r="BO152" s="491"/>
      <c r="BP152" s="482"/>
      <c r="BQ152" s="282"/>
      <c r="BR152" s="310"/>
      <c r="BS152" s="310"/>
      <c r="BT152" s="310"/>
      <c r="BU152" s="310"/>
      <c r="BV152" s="491"/>
      <c r="BW152" s="282"/>
      <c r="BX152" s="282"/>
      <c r="BY152" s="310"/>
      <c r="BZ152" s="310"/>
      <c r="CA152" s="282">
        <f t="shared" si="115"/>
        <v>0</v>
      </c>
      <c r="CB152" s="283"/>
      <c r="CC152" s="293"/>
      <c r="CD152" s="293"/>
      <c r="CE152" s="282">
        <f t="shared" si="116"/>
        <v>0</v>
      </c>
      <c r="CF152" s="283"/>
      <c r="CG152" s="283"/>
      <c r="CH152" s="293"/>
      <c r="CI152" s="293"/>
      <c r="CJ152" s="282"/>
      <c r="CK152" s="491"/>
      <c r="CL152" s="282"/>
      <c r="CM152" s="282"/>
      <c r="CN152" s="310"/>
      <c r="CO152" s="310"/>
    </row>
    <row r="153" spans="2:93" s="47" customFormat="1" ht="54" hidden="1" customHeight="1" x14ac:dyDescent="0.25">
      <c r="B153" s="206" t="s">
        <v>199</v>
      </c>
      <c r="C153" s="111" t="s">
        <v>291</v>
      </c>
      <c r="D153" s="182"/>
      <c r="E153" s="182"/>
      <c r="F153" s="182"/>
      <c r="G153" s="247"/>
      <c r="H153" s="247"/>
      <c r="I153" s="247"/>
      <c r="J153" s="567" t="e">
        <f t="shared" si="118"/>
        <v>#DIV/0!</v>
      </c>
      <c r="K153" s="182"/>
      <c r="L153" s="33"/>
      <c r="M153" s="559"/>
      <c r="N153" s="33"/>
      <c r="O153" s="33"/>
      <c r="P153" s="33"/>
      <c r="Q153" s="33"/>
      <c r="R153" s="33"/>
      <c r="S153" s="33"/>
      <c r="T153" s="33"/>
      <c r="U153" s="581"/>
      <c r="V153" s="629" t="e">
        <f t="shared" si="119"/>
        <v>#DIV/0!</v>
      </c>
      <c r="W153" s="581"/>
      <c r="X153" s="629" t="e">
        <f t="shared" si="120"/>
        <v>#DIV/0!</v>
      </c>
      <c r="Y153" s="33"/>
      <c r="Z153" s="629" t="e">
        <f t="shared" si="121"/>
        <v>#DIV/0!</v>
      </c>
      <c r="AA153" s="33"/>
      <c r="AB153" s="629" t="e">
        <f t="shared" si="122"/>
        <v>#DIV/0!</v>
      </c>
      <c r="AC153" s="33"/>
      <c r="AD153" s="622" t="e">
        <f t="shared" si="123"/>
        <v>#DIV/0!</v>
      </c>
      <c r="AE153" s="581"/>
      <c r="AF153" s="33"/>
      <c r="AG153" s="581"/>
      <c r="AH153" s="622" t="e">
        <f t="shared" si="124"/>
        <v>#DIV/0!</v>
      </c>
      <c r="AI153" s="33"/>
      <c r="AJ153" s="622">
        <v>0</v>
      </c>
      <c r="AK153" s="33"/>
      <c r="AL153" s="458" t="e">
        <f t="shared" si="125"/>
        <v>#DIV/0!</v>
      </c>
      <c r="AM153" s="33"/>
      <c r="AN153" s="33"/>
      <c r="AO153" s="33"/>
      <c r="AP153" s="33"/>
      <c r="AQ153" s="33"/>
      <c r="AR153" s="33"/>
      <c r="AS153" s="33"/>
      <c r="AT153" s="33"/>
      <c r="AU153" s="559"/>
      <c r="AV153" s="559"/>
      <c r="AW153" s="482"/>
      <c r="AX153" s="482"/>
      <c r="AY153" s="33"/>
      <c r="AZ153" s="33"/>
      <c r="BA153" s="306"/>
      <c r="BB153" s="33"/>
      <c r="BC153" s="33"/>
      <c r="BD153" s="33"/>
      <c r="BE153" s="526"/>
      <c r="BF153" s="433"/>
      <c r="BG153" s="33"/>
      <c r="BH153" s="33"/>
      <c r="BI153" s="491"/>
      <c r="BJ153" s="482"/>
      <c r="BK153" s="482"/>
      <c r="BL153" s="33"/>
      <c r="BM153" s="33"/>
      <c r="BN153" s="433"/>
      <c r="BO153" s="491"/>
      <c r="BP153" s="482"/>
      <c r="BQ153" s="482"/>
      <c r="BR153" s="33"/>
      <c r="BS153" s="33"/>
      <c r="BT153" s="33"/>
      <c r="BU153" s="33"/>
      <c r="BV153" s="491"/>
      <c r="BW153" s="433"/>
      <c r="BX153" s="433"/>
      <c r="BY153" s="33"/>
      <c r="BZ153" s="33"/>
      <c r="CA153" s="338"/>
      <c r="CB153" s="182"/>
      <c r="CC153" s="247"/>
      <c r="CD153" s="247"/>
      <c r="CE153" s="338"/>
      <c r="CF153" s="182"/>
      <c r="CG153" s="182"/>
      <c r="CH153" s="247"/>
      <c r="CI153" s="247"/>
      <c r="CJ153" s="482"/>
      <c r="CK153" s="491"/>
      <c r="CL153" s="482"/>
      <c r="CM153" s="482"/>
      <c r="CN153" s="33"/>
      <c r="CO153" s="33"/>
    </row>
    <row r="154" spans="2:93" s="518" customFormat="1" ht="52.5" hidden="1" customHeight="1" x14ac:dyDescent="0.25">
      <c r="B154" s="207"/>
      <c r="C154" s="115" t="s">
        <v>32</v>
      </c>
      <c r="D154" s="192">
        <f>E154</f>
        <v>0</v>
      </c>
      <c r="E154" s="192"/>
      <c r="F154" s="192"/>
      <c r="G154" s="195"/>
      <c r="H154" s="249"/>
      <c r="I154" s="249"/>
      <c r="J154" s="567" t="e">
        <f t="shared" si="118"/>
        <v>#DIV/0!</v>
      </c>
      <c r="K154" s="192"/>
      <c r="L154" s="300"/>
      <c r="M154" s="558"/>
      <c r="N154" s="300"/>
      <c r="O154" s="24"/>
      <c r="P154" s="300"/>
      <c r="Q154" s="300"/>
      <c r="R154" s="300"/>
      <c r="S154" s="300"/>
      <c r="T154" s="300"/>
      <c r="U154" s="580"/>
      <c r="V154" s="629" t="e">
        <f t="shared" si="119"/>
        <v>#DIV/0!</v>
      </c>
      <c r="W154" s="580"/>
      <c r="X154" s="629" t="e">
        <f t="shared" si="120"/>
        <v>#DIV/0!</v>
      </c>
      <c r="Y154" s="24"/>
      <c r="Z154" s="629" t="e">
        <f t="shared" si="121"/>
        <v>#DIV/0!</v>
      </c>
      <c r="AA154" s="300"/>
      <c r="AB154" s="629" t="e">
        <f t="shared" si="122"/>
        <v>#DIV/0!</v>
      </c>
      <c r="AC154" s="300"/>
      <c r="AD154" s="622" t="e">
        <f t="shared" si="123"/>
        <v>#DIV/0!</v>
      </c>
      <c r="AE154" s="580"/>
      <c r="AF154" s="300"/>
      <c r="AG154" s="580"/>
      <c r="AH154" s="622" t="e">
        <f t="shared" si="124"/>
        <v>#DIV/0!</v>
      </c>
      <c r="AI154" s="24"/>
      <c r="AJ154" s="622">
        <v>0</v>
      </c>
      <c r="AK154" s="300"/>
      <c r="AL154" s="458" t="e">
        <f t="shared" si="125"/>
        <v>#DIV/0!</v>
      </c>
      <c r="AM154" s="300"/>
      <c r="AN154" s="300"/>
      <c r="AO154" s="300"/>
      <c r="AP154" s="300"/>
      <c r="AQ154" s="300"/>
      <c r="AR154" s="300"/>
      <c r="AS154" s="300"/>
      <c r="AT154" s="300"/>
      <c r="AU154" s="558"/>
      <c r="AV154" s="558">
        <f>AW154</f>
        <v>0</v>
      </c>
      <c r="AW154" s="490"/>
      <c r="AX154" s="490"/>
      <c r="AY154" s="24"/>
      <c r="AZ154" s="300"/>
      <c r="BA154" s="490">
        <f>BB154+BC154+BD154</f>
        <v>0</v>
      </c>
      <c r="BB154" s="525">
        <v>0</v>
      </c>
      <c r="BC154" s="116"/>
      <c r="BD154" s="116"/>
      <c r="BE154" s="525">
        <f>BF154+BG154+BH154</f>
        <v>0</v>
      </c>
      <c r="BF154" s="490">
        <v>0</v>
      </c>
      <c r="BG154" s="24"/>
      <c r="BH154" s="300"/>
      <c r="BI154" s="490">
        <f>BJ154</f>
        <v>0</v>
      </c>
      <c r="BJ154" s="490">
        <v>0</v>
      </c>
      <c r="BK154" s="490"/>
      <c r="BL154" s="24"/>
      <c r="BM154" s="300"/>
      <c r="BN154" s="490"/>
      <c r="BO154" s="490">
        <f>BP154</f>
        <v>0</v>
      </c>
      <c r="BP154" s="490">
        <v>0</v>
      </c>
      <c r="BQ154" s="490"/>
      <c r="BR154" s="24"/>
      <c r="BS154" s="300"/>
      <c r="BT154" s="24"/>
      <c r="BU154" s="300"/>
      <c r="BV154" s="490">
        <f>BW154</f>
        <v>0</v>
      </c>
      <c r="BW154" s="490">
        <v>0</v>
      </c>
      <c r="BX154" s="490"/>
      <c r="BY154" s="24"/>
      <c r="BZ154" s="300"/>
      <c r="CA154" s="490">
        <f t="shared" ref="CA154:CA196" si="130">CB154+CC154+CD154</f>
        <v>0</v>
      </c>
      <c r="CB154" s="192"/>
      <c r="CC154" s="195"/>
      <c r="CD154" s="249"/>
      <c r="CE154" s="490">
        <f t="shared" ref="CE154:CE215" si="131">CF154+CH154+CI154</f>
        <v>0</v>
      </c>
      <c r="CF154" s="192"/>
      <c r="CG154" s="192"/>
      <c r="CH154" s="195"/>
      <c r="CI154" s="249"/>
      <c r="CJ154" s="490"/>
      <c r="CK154" s="490">
        <f>CL154</f>
        <v>0</v>
      </c>
      <c r="CL154" s="490">
        <v>0</v>
      </c>
      <c r="CM154" s="490"/>
      <c r="CN154" s="24"/>
      <c r="CO154" s="300"/>
    </row>
    <row r="155" spans="2:93" s="52" customFormat="1" ht="54" hidden="1" customHeight="1" x14ac:dyDescent="0.25">
      <c r="B155" s="206"/>
      <c r="C155" s="111" t="s">
        <v>31</v>
      </c>
      <c r="D155" s="182">
        <f>E155</f>
        <v>0</v>
      </c>
      <c r="E155" s="182"/>
      <c r="F155" s="182"/>
      <c r="G155" s="247"/>
      <c r="H155" s="247"/>
      <c r="I155" s="247"/>
      <c r="J155" s="567" t="e">
        <f t="shared" si="118"/>
        <v>#DIV/0!</v>
      </c>
      <c r="K155" s="182"/>
      <c r="L155" s="33"/>
      <c r="M155" s="559"/>
      <c r="N155" s="33"/>
      <c r="O155" s="33"/>
      <c r="P155" s="33"/>
      <c r="Q155" s="33"/>
      <c r="R155" s="33"/>
      <c r="S155" s="33"/>
      <c r="T155" s="33"/>
      <c r="U155" s="581"/>
      <c r="V155" s="629" t="e">
        <f t="shared" si="119"/>
        <v>#DIV/0!</v>
      </c>
      <c r="W155" s="581"/>
      <c r="X155" s="629" t="e">
        <f t="shared" si="120"/>
        <v>#DIV/0!</v>
      </c>
      <c r="Y155" s="33"/>
      <c r="Z155" s="629" t="e">
        <f t="shared" si="121"/>
        <v>#DIV/0!</v>
      </c>
      <c r="AA155" s="33"/>
      <c r="AB155" s="629" t="e">
        <f t="shared" si="122"/>
        <v>#DIV/0!</v>
      </c>
      <c r="AC155" s="33"/>
      <c r="AD155" s="622" t="e">
        <f t="shared" si="123"/>
        <v>#DIV/0!</v>
      </c>
      <c r="AE155" s="581"/>
      <c r="AF155" s="33"/>
      <c r="AG155" s="581"/>
      <c r="AH155" s="622" t="e">
        <f t="shared" si="124"/>
        <v>#DIV/0!</v>
      </c>
      <c r="AI155" s="33"/>
      <c r="AJ155" s="622">
        <v>0</v>
      </c>
      <c r="AK155" s="33"/>
      <c r="AL155" s="458" t="e">
        <f t="shared" si="125"/>
        <v>#DIV/0!</v>
      </c>
      <c r="AM155" s="33"/>
      <c r="AN155" s="33"/>
      <c r="AO155" s="33"/>
      <c r="AP155" s="33"/>
      <c r="AQ155" s="33"/>
      <c r="AR155" s="33"/>
      <c r="AS155" s="33"/>
      <c r="AT155" s="33"/>
      <c r="AU155" s="559"/>
      <c r="AV155" s="559">
        <f>AW155</f>
        <v>0</v>
      </c>
      <c r="AW155" s="482"/>
      <c r="AX155" s="482"/>
      <c r="AY155" s="33"/>
      <c r="AZ155" s="33"/>
      <c r="BA155" s="433">
        <f>BB155+BC155+BD155</f>
        <v>0</v>
      </c>
      <c r="BB155" s="526">
        <v>0</v>
      </c>
      <c r="BC155" s="33"/>
      <c r="BD155" s="33"/>
      <c r="BE155" s="526">
        <f>BF155+BG155+BH155</f>
        <v>0</v>
      </c>
      <c r="BF155" s="433">
        <v>0</v>
      </c>
      <c r="BG155" s="33"/>
      <c r="BH155" s="33"/>
      <c r="BI155" s="491">
        <f>BJ155</f>
        <v>0</v>
      </c>
      <c r="BJ155" s="482">
        <v>0</v>
      </c>
      <c r="BK155" s="482"/>
      <c r="BL155" s="33"/>
      <c r="BM155" s="33"/>
      <c r="BN155" s="433"/>
      <c r="BO155" s="491">
        <f>BP155</f>
        <v>0</v>
      </c>
      <c r="BP155" s="482">
        <v>0</v>
      </c>
      <c r="BQ155" s="482"/>
      <c r="BR155" s="33"/>
      <c r="BS155" s="33"/>
      <c r="BT155" s="33"/>
      <c r="BU155" s="33"/>
      <c r="BV155" s="491">
        <f>BW155</f>
        <v>0</v>
      </c>
      <c r="BW155" s="433">
        <v>0</v>
      </c>
      <c r="BX155" s="433"/>
      <c r="BY155" s="33"/>
      <c r="BZ155" s="33"/>
      <c r="CA155" s="338">
        <f t="shared" si="130"/>
        <v>0</v>
      </c>
      <c r="CB155" s="182"/>
      <c r="CC155" s="247"/>
      <c r="CD155" s="247"/>
      <c r="CE155" s="338">
        <f t="shared" si="131"/>
        <v>0</v>
      </c>
      <c r="CF155" s="182"/>
      <c r="CG155" s="182"/>
      <c r="CH155" s="247"/>
      <c r="CI155" s="247"/>
      <c r="CJ155" s="482"/>
      <c r="CK155" s="491">
        <f>CL155</f>
        <v>0</v>
      </c>
      <c r="CL155" s="482">
        <v>0</v>
      </c>
      <c r="CM155" s="482"/>
      <c r="CN155" s="33"/>
      <c r="CO155" s="33"/>
    </row>
    <row r="156" spans="2:93" s="47" customFormat="1" ht="108.75" hidden="1" customHeight="1" x14ac:dyDescent="0.25">
      <c r="B156" s="206" t="s">
        <v>200</v>
      </c>
      <c r="C156" s="138" t="s">
        <v>221</v>
      </c>
      <c r="D156" s="182">
        <f>E156+F156</f>
        <v>0</v>
      </c>
      <c r="E156" s="182">
        <f>E157+E158</f>
        <v>0</v>
      </c>
      <c r="F156" s="182"/>
      <c r="G156" s="251"/>
      <c r="H156" s="252"/>
      <c r="I156" s="252"/>
      <c r="J156" s="567" t="e">
        <f t="shared" si="118"/>
        <v>#DIV/0!</v>
      </c>
      <c r="K156" s="182">
        <f>K157+K158</f>
        <v>0</v>
      </c>
      <c r="L156" s="30"/>
      <c r="M156" s="559"/>
      <c r="N156" s="30"/>
      <c r="O156" s="68"/>
      <c r="P156" s="30"/>
      <c r="Q156" s="30"/>
      <c r="R156" s="30"/>
      <c r="S156" s="30"/>
      <c r="T156" s="30"/>
      <c r="U156" s="581">
        <f>U157+U158</f>
        <v>0</v>
      </c>
      <c r="V156" s="629" t="e">
        <f t="shared" si="119"/>
        <v>#DIV/0!</v>
      </c>
      <c r="W156" s="581"/>
      <c r="X156" s="629" t="e">
        <f t="shared" si="120"/>
        <v>#DIV/0!</v>
      </c>
      <c r="Y156" s="68"/>
      <c r="Z156" s="629" t="e">
        <f t="shared" si="121"/>
        <v>#DIV/0!</v>
      </c>
      <c r="AA156" s="30"/>
      <c r="AB156" s="629" t="e">
        <f t="shared" si="122"/>
        <v>#DIV/0!</v>
      </c>
      <c r="AC156" s="30"/>
      <c r="AD156" s="622" t="e">
        <f t="shared" si="123"/>
        <v>#DIV/0!</v>
      </c>
      <c r="AE156" s="581">
        <f>AE157+AE158</f>
        <v>0</v>
      </c>
      <c r="AF156" s="30"/>
      <c r="AG156" s="581"/>
      <c r="AH156" s="622" t="e">
        <f t="shared" si="124"/>
        <v>#DIV/0!</v>
      </c>
      <c r="AI156" s="68"/>
      <c r="AJ156" s="622">
        <v>0</v>
      </c>
      <c r="AK156" s="30"/>
      <c r="AL156" s="458" t="e">
        <f t="shared" si="125"/>
        <v>#DIV/0!</v>
      </c>
      <c r="AM156" s="30"/>
      <c r="AN156" s="30"/>
      <c r="AO156" s="30"/>
      <c r="AP156" s="30"/>
      <c r="AQ156" s="30"/>
      <c r="AR156" s="30"/>
      <c r="AS156" s="30"/>
      <c r="AT156" s="30"/>
      <c r="AU156" s="559">
        <f>AU157+AU158</f>
        <v>0</v>
      </c>
      <c r="AV156" s="559">
        <f>AW156+AX156</f>
        <v>0</v>
      </c>
      <c r="AW156" s="482">
        <f>AW157+AW158</f>
        <v>0</v>
      </c>
      <c r="AX156" s="482">
        <f>AX157+AX158</f>
        <v>0</v>
      </c>
      <c r="AY156" s="68"/>
      <c r="AZ156" s="30"/>
      <c r="BA156" s="433">
        <f>BB156+BC156+BD156</f>
        <v>0</v>
      </c>
      <c r="BB156" s="526">
        <f>BB157+BB158</f>
        <v>0</v>
      </c>
      <c r="BC156" s="30"/>
      <c r="BD156" s="30"/>
      <c r="BE156" s="526">
        <f>BF156+BG156+BH156</f>
        <v>0</v>
      </c>
      <c r="BF156" s="433">
        <f>BF157+BF158</f>
        <v>0</v>
      </c>
      <c r="BG156" s="68"/>
      <c r="BH156" s="30"/>
      <c r="BI156" s="491">
        <f t="shared" ref="BI156:BI187" si="132">BJ156+BK156+BL156+BM156</f>
        <v>0</v>
      </c>
      <c r="BJ156" s="482">
        <f>BJ157+BJ158</f>
        <v>0</v>
      </c>
      <c r="BK156" s="482"/>
      <c r="BL156" s="482">
        <f>BL157+BL158</f>
        <v>0</v>
      </c>
      <c r="BM156" s="482">
        <f>BM157+BM158</f>
        <v>0</v>
      </c>
      <c r="BN156" s="433">
        <f>BN157+BN158</f>
        <v>0</v>
      </c>
      <c r="BO156" s="491">
        <f t="shared" ref="BO156:BO170" si="133">BP156+BQ156+BR156+BS156</f>
        <v>0</v>
      </c>
      <c r="BP156" s="482">
        <f>BP157+BP158</f>
        <v>0</v>
      </c>
      <c r="BQ156" s="482">
        <f>BQ157+BQ158</f>
        <v>0</v>
      </c>
      <c r="BR156" s="482">
        <f>BR157+BR158</f>
        <v>0</v>
      </c>
      <c r="BS156" s="482">
        <f>BS157+BS158</f>
        <v>0</v>
      </c>
      <c r="BT156" s="68"/>
      <c r="BU156" s="30"/>
      <c r="BV156" s="491">
        <f>BW156</f>
        <v>0</v>
      </c>
      <c r="BW156" s="433">
        <f>BW157+BW158</f>
        <v>0</v>
      </c>
      <c r="BX156" s="433"/>
      <c r="BY156" s="68"/>
      <c r="BZ156" s="30"/>
      <c r="CA156" s="359">
        <f t="shared" si="130"/>
        <v>0</v>
      </c>
      <c r="CB156" s="182">
        <f>CB157+CB158</f>
        <v>0</v>
      </c>
      <c r="CC156" s="251"/>
      <c r="CD156" s="252"/>
      <c r="CE156" s="359">
        <f t="shared" si="131"/>
        <v>0</v>
      </c>
      <c r="CF156" s="182">
        <f>CF157+CF158</f>
        <v>0</v>
      </c>
      <c r="CG156" s="182"/>
      <c r="CH156" s="251"/>
      <c r="CI156" s="252"/>
      <c r="CJ156" s="482"/>
      <c r="CK156" s="491">
        <f>CL156</f>
        <v>0</v>
      </c>
      <c r="CL156" s="482">
        <f>CL157+CL158</f>
        <v>0</v>
      </c>
      <c r="CM156" s="482"/>
      <c r="CN156" s="68"/>
      <c r="CO156" s="30"/>
    </row>
    <row r="157" spans="2:93" s="166" customFormat="1" ht="54" hidden="1" customHeight="1" x14ac:dyDescent="0.25">
      <c r="B157" s="212"/>
      <c r="C157" s="115" t="s">
        <v>32</v>
      </c>
      <c r="D157" s="192">
        <f>E157+F157</f>
        <v>0</v>
      </c>
      <c r="E157" s="192"/>
      <c r="F157" s="192"/>
      <c r="G157" s="253"/>
      <c r="H157" s="253"/>
      <c r="I157" s="253"/>
      <c r="J157" s="567" t="e">
        <f t="shared" si="118"/>
        <v>#DIV/0!</v>
      </c>
      <c r="K157" s="192"/>
      <c r="L157" s="82"/>
      <c r="M157" s="558"/>
      <c r="N157" s="82"/>
      <c r="O157" s="82"/>
      <c r="P157" s="82"/>
      <c r="Q157" s="82"/>
      <c r="R157" s="82"/>
      <c r="S157" s="82"/>
      <c r="T157" s="82"/>
      <c r="U157" s="580"/>
      <c r="V157" s="629" t="e">
        <f t="shared" si="119"/>
        <v>#DIV/0!</v>
      </c>
      <c r="W157" s="580"/>
      <c r="X157" s="629" t="e">
        <f t="shared" si="120"/>
        <v>#DIV/0!</v>
      </c>
      <c r="Y157" s="82"/>
      <c r="Z157" s="629" t="e">
        <f t="shared" si="121"/>
        <v>#DIV/0!</v>
      </c>
      <c r="AA157" s="82"/>
      <c r="AB157" s="629" t="e">
        <f t="shared" si="122"/>
        <v>#DIV/0!</v>
      </c>
      <c r="AC157" s="82"/>
      <c r="AD157" s="622" t="e">
        <f t="shared" si="123"/>
        <v>#DIV/0!</v>
      </c>
      <c r="AE157" s="580"/>
      <c r="AF157" s="82"/>
      <c r="AG157" s="580"/>
      <c r="AH157" s="622" t="e">
        <f t="shared" si="124"/>
        <v>#DIV/0!</v>
      </c>
      <c r="AI157" s="82"/>
      <c r="AJ157" s="622">
        <v>0</v>
      </c>
      <c r="AK157" s="82"/>
      <c r="AL157" s="458" t="e">
        <f t="shared" si="125"/>
        <v>#DIV/0!</v>
      </c>
      <c r="AM157" s="82"/>
      <c r="AN157" s="82"/>
      <c r="AO157" s="82"/>
      <c r="AP157" s="82"/>
      <c r="AQ157" s="82"/>
      <c r="AR157" s="82"/>
      <c r="AS157" s="82"/>
      <c r="AT157" s="82"/>
      <c r="AU157" s="558">
        <f>AX157-F157</f>
        <v>0</v>
      </c>
      <c r="AV157" s="558">
        <f>AW157+AX157</f>
        <v>0</v>
      </c>
      <c r="AW157" s="490"/>
      <c r="AX157" s="490">
        <v>0</v>
      </c>
      <c r="AY157" s="82"/>
      <c r="AZ157" s="82"/>
      <c r="BA157" s="490">
        <f>BB157+BC157+BD157</f>
        <v>0</v>
      </c>
      <c r="BB157" s="525">
        <f>BF157-E157</f>
        <v>0</v>
      </c>
      <c r="BC157" s="82"/>
      <c r="BD157" s="82"/>
      <c r="BE157" s="525">
        <f>BF157+BG157+BH157</f>
        <v>0</v>
      </c>
      <c r="BF157" s="490"/>
      <c r="BG157" s="82"/>
      <c r="BH157" s="82"/>
      <c r="BI157" s="490">
        <f t="shared" si="132"/>
        <v>0</v>
      </c>
      <c r="BJ157" s="490">
        <v>0</v>
      </c>
      <c r="BK157" s="490"/>
      <c r="BL157" s="82"/>
      <c r="BM157" s="82"/>
      <c r="BN157" s="490">
        <f>BQ157-BK157</f>
        <v>0</v>
      </c>
      <c r="BO157" s="490">
        <f t="shared" si="133"/>
        <v>0</v>
      </c>
      <c r="BP157" s="490">
        <v>0</v>
      </c>
      <c r="BQ157" s="490">
        <v>0</v>
      </c>
      <c r="BR157" s="82"/>
      <c r="BS157" s="82"/>
      <c r="BT157" s="82"/>
      <c r="BU157" s="82"/>
      <c r="BV157" s="490">
        <f>BW157</f>
        <v>0</v>
      </c>
      <c r="BW157" s="490">
        <v>0</v>
      </c>
      <c r="BX157" s="490"/>
      <c r="BY157" s="82"/>
      <c r="BZ157" s="82"/>
      <c r="CA157" s="490">
        <f t="shared" si="130"/>
        <v>0</v>
      </c>
      <c r="CB157" s="192">
        <v>0</v>
      </c>
      <c r="CC157" s="253"/>
      <c r="CD157" s="253"/>
      <c r="CE157" s="490">
        <f t="shared" si="131"/>
        <v>0</v>
      </c>
      <c r="CF157" s="192">
        <v>0</v>
      </c>
      <c r="CG157" s="192"/>
      <c r="CH157" s="253"/>
      <c r="CI157" s="253"/>
      <c r="CJ157" s="490"/>
      <c r="CK157" s="490">
        <f>CL157</f>
        <v>0</v>
      </c>
      <c r="CL157" s="490">
        <v>0</v>
      </c>
      <c r="CM157" s="490"/>
      <c r="CN157" s="82"/>
      <c r="CO157" s="82"/>
    </row>
    <row r="158" spans="2:93" s="52" customFormat="1" ht="54" hidden="1" customHeight="1" x14ac:dyDescent="0.25">
      <c r="B158" s="206"/>
      <c r="C158" s="111" t="s">
        <v>31</v>
      </c>
      <c r="D158" s="182">
        <f>E158+F158</f>
        <v>0</v>
      </c>
      <c r="E158" s="182"/>
      <c r="F158" s="182"/>
      <c r="G158" s="247"/>
      <c r="H158" s="247"/>
      <c r="I158" s="247"/>
      <c r="J158" s="567" t="e">
        <f t="shared" si="118"/>
        <v>#DIV/0!</v>
      </c>
      <c r="K158" s="182"/>
      <c r="L158" s="33"/>
      <c r="M158" s="559"/>
      <c r="N158" s="33"/>
      <c r="O158" s="33"/>
      <c r="P158" s="33"/>
      <c r="Q158" s="33"/>
      <c r="R158" s="33"/>
      <c r="S158" s="33"/>
      <c r="T158" s="33"/>
      <c r="U158" s="581"/>
      <c r="V158" s="629" t="e">
        <f t="shared" si="119"/>
        <v>#DIV/0!</v>
      </c>
      <c r="W158" s="581"/>
      <c r="X158" s="629" t="e">
        <f t="shared" si="120"/>
        <v>#DIV/0!</v>
      </c>
      <c r="Y158" s="33"/>
      <c r="Z158" s="629" t="e">
        <f t="shared" si="121"/>
        <v>#DIV/0!</v>
      </c>
      <c r="AA158" s="33"/>
      <c r="AB158" s="629" t="e">
        <f t="shared" si="122"/>
        <v>#DIV/0!</v>
      </c>
      <c r="AC158" s="33"/>
      <c r="AD158" s="622" t="e">
        <f t="shared" si="123"/>
        <v>#DIV/0!</v>
      </c>
      <c r="AE158" s="581"/>
      <c r="AF158" s="33"/>
      <c r="AG158" s="581"/>
      <c r="AH158" s="622" t="e">
        <f t="shared" si="124"/>
        <v>#DIV/0!</v>
      </c>
      <c r="AI158" s="33"/>
      <c r="AJ158" s="622">
        <v>0</v>
      </c>
      <c r="AK158" s="33"/>
      <c r="AL158" s="458" t="e">
        <f t="shared" si="125"/>
        <v>#DIV/0!</v>
      </c>
      <c r="AM158" s="33"/>
      <c r="AN158" s="33"/>
      <c r="AO158" s="33"/>
      <c r="AP158" s="33"/>
      <c r="AQ158" s="33"/>
      <c r="AR158" s="33"/>
      <c r="AS158" s="33"/>
      <c r="AT158" s="33"/>
      <c r="AU158" s="559">
        <f>AX158-F158</f>
        <v>0</v>
      </c>
      <c r="AV158" s="559">
        <f>AW158+AX158</f>
        <v>0</v>
      </c>
      <c r="AW158" s="482"/>
      <c r="AX158" s="482">
        <v>0</v>
      </c>
      <c r="AY158" s="33"/>
      <c r="AZ158" s="33"/>
      <c r="BA158" s="433">
        <f>BB158+BC158+BD158</f>
        <v>0</v>
      </c>
      <c r="BB158" s="526">
        <f>BF158-E158</f>
        <v>0</v>
      </c>
      <c r="BC158" s="33"/>
      <c r="BD158" s="33"/>
      <c r="BE158" s="526">
        <f>BF158+BG158+BH158</f>
        <v>0</v>
      </c>
      <c r="BF158" s="433"/>
      <c r="BG158" s="33"/>
      <c r="BH158" s="33"/>
      <c r="BI158" s="491">
        <f t="shared" si="132"/>
        <v>0</v>
      </c>
      <c r="BJ158" s="482">
        <v>0</v>
      </c>
      <c r="BK158" s="482"/>
      <c r="BL158" s="33"/>
      <c r="BM158" s="33"/>
      <c r="BN158" s="433">
        <f>BQ158-BK158</f>
        <v>0</v>
      </c>
      <c r="BO158" s="491">
        <f t="shared" si="133"/>
        <v>0</v>
      </c>
      <c r="BP158" s="482">
        <v>0</v>
      </c>
      <c r="BQ158" s="482">
        <v>0</v>
      </c>
      <c r="BR158" s="33"/>
      <c r="BS158" s="33"/>
      <c r="BT158" s="33"/>
      <c r="BU158" s="33"/>
      <c r="BV158" s="491">
        <f>BW158</f>
        <v>0</v>
      </c>
      <c r="BW158" s="433">
        <v>0</v>
      </c>
      <c r="BX158" s="433"/>
      <c r="BY158" s="33"/>
      <c r="BZ158" s="33"/>
      <c r="CA158" s="338">
        <f t="shared" si="130"/>
        <v>0</v>
      </c>
      <c r="CB158" s="182">
        <v>0</v>
      </c>
      <c r="CC158" s="247"/>
      <c r="CD158" s="247"/>
      <c r="CE158" s="338">
        <f t="shared" si="131"/>
        <v>0</v>
      </c>
      <c r="CF158" s="182">
        <v>0</v>
      </c>
      <c r="CG158" s="182"/>
      <c r="CH158" s="247"/>
      <c r="CI158" s="247"/>
      <c r="CJ158" s="482"/>
      <c r="CK158" s="491">
        <f>CL158</f>
        <v>0</v>
      </c>
      <c r="CL158" s="482">
        <v>0</v>
      </c>
      <c r="CM158" s="482"/>
      <c r="CN158" s="33"/>
      <c r="CO158" s="33"/>
    </row>
    <row r="159" spans="2:93" s="47" customFormat="1" ht="100.5" hidden="1" customHeight="1" x14ac:dyDescent="0.25">
      <c r="B159" s="206" t="s">
        <v>201</v>
      </c>
      <c r="C159" s="122" t="s">
        <v>231</v>
      </c>
      <c r="D159" s="182"/>
      <c r="E159" s="182"/>
      <c r="F159" s="182"/>
      <c r="G159" s="247"/>
      <c r="H159" s="247"/>
      <c r="I159" s="247"/>
      <c r="J159" s="567" t="e">
        <f t="shared" si="118"/>
        <v>#DIV/0!</v>
      </c>
      <c r="K159" s="182"/>
      <c r="L159" s="33"/>
      <c r="M159" s="559"/>
      <c r="N159" s="33"/>
      <c r="O159" s="33"/>
      <c r="P159" s="33"/>
      <c r="Q159" s="33"/>
      <c r="R159" s="33"/>
      <c r="S159" s="33"/>
      <c r="T159" s="33"/>
      <c r="U159" s="581"/>
      <c r="V159" s="629" t="e">
        <f t="shared" si="119"/>
        <v>#DIV/0!</v>
      </c>
      <c r="W159" s="581"/>
      <c r="X159" s="629" t="e">
        <f t="shared" si="120"/>
        <v>#DIV/0!</v>
      </c>
      <c r="Y159" s="33"/>
      <c r="Z159" s="629" t="e">
        <f t="shared" si="121"/>
        <v>#DIV/0!</v>
      </c>
      <c r="AA159" s="33"/>
      <c r="AB159" s="629" t="e">
        <f t="shared" si="122"/>
        <v>#DIV/0!</v>
      </c>
      <c r="AC159" s="33"/>
      <c r="AD159" s="622" t="e">
        <f t="shared" si="123"/>
        <v>#DIV/0!</v>
      </c>
      <c r="AE159" s="581"/>
      <c r="AF159" s="33"/>
      <c r="AG159" s="581"/>
      <c r="AH159" s="622" t="e">
        <f t="shared" si="124"/>
        <v>#DIV/0!</v>
      </c>
      <c r="AI159" s="33"/>
      <c r="AJ159" s="622">
        <v>0</v>
      </c>
      <c r="AK159" s="33"/>
      <c r="AL159" s="458" t="e">
        <f t="shared" si="125"/>
        <v>#DIV/0!</v>
      </c>
      <c r="AM159" s="33"/>
      <c r="AN159" s="33"/>
      <c r="AO159" s="33"/>
      <c r="AP159" s="33"/>
      <c r="AQ159" s="33"/>
      <c r="AR159" s="33"/>
      <c r="AS159" s="33"/>
      <c r="AT159" s="33"/>
      <c r="AU159" s="559"/>
      <c r="AV159" s="559"/>
      <c r="AW159" s="482"/>
      <c r="AX159" s="482"/>
      <c r="AY159" s="33"/>
      <c r="AZ159" s="33"/>
      <c r="BA159" s="306"/>
      <c r="BB159" s="33"/>
      <c r="BC159" s="33"/>
      <c r="BD159" s="33"/>
      <c r="BE159" s="526"/>
      <c r="BF159" s="433"/>
      <c r="BG159" s="33"/>
      <c r="BH159" s="33"/>
      <c r="BI159" s="491">
        <f t="shared" si="132"/>
        <v>0</v>
      </c>
      <c r="BJ159" s="482">
        <f>BJ160+BJ161</f>
        <v>0</v>
      </c>
      <c r="BK159" s="482"/>
      <c r="BL159" s="482">
        <f>BL160+BL161</f>
        <v>0</v>
      </c>
      <c r="BM159" s="482">
        <f>BM160+BM161</f>
        <v>0</v>
      </c>
      <c r="BN159" s="482">
        <f>BN160+BN161</f>
        <v>0</v>
      </c>
      <c r="BO159" s="491">
        <f t="shared" si="133"/>
        <v>0</v>
      </c>
      <c r="BP159" s="482">
        <f>BP160+BP161</f>
        <v>0</v>
      </c>
      <c r="BQ159" s="482">
        <f>BQ160+BQ161</f>
        <v>0</v>
      </c>
      <c r="BR159" s="482">
        <f>BR160+BR161</f>
        <v>0</v>
      </c>
      <c r="BS159" s="482">
        <f>BS160+BS161</f>
        <v>0</v>
      </c>
      <c r="BT159" s="33"/>
      <c r="BU159" s="33"/>
      <c r="BV159" s="491">
        <f>BV160+BV161</f>
        <v>0</v>
      </c>
      <c r="BW159" s="433">
        <f>BW160+BW161</f>
        <v>0</v>
      </c>
      <c r="BX159" s="433"/>
      <c r="BY159" s="33"/>
      <c r="BZ159" s="33"/>
      <c r="CA159" s="359">
        <f t="shared" si="130"/>
        <v>0</v>
      </c>
      <c r="CB159" s="182">
        <f>CB160+CB161</f>
        <v>0</v>
      </c>
      <c r="CC159" s="251"/>
      <c r="CD159" s="252"/>
      <c r="CE159" s="359">
        <f t="shared" si="131"/>
        <v>0</v>
      </c>
      <c r="CF159" s="182">
        <f>CF160+CF161</f>
        <v>0</v>
      </c>
      <c r="CG159" s="182"/>
      <c r="CH159" s="247"/>
      <c r="CI159" s="247"/>
      <c r="CJ159" s="482"/>
      <c r="CK159" s="491">
        <f>CK160+CK161</f>
        <v>0</v>
      </c>
      <c r="CL159" s="482">
        <f>CL160+CL161</f>
        <v>0</v>
      </c>
      <c r="CM159" s="482"/>
      <c r="CN159" s="33"/>
      <c r="CO159" s="33"/>
    </row>
    <row r="160" spans="2:93" s="166" customFormat="1" ht="54" hidden="1" customHeight="1" x14ac:dyDescent="0.25">
      <c r="B160" s="212"/>
      <c r="C160" s="115" t="s">
        <v>32</v>
      </c>
      <c r="D160" s="192">
        <f>E160</f>
        <v>0</v>
      </c>
      <c r="E160" s="192"/>
      <c r="F160" s="192"/>
      <c r="G160" s="253"/>
      <c r="H160" s="253"/>
      <c r="I160" s="253"/>
      <c r="J160" s="567" t="e">
        <f t="shared" si="118"/>
        <v>#DIV/0!</v>
      </c>
      <c r="K160" s="192"/>
      <c r="L160" s="82"/>
      <c r="M160" s="558"/>
      <c r="N160" s="82"/>
      <c r="O160" s="82"/>
      <c r="P160" s="82"/>
      <c r="Q160" s="82"/>
      <c r="R160" s="82"/>
      <c r="S160" s="82"/>
      <c r="T160" s="82"/>
      <c r="U160" s="580"/>
      <c r="V160" s="629" t="e">
        <f t="shared" si="119"/>
        <v>#DIV/0!</v>
      </c>
      <c r="W160" s="580"/>
      <c r="X160" s="629" t="e">
        <f t="shared" si="120"/>
        <v>#DIV/0!</v>
      </c>
      <c r="Y160" s="82"/>
      <c r="Z160" s="629" t="e">
        <f t="shared" si="121"/>
        <v>#DIV/0!</v>
      </c>
      <c r="AA160" s="82"/>
      <c r="AB160" s="629" t="e">
        <f t="shared" si="122"/>
        <v>#DIV/0!</v>
      </c>
      <c r="AC160" s="82"/>
      <c r="AD160" s="622" t="e">
        <f t="shared" si="123"/>
        <v>#DIV/0!</v>
      </c>
      <c r="AE160" s="580"/>
      <c r="AF160" s="82"/>
      <c r="AG160" s="580"/>
      <c r="AH160" s="622" t="e">
        <f t="shared" si="124"/>
        <v>#DIV/0!</v>
      </c>
      <c r="AI160" s="82"/>
      <c r="AJ160" s="622">
        <v>0</v>
      </c>
      <c r="AK160" s="82"/>
      <c r="AL160" s="458" t="e">
        <f t="shared" si="125"/>
        <v>#DIV/0!</v>
      </c>
      <c r="AM160" s="82"/>
      <c r="AN160" s="82"/>
      <c r="AO160" s="82"/>
      <c r="AP160" s="82"/>
      <c r="AQ160" s="82"/>
      <c r="AR160" s="82"/>
      <c r="AS160" s="82"/>
      <c r="AT160" s="82"/>
      <c r="AU160" s="558"/>
      <c r="AV160" s="558">
        <f>AW160</f>
        <v>0</v>
      </c>
      <c r="AW160" s="490"/>
      <c r="AX160" s="490"/>
      <c r="AY160" s="82"/>
      <c r="AZ160" s="82"/>
      <c r="BA160" s="490">
        <f>BB160+BC160+BD160</f>
        <v>0</v>
      </c>
      <c r="BB160" s="525">
        <f>BF160-E160</f>
        <v>0</v>
      </c>
      <c r="BC160" s="82"/>
      <c r="BD160" s="82"/>
      <c r="BE160" s="525">
        <f>BF160+BG160+BH160</f>
        <v>0</v>
      </c>
      <c r="BF160" s="490"/>
      <c r="BG160" s="82"/>
      <c r="BH160" s="82"/>
      <c r="BI160" s="490">
        <f t="shared" si="132"/>
        <v>0</v>
      </c>
      <c r="BJ160" s="490">
        <v>0</v>
      </c>
      <c r="BK160" s="490"/>
      <c r="BL160" s="82"/>
      <c r="BM160" s="82"/>
      <c r="BN160" s="490">
        <f>BQ160-BK160</f>
        <v>0</v>
      </c>
      <c r="BO160" s="490">
        <f t="shared" si="133"/>
        <v>0</v>
      </c>
      <c r="BP160" s="490">
        <v>0</v>
      </c>
      <c r="BQ160" s="490">
        <v>0</v>
      </c>
      <c r="BR160" s="82"/>
      <c r="BS160" s="82"/>
      <c r="BT160" s="82"/>
      <c r="BU160" s="82"/>
      <c r="BV160" s="490">
        <f>BW160</f>
        <v>0</v>
      </c>
      <c r="BW160" s="490">
        <v>0</v>
      </c>
      <c r="BX160" s="490"/>
      <c r="BY160" s="82"/>
      <c r="BZ160" s="82"/>
      <c r="CA160" s="490">
        <f t="shared" si="130"/>
        <v>0</v>
      </c>
      <c r="CB160" s="192"/>
      <c r="CC160" s="253"/>
      <c r="CD160" s="253"/>
      <c r="CE160" s="490">
        <f t="shared" si="131"/>
        <v>0</v>
      </c>
      <c r="CF160" s="192">
        <v>0</v>
      </c>
      <c r="CG160" s="192"/>
      <c r="CH160" s="253"/>
      <c r="CI160" s="253"/>
      <c r="CJ160" s="490"/>
      <c r="CK160" s="490">
        <f>CL160</f>
        <v>0</v>
      </c>
      <c r="CL160" s="490">
        <v>0</v>
      </c>
      <c r="CM160" s="490"/>
      <c r="CN160" s="82"/>
      <c r="CO160" s="82"/>
    </row>
    <row r="161" spans="2:93" s="52" customFormat="1" ht="54" hidden="1" customHeight="1" x14ac:dyDescent="0.25">
      <c r="B161" s="206"/>
      <c r="C161" s="111" t="s">
        <v>31</v>
      </c>
      <c r="D161" s="182">
        <f>E161</f>
        <v>0</v>
      </c>
      <c r="E161" s="182"/>
      <c r="F161" s="182"/>
      <c r="G161" s="247"/>
      <c r="H161" s="247"/>
      <c r="I161" s="247"/>
      <c r="J161" s="567" t="e">
        <f t="shared" si="118"/>
        <v>#DIV/0!</v>
      </c>
      <c r="K161" s="182"/>
      <c r="L161" s="33"/>
      <c r="M161" s="559"/>
      <c r="N161" s="33"/>
      <c r="O161" s="33"/>
      <c r="P161" s="33"/>
      <c r="Q161" s="33"/>
      <c r="R161" s="33"/>
      <c r="S161" s="33"/>
      <c r="T161" s="33"/>
      <c r="U161" s="581"/>
      <c r="V161" s="629" t="e">
        <f t="shared" si="119"/>
        <v>#DIV/0!</v>
      </c>
      <c r="W161" s="581"/>
      <c r="X161" s="629" t="e">
        <f t="shared" si="120"/>
        <v>#DIV/0!</v>
      </c>
      <c r="Y161" s="33"/>
      <c r="Z161" s="629" t="e">
        <f t="shared" si="121"/>
        <v>#DIV/0!</v>
      </c>
      <c r="AA161" s="33"/>
      <c r="AB161" s="629" t="e">
        <f t="shared" si="122"/>
        <v>#DIV/0!</v>
      </c>
      <c r="AC161" s="33"/>
      <c r="AD161" s="622" t="e">
        <f t="shared" si="123"/>
        <v>#DIV/0!</v>
      </c>
      <c r="AE161" s="581"/>
      <c r="AF161" s="33"/>
      <c r="AG161" s="581"/>
      <c r="AH161" s="622" t="e">
        <f t="shared" si="124"/>
        <v>#DIV/0!</v>
      </c>
      <c r="AI161" s="33"/>
      <c r="AJ161" s="622">
        <v>0</v>
      </c>
      <c r="AK161" s="33"/>
      <c r="AL161" s="458" t="e">
        <f t="shared" si="125"/>
        <v>#DIV/0!</v>
      </c>
      <c r="AM161" s="33"/>
      <c r="AN161" s="33"/>
      <c r="AO161" s="33"/>
      <c r="AP161" s="33"/>
      <c r="AQ161" s="33"/>
      <c r="AR161" s="33"/>
      <c r="AS161" s="33"/>
      <c r="AT161" s="33"/>
      <c r="AU161" s="559"/>
      <c r="AV161" s="559">
        <f>AW161</f>
        <v>0</v>
      </c>
      <c r="AW161" s="482"/>
      <c r="AX161" s="482"/>
      <c r="AY161" s="33"/>
      <c r="AZ161" s="33"/>
      <c r="BA161" s="433">
        <f>BB161+BC161+BD161</f>
        <v>0</v>
      </c>
      <c r="BB161" s="526">
        <f>BF161-E161</f>
        <v>0</v>
      </c>
      <c r="BC161" s="33"/>
      <c r="BD161" s="33"/>
      <c r="BE161" s="526">
        <f>BF161+BG161+BH161</f>
        <v>0</v>
      </c>
      <c r="BF161" s="433"/>
      <c r="BG161" s="33"/>
      <c r="BH161" s="33"/>
      <c r="BI161" s="491">
        <f t="shared" si="132"/>
        <v>0</v>
      </c>
      <c r="BJ161" s="482">
        <v>0</v>
      </c>
      <c r="BK161" s="482"/>
      <c r="BL161" s="33"/>
      <c r="BM161" s="33"/>
      <c r="BN161" s="482">
        <f>BQ161-BK161</f>
        <v>0</v>
      </c>
      <c r="BO161" s="491">
        <f t="shared" si="133"/>
        <v>0</v>
      </c>
      <c r="BP161" s="482">
        <v>0</v>
      </c>
      <c r="BQ161" s="482">
        <v>0</v>
      </c>
      <c r="BR161" s="33"/>
      <c r="BS161" s="33"/>
      <c r="BT161" s="33"/>
      <c r="BU161" s="33"/>
      <c r="BV161" s="491">
        <f>BW161</f>
        <v>0</v>
      </c>
      <c r="BW161" s="433">
        <v>0</v>
      </c>
      <c r="BX161" s="433"/>
      <c r="BY161" s="33"/>
      <c r="BZ161" s="33"/>
      <c r="CA161" s="338">
        <f t="shared" si="130"/>
        <v>0</v>
      </c>
      <c r="CB161" s="182"/>
      <c r="CC161" s="247"/>
      <c r="CD161" s="247"/>
      <c r="CE161" s="338">
        <f t="shared" si="131"/>
        <v>0</v>
      </c>
      <c r="CF161" s="182">
        <v>0</v>
      </c>
      <c r="CG161" s="182"/>
      <c r="CH161" s="247"/>
      <c r="CI161" s="247"/>
      <c r="CJ161" s="482"/>
      <c r="CK161" s="491">
        <f>CL161</f>
        <v>0</v>
      </c>
      <c r="CL161" s="482">
        <v>0</v>
      </c>
      <c r="CM161" s="482"/>
      <c r="CN161" s="33"/>
      <c r="CO161" s="33"/>
    </row>
    <row r="162" spans="2:93" s="52" customFormat="1" ht="108.75" hidden="1" customHeight="1" x14ac:dyDescent="0.25">
      <c r="B162" s="206" t="s">
        <v>202</v>
      </c>
      <c r="C162" s="122" t="s">
        <v>288</v>
      </c>
      <c r="D162" s="182"/>
      <c r="E162" s="182"/>
      <c r="F162" s="182"/>
      <c r="G162" s="247"/>
      <c r="H162" s="247"/>
      <c r="I162" s="247"/>
      <c r="J162" s="567" t="e">
        <f t="shared" si="118"/>
        <v>#DIV/0!</v>
      </c>
      <c r="K162" s="182"/>
      <c r="L162" s="33"/>
      <c r="M162" s="559"/>
      <c r="N162" s="33"/>
      <c r="O162" s="33"/>
      <c r="P162" s="33"/>
      <c r="Q162" s="33"/>
      <c r="R162" s="33"/>
      <c r="S162" s="33"/>
      <c r="T162" s="33"/>
      <c r="U162" s="581"/>
      <c r="V162" s="629" t="e">
        <f t="shared" si="119"/>
        <v>#DIV/0!</v>
      </c>
      <c r="W162" s="581"/>
      <c r="X162" s="629" t="e">
        <f t="shared" si="120"/>
        <v>#DIV/0!</v>
      </c>
      <c r="Y162" s="33"/>
      <c r="Z162" s="629" t="e">
        <f t="shared" si="121"/>
        <v>#DIV/0!</v>
      </c>
      <c r="AA162" s="33"/>
      <c r="AB162" s="629" t="e">
        <f t="shared" si="122"/>
        <v>#DIV/0!</v>
      </c>
      <c r="AC162" s="33"/>
      <c r="AD162" s="622" t="e">
        <f t="shared" si="123"/>
        <v>#DIV/0!</v>
      </c>
      <c r="AE162" s="581"/>
      <c r="AF162" s="33"/>
      <c r="AG162" s="581"/>
      <c r="AH162" s="622" t="e">
        <f t="shared" si="124"/>
        <v>#DIV/0!</v>
      </c>
      <c r="AI162" s="33"/>
      <c r="AJ162" s="622">
        <v>0</v>
      </c>
      <c r="AK162" s="33"/>
      <c r="AL162" s="458" t="e">
        <f t="shared" si="125"/>
        <v>#DIV/0!</v>
      </c>
      <c r="AM162" s="33"/>
      <c r="AN162" s="33"/>
      <c r="AO162" s="33"/>
      <c r="AP162" s="33"/>
      <c r="AQ162" s="33"/>
      <c r="AR162" s="33"/>
      <c r="AS162" s="33"/>
      <c r="AT162" s="33"/>
      <c r="AU162" s="559"/>
      <c r="AV162" s="559"/>
      <c r="AW162" s="482"/>
      <c r="AX162" s="482"/>
      <c r="AY162" s="33"/>
      <c r="AZ162" s="33"/>
      <c r="BA162" s="433"/>
      <c r="BB162" s="526"/>
      <c r="BC162" s="33"/>
      <c r="BD162" s="33"/>
      <c r="BE162" s="526"/>
      <c r="BF162" s="433"/>
      <c r="BG162" s="33"/>
      <c r="BH162" s="33"/>
      <c r="BI162" s="491">
        <f t="shared" si="132"/>
        <v>0</v>
      </c>
      <c r="BJ162" s="482">
        <f>BJ163+BJ164</f>
        <v>0</v>
      </c>
      <c r="BK162" s="482"/>
      <c r="BL162" s="482">
        <f>BL163+BL164</f>
        <v>0</v>
      </c>
      <c r="BM162" s="482">
        <f>BM163+BM164</f>
        <v>0</v>
      </c>
      <c r="BN162" s="482">
        <f>BN163+BN164</f>
        <v>0</v>
      </c>
      <c r="BO162" s="491">
        <f t="shared" si="133"/>
        <v>0</v>
      </c>
      <c r="BP162" s="482">
        <f>BP163+BP164</f>
        <v>0</v>
      </c>
      <c r="BQ162" s="482">
        <f>BQ163+BQ164</f>
        <v>0</v>
      </c>
      <c r="BR162" s="482">
        <f>BR163+BR164</f>
        <v>0</v>
      </c>
      <c r="BS162" s="482">
        <f>BS163+BS164</f>
        <v>0</v>
      </c>
      <c r="BT162" s="33"/>
      <c r="BU162" s="33"/>
      <c r="BV162" s="491">
        <f>BV163+BV164</f>
        <v>0</v>
      </c>
      <c r="BW162" s="433">
        <f>BW163+BW164</f>
        <v>0</v>
      </c>
      <c r="BX162" s="433"/>
      <c r="BY162" s="33"/>
      <c r="BZ162" s="33"/>
      <c r="CA162" s="338">
        <f t="shared" si="130"/>
        <v>0</v>
      </c>
      <c r="CB162" s="182">
        <f>CB163+CB164</f>
        <v>0</v>
      </c>
      <c r="CC162" s="251"/>
      <c r="CD162" s="252"/>
      <c r="CE162" s="338">
        <f t="shared" si="131"/>
        <v>236704.47761</v>
      </c>
      <c r="CF162" s="182">
        <f>CF163+CF164</f>
        <v>236704.47761</v>
      </c>
      <c r="CG162" s="182"/>
      <c r="CH162" s="247"/>
      <c r="CI162" s="247"/>
      <c r="CJ162" s="482"/>
      <c r="CK162" s="491">
        <f>CK163+CK164</f>
        <v>0</v>
      </c>
      <c r="CL162" s="482">
        <f>CL163+CL164</f>
        <v>0</v>
      </c>
      <c r="CM162" s="482"/>
      <c r="CN162" s="33"/>
      <c r="CO162" s="33"/>
    </row>
    <row r="163" spans="2:93" s="166" customFormat="1" ht="54" hidden="1" customHeight="1" x14ac:dyDescent="0.25">
      <c r="B163" s="212"/>
      <c r="C163" s="115" t="s">
        <v>32</v>
      </c>
      <c r="D163" s="192">
        <f>E163</f>
        <v>0</v>
      </c>
      <c r="E163" s="192"/>
      <c r="F163" s="192"/>
      <c r="G163" s="253"/>
      <c r="H163" s="253"/>
      <c r="I163" s="253"/>
      <c r="J163" s="567" t="e">
        <f t="shared" si="118"/>
        <v>#DIV/0!</v>
      </c>
      <c r="K163" s="192"/>
      <c r="L163" s="82"/>
      <c r="M163" s="558"/>
      <c r="N163" s="82"/>
      <c r="O163" s="82"/>
      <c r="P163" s="82"/>
      <c r="Q163" s="82"/>
      <c r="R163" s="82"/>
      <c r="S163" s="82"/>
      <c r="T163" s="82"/>
      <c r="U163" s="580"/>
      <c r="V163" s="629" t="e">
        <f t="shared" si="119"/>
        <v>#DIV/0!</v>
      </c>
      <c r="W163" s="580"/>
      <c r="X163" s="629" t="e">
        <f t="shared" si="120"/>
        <v>#DIV/0!</v>
      </c>
      <c r="Y163" s="82"/>
      <c r="Z163" s="629" t="e">
        <f t="shared" si="121"/>
        <v>#DIV/0!</v>
      </c>
      <c r="AA163" s="82"/>
      <c r="AB163" s="629" t="e">
        <f t="shared" si="122"/>
        <v>#DIV/0!</v>
      </c>
      <c r="AC163" s="82"/>
      <c r="AD163" s="622" t="e">
        <f t="shared" si="123"/>
        <v>#DIV/0!</v>
      </c>
      <c r="AE163" s="580"/>
      <c r="AF163" s="82"/>
      <c r="AG163" s="580"/>
      <c r="AH163" s="622" t="e">
        <f t="shared" si="124"/>
        <v>#DIV/0!</v>
      </c>
      <c r="AI163" s="82"/>
      <c r="AJ163" s="622">
        <v>0</v>
      </c>
      <c r="AK163" s="82"/>
      <c r="AL163" s="458" t="e">
        <f t="shared" si="125"/>
        <v>#DIV/0!</v>
      </c>
      <c r="AM163" s="82"/>
      <c r="AN163" s="82"/>
      <c r="AO163" s="82"/>
      <c r="AP163" s="82"/>
      <c r="AQ163" s="82"/>
      <c r="AR163" s="82"/>
      <c r="AS163" s="82"/>
      <c r="AT163" s="82"/>
      <c r="AU163" s="558"/>
      <c r="AV163" s="558">
        <f>AW163</f>
        <v>0</v>
      </c>
      <c r="AW163" s="490"/>
      <c r="AX163" s="490"/>
      <c r="AY163" s="82"/>
      <c r="AZ163" s="82"/>
      <c r="BA163" s="490">
        <f>BB163+BC163+BD163</f>
        <v>0</v>
      </c>
      <c r="BB163" s="525">
        <f>BF163-E163</f>
        <v>0</v>
      </c>
      <c r="BC163" s="82"/>
      <c r="BD163" s="82"/>
      <c r="BE163" s="525">
        <f>BF163+BG163+BH163</f>
        <v>0</v>
      </c>
      <c r="BF163" s="490"/>
      <c r="BG163" s="82"/>
      <c r="BH163" s="82"/>
      <c r="BI163" s="490">
        <f t="shared" si="132"/>
        <v>0</v>
      </c>
      <c r="BJ163" s="490">
        <v>0</v>
      </c>
      <c r="BK163" s="490"/>
      <c r="BL163" s="82"/>
      <c r="BM163" s="82"/>
      <c r="BN163" s="490">
        <f>BQ163-BK163</f>
        <v>0</v>
      </c>
      <c r="BO163" s="490">
        <f t="shared" si="133"/>
        <v>0</v>
      </c>
      <c r="BP163" s="490">
        <v>0</v>
      </c>
      <c r="BQ163" s="490">
        <v>0</v>
      </c>
      <c r="BR163" s="82"/>
      <c r="BS163" s="82"/>
      <c r="BT163" s="82"/>
      <c r="BU163" s="82"/>
      <c r="BV163" s="490">
        <f>BW163</f>
        <v>0</v>
      </c>
      <c r="BW163" s="490">
        <v>0</v>
      </c>
      <c r="BX163" s="490"/>
      <c r="BY163" s="82"/>
      <c r="BZ163" s="82"/>
      <c r="CA163" s="490">
        <f t="shared" si="130"/>
        <v>0</v>
      </c>
      <c r="CB163" s="192"/>
      <c r="CC163" s="253"/>
      <c r="CD163" s="253"/>
      <c r="CE163" s="490">
        <f t="shared" si="131"/>
        <v>158592</v>
      </c>
      <c r="CF163" s="192">
        <v>158592</v>
      </c>
      <c r="CG163" s="192"/>
      <c r="CH163" s="253"/>
      <c r="CI163" s="253"/>
      <c r="CJ163" s="490"/>
      <c r="CK163" s="490">
        <f>CL163</f>
        <v>0</v>
      </c>
      <c r="CL163" s="490">
        <v>0</v>
      </c>
      <c r="CM163" s="490"/>
      <c r="CN163" s="82"/>
      <c r="CO163" s="82"/>
    </row>
    <row r="164" spans="2:93" s="52" customFormat="1" ht="54" hidden="1" customHeight="1" x14ac:dyDescent="0.25">
      <c r="B164" s="206"/>
      <c r="C164" s="111" t="s">
        <v>31</v>
      </c>
      <c r="D164" s="182">
        <f>E164</f>
        <v>0</v>
      </c>
      <c r="E164" s="182"/>
      <c r="F164" s="182"/>
      <c r="G164" s="247"/>
      <c r="H164" s="247"/>
      <c r="I164" s="247"/>
      <c r="J164" s="567" t="e">
        <f t="shared" si="118"/>
        <v>#DIV/0!</v>
      </c>
      <c r="K164" s="182"/>
      <c r="L164" s="33"/>
      <c r="M164" s="559"/>
      <c r="N164" s="33"/>
      <c r="O164" s="33"/>
      <c r="P164" s="33"/>
      <c r="Q164" s="33"/>
      <c r="R164" s="33"/>
      <c r="S164" s="33"/>
      <c r="T164" s="33"/>
      <c r="U164" s="581"/>
      <c r="V164" s="629" t="e">
        <f t="shared" si="119"/>
        <v>#DIV/0!</v>
      </c>
      <c r="W164" s="581"/>
      <c r="X164" s="629" t="e">
        <f t="shared" si="120"/>
        <v>#DIV/0!</v>
      </c>
      <c r="Y164" s="33"/>
      <c r="Z164" s="629" t="e">
        <f t="shared" si="121"/>
        <v>#DIV/0!</v>
      </c>
      <c r="AA164" s="33"/>
      <c r="AB164" s="629" t="e">
        <f t="shared" si="122"/>
        <v>#DIV/0!</v>
      </c>
      <c r="AC164" s="33"/>
      <c r="AD164" s="622" t="e">
        <f t="shared" si="123"/>
        <v>#DIV/0!</v>
      </c>
      <c r="AE164" s="581"/>
      <c r="AF164" s="33"/>
      <c r="AG164" s="581"/>
      <c r="AH164" s="622" t="e">
        <f t="shared" si="124"/>
        <v>#DIV/0!</v>
      </c>
      <c r="AI164" s="33"/>
      <c r="AJ164" s="622">
        <v>0</v>
      </c>
      <c r="AK164" s="33"/>
      <c r="AL164" s="458" t="e">
        <f t="shared" si="125"/>
        <v>#DIV/0!</v>
      </c>
      <c r="AM164" s="33"/>
      <c r="AN164" s="33"/>
      <c r="AO164" s="33"/>
      <c r="AP164" s="33"/>
      <c r="AQ164" s="33"/>
      <c r="AR164" s="33"/>
      <c r="AS164" s="33"/>
      <c r="AT164" s="33"/>
      <c r="AU164" s="559"/>
      <c r="AV164" s="559">
        <f>AW164</f>
        <v>0</v>
      </c>
      <c r="AW164" s="482"/>
      <c r="AX164" s="482"/>
      <c r="AY164" s="33"/>
      <c r="AZ164" s="33"/>
      <c r="BA164" s="433">
        <f>BB164+BC164+BD164</f>
        <v>0</v>
      </c>
      <c r="BB164" s="526">
        <f>BF164-E164</f>
        <v>0</v>
      </c>
      <c r="BC164" s="33"/>
      <c r="BD164" s="33"/>
      <c r="BE164" s="526">
        <f>BF164+BG164+BH164</f>
        <v>0</v>
      </c>
      <c r="BF164" s="433"/>
      <c r="BG164" s="33"/>
      <c r="BH164" s="33"/>
      <c r="BI164" s="491">
        <f t="shared" si="132"/>
        <v>0</v>
      </c>
      <c r="BJ164" s="482">
        <v>0</v>
      </c>
      <c r="BK164" s="482"/>
      <c r="BL164" s="33"/>
      <c r="BM164" s="33"/>
      <c r="BN164" s="482">
        <f>BQ164-BK164</f>
        <v>0</v>
      </c>
      <c r="BO164" s="491">
        <f t="shared" si="133"/>
        <v>0</v>
      </c>
      <c r="BP164" s="482">
        <v>0</v>
      </c>
      <c r="BQ164" s="482">
        <v>0</v>
      </c>
      <c r="BR164" s="33"/>
      <c r="BS164" s="33"/>
      <c r="BT164" s="33"/>
      <c r="BU164" s="33"/>
      <c r="BV164" s="491">
        <f>BW164</f>
        <v>0</v>
      </c>
      <c r="BW164" s="433">
        <v>0</v>
      </c>
      <c r="BX164" s="433"/>
      <c r="BY164" s="33"/>
      <c r="BZ164" s="33"/>
      <c r="CA164" s="338">
        <f t="shared" si="130"/>
        <v>0</v>
      </c>
      <c r="CB164" s="182"/>
      <c r="CC164" s="247"/>
      <c r="CD164" s="247"/>
      <c r="CE164" s="338">
        <f t="shared" si="131"/>
        <v>78112.477610000002</v>
      </c>
      <c r="CF164" s="182">
        <v>78112.477610000002</v>
      </c>
      <c r="CG164" s="182"/>
      <c r="CH164" s="247"/>
      <c r="CI164" s="247"/>
      <c r="CJ164" s="482"/>
      <c r="CK164" s="491">
        <f>CL164</f>
        <v>0</v>
      </c>
      <c r="CL164" s="482">
        <v>0</v>
      </c>
      <c r="CM164" s="482"/>
      <c r="CN164" s="33"/>
      <c r="CO164" s="33"/>
    </row>
    <row r="165" spans="2:93" s="47" customFormat="1" ht="54" hidden="1" customHeight="1" x14ac:dyDescent="0.25">
      <c r="B165" s="206" t="s">
        <v>203</v>
      </c>
      <c r="C165" s="122" t="s">
        <v>289</v>
      </c>
      <c r="D165" s="182"/>
      <c r="E165" s="182"/>
      <c r="F165" s="182"/>
      <c r="G165" s="247"/>
      <c r="H165" s="247"/>
      <c r="I165" s="247"/>
      <c r="J165" s="567" t="e">
        <f t="shared" si="118"/>
        <v>#DIV/0!</v>
      </c>
      <c r="K165" s="182"/>
      <c r="L165" s="33"/>
      <c r="M165" s="559"/>
      <c r="N165" s="33"/>
      <c r="O165" s="33"/>
      <c r="P165" s="33"/>
      <c r="Q165" s="33"/>
      <c r="R165" s="33"/>
      <c r="S165" s="33"/>
      <c r="T165" s="33"/>
      <c r="U165" s="581"/>
      <c r="V165" s="629" t="e">
        <f t="shared" si="119"/>
        <v>#DIV/0!</v>
      </c>
      <c r="W165" s="581"/>
      <c r="X165" s="629" t="e">
        <f t="shared" si="120"/>
        <v>#DIV/0!</v>
      </c>
      <c r="Y165" s="33"/>
      <c r="Z165" s="629" t="e">
        <f t="shared" si="121"/>
        <v>#DIV/0!</v>
      </c>
      <c r="AA165" s="33"/>
      <c r="AB165" s="629" t="e">
        <f t="shared" si="122"/>
        <v>#DIV/0!</v>
      </c>
      <c r="AC165" s="33"/>
      <c r="AD165" s="622" t="e">
        <f t="shared" si="123"/>
        <v>#DIV/0!</v>
      </c>
      <c r="AE165" s="581"/>
      <c r="AF165" s="33"/>
      <c r="AG165" s="581"/>
      <c r="AH165" s="622" t="e">
        <f t="shared" si="124"/>
        <v>#DIV/0!</v>
      </c>
      <c r="AI165" s="33"/>
      <c r="AJ165" s="622">
        <v>0</v>
      </c>
      <c r="AK165" s="33"/>
      <c r="AL165" s="458" t="e">
        <f t="shared" si="125"/>
        <v>#DIV/0!</v>
      </c>
      <c r="AM165" s="33"/>
      <c r="AN165" s="33"/>
      <c r="AO165" s="33"/>
      <c r="AP165" s="33"/>
      <c r="AQ165" s="33"/>
      <c r="AR165" s="33"/>
      <c r="AS165" s="33"/>
      <c r="AT165" s="33"/>
      <c r="AU165" s="559"/>
      <c r="AV165" s="559"/>
      <c r="AW165" s="482"/>
      <c r="AX165" s="482"/>
      <c r="AY165" s="33"/>
      <c r="AZ165" s="33"/>
      <c r="BA165" s="433"/>
      <c r="BB165" s="526"/>
      <c r="BC165" s="33"/>
      <c r="BD165" s="33"/>
      <c r="BE165" s="526"/>
      <c r="BF165" s="433"/>
      <c r="BG165" s="33"/>
      <c r="BH165" s="33"/>
      <c r="BI165" s="491">
        <f t="shared" si="132"/>
        <v>0</v>
      </c>
      <c r="BJ165" s="482">
        <f>BJ166+BJ167</f>
        <v>0</v>
      </c>
      <c r="BK165" s="482"/>
      <c r="BL165" s="482">
        <f>BL166+BL167</f>
        <v>0</v>
      </c>
      <c r="BM165" s="482">
        <f>BM166+BM167</f>
        <v>0</v>
      </c>
      <c r="BN165" s="482">
        <f>BN166+BN167</f>
        <v>0</v>
      </c>
      <c r="BO165" s="491">
        <f t="shared" si="133"/>
        <v>0</v>
      </c>
      <c r="BP165" s="482">
        <f>BP166+BP167</f>
        <v>0</v>
      </c>
      <c r="BQ165" s="482">
        <f>BQ166+BQ167</f>
        <v>0</v>
      </c>
      <c r="BR165" s="482">
        <f>BR166+BR167</f>
        <v>0</v>
      </c>
      <c r="BS165" s="482">
        <f>BS166+BS167</f>
        <v>0</v>
      </c>
      <c r="BT165" s="33"/>
      <c r="BU165" s="33"/>
      <c r="BV165" s="491">
        <f>BW165+BY165+BZ165</f>
        <v>0</v>
      </c>
      <c r="BW165" s="433">
        <v>0</v>
      </c>
      <c r="BX165" s="433"/>
      <c r="BY165" s="33"/>
      <c r="BZ165" s="33"/>
      <c r="CA165" s="359">
        <f t="shared" si="130"/>
        <v>0</v>
      </c>
      <c r="CB165" s="182">
        <f>CB166+CB167</f>
        <v>0</v>
      </c>
      <c r="CC165" s="251"/>
      <c r="CD165" s="252"/>
      <c r="CE165" s="359">
        <f t="shared" si="131"/>
        <v>0</v>
      </c>
      <c r="CF165" s="182">
        <v>0</v>
      </c>
      <c r="CG165" s="182"/>
      <c r="CH165" s="247"/>
      <c r="CI165" s="247"/>
      <c r="CJ165" s="482"/>
      <c r="CK165" s="491">
        <f>CL165+CN165+CO165</f>
        <v>0</v>
      </c>
      <c r="CL165" s="482">
        <v>0</v>
      </c>
      <c r="CM165" s="482"/>
      <c r="CN165" s="33"/>
      <c r="CO165" s="33"/>
    </row>
    <row r="166" spans="2:93" s="166" customFormat="1" ht="54" hidden="1" customHeight="1" x14ac:dyDescent="0.25">
      <c r="B166" s="212"/>
      <c r="C166" s="115" t="s">
        <v>32</v>
      </c>
      <c r="D166" s="192">
        <f>E166</f>
        <v>0</v>
      </c>
      <c r="E166" s="192"/>
      <c r="F166" s="192"/>
      <c r="G166" s="253"/>
      <c r="H166" s="253"/>
      <c r="I166" s="253"/>
      <c r="J166" s="567" t="e">
        <f t="shared" si="118"/>
        <v>#DIV/0!</v>
      </c>
      <c r="K166" s="192"/>
      <c r="L166" s="82"/>
      <c r="M166" s="558"/>
      <c r="N166" s="82"/>
      <c r="O166" s="82"/>
      <c r="P166" s="82"/>
      <c r="Q166" s="82"/>
      <c r="R166" s="82"/>
      <c r="S166" s="82"/>
      <c r="T166" s="82"/>
      <c r="U166" s="580"/>
      <c r="V166" s="629" t="e">
        <f t="shared" si="119"/>
        <v>#DIV/0!</v>
      </c>
      <c r="W166" s="580"/>
      <c r="X166" s="629" t="e">
        <f t="shared" si="120"/>
        <v>#DIV/0!</v>
      </c>
      <c r="Y166" s="82"/>
      <c r="Z166" s="629" t="e">
        <f t="shared" si="121"/>
        <v>#DIV/0!</v>
      </c>
      <c r="AA166" s="82"/>
      <c r="AB166" s="629" t="e">
        <f t="shared" si="122"/>
        <v>#DIV/0!</v>
      </c>
      <c r="AC166" s="82"/>
      <c r="AD166" s="622" t="e">
        <f t="shared" si="123"/>
        <v>#DIV/0!</v>
      </c>
      <c r="AE166" s="580"/>
      <c r="AF166" s="82"/>
      <c r="AG166" s="580"/>
      <c r="AH166" s="622" t="e">
        <f t="shared" si="124"/>
        <v>#DIV/0!</v>
      </c>
      <c r="AI166" s="82"/>
      <c r="AJ166" s="622">
        <v>0</v>
      </c>
      <c r="AK166" s="82"/>
      <c r="AL166" s="458" t="e">
        <f t="shared" si="125"/>
        <v>#DIV/0!</v>
      </c>
      <c r="AM166" s="82"/>
      <c r="AN166" s="82"/>
      <c r="AO166" s="82"/>
      <c r="AP166" s="82"/>
      <c r="AQ166" s="82"/>
      <c r="AR166" s="82"/>
      <c r="AS166" s="82"/>
      <c r="AT166" s="82"/>
      <c r="AU166" s="558"/>
      <c r="AV166" s="558">
        <f>AW166</f>
        <v>0</v>
      </c>
      <c r="AW166" s="490"/>
      <c r="AX166" s="490"/>
      <c r="AY166" s="82"/>
      <c r="AZ166" s="82"/>
      <c r="BA166" s="490">
        <f>BB166+BC166+BD166</f>
        <v>0</v>
      </c>
      <c r="BB166" s="525">
        <f>BF166-E166</f>
        <v>0</v>
      </c>
      <c r="BC166" s="82"/>
      <c r="BD166" s="82"/>
      <c r="BE166" s="525">
        <f>BF166+BG166+BH166</f>
        <v>0</v>
      </c>
      <c r="BF166" s="490"/>
      <c r="BG166" s="82"/>
      <c r="BH166" s="82"/>
      <c r="BI166" s="490">
        <f t="shared" si="132"/>
        <v>0</v>
      </c>
      <c r="BJ166" s="490">
        <v>0</v>
      </c>
      <c r="BK166" s="490"/>
      <c r="BL166" s="82"/>
      <c r="BM166" s="82"/>
      <c r="BN166" s="490">
        <f>BQ166-BK166</f>
        <v>0</v>
      </c>
      <c r="BO166" s="490">
        <f t="shared" si="133"/>
        <v>0</v>
      </c>
      <c r="BP166" s="490">
        <v>0</v>
      </c>
      <c r="BQ166" s="490">
        <v>0</v>
      </c>
      <c r="BR166" s="82"/>
      <c r="BS166" s="82"/>
      <c r="BT166" s="82"/>
      <c r="BU166" s="82"/>
      <c r="BV166" s="490">
        <f>BW166</f>
        <v>0</v>
      </c>
      <c r="BW166" s="490">
        <v>0</v>
      </c>
      <c r="BX166" s="490"/>
      <c r="BY166" s="82"/>
      <c r="BZ166" s="82"/>
      <c r="CA166" s="490">
        <f t="shared" si="130"/>
        <v>0</v>
      </c>
      <c r="CB166" s="192"/>
      <c r="CC166" s="253"/>
      <c r="CD166" s="253"/>
      <c r="CE166" s="490">
        <f t="shared" si="131"/>
        <v>0</v>
      </c>
      <c r="CF166" s="192">
        <v>0</v>
      </c>
      <c r="CG166" s="192"/>
      <c r="CH166" s="253"/>
      <c r="CI166" s="253"/>
      <c r="CJ166" s="490"/>
      <c r="CK166" s="490">
        <f>CL166</f>
        <v>0</v>
      </c>
      <c r="CL166" s="490">
        <v>0</v>
      </c>
      <c r="CM166" s="490"/>
      <c r="CN166" s="82"/>
      <c r="CO166" s="82"/>
    </row>
    <row r="167" spans="2:93" s="52" customFormat="1" ht="104.25" hidden="1" customHeight="1" x14ac:dyDescent="0.25">
      <c r="B167" s="206"/>
      <c r="C167" s="111" t="s">
        <v>31</v>
      </c>
      <c r="D167" s="182">
        <f>E167</f>
        <v>0</v>
      </c>
      <c r="E167" s="182"/>
      <c r="F167" s="182"/>
      <c r="G167" s="247"/>
      <c r="H167" s="247"/>
      <c r="I167" s="247"/>
      <c r="J167" s="567" t="e">
        <f t="shared" si="118"/>
        <v>#DIV/0!</v>
      </c>
      <c r="K167" s="182"/>
      <c r="L167" s="33"/>
      <c r="M167" s="559"/>
      <c r="N167" s="33"/>
      <c r="O167" s="33"/>
      <c r="P167" s="33"/>
      <c r="Q167" s="33"/>
      <c r="R167" s="33"/>
      <c r="S167" s="33"/>
      <c r="T167" s="33"/>
      <c r="U167" s="581"/>
      <c r="V167" s="629" t="e">
        <f t="shared" si="119"/>
        <v>#DIV/0!</v>
      </c>
      <c r="W167" s="581"/>
      <c r="X167" s="629" t="e">
        <f t="shared" si="120"/>
        <v>#DIV/0!</v>
      </c>
      <c r="Y167" s="33"/>
      <c r="Z167" s="629" t="e">
        <f t="shared" si="121"/>
        <v>#DIV/0!</v>
      </c>
      <c r="AA167" s="33"/>
      <c r="AB167" s="629" t="e">
        <f t="shared" si="122"/>
        <v>#DIV/0!</v>
      </c>
      <c r="AC167" s="33"/>
      <c r="AD167" s="622" t="e">
        <f t="shared" si="123"/>
        <v>#DIV/0!</v>
      </c>
      <c r="AE167" s="581"/>
      <c r="AF167" s="33"/>
      <c r="AG167" s="581"/>
      <c r="AH167" s="622" t="e">
        <f t="shared" si="124"/>
        <v>#DIV/0!</v>
      </c>
      <c r="AI167" s="33"/>
      <c r="AJ167" s="622">
        <v>0</v>
      </c>
      <c r="AK167" s="33"/>
      <c r="AL167" s="458" t="e">
        <f t="shared" si="125"/>
        <v>#DIV/0!</v>
      </c>
      <c r="AM167" s="33"/>
      <c r="AN167" s="33"/>
      <c r="AO167" s="33"/>
      <c r="AP167" s="33"/>
      <c r="AQ167" s="33"/>
      <c r="AR167" s="33"/>
      <c r="AS167" s="33"/>
      <c r="AT167" s="33"/>
      <c r="AU167" s="559"/>
      <c r="AV167" s="559">
        <f>AW167</f>
        <v>0</v>
      </c>
      <c r="AW167" s="482"/>
      <c r="AX167" s="482"/>
      <c r="AY167" s="33"/>
      <c r="AZ167" s="33"/>
      <c r="BA167" s="433">
        <f>BB167+BC167+BD167</f>
        <v>0</v>
      </c>
      <c r="BB167" s="526">
        <f>BF167-E167</f>
        <v>0</v>
      </c>
      <c r="BC167" s="33"/>
      <c r="BD167" s="33"/>
      <c r="BE167" s="526">
        <f>BF167+BG167+BH167</f>
        <v>0</v>
      </c>
      <c r="BF167" s="433"/>
      <c r="BG167" s="33"/>
      <c r="BH167" s="33"/>
      <c r="BI167" s="491">
        <f t="shared" si="132"/>
        <v>0</v>
      </c>
      <c r="BJ167" s="482">
        <v>0</v>
      </c>
      <c r="BK167" s="482"/>
      <c r="BL167" s="33"/>
      <c r="BM167" s="33"/>
      <c r="BN167" s="482">
        <f>BQ167-BK167</f>
        <v>0</v>
      </c>
      <c r="BO167" s="491">
        <f t="shared" si="133"/>
        <v>0</v>
      </c>
      <c r="BP167" s="482">
        <v>0</v>
      </c>
      <c r="BQ167" s="482">
        <v>0</v>
      </c>
      <c r="BR167" s="33"/>
      <c r="BS167" s="33"/>
      <c r="BT167" s="33"/>
      <c r="BU167" s="33"/>
      <c r="BV167" s="491">
        <f>BW167</f>
        <v>0</v>
      </c>
      <c r="BW167" s="433">
        <v>0</v>
      </c>
      <c r="BX167" s="433"/>
      <c r="BY167" s="33"/>
      <c r="BZ167" s="33"/>
      <c r="CA167" s="338">
        <f t="shared" si="130"/>
        <v>0</v>
      </c>
      <c r="CB167" s="182"/>
      <c r="CC167" s="247"/>
      <c r="CD167" s="247"/>
      <c r="CE167" s="338">
        <f t="shared" si="131"/>
        <v>78112.477610000002</v>
      </c>
      <c r="CF167" s="182">
        <v>78112.477610000002</v>
      </c>
      <c r="CG167" s="182"/>
      <c r="CH167" s="247"/>
      <c r="CI167" s="247"/>
      <c r="CJ167" s="482"/>
      <c r="CK167" s="491">
        <f>CL167</f>
        <v>0</v>
      </c>
      <c r="CL167" s="482">
        <v>0</v>
      </c>
      <c r="CM167" s="482"/>
      <c r="CN167" s="33"/>
      <c r="CO167" s="33"/>
    </row>
    <row r="168" spans="2:93" s="52" customFormat="1" ht="107.25" hidden="1" customHeight="1" x14ac:dyDescent="0.25">
      <c r="B168" s="206" t="s">
        <v>386</v>
      </c>
      <c r="C168" s="122" t="s">
        <v>290</v>
      </c>
      <c r="D168" s="182"/>
      <c r="E168" s="182"/>
      <c r="F168" s="182"/>
      <c r="G168" s="247"/>
      <c r="H168" s="247"/>
      <c r="I168" s="247"/>
      <c r="J168" s="567" t="e">
        <f t="shared" si="118"/>
        <v>#DIV/0!</v>
      </c>
      <c r="K168" s="182"/>
      <c r="L168" s="33"/>
      <c r="M168" s="559"/>
      <c r="N168" s="33"/>
      <c r="O168" s="33"/>
      <c r="P168" s="33"/>
      <c r="Q168" s="33"/>
      <c r="R168" s="33"/>
      <c r="S168" s="33"/>
      <c r="T168" s="33"/>
      <c r="U168" s="581"/>
      <c r="V168" s="629" t="e">
        <f t="shared" si="119"/>
        <v>#DIV/0!</v>
      </c>
      <c r="W168" s="581"/>
      <c r="X168" s="629" t="e">
        <f t="shared" si="120"/>
        <v>#DIV/0!</v>
      </c>
      <c r="Y168" s="33"/>
      <c r="Z168" s="629" t="e">
        <f t="shared" si="121"/>
        <v>#DIV/0!</v>
      </c>
      <c r="AA168" s="33"/>
      <c r="AB168" s="629" t="e">
        <f t="shared" si="122"/>
        <v>#DIV/0!</v>
      </c>
      <c r="AC168" s="33"/>
      <c r="AD168" s="622" t="e">
        <f t="shared" si="123"/>
        <v>#DIV/0!</v>
      </c>
      <c r="AE168" s="581"/>
      <c r="AF168" s="33"/>
      <c r="AG168" s="581"/>
      <c r="AH168" s="622" t="e">
        <f t="shared" si="124"/>
        <v>#DIV/0!</v>
      </c>
      <c r="AI168" s="33"/>
      <c r="AJ168" s="622">
        <v>0</v>
      </c>
      <c r="AK168" s="33"/>
      <c r="AL168" s="458" t="e">
        <f t="shared" si="125"/>
        <v>#DIV/0!</v>
      </c>
      <c r="AM168" s="33"/>
      <c r="AN168" s="33"/>
      <c r="AO168" s="33"/>
      <c r="AP168" s="33"/>
      <c r="AQ168" s="33"/>
      <c r="AR168" s="33"/>
      <c r="AS168" s="33"/>
      <c r="AT168" s="33"/>
      <c r="AU168" s="559"/>
      <c r="AV168" s="559"/>
      <c r="AW168" s="482"/>
      <c r="AX168" s="482"/>
      <c r="AY168" s="33"/>
      <c r="AZ168" s="33"/>
      <c r="BA168" s="433"/>
      <c r="BB168" s="526"/>
      <c r="BC168" s="33"/>
      <c r="BD168" s="33"/>
      <c r="BE168" s="526"/>
      <c r="BF168" s="433"/>
      <c r="BG168" s="33"/>
      <c r="BH168" s="33"/>
      <c r="BI168" s="491">
        <f t="shared" si="132"/>
        <v>0</v>
      </c>
      <c r="BJ168" s="482">
        <f>BJ169+BJ170</f>
        <v>0</v>
      </c>
      <c r="BK168" s="482"/>
      <c r="BL168" s="33"/>
      <c r="BM168" s="33"/>
      <c r="BN168" s="482">
        <f>BN169+BN170</f>
        <v>0</v>
      </c>
      <c r="BO168" s="491">
        <f t="shared" si="133"/>
        <v>0</v>
      </c>
      <c r="BP168" s="482">
        <f>BP169+BP170</f>
        <v>0</v>
      </c>
      <c r="BQ168" s="482">
        <f>BQ169+BQ170</f>
        <v>0</v>
      </c>
      <c r="BR168" s="33"/>
      <c r="BS168" s="33"/>
      <c r="BT168" s="33"/>
      <c r="BU168" s="33"/>
      <c r="BV168" s="491">
        <f>BW168+BY168+BZ168</f>
        <v>0</v>
      </c>
      <c r="BW168" s="433">
        <f>BW169+BW170</f>
        <v>0</v>
      </c>
      <c r="BX168" s="433"/>
      <c r="BY168" s="33"/>
      <c r="BZ168" s="33"/>
      <c r="CA168" s="338">
        <f t="shared" si="130"/>
        <v>0</v>
      </c>
      <c r="CB168" s="182">
        <f>CB169+CB170</f>
        <v>0</v>
      </c>
      <c r="CC168" s="251"/>
      <c r="CD168" s="252"/>
      <c r="CE168" s="338">
        <f t="shared" si="131"/>
        <v>236704.47761</v>
      </c>
      <c r="CF168" s="182">
        <f>CF169+CF170</f>
        <v>236704.47761</v>
      </c>
      <c r="CG168" s="182"/>
      <c r="CH168" s="247"/>
      <c r="CI168" s="247"/>
      <c r="CJ168" s="482"/>
      <c r="CK168" s="491">
        <f>CL168+CN168+CO168</f>
        <v>0</v>
      </c>
      <c r="CL168" s="482">
        <f>CL169+CL170</f>
        <v>0</v>
      </c>
      <c r="CM168" s="482"/>
      <c r="CN168" s="33"/>
      <c r="CO168" s="33"/>
    </row>
    <row r="169" spans="2:93" s="166" customFormat="1" ht="54" hidden="1" customHeight="1" x14ac:dyDescent="0.25">
      <c r="B169" s="212"/>
      <c r="C169" s="115" t="s">
        <v>32</v>
      </c>
      <c r="D169" s="192">
        <f>E169</f>
        <v>0</v>
      </c>
      <c r="E169" s="192"/>
      <c r="F169" s="192"/>
      <c r="G169" s="253"/>
      <c r="H169" s="253"/>
      <c r="I169" s="253"/>
      <c r="J169" s="567" t="e">
        <f t="shared" si="118"/>
        <v>#DIV/0!</v>
      </c>
      <c r="K169" s="192"/>
      <c r="L169" s="82"/>
      <c r="M169" s="558"/>
      <c r="N169" s="82"/>
      <c r="O169" s="82"/>
      <c r="P169" s="82"/>
      <c r="Q169" s="82"/>
      <c r="R169" s="82"/>
      <c r="S169" s="82"/>
      <c r="T169" s="82"/>
      <c r="U169" s="580"/>
      <c r="V169" s="629" t="e">
        <f t="shared" si="119"/>
        <v>#DIV/0!</v>
      </c>
      <c r="W169" s="580"/>
      <c r="X169" s="629" t="e">
        <f t="shared" si="120"/>
        <v>#DIV/0!</v>
      </c>
      <c r="Y169" s="82"/>
      <c r="Z169" s="629" t="e">
        <f t="shared" si="121"/>
        <v>#DIV/0!</v>
      </c>
      <c r="AA169" s="82"/>
      <c r="AB169" s="629" t="e">
        <f t="shared" si="122"/>
        <v>#DIV/0!</v>
      </c>
      <c r="AC169" s="82"/>
      <c r="AD169" s="622" t="e">
        <f t="shared" si="123"/>
        <v>#DIV/0!</v>
      </c>
      <c r="AE169" s="580"/>
      <c r="AF169" s="82"/>
      <c r="AG169" s="580"/>
      <c r="AH169" s="622" t="e">
        <f t="shared" si="124"/>
        <v>#DIV/0!</v>
      </c>
      <c r="AI169" s="82"/>
      <c r="AJ169" s="622">
        <v>0</v>
      </c>
      <c r="AK169" s="82"/>
      <c r="AL169" s="458" t="e">
        <f t="shared" si="125"/>
        <v>#DIV/0!</v>
      </c>
      <c r="AM169" s="82"/>
      <c r="AN169" s="82"/>
      <c r="AO169" s="82"/>
      <c r="AP169" s="82"/>
      <c r="AQ169" s="82"/>
      <c r="AR169" s="82"/>
      <c r="AS169" s="82"/>
      <c r="AT169" s="82"/>
      <c r="AU169" s="558"/>
      <c r="AV169" s="558">
        <f>AW169</f>
        <v>0</v>
      </c>
      <c r="AW169" s="490"/>
      <c r="AX169" s="490"/>
      <c r="AY169" s="82"/>
      <c r="AZ169" s="82"/>
      <c r="BA169" s="490">
        <f t="shared" ref="BA169:BA176" si="134">BB169+BC169+BD169</f>
        <v>0</v>
      </c>
      <c r="BB169" s="525">
        <f>BF169-E169</f>
        <v>0</v>
      </c>
      <c r="BC169" s="82"/>
      <c r="BD169" s="82"/>
      <c r="BE169" s="525">
        <f t="shared" ref="BE169:BE176" si="135">BF169+BG169+BH169</f>
        <v>0</v>
      </c>
      <c r="BF169" s="490"/>
      <c r="BG169" s="82"/>
      <c r="BH169" s="82"/>
      <c r="BI169" s="490">
        <f t="shared" si="132"/>
        <v>0</v>
      </c>
      <c r="BJ169" s="490">
        <v>0</v>
      </c>
      <c r="BK169" s="490"/>
      <c r="BL169" s="82"/>
      <c r="BM169" s="82"/>
      <c r="BN169" s="490">
        <f>BQ169-BK169</f>
        <v>0</v>
      </c>
      <c r="BO169" s="490">
        <f t="shared" si="133"/>
        <v>0</v>
      </c>
      <c r="BP169" s="490">
        <v>0</v>
      </c>
      <c r="BQ169" s="490">
        <v>0</v>
      </c>
      <c r="BR169" s="82"/>
      <c r="BS169" s="82"/>
      <c r="BT169" s="82"/>
      <c r="BU169" s="82"/>
      <c r="BV169" s="490">
        <f>BW169</f>
        <v>0</v>
      </c>
      <c r="BW169" s="490">
        <v>0</v>
      </c>
      <c r="BX169" s="490"/>
      <c r="BY169" s="82"/>
      <c r="BZ169" s="82"/>
      <c r="CA169" s="490">
        <f t="shared" si="130"/>
        <v>0</v>
      </c>
      <c r="CB169" s="192"/>
      <c r="CC169" s="253"/>
      <c r="CD169" s="253"/>
      <c r="CE169" s="490">
        <f t="shared" si="131"/>
        <v>158592</v>
      </c>
      <c r="CF169" s="192">
        <v>158592</v>
      </c>
      <c r="CG169" s="192"/>
      <c r="CH169" s="253"/>
      <c r="CI169" s="253"/>
      <c r="CJ169" s="490"/>
      <c r="CK169" s="490">
        <f>CL169</f>
        <v>0</v>
      </c>
      <c r="CL169" s="490">
        <v>0</v>
      </c>
      <c r="CM169" s="490"/>
      <c r="CN169" s="82"/>
      <c r="CO169" s="82"/>
    </row>
    <row r="170" spans="2:93" s="52" customFormat="1" ht="54" hidden="1" customHeight="1" x14ac:dyDescent="0.25">
      <c r="B170" s="206"/>
      <c r="C170" s="111" t="s">
        <v>31</v>
      </c>
      <c r="D170" s="182">
        <f>E170</f>
        <v>0</v>
      </c>
      <c r="E170" s="182"/>
      <c r="F170" s="182"/>
      <c r="G170" s="247"/>
      <c r="H170" s="247"/>
      <c r="I170" s="247"/>
      <c r="J170" s="567" t="e">
        <f t="shared" si="118"/>
        <v>#DIV/0!</v>
      </c>
      <c r="K170" s="182"/>
      <c r="L170" s="33"/>
      <c r="M170" s="559"/>
      <c r="N170" s="33"/>
      <c r="O170" s="33"/>
      <c r="P170" s="33"/>
      <c r="Q170" s="33"/>
      <c r="R170" s="33"/>
      <c r="S170" s="33"/>
      <c r="T170" s="33"/>
      <c r="U170" s="581"/>
      <c r="V170" s="629" t="e">
        <f t="shared" si="119"/>
        <v>#DIV/0!</v>
      </c>
      <c r="W170" s="581"/>
      <c r="X170" s="629" t="e">
        <f t="shared" si="120"/>
        <v>#DIV/0!</v>
      </c>
      <c r="Y170" s="33"/>
      <c r="Z170" s="629" t="e">
        <f t="shared" si="121"/>
        <v>#DIV/0!</v>
      </c>
      <c r="AA170" s="33"/>
      <c r="AB170" s="629" t="e">
        <f t="shared" si="122"/>
        <v>#DIV/0!</v>
      </c>
      <c r="AC170" s="33"/>
      <c r="AD170" s="622" t="e">
        <f t="shared" si="123"/>
        <v>#DIV/0!</v>
      </c>
      <c r="AE170" s="581"/>
      <c r="AF170" s="33"/>
      <c r="AG170" s="581"/>
      <c r="AH170" s="622" t="e">
        <f t="shared" si="124"/>
        <v>#DIV/0!</v>
      </c>
      <c r="AI170" s="33"/>
      <c r="AJ170" s="622">
        <v>0</v>
      </c>
      <c r="AK170" s="33"/>
      <c r="AL170" s="458" t="e">
        <f t="shared" si="125"/>
        <v>#DIV/0!</v>
      </c>
      <c r="AM170" s="33"/>
      <c r="AN170" s="33"/>
      <c r="AO170" s="33"/>
      <c r="AP170" s="33"/>
      <c r="AQ170" s="33"/>
      <c r="AR170" s="33"/>
      <c r="AS170" s="33"/>
      <c r="AT170" s="33"/>
      <c r="AU170" s="559"/>
      <c r="AV170" s="559">
        <f>AW170</f>
        <v>0</v>
      </c>
      <c r="AW170" s="482"/>
      <c r="AX170" s="482"/>
      <c r="AY170" s="33"/>
      <c r="AZ170" s="33"/>
      <c r="BA170" s="433">
        <f t="shared" si="134"/>
        <v>0</v>
      </c>
      <c r="BB170" s="526">
        <f>BF170-E170</f>
        <v>0</v>
      </c>
      <c r="BC170" s="33"/>
      <c r="BD170" s="33"/>
      <c r="BE170" s="526">
        <f t="shared" si="135"/>
        <v>0</v>
      </c>
      <c r="BF170" s="433"/>
      <c r="BG170" s="33"/>
      <c r="BH170" s="33"/>
      <c r="BI170" s="491">
        <f t="shared" si="132"/>
        <v>0</v>
      </c>
      <c r="BJ170" s="482">
        <v>0</v>
      </c>
      <c r="BK170" s="482"/>
      <c r="BL170" s="33"/>
      <c r="BM170" s="33"/>
      <c r="BN170" s="482">
        <f>BQ170-BK170</f>
        <v>0</v>
      </c>
      <c r="BO170" s="491">
        <f t="shared" si="133"/>
        <v>0</v>
      </c>
      <c r="BP170" s="482">
        <v>0</v>
      </c>
      <c r="BQ170" s="482">
        <v>0</v>
      </c>
      <c r="BR170" s="33"/>
      <c r="BS170" s="33"/>
      <c r="BT170" s="33"/>
      <c r="BU170" s="33"/>
      <c r="BV170" s="491">
        <f>BW170</f>
        <v>0</v>
      </c>
      <c r="BW170" s="433">
        <v>0</v>
      </c>
      <c r="BX170" s="433"/>
      <c r="BY170" s="33"/>
      <c r="BZ170" s="33"/>
      <c r="CA170" s="338">
        <f t="shared" si="130"/>
        <v>0</v>
      </c>
      <c r="CB170" s="182"/>
      <c r="CC170" s="247"/>
      <c r="CD170" s="247"/>
      <c r="CE170" s="338">
        <f t="shared" si="131"/>
        <v>78112.477610000002</v>
      </c>
      <c r="CF170" s="182">
        <v>78112.477610000002</v>
      </c>
      <c r="CG170" s="182"/>
      <c r="CH170" s="247"/>
      <c r="CI170" s="247"/>
      <c r="CJ170" s="482"/>
      <c r="CK170" s="491">
        <f>CL170</f>
        <v>0</v>
      </c>
      <c r="CL170" s="482">
        <v>0</v>
      </c>
      <c r="CM170" s="482"/>
      <c r="CN170" s="33"/>
      <c r="CO170" s="33"/>
    </row>
    <row r="171" spans="2:93" s="167" customFormat="1" ht="71.25" hidden="1" customHeight="1" x14ac:dyDescent="0.25">
      <c r="B171" s="208" t="s">
        <v>62</v>
      </c>
      <c r="C171" s="121" t="s">
        <v>204</v>
      </c>
      <c r="D171" s="185">
        <f>E171+G171+H171+F171</f>
        <v>0</v>
      </c>
      <c r="E171" s="185">
        <f>E172+E173</f>
        <v>0</v>
      </c>
      <c r="F171" s="185">
        <f>F172+F173</f>
        <v>0</v>
      </c>
      <c r="G171" s="185">
        <f>G172+G173</f>
        <v>0</v>
      </c>
      <c r="H171" s="185">
        <f>H172+H173</f>
        <v>0</v>
      </c>
      <c r="I171" s="185"/>
      <c r="J171" s="567" t="e">
        <f t="shared" si="118"/>
        <v>#DIV/0!</v>
      </c>
      <c r="K171" s="185">
        <f>K172+K173</f>
        <v>0</v>
      </c>
      <c r="L171" s="554"/>
      <c r="M171" s="554">
        <f>M172+M173</f>
        <v>0</v>
      </c>
      <c r="N171" s="554"/>
      <c r="O171" s="554">
        <f>O172+O173</f>
        <v>0</v>
      </c>
      <c r="P171" s="554"/>
      <c r="Q171" s="554">
        <f>Q172+Q173</f>
        <v>0</v>
      </c>
      <c r="R171" s="554"/>
      <c r="S171" s="554"/>
      <c r="T171" s="554"/>
      <c r="U171" s="577">
        <f>U172+U173</f>
        <v>0</v>
      </c>
      <c r="V171" s="629" t="e">
        <f t="shared" si="119"/>
        <v>#DIV/0!</v>
      </c>
      <c r="W171" s="577">
        <f>W172+W173</f>
        <v>0</v>
      </c>
      <c r="X171" s="629" t="e">
        <f t="shared" si="120"/>
        <v>#DIV/0!</v>
      </c>
      <c r="Y171" s="577">
        <f>Y172+Y173</f>
        <v>0</v>
      </c>
      <c r="Z171" s="629" t="e">
        <f t="shared" si="121"/>
        <v>#DIV/0!</v>
      </c>
      <c r="AA171" s="577">
        <f>AA172+AA173</f>
        <v>0</v>
      </c>
      <c r="AB171" s="629" t="e">
        <f t="shared" si="122"/>
        <v>#DIV/0!</v>
      </c>
      <c r="AC171" s="577"/>
      <c r="AD171" s="622" t="e">
        <f t="shared" si="123"/>
        <v>#DIV/0!</v>
      </c>
      <c r="AE171" s="577">
        <f>AE172+AE173</f>
        <v>0</v>
      </c>
      <c r="AF171" s="554"/>
      <c r="AG171" s="577">
        <f>AG172+AG173</f>
        <v>0</v>
      </c>
      <c r="AH171" s="622" t="e">
        <f t="shared" si="124"/>
        <v>#DIV/0!</v>
      </c>
      <c r="AI171" s="577">
        <f>AI172+AI173</f>
        <v>0</v>
      </c>
      <c r="AJ171" s="622">
        <v>0</v>
      </c>
      <c r="AK171" s="577">
        <f>AK172+AK173</f>
        <v>0</v>
      </c>
      <c r="AL171" s="458" t="e">
        <f t="shared" si="125"/>
        <v>#DIV/0!</v>
      </c>
      <c r="AM171" s="554"/>
      <c r="AN171" s="554"/>
      <c r="AO171" s="554"/>
      <c r="AP171" s="554"/>
      <c r="AQ171" s="554"/>
      <c r="AR171" s="554"/>
      <c r="AS171" s="554"/>
      <c r="AT171" s="554"/>
      <c r="AU171" s="554">
        <f>AV171+AW171+AX171</f>
        <v>0</v>
      </c>
      <c r="AV171" s="559">
        <f>AW171+AY171+AZ171+AX171</f>
        <v>0</v>
      </c>
      <c r="AW171" s="486">
        <f>AW172+AW173</f>
        <v>0</v>
      </c>
      <c r="AX171" s="486">
        <f>AX172+AX173</f>
        <v>0</v>
      </c>
      <c r="AY171" s="486">
        <f>AY172+AY173</f>
        <v>0</v>
      </c>
      <c r="AZ171" s="486">
        <f>AZ172+AZ173</f>
        <v>0</v>
      </c>
      <c r="BA171" s="436" t="e">
        <f t="shared" si="134"/>
        <v>#REF!</v>
      </c>
      <c r="BB171" s="535" t="e">
        <f>BB172+BB173</f>
        <v>#REF!</v>
      </c>
      <c r="BC171" s="102"/>
      <c r="BD171" s="102"/>
      <c r="BE171" s="535" t="e">
        <f t="shared" si="135"/>
        <v>#REF!</v>
      </c>
      <c r="BF171" s="436" t="e">
        <f>BF172+BF173</f>
        <v>#REF!</v>
      </c>
      <c r="BG171" s="102"/>
      <c r="BH171" s="102"/>
      <c r="BI171" s="495">
        <f>BJ171+BL171+BM171+BK171</f>
        <v>0</v>
      </c>
      <c r="BJ171" s="486">
        <f>BJ172+BJ173</f>
        <v>0</v>
      </c>
      <c r="BK171" s="486"/>
      <c r="BL171" s="486">
        <f>BL172+BL173</f>
        <v>0</v>
      </c>
      <c r="BM171" s="486">
        <f>BM172+BM173</f>
        <v>0</v>
      </c>
      <c r="BN171" s="436"/>
      <c r="BO171" s="495">
        <f>BP171+BR171+BS171+BQ171</f>
        <v>0</v>
      </c>
      <c r="BP171" s="486">
        <f>BP172+BP173</f>
        <v>0</v>
      </c>
      <c r="BQ171" s="486">
        <f>BQ172+BQ173</f>
        <v>0</v>
      </c>
      <c r="BR171" s="486">
        <f>BR172+BR173</f>
        <v>0</v>
      </c>
      <c r="BS171" s="486">
        <f>BS172+BS173</f>
        <v>0</v>
      </c>
      <c r="BT171" s="102"/>
      <c r="BU171" s="102"/>
      <c r="BV171" s="495">
        <f>BW171+BY171+BZ171+BX171</f>
        <v>0</v>
      </c>
      <c r="BW171" s="436">
        <f>BW172+BW173</f>
        <v>0</v>
      </c>
      <c r="BX171" s="436">
        <f>BX172+BX173</f>
        <v>0</v>
      </c>
      <c r="BY171" s="436">
        <f>BY172+BY173</f>
        <v>0</v>
      </c>
      <c r="BZ171" s="436">
        <f>BZ172+BZ173</f>
        <v>0</v>
      </c>
      <c r="CA171" s="428">
        <f t="shared" ref="CA171:CA176" si="136">CB171+CC171+CD171</f>
        <v>0</v>
      </c>
      <c r="CB171" s="185">
        <f>CB172+CB173</f>
        <v>0</v>
      </c>
      <c r="CC171" s="35"/>
      <c r="CD171" s="35"/>
      <c r="CE171" s="428">
        <f t="shared" ref="CE171:CE176" si="137">CF171+CH171+CI171</f>
        <v>5718023.6623999998</v>
      </c>
      <c r="CF171" s="185">
        <f>CF172+CF173</f>
        <v>5718023.6623999998</v>
      </c>
      <c r="CG171" s="185"/>
      <c r="CH171" s="35"/>
      <c r="CI171" s="35"/>
      <c r="CJ171" s="486"/>
      <c r="CK171" s="495">
        <f>CL171+CN171+CO171+CM171</f>
        <v>0</v>
      </c>
      <c r="CL171" s="486">
        <f>CL172+CL173</f>
        <v>0</v>
      </c>
      <c r="CM171" s="486">
        <f>CM172+CM173</f>
        <v>0</v>
      </c>
      <c r="CN171" s="486">
        <f>CN172+CN173</f>
        <v>0</v>
      </c>
      <c r="CO171" s="486">
        <f>CO172+CO173</f>
        <v>0</v>
      </c>
    </row>
    <row r="172" spans="2:93" s="22" customFormat="1" ht="41.25" hidden="1" customHeight="1" x14ac:dyDescent="0.25">
      <c r="B172" s="206"/>
      <c r="C172" s="111" t="s">
        <v>385</v>
      </c>
      <c r="D172" s="193">
        <f>E172+F172+G172+H172</f>
        <v>0</v>
      </c>
      <c r="E172" s="193">
        <f>E176+E179+E182</f>
        <v>0</v>
      </c>
      <c r="F172" s="193">
        <f>F176+F179+F182</f>
        <v>0</v>
      </c>
      <c r="G172" s="193">
        <f>G176+G179+G182</f>
        <v>0</v>
      </c>
      <c r="H172" s="193">
        <f>H176+H185+H196+H214+H218+H228+H231+H234+H237</f>
        <v>0</v>
      </c>
      <c r="I172" s="193"/>
      <c r="J172" s="567" t="e">
        <f t="shared" si="118"/>
        <v>#DIV/0!</v>
      </c>
      <c r="K172" s="193">
        <f>K176+K179+K182</f>
        <v>0</v>
      </c>
      <c r="L172" s="112"/>
      <c r="M172" s="112">
        <f>M176+M179+M182</f>
        <v>0</v>
      </c>
      <c r="N172" s="112"/>
      <c r="O172" s="112">
        <f>O176+O179+O182</f>
        <v>0</v>
      </c>
      <c r="P172" s="112"/>
      <c r="Q172" s="112">
        <f>Q176+Q185+Q196+Q214+Q218+Q228+Q231+Q234+Q237</f>
        <v>0</v>
      </c>
      <c r="R172" s="112"/>
      <c r="S172" s="112"/>
      <c r="T172" s="112"/>
      <c r="U172" s="112">
        <f>U176+U179+U182</f>
        <v>0</v>
      </c>
      <c r="V172" s="629" t="e">
        <f t="shared" si="119"/>
        <v>#DIV/0!</v>
      </c>
      <c r="W172" s="112">
        <f>W176+W179+W182</f>
        <v>0</v>
      </c>
      <c r="X172" s="629" t="e">
        <f t="shared" si="120"/>
        <v>#DIV/0!</v>
      </c>
      <c r="Y172" s="112">
        <f>Y176+Y179+Y182</f>
        <v>0</v>
      </c>
      <c r="Z172" s="629" t="e">
        <f t="shared" si="121"/>
        <v>#DIV/0!</v>
      </c>
      <c r="AA172" s="112">
        <f>AA176+AA185+AA196+AA214+AA218+AA228+AA231+AA234+AA237</f>
        <v>0</v>
      </c>
      <c r="AB172" s="629" t="e">
        <f t="shared" si="122"/>
        <v>#DIV/0!</v>
      </c>
      <c r="AC172" s="112"/>
      <c r="AD172" s="622" t="e">
        <f t="shared" si="123"/>
        <v>#DIV/0!</v>
      </c>
      <c r="AE172" s="112">
        <f>AE176+AE179+AE182</f>
        <v>0</v>
      </c>
      <c r="AF172" s="112"/>
      <c r="AG172" s="112">
        <f>AG176+AG179+AG182</f>
        <v>0</v>
      </c>
      <c r="AH172" s="622" t="e">
        <f t="shared" si="124"/>
        <v>#DIV/0!</v>
      </c>
      <c r="AI172" s="112">
        <f>AI176+AI179+AI182</f>
        <v>0</v>
      </c>
      <c r="AJ172" s="622">
        <v>0</v>
      </c>
      <c r="AK172" s="112">
        <f>AK176+AK185+AK196+AK214+AK218+AK228+AK231+AK234+AK237</f>
        <v>0</v>
      </c>
      <c r="AL172" s="458" t="e">
        <f t="shared" si="125"/>
        <v>#DIV/0!</v>
      </c>
      <c r="AM172" s="112"/>
      <c r="AN172" s="112"/>
      <c r="AO172" s="112"/>
      <c r="AP172" s="112"/>
      <c r="AQ172" s="112"/>
      <c r="AR172" s="112"/>
      <c r="AS172" s="112"/>
      <c r="AT172" s="112"/>
      <c r="AU172" s="112">
        <f>AV172+AW172+AX172</f>
        <v>0</v>
      </c>
      <c r="AV172" s="112">
        <f>AW172+AX172+AY172+AZ172</f>
        <v>0</v>
      </c>
      <c r="AW172" s="112">
        <f>AW176+AW179+AW182</f>
        <v>0</v>
      </c>
      <c r="AX172" s="112">
        <f>AX176+AX179+AX182</f>
        <v>0</v>
      </c>
      <c r="AY172" s="112">
        <f>AY176+AY179+AY182</f>
        <v>0</v>
      </c>
      <c r="AZ172" s="112">
        <f>AZ176+AZ185+AZ196+AZ214+AZ218+AZ228+AZ231+AZ234+AZ237</f>
        <v>0</v>
      </c>
      <c r="BA172" s="112">
        <f t="shared" si="134"/>
        <v>603976.68807000003</v>
      </c>
      <c r="BB172" s="112">
        <f>BB176+BB185+BB196</f>
        <v>603976.68807000003</v>
      </c>
      <c r="BC172" s="112"/>
      <c r="BD172" s="112"/>
      <c r="BE172" s="112">
        <f t="shared" si="135"/>
        <v>603976.68807000003</v>
      </c>
      <c r="BF172" s="112">
        <f>BF176+BF185+BF196</f>
        <v>603976.68807000003</v>
      </c>
      <c r="BG172" s="112"/>
      <c r="BH172" s="112"/>
      <c r="BI172" s="112">
        <f>BJ172+BK172+BL172+BM172</f>
        <v>0</v>
      </c>
      <c r="BJ172" s="112">
        <f>BJ176+BJ179+BJ182</f>
        <v>0</v>
      </c>
      <c r="BK172" s="112">
        <f>BK176+BK179+BK182</f>
        <v>0</v>
      </c>
      <c r="BL172" s="112">
        <f>BL176+BL179+BL182</f>
        <v>0</v>
      </c>
      <c r="BM172" s="112">
        <f>BM176+BM185+BM196+BM214+BM218+BM228+BM231+BM234+BM237</f>
        <v>0</v>
      </c>
      <c r="BN172" s="112"/>
      <c r="BO172" s="112">
        <f>BP172+BQ172+BR172+BS172</f>
        <v>0</v>
      </c>
      <c r="BP172" s="112">
        <f>BP176+BP179+BP182</f>
        <v>0</v>
      </c>
      <c r="BQ172" s="112">
        <f>BQ176+BQ179+BQ182</f>
        <v>0</v>
      </c>
      <c r="BR172" s="112">
        <f>BR176+BR179+BR182</f>
        <v>0</v>
      </c>
      <c r="BS172" s="112">
        <f>BS176+BS185+BS196+BS214+BS218+BS228+BS231+BS234+BS237</f>
        <v>0</v>
      </c>
      <c r="BT172" s="112"/>
      <c r="BU172" s="112"/>
      <c r="BV172" s="112">
        <f>BW172+BX172+BY172+BZ172</f>
        <v>0</v>
      </c>
      <c r="BW172" s="112">
        <f>BW176+BW179+BW182</f>
        <v>0</v>
      </c>
      <c r="BX172" s="112">
        <f>BX176+BX179+BX182</f>
        <v>0</v>
      </c>
      <c r="BY172" s="112">
        <f>BY176+BY179+BY182</f>
        <v>0</v>
      </c>
      <c r="BZ172" s="112">
        <f>BZ176+BZ185+BZ196+BZ214+BZ218+BZ228+BZ231+BZ234+BZ237</f>
        <v>0</v>
      </c>
      <c r="CA172" s="112">
        <f t="shared" si="136"/>
        <v>0</v>
      </c>
      <c r="CB172" s="112">
        <f>CB176+CB185+CB196+CB214+CB218+CB228+CB231+CB234+CB237</f>
        <v>0</v>
      </c>
      <c r="CC172" s="112">
        <f>CC176+CC185+CC196+CC214+CC218+CC228+CC231+CC234+CC237</f>
        <v>0</v>
      </c>
      <c r="CD172" s="112">
        <f>CD176+CD185+CD196+CD214+CD218+CD228+CD231+CD234+CD237</f>
        <v>0</v>
      </c>
      <c r="CE172" s="112">
        <f t="shared" si="137"/>
        <v>1719405.71</v>
      </c>
      <c r="CF172" s="112">
        <f>CF176+CF185+CF196+CF214+CF218+CF228+CF231+CF234+CF237</f>
        <v>1719405.71</v>
      </c>
      <c r="CG172" s="112"/>
      <c r="CH172" s="112">
        <f>CH176+CH185+CH196+CH214+CH218+CH228+CH231+CH234+CH237</f>
        <v>0</v>
      </c>
      <c r="CI172" s="112">
        <f>CI176+CI185+CI196+CI214+CI218+CI228+CI231+CI234+CI237</f>
        <v>0</v>
      </c>
      <c r="CJ172" s="112"/>
      <c r="CK172" s="112">
        <f>CL172+CM172+CN172+CO172</f>
        <v>0</v>
      </c>
      <c r="CL172" s="112">
        <f>CL176+CL179+CL182</f>
        <v>0</v>
      </c>
      <c r="CM172" s="112">
        <f>CM176+CM179+CM182</f>
        <v>0</v>
      </c>
      <c r="CN172" s="112">
        <f>CN176+CN179+CN182</f>
        <v>0</v>
      </c>
      <c r="CO172" s="112">
        <f>CO176+CO185+CO196+CO214+CO218+CO228+CO231+CO234+CO237</f>
        <v>0</v>
      </c>
    </row>
    <row r="173" spans="2:93" s="166" customFormat="1" ht="67.5" hidden="1" customHeight="1" x14ac:dyDescent="0.25">
      <c r="B173" s="212"/>
      <c r="C173" s="115" t="s">
        <v>32</v>
      </c>
      <c r="D173" s="192">
        <f>D175+D178+D181</f>
        <v>0</v>
      </c>
      <c r="E173" s="192">
        <f>E175+E178+E181</f>
        <v>0</v>
      </c>
      <c r="F173" s="192">
        <f>F175+F178+F181</f>
        <v>0</v>
      </c>
      <c r="G173" s="192">
        <f>G175+G178+G181</f>
        <v>0</v>
      </c>
      <c r="H173" s="192">
        <f>H175+H184+H187+H195+H213+H217+H227+H230+H233+H236</f>
        <v>0</v>
      </c>
      <c r="I173" s="192"/>
      <c r="J173" s="567" t="e">
        <f t="shared" si="118"/>
        <v>#DIV/0!</v>
      </c>
      <c r="K173" s="192">
        <f>K175+K178+K181</f>
        <v>0</v>
      </c>
      <c r="L173" s="558"/>
      <c r="M173" s="558">
        <f>M175+M178+M181</f>
        <v>0</v>
      </c>
      <c r="N173" s="558"/>
      <c r="O173" s="558">
        <f>O175+O178+O181</f>
        <v>0</v>
      </c>
      <c r="P173" s="558"/>
      <c r="Q173" s="558">
        <f>Q175+Q184+Q187+Q195+Q213+Q217+Q227+Q230+Q233+Q236</f>
        <v>0</v>
      </c>
      <c r="R173" s="558"/>
      <c r="S173" s="558"/>
      <c r="T173" s="558"/>
      <c r="U173" s="580">
        <f>U175+U178+U181</f>
        <v>0</v>
      </c>
      <c r="V173" s="629" t="e">
        <f t="shared" si="119"/>
        <v>#DIV/0!</v>
      </c>
      <c r="W173" s="580">
        <f>W175+W178+W181</f>
        <v>0</v>
      </c>
      <c r="X173" s="629" t="e">
        <f t="shared" si="120"/>
        <v>#DIV/0!</v>
      </c>
      <c r="Y173" s="580">
        <f>Y175+Y178+Y181</f>
        <v>0</v>
      </c>
      <c r="Z173" s="629" t="e">
        <f t="shared" si="121"/>
        <v>#DIV/0!</v>
      </c>
      <c r="AA173" s="580">
        <f>AA175+AA184+AA187+AA195+AA213+AA217+AA227+AA230+AA233+AA236</f>
        <v>0</v>
      </c>
      <c r="AB173" s="629" t="e">
        <f t="shared" si="122"/>
        <v>#DIV/0!</v>
      </c>
      <c r="AC173" s="580"/>
      <c r="AD173" s="622" t="e">
        <f t="shared" si="123"/>
        <v>#DIV/0!</v>
      </c>
      <c r="AE173" s="580">
        <f>AE175+AE178+AE181</f>
        <v>0</v>
      </c>
      <c r="AF173" s="558"/>
      <c r="AG173" s="580">
        <f>AG175+AG178+AG181</f>
        <v>0</v>
      </c>
      <c r="AH173" s="622" t="e">
        <f t="shared" si="124"/>
        <v>#DIV/0!</v>
      </c>
      <c r="AI173" s="580">
        <f>AI175+AI178+AI181</f>
        <v>0</v>
      </c>
      <c r="AJ173" s="622">
        <v>0</v>
      </c>
      <c r="AK173" s="580">
        <f>AK175+AK184+AK187+AK195+AK213+AK217+AK227+AK230+AK233+AK236</f>
        <v>0</v>
      </c>
      <c r="AL173" s="458" t="e">
        <f t="shared" si="125"/>
        <v>#DIV/0!</v>
      </c>
      <c r="AM173" s="558"/>
      <c r="AN173" s="558"/>
      <c r="AO173" s="558"/>
      <c r="AP173" s="558"/>
      <c r="AQ173" s="558"/>
      <c r="AR173" s="558"/>
      <c r="AS173" s="558"/>
      <c r="AT173" s="558"/>
      <c r="AU173" s="558">
        <f>AV173+AW173+AX173</f>
        <v>0</v>
      </c>
      <c r="AV173" s="559">
        <f>AV175+AV178+AV181</f>
        <v>0</v>
      </c>
      <c r="AW173" s="483">
        <f>AW175+AW178+AW181</f>
        <v>0</v>
      </c>
      <c r="AX173" s="483">
        <f>AX175+AX178+AX181</f>
        <v>0</v>
      </c>
      <c r="AY173" s="483">
        <f>AY175+AY178+AY181</f>
        <v>0</v>
      </c>
      <c r="AZ173" s="483">
        <f>AZ175+AZ184+AZ187+AZ195+AZ213+AZ217+AZ227+AZ230+AZ233+AZ236</f>
        <v>0</v>
      </c>
      <c r="BA173" s="434" t="e">
        <f t="shared" si="134"/>
        <v>#REF!</v>
      </c>
      <c r="BB173" s="525" t="e">
        <f>BB175+BB184+BB187+BB193+BB195</f>
        <v>#REF!</v>
      </c>
      <c r="BC173" s="300"/>
      <c r="BD173" s="300"/>
      <c r="BE173" s="525" t="e">
        <f t="shared" si="135"/>
        <v>#REF!</v>
      </c>
      <c r="BF173" s="434" t="e">
        <f>BF175+BF184+BF187+BF193+BF195</f>
        <v>#REF!</v>
      </c>
      <c r="BG173" s="300"/>
      <c r="BH173" s="300"/>
      <c r="BI173" s="490">
        <f>BI175+BI178+BI181</f>
        <v>0</v>
      </c>
      <c r="BJ173" s="483">
        <f>BJ175+BJ178+BJ181</f>
        <v>0</v>
      </c>
      <c r="BK173" s="483">
        <f>BK175+BK178+BK181</f>
        <v>0</v>
      </c>
      <c r="BL173" s="483">
        <f>BL175+BL178+BL181</f>
        <v>0</v>
      </c>
      <c r="BM173" s="483">
        <f>BM175+BM184+BM187+BM195+BM213+BM217+BM227+BM230+BM233+BM236</f>
        <v>0</v>
      </c>
      <c r="BN173" s="434"/>
      <c r="BO173" s="490">
        <f>BO175+BO178+BO181</f>
        <v>0</v>
      </c>
      <c r="BP173" s="483">
        <f>BP175+BP178+BP181</f>
        <v>0</v>
      </c>
      <c r="BQ173" s="483">
        <f>BQ175+BQ178+BQ181</f>
        <v>0</v>
      </c>
      <c r="BR173" s="483">
        <f>BR175+BR178+BR181</f>
        <v>0</v>
      </c>
      <c r="BS173" s="483">
        <f>BS175+BS184+BS187+BS195+BS213+BS217+BS227+BS230+BS233+BS236</f>
        <v>0</v>
      </c>
      <c r="BT173" s="300"/>
      <c r="BU173" s="300"/>
      <c r="BV173" s="490">
        <f>BV175+BV178+BV181</f>
        <v>0</v>
      </c>
      <c r="BW173" s="434">
        <f>BW175+BW178+BW181</f>
        <v>0</v>
      </c>
      <c r="BX173" s="434">
        <f>BX175+BX178+BX181</f>
        <v>0</v>
      </c>
      <c r="BY173" s="434">
        <f>BY175+BY178+BY181</f>
        <v>0</v>
      </c>
      <c r="BZ173" s="434">
        <f>BZ175+BZ184+BZ187+BZ195+BZ213+BZ217+BZ227+BZ230+BZ233+BZ236</f>
        <v>0</v>
      </c>
      <c r="CA173" s="427">
        <f t="shared" si="136"/>
        <v>0</v>
      </c>
      <c r="CB173" s="427">
        <f>CB175+CB184+CB187+CB195+CB213+CB217+CB227+CB230+CB233+CB236</f>
        <v>0</v>
      </c>
      <c r="CC173" s="427">
        <f>CC175+CC184+CC187+CC195+CC213+CC217+CC227+CC230+CC233+CC236</f>
        <v>0</v>
      </c>
      <c r="CD173" s="427">
        <f>CD175+CD184+CD187+CD195+CD213+CD217+CD227+CD230+CD233+CD236</f>
        <v>0</v>
      </c>
      <c r="CE173" s="427">
        <f t="shared" si="137"/>
        <v>3998617.9523999998</v>
      </c>
      <c r="CF173" s="427">
        <f>CF175+CF184+CF187+CF195+CF213+CF217+CF227+CF230+CF233+CF236</f>
        <v>3998617.9523999998</v>
      </c>
      <c r="CG173" s="525"/>
      <c r="CH173" s="427">
        <f>CH175+CH184+CH187+CH195+CH213+CH217+CH227+CH230+CH233+CH236</f>
        <v>0</v>
      </c>
      <c r="CI173" s="427">
        <f>CI175+CI184+CI187+CI195+CI213+CI217+CI227+CI230+CI233+CI236</f>
        <v>0</v>
      </c>
      <c r="CJ173" s="483"/>
      <c r="CK173" s="490">
        <f>CK175+CK178+CK181</f>
        <v>0</v>
      </c>
      <c r="CL173" s="483">
        <f>CL175+CL178+CL181</f>
        <v>0</v>
      </c>
      <c r="CM173" s="483">
        <f>CM175+CM178+CM181</f>
        <v>0</v>
      </c>
      <c r="CN173" s="483">
        <f>CN175+CN178+CN181</f>
        <v>0</v>
      </c>
      <c r="CO173" s="483">
        <f>CO175+CO184+CO187+CO195+CO213+CO217+CO227+CO230+CO233+CO236</f>
        <v>0</v>
      </c>
    </row>
    <row r="174" spans="2:93" s="65" customFormat="1" ht="162" hidden="1" customHeight="1" x14ac:dyDescent="0.25">
      <c r="B174" s="206" t="s">
        <v>178</v>
      </c>
      <c r="C174" s="122" t="s">
        <v>382</v>
      </c>
      <c r="D174" s="182">
        <f t="shared" ref="D174:D179" si="138">E174+F174+G174+H174</f>
        <v>0</v>
      </c>
      <c r="E174" s="182">
        <f>E175+E176</f>
        <v>0</v>
      </c>
      <c r="F174" s="182">
        <f>F175+F176</f>
        <v>0</v>
      </c>
      <c r="G174" s="182">
        <f>G175+G176</f>
        <v>0</v>
      </c>
      <c r="H174" s="182">
        <f>H175+H176</f>
        <v>0</v>
      </c>
      <c r="I174" s="182"/>
      <c r="J174" s="567" t="e">
        <f t="shared" si="118"/>
        <v>#DIV/0!</v>
      </c>
      <c r="K174" s="182">
        <f>K175+K176</f>
        <v>0</v>
      </c>
      <c r="L174" s="559"/>
      <c r="M174" s="559">
        <f>M175+M176</f>
        <v>0</v>
      </c>
      <c r="N174" s="559"/>
      <c r="O174" s="559">
        <f>O175+O176</f>
        <v>0</v>
      </c>
      <c r="P174" s="559"/>
      <c r="Q174" s="559">
        <f>Q175+Q176</f>
        <v>0</v>
      </c>
      <c r="R174" s="559"/>
      <c r="S174" s="559"/>
      <c r="T174" s="559"/>
      <c r="U174" s="581">
        <f>U175+U176</f>
        <v>0</v>
      </c>
      <c r="V174" s="629" t="e">
        <f t="shared" si="119"/>
        <v>#DIV/0!</v>
      </c>
      <c r="W174" s="581">
        <f>W175+W176</f>
        <v>0</v>
      </c>
      <c r="X174" s="629" t="e">
        <f t="shared" si="120"/>
        <v>#DIV/0!</v>
      </c>
      <c r="Y174" s="581">
        <f>Y175+Y176</f>
        <v>0</v>
      </c>
      <c r="Z174" s="629" t="e">
        <f t="shared" si="121"/>
        <v>#DIV/0!</v>
      </c>
      <c r="AA174" s="581">
        <f>AA175+AA176</f>
        <v>0</v>
      </c>
      <c r="AB174" s="629" t="e">
        <f t="shared" si="122"/>
        <v>#DIV/0!</v>
      </c>
      <c r="AC174" s="581"/>
      <c r="AD174" s="622" t="e">
        <f t="shared" si="123"/>
        <v>#DIV/0!</v>
      </c>
      <c r="AE174" s="581">
        <f>AE175+AE176</f>
        <v>0</v>
      </c>
      <c r="AF174" s="559"/>
      <c r="AG174" s="581">
        <f>AG175+AG176</f>
        <v>0</v>
      </c>
      <c r="AH174" s="622" t="e">
        <f t="shared" si="124"/>
        <v>#DIV/0!</v>
      </c>
      <c r="AI174" s="581">
        <f>AI175+AI176</f>
        <v>0</v>
      </c>
      <c r="AJ174" s="622">
        <v>0</v>
      </c>
      <c r="AK174" s="581">
        <f>AK175+AK176</f>
        <v>0</v>
      </c>
      <c r="AL174" s="458" t="e">
        <f t="shared" si="125"/>
        <v>#DIV/0!</v>
      </c>
      <c r="AM174" s="559"/>
      <c r="AN174" s="559"/>
      <c r="AO174" s="559"/>
      <c r="AP174" s="559"/>
      <c r="AQ174" s="559"/>
      <c r="AR174" s="559"/>
      <c r="AS174" s="559"/>
      <c r="AT174" s="559"/>
      <c r="AU174" s="559">
        <f t="shared" ref="AU174:AU182" si="139">AV174</f>
        <v>0</v>
      </c>
      <c r="AV174" s="559">
        <f t="shared" ref="AV174:AV179" si="140">AW174+AX174+AY174+AZ174</f>
        <v>0</v>
      </c>
      <c r="AW174" s="482">
        <f>AW175+AW176</f>
        <v>0</v>
      </c>
      <c r="AX174" s="482">
        <f>AX175+AX176</f>
        <v>0</v>
      </c>
      <c r="AY174" s="482">
        <f>AY175+AY176</f>
        <v>0</v>
      </c>
      <c r="AZ174" s="482">
        <f>AZ175+AZ176</f>
        <v>0</v>
      </c>
      <c r="BA174" s="433">
        <f t="shared" si="134"/>
        <v>1830232.3880699999</v>
      </c>
      <c r="BB174" s="526">
        <f>BB175+BB176</f>
        <v>1830232.3880699999</v>
      </c>
      <c r="BC174" s="30"/>
      <c r="BD174" s="30"/>
      <c r="BE174" s="526">
        <f t="shared" si="135"/>
        <v>1830232.3880699999</v>
      </c>
      <c r="BF174" s="433">
        <f>BF175+BF176</f>
        <v>1830232.3880699999</v>
      </c>
      <c r="BG174" s="68"/>
      <c r="BH174" s="30"/>
      <c r="BI174" s="491">
        <f t="shared" ref="BI174:BI179" si="141">BJ174</f>
        <v>0</v>
      </c>
      <c r="BJ174" s="482">
        <f>BJ175+BJ176</f>
        <v>0</v>
      </c>
      <c r="BK174" s="482"/>
      <c r="BL174" s="68"/>
      <c r="BM174" s="30"/>
      <c r="BN174" s="433"/>
      <c r="BO174" s="491">
        <f t="shared" ref="BO174:BO179" si="142">BP174</f>
        <v>0</v>
      </c>
      <c r="BP174" s="482">
        <f>BP175+BP176</f>
        <v>0</v>
      </c>
      <c r="BQ174" s="482"/>
      <c r="BR174" s="68"/>
      <c r="BS174" s="30"/>
      <c r="BT174" s="68"/>
      <c r="BU174" s="30"/>
      <c r="BV174" s="491">
        <f>BW174</f>
        <v>0</v>
      </c>
      <c r="BW174" s="433">
        <f>BW175+BW176</f>
        <v>0</v>
      </c>
      <c r="BX174" s="433"/>
      <c r="BY174" s="68"/>
      <c r="BZ174" s="30"/>
      <c r="CA174" s="426">
        <f t="shared" si="136"/>
        <v>0</v>
      </c>
      <c r="CB174" s="182"/>
      <c r="CC174" s="251"/>
      <c r="CD174" s="252"/>
      <c r="CE174" s="426">
        <f t="shared" si="137"/>
        <v>0</v>
      </c>
      <c r="CF174" s="182"/>
      <c r="CG174" s="182"/>
      <c r="CH174" s="251"/>
      <c r="CI174" s="252"/>
      <c r="CJ174" s="482"/>
      <c r="CK174" s="491">
        <f t="shared" ref="CK174:CK182" si="143">CL174</f>
        <v>0</v>
      </c>
      <c r="CL174" s="482">
        <f>CL175+CL176</f>
        <v>0</v>
      </c>
      <c r="CM174" s="482"/>
      <c r="CN174" s="68"/>
      <c r="CO174" s="30"/>
    </row>
    <row r="175" spans="2:93" s="65" customFormat="1" ht="52.5" hidden="1" customHeight="1" x14ac:dyDescent="0.25">
      <c r="B175" s="213"/>
      <c r="C175" s="115" t="s">
        <v>32</v>
      </c>
      <c r="D175" s="192">
        <f t="shared" si="138"/>
        <v>0</v>
      </c>
      <c r="E175" s="192">
        <v>0</v>
      </c>
      <c r="F175" s="192">
        <v>0</v>
      </c>
      <c r="G175" s="251"/>
      <c r="H175" s="252"/>
      <c r="I175" s="252"/>
      <c r="J175" s="567" t="e">
        <f t="shared" si="118"/>
        <v>#DIV/0!</v>
      </c>
      <c r="K175" s="192">
        <v>0</v>
      </c>
      <c r="L175" s="30"/>
      <c r="M175" s="558">
        <v>0</v>
      </c>
      <c r="N175" s="30"/>
      <c r="O175" s="68"/>
      <c r="P175" s="30"/>
      <c r="Q175" s="30"/>
      <c r="R175" s="30"/>
      <c r="S175" s="30"/>
      <c r="T175" s="30"/>
      <c r="U175" s="580">
        <v>0</v>
      </c>
      <c r="V175" s="629" t="e">
        <f t="shared" si="119"/>
        <v>#DIV/0!</v>
      </c>
      <c r="W175" s="580">
        <v>0</v>
      </c>
      <c r="X175" s="629" t="e">
        <f t="shared" si="120"/>
        <v>#DIV/0!</v>
      </c>
      <c r="Y175" s="68"/>
      <c r="Z175" s="629" t="e">
        <f t="shared" si="121"/>
        <v>#DIV/0!</v>
      </c>
      <c r="AA175" s="30"/>
      <c r="AB175" s="629" t="e">
        <f t="shared" si="122"/>
        <v>#DIV/0!</v>
      </c>
      <c r="AC175" s="30"/>
      <c r="AD175" s="622" t="e">
        <f t="shared" si="123"/>
        <v>#DIV/0!</v>
      </c>
      <c r="AE175" s="580">
        <v>0</v>
      </c>
      <c r="AF175" s="30"/>
      <c r="AG175" s="580">
        <v>0</v>
      </c>
      <c r="AH175" s="622" t="e">
        <f t="shared" si="124"/>
        <v>#DIV/0!</v>
      </c>
      <c r="AI175" s="68"/>
      <c r="AJ175" s="622">
        <v>0</v>
      </c>
      <c r="AK175" s="30"/>
      <c r="AL175" s="458" t="e">
        <f t="shared" si="125"/>
        <v>#DIV/0!</v>
      </c>
      <c r="AM175" s="30"/>
      <c r="AN175" s="30"/>
      <c r="AO175" s="30"/>
      <c r="AP175" s="30"/>
      <c r="AQ175" s="30"/>
      <c r="AR175" s="30"/>
      <c r="AS175" s="30"/>
      <c r="AT175" s="30"/>
      <c r="AU175" s="558">
        <f t="shared" si="139"/>
        <v>0</v>
      </c>
      <c r="AV175" s="559">
        <f t="shared" si="140"/>
        <v>0</v>
      </c>
      <c r="AW175" s="483">
        <v>0</v>
      </c>
      <c r="AX175" s="483">
        <v>0</v>
      </c>
      <c r="AY175" s="68"/>
      <c r="AZ175" s="30"/>
      <c r="BA175" s="434">
        <f t="shared" si="134"/>
        <v>1226255.7</v>
      </c>
      <c r="BB175" s="525">
        <f>BF175-E175</f>
        <v>1226255.7</v>
      </c>
      <c r="BC175" s="308"/>
      <c r="BD175" s="308"/>
      <c r="BE175" s="525">
        <f t="shared" si="135"/>
        <v>1226255.7</v>
      </c>
      <c r="BF175" s="434">
        <f>'[4]2 чт ФБ без оценки (2)'!$O$7</f>
        <v>1226255.7</v>
      </c>
      <c r="BG175" s="68"/>
      <c r="BH175" s="30"/>
      <c r="BI175" s="490">
        <f t="shared" si="141"/>
        <v>0</v>
      </c>
      <c r="BJ175" s="483">
        <v>0</v>
      </c>
      <c r="BK175" s="483"/>
      <c r="BL175" s="68"/>
      <c r="BM175" s="30"/>
      <c r="BN175" s="434"/>
      <c r="BO175" s="490">
        <f t="shared" si="142"/>
        <v>0</v>
      </c>
      <c r="BP175" s="483">
        <v>0</v>
      </c>
      <c r="BQ175" s="483"/>
      <c r="BR175" s="68"/>
      <c r="BS175" s="30"/>
      <c r="BT175" s="68"/>
      <c r="BU175" s="30"/>
      <c r="BV175" s="490">
        <f>BW175</f>
        <v>0</v>
      </c>
      <c r="BW175" s="434">
        <v>0</v>
      </c>
      <c r="BX175" s="434"/>
      <c r="BY175" s="68"/>
      <c r="BZ175" s="30"/>
      <c r="CA175" s="427">
        <f t="shared" si="136"/>
        <v>0</v>
      </c>
      <c r="CB175" s="192"/>
      <c r="CC175" s="251"/>
      <c r="CD175" s="252"/>
      <c r="CE175" s="427">
        <f t="shared" si="137"/>
        <v>0</v>
      </c>
      <c r="CF175" s="192"/>
      <c r="CG175" s="192"/>
      <c r="CH175" s="251"/>
      <c r="CI175" s="252"/>
      <c r="CJ175" s="483"/>
      <c r="CK175" s="490">
        <f t="shared" si="143"/>
        <v>0</v>
      </c>
      <c r="CL175" s="483">
        <v>0</v>
      </c>
      <c r="CM175" s="483"/>
      <c r="CN175" s="68"/>
      <c r="CO175" s="30"/>
    </row>
    <row r="176" spans="2:93" s="52" customFormat="1" ht="54" hidden="1" customHeight="1" x14ac:dyDescent="0.25">
      <c r="B176" s="206"/>
      <c r="C176" s="111" t="s">
        <v>385</v>
      </c>
      <c r="D176" s="182">
        <f t="shared" si="138"/>
        <v>0</v>
      </c>
      <c r="E176" s="182">
        <v>0</v>
      </c>
      <c r="F176" s="182"/>
      <c r="G176" s="247"/>
      <c r="H176" s="247"/>
      <c r="I176" s="247"/>
      <c r="J176" s="567" t="e">
        <f t="shared" si="118"/>
        <v>#DIV/0!</v>
      </c>
      <c r="K176" s="182">
        <v>0</v>
      </c>
      <c r="L176" s="33"/>
      <c r="M176" s="559"/>
      <c r="N176" s="33"/>
      <c r="O176" s="33"/>
      <c r="P176" s="33"/>
      <c r="Q176" s="33"/>
      <c r="R176" s="33"/>
      <c r="S176" s="33"/>
      <c r="T176" s="33"/>
      <c r="U176" s="581">
        <v>0</v>
      </c>
      <c r="V176" s="629" t="e">
        <f t="shared" si="119"/>
        <v>#DIV/0!</v>
      </c>
      <c r="W176" s="581"/>
      <c r="X176" s="629" t="e">
        <f t="shared" si="120"/>
        <v>#DIV/0!</v>
      </c>
      <c r="Y176" s="33"/>
      <c r="Z176" s="629" t="e">
        <f t="shared" si="121"/>
        <v>#DIV/0!</v>
      </c>
      <c r="AA176" s="33"/>
      <c r="AB176" s="629" t="e">
        <f t="shared" si="122"/>
        <v>#DIV/0!</v>
      </c>
      <c r="AC176" s="33"/>
      <c r="AD176" s="622" t="e">
        <f t="shared" si="123"/>
        <v>#DIV/0!</v>
      </c>
      <c r="AE176" s="581">
        <v>0</v>
      </c>
      <c r="AF176" s="33"/>
      <c r="AG176" s="581"/>
      <c r="AH176" s="622" t="e">
        <f t="shared" si="124"/>
        <v>#DIV/0!</v>
      </c>
      <c r="AI176" s="33"/>
      <c r="AJ176" s="622">
        <v>0</v>
      </c>
      <c r="AK176" s="33"/>
      <c r="AL176" s="458" t="e">
        <f t="shared" si="125"/>
        <v>#DIV/0!</v>
      </c>
      <c r="AM176" s="33"/>
      <c r="AN176" s="33"/>
      <c r="AO176" s="33"/>
      <c r="AP176" s="33"/>
      <c r="AQ176" s="33"/>
      <c r="AR176" s="33"/>
      <c r="AS176" s="33"/>
      <c r="AT176" s="33"/>
      <c r="AU176" s="559">
        <f t="shared" si="139"/>
        <v>0</v>
      </c>
      <c r="AV176" s="559">
        <f t="shared" si="140"/>
        <v>0</v>
      </c>
      <c r="AW176" s="482">
        <v>0</v>
      </c>
      <c r="AX176" s="482"/>
      <c r="AY176" s="33"/>
      <c r="AZ176" s="33"/>
      <c r="BA176" s="433">
        <f t="shared" si="134"/>
        <v>603976.68807000003</v>
      </c>
      <c r="BB176" s="526">
        <f>BF176-E176</f>
        <v>603976.68807000003</v>
      </c>
      <c r="BC176" s="33"/>
      <c r="BD176" s="33"/>
      <c r="BE176" s="526">
        <f t="shared" si="135"/>
        <v>603976.68807000003</v>
      </c>
      <c r="BF176" s="433">
        <v>603976.68807000003</v>
      </c>
      <c r="BG176" s="33"/>
      <c r="BH176" s="33"/>
      <c r="BI176" s="491">
        <f t="shared" si="141"/>
        <v>0</v>
      </c>
      <c r="BJ176" s="482">
        <v>0</v>
      </c>
      <c r="BK176" s="482"/>
      <c r="BL176" s="33"/>
      <c r="BM176" s="33"/>
      <c r="BN176" s="433"/>
      <c r="BO176" s="491">
        <f t="shared" si="142"/>
        <v>0</v>
      </c>
      <c r="BP176" s="482">
        <v>0</v>
      </c>
      <c r="BQ176" s="482"/>
      <c r="BR176" s="33"/>
      <c r="BS176" s="33"/>
      <c r="BT176" s="33"/>
      <c r="BU176" s="33"/>
      <c r="BV176" s="491">
        <f>BW176</f>
        <v>0</v>
      </c>
      <c r="BW176" s="433">
        <v>0</v>
      </c>
      <c r="BX176" s="433"/>
      <c r="BY176" s="33"/>
      <c r="BZ176" s="33"/>
      <c r="CA176" s="426">
        <f t="shared" si="136"/>
        <v>0</v>
      </c>
      <c r="CB176" s="182"/>
      <c r="CC176" s="247"/>
      <c r="CD176" s="247"/>
      <c r="CE176" s="426">
        <f t="shared" si="137"/>
        <v>0</v>
      </c>
      <c r="CF176" s="182"/>
      <c r="CG176" s="182"/>
      <c r="CH176" s="247"/>
      <c r="CI176" s="247"/>
      <c r="CJ176" s="482"/>
      <c r="CK176" s="491">
        <f t="shared" si="143"/>
        <v>0</v>
      </c>
      <c r="CL176" s="482">
        <v>0</v>
      </c>
      <c r="CM176" s="482"/>
      <c r="CN176" s="33"/>
      <c r="CO176" s="33"/>
    </row>
    <row r="177" spans="2:93" s="65" customFormat="1" ht="195.75" hidden="1" customHeight="1" x14ac:dyDescent="0.25">
      <c r="B177" s="206" t="s">
        <v>179</v>
      </c>
      <c r="C177" s="111" t="s">
        <v>381</v>
      </c>
      <c r="D177" s="182">
        <f t="shared" si="138"/>
        <v>0</v>
      </c>
      <c r="E177" s="182">
        <f>E178+E179</f>
        <v>0</v>
      </c>
      <c r="F177" s="182">
        <f>F178+F179</f>
        <v>0</v>
      </c>
      <c r="G177" s="182">
        <f>G178+G179</f>
        <v>0</v>
      </c>
      <c r="H177" s="182">
        <f>H178+H179</f>
        <v>0</v>
      </c>
      <c r="I177" s="182"/>
      <c r="J177" s="567" t="e">
        <f t="shared" si="118"/>
        <v>#DIV/0!</v>
      </c>
      <c r="K177" s="182">
        <f>K178+K179</f>
        <v>0</v>
      </c>
      <c r="L177" s="559"/>
      <c r="M177" s="559">
        <f>M178+M179</f>
        <v>0</v>
      </c>
      <c r="N177" s="559"/>
      <c r="O177" s="559">
        <f>O178+O179</f>
        <v>0</v>
      </c>
      <c r="P177" s="559"/>
      <c r="Q177" s="559">
        <f>Q178+Q179</f>
        <v>0</v>
      </c>
      <c r="R177" s="559"/>
      <c r="S177" s="559"/>
      <c r="T177" s="559"/>
      <c r="U177" s="581">
        <f>U178+U179</f>
        <v>0</v>
      </c>
      <c r="V177" s="629" t="e">
        <f t="shared" si="119"/>
        <v>#DIV/0!</v>
      </c>
      <c r="W177" s="581">
        <f>W178+W179</f>
        <v>0</v>
      </c>
      <c r="X177" s="629" t="e">
        <f t="shared" si="120"/>
        <v>#DIV/0!</v>
      </c>
      <c r="Y177" s="581">
        <f>Y178+Y179</f>
        <v>0</v>
      </c>
      <c r="Z177" s="629" t="e">
        <f t="shared" si="121"/>
        <v>#DIV/0!</v>
      </c>
      <c r="AA177" s="581">
        <f>AA178+AA179</f>
        <v>0</v>
      </c>
      <c r="AB177" s="629" t="e">
        <f t="shared" si="122"/>
        <v>#DIV/0!</v>
      </c>
      <c r="AC177" s="581"/>
      <c r="AD177" s="622" t="e">
        <f t="shared" si="123"/>
        <v>#DIV/0!</v>
      </c>
      <c r="AE177" s="581">
        <f>AE178+AE179</f>
        <v>0</v>
      </c>
      <c r="AF177" s="559"/>
      <c r="AG177" s="581">
        <f>AG178+AG179</f>
        <v>0</v>
      </c>
      <c r="AH177" s="622" t="e">
        <f t="shared" si="124"/>
        <v>#DIV/0!</v>
      </c>
      <c r="AI177" s="581">
        <f>AI178+AI179</f>
        <v>0</v>
      </c>
      <c r="AJ177" s="622">
        <v>0</v>
      </c>
      <c r="AK177" s="581">
        <f>AK178+AK179</f>
        <v>0</v>
      </c>
      <c r="AL177" s="458" t="e">
        <f t="shared" si="125"/>
        <v>#DIV/0!</v>
      </c>
      <c r="AM177" s="559"/>
      <c r="AN177" s="559"/>
      <c r="AO177" s="559"/>
      <c r="AP177" s="559"/>
      <c r="AQ177" s="559"/>
      <c r="AR177" s="559"/>
      <c r="AS177" s="559"/>
      <c r="AT177" s="559"/>
      <c r="AU177" s="559">
        <f t="shared" si="139"/>
        <v>0</v>
      </c>
      <c r="AV177" s="559">
        <f t="shared" si="140"/>
        <v>0</v>
      </c>
      <c r="AW177" s="482">
        <f>AW178+AW179</f>
        <v>0</v>
      </c>
      <c r="AX177" s="482">
        <f>AX178+AX179</f>
        <v>0</v>
      </c>
      <c r="AY177" s="482">
        <f>AY178+AY179</f>
        <v>0</v>
      </c>
      <c r="AZ177" s="482">
        <f>AZ178+AZ179</f>
        <v>0</v>
      </c>
      <c r="BA177" s="433">
        <f t="shared" ref="BA177:BA182" si="144">BB177+BC177+BD177</f>
        <v>1830232.3880699999</v>
      </c>
      <c r="BB177" s="526">
        <f>BB178+BB179</f>
        <v>1830232.3880699999</v>
      </c>
      <c r="BC177" s="30"/>
      <c r="BD177" s="30"/>
      <c r="BE177" s="526">
        <f t="shared" ref="BE177:BE182" si="145">BF177+BG177+BH177</f>
        <v>1830232.3880699999</v>
      </c>
      <c r="BF177" s="433">
        <f>BF178+BF179</f>
        <v>1830232.3880699999</v>
      </c>
      <c r="BG177" s="68"/>
      <c r="BH177" s="30"/>
      <c r="BI177" s="491">
        <f t="shared" si="141"/>
        <v>0</v>
      </c>
      <c r="BJ177" s="482">
        <f>BJ178+BJ179</f>
        <v>0</v>
      </c>
      <c r="BK177" s="482"/>
      <c r="BL177" s="68"/>
      <c r="BM177" s="30"/>
      <c r="BN177" s="433"/>
      <c r="BO177" s="491">
        <f t="shared" si="142"/>
        <v>0</v>
      </c>
      <c r="BP177" s="482">
        <f>BP178+BP179</f>
        <v>0</v>
      </c>
      <c r="BQ177" s="482"/>
      <c r="BR177" s="68"/>
      <c r="BS177" s="30"/>
      <c r="BT177" s="68"/>
      <c r="BU177" s="30"/>
      <c r="BV177" s="491">
        <f t="shared" ref="BV177:BV182" si="146">BW177</f>
        <v>0</v>
      </c>
      <c r="BW177" s="433">
        <f>BW178+BW179</f>
        <v>0</v>
      </c>
      <c r="BX177" s="433"/>
      <c r="BY177" s="68"/>
      <c r="BZ177" s="30"/>
      <c r="CA177" s="426">
        <f t="shared" ref="CA177:CA182" si="147">CB177+CC177+CD177</f>
        <v>0</v>
      </c>
      <c r="CB177" s="182"/>
      <c r="CC177" s="251"/>
      <c r="CD177" s="252"/>
      <c r="CE177" s="426">
        <f t="shared" ref="CE177:CE182" si="148">CF177+CH177+CI177</f>
        <v>0</v>
      </c>
      <c r="CF177" s="182"/>
      <c r="CG177" s="182"/>
      <c r="CH177" s="251"/>
      <c r="CI177" s="252"/>
      <c r="CJ177" s="482"/>
      <c r="CK177" s="491">
        <f t="shared" si="143"/>
        <v>0</v>
      </c>
      <c r="CL177" s="482">
        <f>CL178+CL179</f>
        <v>0</v>
      </c>
      <c r="CM177" s="482"/>
      <c r="CN177" s="68"/>
      <c r="CO177" s="30"/>
    </row>
    <row r="178" spans="2:93" s="65" customFormat="1" ht="52.5" hidden="1" customHeight="1" x14ac:dyDescent="0.25">
      <c r="B178" s="213"/>
      <c r="C178" s="115" t="s">
        <v>32</v>
      </c>
      <c r="D178" s="192">
        <f t="shared" si="138"/>
        <v>0</v>
      </c>
      <c r="E178" s="192">
        <v>0</v>
      </c>
      <c r="F178" s="192">
        <v>0</v>
      </c>
      <c r="G178" s="251"/>
      <c r="H178" s="252"/>
      <c r="I178" s="252"/>
      <c r="J178" s="567" t="e">
        <f t="shared" si="118"/>
        <v>#DIV/0!</v>
      </c>
      <c r="K178" s="192">
        <v>0</v>
      </c>
      <c r="L178" s="30"/>
      <c r="M178" s="558">
        <v>0</v>
      </c>
      <c r="N178" s="30"/>
      <c r="O178" s="68"/>
      <c r="P178" s="30"/>
      <c r="Q178" s="30"/>
      <c r="R178" s="30"/>
      <c r="S178" s="30"/>
      <c r="T178" s="30"/>
      <c r="U178" s="580">
        <v>0</v>
      </c>
      <c r="V178" s="629" t="e">
        <f t="shared" si="119"/>
        <v>#DIV/0!</v>
      </c>
      <c r="W178" s="580">
        <v>0</v>
      </c>
      <c r="X178" s="629" t="e">
        <f t="shared" si="120"/>
        <v>#DIV/0!</v>
      </c>
      <c r="Y178" s="68"/>
      <c r="Z178" s="629" t="e">
        <f t="shared" si="121"/>
        <v>#DIV/0!</v>
      </c>
      <c r="AA178" s="30"/>
      <c r="AB178" s="629" t="e">
        <f t="shared" si="122"/>
        <v>#DIV/0!</v>
      </c>
      <c r="AC178" s="30"/>
      <c r="AD178" s="622" t="e">
        <f t="shared" si="123"/>
        <v>#DIV/0!</v>
      </c>
      <c r="AE178" s="580">
        <v>0</v>
      </c>
      <c r="AF178" s="30"/>
      <c r="AG178" s="580">
        <v>0</v>
      </c>
      <c r="AH178" s="622" t="e">
        <f t="shared" si="124"/>
        <v>#DIV/0!</v>
      </c>
      <c r="AI178" s="68"/>
      <c r="AJ178" s="622">
        <v>0</v>
      </c>
      <c r="AK178" s="30"/>
      <c r="AL178" s="458" t="e">
        <f t="shared" si="125"/>
        <v>#DIV/0!</v>
      </c>
      <c r="AM178" s="30"/>
      <c r="AN178" s="30"/>
      <c r="AO178" s="30"/>
      <c r="AP178" s="30"/>
      <c r="AQ178" s="30"/>
      <c r="AR178" s="30"/>
      <c r="AS178" s="30"/>
      <c r="AT178" s="30"/>
      <c r="AU178" s="558">
        <f t="shared" si="139"/>
        <v>0</v>
      </c>
      <c r="AV178" s="559">
        <f t="shared" si="140"/>
        <v>0</v>
      </c>
      <c r="AW178" s="483">
        <v>0</v>
      </c>
      <c r="AX178" s="483">
        <v>0</v>
      </c>
      <c r="AY178" s="68"/>
      <c r="AZ178" s="30"/>
      <c r="BA178" s="434">
        <f t="shared" si="144"/>
        <v>1226255.7</v>
      </c>
      <c r="BB178" s="525">
        <f>BF178-E178</f>
        <v>1226255.7</v>
      </c>
      <c r="BC178" s="308"/>
      <c r="BD178" s="308"/>
      <c r="BE178" s="525">
        <f t="shared" si="145"/>
        <v>1226255.7</v>
      </c>
      <c r="BF178" s="434">
        <f>'[4]2 чт ФБ без оценки (2)'!$O$7</f>
        <v>1226255.7</v>
      </c>
      <c r="BG178" s="68"/>
      <c r="BH178" s="30"/>
      <c r="BI178" s="490">
        <f t="shared" si="141"/>
        <v>0</v>
      </c>
      <c r="BJ178" s="483">
        <v>0</v>
      </c>
      <c r="BK178" s="483"/>
      <c r="BL178" s="68"/>
      <c r="BM178" s="30"/>
      <c r="BN178" s="434"/>
      <c r="BO178" s="490">
        <f t="shared" si="142"/>
        <v>0</v>
      </c>
      <c r="BP178" s="483">
        <v>0</v>
      </c>
      <c r="BQ178" s="483"/>
      <c r="BR178" s="68"/>
      <c r="BS178" s="30"/>
      <c r="BT178" s="68"/>
      <c r="BU178" s="30"/>
      <c r="BV178" s="490">
        <f t="shared" si="146"/>
        <v>0</v>
      </c>
      <c r="BW178" s="434">
        <v>0</v>
      </c>
      <c r="BX178" s="434"/>
      <c r="BY178" s="68"/>
      <c r="BZ178" s="30"/>
      <c r="CA178" s="427">
        <f t="shared" si="147"/>
        <v>0</v>
      </c>
      <c r="CB178" s="192"/>
      <c r="CC178" s="251"/>
      <c r="CD178" s="252"/>
      <c r="CE178" s="427">
        <f t="shared" si="148"/>
        <v>0</v>
      </c>
      <c r="CF178" s="192"/>
      <c r="CG178" s="192"/>
      <c r="CH178" s="251"/>
      <c r="CI178" s="252"/>
      <c r="CJ178" s="483"/>
      <c r="CK178" s="490">
        <f t="shared" si="143"/>
        <v>0</v>
      </c>
      <c r="CL178" s="483">
        <v>0</v>
      </c>
      <c r="CM178" s="483"/>
      <c r="CN178" s="68"/>
      <c r="CO178" s="30"/>
    </row>
    <row r="179" spans="2:93" s="52" customFormat="1" ht="54" hidden="1" customHeight="1" x14ac:dyDescent="0.25">
      <c r="B179" s="206"/>
      <c r="C179" s="111" t="s">
        <v>385</v>
      </c>
      <c r="D179" s="182">
        <f t="shared" si="138"/>
        <v>0</v>
      </c>
      <c r="E179" s="182">
        <v>0</v>
      </c>
      <c r="F179" s="182"/>
      <c r="G179" s="247"/>
      <c r="H179" s="247"/>
      <c r="I179" s="247"/>
      <c r="J179" s="567" t="e">
        <f t="shared" si="118"/>
        <v>#DIV/0!</v>
      </c>
      <c r="K179" s="182">
        <v>0</v>
      </c>
      <c r="L179" s="33"/>
      <c r="M179" s="559"/>
      <c r="N179" s="33"/>
      <c r="O179" s="33"/>
      <c r="P179" s="33"/>
      <c r="Q179" s="33"/>
      <c r="R179" s="33"/>
      <c r="S179" s="33"/>
      <c r="T179" s="33"/>
      <c r="U179" s="581">
        <v>0</v>
      </c>
      <c r="V179" s="629" t="e">
        <f t="shared" si="119"/>
        <v>#DIV/0!</v>
      </c>
      <c r="W179" s="581"/>
      <c r="X179" s="629" t="e">
        <f t="shared" si="120"/>
        <v>#DIV/0!</v>
      </c>
      <c r="Y179" s="33"/>
      <c r="Z179" s="629" t="e">
        <f t="shared" si="121"/>
        <v>#DIV/0!</v>
      </c>
      <c r="AA179" s="33"/>
      <c r="AB179" s="629" t="e">
        <f t="shared" si="122"/>
        <v>#DIV/0!</v>
      </c>
      <c r="AC179" s="33"/>
      <c r="AD179" s="622" t="e">
        <f t="shared" si="123"/>
        <v>#DIV/0!</v>
      </c>
      <c r="AE179" s="581">
        <v>0</v>
      </c>
      <c r="AF179" s="33"/>
      <c r="AG179" s="581"/>
      <c r="AH179" s="622" t="e">
        <f t="shared" si="124"/>
        <v>#DIV/0!</v>
      </c>
      <c r="AI179" s="33"/>
      <c r="AJ179" s="622">
        <v>0</v>
      </c>
      <c r="AK179" s="33"/>
      <c r="AL179" s="458" t="e">
        <f t="shared" si="125"/>
        <v>#DIV/0!</v>
      </c>
      <c r="AM179" s="33"/>
      <c r="AN179" s="33"/>
      <c r="AO179" s="33"/>
      <c r="AP179" s="33"/>
      <c r="AQ179" s="33"/>
      <c r="AR179" s="33"/>
      <c r="AS179" s="33"/>
      <c r="AT179" s="33"/>
      <c r="AU179" s="559">
        <f t="shared" si="139"/>
        <v>0</v>
      </c>
      <c r="AV179" s="559">
        <f t="shared" si="140"/>
        <v>0</v>
      </c>
      <c r="AW179" s="482">
        <v>0</v>
      </c>
      <c r="AX179" s="482"/>
      <c r="AY179" s="33"/>
      <c r="AZ179" s="33"/>
      <c r="BA179" s="433">
        <f t="shared" si="144"/>
        <v>603976.68807000003</v>
      </c>
      <c r="BB179" s="526">
        <f>BF179-E179</f>
        <v>603976.68807000003</v>
      </c>
      <c r="BC179" s="33"/>
      <c r="BD179" s="33"/>
      <c r="BE179" s="526">
        <f t="shared" si="145"/>
        <v>603976.68807000003</v>
      </c>
      <c r="BF179" s="433">
        <v>603976.68807000003</v>
      </c>
      <c r="BG179" s="33"/>
      <c r="BH179" s="33"/>
      <c r="BI179" s="491">
        <f t="shared" si="141"/>
        <v>0</v>
      </c>
      <c r="BJ179" s="482">
        <v>0</v>
      </c>
      <c r="BK179" s="482"/>
      <c r="BL179" s="33"/>
      <c r="BM179" s="33"/>
      <c r="BN179" s="433"/>
      <c r="BO179" s="491">
        <f t="shared" si="142"/>
        <v>0</v>
      </c>
      <c r="BP179" s="482">
        <v>0</v>
      </c>
      <c r="BQ179" s="482"/>
      <c r="BR179" s="33"/>
      <c r="BS179" s="33"/>
      <c r="BT179" s="33"/>
      <c r="BU179" s="33"/>
      <c r="BV179" s="491">
        <f t="shared" si="146"/>
        <v>0</v>
      </c>
      <c r="BW179" s="433">
        <v>0</v>
      </c>
      <c r="BX179" s="433"/>
      <c r="BY179" s="33"/>
      <c r="BZ179" s="33"/>
      <c r="CA179" s="426">
        <f t="shared" si="147"/>
        <v>0</v>
      </c>
      <c r="CB179" s="182"/>
      <c r="CC179" s="247"/>
      <c r="CD179" s="247"/>
      <c r="CE179" s="426">
        <f t="shared" si="148"/>
        <v>0</v>
      </c>
      <c r="CF179" s="182"/>
      <c r="CG179" s="182"/>
      <c r="CH179" s="247"/>
      <c r="CI179" s="247"/>
      <c r="CJ179" s="482"/>
      <c r="CK179" s="491">
        <f t="shared" si="143"/>
        <v>0</v>
      </c>
      <c r="CL179" s="482">
        <v>0</v>
      </c>
      <c r="CM179" s="482"/>
      <c r="CN179" s="33"/>
      <c r="CO179" s="33"/>
    </row>
    <row r="180" spans="2:93" s="47" customFormat="1" ht="108.75" hidden="1" customHeight="1" x14ac:dyDescent="0.25">
      <c r="B180" s="206" t="s">
        <v>66</v>
      </c>
      <c r="C180" s="138" t="s">
        <v>221</v>
      </c>
      <c r="D180" s="182">
        <f>F180</f>
        <v>0</v>
      </c>
      <c r="E180" s="182">
        <f>E181+E182</f>
        <v>0</v>
      </c>
      <c r="F180" s="182">
        <f>F182</f>
        <v>0</v>
      </c>
      <c r="G180" s="251"/>
      <c r="H180" s="252"/>
      <c r="I180" s="252"/>
      <c r="J180" s="567" t="e">
        <f t="shared" si="118"/>
        <v>#DIV/0!</v>
      </c>
      <c r="K180" s="182">
        <f>K181+K182</f>
        <v>0</v>
      </c>
      <c r="L180" s="30"/>
      <c r="M180" s="559">
        <f>M182</f>
        <v>0</v>
      </c>
      <c r="N180" s="30"/>
      <c r="O180" s="68"/>
      <c r="P180" s="30"/>
      <c r="Q180" s="30"/>
      <c r="R180" s="30"/>
      <c r="S180" s="30"/>
      <c r="T180" s="30"/>
      <c r="U180" s="581">
        <f>U181+U182</f>
        <v>0</v>
      </c>
      <c r="V180" s="629" t="e">
        <f t="shared" si="119"/>
        <v>#DIV/0!</v>
      </c>
      <c r="W180" s="581">
        <f>W182</f>
        <v>0</v>
      </c>
      <c r="X180" s="629" t="e">
        <f t="shared" si="120"/>
        <v>#DIV/0!</v>
      </c>
      <c r="Y180" s="68"/>
      <c r="Z180" s="629" t="e">
        <f t="shared" si="121"/>
        <v>#DIV/0!</v>
      </c>
      <c r="AA180" s="30"/>
      <c r="AB180" s="629" t="e">
        <f t="shared" si="122"/>
        <v>#DIV/0!</v>
      </c>
      <c r="AC180" s="30"/>
      <c r="AD180" s="622" t="e">
        <f t="shared" si="123"/>
        <v>#DIV/0!</v>
      </c>
      <c r="AE180" s="581">
        <f>AE181+AE182</f>
        <v>0</v>
      </c>
      <c r="AF180" s="30"/>
      <c r="AG180" s="581">
        <f>AG182</f>
        <v>0</v>
      </c>
      <c r="AH180" s="622" t="e">
        <f t="shared" si="124"/>
        <v>#DIV/0!</v>
      </c>
      <c r="AI180" s="68"/>
      <c r="AJ180" s="622">
        <v>0</v>
      </c>
      <c r="AK180" s="30"/>
      <c r="AL180" s="458" t="e">
        <f t="shared" si="125"/>
        <v>#DIV/0!</v>
      </c>
      <c r="AM180" s="30"/>
      <c r="AN180" s="30"/>
      <c r="AO180" s="30"/>
      <c r="AP180" s="30"/>
      <c r="AQ180" s="30"/>
      <c r="AR180" s="30"/>
      <c r="AS180" s="30"/>
      <c r="AT180" s="30"/>
      <c r="AU180" s="559">
        <f t="shared" si="139"/>
        <v>0</v>
      </c>
      <c r="AV180" s="559">
        <f>AX180</f>
        <v>0</v>
      </c>
      <c r="AW180" s="482">
        <f>AW181+AW182</f>
        <v>0</v>
      </c>
      <c r="AX180" s="482">
        <f>AX182</f>
        <v>0</v>
      </c>
      <c r="AY180" s="68"/>
      <c r="AZ180" s="30"/>
      <c r="BA180" s="433">
        <f t="shared" si="144"/>
        <v>0</v>
      </c>
      <c r="BB180" s="526">
        <f>BB181+BB182</f>
        <v>0</v>
      </c>
      <c r="BC180" s="30"/>
      <c r="BD180" s="30"/>
      <c r="BE180" s="526">
        <f t="shared" si="145"/>
        <v>0</v>
      </c>
      <c r="BF180" s="433">
        <f>BF181+BF182</f>
        <v>0</v>
      </c>
      <c r="BG180" s="68"/>
      <c r="BH180" s="30"/>
      <c r="BI180" s="491">
        <f>BJ180+BK180+BL180+BM180</f>
        <v>0</v>
      </c>
      <c r="BJ180" s="482">
        <f>BJ181+BJ182</f>
        <v>0</v>
      </c>
      <c r="BK180" s="482">
        <f>BK181+BK182</f>
        <v>0</v>
      </c>
      <c r="BL180" s="482">
        <f>BL181+BL182</f>
        <v>0</v>
      </c>
      <c r="BM180" s="482">
        <f>BM181+BM182</f>
        <v>0</v>
      </c>
      <c r="BN180" s="433"/>
      <c r="BO180" s="491">
        <f>BP180+BQ180+BR180+BS180</f>
        <v>0</v>
      </c>
      <c r="BP180" s="482">
        <f>BP181+BP182</f>
        <v>0</v>
      </c>
      <c r="BQ180" s="482">
        <f>BQ181+BQ182</f>
        <v>0</v>
      </c>
      <c r="BR180" s="482">
        <f>BR181+BR182</f>
        <v>0</v>
      </c>
      <c r="BS180" s="482">
        <f>BS181+BS182</f>
        <v>0</v>
      </c>
      <c r="BT180" s="68"/>
      <c r="BU180" s="30"/>
      <c r="BV180" s="491">
        <f t="shared" si="146"/>
        <v>0</v>
      </c>
      <c r="BW180" s="433">
        <f>BW181+BW182</f>
        <v>0</v>
      </c>
      <c r="BX180" s="433"/>
      <c r="BY180" s="68"/>
      <c r="BZ180" s="30"/>
      <c r="CA180" s="426">
        <f t="shared" si="147"/>
        <v>0</v>
      </c>
      <c r="CB180" s="182">
        <f>CB181+CB182</f>
        <v>0</v>
      </c>
      <c r="CC180" s="251"/>
      <c r="CD180" s="252"/>
      <c r="CE180" s="426">
        <f t="shared" si="148"/>
        <v>0</v>
      </c>
      <c r="CF180" s="182">
        <f>CF181+CF182</f>
        <v>0</v>
      </c>
      <c r="CG180" s="182"/>
      <c r="CH180" s="251"/>
      <c r="CI180" s="252"/>
      <c r="CJ180" s="482"/>
      <c r="CK180" s="491">
        <f t="shared" si="143"/>
        <v>0</v>
      </c>
      <c r="CL180" s="482">
        <f>CL181+CL182</f>
        <v>0</v>
      </c>
      <c r="CM180" s="482"/>
      <c r="CN180" s="68"/>
      <c r="CO180" s="30"/>
    </row>
    <row r="181" spans="2:93" s="52" customFormat="1" ht="54" hidden="1" customHeight="1" x14ac:dyDescent="0.25">
      <c r="B181" s="206"/>
      <c r="C181" s="115" t="s">
        <v>32</v>
      </c>
      <c r="D181" s="192">
        <f>E181</f>
        <v>0</v>
      </c>
      <c r="E181" s="192"/>
      <c r="F181" s="192">
        <v>0</v>
      </c>
      <c r="G181" s="247"/>
      <c r="H181" s="247"/>
      <c r="I181" s="247"/>
      <c r="J181" s="567" t="e">
        <f t="shared" si="118"/>
        <v>#DIV/0!</v>
      </c>
      <c r="K181" s="192"/>
      <c r="L181" s="33"/>
      <c r="M181" s="558">
        <v>0</v>
      </c>
      <c r="N181" s="33"/>
      <c r="O181" s="33"/>
      <c r="P181" s="33"/>
      <c r="Q181" s="33"/>
      <c r="R181" s="33"/>
      <c r="S181" s="33"/>
      <c r="T181" s="33"/>
      <c r="U181" s="580"/>
      <c r="V181" s="629" t="e">
        <f t="shared" si="119"/>
        <v>#DIV/0!</v>
      </c>
      <c r="W181" s="580">
        <v>0</v>
      </c>
      <c r="X181" s="629" t="e">
        <f t="shared" si="120"/>
        <v>#DIV/0!</v>
      </c>
      <c r="Y181" s="33"/>
      <c r="Z181" s="629" t="e">
        <f t="shared" si="121"/>
        <v>#DIV/0!</v>
      </c>
      <c r="AA181" s="33"/>
      <c r="AB181" s="629" t="e">
        <f t="shared" si="122"/>
        <v>#DIV/0!</v>
      </c>
      <c r="AC181" s="33"/>
      <c r="AD181" s="622" t="e">
        <f t="shared" si="123"/>
        <v>#DIV/0!</v>
      </c>
      <c r="AE181" s="580"/>
      <c r="AF181" s="33"/>
      <c r="AG181" s="580">
        <v>0</v>
      </c>
      <c r="AH181" s="622" t="e">
        <f t="shared" si="124"/>
        <v>#DIV/0!</v>
      </c>
      <c r="AI181" s="33"/>
      <c r="AJ181" s="622">
        <v>0</v>
      </c>
      <c r="AK181" s="33"/>
      <c r="AL181" s="458" t="e">
        <f t="shared" si="125"/>
        <v>#DIV/0!</v>
      </c>
      <c r="AM181" s="33"/>
      <c r="AN181" s="33"/>
      <c r="AO181" s="33"/>
      <c r="AP181" s="33"/>
      <c r="AQ181" s="33"/>
      <c r="AR181" s="33"/>
      <c r="AS181" s="33"/>
      <c r="AT181" s="33"/>
      <c r="AU181" s="558">
        <f t="shared" si="139"/>
        <v>0</v>
      </c>
      <c r="AV181" s="559">
        <f>AW181</f>
        <v>0</v>
      </c>
      <c r="AW181" s="483"/>
      <c r="AX181" s="483">
        <v>0</v>
      </c>
      <c r="AY181" s="33"/>
      <c r="AZ181" s="33"/>
      <c r="BA181" s="434">
        <f t="shared" si="144"/>
        <v>0</v>
      </c>
      <c r="BB181" s="525">
        <f>BF181-E181</f>
        <v>0</v>
      </c>
      <c r="BC181" s="33"/>
      <c r="BD181" s="33"/>
      <c r="BE181" s="525">
        <f t="shared" si="145"/>
        <v>0</v>
      </c>
      <c r="BF181" s="434"/>
      <c r="BG181" s="33"/>
      <c r="BH181" s="33"/>
      <c r="BI181" s="490">
        <f>BJ181+BK181+BL181+BM181</f>
        <v>0</v>
      </c>
      <c r="BJ181" s="483">
        <v>0</v>
      </c>
      <c r="BK181" s="483">
        <v>0</v>
      </c>
      <c r="BL181" s="33"/>
      <c r="BM181" s="33"/>
      <c r="BN181" s="434"/>
      <c r="BO181" s="490">
        <f>BP181+BQ181+BR181+BS181</f>
        <v>0</v>
      </c>
      <c r="BP181" s="483">
        <v>0</v>
      </c>
      <c r="BQ181" s="483">
        <v>0</v>
      </c>
      <c r="BR181" s="33"/>
      <c r="BS181" s="33"/>
      <c r="BT181" s="33"/>
      <c r="BU181" s="33"/>
      <c r="BV181" s="490">
        <f t="shared" si="146"/>
        <v>0</v>
      </c>
      <c r="BW181" s="434">
        <v>0</v>
      </c>
      <c r="BX181" s="434"/>
      <c r="BY181" s="33"/>
      <c r="BZ181" s="33"/>
      <c r="CA181" s="427">
        <f t="shared" si="147"/>
        <v>0</v>
      </c>
      <c r="CB181" s="192">
        <v>0</v>
      </c>
      <c r="CC181" s="247"/>
      <c r="CD181" s="247"/>
      <c r="CE181" s="427">
        <f t="shared" si="148"/>
        <v>0</v>
      </c>
      <c r="CF181" s="192">
        <v>0</v>
      </c>
      <c r="CG181" s="192"/>
      <c r="CH181" s="247"/>
      <c r="CI181" s="247"/>
      <c r="CJ181" s="483"/>
      <c r="CK181" s="490">
        <f t="shared" si="143"/>
        <v>0</v>
      </c>
      <c r="CL181" s="483">
        <v>0</v>
      </c>
      <c r="CM181" s="483"/>
      <c r="CN181" s="33"/>
      <c r="CO181" s="33"/>
    </row>
    <row r="182" spans="2:93" s="52" customFormat="1" ht="54" hidden="1" customHeight="1" x14ac:dyDescent="0.25">
      <c r="B182" s="206"/>
      <c r="C182" s="111" t="s">
        <v>385</v>
      </c>
      <c r="D182" s="182">
        <f>E182+F182+G182+H182</f>
        <v>0</v>
      </c>
      <c r="E182" s="182"/>
      <c r="F182" s="182"/>
      <c r="G182" s="247"/>
      <c r="H182" s="247"/>
      <c r="I182" s="247"/>
      <c r="J182" s="567" t="e">
        <f t="shared" si="118"/>
        <v>#DIV/0!</v>
      </c>
      <c r="K182" s="182"/>
      <c r="L182" s="33"/>
      <c r="M182" s="559"/>
      <c r="N182" s="33"/>
      <c r="O182" s="33"/>
      <c r="P182" s="33"/>
      <c r="Q182" s="33"/>
      <c r="R182" s="33"/>
      <c r="S182" s="33"/>
      <c r="T182" s="33"/>
      <c r="U182" s="581"/>
      <c r="V182" s="629" t="e">
        <f t="shared" si="119"/>
        <v>#DIV/0!</v>
      </c>
      <c r="W182" s="581"/>
      <c r="X182" s="629" t="e">
        <f t="shared" si="120"/>
        <v>#DIV/0!</v>
      </c>
      <c r="Y182" s="33"/>
      <c r="Z182" s="629" t="e">
        <f t="shared" si="121"/>
        <v>#DIV/0!</v>
      </c>
      <c r="AA182" s="33"/>
      <c r="AB182" s="629" t="e">
        <f t="shared" si="122"/>
        <v>#DIV/0!</v>
      </c>
      <c r="AC182" s="33"/>
      <c r="AD182" s="622" t="e">
        <f t="shared" si="123"/>
        <v>#DIV/0!</v>
      </c>
      <c r="AE182" s="581"/>
      <c r="AF182" s="33"/>
      <c r="AG182" s="581"/>
      <c r="AH182" s="622" t="e">
        <f t="shared" si="124"/>
        <v>#DIV/0!</v>
      </c>
      <c r="AI182" s="33"/>
      <c r="AJ182" s="622">
        <v>0</v>
      </c>
      <c r="AK182" s="33"/>
      <c r="AL182" s="458" t="e">
        <f t="shared" si="125"/>
        <v>#DIV/0!</v>
      </c>
      <c r="AM182" s="33"/>
      <c r="AN182" s="33"/>
      <c r="AO182" s="33"/>
      <c r="AP182" s="33"/>
      <c r="AQ182" s="33"/>
      <c r="AR182" s="33"/>
      <c r="AS182" s="33"/>
      <c r="AT182" s="33"/>
      <c r="AU182" s="559">
        <f t="shared" si="139"/>
        <v>0</v>
      </c>
      <c r="AV182" s="559">
        <f>AW182+AX182+AY182+AZ182</f>
        <v>0</v>
      </c>
      <c r="AW182" s="482"/>
      <c r="AX182" s="482"/>
      <c r="AY182" s="33"/>
      <c r="AZ182" s="33"/>
      <c r="BA182" s="433">
        <f t="shared" si="144"/>
        <v>0</v>
      </c>
      <c r="BB182" s="526">
        <f>BF182-E182</f>
        <v>0</v>
      </c>
      <c r="BC182" s="33"/>
      <c r="BD182" s="33"/>
      <c r="BE182" s="526">
        <f t="shared" si="145"/>
        <v>0</v>
      </c>
      <c r="BF182" s="433"/>
      <c r="BG182" s="33"/>
      <c r="BH182" s="33"/>
      <c r="BI182" s="491">
        <f>BJ182+BK182+BL182+BM182</f>
        <v>0</v>
      </c>
      <c r="BJ182" s="482">
        <v>0</v>
      </c>
      <c r="BK182" s="482">
        <v>0</v>
      </c>
      <c r="BL182" s="33"/>
      <c r="BM182" s="33"/>
      <c r="BN182" s="433"/>
      <c r="BO182" s="491">
        <f>BP182+BQ182+BR182+BS182</f>
        <v>0</v>
      </c>
      <c r="BP182" s="482">
        <v>0</v>
      </c>
      <c r="BQ182" s="482">
        <v>0</v>
      </c>
      <c r="BR182" s="33"/>
      <c r="BS182" s="33"/>
      <c r="BT182" s="33"/>
      <c r="BU182" s="33"/>
      <c r="BV182" s="491">
        <f t="shared" si="146"/>
        <v>0</v>
      </c>
      <c r="BW182" s="433">
        <v>0</v>
      </c>
      <c r="BX182" s="433"/>
      <c r="BY182" s="33"/>
      <c r="BZ182" s="33"/>
      <c r="CA182" s="426">
        <f t="shared" si="147"/>
        <v>0</v>
      </c>
      <c r="CB182" s="182">
        <v>0</v>
      </c>
      <c r="CC182" s="247"/>
      <c r="CD182" s="247"/>
      <c r="CE182" s="426">
        <f t="shared" si="148"/>
        <v>0</v>
      </c>
      <c r="CF182" s="182">
        <v>0</v>
      </c>
      <c r="CG182" s="182"/>
      <c r="CH182" s="247"/>
      <c r="CI182" s="247"/>
      <c r="CJ182" s="482"/>
      <c r="CK182" s="491">
        <f t="shared" si="143"/>
        <v>0</v>
      </c>
      <c r="CL182" s="482">
        <v>0</v>
      </c>
      <c r="CM182" s="482"/>
      <c r="CN182" s="33"/>
      <c r="CO182" s="33"/>
    </row>
    <row r="183" spans="2:93" s="52" customFormat="1" ht="54" hidden="1" customHeight="1" x14ac:dyDescent="0.25">
      <c r="B183" s="206"/>
      <c r="C183" s="111"/>
      <c r="D183" s="182"/>
      <c r="E183" s="182"/>
      <c r="F183" s="182"/>
      <c r="G183" s="247"/>
      <c r="H183" s="247"/>
      <c r="I183" s="247"/>
      <c r="J183" s="567" t="e">
        <f t="shared" si="118"/>
        <v>#DIV/0!</v>
      </c>
      <c r="K183" s="182"/>
      <c r="L183" s="33"/>
      <c r="M183" s="559"/>
      <c r="N183" s="33"/>
      <c r="O183" s="33"/>
      <c r="P183" s="33"/>
      <c r="Q183" s="33"/>
      <c r="R183" s="33"/>
      <c r="S183" s="33"/>
      <c r="T183" s="33"/>
      <c r="U183" s="581"/>
      <c r="V183" s="629" t="e">
        <f t="shared" si="119"/>
        <v>#DIV/0!</v>
      </c>
      <c r="W183" s="581"/>
      <c r="X183" s="629" t="e">
        <f t="shared" si="120"/>
        <v>#DIV/0!</v>
      </c>
      <c r="Y183" s="33"/>
      <c r="Z183" s="629" t="e">
        <f t="shared" si="121"/>
        <v>#DIV/0!</v>
      </c>
      <c r="AA183" s="33"/>
      <c r="AB183" s="629" t="e">
        <f t="shared" si="122"/>
        <v>#DIV/0!</v>
      </c>
      <c r="AC183" s="33"/>
      <c r="AD183" s="622" t="e">
        <f t="shared" si="123"/>
        <v>#DIV/0!</v>
      </c>
      <c r="AE183" s="581"/>
      <c r="AF183" s="33"/>
      <c r="AG183" s="581"/>
      <c r="AH183" s="622" t="e">
        <f t="shared" si="124"/>
        <v>#DIV/0!</v>
      </c>
      <c r="AI183" s="33"/>
      <c r="AJ183" s="622">
        <v>0</v>
      </c>
      <c r="AK183" s="33"/>
      <c r="AL183" s="458" t="e">
        <f t="shared" si="125"/>
        <v>#DIV/0!</v>
      </c>
      <c r="AM183" s="33"/>
      <c r="AN183" s="33"/>
      <c r="AO183" s="33"/>
      <c r="AP183" s="33"/>
      <c r="AQ183" s="33"/>
      <c r="AR183" s="33"/>
      <c r="AS183" s="33"/>
      <c r="AT183" s="33"/>
      <c r="AU183" s="559"/>
      <c r="AV183" s="559"/>
      <c r="AW183" s="482"/>
      <c r="AX183" s="482"/>
      <c r="AY183" s="33"/>
      <c r="AZ183" s="33"/>
      <c r="BA183" s="433"/>
      <c r="BB183" s="526"/>
      <c r="BC183" s="33"/>
      <c r="BD183" s="33"/>
      <c r="BE183" s="526"/>
      <c r="BF183" s="433"/>
      <c r="BG183" s="33"/>
      <c r="BH183" s="33"/>
      <c r="BI183" s="491"/>
      <c r="BJ183" s="482"/>
      <c r="BK183" s="482"/>
      <c r="BL183" s="33"/>
      <c r="BM183" s="33"/>
      <c r="BN183" s="433"/>
      <c r="BO183" s="491"/>
      <c r="BP183" s="482"/>
      <c r="BQ183" s="482"/>
      <c r="BR183" s="33"/>
      <c r="BS183" s="33"/>
      <c r="BT183" s="33"/>
      <c r="BU183" s="33"/>
      <c r="BV183" s="491"/>
      <c r="BW183" s="433"/>
      <c r="BX183" s="433"/>
      <c r="BY183" s="33"/>
      <c r="BZ183" s="33"/>
      <c r="CA183" s="426"/>
      <c r="CB183" s="182"/>
      <c r="CC183" s="247"/>
      <c r="CD183" s="247"/>
      <c r="CE183" s="426"/>
      <c r="CF183" s="182"/>
      <c r="CG183" s="182"/>
      <c r="CH183" s="247"/>
      <c r="CI183" s="247"/>
      <c r="CJ183" s="482"/>
      <c r="CK183" s="491"/>
      <c r="CL183" s="482"/>
      <c r="CM183" s="482"/>
      <c r="CN183" s="33"/>
      <c r="CO183" s="33"/>
    </row>
    <row r="184" spans="2:93" s="52" customFormat="1" ht="54" hidden="1" customHeight="1" x14ac:dyDescent="0.25">
      <c r="B184" s="206"/>
      <c r="C184" s="111"/>
      <c r="D184" s="182"/>
      <c r="E184" s="182"/>
      <c r="F184" s="182"/>
      <c r="G184" s="247"/>
      <c r="H184" s="247"/>
      <c r="I184" s="247"/>
      <c r="J184" s="567" t="e">
        <f t="shared" si="118"/>
        <v>#DIV/0!</v>
      </c>
      <c r="K184" s="182"/>
      <c r="L184" s="33"/>
      <c r="M184" s="559"/>
      <c r="N184" s="33"/>
      <c r="O184" s="33"/>
      <c r="P184" s="33"/>
      <c r="Q184" s="33"/>
      <c r="R184" s="33"/>
      <c r="S184" s="33"/>
      <c r="T184" s="33"/>
      <c r="U184" s="581"/>
      <c r="V184" s="629" t="e">
        <f t="shared" si="119"/>
        <v>#DIV/0!</v>
      </c>
      <c r="W184" s="581"/>
      <c r="X184" s="629" t="e">
        <f t="shared" si="120"/>
        <v>#DIV/0!</v>
      </c>
      <c r="Y184" s="33"/>
      <c r="Z184" s="629" t="e">
        <f t="shared" si="121"/>
        <v>#DIV/0!</v>
      </c>
      <c r="AA184" s="33"/>
      <c r="AB184" s="629" t="e">
        <f t="shared" si="122"/>
        <v>#DIV/0!</v>
      </c>
      <c r="AC184" s="33"/>
      <c r="AD184" s="622" t="e">
        <f t="shared" si="123"/>
        <v>#DIV/0!</v>
      </c>
      <c r="AE184" s="581"/>
      <c r="AF184" s="33"/>
      <c r="AG184" s="581"/>
      <c r="AH184" s="622" t="e">
        <f t="shared" si="124"/>
        <v>#DIV/0!</v>
      </c>
      <c r="AI184" s="33"/>
      <c r="AJ184" s="622">
        <v>0</v>
      </c>
      <c r="AK184" s="33"/>
      <c r="AL184" s="458" t="e">
        <f t="shared" si="125"/>
        <v>#DIV/0!</v>
      </c>
      <c r="AM184" s="33"/>
      <c r="AN184" s="33"/>
      <c r="AO184" s="33"/>
      <c r="AP184" s="33"/>
      <c r="AQ184" s="33"/>
      <c r="AR184" s="33"/>
      <c r="AS184" s="33"/>
      <c r="AT184" s="33"/>
      <c r="AU184" s="559"/>
      <c r="AV184" s="559"/>
      <c r="AW184" s="482"/>
      <c r="AX184" s="482"/>
      <c r="AY184" s="33"/>
      <c r="AZ184" s="33"/>
      <c r="BA184" s="433"/>
      <c r="BB184" s="526"/>
      <c r="BC184" s="33"/>
      <c r="BD184" s="33"/>
      <c r="BE184" s="526"/>
      <c r="BF184" s="433"/>
      <c r="BG184" s="33"/>
      <c r="BH184" s="33"/>
      <c r="BI184" s="491"/>
      <c r="BJ184" s="482"/>
      <c r="BK184" s="482"/>
      <c r="BL184" s="33"/>
      <c r="BM184" s="33"/>
      <c r="BN184" s="433"/>
      <c r="BO184" s="491"/>
      <c r="BP184" s="482"/>
      <c r="BQ184" s="482"/>
      <c r="BR184" s="33"/>
      <c r="BS184" s="33"/>
      <c r="BT184" s="33"/>
      <c r="BU184" s="33"/>
      <c r="BV184" s="491"/>
      <c r="BW184" s="433"/>
      <c r="BX184" s="433"/>
      <c r="BY184" s="33"/>
      <c r="BZ184" s="33"/>
      <c r="CA184" s="426"/>
      <c r="CB184" s="182"/>
      <c r="CC184" s="247"/>
      <c r="CD184" s="247"/>
      <c r="CE184" s="426"/>
      <c r="CF184" s="182"/>
      <c r="CG184" s="182"/>
      <c r="CH184" s="247"/>
      <c r="CI184" s="247"/>
      <c r="CJ184" s="482"/>
      <c r="CK184" s="491"/>
      <c r="CL184" s="482"/>
      <c r="CM184" s="482"/>
      <c r="CN184" s="33"/>
      <c r="CO184" s="33"/>
    </row>
    <row r="185" spans="2:93" s="366" customFormat="1" ht="179.25" hidden="1" customHeight="1" x14ac:dyDescent="0.25">
      <c r="B185" s="361" t="s">
        <v>62</v>
      </c>
      <c r="C185" s="362" t="s">
        <v>328</v>
      </c>
      <c r="D185" s="690" t="e">
        <f>E185+F185+G185+H185</f>
        <v>#REF!</v>
      </c>
      <c r="E185" s="690" t="e">
        <f>E186+E187</f>
        <v>#REF!</v>
      </c>
      <c r="F185" s="690"/>
      <c r="G185" s="690"/>
      <c r="H185" s="690"/>
      <c r="I185" s="690"/>
      <c r="J185" s="567" t="e">
        <f t="shared" si="118"/>
        <v>#REF!</v>
      </c>
      <c r="K185" s="690" t="e">
        <f>K186+K187</f>
        <v>#REF!</v>
      </c>
      <c r="L185" s="363"/>
      <c r="M185" s="363"/>
      <c r="N185" s="363"/>
      <c r="O185" s="363"/>
      <c r="P185" s="363"/>
      <c r="Q185" s="363"/>
      <c r="R185" s="363"/>
      <c r="S185" s="363"/>
      <c r="T185" s="363"/>
      <c r="U185" s="363" t="e">
        <f>U186+U187</f>
        <v>#REF!</v>
      </c>
      <c r="V185" s="629" t="e">
        <f t="shared" si="119"/>
        <v>#REF!</v>
      </c>
      <c r="W185" s="363"/>
      <c r="X185" s="629" t="e">
        <f t="shared" si="120"/>
        <v>#DIV/0!</v>
      </c>
      <c r="Y185" s="363"/>
      <c r="Z185" s="629" t="e">
        <f t="shared" si="121"/>
        <v>#DIV/0!</v>
      </c>
      <c r="AA185" s="363"/>
      <c r="AB185" s="629" t="e">
        <f t="shared" si="122"/>
        <v>#DIV/0!</v>
      </c>
      <c r="AC185" s="578"/>
      <c r="AD185" s="622" t="e">
        <f t="shared" si="123"/>
        <v>#REF!</v>
      </c>
      <c r="AE185" s="363" t="e">
        <f>AE186+AE187</f>
        <v>#REF!</v>
      </c>
      <c r="AF185" s="363"/>
      <c r="AG185" s="363"/>
      <c r="AH185" s="622" t="e">
        <f t="shared" si="124"/>
        <v>#DIV/0!</v>
      </c>
      <c r="AI185" s="363"/>
      <c r="AJ185" s="622">
        <v>0</v>
      </c>
      <c r="AK185" s="363"/>
      <c r="AL185" s="458" t="e">
        <f t="shared" si="125"/>
        <v>#DIV/0!</v>
      </c>
      <c r="AM185" s="363"/>
      <c r="AN185" s="363"/>
      <c r="AO185" s="363"/>
      <c r="AP185" s="363"/>
      <c r="AQ185" s="363"/>
      <c r="AR185" s="363"/>
      <c r="AS185" s="363"/>
      <c r="AT185" s="363"/>
      <c r="AU185" s="363"/>
      <c r="AV185" s="559" t="e">
        <f>AW185+AX185+AY185+AZ185</f>
        <v>#REF!</v>
      </c>
      <c r="AW185" s="363" t="e">
        <f>AW186+AW187</f>
        <v>#REF!</v>
      </c>
      <c r="AX185" s="363"/>
      <c r="AY185" s="363"/>
      <c r="AZ185" s="363"/>
      <c r="BA185" s="363"/>
      <c r="BB185" s="363"/>
      <c r="BC185" s="364"/>
      <c r="BD185" s="364"/>
      <c r="BE185" s="363"/>
      <c r="BF185" s="363"/>
      <c r="BG185" s="364"/>
      <c r="BH185" s="364"/>
      <c r="BI185" s="493" t="e">
        <f t="shared" si="132"/>
        <v>#REF!</v>
      </c>
      <c r="BJ185" s="363" t="e">
        <f>BJ186+BJ187</f>
        <v>#REF!</v>
      </c>
      <c r="BK185" s="363"/>
      <c r="BL185" s="363"/>
      <c r="BM185" s="364"/>
      <c r="BN185" s="363"/>
      <c r="BO185" s="493">
        <f>BP185+BQ185+BR185+BS185</f>
        <v>0</v>
      </c>
      <c r="BP185" s="484">
        <f>BP186+BP187</f>
        <v>0</v>
      </c>
      <c r="BQ185" s="363"/>
      <c r="BR185" s="363"/>
      <c r="BS185" s="364"/>
      <c r="BT185" s="364"/>
      <c r="BU185" s="364"/>
      <c r="BV185" s="493">
        <f>BW185+BX185+BY185+BZ185</f>
        <v>0</v>
      </c>
      <c r="BW185" s="363">
        <f>BW186+BW187</f>
        <v>0</v>
      </c>
      <c r="BX185" s="363"/>
      <c r="BY185" s="363"/>
      <c r="BZ185" s="364"/>
      <c r="CA185" s="363">
        <f>CB185</f>
        <v>0</v>
      </c>
      <c r="CB185" s="363">
        <f>CB186+CB187</f>
        <v>0</v>
      </c>
      <c r="CC185" s="365"/>
      <c r="CD185" s="365"/>
      <c r="CE185" s="363">
        <f>CF185</f>
        <v>0</v>
      </c>
      <c r="CF185" s="363">
        <f>CF186+CF187</f>
        <v>0</v>
      </c>
      <c r="CG185" s="363"/>
      <c r="CH185" s="365"/>
      <c r="CI185" s="365"/>
      <c r="CJ185" s="363"/>
      <c r="CK185" s="493">
        <f>CL185+CM185+CN185+CO185</f>
        <v>0</v>
      </c>
      <c r="CL185" s="363">
        <f>CL186+CL187</f>
        <v>0</v>
      </c>
      <c r="CM185" s="363"/>
      <c r="CN185" s="363"/>
      <c r="CO185" s="364"/>
    </row>
    <row r="186" spans="2:93" s="52" customFormat="1" ht="54" hidden="1" customHeight="1" x14ac:dyDescent="0.25">
      <c r="B186" s="206"/>
      <c r="C186" s="115" t="s">
        <v>32</v>
      </c>
      <c r="D186" s="192"/>
      <c r="E186" s="192"/>
      <c r="F186" s="192"/>
      <c r="G186" s="247"/>
      <c r="H186" s="247"/>
      <c r="I186" s="247"/>
      <c r="J186" s="567" t="e">
        <f t="shared" si="118"/>
        <v>#DIV/0!</v>
      </c>
      <c r="K186" s="192"/>
      <c r="L186" s="33"/>
      <c r="M186" s="558"/>
      <c r="N186" s="33"/>
      <c r="O186" s="33"/>
      <c r="P186" s="33"/>
      <c r="Q186" s="33"/>
      <c r="R186" s="33"/>
      <c r="S186" s="33"/>
      <c r="T186" s="33"/>
      <c r="U186" s="580"/>
      <c r="V186" s="629" t="e">
        <f t="shared" si="119"/>
        <v>#DIV/0!</v>
      </c>
      <c r="W186" s="580"/>
      <c r="X186" s="629" t="e">
        <f t="shared" si="120"/>
        <v>#DIV/0!</v>
      </c>
      <c r="Y186" s="33"/>
      <c r="Z186" s="629" t="e">
        <f t="shared" si="121"/>
        <v>#DIV/0!</v>
      </c>
      <c r="AA186" s="33"/>
      <c r="AB186" s="629" t="e">
        <f t="shared" si="122"/>
        <v>#DIV/0!</v>
      </c>
      <c r="AC186" s="33"/>
      <c r="AD186" s="622" t="e">
        <f t="shared" si="123"/>
        <v>#DIV/0!</v>
      </c>
      <c r="AE186" s="580"/>
      <c r="AF186" s="33"/>
      <c r="AG186" s="580"/>
      <c r="AH186" s="622" t="e">
        <f t="shared" si="124"/>
        <v>#DIV/0!</v>
      </c>
      <c r="AI186" s="33"/>
      <c r="AJ186" s="622">
        <v>0</v>
      </c>
      <c r="AK186" s="33"/>
      <c r="AL186" s="458" t="e">
        <f t="shared" si="125"/>
        <v>#DIV/0!</v>
      </c>
      <c r="AM186" s="33"/>
      <c r="AN186" s="33"/>
      <c r="AO186" s="33"/>
      <c r="AP186" s="33"/>
      <c r="AQ186" s="33"/>
      <c r="AR186" s="33"/>
      <c r="AS186" s="33"/>
      <c r="AT186" s="33"/>
      <c r="AU186" s="558">
        <f>AV186</f>
        <v>0</v>
      </c>
      <c r="AV186" s="559">
        <f>AW186+AX186+AY186+AZ186</f>
        <v>0</v>
      </c>
      <c r="AW186" s="483"/>
      <c r="AX186" s="483"/>
      <c r="AY186" s="33"/>
      <c r="AZ186" s="33"/>
      <c r="BA186" s="434">
        <f t="shared" ref="BA186:BA201" si="149">BB186+BC186+BD186</f>
        <v>0</v>
      </c>
      <c r="BB186" s="525">
        <f>BF186-E186</f>
        <v>0</v>
      </c>
      <c r="BC186" s="33"/>
      <c r="BD186" s="33"/>
      <c r="BE186" s="525">
        <f t="shared" ref="BE186:BE201" si="150">BF186+BG186+BH186</f>
        <v>0</v>
      </c>
      <c r="BF186" s="434"/>
      <c r="BG186" s="33"/>
      <c r="BH186" s="33"/>
      <c r="BI186" s="490">
        <f t="shared" si="132"/>
        <v>0</v>
      </c>
      <c r="BJ186" s="483">
        <f>BJ198</f>
        <v>0</v>
      </c>
      <c r="BK186" s="483"/>
      <c r="BL186" s="33"/>
      <c r="BM186" s="33"/>
      <c r="BN186" s="434"/>
      <c r="BO186" s="490">
        <f>BP186+BQ186+BR186+BS186</f>
        <v>0</v>
      </c>
      <c r="BP186" s="483">
        <f>BP198</f>
        <v>0</v>
      </c>
      <c r="BQ186" s="483"/>
      <c r="BR186" s="33"/>
      <c r="BS186" s="33"/>
      <c r="BT186" s="33"/>
      <c r="BU186" s="33"/>
      <c r="BV186" s="490">
        <f>BW186+BX186+BY186+BZ186</f>
        <v>0</v>
      </c>
      <c r="BW186" s="434">
        <v>0</v>
      </c>
      <c r="BX186" s="434"/>
      <c r="BY186" s="33"/>
      <c r="BZ186" s="33"/>
      <c r="CA186" s="343">
        <f>CB186</f>
        <v>0</v>
      </c>
      <c r="CB186" s="343">
        <f>CB198</f>
        <v>0</v>
      </c>
      <c r="CC186" s="247"/>
      <c r="CD186" s="247"/>
      <c r="CE186" s="343">
        <f>CF186</f>
        <v>0</v>
      </c>
      <c r="CF186" s="343">
        <f>CF198</f>
        <v>0</v>
      </c>
      <c r="CG186" s="525"/>
      <c r="CH186" s="247"/>
      <c r="CI186" s="247"/>
      <c r="CJ186" s="483"/>
      <c r="CK186" s="490">
        <f>CL186+CM186+CN186+CO186</f>
        <v>0</v>
      </c>
      <c r="CL186" s="483">
        <v>0</v>
      </c>
      <c r="CM186" s="483"/>
      <c r="CN186" s="33"/>
      <c r="CO186" s="33"/>
    </row>
    <row r="187" spans="2:93" s="52" customFormat="1" ht="54" hidden="1" customHeight="1" x14ac:dyDescent="0.25">
      <c r="B187" s="206"/>
      <c r="C187" s="111" t="s">
        <v>31</v>
      </c>
      <c r="D187" s="182" t="e">
        <f>E187+F187+G187+H187</f>
        <v>#REF!</v>
      </c>
      <c r="E187" s="182" t="e">
        <f>E189+E192+E199+E201</f>
        <v>#REF!</v>
      </c>
      <c r="F187" s="182"/>
      <c r="G187" s="247"/>
      <c r="H187" s="247"/>
      <c r="I187" s="247"/>
      <c r="J187" s="567" t="e">
        <f t="shared" si="118"/>
        <v>#REF!</v>
      </c>
      <c r="K187" s="182" t="e">
        <f>K189+K192+K199+K201</f>
        <v>#REF!</v>
      </c>
      <c r="L187" s="33"/>
      <c r="M187" s="559"/>
      <c r="N187" s="33"/>
      <c r="O187" s="33"/>
      <c r="P187" s="33"/>
      <c r="Q187" s="33"/>
      <c r="R187" s="33"/>
      <c r="S187" s="33"/>
      <c r="T187" s="33"/>
      <c r="U187" s="581" t="e">
        <f>U189+U192+U199+U201</f>
        <v>#REF!</v>
      </c>
      <c r="V187" s="629" t="e">
        <f t="shared" si="119"/>
        <v>#REF!</v>
      </c>
      <c r="W187" s="581"/>
      <c r="X187" s="629" t="e">
        <f t="shared" si="120"/>
        <v>#DIV/0!</v>
      </c>
      <c r="Y187" s="33"/>
      <c r="Z187" s="629" t="e">
        <f t="shared" si="121"/>
        <v>#DIV/0!</v>
      </c>
      <c r="AA187" s="33"/>
      <c r="AB187" s="629" t="e">
        <f t="shared" si="122"/>
        <v>#DIV/0!</v>
      </c>
      <c r="AC187" s="33"/>
      <c r="AD187" s="622" t="e">
        <f t="shared" si="123"/>
        <v>#REF!</v>
      </c>
      <c r="AE187" s="581" t="e">
        <f>AE189+AE192+AE199+AE201</f>
        <v>#REF!</v>
      </c>
      <c r="AF187" s="33"/>
      <c r="AG187" s="581"/>
      <c r="AH187" s="622" t="e">
        <f t="shared" si="124"/>
        <v>#DIV/0!</v>
      </c>
      <c r="AI187" s="33"/>
      <c r="AJ187" s="622">
        <v>0</v>
      </c>
      <c r="AK187" s="33"/>
      <c r="AL187" s="458" t="e">
        <f t="shared" si="125"/>
        <v>#DIV/0!</v>
      </c>
      <c r="AM187" s="33"/>
      <c r="AN187" s="33"/>
      <c r="AO187" s="33"/>
      <c r="AP187" s="33"/>
      <c r="AQ187" s="33"/>
      <c r="AR187" s="33"/>
      <c r="AS187" s="33"/>
      <c r="AT187" s="33"/>
      <c r="AU187" s="559" t="e">
        <f>AV187</f>
        <v>#REF!</v>
      </c>
      <c r="AV187" s="559" t="e">
        <f>AW187+AX187+AY187+AZ187</f>
        <v>#REF!</v>
      </c>
      <c r="AW187" s="482" t="e">
        <f>AW189+AW192+AW199+AW201</f>
        <v>#REF!</v>
      </c>
      <c r="AX187" s="482"/>
      <c r="AY187" s="33"/>
      <c r="AZ187" s="33"/>
      <c r="BA187" s="433" t="e">
        <f t="shared" si="149"/>
        <v>#REF!</v>
      </c>
      <c r="BB187" s="526" t="e">
        <f>BF187-E187</f>
        <v>#REF!</v>
      </c>
      <c r="BC187" s="33"/>
      <c r="BD187" s="33"/>
      <c r="BE187" s="526">
        <f t="shared" si="150"/>
        <v>0</v>
      </c>
      <c r="BF187" s="433"/>
      <c r="BG187" s="33"/>
      <c r="BH187" s="33"/>
      <c r="BI187" s="491" t="e">
        <f t="shared" si="132"/>
        <v>#REF!</v>
      </c>
      <c r="BJ187" s="482" t="e">
        <f>BJ189+BJ192+BJ199</f>
        <v>#REF!</v>
      </c>
      <c r="BK187" s="482"/>
      <c r="BL187" s="33"/>
      <c r="BM187" s="33"/>
      <c r="BN187" s="433"/>
      <c r="BO187" s="491">
        <f>BP187+BQ187+BR187+BS187</f>
        <v>0</v>
      </c>
      <c r="BP187" s="482">
        <f>BP189+BP192+BP199</f>
        <v>0</v>
      </c>
      <c r="BQ187" s="482"/>
      <c r="BR187" s="33"/>
      <c r="BS187" s="33"/>
      <c r="BT187" s="33"/>
      <c r="BU187" s="33"/>
      <c r="BV187" s="491">
        <f>BW187+BX187+BY187+BZ187</f>
        <v>0</v>
      </c>
      <c r="BW187" s="433">
        <v>0</v>
      </c>
      <c r="BX187" s="433"/>
      <c r="BY187" s="33"/>
      <c r="BZ187" s="33"/>
      <c r="CA187" s="342">
        <f>CB187</f>
        <v>0</v>
      </c>
      <c r="CB187" s="342">
        <f>CB189+CB192+CB199</f>
        <v>0</v>
      </c>
      <c r="CC187" s="247"/>
      <c r="CD187" s="247"/>
      <c r="CE187" s="342">
        <f>CF187</f>
        <v>0</v>
      </c>
      <c r="CF187" s="342">
        <f>CF189+CF192+CF199</f>
        <v>0</v>
      </c>
      <c r="CG187" s="526"/>
      <c r="CH187" s="247"/>
      <c r="CI187" s="247"/>
      <c r="CJ187" s="482"/>
      <c r="CK187" s="491">
        <f>CL187+CM187+CN187+CO187</f>
        <v>0</v>
      </c>
      <c r="CL187" s="482">
        <v>0</v>
      </c>
      <c r="CM187" s="482"/>
      <c r="CN187" s="33"/>
      <c r="CO187" s="33"/>
    </row>
    <row r="188" spans="2:93" s="52" customFormat="1" ht="99" hidden="1" customHeight="1" x14ac:dyDescent="0.25">
      <c r="B188" s="208" t="s">
        <v>178</v>
      </c>
      <c r="C188" s="121" t="s">
        <v>171</v>
      </c>
      <c r="D188" s="185">
        <f t="shared" ref="D188:D196" si="151">E188</f>
        <v>0</v>
      </c>
      <c r="E188" s="254">
        <f>E189</f>
        <v>0</v>
      </c>
      <c r="F188" s="254"/>
      <c r="G188" s="35"/>
      <c r="H188" s="247"/>
      <c r="I188" s="247"/>
      <c r="J188" s="567" t="e">
        <f t="shared" si="118"/>
        <v>#DIV/0!</v>
      </c>
      <c r="K188" s="254">
        <f>K189</f>
        <v>0</v>
      </c>
      <c r="L188" s="33"/>
      <c r="M188" s="125"/>
      <c r="N188" s="33"/>
      <c r="O188" s="102"/>
      <c r="P188" s="33"/>
      <c r="Q188" s="33"/>
      <c r="R188" s="33"/>
      <c r="S188" s="33"/>
      <c r="T188" s="33"/>
      <c r="U188" s="125">
        <f>U189</f>
        <v>0</v>
      </c>
      <c r="V188" s="629" t="e">
        <f t="shared" si="119"/>
        <v>#DIV/0!</v>
      </c>
      <c r="W188" s="125"/>
      <c r="X188" s="629" t="e">
        <f t="shared" si="120"/>
        <v>#DIV/0!</v>
      </c>
      <c r="Y188" s="102"/>
      <c r="Z188" s="629" t="e">
        <f t="shared" si="121"/>
        <v>#DIV/0!</v>
      </c>
      <c r="AA188" s="33"/>
      <c r="AB188" s="629" t="e">
        <f t="shared" si="122"/>
        <v>#DIV/0!</v>
      </c>
      <c r="AC188" s="33"/>
      <c r="AD188" s="622" t="e">
        <f t="shared" si="123"/>
        <v>#DIV/0!</v>
      </c>
      <c r="AE188" s="125">
        <f>AE189</f>
        <v>0</v>
      </c>
      <c r="AF188" s="33"/>
      <c r="AG188" s="125"/>
      <c r="AH188" s="622" t="e">
        <f t="shared" si="124"/>
        <v>#DIV/0!</v>
      </c>
      <c r="AI188" s="102"/>
      <c r="AJ188" s="622">
        <v>0</v>
      </c>
      <c r="AK188" s="33"/>
      <c r="AL188" s="458" t="e">
        <f t="shared" si="125"/>
        <v>#DIV/0!</v>
      </c>
      <c r="AM188" s="33"/>
      <c r="AN188" s="33"/>
      <c r="AO188" s="33"/>
      <c r="AP188" s="33"/>
      <c r="AQ188" s="33"/>
      <c r="AR188" s="33"/>
      <c r="AS188" s="33"/>
      <c r="AT188" s="33"/>
      <c r="AU188" s="554">
        <f t="shared" ref="AU188:AU195" si="152">AV188</f>
        <v>0</v>
      </c>
      <c r="AV188" s="559">
        <f t="shared" ref="AV188:AV208" si="153">AW188</f>
        <v>0</v>
      </c>
      <c r="AW188" s="125">
        <f>AW189</f>
        <v>0</v>
      </c>
      <c r="AX188" s="125"/>
      <c r="AY188" s="102"/>
      <c r="AZ188" s="33"/>
      <c r="BA188" s="306">
        <f t="shared" si="149"/>
        <v>0</v>
      </c>
      <c r="BB188" s="33"/>
      <c r="BC188" s="33"/>
      <c r="BD188" s="33"/>
      <c r="BE188" s="535">
        <f t="shared" si="150"/>
        <v>0</v>
      </c>
      <c r="BF188" s="125">
        <f>E188</f>
        <v>0</v>
      </c>
      <c r="BG188" s="102"/>
      <c r="BH188" s="33"/>
      <c r="BI188" s="495">
        <f t="shared" ref="BI188:BI196" si="154">BJ188</f>
        <v>0</v>
      </c>
      <c r="BJ188" s="125">
        <f>BJ189</f>
        <v>0</v>
      </c>
      <c r="BK188" s="125"/>
      <c r="BL188" s="102"/>
      <c r="BM188" s="33"/>
      <c r="BN188" s="436"/>
      <c r="BO188" s="495">
        <f t="shared" ref="BO188:BO199" si="155">BP188</f>
        <v>0</v>
      </c>
      <c r="BP188" s="125">
        <f>BP189</f>
        <v>0</v>
      </c>
      <c r="BQ188" s="125"/>
      <c r="BR188" s="102"/>
      <c r="BS188" s="33"/>
      <c r="BT188" s="102"/>
      <c r="BU188" s="33"/>
      <c r="BV188" s="495">
        <f t="shared" ref="BV188:BV199" si="156">BW188</f>
        <v>0</v>
      </c>
      <c r="BW188" s="125">
        <f>BW189</f>
        <v>0</v>
      </c>
      <c r="BX188" s="125"/>
      <c r="BY188" s="102"/>
      <c r="BZ188" s="33"/>
      <c r="CA188" s="340">
        <f t="shared" si="130"/>
        <v>0</v>
      </c>
      <c r="CB188" s="254"/>
      <c r="CC188" s="35"/>
      <c r="CD188" s="247"/>
      <c r="CE188" s="340">
        <f t="shared" si="131"/>
        <v>0</v>
      </c>
      <c r="CF188" s="254"/>
      <c r="CG188" s="254"/>
      <c r="CH188" s="35"/>
      <c r="CI188" s="247"/>
      <c r="CJ188" s="486"/>
      <c r="CK188" s="495">
        <f t="shared" ref="CK188:CK199" si="157">CL188</f>
        <v>0</v>
      </c>
      <c r="CL188" s="125">
        <f>CL189</f>
        <v>0</v>
      </c>
      <c r="CM188" s="125"/>
      <c r="CN188" s="102"/>
      <c r="CO188" s="33"/>
    </row>
    <row r="189" spans="2:93" s="39" customFormat="1" ht="100.5" hidden="1" customHeight="1" x14ac:dyDescent="0.25">
      <c r="B189" s="214" t="s">
        <v>334</v>
      </c>
      <c r="C189" s="40" t="s">
        <v>110</v>
      </c>
      <c r="D189" s="661">
        <f t="shared" si="151"/>
        <v>0</v>
      </c>
      <c r="E189" s="661">
        <f>E190+E191</f>
        <v>0</v>
      </c>
      <c r="F189" s="661"/>
      <c r="G189" s="276"/>
      <c r="H189" s="276"/>
      <c r="I189" s="276"/>
      <c r="J189" s="567" t="e">
        <f t="shared" si="118"/>
        <v>#DIV/0!</v>
      </c>
      <c r="K189" s="661">
        <f>K190+K191</f>
        <v>0</v>
      </c>
      <c r="L189" s="43"/>
      <c r="M189" s="128"/>
      <c r="N189" s="43"/>
      <c r="O189" s="43"/>
      <c r="P189" s="43"/>
      <c r="Q189" s="43"/>
      <c r="R189" s="43"/>
      <c r="S189" s="43"/>
      <c r="T189" s="43"/>
      <c r="U189" s="128">
        <f>U190+U191</f>
        <v>0</v>
      </c>
      <c r="V189" s="629" t="e">
        <f t="shared" si="119"/>
        <v>#DIV/0!</v>
      </c>
      <c r="W189" s="128"/>
      <c r="X189" s="629" t="e">
        <f t="shared" si="120"/>
        <v>#DIV/0!</v>
      </c>
      <c r="Y189" s="43"/>
      <c r="Z189" s="629" t="e">
        <f t="shared" si="121"/>
        <v>#DIV/0!</v>
      </c>
      <c r="AA189" s="43"/>
      <c r="AB189" s="629" t="e">
        <f t="shared" si="122"/>
        <v>#DIV/0!</v>
      </c>
      <c r="AC189" s="43"/>
      <c r="AD189" s="622" t="e">
        <f t="shared" si="123"/>
        <v>#DIV/0!</v>
      </c>
      <c r="AE189" s="128">
        <f>AE190+AE191</f>
        <v>0</v>
      </c>
      <c r="AF189" s="43"/>
      <c r="AG189" s="128"/>
      <c r="AH189" s="622" t="e">
        <f t="shared" si="124"/>
        <v>#DIV/0!</v>
      </c>
      <c r="AI189" s="43"/>
      <c r="AJ189" s="622">
        <v>0</v>
      </c>
      <c r="AK189" s="43"/>
      <c r="AL189" s="458" t="e">
        <f t="shared" si="125"/>
        <v>#DIV/0!</v>
      </c>
      <c r="AM189" s="43"/>
      <c r="AN189" s="43"/>
      <c r="AO189" s="43"/>
      <c r="AP189" s="43"/>
      <c r="AQ189" s="43"/>
      <c r="AR189" s="43"/>
      <c r="AS189" s="43"/>
      <c r="AT189" s="43"/>
      <c r="AU189" s="128">
        <f t="shared" si="152"/>
        <v>0</v>
      </c>
      <c r="AV189" s="128">
        <f t="shared" si="153"/>
        <v>0</v>
      </c>
      <c r="AW189" s="128">
        <f>AW190+AW191</f>
        <v>0</v>
      </c>
      <c r="AX189" s="128"/>
      <c r="AY189" s="43"/>
      <c r="AZ189" s="43"/>
      <c r="BA189" s="306">
        <f t="shared" si="149"/>
        <v>0</v>
      </c>
      <c r="BB189" s="21"/>
      <c r="BC189" s="21"/>
      <c r="BD189" s="21"/>
      <c r="BE189" s="128">
        <f t="shared" si="150"/>
        <v>0</v>
      </c>
      <c r="BF189" s="128">
        <f>E189</f>
        <v>0</v>
      </c>
      <c r="BG189" s="43"/>
      <c r="BH189" s="43"/>
      <c r="BI189" s="128">
        <f t="shared" si="154"/>
        <v>0</v>
      </c>
      <c r="BJ189" s="128">
        <f>BJ190+BJ191</f>
        <v>0</v>
      </c>
      <c r="BK189" s="128"/>
      <c r="BL189" s="43"/>
      <c r="BM189" s="43"/>
      <c r="BN189" s="128"/>
      <c r="BO189" s="128">
        <f t="shared" si="155"/>
        <v>0</v>
      </c>
      <c r="BP189" s="128">
        <f>BP190+BP191</f>
        <v>0</v>
      </c>
      <c r="BQ189" s="128"/>
      <c r="BR189" s="43"/>
      <c r="BS189" s="43"/>
      <c r="BT189" s="43"/>
      <c r="BU189" s="43"/>
      <c r="BV189" s="128">
        <f t="shared" si="156"/>
        <v>0</v>
      </c>
      <c r="BW189" s="128">
        <f>BW190+BW191</f>
        <v>0</v>
      </c>
      <c r="BX189" s="128"/>
      <c r="BY189" s="43"/>
      <c r="BZ189" s="43"/>
      <c r="CA189" s="128">
        <f t="shared" si="130"/>
        <v>0</v>
      </c>
      <c r="CB189" s="337"/>
      <c r="CC189" s="276"/>
      <c r="CD189" s="276"/>
      <c r="CE189" s="128">
        <f t="shared" si="131"/>
        <v>0</v>
      </c>
      <c r="CF189" s="337"/>
      <c r="CG189" s="524"/>
      <c r="CH189" s="276"/>
      <c r="CI189" s="276"/>
      <c r="CJ189" s="128"/>
      <c r="CK189" s="128">
        <f t="shared" si="157"/>
        <v>0</v>
      </c>
      <c r="CL189" s="128">
        <f>CL190+CL191</f>
        <v>0</v>
      </c>
      <c r="CM189" s="128"/>
      <c r="CN189" s="43"/>
      <c r="CO189" s="43"/>
    </row>
    <row r="190" spans="2:93" s="39" customFormat="1" ht="35.25" hidden="1" customHeight="1" x14ac:dyDescent="0.25">
      <c r="B190" s="215"/>
      <c r="C190" s="40" t="s">
        <v>105</v>
      </c>
      <c r="D190" s="188">
        <f t="shared" si="151"/>
        <v>0</v>
      </c>
      <c r="E190" s="188">
        <v>0</v>
      </c>
      <c r="F190" s="188"/>
      <c r="G190" s="276"/>
      <c r="H190" s="276"/>
      <c r="I190" s="276"/>
      <c r="J190" s="567" t="e">
        <f t="shared" si="118"/>
        <v>#DIV/0!</v>
      </c>
      <c r="K190" s="188">
        <v>0</v>
      </c>
      <c r="L190" s="43"/>
      <c r="M190" s="130"/>
      <c r="N190" s="43"/>
      <c r="O190" s="43"/>
      <c r="P190" s="43"/>
      <c r="Q190" s="43"/>
      <c r="R190" s="43"/>
      <c r="S190" s="43"/>
      <c r="T190" s="43"/>
      <c r="U190" s="130">
        <v>0</v>
      </c>
      <c r="V190" s="629" t="e">
        <f t="shared" si="119"/>
        <v>#DIV/0!</v>
      </c>
      <c r="W190" s="130"/>
      <c r="X190" s="629" t="e">
        <f t="shared" si="120"/>
        <v>#DIV/0!</v>
      </c>
      <c r="Y190" s="43"/>
      <c r="Z190" s="629" t="e">
        <f t="shared" si="121"/>
        <v>#DIV/0!</v>
      </c>
      <c r="AA190" s="43"/>
      <c r="AB190" s="629" t="e">
        <f t="shared" si="122"/>
        <v>#DIV/0!</v>
      </c>
      <c r="AC190" s="43"/>
      <c r="AD190" s="622" t="e">
        <f t="shared" si="123"/>
        <v>#DIV/0!</v>
      </c>
      <c r="AE190" s="130">
        <v>0</v>
      </c>
      <c r="AF190" s="43"/>
      <c r="AG190" s="130"/>
      <c r="AH190" s="622" t="e">
        <f t="shared" si="124"/>
        <v>#DIV/0!</v>
      </c>
      <c r="AI190" s="43"/>
      <c r="AJ190" s="622">
        <v>0</v>
      </c>
      <c r="AK190" s="43"/>
      <c r="AL190" s="458" t="e">
        <f t="shared" si="125"/>
        <v>#DIV/0!</v>
      </c>
      <c r="AM190" s="43"/>
      <c r="AN190" s="43"/>
      <c r="AO190" s="43"/>
      <c r="AP190" s="43"/>
      <c r="AQ190" s="43"/>
      <c r="AR190" s="43"/>
      <c r="AS190" s="43"/>
      <c r="AT190" s="43"/>
      <c r="AU190" s="130">
        <f t="shared" si="152"/>
        <v>0</v>
      </c>
      <c r="AV190" s="130">
        <f t="shared" si="153"/>
        <v>0</v>
      </c>
      <c r="AW190" s="130">
        <v>0</v>
      </c>
      <c r="AX190" s="130"/>
      <c r="AY190" s="43"/>
      <c r="AZ190" s="43"/>
      <c r="BA190" s="306">
        <f t="shared" si="149"/>
        <v>0</v>
      </c>
      <c r="BB190" s="43"/>
      <c r="BC190" s="43"/>
      <c r="BD190" s="43"/>
      <c r="BE190" s="130">
        <f t="shared" si="150"/>
        <v>0</v>
      </c>
      <c r="BF190" s="130">
        <f>E190</f>
        <v>0</v>
      </c>
      <c r="BG190" s="43"/>
      <c r="BH190" s="43"/>
      <c r="BI190" s="130">
        <f t="shared" si="154"/>
        <v>0</v>
      </c>
      <c r="BJ190" s="130">
        <v>0</v>
      </c>
      <c r="BK190" s="130"/>
      <c r="BL190" s="43"/>
      <c r="BM190" s="43"/>
      <c r="BN190" s="130"/>
      <c r="BO190" s="130">
        <f t="shared" si="155"/>
        <v>0</v>
      </c>
      <c r="BP190" s="130">
        <v>0</v>
      </c>
      <c r="BQ190" s="130"/>
      <c r="BR190" s="43"/>
      <c r="BS190" s="43"/>
      <c r="BT190" s="43"/>
      <c r="BU190" s="43"/>
      <c r="BV190" s="130">
        <f t="shared" si="156"/>
        <v>0</v>
      </c>
      <c r="BW190" s="130">
        <v>0</v>
      </c>
      <c r="BX190" s="130"/>
      <c r="BY190" s="43"/>
      <c r="BZ190" s="43"/>
      <c r="CA190" s="130">
        <f t="shared" si="130"/>
        <v>0</v>
      </c>
      <c r="CB190" s="188"/>
      <c r="CC190" s="276"/>
      <c r="CD190" s="276"/>
      <c r="CE190" s="130">
        <f t="shared" si="131"/>
        <v>0</v>
      </c>
      <c r="CF190" s="188"/>
      <c r="CG190" s="188"/>
      <c r="CH190" s="276"/>
      <c r="CI190" s="276"/>
      <c r="CJ190" s="130"/>
      <c r="CK190" s="130">
        <f t="shared" si="157"/>
        <v>0</v>
      </c>
      <c r="CL190" s="130">
        <v>0</v>
      </c>
      <c r="CM190" s="130"/>
      <c r="CN190" s="43"/>
      <c r="CO190" s="43"/>
    </row>
    <row r="191" spans="2:93" s="39" customFormat="1" ht="40.5" hidden="1" customHeight="1" x14ac:dyDescent="0.25">
      <c r="B191" s="215"/>
      <c r="C191" s="69" t="s">
        <v>111</v>
      </c>
      <c r="D191" s="188">
        <f t="shared" si="151"/>
        <v>0</v>
      </c>
      <c r="E191" s="188">
        <v>0</v>
      </c>
      <c r="F191" s="188"/>
      <c r="G191" s="276"/>
      <c r="H191" s="276"/>
      <c r="I191" s="276"/>
      <c r="J191" s="567" t="e">
        <f t="shared" si="118"/>
        <v>#DIV/0!</v>
      </c>
      <c r="K191" s="188">
        <v>0</v>
      </c>
      <c r="L191" s="43"/>
      <c r="M191" s="130"/>
      <c r="N191" s="43"/>
      <c r="O191" s="43"/>
      <c r="P191" s="43"/>
      <c r="Q191" s="43"/>
      <c r="R191" s="43"/>
      <c r="S191" s="43"/>
      <c r="T191" s="43"/>
      <c r="U191" s="130">
        <v>0</v>
      </c>
      <c r="V191" s="629" t="e">
        <f t="shared" si="119"/>
        <v>#DIV/0!</v>
      </c>
      <c r="W191" s="130"/>
      <c r="X191" s="629" t="e">
        <f t="shared" si="120"/>
        <v>#DIV/0!</v>
      </c>
      <c r="Y191" s="43"/>
      <c r="Z191" s="629" t="e">
        <f t="shared" si="121"/>
        <v>#DIV/0!</v>
      </c>
      <c r="AA191" s="43"/>
      <c r="AB191" s="629" t="e">
        <f t="shared" si="122"/>
        <v>#DIV/0!</v>
      </c>
      <c r="AC191" s="43"/>
      <c r="AD191" s="622" t="e">
        <f t="shared" si="123"/>
        <v>#DIV/0!</v>
      </c>
      <c r="AE191" s="130">
        <v>0</v>
      </c>
      <c r="AF191" s="43"/>
      <c r="AG191" s="130"/>
      <c r="AH191" s="622" t="e">
        <f t="shared" si="124"/>
        <v>#DIV/0!</v>
      </c>
      <c r="AI191" s="43"/>
      <c r="AJ191" s="622">
        <v>0</v>
      </c>
      <c r="AK191" s="43"/>
      <c r="AL191" s="458" t="e">
        <f t="shared" si="125"/>
        <v>#DIV/0!</v>
      </c>
      <c r="AM191" s="43"/>
      <c r="AN191" s="43"/>
      <c r="AO191" s="43"/>
      <c r="AP191" s="43"/>
      <c r="AQ191" s="43"/>
      <c r="AR191" s="43"/>
      <c r="AS191" s="43"/>
      <c r="AT191" s="43"/>
      <c r="AU191" s="130">
        <f t="shared" si="152"/>
        <v>0</v>
      </c>
      <c r="AV191" s="130">
        <f t="shared" si="153"/>
        <v>0</v>
      </c>
      <c r="AW191" s="130">
        <v>0</v>
      </c>
      <c r="AX191" s="130"/>
      <c r="AY191" s="43"/>
      <c r="AZ191" s="43"/>
      <c r="BA191" s="306">
        <f t="shared" si="149"/>
        <v>0</v>
      </c>
      <c r="BB191" s="43"/>
      <c r="BC191" s="43"/>
      <c r="BD191" s="43"/>
      <c r="BE191" s="130">
        <f t="shared" si="150"/>
        <v>0</v>
      </c>
      <c r="BF191" s="130">
        <f>E191</f>
        <v>0</v>
      </c>
      <c r="BG191" s="43"/>
      <c r="BH191" s="43"/>
      <c r="BI191" s="130">
        <f t="shared" si="154"/>
        <v>0</v>
      </c>
      <c r="BJ191" s="130">
        <v>0</v>
      </c>
      <c r="BK191" s="130"/>
      <c r="BL191" s="43"/>
      <c r="BM191" s="43"/>
      <c r="BN191" s="130"/>
      <c r="BO191" s="130">
        <f t="shared" si="155"/>
        <v>0</v>
      </c>
      <c r="BP191" s="130">
        <v>0</v>
      </c>
      <c r="BQ191" s="130"/>
      <c r="BR191" s="43"/>
      <c r="BS191" s="43"/>
      <c r="BT191" s="43"/>
      <c r="BU191" s="43"/>
      <c r="BV191" s="130">
        <f t="shared" si="156"/>
        <v>0</v>
      </c>
      <c r="BW191" s="130">
        <v>0</v>
      </c>
      <c r="BX191" s="130"/>
      <c r="BY191" s="43"/>
      <c r="BZ191" s="43"/>
      <c r="CA191" s="130">
        <f t="shared" si="130"/>
        <v>0</v>
      </c>
      <c r="CB191" s="188"/>
      <c r="CC191" s="276"/>
      <c r="CD191" s="276"/>
      <c r="CE191" s="130">
        <f t="shared" si="131"/>
        <v>0</v>
      </c>
      <c r="CF191" s="188"/>
      <c r="CG191" s="188"/>
      <c r="CH191" s="276"/>
      <c r="CI191" s="276"/>
      <c r="CJ191" s="130"/>
      <c r="CK191" s="130">
        <f t="shared" si="157"/>
        <v>0</v>
      </c>
      <c r="CL191" s="130">
        <v>0</v>
      </c>
      <c r="CM191" s="130"/>
      <c r="CN191" s="43"/>
      <c r="CO191" s="43"/>
    </row>
    <row r="192" spans="2:93" s="159" customFormat="1" ht="76.5" hidden="1" customHeight="1" x14ac:dyDescent="0.25">
      <c r="B192" s="213" t="s">
        <v>335</v>
      </c>
      <c r="C192" s="113" t="s">
        <v>170</v>
      </c>
      <c r="D192" s="185" t="e">
        <f t="shared" si="151"/>
        <v>#REF!</v>
      </c>
      <c r="E192" s="254" t="e">
        <f>E193+E194</f>
        <v>#REF!</v>
      </c>
      <c r="F192" s="254"/>
      <c r="G192" s="255"/>
      <c r="H192" s="35"/>
      <c r="I192" s="35"/>
      <c r="J192" s="567" t="e">
        <f t="shared" si="118"/>
        <v>#REF!</v>
      </c>
      <c r="K192" s="254" t="e">
        <f>K193+K194</f>
        <v>#REF!</v>
      </c>
      <c r="L192" s="102"/>
      <c r="M192" s="125"/>
      <c r="N192" s="102"/>
      <c r="O192" s="45"/>
      <c r="P192" s="102"/>
      <c r="Q192" s="102"/>
      <c r="R192" s="102"/>
      <c r="S192" s="102"/>
      <c r="T192" s="102"/>
      <c r="U192" s="125" t="e">
        <f>U193+U194</f>
        <v>#REF!</v>
      </c>
      <c r="V192" s="629" t="e">
        <f t="shared" si="119"/>
        <v>#REF!</v>
      </c>
      <c r="W192" s="125"/>
      <c r="X192" s="629" t="e">
        <f t="shared" si="120"/>
        <v>#DIV/0!</v>
      </c>
      <c r="Y192" s="45"/>
      <c r="Z192" s="629" t="e">
        <f t="shared" si="121"/>
        <v>#DIV/0!</v>
      </c>
      <c r="AA192" s="102"/>
      <c r="AB192" s="629" t="e">
        <f t="shared" si="122"/>
        <v>#DIV/0!</v>
      </c>
      <c r="AC192" s="102"/>
      <c r="AD192" s="622" t="e">
        <f t="shared" si="123"/>
        <v>#REF!</v>
      </c>
      <c r="AE192" s="125" t="e">
        <f>AE193+AE194</f>
        <v>#REF!</v>
      </c>
      <c r="AF192" s="102"/>
      <c r="AG192" s="125"/>
      <c r="AH192" s="622" t="e">
        <f t="shared" si="124"/>
        <v>#DIV/0!</v>
      </c>
      <c r="AI192" s="45"/>
      <c r="AJ192" s="622">
        <v>0</v>
      </c>
      <c r="AK192" s="102"/>
      <c r="AL192" s="458" t="e">
        <f t="shared" si="125"/>
        <v>#DIV/0!</v>
      </c>
      <c r="AM192" s="102"/>
      <c r="AN192" s="102"/>
      <c r="AO192" s="102"/>
      <c r="AP192" s="102"/>
      <c r="AQ192" s="102"/>
      <c r="AR192" s="102"/>
      <c r="AS192" s="102"/>
      <c r="AT192" s="102"/>
      <c r="AU192" s="554" t="e">
        <f t="shared" si="152"/>
        <v>#REF!</v>
      </c>
      <c r="AV192" s="559" t="e">
        <f t="shared" si="153"/>
        <v>#REF!</v>
      </c>
      <c r="AW192" s="125" t="e">
        <f>AW193+AW194</f>
        <v>#REF!</v>
      </c>
      <c r="AX192" s="125"/>
      <c r="AY192" s="45"/>
      <c r="AZ192" s="102"/>
      <c r="BA192" s="128">
        <f t="shared" si="149"/>
        <v>0</v>
      </c>
      <c r="BB192" s="128">
        <f>BB193+BB194</f>
        <v>0</v>
      </c>
      <c r="BC192" s="102"/>
      <c r="BD192" s="102"/>
      <c r="BE192" s="535">
        <f t="shared" si="150"/>
        <v>0</v>
      </c>
      <c r="BF192" s="125">
        <f>BF194</f>
        <v>0</v>
      </c>
      <c r="BG192" s="45"/>
      <c r="BH192" s="102"/>
      <c r="BI192" s="495" t="e">
        <f t="shared" si="154"/>
        <v>#REF!</v>
      </c>
      <c r="BJ192" s="125" t="e">
        <f>BJ193+BJ194</f>
        <v>#REF!</v>
      </c>
      <c r="BK192" s="125"/>
      <c r="BL192" s="45"/>
      <c r="BM192" s="102"/>
      <c r="BN192" s="436"/>
      <c r="BO192" s="495">
        <f t="shared" si="155"/>
        <v>0</v>
      </c>
      <c r="BP192" s="125">
        <f>BP193+BP194</f>
        <v>0</v>
      </c>
      <c r="BQ192" s="125"/>
      <c r="BR192" s="45"/>
      <c r="BS192" s="102"/>
      <c r="BT192" s="45"/>
      <c r="BU192" s="102"/>
      <c r="BV192" s="495">
        <f t="shared" si="156"/>
        <v>0</v>
      </c>
      <c r="BW192" s="125">
        <f>BW193+BW194</f>
        <v>0</v>
      </c>
      <c r="BX192" s="125"/>
      <c r="BY192" s="45"/>
      <c r="BZ192" s="102"/>
      <c r="CA192" s="340">
        <f t="shared" si="130"/>
        <v>0</v>
      </c>
      <c r="CB192" s="254"/>
      <c r="CC192" s="255"/>
      <c r="CD192" s="35"/>
      <c r="CE192" s="340">
        <f t="shared" si="131"/>
        <v>0</v>
      </c>
      <c r="CF192" s="254"/>
      <c r="CG192" s="254"/>
      <c r="CH192" s="255"/>
      <c r="CI192" s="35"/>
      <c r="CJ192" s="486"/>
      <c r="CK192" s="495">
        <f t="shared" si="157"/>
        <v>0</v>
      </c>
      <c r="CL192" s="125">
        <f>CL193+CL194</f>
        <v>0</v>
      </c>
      <c r="CM192" s="125"/>
      <c r="CN192" s="45"/>
      <c r="CO192" s="102"/>
    </row>
    <row r="193" spans="1:12248" s="181" customFormat="1" ht="54.75" hidden="1" customHeight="1" x14ac:dyDescent="0.3">
      <c r="B193" s="152"/>
      <c r="C193" s="126" t="s">
        <v>32</v>
      </c>
      <c r="D193" s="195" t="e">
        <f t="shared" si="151"/>
        <v>#REF!</v>
      </c>
      <c r="E193" s="195" t="e">
        <f>#REF!+#REF!</f>
        <v>#REF!</v>
      </c>
      <c r="F193" s="195"/>
      <c r="G193" s="195"/>
      <c r="H193" s="195"/>
      <c r="I193" s="195"/>
      <c r="J193" s="567" t="e">
        <f t="shared" si="118"/>
        <v>#REF!</v>
      </c>
      <c r="K193" s="195" t="e">
        <f>#REF!+#REF!</f>
        <v>#REF!</v>
      </c>
      <c r="L193" s="24"/>
      <c r="M193" s="24"/>
      <c r="N193" s="24"/>
      <c r="O193" s="24"/>
      <c r="P193" s="24"/>
      <c r="Q193" s="24"/>
      <c r="R193" s="24"/>
      <c r="S193" s="24"/>
      <c r="T193" s="24"/>
      <c r="U193" s="24" t="e">
        <f>#REF!+#REF!</f>
        <v>#REF!</v>
      </c>
      <c r="V193" s="629" t="e">
        <f t="shared" si="119"/>
        <v>#REF!</v>
      </c>
      <c r="W193" s="24"/>
      <c r="X193" s="629" t="e">
        <f t="shared" si="120"/>
        <v>#DIV/0!</v>
      </c>
      <c r="Y193" s="24"/>
      <c r="Z193" s="629" t="e">
        <f t="shared" si="121"/>
        <v>#DIV/0!</v>
      </c>
      <c r="AA193" s="24"/>
      <c r="AB193" s="629" t="e">
        <f t="shared" si="122"/>
        <v>#DIV/0!</v>
      </c>
      <c r="AC193" s="24"/>
      <c r="AD193" s="622" t="e">
        <f t="shared" si="123"/>
        <v>#REF!</v>
      </c>
      <c r="AE193" s="24" t="e">
        <f>#REF!+#REF!</f>
        <v>#REF!</v>
      </c>
      <c r="AF193" s="24"/>
      <c r="AG193" s="24"/>
      <c r="AH193" s="622" t="e">
        <f t="shared" si="124"/>
        <v>#DIV/0!</v>
      </c>
      <c r="AI193" s="24"/>
      <c r="AJ193" s="622">
        <v>0</v>
      </c>
      <c r="AK193" s="24"/>
      <c r="AL193" s="458" t="e">
        <f t="shared" si="125"/>
        <v>#DIV/0!</v>
      </c>
      <c r="AM193" s="24"/>
      <c r="AN193" s="24"/>
      <c r="AO193" s="24"/>
      <c r="AP193" s="24"/>
      <c r="AQ193" s="24"/>
      <c r="AR193" s="24"/>
      <c r="AS193" s="24"/>
      <c r="AT193" s="24"/>
      <c r="AU193" s="116" t="e">
        <f t="shared" si="152"/>
        <v>#REF!</v>
      </c>
      <c r="AV193" s="43" t="e">
        <f t="shared" si="153"/>
        <v>#REF!</v>
      </c>
      <c r="AW193" s="24" t="e">
        <f>#REF!+G193</f>
        <v>#REF!</v>
      </c>
      <c r="AX193" s="24"/>
      <c r="AY193" s="24"/>
      <c r="AZ193" s="24"/>
      <c r="BA193" s="306">
        <f t="shared" si="149"/>
        <v>0</v>
      </c>
      <c r="BB193" s="24"/>
      <c r="BC193" s="24"/>
      <c r="BD193" s="24"/>
      <c r="BE193" s="24" t="e">
        <f t="shared" si="150"/>
        <v>#REF!</v>
      </c>
      <c r="BF193" s="24" t="e">
        <f>E193</f>
        <v>#REF!</v>
      </c>
      <c r="BG193" s="24"/>
      <c r="BH193" s="24"/>
      <c r="BI193" s="24" t="e">
        <f t="shared" si="154"/>
        <v>#REF!</v>
      </c>
      <c r="BJ193" s="24" t="e">
        <f>H193+#REF!</f>
        <v>#REF!</v>
      </c>
      <c r="BK193" s="24"/>
      <c r="BL193" s="24"/>
      <c r="BM193" s="24"/>
      <c r="BN193" s="24"/>
      <c r="BO193" s="24">
        <f t="shared" si="155"/>
        <v>0</v>
      </c>
      <c r="BP193" s="24">
        <f>AZ193+BB193</f>
        <v>0</v>
      </c>
      <c r="BQ193" s="24"/>
      <c r="BR193" s="24"/>
      <c r="BS193" s="24"/>
      <c r="BT193" s="24"/>
      <c r="BU193" s="24"/>
      <c r="BV193" s="24">
        <f t="shared" si="156"/>
        <v>0</v>
      </c>
      <c r="BW193" s="24">
        <f>BA193+BH193</f>
        <v>0</v>
      </c>
      <c r="BX193" s="24"/>
      <c r="BY193" s="24"/>
      <c r="BZ193" s="24"/>
      <c r="CA193" s="24">
        <f t="shared" si="130"/>
        <v>0</v>
      </c>
      <c r="CB193" s="195"/>
      <c r="CC193" s="195"/>
      <c r="CD193" s="195"/>
      <c r="CE193" s="24">
        <f t="shared" si="131"/>
        <v>0</v>
      </c>
      <c r="CF193" s="195"/>
      <c r="CG193" s="195"/>
      <c r="CH193" s="195"/>
      <c r="CI193" s="195"/>
      <c r="CJ193" s="24"/>
      <c r="CK193" s="24">
        <f t="shared" si="157"/>
        <v>0</v>
      </c>
      <c r="CL193" s="24">
        <f>BW193+CD193</f>
        <v>0</v>
      </c>
      <c r="CM193" s="24"/>
      <c r="CN193" s="24"/>
      <c r="CO193" s="24"/>
    </row>
    <row r="194" spans="1:12248" s="71" customFormat="1" ht="53.25" hidden="1" customHeight="1" x14ac:dyDescent="0.3">
      <c r="B194" s="216"/>
      <c r="C194" s="127" t="s">
        <v>31</v>
      </c>
      <c r="D194" s="661">
        <f t="shared" si="151"/>
        <v>0</v>
      </c>
      <c r="E194" s="661">
        <f>SUM(E195:E196)</f>
        <v>0</v>
      </c>
      <c r="F194" s="661"/>
      <c r="G194" s="276"/>
      <c r="H194" s="276"/>
      <c r="I194" s="276"/>
      <c r="J194" s="567" t="e">
        <f t="shared" ref="J194:J258" si="158">I194/D194</f>
        <v>#DIV/0!</v>
      </c>
      <c r="K194" s="661">
        <f>SUM(K195:K196)</f>
        <v>0</v>
      </c>
      <c r="L194" s="43"/>
      <c r="M194" s="128"/>
      <c r="N194" s="43"/>
      <c r="O194" s="43"/>
      <c r="P194" s="43"/>
      <c r="Q194" s="43"/>
      <c r="R194" s="43"/>
      <c r="S194" s="43"/>
      <c r="T194" s="43"/>
      <c r="U194" s="128">
        <f>SUM(U195:U196)</f>
        <v>0</v>
      </c>
      <c r="V194" s="629" t="e">
        <f t="shared" si="119"/>
        <v>#DIV/0!</v>
      </c>
      <c r="W194" s="128"/>
      <c r="X194" s="629" t="e">
        <f t="shared" si="120"/>
        <v>#DIV/0!</v>
      </c>
      <c r="Y194" s="43"/>
      <c r="Z194" s="629" t="e">
        <f t="shared" si="121"/>
        <v>#DIV/0!</v>
      </c>
      <c r="AA194" s="43"/>
      <c r="AB194" s="629" t="e">
        <f t="shared" si="122"/>
        <v>#DIV/0!</v>
      </c>
      <c r="AC194" s="43"/>
      <c r="AD194" s="622" t="e">
        <f t="shared" si="123"/>
        <v>#DIV/0!</v>
      </c>
      <c r="AE194" s="128">
        <f>SUM(AE195:AE196)</f>
        <v>0</v>
      </c>
      <c r="AF194" s="43"/>
      <c r="AG194" s="128"/>
      <c r="AH194" s="622" t="e">
        <f t="shared" si="124"/>
        <v>#DIV/0!</v>
      </c>
      <c r="AI194" s="43"/>
      <c r="AJ194" s="622">
        <v>0</v>
      </c>
      <c r="AK194" s="43"/>
      <c r="AL194" s="458" t="e">
        <f t="shared" si="125"/>
        <v>#DIV/0!</v>
      </c>
      <c r="AM194" s="43"/>
      <c r="AN194" s="43"/>
      <c r="AO194" s="43"/>
      <c r="AP194" s="43"/>
      <c r="AQ194" s="43"/>
      <c r="AR194" s="43"/>
      <c r="AS194" s="43"/>
      <c r="AT194" s="43"/>
      <c r="AU194" s="128">
        <f t="shared" si="152"/>
        <v>0</v>
      </c>
      <c r="AV194" s="128">
        <f t="shared" si="153"/>
        <v>0</v>
      </c>
      <c r="AW194" s="128">
        <f>SUM(AW195:AW196)</f>
        <v>0</v>
      </c>
      <c r="AX194" s="128"/>
      <c r="AY194" s="43"/>
      <c r="AZ194" s="43"/>
      <c r="BA194" s="128">
        <f t="shared" si="149"/>
        <v>0</v>
      </c>
      <c r="BB194" s="128">
        <f>BB195</f>
        <v>0</v>
      </c>
      <c r="BC194" s="43"/>
      <c r="BD194" s="43"/>
      <c r="BE194" s="128">
        <f t="shared" si="150"/>
        <v>0</v>
      </c>
      <c r="BF194" s="128">
        <f>BF195+BF196</f>
        <v>0</v>
      </c>
      <c r="BG194" s="43"/>
      <c r="BH194" s="43"/>
      <c r="BI194" s="128">
        <f t="shared" si="154"/>
        <v>0</v>
      </c>
      <c r="BJ194" s="128">
        <f>BJ195</f>
        <v>0</v>
      </c>
      <c r="BK194" s="128"/>
      <c r="BL194" s="43"/>
      <c r="BM194" s="43"/>
      <c r="BN194" s="128"/>
      <c r="BO194" s="128">
        <f t="shared" si="155"/>
        <v>0</v>
      </c>
      <c r="BP194" s="128">
        <f>BP195</f>
        <v>0</v>
      </c>
      <c r="BQ194" s="128"/>
      <c r="BR194" s="43"/>
      <c r="BS194" s="43"/>
      <c r="BT194" s="43"/>
      <c r="BU194" s="43"/>
      <c r="BV194" s="128">
        <f t="shared" si="156"/>
        <v>0</v>
      </c>
      <c r="BW194" s="128">
        <f>BW195</f>
        <v>0</v>
      </c>
      <c r="BX194" s="128"/>
      <c r="BY194" s="43"/>
      <c r="BZ194" s="43"/>
      <c r="CA194" s="128">
        <f t="shared" si="130"/>
        <v>0</v>
      </c>
      <c r="CB194" s="337"/>
      <c r="CC194" s="276"/>
      <c r="CD194" s="276"/>
      <c r="CE194" s="128">
        <f t="shared" si="131"/>
        <v>0</v>
      </c>
      <c r="CF194" s="337"/>
      <c r="CG194" s="524"/>
      <c r="CH194" s="276"/>
      <c r="CI194" s="276"/>
      <c r="CJ194" s="128"/>
      <c r="CK194" s="128">
        <f t="shared" si="157"/>
        <v>0</v>
      </c>
      <c r="CL194" s="128">
        <f>CL195</f>
        <v>0</v>
      </c>
      <c r="CM194" s="128"/>
      <c r="CN194" s="43"/>
      <c r="CO194" s="43"/>
    </row>
    <row r="195" spans="1:12248" s="71" customFormat="1" ht="36.75" hidden="1" customHeight="1" x14ac:dyDescent="0.3">
      <c r="B195" s="216"/>
      <c r="C195" s="129" t="s">
        <v>108</v>
      </c>
      <c r="D195" s="188">
        <f t="shared" si="151"/>
        <v>0</v>
      </c>
      <c r="E195" s="188">
        <v>0</v>
      </c>
      <c r="F195" s="188"/>
      <c r="G195" s="189"/>
      <c r="H195" s="276"/>
      <c r="I195" s="276"/>
      <c r="J195" s="567" t="e">
        <f t="shared" si="158"/>
        <v>#DIV/0!</v>
      </c>
      <c r="K195" s="188">
        <v>0</v>
      </c>
      <c r="L195" s="43"/>
      <c r="M195" s="130"/>
      <c r="N195" s="43"/>
      <c r="O195" s="37"/>
      <c r="P195" s="43"/>
      <c r="Q195" s="43"/>
      <c r="R195" s="43"/>
      <c r="S195" s="43"/>
      <c r="T195" s="43"/>
      <c r="U195" s="130">
        <v>0</v>
      </c>
      <c r="V195" s="629" t="e">
        <f>U195/E195</f>
        <v>#DIV/0!</v>
      </c>
      <c r="W195" s="130"/>
      <c r="X195" s="629" t="e">
        <f t="shared" ref="X195:X259" si="159">W195/F195</f>
        <v>#DIV/0!</v>
      </c>
      <c r="Y195" s="37"/>
      <c r="Z195" s="629" t="e">
        <f>Y195/G195</f>
        <v>#DIV/0!</v>
      </c>
      <c r="AA195" s="43"/>
      <c r="AB195" s="629" t="e">
        <f>AA195/H195</f>
        <v>#DIV/0!</v>
      </c>
      <c r="AC195" s="43"/>
      <c r="AD195" s="622" t="e">
        <f>AC195/D195</f>
        <v>#DIV/0!</v>
      </c>
      <c r="AE195" s="130">
        <v>0</v>
      </c>
      <c r="AF195" s="43"/>
      <c r="AG195" s="130"/>
      <c r="AH195" s="622" t="e">
        <f t="shared" ref="AH195:AH259" si="160">AG195/F195</f>
        <v>#DIV/0!</v>
      </c>
      <c r="AI195" s="37"/>
      <c r="AJ195" s="622">
        <v>0</v>
      </c>
      <c r="AK195" s="43"/>
      <c r="AL195" s="458" t="e">
        <f>AK195/H195</f>
        <v>#DIV/0!</v>
      </c>
      <c r="AM195" s="43"/>
      <c r="AN195" s="43"/>
      <c r="AO195" s="43"/>
      <c r="AP195" s="43"/>
      <c r="AQ195" s="43"/>
      <c r="AR195" s="43"/>
      <c r="AS195" s="43"/>
      <c r="AT195" s="43"/>
      <c r="AU195" s="130">
        <f t="shared" si="152"/>
        <v>0</v>
      </c>
      <c r="AV195" s="130">
        <f t="shared" si="153"/>
        <v>0</v>
      </c>
      <c r="AW195" s="130">
        <v>0</v>
      </c>
      <c r="AX195" s="130"/>
      <c r="AY195" s="37"/>
      <c r="AZ195" s="43"/>
      <c r="BA195" s="130">
        <f t="shared" si="149"/>
        <v>0</v>
      </c>
      <c r="BB195" s="130">
        <f>BF195-E195</f>
        <v>0</v>
      </c>
      <c r="BC195" s="43"/>
      <c r="BD195" s="43"/>
      <c r="BE195" s="130">
        <f t="shared" si="150"/>
        <v>0</v>
      </c>
      <c r="BF195" s="130">
        <f>E195</f>
        <v>0</v>
      </c>
      <c r="BG195" s="37"/>
      <c r="BH195" s="43"/>
      <c r="BI195" s="130">
        <f t="shared" si="154"/>
        <v>0</v>
      </c>
      <c r="BJ195" s="130">
        <v>0</v>
      </c>
      <c r="BK195" s="130"/>
      <c r="BL195" s="37"/>
      <c r="BM195" s="43"/>
      <c r="BN195" s="130"/>
      <c r="BO195" s="130">
        <f t="shared" si="155"/>
        <v>0</v>
      </c>
      <c r="BP195" s="130">
        <v>0</v>
      </c>
      <c r="BQ195" s="130"/>
      <c r="BR195" s="37"/>
      <c r="BS195" s="43"/>
      <c r="BT195" s="37"/>
      <c r="BU195" s="43"/>
      <c r="BV195" s="130">
        <f t="shared" si="156"/>
        <v>0</v>
      </c>
      <c r="BW195" s="130">
        <v>0</v>
      </c>
      <c r="BX195" s="130"/>
      <c r="BY195" s="37"/>
      <c r="BZ195" s="43"/>
      <c r="CA195" s="130">
        <f t="shared" si="130"/>
        <v>0</v>
      </c>
      <c r="CB195" s="188"/>
      <c r="CC195" s="189"/>
      <c r="CD195" s="276"/>
      <c r="CE195" s="130">
        <f t="shared" si="131"/>
        <v>0</v>
      </c>
      <c r="CF195" s="188"/>
      <c r="CG195" s="188"/>
      <c r="CH195" s="189"/>
      <c r="CI195" s="276"/>
      <c r="CJ195" s="130"/>
      <c r="CK195" s="130">
        <f t="shared" si="157"/>
        <v>0</v>
      </c>
      <c r="CL195" s="130">
        <v>0</v>
      </c>
      <c r="CM195" s="130"/>
      <c r="CN195" s="37"/>
      <c r="CO195" s="43"/>
    </row>
    <row r="196" spans="1:12248" s="80" customFormat="1" ht="54" hidden="1" customHeight="1" x14ac:dyDescent="0.3">
      <c r="B196" s="221"/>
      <c r="C196" s="129" t="s">
        <v>111</v>
      </c>
      <c r="D196" s="188">
        <f t="shared" si="151"/>
        <v>0</v>
      </c>
      <c r="E196" s="123">
        <v>0</v>
      </c>
      <c r="F196" s="123"/>
      <c r="G196" s="247"/>
      <c r="H196" s="247"/>
      <c r="I196" s="247"/>
      <c r="J196" s="567" t="e">
        <f t="shared" si="158"/>
        <v>#DIV/0!</v>
      </c>
      <c r="K196" s="123">
        <v>0</v>
      </c>
      <c r="L196" s="33"/>
      <c r="M196" s="120"/>
      <c r="N196" s="33"/>
      <c r="O196" s="33"/>
      <c r="P196" s="33"/>
      <c r="Q196" s="33"/>
      <c r="R196" s="33"/>
      <c r="S196" s="33"/>
      <c r="T196" s="33"/>
      <c r="U196" s="120">
        <v>0</v>
      </c>
      <c r="V196" s="629" t="e">
        <f>U196/E196</f>
        <v>#DIV/0!</v>
      </c>
      <c r="W196" s="120"/>
      <c r="X196" s="629" t="e">
        <f t="shared" si="159"/>
        <v>#DIV/0!</v>
      </c>
      <c r="Y196" s="33"/>
      <c r="Z196" s="629" t="e">
        <f>Y196/G196</f>
        <v>#DIV/0!</v>
      </c>
      <c r="AA196" s="33"/>
      <c r="AB196" s="629" t="e">
        <f>AA196/H196</f>
        <v>#DIV/0!</v>
      </c>
      <c r="AC196" s="33"/>
      <c r="AD196" s="622" t="e">
        <f>AC196/D196</f>
        <v>#DIV/0!</v>
      </c>
      <c r="AE196" s="120">
        <v>0</v>
      </c>
      <c r="AF196" s="33"/>
      <c r="AG196" s="120"/>
      <c r="AH196" s="622" t="e">
        <f t="shared" si="160"/>
        <v>#DIV/0!</v>
      </c>
      <c r="AI196" s="33"/>
      <c r="AJ196" s="622">
        <v>0</v>
      </c>
      <c r="AK196" s="33"/>
      <c r="AL196" s="458" t="e">
        <f>AK196/H196</f>
        <v>#DIV/0!</v>
      </c>
      <c r="AM196" s="33"/>
      <c r="AN196" s="33"/>
      <c r="AO196" s="33"/>
      <c r="AP196" s="33"/>
      <c r="AQ196" s="33"/>
      <c r="AR196" s="33"/>
      <c r="AS196" s="33"/>
      <c r="AT196" s="33"/>
      <c r="AU196" s="120"/>
      <c r="AV196" s="130">
        <f t="shared" si="153"/>
        <v>0</v>
      </c>
      <c r="AW196" s="120">
        <v>0</v>
      </c>
      <c r="AX196" s="120"/>
      <c r="AY196" s="33"/>
      <c r="AZ196" s="33"/>
      <c r="BA196" s="306">
        <f t="shared" si="149"/>
        <v>0</v>
      </c>
      <c r="BB196" s="33"/>
      <c r="BC196" s="33"/>
      <c r="BD196" s="33"/>
      <c r="BE196" s="130">
        <f t="shared" si="150"/>
        <v>0</v>
      </c>
      <c r="BF196" s="120">
        <f>E196</f>
        <v>0</v>
      </c>
      <c r="BG196" s="33"/>
      <c r="BH196" s="33"/>
      <c r="BI196" s="130">
        <f t="shared" si="154"/>
        <v>0</v>
      </c>
      <c r="BJ196" s="120">
        <v>0</v>
      </c>
      <c r="BK196" s="120"/>
      <c r="BL196" s="33"/>
      <c r="BM196" s="33"/>
      <c r="BN196" s="130"/>
      <c r="BO196" s="130">
        <f t="shared" si="155"/>
        <v>0</v>
      </c>
      <c r="BP196" s="120">
        <v>0</v>
      </c>
      <c r="BQ196" s="120"/>
      <c r="BR196" s="33"/>
      <c r="BS196" s="33"/>
      <c r="BT196" s="33"/>
      <c r="BU196" s="33"/>
      <c r="BV196" s="130">
        <f t="shared" si="156"/>
        <v>0</v>
      </c>
      <c r="BW196" s="120">
        <v>0</v>
      </c>
      <c r="BX196" s="120"/>
      <c r="BY196" s="33"/>
      <c r="BZ196" s="33"/>
      <c r="CA196" s="130">
        <f t="shared" si="130"/>
        <v>0</v>
      </c>
      <c r="CB196" s="123"/>
      <c r="CC196" s="247"/>
      <c r="CD196" s="247"/>
      <c r="CE196" s="130">
        <f t="shared" si="131"/>
        <v>0</v>
      </c>
      <c r="CF196" s="123"/>
      <c r="CG196" s="123"/>
      <c r="CH196" s="247"/>
      <c r="CI196" s="247"/>
      <c r="CJ196" s="130"/>
      <c r="CK196" s="130">
        <f t="shared" si="157"/>
        <v>0</v>
      </c>
      <c r="CL196" s="120">
        <v>0</v>
      </c>
      <c r="CM196" s="120"/>
      <c r="CN196" s="33"/>
      <c r="CO196" s="33"/>
    </row>
    <row r="197" spans="1:12248" s="645" customFormat="1" ht="72.75" customHeight="1" x14ac:dyDescent="0.3">
      <c r="A197" s="407"/>
      <c r="B197" s="499">
        <v>1</v>
      </c>
      <c r="C197" s="440" t="s">
        <v>397</v>
      </c>
      <c r="D197" s="412">
        <f t="shared" ref="D197:D208" si="161">E197</f>
        <v>216611.40453</v>
      </c>
      <c r="E197" s="412">
        <f>E198+E199+E208</f>
        <v>216611.40453</v>
      </c>
      <c r="F197" s="412"/>
      <c r="G197" s="412"/>
      <c r="H197" s="412"/>
      <c r="I197" s="412">
        <f>K197+M197+O197+Q197</f>
        <v>216611.34386000002</v>
      </c>
      <c r="J197" s="613">
        <f t="shared" si="158"/>
        <v>0.99999971991317771</v>
      </c>
      <c r="K197" s="412">
        <f>K198+K199+K208</f>
        <v>216611.34386000002</v>
      </c>
      <c r="L197" s="613">
        <f>K197/D197</f>
        <v>0.99999971991317771</v>
      </c>
      <c r="M197" s="413"/>
      <c r="N197" s="413"/>
      <c r="O197" s="413"/>
      <c r="P197" s="413"/>
      <c r="Q197" s="413"/>
      <c r="R197" s="413"/>
      <c r="S197" s="413">
        <f>U197+W197+Y197+AA197</f>
        <v>216611.34386000002</v>
      </c>
      <c r="T197" s="570">
        <f>S197/D197</f>
        <v>0.99999971991317771</v>
      </c>
      <c r="U197" s="412">
        <f>U198+U199+U208</f>
        <v>216611.34386000002</v>
      </c>
      <c r="V197" s="570">
        <f>U197/E197</f>
        <v>0.99999971991317771</v>
      </c>
      <c r="W197" s="413"/>
      <c r="X197" s="644"/>
      <c r="Y197" s="413"/>
      <c r="Z197" s="644"/>
      <c r="AA197" s="413"/>
      <c r="AB197" s="644"/>
      <c r="AC197" s="412">
        <f>AE197+AG197+AI197+AK197</f>
        <v>216611.34386000002</v>
      </c>
      <c r="AD197" s="628">
        <f>AC197/D197</f>
        <v>0.99999971991317771</v>
      </c>
      <c r="AE197" s="412">
        <f>AE198+AE199+AE208</f>
        <v>216611.34386000002</v>
      </c>
      <c r="AF197" s="628">
        <f t="shared" ref="AF197:AF216" si="162">AE197/E197</f>
        <v>0.99999971991317771</v>
      </c>
      <c r="AG197" s="413"/>
      <c r="AH197" s="628"/>
      <c r="AI197" s="413"/>
      <c r="AJ197" s="628">
        <v>0</v>
      </c>
      <c r="AK197" s="413"/>
      <c r="AL197" s="628"/>
      <c r="AM197" s="413"/>
      <c r="AN197" s="413"/>
      <c r="AO197" s="413"/>
      <c r="AP197" s="413"/>
      <c r="AQ197" s="413"/>
      <c r="AR197" s="413"/>
      <c r="AS197" s="413"/>
      <c r="AT197" s="413"/>
      <c r="AU197" s="413">
        <f>AU198+AU199+AU208</f>
        <v>-1.4999999999417923E-2</v>
      </c>
      <c r="AV197" s="413">
        <f t="shared" si="153"/>
        <v>216611.38952999999</v>
      </c>
      <c r="AW197" s="413">
        <f>AW198+AW199+AW208</f>
        <v>216611.38952999999</v>
      </c>
      <c r="AX197" s="413"/>
      <c r="AY197" s="413"/>
      <c r="AZ197" s="413"/>
      <c r="BA197" s="413">
        <f t="shared" si="149"/>
        <v>0</v>
      </c>
      <c r="BB197" s="413">
        <f>BB198+BB199</f>
        <v>0</v>
      </c>
      <c r="BC197" s="413"/>
      <c r="BD197" s="413"/>
      <c r="BE197" s="413">
        <f t="shared" si="150"/>
        <v>216611.40453</v>
      </c>
      <c r="BF197" s="413">
        <f>BF198+BF199</f>
        <v>216611.40453</v>
      </c>
      <c r="BG197" s="413"/>
      <c r="BH197" s="413"/>
      <c r="BI197" s="413">
        <f>BJ197</f>
        <v>0</v>
      </c>
      <c r="BJ197" s="413">
        <f>BJ198+BJ199</f>
        <v>0</v>
      </c>
      <c r="BK197" s="413"/>
      <c r="BL197" s="413"/>
      <c r="BM197" s="413"/>
      <c r="BN197" s="413">
        <f>BN198+BN199</f>
        <v>0</v>
      </c>
      <c r="BO197" s="413">
        <f t="shared" si="155"/>
        <v>0</v>
      </c>
      <c r="BP197" s="413">
        <f>BP198+BP199</f>
        <v>0</v>
      </c>
      <c r="BQ197" s="413"/>
      <c r="BR197" s="413"/>
      <c r="BS197" s="413"/>
      <c r="BT197" s="413"/>
      <c r="BU197" s="413"/>
      <c r="BV197" s="413">
        <f t="shared" si="156"/>
        <v>0</v>
      </c>
      <c r="BW197" s="413">
        <f>BW198+BW199</f>
        <v>0</v>
      </c>
      <c r="BX197" s="413"/>
      <c r="BY197" s="413"/>
      <c r="BZ197" s="413"/>
      <c r="CA197" s="413">
        <f>CB197</f>
        <v>0</v>
      </c>
      <c r="CB197" s="413">
        <f>CB198+CB199</f>
        <v>0</v>
      </c>
      <c r="CC197" s="413"/>
      <c r="CD197" s="413"/>
      <c r="CE197" s="413">
        <f t="shared" si="131"/>
        <v>0</v>
      </c>
      <c r="CF197" s="413">
        <f>CF198+CF199</f>
        <v>0</v>
      </c>
      <c r="CG197" s="413"/>
      <c r="CH197" s="413"/>
      <c r="CI197" s="413"/>
      <c r="CJ197" s="413"/>
      <c r="CK197" s="413">
        <f t="shared" si="157"/>
        <v>0</v>
      </c>
      <c r="CL197" s="413">
        <f>CL198+CL199</f>
        <v>0</v>
      </c>
      <c r="CM197" s="413"/>
      <c r="CN197" s="413"/>
      <c r="CO197" s="407"/>
      <c r="CP197" s="413"/>
      <c r="CQ197" s="413"/>
      <c r="CR197" s="413"/>
      <c r="CS197" s="413"/>
      <c r="CT197" s="413"/>
      <c r="CU197" s="413"/>
      <c r="CV197" s="413"/>
      <c r="CW197" s="413"/>
      <c r="CX197" s="413"/>
      <c r="CY197" s="413"/>
      <c r="CZ197" s="413"/>
      <c r="DA197" s="413"/>
      <c r="DB197" s="413"/>
      <c r="DC197" s="414"/>
      <c r="DD197" s="414"/>
      <c r="DE197" s="414"/>
      <c r="DF197" s="414"/>
      <c r="DG197" s="412"/>
      <c r="DH197" s="412"/>
      <c r="DI197" s="412"/>
      <c r="DJ197" s="412"/>
      <c r="DK197" s="412"/>
      <c r="DL197" s="412"/>
      <c r="DM197" s="412"/>
      <c r="DN197" s="412"/>
      <c r="DO197" s="412"/>
      <c r="DP197" s="412"/>
      <c r="DQ197" s="412"/>
      <c r="DR197" s="412"/>
      <c r="DS197" s="412"/>
      <c r="DT197" s="412"/>
      <c r="DU197" s="412"/>
      <c r="DV197" s="412"/>
      <c r="DW197" s="412"/>
      <c r="DX197" s="412"/>
      <c r="DY197" s="412"/>
      <c r="DZ197" s="413"/>
      <c r="EA197" s="413"/>
      <c r="EB197" s="413"/>
      <c r="EC197" s="413"/>
      <c r="ED197" s="413"/>
      <c r="EE197" s="413"/>
      <c r="EF197" s="413"/>
      <c r="EG197" s="413"/>
      <c r="EH197" s="413"/>
      <c r="EI197" s="413"/>
      <c r="EJ197" s="413"/>
      <c r="EK197" s="413"/>
      <c r="EL197" s="413"/>
      <c r="EM197" s="413"/>
      <c r="EN197" s="413"/>
      <c r="EO197" s="413"/>
      <c r="EP197" s="413"/>
      <c r="EQ197" s="413"/>
      <c r="ER197" s="413"/>
      <c r="ES197" s="413"/>
      <c r="ET197" s="413"/>
      <c r="EU197" s="413"/>
      <c r="EV197" s="413"/>
      <c r="EW197" s="413"/>
      <c r="EX197" s="414"/>
      <c r="EY197" s="414"/>
      <c r="EZ197" s="414"/>
      <c r="FA197" s="414"/>
      <c r="FB197" s="414"/>
      <c r="FC197" s="413"/>
      <c r="FD197" s="413"/>
      <c r="FE197" s="414"/>
      <c r="FF197" s="414"/>
      <c r="FG197" s="413"/>
      <c r="FH197" s="413"/>
      <c r="FI197" s="414"/>
      <c r="FJ197" s="414"/>
      <c r="FK197" s="413"/>
      <c r="FL197" s="413"/>
      <c r="FM197" s="413"/>
      <c r="FN197" s="413"/>
      <c r="FO197" s="413"/>
      <c r="FP197" s="413"/>
      <c r="FQ197" s="413"/>
      <c r="FR197" s="414"/>
      <c r="FS197" s="414"/>
      <c r="FT197" s="413"/>
      <c r="FU197" s="413"/>
      <c r="FV197" s="414"/>
      <c r="FW197" s="414"/>
      <c r="FX197" s="413"/>
      <c r="FY197" s="413"/>
      <c r="FZ197" s="413"/>
      <c r="GA197" s="413"/>
      <c r="GB197" s="413"/>
      <c r="GC197" s="407"/>
      <c r="GD197" s="439"/>
      <c r="GE197" s="413"/>
      <c r="GF197" s="413"/>
      <c r="GG197" s="413"/>
      <c r="GH197" s="413"/>
      <c r="GI197" s="413"/>
      <c r="GJ197" s="413"/>
      <c r="GK197" s="413"/>
      <c r="GL197" s="412"/>
      <c r="GM197" s="412"/>
      <c r="GN197" s="412"/>
      <c r="GO197" s="412"/>
      <c r="GP197" s="412"/>
      <c r="GQ197" s="412"/>
      <c r="GR197" s="412"/>
      <c r="GS197" s="412"/>
      <c r="GT197" s="412"/>
      <c r="GU197" s="412"/>
      <c r="GV197" s="412"/>
      <c r="GW197" s="412"/>
      <c r="GX197" s="412"/>
      <c r="GY197" s="412"/>
      <c r="GZ197" s="412"/>
      <c r="HA197" s="412"/>
      <c r="HB197" s="412"/>
      <c r="HC197" s="412"/>
      <c r="HD197" s="412"/>
      <c r="HE197" s="412"/>
      <c r="HF197" s="412"/>
      <c r="HG197" s="412"/>
      <c r="HH197" s="412"/>
      <c r="HI197" s="412"/>
      <c r="HJ197" s="412"/>
      <c r="HK197" s="412"/>
      <c r="HL197" s="412"/>
      <c r="HM197" s="412"/>
      <c r="HN197" s="412"/>
      <c r="HO197" s="412"/>
      <c r="HP197" s="412"/>
      <c r="HQ197" s="412"/>
      <c r="HR197" s="412"/>
      <c r="HS197" s="412"/>
      <c r="HT197" s="412"/>
      <c r="HU197" s="412"/>
      <c r="HV197" s="412"/>
      <c r="HW197" s="412"/>
      <c r="HX197" s="412"/>
      <c r="HY197" s="412"/>
      <c r="HZ197" s="412"/>
      <c r="IA197" s="412"/>
      <c r="IB197" s="412"/>
      <c r="IC197" s="412"/>
      <c r="ID197" s="413"/>
      <c r="IE197" s="413"/>
      <c r="IF197" s="413"/>
      <c r="IG197" s="413"/>
      <c r="IH197" s="413"/>
      <c r="II197" s="413"/>
      <c r="IJ197" s="413"/>
      <c r="IK197" s="413"/>
      <c r="IL197" s="413"/>
      <c r="IM197" s="413"/>
      <c r="IN197" s="413"/>
      <c r="IO197" s="413"/>
      <c r="IP197" s="413"/>
      <c r="IQ197" s="413"/>
      <c r="IR197" s="413"/>
      <c r="IS197" s="413"/>
      <c r="IT197" s="413"/>
      <c r="IU197" s="413"/>
      <c r="IV197" s="413"/>
      <c r="IW197" s="413"/>
      <c r="IX197" s="413"/>
      <c r="IY197" s="413"/>
      <c r="IZ197" s="413"/>
      <c r="JA197" s="413"/>
      <c r="JB197" s="414"/>
      <c r="JC197" s="414"/>
      <c r="JD197" s="414"/>
      <c r="JE197" s="414"/>
      <c r="JF197" s="414"/>
      <c r="JG197" s="413"/>
      <c r="JH197" s="413"/>
      <c r="JI197" s="414"/>
      <c r="JJ197" s="414"/>
      <c r="JK197" s="413"/>
      <c r="JL197" s="413"/>
      <c r="JM197" s="414"/>
      <c r="JN197" s="414"/>
      <c r="JO197" s="413"/>
      <c r="JP197" s="413"/>
      <c r="JQ197" s="413"/>
      <c r="JR197" s="413"/>
      <c r="JS197" s="413"/>
      <c r="JT197" s="413"/>
      <c r="JU197" s="413"/>
      <c r="JV197" s="414"/>
      <c r="JW197" s="414"/>
      <c r="JX197" s="413"/>
      <c r="JY197" s="413"/>
      <c r="JZ197" s="414"/>
      <c r="KA197" s="414"/>
      <c r="KB197" s="413"/>
      <c r="KC197" s="413"/>
      <c r="KD197" s="413"/>
      <c r="KE197" s="413"/>
      <c r="KF197" s="413"/>
      <c r="KG197" s="407"/>
      <c r="KH197" s="439"/>
      <c r="KI197" s="413"/>
      <c r="KJ197" s="413"/>
      <c r="KK197" s="413"/>
      <c r="KL197" s="413"/>
      <c r="KM197" s="413"/>
      <c r="KN197" s="413"/>
      <c r="KO197" s="413"/>
      <c r="KP197" s="412"/>
      <c r="KQ197" s="412"/>
      <c r="KR197" s="412"/>
      <c r="KS197" s="412"/>
      <c r="KT197" s="412"/>
      <c r="KU197" s="412"/>
      <c r="KV197" s="412"/>
      <c r="KW197" s="412"/>
      <c r="KX197" s="412"/>
      <c r="KY197" s="412"/>
      <c r="KZ197" s="412"/>
      <c r="LA197" s="412"/>
      <c r="LB197" s="412"/>
      <c r="LC197" s="412"/>
      <c r="LD197" s="412"/>
      <c r="LE197" s="412"/>
      <c r="LF197" s="412"/>
      <c r="LG197" s="412"/>
      <c r="LH197" s="412"/>
      <c r="LI197" s="412"/>
      <c r="LJ197" s="412"/>
      <c r="LK197" s="412"/>
      <c r="LL197" s="412"/>
      <c r="LM197" s="412"/>
      <c r="LN197" s="412"/>
      <c r="LO197" s="412"/>
      <c r="LP197" s="412"/>
      <c r="LQ197" s="412"/>
      <c r="LR197" s="412"/>
      <c r="LS197" s="412"/>
      <c r="LT197" s="412"/>
      <c r="LU197" s="412"/>
      <c r="LV197" s="412"/>
      <c r="LW197" s="412"/>
      <c r="LX197" s="412"/>
      <c r="LY197" s="412"/>
      <c r="LZ197" s="412"/>
      <c r="MA197" s="412"/>
      <c r="MB197" s="412"/>
      <c r="MC197" s="412"/>
      <c r="MD197" s="412"/>
      <c r="ME197" s="412"/>
      <c r="MF197" s="412"/>
      <c r="MG197" s="412"/>
      <c r="MH197" s="413"/>
      <c r="MI197" s="413"/>
      <c r="MJ197" s="413"/>
      <c r="MK197" s="413"/>
      <c r="ML197" s="413"/>
      <c r="MM197" s="413"/>
      <c r="MN197" s="413"/>
      <c r="MO197" s="413"/>
      <c r="MP197" s="413"/>
      <c r="MQ197" s="413"/>
      <c r="MR197" s="413"/>
      <c r="MS197" s="413"/>
      <c r="MT197" s="413"/>
      <c r="MU197" s="413"/>
      <c r="MV197" s="413"/>
      <c r="MW197" s="413"/>
      <c r="MX197" s="413"/>
      <c r="MY197" s="413"/>
      <c r="MZ197" s="413"/>
      <c r="NA197" s="413"/>
      <c r="NB197" s="413"/>
      <c r="NC197" s="413"/>
      <c r="ND197" s="413"/>
      <c r="NE197" s="413"/>
      <c r="NF197" s="414"/>
      <c r="NG197" s="414"/>
      <c r="NH197" s="414"/>
      <c r="NI197" s="414"/>
      <c r="NJ197" s="414"/>
      <c r="NK197" s="413"/>
      <c r="NL197" s="413"/>
      <c r="NM197" s="414"/>
      <c r="NN197" s="414"/>
      <c r="NO197" s="413"/>
      <c r="NP197" s="413"/>
      <c r="NQ197" s="414"/>
      <c r="NR197" s="414"/>
      <c r="NS197" s="413"/>
      <c r="NT197" s="413"/>
      <c r="NU197" s="413"/>
      <c r="NV197" s="413"/>
      <c r="NW197" s="413"/>
      <c r="NX197" s="413"/>
      <c r="NY197" s="413"/>
      <c r="NZ197" s="414"/>
      <c r="OA197" s="414"/>
      <c r="OB197" s="413"/>
      <c r="OC197" s="413"/>
      <c r="OD197" s="414"/>
      <c r="OE197" s="414"/>
      <c r="OF197" s="413"/>
      <c r="OG197" s="413"/>
      <c r="OH197" s="413"/>
      <c r="OI197" s="413"/>
      <c r="OJ197" s="413"/>
      <c r="OK197" s="407"/>
      <c r="OL197" s="439"/>
      <c r="OM197" s="413"/>
      <c r="ON197" s="413"/>
      <c r="OO197" s="413"/>
      <c r="OP197" s="413"/>
      <c r="OQ197" s="413"/>
      <c r="OR197" s="413"/>
      <c r="OS197" s="413"/>
      <c r="OT197" s="412"/>
      <c r="OU197" s="412"/>
      <c r="OV197" s="412"/>
      <c r="OW197" s="412"/>
      <c r="OX197" s="412"/>
      <c r="OY197" s="412"/>
      <c r="OZ197" s="412"/>
      <c r="PA197" s="412"/>
      <c r="PB197" s="412"/>
      <c r="PC197" s="412"/>
      <c r="PD197" s="412"/>
      <c r="PE197" s="412"/>
      <c r="PF197" s="412"/>
      <c r="PG197" s="412"/>
      <c r="PH197" s="412"/>
      <c r="PI197" s="412"/>
      <c r="PJ197" s="412"/>
      <c r="PK197" s="412"/>
      <c r="PL197" s="412"/>
      <c r="PM197" s="412"/>
      <c r="PN197" s="412"/>
      <c r="PO197" s="412"/>
      <c r="PP197" s="412"/>
      <c r="PQ197" s="412"/>
      <c r="PR197" s="412"/>
      <c r="PS197" s="412"/>
      <c r="PT197" s="412"/>
      <c r="PU197" s="412"/>
      <c r="PV197" s="412"/>
      <c r="PW197" s="412"/>
      <c r="PX197" s="412"/>
      <c r="PY197" s="412"/>
      <c r="PZ197" s="412"/>
      <c r="QA197" s="412"/>
      <c r="QB197" s="412"/>
      <c r="QC197" s="412"/>
      <c r="QD197" s="412"/>
      <c r="QE197" s="412"/>
      <c r="QF197" s="412"/>
      <c r="QG197" s="412"/>
      <c r="QH197" s="412"/>
      <c r="QI197" s="412"/>
      <c r="QJ197" s="412"/>
      <c r="QK197" s="412"/>
      <c r="QL197" s="413"/>
      <c r="QM197" s="413"/>
      <c r="QN197" s="413"/>
      <c r="QO197" s="413"/>
      <c r="QP197" s="413"/>
      <c r="QQ197" s="413"/>
      <c r="QR197" s="413"/>
      <c r="QS197" s="413"/>
      <c r="QT197" s="413"/>
      <c r="QU197" s="413"/>
      <c r="QV197" s="413"/>
      <c r="QW197" s="413"/>
      <c r="QX197" s="413"/>
      <c r="QY197" s="413"/>
      <c r="QZ197" s="413"/>
      <c r="RA197" s="413"/>
      <c r="RB197" s="413"/>
      <c r="RC197" s="413"/>
      <c r="RD197" s="413"/>
      <c r="RE197" s="413"/>
      <c r="RF197" s="413"/>
      <c r="RG197" s="413"/>
      <c r="RH197" s="413"/>
      <c r="RI197" s="413"/>
      <c r="RJ197" s="414"/>
      <c r="RK197" s="414"/>
      <c r="RL197" s="414"/>
      <c r="RM197" s="414"/>
      <c r="RN197" s="414"/>
      <c r="RO197" s="413"/>
      <c r="RP197" s="413"/>
      <c r="RQ197" s="414"/>
      <c r="RR197" s="414"/>
      <c r="RS197" s="413"/>
      <c r="RT197" s="413"/>
      <c r="RU197" s="414"/>
      <c r="RV197" s="414"/>
      <c r="RW197" s="413"/>
      <c r="RX197" s="413"/>
      <c r="RY197" s="413"/>
      <c r="RZ197" s="413"/>
      <c r="SA197" s="413"/>
      <c r="SB197" s="413"/>
      <c r="SC197" s="413"/>
      <c r="SD197" s="414"/>
      <c r="SE197" s="414"/>
      <c r="SF197" s="413"/>
      <c r="SG197" s="413"/>
      <c r="SH197" s="414"/>
      <c r="SI197" s="414"/>
      <c r="SJ197" s="413"/>
      <c r="SK197" s="413"/>
      <c r="SL197" s="413"/>
      <c r="SM197" s="413"/>
      <c r="SN197" s="413"/>
      <c r="SO197" s="407"/>
      <c r="SP197" s="439"/>
      <c r="SQ197" s="413"/>
      <c r="SR197" s="413"/>
      <c r="SS197" s="413"/>
      <c r="ST197" s="413"/>
      <c r="SU197" s="413"/>
      <c r="SV197" s="413"/>
      <c r="SW197" s="413"/>
      <c r="SX197" s="412"/>
      <c r="SY197" s="412"/>
      <c r="SZ197" s="412"/>
      <c r="TA197" s="412"/>
      <c r="TB197" s="412"/>
      <c r="TC197" s="412"/>
      <c r="TD197" s="412"/>
      <c r="TE197" s="412"/>
      <c r="TF197" s="412"/>
      <c r="TG197" s="412"/>
      <c r="TH197" s="412"/>
      <c r="TI197" s="412"/>
      <c r="TJ197" s="412"/>
      <c r="TK197" s="412"/>
      <c r="TL197" s="412"/>
      <c r="TM197" s="412"/>
      <c r="TN197" s="412"/>
      <c r="TO197" s="412"/>
      <c r="TP197" s="412"/>
      <c r="TQ197" s="412"/>
      <c r="TR197" s="412"/>
      <c r="TS197" s="412"/>
      <c r="TT197" s="412"/>
      <c r="TU197" s="412"/>
      <c r="TV197" s="412"/>
      <c r="TW197" s="412"/>
      <c r="TX197" s="412"/>
      <c r="TY197" s="412"/>
      <c r="TZ197" s="412"/>
      <c r="UA197" s="412"/>
      <c r="UB197" s="412"/>
      <c r="UC197" s="412"/>
      <c r="UD197" s="412"/>
      <c r="UE197" s="412"/>
      <c r="UF197" s="412"/>
      <c r="UG197" s="412"/>
      <c r="UH197" s="412"/>
      <c r="UI197" s="412"/>
      <c r="UJ197" s="412"/>
      <c r="UK197" s="412"/>
      <c r="UL197" s="412"/>
      <c r="UM197" s="412"/>
      <c r="UN197" s="412"/>
      <c r="UO197" s="412"/>
      <c r="UP197" s="413"/>
      <c r="UQ197" s="413"/>
      <c r="UR197" s="413"/>
      <c r="US197" s="413"/>
      <c r="UT197" s="413"/>
      <c r="UU197" s="413"/>
      <c r="UV197" s="413"/>
      <c r="UW197" s="413"/>
      <c r="UX197" s="413"/>
      <c r="UY197" s="413"/>
      <c r="UZ197" s="413"/>
      <c r="VA197" s="413"/>
      <c r="VB197" s="413"/>
      <c r="VC197" s="413"/>
      <c r="VD197" s="413"/>
      <c r="VE197" s="413"/>
      <c r="VF197" s="413"/>
      <c r="VG197" s="413"/>
      <c r="VH197" s="413"/>
      <c r="VI197" s="413"/>
      <c r="VJ197" s="413"/>
      <c r="VK197" s="413"/>
      <c r="VL197" s="413"/>
      <c r="VM197" s="413"/>
      <c r="VN197" s="414"/>
      <c r="VO197" s="414"/>
      <c r="VP197" s="414"/>
      <c r="VQ197" s="414"/>
      <c r="VR197" s="414"/>
      <c r="VS197" s="413"/>
      <c r="VT197" s="413"/>
      <c r="VU197" s="414"/>
      <c r="VV197" s="414"/>
      <c r="VW197" s="413"/>
      <c r="VX197" s="413"/>
      <c r="VY197" s="414"/>
      <c r="VZ197" s="414"/>
      <c r="WA197" s="413"/>
      <c r="WB197" s="413"/>
      <c r="WC197" s="413"/>
      <c r="WD197" s="413"/>
      <c r="WE197" s="413"/>
      <c r="WF197" s="413"/>
      <c r="WG197" s="413"/>
      <c r="WH197" s="414"/>
      <c r="WI197" s="414"/>
      <c r="WJ197" s="413"/>
      <c r="WK197" s="413"/>
      <c r="WL197" s="414"/>
      <c r="WM197" s="414"/>
      <c r="WN197" s="413"/>
      <c r="WO197" s="413"/>
      <c r="WP197" s="413"/>
      <c r="WQ197" s="413"/>
      <c r="WR197" s="413"/>
      <c r="WS197" s="407"/>
      <c r="WT197" s="439"/>
      <c r="WU197" s="413"/>
      <c r="WV197" s="413"/>
      <c r="WW197" s="413"/>
      <c r="WX197" s="413"/>
      <c r="WY197" s="413"/>
      <c r="WZ197" s="413"/>
      <c r="XA197" s="413"/>
      <c r="XB197" s="412"/>
      <c r="XC197" s="412"/>
      <c r="XD197" s="412"/>
      <c r="XE197" s="412"/>
      <c r="XF197" s="412"/>
      <c r="XG197" s="412"/>
      <c r="XH197" s="412"/>
      <c r="XI197" s="412"/>
      <c r="XJ197" s="412"/>
      <c r="XK197" s="412"/>
      <c r="XL197" s="412"/>
      <c r="XM197" s="412"/>
      <c r="XN197" s="412"/>
      <c r="XO197" s="412"/>
      <c r="XP197" s="412"/>
      <c r="XQ197" s="412"/>
      <c r="XR197" s="412"/>
      <c r="XS197" s="412"/>
      <c r="XT197" s="412"/>
      <c r="XU197" s="412"/>
      <c r="XV197" s="412"/>
      <c r="XW197" s="412"/>
      <c r="XX197" s="412"/>
      <c r="XY197" s="412"/>
      <c r="XZ197" s="412"/>
      <c r="YA197" s="412"/>
      <c r="YB197" s="412"/>
      <c r="YC197" s="412"/>
      <c r="YD197" s="412"/>
      <c r="YE197" s="412"/>
      <c r="YF197" s="412"/>
      <c r="YG197" s="412"/>
      <c r="YH197" s="412"/>
      <c r="YI197" s="412"/>
      <c r="YJ197" s="412"/>
      <c r="YK197" s="412"/>
      <c r="YL197" s="412"/>
      <c r="YM197" s="412"/>
      <c r="YN197" s="412"/>
      <c r="YO197" s="412"/>
      <c r="YP197" s="412"/>
      <c r="YQ197" s="412"/>
      <c r="YR197" s="412"/>
      <c r="YS197" s="412"/>
      <c r="YT197" s="413"/>
      <c r="YU197" s="413"/>
      <c r="YV197" s="413"/>
      <c r="YW197" s="413"/>
      <c r="YX197" s="413"/>
      <c r="YY197" s="413"/>
      <c r="YZ197" s="413"/>
      <c r="ZA197" s="413"/>
      <c r="ZB197" s="413"/>
      <c r="ZC197" s="413"/>
      <c r="ZD197" s="413"/>
      <c r="ZE197" s="413"/>
      <c r="ZF197" s="413"/>
      <c r="ZG197" s="413"/>
      <c r="ZH197" s="413"/>
      <c r="ZI197" s="413"/>
      <c r="ZJ197" s="413"/>
      <c r="ZK197" s="413"/>
      <c r="ZL197" s="413"/>
      <c r="ZM197" s="413"/>
      <c r="ZN197" s="413"/>
      <c r="ZO197" s="413"/>
      <c r="ZP197" s="413"/>
      <c r="ZQ197" s="413"/>
      <c r="ZR197" s="414"/>
      <c r="ZS197" s="414"/>
      <c r="ZT197" s="414"/>
      <c r="ZU197" s="414"/>
      <c r="ZV197" s="414"/>
      <c r="ZW197" s="413"/>
      <c r="ZX197" s="413"/>
      <c r="ZY197" s="414"/>
      <c r="ZZ197" s="414"/>
      <c r="AAA197" s="413"/>
      <c r="AAB197" s="413"/>
      <c r="AAC197" s="414"/>
      <c r="AAD197" s="414"/>
      <c r="AAE197" s="413"/>
      <c r="AAF197" s="413"/>
      <c r="AAG197" s="413"/>
      <c r="AAH197" s="413"/>
      <c r="AAI197" s="413"/>
      <c r="AAJ197" s="413"/>
      <c r="AAK197" s="413"/>
      <c r="AAL197" s="414"/>
      <c r="AAM197" s="414"/>
      <c r="AAN197" s="413"/>
      <c r="AAO197" s="413"/>
      <c r="AAP197" s="414"/>
      <c r="AAQ197" s="414"/>
      <c r="AAR197" s="413"/>
      <c r="AAS197" s="413"/>
      <c r="AAT197" s="413"/>
      <c r="AAU197" s="413"/>
      <c r="AAV197" s="413"/>
      <c r="AAW197" s="407"/>
      <c r="AAX197" s="439"/>
      <c r="AAY197" s="413"/>
      <c r="AAZ197" s="413"/>
      <c r="ABA197" s="413"/>
      <c r="ABB197" s="413"/>
      <c r="ABC197" s="413"/>
      <c r="ABD197" s="413"/>
      <c r="ABE197" s="413"/>
      <c r="ABF197" s="412"/>
      <c r="ABG197" s="412"/>
      <c r="ABH197" s="412"/>
      <c r="ABI197" s="412"/>
      <c r="ABJ197" s="412"/>
      <c r="ABK197" s="412"/>
      <c r="ABL197" s="412"/>
      <c r="ABM197" s="412"/>
      <c r="ABN197" s="412"/>
      <c r="ABO197" s="412"/>
      <c r="ABP197" s="412"/>
      <c r="ABQ197" s="412"/>
      <c r="ABR197" s="412"/>
      <c r="ABS197" s="412"/>
      <c r="ABT197" s="412"/>
      <c r="ABU197" s="412"/>
      <c r="ABV197" s="412"/>
      <c r="ABW197" s="412"/>
      <c r="ABX197" s="412"/>
      <c r="ABY197" s="412"/>
      <c r="ABZ197" s="412"/>
      <c r="ACA197" s="412"/>
      <c r="ACB197" s="412"/>
      <c r="ACC197" s="412"/>
      <c r="ACD197" s="412"/>
      <c r="ACE197" s="412"/>
      <c r="ACF197" s="412"/>
      <c r="ACG197" s="412"/>
      <c r="ACH197" s="412"/>
      <c r="ACI197" s="412"/>
      <c r="ACJ197" s="412"/>
      <c r="ACK197" s="412"/>
      <c r="ACL197" s="412"/>
      <c r="ACM197" s="412"/>
      <c r="ACN197" s="412"/>
      <c r="ACO197" s="412"/>
      <c r="ACP197" s="412"/>
      <c r="ACQ197" s="412"/>
      <c r="ACR197" s="412"/>
      <c r="ACS197" s="412"/>
      <c r="ACT197" s="412"/>
      <c r="ACU197" s="412"/>
      <c r="ACV197" s="412"/>
      <c r="ACW197" s="412"/>
      <c r="ACX197" s="413"/>
      <c r="ACY197" s="413"/>
      <c r="ACZ197" s="413"/>
      <c r="ADA197" s="413"/>
      <c r="ADB197" s="413"/>
      <c r="ADC197" s="413"/>
      <c r="ADD197" s="413"/>
      <c r="ADE197" s="413"/>
      <c r="ADF197" s="413"/>
      <c r="ADG197" s="413"/>
      <c r="ADH197" s="413"/>
      <c r="ADI197" s="413"/>
      <c r="ADJ197" s="413"/>
      <c r="ADK197" s="413"/>
      <c r="ADL197" s="413"/>
      <c r="ADM197" s="413"/>
      <c r="ADN197" s="413"/>
      <c r="ADO197" s="413"/>
      <c r="ADP197" s="413"/>
      <c r="ADQ197" s="413"/>
      <c r="ADR197" s="413"/>
      <c r="ADS197" s="413"/>
      <c r="ADT197" s="413"/>
      <c r="ADU197" s="413"/>
      <c r="ADV197" s="414"/>
      <c r="ADW197" s="414"/>
      <c r="ADX197" s="414"/>
      <c r="ADY197" s="414"/>
      <c r="ADZ197" s="414"/>
      <c r="AEA197" s="413"/>
      <c r="AEB197" s="413"/>
      <c r="AEC197" s="414"/>
      <c r="AED197" s="414"/>
      <c r="AEE197" s="413"/>
      <c r="AEF197" s="413"/>
      <c r="AEG197" s="414"/>
      <c r="AEH197" s="414"/>
      <c r="AEI197" s="413"/>
      <c r="AEJ197" s="413"/>
      <c r="AEK197" s="413"/>
      <c r="AEL197" s="413"/>
      <c r="AEM197" s="413"/>
      <c r="AEN197" s="413"/>
      <c r="AEO197" s="413"/>
      <c r="AEP197" s="414"/>
      <c r="AEQ197" s="414"/>
      <c r="AER197" s="413"/>
      <c r="AES197" s="413"/>
      <c r="AET197" s="414"/>
      <c r="AEU197" s="414"/>
      <c r="AEV197" s="413"/>
      <c r="AEW197" s="413"/>
      <c r="AEX197" s="413"/>
      <c r="AEY197" s="413"/>
      <c r="AEZ197" s="413"/>
      <c r="AFA197" s="407"/>
      <c r="AFB197" s="439"/>
      <c r="AFC197" s="413"/>
      <c r="AFD197" s="413"/>
      <c r="AFE197" s="413"/>
      <c r="AFF197" s="413"/>
      <c r="AFG197" s="413"/>
      <c r="AFH197" s="413"/>
      <c r="AFI197" s="413"/>
      <c r="AFJ197" s="412"/>
      <c r="AFK197" s="412"/>
      <c r="AFL197" s="412"/>
      <c r="AFM197" s="412"/>
      <c r="AFN197" s="412"/>
      <c r="AFO197" s="412"/>
      <c r="AFP197" s="412"/>
      <c r="AFQ197" s="412"/>
      <c r="AFR197" s="412"/>
      <c r="AFS197" s="412"/>
      <c r="AFT197" s="412"/>
      <c r="AFU197" s="412"/>
      <c r="AFV197" s="412"/>
      <c r="AFW197" s="412"/>
      <c r="AFX197" s="412"/>
      <c r="AFY197" s="412"/>
      <c r="AFZ197" s="412"/>
      <c r="AGA197" s="412"/>
      <c r="AGB197" s="412"/>
      <c r="AGC197" s="412"/>
      <c r="AGD197" s="412"/>
      <c r="AGE197" s="412"/>
      <c r="AGF197" s="412"/>
      <c r="AGG197" s="412"/>
      <c r="AGH197" s="412"/>
      <c r="AGI197" s="412"/>
      <c r="AGJ197" s="412"/>
      <c r="AGK197" s="412"/>
      <c r="AGL197" s="412"/>
      <c r="AGM197" s="412"/>
      <c r="AGN197" s="412"/>
      <c r="AGO197" s="412"/>
      <c r="AGP197" s="412"/>
      <c r="AGQ197" s="412"/>
      <c r="AGR197" s="412"/>
      <c r="AGS197" s="412"/>
      <c r="AGT197" s="412"/>
      <c r="AGU197" s="412"/>
      <c r="AGV197" s="412"/>
      <c r="AGW197" s="412"/>
      <c r="AGX197" s="412"/>
      <c r="AGY197" s="412"/>
      <c r="AGZ197" s="412"/>
      <c r="AHA197" s="412"/>
      <c r="AHB197" s="413"/>
      <c r="AHC197" s="413"/>
      <c r="AHD197" s="413"/>
      <c r="AHE197" s="413"/>
      <c r="AHF197" s="413"/>
      <c r="AHG197" s="413"/>
      <c r="AHH197" s="413"/>
      <c r="AHI197" s="413"/>
      <c r="AHJ197" s="413"/>
      <c r="AHK197" s="413"/>
      <c r="AHL197" s="413"/>
      <c r="AHM197" s="413"/>
      <c r="AHN197" s="413"/>
      <c r="AHO197" s="413"/>
      <c r="AHP197" s="413"/>
      <c r="AHQ197" s="413"/>
      <c r="AHR197" s="413"/>
      <c r="AHS197" s="413"/>
      <c r="AHT197" s="413"/>
      <c r="AHU197" s="413"/>
      <c r="AHV197" s="413"/>
      <c r="AHW197" s="413"/>
      <c r="AHX197" s="413"/>
      <c r="AHY197" s="413"/>
      <c r="AHZ197" s="414"/>
      <c r="AIA197" s="414"/>
      <c r="AIB197" s="414"/>
      <c r="AIC197" s="414"/>
      <c r="AID197" s="414"/>
      <c r="AIE197" s="413"/>
      <c r="AIF197" s="413"/>
      <c r="AIG197" s="414"/>
      <c r="AIH197" s="414"/>
      <c r="AII197" s="413"/>
      <c r="AIJ197" s="413"/>
      <c r="AIK197" s="414"/>
      <c r="AIL197" s="414"/>
      <c r="AIM197" s="413"/>
      <c r="AIN197" s="413"/>
      <c r="AIO197" s="413"/>
      <c r="AIP197" s="413"/>
      <c r="AIQ197" s="413"/>
      <c r="AIR197" s="413"/>
      <c r="AIS197" s="413"/>
      <c r="AIT197" s="414"/>
      <c r="AIU197" s="414"/>
      <c r="AIV197" s="413"/>
      <c r="AIW197" s="413"/>
      <c r="AIX197" s="414"/>
      <c r="AIY197" s="414"/>
      <c r="AIZ197" s="413"/>
      <c r="AJA197" s="413"/>
      <c r="AJB197" s="413"/>
      <c r="AJC197" s="413"/>
      <c r="AJD197" s="413"/>
      <c r="AJE197" s="407"/>
      <c r="AJF197" s="439"/>
      <c r="AJG197" s="413"/>
      <c r="AJH197" s="413"/>
      <c r="AJI197" s="413"/>
      <c r="AJJ197" s="413"/>
      <c r="AJK197" s="413"/>
      <c r="AJL197" s="413"/>
      <c r="AJM197" s="413"/>
      <c r="AJN197" s="412"/>
      <c r="AJO197" s="412"/>
      <c r="AJP197" s="412"/>
      <c r="AJQ197" s="412"/>
      <c r="AJR197" s="412"/>
      <c r="AJS197" s="412"/>
      <c r="AJT197" s="412"/>
      <c r="AJU197" s="412"/>
      <c r="AJV197" s="412"/>
      <c r="AJW197" s="412"/>
      <c r="AJX197" s="412"/>
      <c r="AJY197" s="412"/>
      <c r="AJZ197" s="412"/>
      <c r="AKA197" s="412"/>
      <c r="AKB197" s="412"/>
      <c r="AKC197" s="412"/>
      <c r="AKD197" s="412"/>
      <c r="AKE197" s="412"/>
      <c r="AKF197" s="412"/>
      <c r="AKG197" s="412"/>
      <c r="AKH197" s="412"/>
      <c r="AKI197" s="412"/>
      <c r="AKJ197" s="412"/>
      <c r="AKK197" s="412"/>
      <c r="AKL197" s="412"/>
      <c r="AKM197" s="412"/>
      <c r="AKN197" s="412"/>
      <c r="AKO197" s="412"/>
      <c r="AKP197" s="412"/>
      <c r="AKQ197" s="412"/>
      <c r="AKR197" s="412"/>
      <c r="AKS197" s="412"/>
      <c r="AKT197" s="412"/>
      <c r="AKU197" s="412"/>
      <c r="AKV197" s="412"/>
      <c r="AKW197" s="412"/>
      <c r="AKX197" s="412"/>
      <c r="AKY197" s="412"/>
      <c r="AKZ197" s="412"/>
      <c r="ALA197" s="412"/>
      <c r="ALB197" s="412"/>
      <c r="ALC197" s="412"/>
      <c r="ALD197" s="412"/>
      <c r="ALE197" s="412"/>
      <c r="ALF197" s="413"/>
      <c r="ALG197" s="413"/>
      <c r="ALH197" s="413"/>
      <c r="ALI197" s="413"/>
      <c r="ALJ197" s="413"/>
      <c r="ALK197" s="413"/>
      <c r="ALL197" s="413"/>
      <c r="ALM197" s="413"/>
      <c r="ALN197" s="413"/>
      <c r="ALO197" s="413"/>
      <c r="ALP197" s="413"/>
      <c r="ALQ197" s="413"/>
      <c r="ALR197" s="413"/>
      <c r="ALS197" s="413"/>
      <c r="ALT197" s="413"/>
      <c r="ALU197" s="413"/>
      <c r="ALV197" s="413"/>
      <c r="ALW197" s="413"/>
      <c r="ALX197" s="413"/>
      <c r="ALY197" s="413"/>
      <c r="ALZ197" s="413"/>
      <c r="AMA197" s="413"/>
      <c r="AMB197" s="413"/>
      <c r="AMC197" s="413"/>
      <c r="AMD197" s="414"/>
      <c r="AME197" s="414"/>
      <c r="AMF197" s="414"/>
      <c r="AMG197" s="414"/>
      <c r="AMH197" s="414"/>
      <c r="AMI197" s="413"/>
      <c r="AMJ197" s="413"/>
      <c r="AMK197" s="414"/>
      <c r="AML197" s="414"/>
      <c r="AMM197" s="413"/>
      <c r="AMN197" s="413"/>
      <c r="AMO197" s="414"/>
      <c r="AMP197" s="414"/>
      <c r="AMQ197" s="413"/>
      <c r="AMR197" s="413"/>
      <c r="AMS197" s="413"/>
      <c r="AMT197" s="413"/>
      <c r="AMU197" s="413"/>
      <c r="AMV197" s="413"/>
      <c r="AMW197" s="413"/>
      <c r="AMX197" s="414"/>
      <c r="AMY197" s="414"/>
      <c r="AMZ197" s="413"/>
      <c r="ANA197" s="413"/>
      <c r="ANB197" s="414"/>
      <c r="ANC197" s="414"/>
      <c r="AND197" s="413"/>
      <c r="ANE197" s="413"/>
      <c r="ANF197" s="413"/>
      <c r="ANG197" s="413"/>
      <c r="ANH197" s="413"/>
      <c r="ANI197" s="407"/>
      <c r="ANJ197" s="439"/>
      <c r="ANK197" s="413"/>
      <c r="ANL197" s="413"/>
      <c r="ANM197" s="413"/>
      <c r="ANN197" s="413"/>
      <c r="ANO197" s="413"/>
      <c r="ANP197" s="413"/>
      <c r="ANQ197" s="413"/>
      <c r="ANR197" s="412"/>
      <c r="ANS197" s="412"/>
      <c r="ANT197" s="412"/>
      <c r="ANU197" s="412"/>
      <c r="ANV197" s="412"/>
      <c r="ANW197" s="412"/>
      <c r="ANX197" s="412"/>
      <c r="ANY197" s="412"/>
      <c r="ANZ197" s="412"/>
      <c r="AOA197" s="412"/>
      <c r="AOB197" s="412"/>
      <c r="AOC197" s="412"/>
      <c r="AOD197" s="412"/>
      <c r="AOE197" s="412"/>
      <c r="AOF197" s="412"/>
      <c r="AOG197" s="412"/>
      <c r="AOH197" s="412"/>
      <c r="AOI197" s="412"/>
      <c r="AOJ197" s="412"/>
      <c r="AOK197" s="412"/>
      <c r="AOL197" s="412"/>
      <c r="AOM197" s="412"/>
      <c r="AON197" s="412"/>
      <c r="AOO197" s="412"/>
      <c r="AOP197" s="412"/>
      <c r="AOQ197" s="412"/>
      <c r="AOR197" s="412"/>
      <c r="AOS197" s="412"/>
      <c r="AOT197" s="412"/>
      <c r="AOU197" s="412"/>
      <c r="AOV197" s="412"/>
      <c r="AOW197" s="412"/>
      <c r="AOX197" s="412"/>
      <c r="AOY197" s="412"/>
      <c r="AOZ197" s="412"/>
      <c r="APA197" s="412"/>
      <c r="APB197" s="412"/>
      <c r="APC197" s="412"/>
      <c r="APD197" s="412"/>
      <c r="APE197" s="412"/>
      <c r="APF197" s="412"/>
      <c r="APG197" s="412"/>
      <c r="APH197" s="412"/>
      <c r="API197" s="412"/>
      <c r="APJ197" s="413"/>
      <c r="APK197" s="413"/>
      <c r="APL197" s="413"/>
      <c r="APM197" s="413"/>
      <c r="APN197" s="413"/>
      <c r="APO197" s="413"/>
      <c r="APP197" s="413"/>
      <c r="APQ197" s="413"/>
      <c r="APR197" s="413"/>
      <c r="APS197" s="413"/>
      <c r="APT197" s="413"/>
      <c r="APU197" s="413"/>
      <c r="APV197" s="413"/>
      <c r="APW197" s="413"/>
      <c r="APX197" s="413"/>
      <c r="APY197" s="413"/>
      <c r="APZ197" s="413"/>
      <c r="AQA197" s="413"/>
      <c r="AQB197" s="413"/>
      <c r="AQC197" s="413"/>
      <c r="AQD197" s="413"/>
      <c r="AQE197" s="413"/>
      <c r="AQF197" s="413"/>
      <c r="AQG197" s="413"/>
      <c r="AQH197" s="414"/>
      <c r="AQI197" s="414"/>
      <c r="AQJ197" s="414"/>
      <c r="AQK197" s="414"/>
      <c r="AQL197" s="414"/>
      <c r="AQM197" s="413"/>
      <c r="AQN197" s="413"/>
      <c r="AQO197" s="414"/>
      <c r="AQP197" s="414"/>
      <c r="AQQ197" s="413"/>
      <c r="AQR197" s="413"/>
      <c r="AQS197" s="414"/>
      <c r="AQT197" s="414"/>
      <c r="AQU197" s="413"/>
      <c r="AQV197" s="413"/>
      <c r="AQW197" s="413"/>
      <c r="AQX197" s="413"/>
      <c r="AQY197" s="413"/>
      <c r="AQZ197" s="413"/>
      <c r="ARA197" s="413"/>
      <c r="ARB197" s="414"/>
      <c r="ARC197" s="414"/>
      <c r="ARD197" s="413"/>
      <c r="ARE197" s="413"/>
      <c r="ARF197" s="414"/>
      <c r="ARG197" s="414"/>
      <c r="ARH197" s="413"/>
      <c r="ARI197" s="413"/>
      <c r="ARJ197" s="413"/>
      <c r="ARK197" s="413"/>
      <c r="ARL197" s="413"/>
      <c r="ARM197" s="407"/>
      <c r="ARN197" s="439"/>
      <c r="ARO197" s="413"/>
      <c r="ARP197" s="413"/>
      <c r="ARQ197" s="413"/>
      <c r="ARR197" s="413"/>
      <c r="ARS197" s="413"/>
      <c r="ART197" s="413"/>
      <c r="ARU197" s="413"/>
      <c r="ARV197" s="412"/>
      <c r="ARW197" s="412"/>
      <c r="ARX197" s="412"/>
      <c r="ARY197" s="412"/>
      <c r="ARZ197" s="412"/>
      <c r="ASA197" s="412"/>
      <c r="ASB197" s="412"/>
      <c r="ASC197" s="412"/>
      <c r="ASD197" s="412"/>
      <c r="ASE197" s="412"/>
      <c r="ASF197" s="412"/>
      <c r="ASG197" s="412"/>
      <c r="ASH197" s="412"/>
      <c r="ASI197" s="412"/>
      <c r="ASJ197" s="412"/>
      <c r="ASK197" s="412"/>
      <c r="ASL197" s="412"/>
      <c r="ASM197" s="412"/>
      <c r="ASN197" s="412"/>
      <c r="ASO197" s="412"/>
      <c r="ASP197" s="412"/>
      <c r="ASQ197" s="412"/>
      <c r="ASR197" s="412"/>
      <c r="ASS197" s="412"/>
      <c r="AST197" s="412"/>
      <c r="ASU197" s="412"/>
      <c r="ASV197" s="412"/>
      <c r="ASW197" s="412"/>
      <c r="ASX197" s="412"/>
      <c r="ASY197" s="412"/>
      <c r="ASZ197" s="412"/>
      <c r="ATA197" s="412"/>
      <c r="ATB197" s="412"/>
      <c r="ATC197" s="412"/>
      <c r="ATD197" s="412"/>
      <c r="ATE197" s="412"/>
      <c r="ATF197" s="412"/>
      <c r="ATG197" s="412"/>
      <c r="ATH197" s="412"/>
      <c r="ATI197" s="412"/>
      <c r="ATJ197" s="412"/>
      <c r="ATK197" s="412"/>
      <c r="ATL197" s="412"/>
      <c r="ATM197" s="412"/>
      <c r="ATN197" s="413"/>
      <c r="ATO197" s="413"/>
      <c r="ATP197" s="413"/>
      <c r="ATQ197" s="413"/>
      <c r="ATR197" s="413"/>
      <c r="ATS197" s="413"/>
      <c r="ATT197" s="413"/>
      <c r="ATU197" s="413"/>
      <c r="ATV197" s="413"/>
      <c r="ATW197" s="413"/>
      <c r="ATX197" s="413"/>
      <c r="ATY197" s="413"/>
      <c r="ATZ197" s="413"/>
      <c r="AUA197" s="413"/>
      <c r="AUB197" s="413"/>
      <c r="AUC197" s="413"/>
      <c r="AUD197" s="413"/>
      <c r="AUE197" s="413"/>
      <c r="AUF197" s="413"/>
      <c r="AUG197" s="413"/>
      <c r="AUH197" s="413"/>
      <c r="AUI197" s="413"/>
      <c r="AUJ197" s="413"/>
      <c r="AUK197" s="413"/>
      <c r="AUL197" s="414"/>
      <c r="AUM197" s="414"/>
      <c r="AUN197" s="414"/>
      <c r="AUO197" s="414"/>
      <c r="AUP197" s="414"/>
      <c r="AUQ197" s="413"/>
      <c r="AUR197" s="413"/>
      <c r="AUS197" s="414"/>
      <c r="AUT197" s="414"/>
      <c r="AUU197" s="413"/>
      <c r="AUV197" s="413"/>
      <c r="AUW197" s="414"/>
      <c r="AUX197" s="414"/>
      <c r="AUY197" s="413"/>
      <c r="AUZ197" s="413"/>
      <c r="AVA197" s="413"/>
      <c r="AVB197" s="413"/>
      <c r="AVC197" s="413"/>
      <c r="AVD197" s="413"/>
      <c r="AVE197" s="413"/>
      <c r="AVF197" s="414"/>
      <c r="AVG197" s="414"/>
      <c r="AVH197" s="413"/>
      <c r="AVI197" s="413"/>
      <c r="AVJ197" s="414"/>
      <c r="AVK197" s="414"/>
      <c r="AVL197" s="413"/>
      <c r="AVM197" s="413"/>
      <c r="AVN197" s="413"/>
      <c r="AVO197" s="413"/>
      <c r="AVP197" s="413"/>
      <c r="AVQ197" s="407"/>
      <c r="AVR197" s="439"/>
      <c r="AVS197" s="413"/>
      <c r="AVT197" s="413"/>
      <c r="AVU197" s="413"/>
      <c r="AVV197" s="413"/>
      <c r="AVW197" s="413"/>
      <c r="AVX197" s="413"/>
      <c r="AVY197" s="413"/>
      <c r="AVZ197" s="412"/>
      <c r="AWA197" s="412"/>
      <c r="AWB197" s="412"/>
      <c r="AWC197" s="412"/>
      <c r="AWD197" s="412"/>
      <c r="AWE197" s="412"/>
      <c r="AWF197" s="412"/>
      <c r="AWG197" s="412"/>
      <c r="AWH197" s="412"/>
      <c r="AWI197" s="412"/>
      <c r="AWJ197" s="412"/>
      <c r="AWK197" s="412"/>
      <c r="AWL197" s="412"/>
      <c r="AWM197" s="412"/>
      <c r="AWN197" s="412"/>
      <c r="AWO197" s="412"/>
      <c r="AWP197" s="412"/>
      <c r="AWQ197" s="412"/>
      <c r="AWR197" s="412"/>
      <c r="AWS197" s="412"/>
      <c r="AWT197" s="412"/>
      <c r="AWU197" s="412"/>
      <c r="AWV197" s="412"/>
      <c r="AWW197" s="412"/>
      <c r="AWX197" s="412"/>
      <c r="AWY197" s="412"/>
      <c r="AWZ197" s="412"/>
      <c r="AXA197" s="412"/>
      <c r="AXB197" s="412"/>
      <c r="AXC197" s="412"/>
      <c r="AXD197" s="412"/>
      <c r="AXE197" s="412"/>
      <c r="AXF197" s="412"/>
      <c r="AXG197" s="412"/>
      <c r="AXH197" s="412"/>
      <c r="AXI197" s="412"/>
      <c r="AXJ197" s="412"/>
      <c r="AXK197" s="412"/>
      <c r="AXL197" s="412"/>
      <c r="AXM197" s="412"/>
      <c r="AXN197" s="412"/>
      <c r="AXO197" s="412"/>
      <c r="AXP197" s="412"/>
      <c r="AXQ197" s="412"/>
      <c r="AXR197" s="413"/>
      <c r="AXS197" s="413"/>
      <c r="AXT197" s="413"/>
      <c r="AXU197" s="413"/>
      <c r="AXV197" s="413"/>
      <c r="AXW197" s="413"/>
      <c r="AXX197" s="413"/>
      <c r="AXY197" s="413"/>
      <c r="AXZ197" s="413"/>
      <c r="AYA197" s="413"/>
      <c r="AYB197" s="413"/>
      <c r="AYC197" s="413"/>
      <c r="AYD197" s="413"/>
      <c r="AYE197" s="413"/>
      <c r="AYF197" s="413"/>
      <c r="AYG197" s="413"/>
      <c r="AYH197" s="413"/>
      <c r="AYI197" s="413"/>
      <c r="AYJ197" s="413"/>
      <c r="AYK197" s="413"/>
      <c r="AYL197" s="413"/>
      <c r="AYM197" s="413"/>
      <c r="AYN197" s="413"/>
      <c r="AYO197" s="413"/>
      <c r="AYP197" s="414"/>
      <c r="AYQ197" s="414"/>
      <c r="AYR197" s="414"/>
      <c r="AYS197" s="414"/>
      <c r="AYT197" s="414"/>
      <c r="AYU197" s="413"/>
      <c r="AYV197" s="413"/>
      <c r="AYW197" s="414"/>
      <c r="AYX197" s="414"/>
      <c r="AYY197" s="413"/>
      <c r="AYZ197" s="413"/>
      <c r="AZA197" s="414"/>
      <c r="AZB197" s="414"/>
      <c r="AZC197" s="413"/>
      <c r="AZD197" s="413"/>
      <c r="AZE197" s="413"/>
      <c r="AZF197" s="413"/>
      <c r="AZG197" s="413"/>
      <c r="AZH197" s="413"/>
      <c r="AZI197" s="413"/>
      <c r="AZJ197" s="414"/>
      <c r="AZK197" s="414"/>
      <c r="AZL197" s="413"/>
      <c r="AZM197" s="413"/>
      <c r="AZN197" s="414"/>
      <c r="AZO197" s="414"/>
      <c r="AZP197" s="413"/>
      <c r="AZQ197" s="413"/>
      <c r="AZR197" s="413"/>
      <c r="AZS197" s="413"/>
      <c r="AZT197" s="413"/>
      <c r="AZU197" s="407"/>
      <c r="AZV197" s="439"/>
      <c r="AZW197" s="413"/>
      <c r="AZX197" s="413"/>
      <c r="AZY197" s="413"/>
      <c r="AZZ197" s="413"/>
      <c r="BAA197" s="413"/>
      <c r="BAB197" s="413"/>
      <c r="BAC197" s="413"/>
      <c r="BAD197" s="412"/>
      <c r="BAE197" s="412"/>
      <c r="BAF197" s="412"/>
      <c r="BAG197" s="412"/>
      <c r="BAH197" s="412"/>
      <c r="BAI197" s="412"/>
      <c r="BAJ197" s="412"/>
      <c r="BAK197" s="412"/>
      <c r="BAL197" s="412"/>
      <c r="BAM197" s="412"/>
      <c r="BAN197" s="412"/>
      <c r="BAO197" s="412"/>
      <c r="BAP197" s="412"/>
      <c r="BAQ197" s="412"/>
      <c r="BAR197" s="412"/>
      <c r="BAS197" s="412"/>
      <c r="BAT197" s="412"/>
      <c r="BAU197" s="412"/>
      <c r="BAV197" s="412"/>
      <c r="BAW197" s="412"/>
      <c r="BAX197" s="412"/>
      <c r="BAY197" s="412"/>
      <c r="BAZ197" s="412"/>
      <c r="BBA197" s="412"/>
      <c r="BBB197" s="412"/>
      <c r="BBC197" s="412"/>
      <c r="BBD197" s="412"/>
      <c r="BBE197" s="412"/>
      <c r="BBF197" s="412"/>
      <c r="BBG197" s="412"/>
      <c r="BBH197" s="412"/>
      <c r="BBI197" s="412"/>
      <c r="BBJ197" s="412"/>
      <c r="BBK197" s="412"/>
      <c r="BBL197" s="412"/>
      <c r="BBM197" s="412"/>
      <c r="BBN197" s="412"/>
      <c r="BBO197" s="412"/>
      <c r="BBP197" s="412"/>
      <c r="BBQ197" s="412"/>
      <c r="BBR197" s="412"/>
      <c r="BBS197" s="412"/>
      <c r="BBT197" s="412"/>
      <c r="BBU197" s="412"/>
      <c r="BBV197" s="413"/>
      <c r="BBW197" s="413"/>
      <c r="BBX197" s="413"/>
      <c r="BBY197" s="413"/>
      <c r="BBZ197" s="413"/>
      <c r="BCA197" s="413"/>
      <c r="BCB197" s="413"/>
      <c r="BCC197" s="413"/>
      <c r="BCD197" s="413"/>
      <c r="BCE197" s="413"/>
      <c r="BCF197" s="413"/>
      <c r="BCG197" s="413"/>
      <c r="BCH197" s="413"/>
      <c r="BCI197" s="413"/>
      <c r="BCJ197" s="413"/>
      <c r="BCK197" s="413"/>
      <c r="BCL197" s="413"/>
      <c r="BCM197" s="413"/>
      <c r="BCN197" s="413"/>
      <c r="BCO197" s="413"/>
      <c r="BCP197" s="413"/>
      <c r="BCQ197" s="413"/>
      <c r="BCR197" s="413"/>
      <c r="BCS197" s="413"/>
      <c r="BCT197" s="414"/>
      <c r="BCU197" s="414"/>
      <c r="BCV197" s="414"/>
      <c r="BCW197" s="414"/>
      <c r="BCX197" s="414"/>
      <c r="BCY197" s="413"/>
      <c r="BCZ197" s="413"/>
      <c r="BDA197" s="414"/>
      <c r="BDB197" s="414"/>
      <c r="BDC197" s="413"/>
      <c r="BDD197" s="413"/>
      <c r="BDE197" s="414"/>
      <c r="BDF197" s="414"/>
      <c r="BDG197" s="413"/>
      <c r="BDH197" s="413"/>
      <c r="BDI197" s="413"/>
      <c r="BDJ197" s="413"/>
      <c r="BDK197" s="413"/>
      <c r="BDL197" s="413"/>
      <c r="BDM197" s="413"/>
      <c r="BDN197" s="414"/>
      <c r="BDO197" s="414"/>
      <c r="BDP197" s="413"/>
      <c r="BDQ197" s="413"/>
      <c r="BDR197" s="414"/>
      <c r="BDS197" s="414"/>
      <c r="BDT197" s="413"/>
      <c r="BDU197" s="413"/>
      <c r="BDV197" s="413"/>
      <c r="BDW197" s="413"/>
      <c r="BDX197" s="413"/>
      <c r="BDY197" s="407"/>
      <c r="BDZ197" s="439"/>
      <c r="BEA197" s="413"/>
      <c r="BEB197" s="413"/>
      <c r="BEC197" s="413"/>
      <c r="BED197" s="413"/>
      <c r="BEE197" s="413"/>
      <c r="BEF197" s="413"/>
      <c r="BEG197" s="413"/>
      <c r="BEH197" s="412"/>
      <c r="BEI197" s="412"/>
      <c r="BEJ197" s="412"/>
      <c r="BEK197" s="412"/>
      <c r="BEL197" s="412"/>
      <c r="BEM197" s="412"/>
      <c r="BEN197" s="412"/>
      <c r="BEO197" s="412"/>
      <c r="BEP197" s="412"/>
      <c r="BEQ197" s="412"/>
      <c r="BER197" s="412"/>
      <c r="BES197" s="412"/>
      <c r="BET197" s="412"/>
      <c r="BEU197" s="412"/>
      <c r="BEV197" s="412"/>
      <c r="BEW197" s="412"/>
      <c r="BEX197" s="412"/>
      <c r="BEY197" s="412"/>
      <c r="BEZ197" s="412"/>
      <c r="BFA197" s="412"/>
      <c r="BFB197" s="412"/>
      <c r="BFC197" s="412"/>
      <c r="BFD197" s="412"/>
      <c r="BFE197" s="412"/>
      <c r="BFF197" s="412"/>
      <c r="BFG197" s="412"/>
      <c r="BFH197" s="412"/>
      <c r="BFI197" s="412"/>
      <c r="BFJ197" s="412"/>
      <c r="BFK197" s="412"/>
      <c r="BFL197" s="412"/>
      <c r="BFM197" s="412"/>
      <c r="BFN197" s="412"/>
      <c r="BFO197" s="412"/>
      <c r="BFP197" s="412"/>
      <c r="BFQ197" s="412"/>
      <c r="BFR197" s="412"/>
      <c r="BFS197" s="412"/>
      <c r="BFT197" s="412"/>
      <c r="BFU197" s="412"/>
      <c r="BFV197" s="412"/>
      <c r="BFW197" s="412"/>
      <c r="BFX197" s="412"/>
      <c r="BFY197" s="412"/>
      <c r="BFZ197" s="413"/>
      <c r="BGA197" s="413"/>
      <c r="BGB197" s="413"/>
      <c r="BGC197" s="413"/>
      <c r="BGD197" s="413"/>
      <c r="BGE197" s="413"/>
      <c r="BGF197" s="413"/>
      <c r="BGG197" s="413"/>
      <c r="BGH197" s="413"/>
      <c r="BGI197" s="413"/>
      <c r="BGJ197" s="413"/>
      <c r="BGK197" s="413"/>
      <c r="BGL197" s="413"/>
      <c r="BGM197" s="413"/>
      <c r="BGN197" s="413"/>
      <c r="BGO197" s="413"/>
      <c r="BGP197" s="413"/>
      <c r="BGQ197" s="413"/>
      <c r="BGR197" s="413"/>
      <c r="BGS197" s="413"/>
      <c r="BGT197" s="413"/>
      <c r="BGU197" s="413"/>
      <c r="BGV197" s="413"/>
      <c r="BGW197" s="413"/>
      <c r="BGX197" s="414"/>
      <c r="BGY197" s="414"/>
      <c r="BGZ197" s="414"/>
      <c r="BHA197" s="414"/>
      <c r="BHB197" s="414"/>
      <c r="BHC197" s="413"/>
      <c r="BHD197" s="413"/>
      <c r="BHE197" s="414"/>
      <c r="BHF197" s="414"/>
      <c r="BHG197" s="413"/>
      <c r="BHH197" s="413"/>
      <c r="BHI197" s="414"/>
      <c r="BHJ197" s="414"/>
      <c r="BHK197" s="413"/>
      <c r="BHL197" s="413"/>
      <c r="BHM197" s="413"/>
      <c r="BHN197" s="413"/>
      <c r="BHO197" s="413"/>
      <c r="BHP197" s="413"/>
      <c r="BHQ197" s="413"/>
      <c r="BHR197" s="414"/>
      <c r="BHS197" s="414"/>
      <c r="BHT197" s="413"/>
      <c r="BHU197" s="413"/>
      <c r="BHV197" s="414"/>
      <c r="BHW197" s="414"/>
      <c r="BHX197" s="413"/>
      <c r="BHY197" s="413"/>
      <c r="BHZ197" s="413"/>
      <c r="BIA197" s="413"/>
      <c r="BIB197" s="413"/>
      <c r="BIC197" s="407"/>
      <c r="BID197" s="439"/>
      <c r="BIE197" s="413"/>
      <c r="BIF197" s="413"/>
      <c r="BIG197" s="413"/>
      <c r="BIH197" s="413"/>
      <c r="BII197" s="413"/>
      <c r="BIJ197" s="413"/>
      <c r="BIK197" s="413"/>
      <c r="BIL197" s="412"/>
      <c r="BIM197" s="412"/>
      <c r="BIN197" s="412"/>
      <c r="BIO197" s="412"/>
      <c r="BIP197" s="412"/>
      <c r="BIQ197" s="412"/>
      <c r="BIR197" s="412"/>
      <c r="BIS197" s="412"/>
      <c r="BIT197" s="412"/>
      <c r="BIU197" s="412"/>
      <c r="BIV197" s="412"/>
      <c r="BIW197" s="412"/>
      <c r="BIX197" s="412"/>
      <c r="BIY197" s="412"/>
      <c r="BIZ197" s="412"/>
      <c r="BJA197" s="412"/>
      <c r="BJB197" s="412"/>
      <c r="BJC197" s="412"/>
      <c r="BJD197" s="412"/>
      <c r="BJE197" s="412"/>
      <c r="BJF197" s="412"/>
      <c r="BJG197" s="412"/>
      <c r="BJH197" s="412"/>
      <c r="BJI197" s="412"/>
      <c r="BJJ197" s="412"/>
      <c r="BJK197" s="412"/>
      <c r="BJL197" s="412"/>
      <c r="BJM197" s="412"/>
      <c r="BJN197" s="412"/>
      <c r="BJO197" s="412"/>
      <c r="BJP197" s="412"/>
      <c r="BJQ197" s="412"/>
      <c r="BJR197" s="412"/>
      <c r="BJS197" s="412"/>
      <c r="BJT197" s="412"/>
      <c r="BJU197" s="412"/>
      <c r="BJV197" s="412"/>
      <c r="BJW197" s="412"/>
      <c r="BJX197" s="412"/>
      <c r="BJY197" s="412"/>
      <c r="BJZ197" s="412"/>
      <c r="BKA197" s="412"/>
      <c r="BKB197" s="412"/>
      <c r="BKC197" s="412"/>
      <c r="BKD197" s="413"/>
      <c r="BKE197" s="413"/>
      <c r="BKF197" s="413"/>
      <c r="BKG197" s="413"/>
      <c r="BKH197" s="413"/>
      <c r="BKI197" s="413"/>
      <c r="BKJ197" s="413"/>
      <c r="BKK197" s="413"/>
      <c r="BKL197" s="413"/>
      <c r="BKM197" s="413"/>
      <c r="BKN197" s="413"/>
      <c r="BKO197" s="413"/>
      <c r="BKP197" s="413"/>
      <c r="BKQ197" s="413"/>
      <c r="BKR197" s="413"/>
      <c r="BKS197" s="413"/>
      <c r="BKT197" s="413"/>
      <c r="BKU197" s="413"/>
      <c r="BKV197" s="413"/>
      <c r="BKW197" s="413"/>
      <c r="BKX197" s="413"/>
      <c r="BKY197" s="413"/>
      <c r="BKZ197" s="413"/>
      <c r="BLA197" s="413"/>
      <c r="BLB197" s="414"/>
      <c r="BLC197" s="414"/>
      <c r="BLD197" s="414"/>
      <c r="BLE197" s="414"/>
      <c r="BLF197" s="414"/>
      <c r="BLG197" s="413"/>
      <c r="BLH197" s="413"/>
      <c r="BLI197" s="414"/>
      <c r="BLJ197" s="414"/>
      <c r="BLK197" s="413"/>
      <c r="BLL197" s="413"/>
      <c r="BLM197" s="414"/>
      <c r="BLN197" s="414"/>
      <c r="BLO197" s="413"/>
      <c r="BLP197" s="413"/>
      <c r="BLQ197" s="413"/>
      <c r="BLR197" s="413"/>
      <c r="BLS197" s="413"/>
      <c r="BLT197" s="413"/>
      <c r="BLU197" s="413"/>
      <c r="BLV197" s="414"/>
      <c r="BLW197" s="414"/>
      <c r="BLX197" s="413"/>
      <c r="BLY197" s="413"/>
      <c r="BLZ197" s="414"/>
      <c r="BMA197" s="414"/>
      <c r="BMB197" s="413"/>
      <c r="BMC197" s="413"/>
      <c r="BMD197" s="413"/>
      <c r="BME197" s="413"/>
      <c r="BMF197" s="413"/>
      <c r="BMG197" s="407"/>
      <c r="BMH197" s="439"/>
      <c r="BMI197" s="413"/>
      <c r="BMJ197" s="413"/>
      <c r="BMK197" s="413"/>
      <c r="BML197" s="413"/>
      <c r="BMM197" s="413"/>
      <c r="BMN197" s="413"/>
      <c r="BMO197" s="413"/>
      <c r="BMP197" s="412"/>
      <c r="BMQ197" s="412"/>
      <c r="BMR197" s="412"/>
      <c r="BMS197" s="412"/>
      <c r="BMT197" s="412"/>
      <c r="BMU197" s="412"/>
      <c r="BMV197" s="412"/>
      <c r="BMW197" s="412"/>
      <c r="BMX197" s="412"/>
      <c r="BMY197" s="412"/>
      <c r="BMZ197" s="412"/>
      <c r="BNA197" s="412"/>
      <c r="BNB197" s="412"/>
      <c r="BNC197" s="412"/>
      <c r="BND197" s="412"/>
      <c r="BNE197" s="412"/>
      <c r="BNF197" s="412"/>
      <c r="BNG197" s="412"/>
      <c r="BNH197" s="412"/>
      <c r="BNI197" s="412"/>
      <c r="BNJ197" s="412"/>
      <c r="BNK197" s="412"/>
      <c r="BNL197" s="412"/>
      <c r="BNM197" s="412"/>
      <c r="BNN197" s="412"/>
      <c r="BNO197" s="412"/>
      <c r="BNP197" s="412"/>
      <c r="BNQ197" s="412"/>
      <c r="BNR197" s="412"/>
      <c r="BNS197" s="412"/>
      <c r="BNT197" s="412"/>
      <c r="BNU197" s="412"/>
      <c r="BNV197" s="412"/>
      <c r="BNW197" s="412"/>
      <c r="BNX197" s="412"/>
      <c r="BNY197" s="412"/>
      <c r="BNZ197" s="412"/>
      <c r="BOA197" s="412"/>
      <c r="BOB197" s="412"/>
      <c r="BOC197" s="412"/>
      <c r="BOD197" s="412"/>
      <c r="BOE197" s="412"/>
      <c r="BOF197" s="412"/>
      <c r="BOG197" s="412"/>
      <c r="BOH197" s="413"/>
      <c r="BOI197" s="413"/>
      <c r="BOJ197" s="413"/>
      <c r="BOK197" s="413"/>
      <c r="BOL197" s="413"/>
      <c r="BOM197" s="413"/>
      <c r="BON197" s="413"/>
      <c r="BOO197" s="413"/>
      <c r="BOP197" s="413"/>
      <c r="BOQ197" s="413"/>
      <c r="BOR197" s="413"/>
      <c r="BOS197" s="413"/>
      <c r="BOT197" s="413"/>
      <c r="BOU197" s="413"/>
      <c r="BOV197" s="413"/>
      <c r="BOW197" s="413"/>
      <c r="BOX197" s="413"/>
      <c r="BOY197" s="413"/>
      <c r="BOZ197" s="413"/>
      <c r="BPA197" s="413"/>
      <c r="BPB197" s="413"/>
      <c r="BPC197" s="413"/>
      <c r="BPD197" s="413"/>
      <c r="BPE197" s="413"/>
      <c r="BPF197" s="414"/>
      <c r="BPG197" s="414"/>
      <c r="BPH197" s="414"/>
      <c r="BPI197" s="414"/>
      <c r="BPJ197" s="414"/>
      <c r="BPK197" s="413"/>
      <c r="BPL197" s="413"/>
      <c r="BPM197" s="414"/>
      <c r="BPN197" s="414"/>
      <c r="BPO197" s="413"/>
      <c r="BPP197" s="413"/>
      <c r="BPQ197" s="414"/>
      <c r="BPR197" s="414"/>
      <c r="BPS197" s="413"/>
      <c r="BPT197" s="413"/>
      <c r="BPU197" s="413"/>
      <c r="BPV197" s="413"/>
      <c r="BPW197" s="413"/>
      <c r="BPX197" s="413"/>
      <c r="BPY197" s="413"/>
      <c r="BPZ197" s="414"/>
      <c r="BQA197" s="414"/>
      <c r="BQB197" s="413"/>
      <c r="BQC197" s="413"/>
      <c r="BQD197" s="414"/>
      <c r="BQE197" s="414"/>
      <c r="BQF197" s="413"/>
      <c r="BQG197" s="413"/>
      <c r="BQH197" s="413"/>
      <c r="BQI197" s="413"/>
      <c r="BQJ197" s="413"/>
      <c r="BQK197" s="407"/>
      <c r="BQL197" s="439"/>
      <c r="BQM197" s="413"/>
      <c r="BQN197" s="413"/>
      <c r="BQO197" s="413"/>
      <c r="BQP197" s="413"/>
      <c r="BQQ197" s="413"/>
      <c r="BQR197" s="413"/>
      <c r="BQS197" s="413"/>
      <c r="BQT197" s="412"/>
      <c r="BQU197" s="412"/>
      <c r="BQV197" s="412"/>
      <c r="BQW197" s="412"/>
      <c r="BQX197" s="412"/>
      <c r="BQY197" s="412"/>
      <c r="BQZ197" s="412"/>
      <c r="BRA197" s="412"/>
      <c r="BRB197" s="412"/>
      <c r="BRC197" s="412"/>
      <c r="BRD197" s="412"/>
      <c r="BRE197" s="412"/>
      <c r="BRF197" s="412"/>
      <c r="BRG197" s="412"/>
      <c r="BRH197" s="412"/>
      <c r="BRI197" s="412"/>
      <c r="BRJ197" s="412"/>
      <c r="BRK197" s="412"/>
      <c r="BRL197" s="412"/>
      <c r="BRM197" s="412"/>
      <c r="BRN197" s="412"/>
      <c r="BRO197" s="412"/>
      <c r="BRP197" s="412"/>
      <c r="BRQ197" s="412"/>
      <c r="BRR197" s="412"/>
      <c r="BRS197" s="412"/>
      <c r="BRT197" s="412"/>
      <c r="BRU197" s="412"/>
      <c r="BRV197" s="412"/>
      <c r="BRW197" s="412"/>
      <c r="BRX197" s="412"/>
      <c r="BRY197" s="412"/>
      <c r="BRZ197" s="412"/>
      <c r="BSA197" s="412"/>
      <c r="BSB197" s="412"/>
      <c r="BSC197" s="412"/>
      <c r="BSD197" s="412"/>
      <c r="BSE197" s="412"/>
      <c r="BSF197" s="412"/>
      <c r="BSG197" s="412"/>
      <c r="BSH197" s="412"/>
      <c r="BSI197" s="412"/>
      <c r="BSJ197" s="412"/>
      <c r="BSK197" s="412"/>
      <c r="BSL197" s="413"/>
      <c r="BSM197" s="413"/>
      <c r="BSN197" s="413"/>
      <c r="BSO197" s="413"/>
      <c r="BSP197" s="413"/>
      <c r="BSQ197" s="413"/>
      <c r="BSR197" s="413"/>
      <c r="BSS197" s="413"/>
      <c r="BST197" s="413"/>
      <c r="BSU197" s="413"/>
      <c r="BSV197" s="413"/>
      <c r="BSW197" s="413"/>
      <c r="BSX197" s="413"/>
      <c r="BSY197" s="413"/>
      <c r="BSZ197" s="413"/>
      <c r="BTA197" s="413"/>
      <c r="BTB197" s="413"/>
      <c r="BTC197" s="413"/>
      <c r="BTD197" s="413"/>
      <c r="BTE197" s="413"/>
      <c r="BTF197" s="413"/>
      <c r="BTG197" s="413"/>
      <c r="BTH197" s="413"/>
      <c r="BTI197" s="413"/>
      <c r="BTJ197" s="414"/>
      <c r="BTK197" s="414"/>
      <c r="BTL197" s="414"/>
      <c r="BTM197" s="414"/>
      <c r="BTN197" s="414"/>
      <c r="BTO197" s="413"/>
      <c r="BTP197" s="413"/>
      <c r="BTQ197" s="414"/>
      <c r="BTR197" s="414"/>
      <c r="BTS197" s="413"/>
      <c r="BTT197" s="413"/>
      <c r="BTU197" s="414"/>
      <c r="BTV197" s="414"/>
      <c r="BTW197" s="413"/>
      <c r="BTX197" s="413"/>
      <c r="BTY197" s="413"/>
      <c r="BTZ197" s="413"/>
      <c r="BUA197" s="413"/>
      <c r="BUB197" s="413"/>
      <c r="BUC197" s="413"/>
      <c r="BUD197" s="414"/>
      <c r="BUE197" s="414"/>
      <c r="BUF197" s="413"/>
      <c r="BUG197" s="413"/>
      <c r="BUH197" s="414"/>
      <c r="BUI197" s="414"/>
      <c r="BUJ197" s="413"/>
      <c r="BUK197" s="413"/>
      <c r="BUL197" s="413"/>
      <c r="BUM197" s="413"/>
      <c r="BUN197" s="413"/>
      <c r="BUO197" s="407"/>
      <c r="BUP197" s="439"/>
      <c r="BUQ197" s="413"/>
      <c r="BUR197" s="413"/>
      <c r="BUS197" s="413"/>
      <c r="BUT197" s="413"/>
      <c r="BUU197" s="413"/>
      <c r="BUV197" s="413"/>
      <c r="BUW197" s="413"/>
      <c r="BUX197" s="412"/>
      <c r="BUY197" s="412"/>
      <c r="BUZ197" s="412"/>
      <c r="BVA197" s="412"/>
      <c r="BVB197" s="412"/>
      <c r="BVC197" s="412"/>
      <c r="BVD197" s="412"/>
      <c r="BVE197" s="412"/>
      <c r="BVF197" s="412"/>
      <c r="BVG197" s="412"/>
      <c r="BVH197" s="412"/>
      <c r="BVI197" s="412"/>
      <c r="BVJ197" s="412"/>
      <c r="BVK197" s="412"/>
      <c r="BVL197" s="412"/>
      <c r="BVM197" s="412"/>
      <c r="BVN197" s="412"/>
      <c r="BVO197" s="412"/>
      <c r="BVP197" s="412"/>
      <c r="BVQ197" s="412"/>
      <c r="BVR197" s="412"/>
      <c r="BVS197" s="412"/>
      <c r="BVT197" s="412"/>
      <c r="BVU197" s="412"/>
      <c r="BVV197" s="412"/>
      <c r="BVW197" s="412"/>
      <c r="BVX197" s="412"/>
      <c r="BVY197" s="412"/>
      <c r="BVZ197" s="412"/>
      <c r="BWA197" s="412"/>
      <c r="BWB197" s="412"/>
      <c r="BWC197" s="412"/>
      <c r="BWD197" s="412"/>
      <c r="BWE197" s="412"/>
      <c r="BWF197" s="412"/>
      <c r="BWG197" s="412"/>
      <c r="BWH197" s="412"/>
      <c r="BWI197" s="412"/>
      <c r="BWJ197" s="412"/>
      <c r="BWK197" s="412"/>
      <c r="BWL197" s="412"/>
      <c r="BWM197" s="412"/>
      <c r="BWN197" s="412"/>
      <c r="BWO197" s="412"/>
      <c r="BWP197" s="413"/>
      <c r="BWQ197" s="413"/>
      <c r="BWR197" s="413"/>
      <c r="BWS197" s="413"/>
      <c r="BWT197" s="413"/>
      <c r="BWU197" s="413"/>
      <c r="BWV197" s="413"/>
      <c r="BWW197" s="413"/>
      <c r="BWX197" s="413"/>
      <c r="BWY197" s="413"/>
      <c r="BWZ197" s="413"/>
      <c r="BXA197" s="413"/>
      <c r="BXB197" s="413"/>
      <c r="BXC197" s="413"/>
      <c r="BXD197" s="413"/>
      <c r="BXE197" s="413"/>
      <c r="BXF197" s="413"/>
      <c r="BXG197" s="413"/>
      <c r="BXH197" s="413"/>
      <c r="BXI197" s="413"/>
      <c r="BXJ197" s="413"/>
      <c r="BXK197" s="413"/>
      <c r="BXL197" s="413"/>
      <c r="BXM197" s="413"/>
      <c r="BXN197" s="414"/>
      <c r="BXO197" s="414"/>
      <c r="BXP197" s="414"/>
      <c r="BXQ197" s="414"/>
      <c r="BXR197" s="414"/>
      <c r="BXS197" s="413"/>
      <c r="BXT197" s="413"/>
      <c r="BXU197" s="414"/>
      <c r="BXV197" s="414"/>
      <c r="BXW197" s="413"/>
      <c r="BXX197" s="413"/>
      <c r="BXY197" s="414"/>
      <c r="BXZ197" s="414"/>
      <c r="BYA197" s="413"/>
      <c r="BYB197" s="413"/>
      <c r="BYC197" s="413"/>
      <c r="BYD197" s="413"/>
      <c r="BYE197" s="413"/>
      <c r="BYF197" s="413"/>
      <c r="BYG197" s="413"/>
      <c r="BYH197" s="414"/>
      <c r="BYI197" s="414"/>
      <c r="BYJ197" s="413"/>
      <c r="BYK197" s="413"/>
      <c r="BYL197" s="414"/>
      <c r="BYM197" s="414"/>
      <c r="BYN197" s="413"/>
      <c r="BYO197" s="413"/>
      <c r="BYP197" s="413"/>
      <c r="BYQ197" s="413"/>
      <c r="BYR197" s="413"/>
      <c r="BYS197" s="407"/>
      <c r="BYT197" s="439"/>
      <c r="BYU197" s="413"/>
      <c r="BYV197" s="413"/>
      <c r="BYW197" s="413"/>
      <c r="BYX197" s="413"/>
      <c r="BYY197" s="413"/>
      <c r="BYZ197" s="413"/>
      <c r="BZA197" s="413"/>
      <c r="BZB197" s="412"/>
      <c r="BZC197" s="412"/>
      <c r="BZD197" s="412"/>
      <c r="BZE197" s="412"/>
      <c r="BZF197" s="412"/>
      <c r="BZG197" s="412"/>
      <c r="BZH197" s="412"/>
      <c r="BZI197" s="412"/>
      <c r="BZJ197" s="412"/>
      <c r="BZK197" s="412"/>
      <c r="BZL197" s="412"/>
      <c r="BZM197" s="412"/>
      <c r="BZN197" s="412"/>
      <c r="BZO197" s="412"/>
      <c r="BZP197" s="412"/>
      <c r="BZQ197" s="412"/>
      <c r="BZR197" s="412"/>
      <c r="BZS197" s="412"/>
      <c r="BZT197" s="412"/>
      <c r="BZU197" s="412"/>
      <c r="BZV197" s="412"/>
      <c r="BZW197" s="412"/>
      <c r="BZX197" s="412"/>
      <c r="BZY197" s="412"/>
      <c r="BZZ197" s="412"/>
      <c r="CAA197" s="412"/>
      <c r="CAB197" s="412"/>
      <c r="CAC197" s="412"/>
      <c r="CAD197" s="412"/>
      <c r="CAE197" s="412"/>
      <c r="CAF197" s="412"/>
      <c r="CAG197" s="412"/>
      <c r="CAH197" s="412"/>
      <c r="CAI197" s="412"/>
      <c r="CAJ197" s="412"/>
      <c r="CAK197" s="412"/>
      <c r="CAL197" s="412"/>
      <c r="CAM197" s="412"/>
      <c r="CAN197" s="412"/>
      <c r="CAO197" s="412"/>
      <c r="CAP197" s="412"/>
      <c r="CAQ197" s="412"/>
      <c r="CAR197" s="412"/>
      <c r="CAS197" s="412"/>
      <c r="CAT197" s="413"/>
      <c r="CAU197" s="413"/>
      <c r="CAV197" s="413"/>
      <c r="CAW197" s="413"/>
      <c r="CAX197" s="413"/>
      <c r="CAY197" s="413"/>
      <c r="CAZ197" s="413"/>
      <c r="CBA197" s="413"/>
      <c r="CBB197" s="413"/>
      <c r="CBC197" s="413"/>
      <c r="CBD197" s="413"/>
      <c r="CBE197" s="413"/>
      <c r="CBF197" s="413"/>
      <c r="CBG197" s="413"/>
      <c r="CBH197" s="413"/>
      <c r="CBI197" s="413"/>
      <c r="CBJ197" s="413"/>
      <c r="CBK197" s="413"/>
      <c r="CBL197" s="413"/>
      <c r="CBM197" s="413"/>
      <c r="CBN197" s="413"/>
      <c r="CBO197" s="413"/>
      <c r="CBP197" s="413"/>
      <c r="CBQ197" s="413"/>
      <c r="CBR197" s="414"/>
      <c r="CBS197" s="414"/>
      <c r="CBT197" s="414"/>
      <c r="CBU197" s="414"/>
      <c r="CBV197" s="414"/>
      <c r="CBW197" s="413"/>
      <c r="CBX197" s="413"/>
      <c r="CBY197" s="414"/>
      <c r="CBZ197" s="414"/>
      <c r="CCA197" s="413"/>
      <c r="CCB197" s="413"/>
      <c r="CCC197" s="414"/>
      <c r="CCD197" s="414"/>
      <c r="CCE197" s="413"/>
      <c r="CCF197" s="413"/>
      <c r="CCG197" s="413"/>
      <c r="CCH197" s="413"/>
      <c r="CCI197" s="413"/>
      <c r="CCJ197" s="413"/>
      <c r="CCK197" s="413"/>
      <c r="CCL197" s="414"/>
      <c r="CCM197" s="414"/>
      <c r="CCN197" s="413"/>
      <c r="CCO197" s="413"/>
      <c r="CCP197" s="414"/>
      <c r="CCQ197" s="414"/>
      <c r="CCR197" s="413"/>
      <c r="CCS197" s="413"/>
      <c r="CCT197" s="413"/>
      <c r="CCU197" s="413"/>
      <c r="CCV197" s="413"/>
      <c r="CCW197" s="407"/>
      <c r="CCX197" s="439"/>
      <c r="CCY197" s="413"/>
      <c r="CCZ197" s="413"/>
      <c r="CDA197" s="413"/>
      <c r="CDB197" s="413"/>
      <c r="CDC197" s="413"/>
      <c r="CDD197" s="413"/>
      <c r="CDE197" s="413"/>
      <c r="CDF197" s="412"/>
      <c r="CDG197" s="412"/>
      <c r="CDH197" s="412"/>
      <c r="CDI197" s="412"/>
      <c r="CDJ197" s="412"/>
      <c r="CDK197" s="412"/>
      <c r="CDL197" s="412"/>
      <c r="CDM197" s="412"/>
      <c r="CDN197" s="412"/>
      <c r="CDO197" s="412"/>
      <c r="CDP197" s="412"/>
      <c r="CDQ197" s="412"/>
      <c r="CDR197" s="412"/>
      <c r="CDS197" s="412"/>
      <c r="CDT197" s="412"/>
      <c r="CDU197" s="412"/>
      <c r="CDV197" s="412"/>
      <c r="CDW197" s="412"/>
      <c r="CDX197" s="412"/>
      <c r="CDY197" s="412"/>
      <c r="CDZ197" s="412"/>
      <c r="CEA197" s="412"/>
      <c r="CEB197" s="412"/>
      <c r="CEC197" s="412"/>
      <c r="CED197" s="412"/>
      <c r="CEE197" s="412"/>
      <c r="CEF197" s="412"/>
      <c r="CEG197" s="412"/>
      <c r="CEH197" s="412"/>
      <c r="CEI197" s="412"/>
      <c r="CEJ197" s="412"/>
      <c r="CEK197" s="412"/>
      <c r="CEL197" s="412"/>
      <c r="CEM197" s="412"/>
      <c r="CEN197" s="412"/>
      <c r="CEO197" s="412"/>
      <c r="CEP197" s="412"/>
      <c r="CEQ197" s="412"/>
      <c r="CER197" s="412"/>
      <c r="CES197" s="412"/>
      <c r="CET197" s="412"/>
      <c r="CEU197" s="412"/>
      <c r="CEV197" s="412"/>
      <c r="CEW197" s="412"/>
      <c r="CEX197" s="413"/>
      <c r="CEY197" s="413"/>
      <c r="CEZ197" s="413"/>
      <c r="CFA197" s="413"/>
      <c r="CFB197" s="413"/>
      <c r="CFC197" s="413"/>
      <c r="CFD197" s="413"/>
      <c r="CFE197" s="413"/>
      <c r="CFF197" s="413"/>
      <c r="CFG197" s="413"/>
      <c r="CFH197" s="413"/>
      <c r="CFI197" s="413"/>
      <c r="CFJ197" s="413"/>
      <c r="CFK197" s="413"/>
      <c r="CFL197" s="413"/>
      <c r="CFM197" s="413"/>
      <c r="CFN197" s="413"/>
      <c r="CFO197" s="413"/>
      <c r="CFP197" s="413"/>
      <c r="CFQ197" s="413"/>
      <c r="CFR197" s="413"/>
      <c r="CFS197" s="413"/>
      <c r="CFT197" s="413"/>
      <c r="CFU197" s="413"/>
      <c r="CFV197" s="414"/>
      <c r="CFW197" s="414"/>
      <c r="CFX197" s="414"/>
      <c r="CFY197" s="414"/>
      <c r="CFZ197" s="414"/>
      <c r="CGA197" s="413"/>
      <c r="CGB197" s="413"/>
      <c r="CGC197" s="414"/>
      <c r="CGD197" s="414"/>
      <c r="CGE197" s="413"/>
      <c r="CGF197" s="413"/>
      <c r="CGG197" s="414"/>
      <c r="CGH197" s="414"/>
      <c r="CGI197" s="413"/>
      <c r="CGJ197" s="413"/>
      <c r="CGK197" s="413"/>
      <c r="CGL197" s="413"/>
      <c r="CGM197" s="413"/>
      <c r="CGN197" s="413"/>
      <c r="CGO197" s="413"/>
      <c r="CGP197" s="414"/>
      <c r="CGQ197" s="414"/>
      <c r="CGR197" s="413"/>
      <c r="CGS197" s="413"/>
      <c r="CGT197" s="414"/>
      <c r="CGU197" s="414"/>
      <c r="CGV197" s="413"/>
      <c r="CGW197" s="413"/>
      <c r="CGX197" s="413"/>
      <c r="CGY197" s="413"/>
      <c r="CGZ197" s="413"/>
      <c r="CHA197" s="407"/>
      <c r="CHB197" s="439"/>
      <c r="CHC197" s="413"/>
      <c r="CHD197" s="413"/>
      <c r="CHE197" s="413"/>
      <c r="CHF197" s="413"/>
      <c r="CHG197" s="413"/>
      <c r="CHH197" s="413"/>
      <c r="CHI197" s="413"/>
      <c r="CHJ197" s="412"/>
      <c r="CHK197" s="412"/>
      <c r="CHL197" s="412"/>
      <c r="CHM197" s="412"/>
      <c r="CHN197" s="412"/>
      <c r="CHO197" s="412"/>
      <c r="CHP197" s="412"/>
      <c r="CHQ197" s="412"/>
      <c r="CHR197" s="412"/>
      <c r="CHS197" s="412"/>
      <c r="CHT197" s="412"/>
      <c r="CHU197" s="412"/>
      <c r="CHV197" s="412"/>
      <c r="CHW197" s="412"/>
      <c r="CHX197" s="412"/>
      <c r="CHY197" s="412"/>
      <c r="CHZ197" s="412"/>
      <c r="CIA197" s="412"/>
      <c r="CIB197" s="412"/>
      <c r="CIC197" s="412"/>
      <c r="CID197" s="412"/>
      <c r="CIE197" s="412"/>
      <c r="CIF197" s="412"/>
      <c r="CIG197" s="412"/>
      <c r="CIH197" s="412"/>
      <c r="CII197" s="412"/>
      <c r="CIJ197" s="412"/>
      <c r="CIK197" s="412"/>
      <c r="CIL197" s="412"/>
      <c r="CIM197" s="412"/>
      <c r="CIN197" s="412"/>
      <c r="CIO197" s="412"/>
      <c r="CIP197" s="412"/>
      <c r="CIQ197" s="412"/>
      <c r="CIR197" s="412"/>
      <c r="CIS197" s="412"/>
      <c r="CIT197" s="412"/>
      <c r="CIU197" s="412"/>
      <c r="CIV197" s="412"/>
      <c r="CIW197" s="412"/>
      <c r="CIX197" s="412"/>
      <c r="CIY197" s="412"/>
      <c r="CIZ197" s="412"/>
      <c r="CJA197" s="412"/>
      <c r="CJB197" s="413"/>
      <c r="CJC197" s="413"/>
      <c r="CJD197" s="413"/>
      <c r="CJE197" s="413"/>
      <c r="CJF197" s="413"/>
      <c r="CJG197" s="413"/>
      <c r="CJH197" s="413"/>
      <c r="CJI197" s="413"/>
      <c r="CJJ197" s="413"/>
      <c r="CJK197" s="413"/>
      <c r="CJL197" s="413"/>
      <c r="CJM197" s="413"/>
      <c r="CJN197" s="413"/>
      <c r="CJO197" s="413"/>
      <c r="CJP197" s="413"/>
      <c r="CJQ197" s="413"/>
      <c r="CJR197" s="413"/>
      <c r="CJS197" s="413"/>
      <c r="CJT197" s="413"/>
      <c r="CJU197" s="413"/>
      <c r="CJV197" s="413"/>
      <c r="CJW197" s="413"/>
      <c r="CJX197" s="413"/>
      <c r="CJY197" s="413"/>
      <c r="CJZ197" s="414"/>
      <c r="CKA197" s="414"/>
      <c r="CKB197" s="414"/>
      <c r="CKC197" s="414"/>
      <c r="CKD197" s="414"/>
      <c r="CKE197" s="413"/>
      <c r="CKF197" s="413"/>
      <c r="CKG197" s="414"/>
      <c r="CKH197" s="414"/>
      <c r="CKI197" s="413"/>
      <c r="CKJ197" s="413"/>
      <c r="CKK197" s="414"/>
      <c r="CKL197" s="414"/>
      <c r="CKM197" s="413"/>
      <c r="CKN197" s="413"/>
      <c r="CKO197" s="413"/>
      <c r="CKP197" s="413"/>
      <c r="CKQ197" s="413"/>
      <c r="CKR197" s="413"/>
      <c r="CKS197" s="413"/>
      <c r="CKT197" s="414"/>
      <c r="CKU197" s="414"/>
      <c r="CKV197" s="413"/>
      <c r="CKW197" s="413"/>
      <c r="CKX197" s="414"/>
      <c r="CKY197" s="414"/>
      <c r="CKZ197" s="413"/>
      <c r="CLA197" s="413"/>
      <c r="CLB197" s="413"/>
      <c r="CLC197" s="413"/>
      <c r="CLD197" s="413"/>
      <c r="CLE197" s="407"/>
      <c r="CLF197" s="439"/>
      <c r="CLG197" s="413"/>
      <c r="CLH197" s="413"/>
      <c r="CLI197" s="413"/>
      <c r="CLJ197" s="413"/>
      <c r="CLK197" s="413"/>
      <c r="CLL197" s="413"/>
      <c r="CLM197" s="413"/>
      <c r="CLN197" s="412"/>
      <c r="CLO197" s="412"/>
      <c r="CLP197" s="412"/>
      <c r="CLQ197" s="412"/>
      <c r="CLR197" s="412"/>
      <c r="CLS197" s="412"/>
      <c r="CLT197" s="412"/>
      <c r="CLU197" s="412"/>
      <c r="CLV197" s="412"/>
      <c r="CLW197" s="412"/>
      <c r="CLX197" s="412"/>
      <c r="CLY197" s="412"/>
      <c r="CLZ197" s="412"/>
      <c r="CMA197" s="412"/>
      <c r="CMB197" s="412"/>
      <c r="CMC197" s="412"/>
      <c r="CMD197" s="412"/>
      <c r="CME197" s="412"/>
      <c r="CMF197" s="412"/>
      <c r="CMG197" s="412"/>
      <c r="CMH197" s="412"/>
      <c r="CMI197" s="412"/>
      <c r="CMJ197" s="412"/>
      <c r="CMK197" s="412"/>
      <c r="CML197" s="412"/>
      <c r="CMM197" s="412"/>
      <c r="CMN197" s="412"/>
      <c r="CMO197" s="412"/>
      <c r="CMP197" s="412"/>
      <c r="CMQ197" s="412"/>
      <c r="CMR197" s="412"/>
      <c r="CMS197" s="412"/>
      <c r="CMT197" s="412"/>
      <c r="CMU197" s="412"/>
      <c r="CMV197" s="412"/>
      <c r="CMW197" s="412"/>
      <c r="CMX197" s="412"/>
      <c r="CMY197" s="412"/>
      <c r="CMZ197" s="412"/>
      <c r="CNA197" s="412"/>
      <c r="CNB197" s="412"/>
      <c r="CNC197" s="412"/>
      <c r="CND197" s="412"/>
      <c r="CNE197" s="412"/>
      <c r="CNF197" s="413"/>
      <c r="CNG197" s="413"/>
      <c r="CNH197" s="413"/>
      <c r="CNI197" s="413"/>
      <c r="CNJ197" s="413"/>
      <c r="CNK197" s="413"/>
      <c r="CNL197" s="413"/>
      <c r="CNM197" s="413"/>
      <c r="CNN197" s="413"/>
      <c r="CNO197" s="413"/>
      <c r="CNP197" s="413"/>
      <c r="CNQ197" s="413"/>
      <c r="CNR197" s="413"/>
      <c r="CNS197" s="413"/>
      <c r="CNT197" s="413"/>
      <c r="CNU197" s="413"/>
      <c r="CNV197" s="413"/>
      <c r="CNW197" s="413"/>
      <c r="CNX197" s="413"/>
      <c r="CNY197" s="413"/>
      <c r="CNZ197" s="413"/>
      <c r="COA197" s="413"/>
      <c r="COB197" s="413"/>
      <c r="COC197" s="413"/>
      <c r="COD197" s="414"/>
      <c r="COE197" s="414"/>
      <c r="COF197" s="414"/>
      <c r="COG197" s="414"/>
      <c r="COH197" s="414"/>
      <c r="COI197" s="413"/>
      <c r="COJ197" s="413"/>
      <c r="COK197" s="414"/>
      <c r="COL197" s="414"/>
      <c r="COM197" s="413"/>
      <c r="CON197" s="413"/>
      <c r="COO197" s="414"/>
      <c r="COP197" s="414"/>
      <c r="COQ197" s="413"/>
      <c r="COR197" s="413"/>
      <c r="COS197" s="413"/>
      <c r="COT197" s="413"/>
      <c r="COU197" s="413"/>
      <c r="COV197" s="413"/>
      <c r="COW197" s="413"/>
      <c r="COX197" s="414"/>
      <c r="COY197" s="414"/>
      <c r="COZ197" s="413"/>
      <c r="CPA197" s="413"/>
      <c r="CPB197" s="414"/>
      <c r="CPC197" s="414"/>
      <c r="CPD197" s="413"/>
      <c r="CPE197" s="413"/>
      <c r="CPF197" s="413"/>
      <c r="CPG197" s="413"/>
      <c r="CPH197" s="413"/>
      <c r="CPI197" s="407"/>
      <c r="CPJ197" s="439"/>
      <c r="CPK197" s="413"/>
      <c r="CPL197" s="413"/>
      <c r="CPM197" s="413"/>
      <c r="CPN197" s="413"/>
      <c r="CPO197" s="413"/>
      <c r="CPP197" s="413"/>
      <c r="CPQ197" s="413"/>
      <c r="CPR197" s="412"/>
      <c r="CPS197" s="412"/>
      <c r="CPT197" s="412"/>
      <c r="CPU197" s="412"/>
      <c r="CPV197" s="412"/>
      <c r="CPW197" s="412"/>
      <c r="CPX197" s="412"/>
      <c r="CPY197" s="412"/>
      <c r="CPZ197" s="412"/>
      <c r="CQA197" s="412"/>
      <c r="CQB197" s="412"/>
      <c r="CQC197" s="412"/>
      <c r="CQD197" s="412"/>
      <c r="CQE197" s="412"/>
      <c r="CQF197" s="412"/>
      <c r="CQG197" s="412"/>
      <c r="CQH197" s="412"/>
      <c r="CQI197" s="412"/>
      <c r="CQJ197" s="412"/>
      <c r="CQK197" s="412"/>
      <c r="CQL197" s="412"/>
      <c r="CQM197" s="412"/>
      <c r="CQN197" s="412"/>
      <c r="CQO197" s="412"/>
      <c r="CQP197" s="412"/>
      <c r="CQQ197" s="412"/>
      <c r="CQR197" s="412"/>
      <c r="CQS197" s="412"/>
      <c r="CQT197" s="412"/>
      <c r="CQU197" s="412"/>
      <c r="CQV197" s="412"/>
      <c r="CQW197" s="412"/>
      <c r="CQX197" s="412"/>
      <c r="CQY197" s="412"/>
      <c r="CQZ197" s="412"/>
      <c r="CRA197" s="412"/>
      <c r="CRB197" s="412"/>
      <c r="CRC197" s="412"/>
      <c r="CRD197" s="412"/>
      <c r="CRE197" s="412"/>
      <c r="CRF197" s="412"/>
      <c r="CRG197" s="412"/>
      <c r="CRH197" s="412"/>
      <c r="CRI197" s="412"/>
      <c r="CRJ197" s="413"/>
      <c r="CRK197" s="413"/>
      <c r="CRL197" s="413"/>
      <c r="CRM197" s="413"/>
      <c r="CRN197" s="413"/>
      <c r="CRO197" s="413"/>
      <c r="CRP197" s="413"/>
      <c r="CRQ197" s="413"/>
      <c r="CRR197" s="413"/>
      <c r="CRS197" s="413"/>
      <c r="CRT197" s="413"/>
      <c r="CRU197" s="413"/>
      <c r="CRV197" s="413"/>
      <c r="CRW197" s="413"/>
      <c r="CRX197" s="413"/>
      <c r="CRY197" s="413"/>
      <c r="CRZ197" s="413"/>
      <c r="CSA197" s="413"/>
      <c r="CSB197" s="413"/>
      <c r="CSC197" s="413"/>
      <c r="CSD197" s="413"/>
      <c r="CSE197" s="413"/>
      <c r="CSF197" s="413"/>
      <c r="CSG197" s="413"/>
      <c r="CSH197" s="414"/>
      <c r="CSI197" s="414"/>
      <c r="CSJ197" s="414"/>
      <c r="CSK197" s="414"/>
      <c r="CSL197" s="414"/>
      <c r="CSM197" s="413"/>
      <c r="CSN197" s="413"/>
      <c r="CSO197" s="414"/>
      <c r="CSP197" s="414"/>
      <c r="CSQ197" s="413"/>
      <c r="CSR197" s="413"/>
      <c r="CSS197" s="414"/>
      <c r="CST197" s="414"/>
      <c r="CSU197" s="413"/>
      <c r="CSV197" s="413"/>
      <c r="CSW197" s="413"/>
      <c r="CSX197" s="413"/>
      <c r="CSY197" s="413"/>
      <c r="CSZ197" s="413"/>
      <c r="CTA197" s="413"/>
      <c r="CTB197" s="414"/>
      <c r="CTC197" s="414"/>
      <c r="CTD197" s="413"/>
      <c r="CTE197" s="413"/>
      <c r="CTF197" s="414"/>
      <c r="CTG197" s="414"/>
      <c r="CTH197" s="413"/>
      <c r="CTI197" s="413"/>
      <c r="CTJ197" s="413"/>
      <c r="CTK197" s="413"/>
      <c r="CTL197" s="413"/>
      <c r="CTM197" s="407"/>
      <c r="CTN197" s="439"/>
      <c r="CTO197" s="413"/>
      <c r="CTP197" s="413"/>
      <c r="CTQ197" s="413"/>
      <c r="CTR197" s="413"/>
      <c r="CTS197" s="413"/>
      <c r="CTT197" s="413"/>
      <c r="CTU197" s="413"/>
      <c r="CTV197" s="412"/>
      <c r="CTW197" s="412"/>
      <c r="CTX197" s="412"/>
      <c r="CTY197" s="412"/>
      <c r="CTZ197" s="412"/>
      <c r="CUA197" s="412"/>
      <c r="CUB197" s="412"/>
      <c r="CUC197" s="412"/>
      <c r="CUD197" s="412"/>
      <c r="CUE197" s="412"/>
      <c r="CUF197" s="412"/>
      <c r="CUG197" s="412"/>
      <c r="CUH197" s="412"/>
      <c r="CUI197" s="412"/>
      <c r="CUJ197" s="412"/>
      <c r="CUK197" s="412"/>
      <c r="CUL197" s="412"/>
      <c r="CUM197" s="412"/>
      <c r="CUN197" s="412"/>
      <c r="CUO197" s="412"/>
      <c r="CUP197" s="412"/>
      <c r="CUQ197" s="412"/>
      <c r="CUR197" s="412"/>
      <c r="CUS197" s="412"/>
      <c r="CUT197" s="412"/>
      <c r="CUU197" s="412"/>
      <c r="CUV197" s="412"/>
      <c r="CUW197" s="412"/>
      <c r="CUX197" s="412"/>
      <c r="CUY197" s="412"/>
      <c r="CUZ197" s="412"/>
      <c r="CVA197" s="412"/>
      <c r="CVB197" s="412"/>
      <c r="CVC197" s="412"/>
      <c r="CVD197" s="412"/>
      <c r="CVE197" s="412"/>
      <c r="CVF197" s="412"/>
      <c r="CVG197" s="412"/>
      <c r="CVH197" s="412"/>
      <c r="CVI197" s="412"/>
      <c r="CVJ197" s="412"/>
      <c r="CVK197" s="412"/>
      <c r="CVL197" s="412"/>
      <c r="CVM197" s="412"/>
      <c r="CVN197" s="413"/>
      <c r="CVO197" s="413"/>
      <c r="CVP197" s="413"/>
      <c r="CVQ197" s="413"/>
      <c r="CVR197" s="413"/>
      <c r="CVS197" s="413"/>
      <c r="CVT197" s="413"/>
      <c r="CVU197" s="413"/>
      <c r="CVV197" s="413"/>
      <c r="CVW197" s="413"/>
      <c r="CVX197" s="413"/>
      <c r="CVY197" s="413"/>
      <c r="CVZ197" s="413"/>
      <c r="CWA197" s="413"/>
      <c r="CWB197" s="413"/>
      <c r="CWC197" s="413"/>
      <c r="CWD197" s="413"/>
      <c r="CWE197" s="413"/>
      <c r="CWF197" s="413"/>
      <c r="CWG197" s="413"/>
      <c r="CWH197" s="413"/>
      <c r="CWI197" s="413"/>
      <c r="CWJ197" s="413"/>
      <c r="CWK197" s="413"/>
      <c r="CWL197" s="414"/>
      <c r="CWM197" s="414"/>
      <c r="CWN197" s="414"/>
      <c r="CWO197" s="414"/>
      <c r="CWP197" s="414"/>
      <c r="CWQ197" s="413"/>
      <c r="CWR197" s="413"/>
      <c r="CWS197" s="414"/>
      <c r="CWT197" s="414"/>
      <c r="CWU197" s="413"/>
      <c r="CWV197" s="413"/>
      <c r="CWW197" s="414"/>
      <c r="CWX197" s="414"/>
      <c r="CWY197" s="413"/>
      <c r="CWZ197" s="413"/>
      <c r="CXA197" s="413"/>
      <c r="CXB197" s="413"/>
      <c r="CXC197" s="413"/>
      <c r="CXD197" s="413"/>
      <c r="CXE197" s="413"/>
      <c r="CXF197" s="414"/>
      <c r="CXG197" s="414"/>
      <c r="CXH197" s="413"/>
      <c r="CXI197" s="413"/>
      <c r="CXJ197" s="414"/>
      <c r="CXK197" s="414"/>
      <c r="CXL197" s="413"/>
      <c r="CXM197" s="413"/>
      <c r="CXN197" s="413"/>
      <c r="CXO197" s="413"/>
      <c r="CXP197" s="413"/>
      <c r="CXQ197" s="407"/>
      <c r="CXR197" s="439"/>
      <c r="CXS197" s="413"/>
      <c r="CXT197" s="413"/>
      <c r="CXU197" s="413"/>
      <c r="CXV197" s="413"/>
      <c r="CXW197" s="413"/>
      <c r="CXX197" s="413"/>
      <c r="CXY197" s="413"/>
      <c r="CXZ197" s="412"/>
      <c r="CYA197" s="412"/>
      <c r="CYB197" s="412"/>
      <c r="CYC197" s="412"/>
      <c r="CYD197" s="412"/>
      <c r="CYE197" s="412"/>
      <c r="CYF197" s="412"/>
      <c r="CYG197" s="412"/>
      <c r="CYH197" s="412"/>
      <c r="CYI197" s="412"/>
      <c r="CYJ197" s="412"/>
      <c r="CYK197" s="412"/>
      <c r="CYL197" s="412"/>
      <c r="CYM197" s="412"/>
      <c r="CYN197" s="412"/>
      <c r="CYO197" s="412"/>
      <c r="CYP197" s="412"/>
      <c r="CYQ197" s="412"/>
      <c r="CYR197" s="412"/>
      <c r="CYS197" s="412"/>
      <c r="CYT197" s="412"/>
      <c r="CYU197" s="412"/>
      <c r="CYV197" s="412"/>
      <c r="CYW197" s="412"/>
      <c r="CYX197" s="412"/>
      <c r="CYY197" s="412"/>
      <c r="CYZ197" s="412"/>
      <c r="CZA197" s="412"/>
      <c r="CZB197" s="412"/>
      <c r="CZC197" s="412"/>
      <c r="CZD197" s="412"/>
      <c r="CZE197" s="412"/>
      <c r="CZF197" s="412"/>
      <c r="CZG197" s="412"/>
      <c r="CZH197" s="412"/>
      <c r="CZI197" s="412"/>
      <c r="CZJ197" s="412"/>
      <c r="CZK197" s="412"/>
      <c r="CZL197" s="412"/>
      <c r="CZM197" s="412"/>
      <c r="CZN197" s="412"/>
      <c r="CZO197" s="412"/>
      <c r="CZP197" s="412"/>
      <c r="CZQ197" s="412"/>
      <c r="CZR197" s="413"/>
      <c r="CZS197" s="413"/>
      <c r="CZT197" s="413"/>
      <c r="CZU197" s="413"/>
      <c r="CZV197" s="413"/>
      <c r="CZW197" s="413"/>
      <c r="CZX197" s="413"/>
      <c r="CZY197" s="413"/>
      <c r="CZZ197" s="413"/>
      <c r="DAA197" s="413"/>
      <c r="DAB197" s="413"/>
      <c r="DAC197" s="413"/>
      <c r="DAD197" s="413"/>
      <c r="DAE197" s="413"/>
      <c r="DAF197" s="413"/>
      <c r="DAG197" s="413"/>
      <c r="DAH197" s="413"/>
      <c r="DAI197" s="413"/>
      <c r="DAJ197" s="413"/>
      <c r="DAK197" s="413"/>
      <c r="DAL197" s="413"/>
      <c r="DAM197" s="413"/>
      <c r="DAN197" s="413"/>
      <c r="DAO197" s="413"/>
      <c r="DAP197" s="414"/>
      <c r="DAQ197" s="414"/>
      <c r="DAR197" s="414"/>
      <c r="DAS197" s="414"/>
      <c r="DAT197" s="414"/>
      <c r="DAU197" s="413"/>
      <c r="DAV197" s="413"/>
      <c r="DAW197" s="414"/>
      <c r="DAX197" s="414"/>
      <c r="DAY197" s="413"/>
      <c r="DAZ197" s="413"/>
      <c r="DBA197" s="414"/>
      <c r="DBB197" s="414"/>
      <c r="DBC197" s="413"/>
      <c r="DBD197" s="413"/>
      <c r="DBE197" s="413"/>
      <c r="DBF197" s="413"/>
      <c r="DBG197" s="413"/>
      <c r="DBH197" s="413"/>
      <c r="DBI197" s="413"/>
      <c r="DBJ197" s="414"/>
      <c r="DBK197" s="414"/>
      <c r="DBL197" s="413"/>
      <c r="DBM197" s="413"/>
      <c r="DBN197" s="414"/>
      <c r="DBO197" s="414"/>
      <c r="DBP197" s="413"/>
      <c r="DBQ197" s="413"/>
      <c r="DBR197" s="413"/>
      <c r="DBS197" s="413"/>
      <c r="DBT197" s="413"/>
      <c r="DBU197" s="407"/>
      <c r="DBV197" s="439"/>
      <c r="DBW197" s="413"/>
      <c r="DBX197" s="413"/>
      <c r="DBY197" s="413"/>
      <c r="DBZ197" s="413"/>
      <c r="DCA197" s="413"/>
      <c r="DCB197" s="413"/>
      <c r="DCC197" s="413"/>
      <c r="DCD197" s="412"/>
      <c r="DCE197" s="412"/>
      <c r="DCF197" s="412"/>
      <c r="DCG197" s="412"/>
      <c r="DCH197" s="412"/>
      <c r="DCI197" s="412"/>
      <c r="DCJ197" s="412"/>
      <c r="DCK197" s="412"/>
      <c r="DCL197" s="412"/>
      <c r="DCM197" s="412"/>
      <c r="DCN197" s="412"/>
      <c r="DCO197" s="412"/>
      <c r="DCP197" s="412"/>
      <c r="DCQ197" s="412"/>
      <c r="DCR197" s="412"/>
      <c r="DCS197" s="412"/>
      <c r="DCT197" s="412"/>
      <c r="DCU197" s="412"/>
      <c r="DCV197" s="412"/>
      <c r="DCW197" s="412"/>
      <c r="DCX197" s="412"/>
      <c r="DCY197" s="412"/>
      <c r="DCZ197" s="412"/>
      <c r="DDA197" s="412"/>
      <c r="DDB197" s="412"/>
      <c r="DDC197" s="412"/>
      <c r="DDD197" s="412"/>
      <c r="DDE197" s="412"/>
      <c r="DDF197" s="412"/>
      <c r="DDG197" s="412"/>
      <c r="DDH197" s="412"/>
      <c r="DDI197" s="412"/>
      <c r="DDJ197" s="412"/>
      <c r="DDK197" s="412"/>
      <c r="DDL197" s="412"/>
      <c r="DDM197" s="412"/>
      <c r="DDN197" s="412"/>
      <c r="DDO197" s="412"/>
      <c r="DDP197" s="412"/>
      <c r="DDQ197" s="412"/>
      <c r="DDR197" s="412"/>
      <c r="DDS197" s="412"/>
      <c r="DDT197" s="412"/>
      <c r="DDU197" s="412"/>
      <c r="DDV197" s="413"/>
      <c r="DDW197" s="413"/>
      <c r="DDX197" s="413"/>
      <c r="DDY197" s="413"/>
      <c r="DDZ197" s="413"/>
      <c r="DEA197" s="413"/>
      <c r="DEB197" s="413"/>
      <c r="DEC197" s="413"/>
      <c r="DED197" s="413"/>
      <c r="DEE197" s="413"/>
      <c r="DEF197" s="413"/>
      <c r="DEG197" s="413"/>
      <c r="DEH197" s="413"/>
      <c r="DEI197" s="413"/>
      <c r="DEJ197" s="413"/>
      <c r="DEK197" s="413"/>
      <c r="DEL197" s="413"/>
      <c r="DEM197" s="413"/>
      <c r="DEN197" s="413"/>
      <c r="DEO197" s="413"/>
      <c r="DEP197" s="413"/>
      <c r="DEQ197" s="413"/>
      <c r="DER197" s="413"/>
      <c r="DES197" s="413"/>
      <c r="DET197" s="414"/>
      <c r="DEU197" s="414"/>
      <c r="DEV197" s="414"/>
      <c r="DEW197" s="414"/>
      <c r="DEX197" s="414"/>
      <c r="DEY197" s="413"/>
      <c r="DEZ197" s="413"/>
      <c r="DFA197" s="414"/>
      <c r="DFB197" s="414"/>
      <c r="DFC197" s="413"/>
      <c r="DFD197" s="413"/>
      <c r="DFE197" s="414"/>
      <c r="DFF197" s="414"/>
      <c r="DFG197" s="413"/>
      <c r="DFH197" s="413"/>
      <c r="DFI197" s="413"/>
      <c r="DFJ197" s="413"/>
      <c r="DFK197" s="413"/>
      <c r="DFL197" s="413"/>
      <c r="DFM197" s="413"/>
      <c r="DFN197" s="414"/>
      <c r="DFO197" s="414"/>
      <c r="DFP197" s="413"/>
      <c r="DFQ197" s="413"/>
      <c r="DFR197" s="414"/>
      <c r="DFS197" s="414"/>
      <c r="DFT197" s="413"/>
      <c r="DFU197" s="413"/>
      <c r="DFV197" s="413"/>
      <c r="DFW197" s="413"/>
      <c r="DFX197" s="413"/>
      <c r="DFY197" s="407"/>
      <c r="DFZ197" s="439"/>
      <c r="DGA197" s="413"/>
      <c r="DGB197" s="413"/>
      <c r="DGC197" s="413"/>
      <c r="DGD197" s="413"/>
      <c r="DGE197" s="413"/>
      <c r="DGF197" s="413"/>
      <c r="DGG197" s="413"/>
      <c r="DGH197" s="412"/>
      <c r="DGI197" s="412"/>
      <c r="DGJ197" s="412"/>
      <c r="DGK197" s="412"/>
      <c r="DGL197" s="412"/>
      <c r="DGM197" s="412"/>
      <c r="DGN197" s="412"/>
      <c r="DGO197" s="412"/>
      <c r="DGP197" s="412"/>
      <c r="DGQ197" s="412"/>
      <c r="DGR197" s="412"/>
      <c r="DGS197" s="412"/>
      <c r="DGT197" s="412"/>
      <c r="DGU197" s="412"/>
      <c r="DGV197" s="412"/>
      <c r="DGW197" s="412"/>
      <c r="DGX197" s="412"/>
      <c r="DGY197" s="412"/>
      <c r="DGZ197" s="412"/>
      <c r="DHA197" s="412"/>
      <c r="DHB197" s="412"/>
      <c r="DHC197" s="412"/>
      <c r="DHD197" s="412"/>
      <c r="DHE197" s="412"/>
      <c r="DHF197" s="412"/>
      <c r="DHG197" s="412"/>
      <c r="DHH197" s="412"/>
      <c r="DHI197" s="412"/>
      <c r="DHJ197" s="412"/>
      <c r="DHK197" s="412"/>
      <c r="DHL197" s="412"/>
      <c r="DHM197" s="412"/>
      <c r="DHN197" s="412"/>
      <c r="DHO197" s="412"/>
      <c r="DHP197" s="412"/>
      <c r="DHQ197" s="412"/>
      <c r="DHR197" s="412"/>
      <c r="DHS197" s="412"/>
      <c r="DHT197" s="412"/>
      <c r="DHU197" s="412"/>
      <c r="DHV197" s="412"/>
      <c r="DHW197" s="412"/>
      <c r="DHX197" s="412"/>
      <c r="DHY197" s="412"/>
      <c r="DHZ197" s="413"/>
      <c r="DIA197" s="413"/>
      <c r="DIB197" s="413"/>
      <c r="DIC197" s="413"/>
      <c r="DID197" s="413"/>
      <c r="DIE197" s="413"/>
      <c r="DIF197" s="413"/>
      <c r="DIG197" s="413"/>
      <c r="DIH197" s="413"/>
      <c r="DII197" s="413"/>
      <c r="DIJ197" s="413"/>
      <c r="DIK197" s="413"/>
      <c r="DIL197" s="413"/>
      <c r="DIM197" s="413"/>
      <c r="DIN197" s="413"/>
      <c r="DIO197" s="413"/>
      <c r="DIP197" s="413"/>
      <c r="DIQ197" s="413"/>
      <c r="DIR197" s="413"/>
      <c r="DIS197" s="413"/>
      <c r="DIT197" s="413"/>
      <c r="DIU197" s="413"/>
      <c r="DIV197" s="413"/>
      <c r="DIW197" s="413"/>
      <c r="DIX197" s="414"/>
      <c r="DIY197" s="414"/>
      <c r="DIZ197" s="414"/>
      <c r="DJA197" s="414"/>
      <c r="DJB197" s="414"/>
      <c r="DJC197" s="413"/>
      <c r="DJD197" s="413"/>
      <c r="DJE197" s="414"/>
      <c r="DJF197" s="414"/>
      <c r="DJG197" s="413"/>
      <c r="DJH197" s="413"/>
      <c r="DJI197" s="414"/>
      <c r="DJJ197" s="414"/>
      <c r="DJK197" s="413"/>
      <c r="DJL197" s="413"/>
      <c r="DJM197" s="413"/>
      <c r="DJN197" s="413"/>
      <c r="DJO197" s="413"/>
      <c r="DJP197" s="413"/>
      <c r="DJQ197" s="413"/>
      <c r="DJR197" s="414"/>
      <c r="DJS197" s="414"/>
      <c r="DJT197" s="413"/>
      <c r="DJU197" s="413"/>
      <c r="DJV197" s="414"/>
      <c r="DJW197" s="414"/>
      <c r="DJX197" s="413"/>
      <c r="DJY197" s="413"/>
      <c r="DJZ197" s="413"/>
      <c r="DKA197" s="413"/>
      <c r="DKB197" s="413"/>
      <c r="DKC197" s="407"/>
      <c r="DKD197" s="439"/>
      <c r="DKE197" s="413"/>
      <c r="DKF197" s="413"/>
      <c r="DKG197" s="413"/>
      <c r="DKH197" s="413"/>
      <c r="DKI197" s="413"/>
      <c r="DKJ197" s="413"/>
      <c r="DKK197" s="413"/>
      <c r="DKL197" s="412"/>
      <c r="DKM197" s="412"/>
      <c r="DKN197" s="412"/>
      <c r="DKO197" s="412"/>
      <c r="DKP197" s="412"/>
      <c r="DKQ197" s="412"/>
      <c r="DKR197" s="412"/>
      <c r="DKS197" s="412"/>
      <c r="DKT197" s="412"/>
      <c r="DKU197" s="412"/>
      <c r="DKV197" s="412"/>
      <c r="DKW197" s="412"/>
      <c r="DKX197" s="412"/>
      <c r="DKY197" s="412"/>
      <c r="DKZ197" s="412"/>
      <c r="DLA197" s="412"/>
      <c r="DLB197" s="412"/>
      <c r="DLC197" s="412"/>
      <c r="DLD197" s="412"/>
      <c r="DLE197" s="412"/>
      <c r="DLF197" s="412"/>
      <c r="DLG197" s="412"/>
      <c r="DLH197" s="412"/>
      <c r="DLI197" s="412"/>
      <c r="DLJ197" s="412"/>
      <c r="DLK197" s="412"/>
      <c r="DLL197" s="412"/>
      <c r="DLM197" s="412"/>
      <c r="DLN197" s="412"/>
      <c r="DLO197" s="412"/>
      <c r="DLP197" s="412"/>
      <c r="DLQ197" s="412"/>
      <c r="DLR197" s="412"/>
      <c r="DLS197" s="412"/>
      <c r="DLT197" s="412"/>
      <c r="DLU197" s="412"/>
      <c r="DLV197" s="412"/>
      <c r="DLW197" s="412"/>
      <c r="DLX197" s="412"/>
      <c r="DLY197" s="412"/>
      <c r="DLZ197" s="412"/>
      <c r="DMA197" s="412"/>
      <c r="DMB197" s="412"/>
      <c r="DMC197" s="412"/>
      <c r="DMD197" s="413"/>
      <c r="DME197" s="413"/>
      <c r="DMF197" s="413"/>
      <c r="DMG197" s="413"/>
      <c r="DMH197" s="413"/>
      <c r="DMI197" s="413"/>
      <c r="DMJ197" s="413"/>
      <c r="DMK197" s="413"/>
      <c r="DML197" s="413"/>
      <c r="DMM197" s="413"/>
      <c r="DMN197" s="413"/>
      <c r="DMO197" s="413"/>
      <c r="DMP197" s="413"/>
      <c r="DMQ197" s="413"/>
      <c r="DMR197" s="413"/>
      <c r="DMS197" s="413"/>
      <c r="DMT197" s="413"/>
      <c r="DMU197" s="413"/>
      <c r="DMV197" s="413"/>
      <c r="DMW197" s="413"/>
      <c r="DMX197" s="413"/>
      <c r="DMY197" s="413"/>
      <c r="DMZ197" s="413"/>
      <c r="DNA197" s="413"/>
      <c r="DNB197" s="414"/>
      <c r="DNC197" s="414"/>
      <c r="DND197" s="414"/>
      <c r="DNE197" s="414"/>
      <c r="DNF197" s="414"/>
      <c r="DNG197" s="413"/>
      <c r="DNH197" s="413"/>
      <c r="DNI197" s="414"/>
      <c r="DNJ197" s="414"/>
      <c r="DNK197" s="413"/>
      <c r="DNL197" s="413"/>
      <c r="DNM197" s="414"/>
      <c r="DNN197" s="414"/>
      <c r="DNO197" s="413"/>
      <c r="DNP197" s="413"/>
      <c r="DNQ197" s="413"/>
      <c r="DNR197" s="413"/>
      <c r="DNS197" s="413"/>
      <c r="DNT197" s="413"/>
      <c r="DNU197" s="413"/>
      <c r="DNV197" s="414"/>
      <c r="DNW197" s="414"/>
      <c r="DNX197" s="413"/>
      <c r="DNY197" s="413"/>
      <c r="DNZ197" s="414"/>
      <c r="DOA197" s="414"/>
      <c r="DOB197" s="413"/>
      <c r="DOC197" s="413"/>
      <c r="DOD197" s="413"/>
      <c r="DOE197" s="413"/>
      <c r="DOF197" s="413"/>
      <c r="DOG197" s="407"/>
      <c r="DOH197" s="439"/>
      <c r="DOI197" s="413"/>
      <c r="DOJ197" s="413"/>
      <c r="DOK197" s="413"/>
      <c r="DOL197" s="413"/>
      <c r="DOM197" s="413"/>
      <c r="DON197" s="413"/>
      <c r="DOO197" s="413"/>
      <c r="DOP197" s="412"/>
      <c r="DOQ197" s="412"/>
      <c r="DOR197" s="412"/>
      <c r="DOS197" s="412"/>
      <c r="DOT197" s="412"/>
      <c r="DOU197" s="412"/>
      <c r="DOV197" s="412"/>
      <c r="DOW197" s="412"/>
      <c r="DOX197" s="412"/>
      <c r="DOY197" s="412"/>
      <c r="DOZ197" s="412"/>
      <c r="DPA197" s="412"/>
      <c r="DPB197" s="412"/>
      <c r="DPC197" s="412"/>
      <c r="DPD197" s="412"/>
      <c r="DPE197" s="412"/>
      <c r="DPF197" s="412"/>
      <c r="DPG197" s="412"/>
      <c r="DPH197" s="412"/>
      <c r="DPI197" s="412"/>
      <c r="DPJ197" s="412"/>
      <c r="DPK197" s="412"/>
      <c r="DPL197" s="412"/>
      <c r="DPM197" s="412"/>
      <c r="DPN197" s="412"/>
      <c r="DPO197" s="412"/>
      <c r="DPP197" s="412"/>
      <c r="DPQ197" s="412"/>
      <c r="DPR197" s="412"/>
      <c r="DPS197" s="412"/>
      <c r="DPT197" s="412"/>
      <c r="DPU197" s="412"/>
      <c r="DPV197" s="412"/>
      <c r="DPW197" s="412"/>
      <c r="DPX197" s="412"/>
      <c r="DPY197" s="412"/>
      <c r="DPZ197" s="412"/>
      <c r="DQA197" s="412"/>
      <c r="DQB197" s="412"/>
      <c r="DQC197" s="412"/>
      <c r="DQD197" s="412"/>
      <c r="DQE197" s="412"/>
      <c r="DQF197" s="412"/>
      <c r="DQG197" s="412"/>
      <c r="DQH197" s="413"/>
      <c r="DQI197" s="413"/>
      <c r="DQJ197" s="413"/>
      <c r="DQK197" s="413"/>
      <c r="DQL197" s="413"/>
      <c r="DQM197" s="413"/>
      <c r="DQN197" s="413"/>
      <c r="DQO197" s="413"/>
      <c r="DQP197" s="413"/>
      <c r="DQQ197" s="413"/>
      <c r="DQR197" s="413"/>
      <c r="DQS197" s="413"/>
      <c r="DQT197" s="413"/>
      <c r="DQU197" s="413"/>
      <c r="DQV197" s="413"/>
      <c r="DQW197" s="413"/>
      <c r="DQX197" s="413"/>
      <c r="DQY197" s="413"/>
      <c r="DQZ197" s="413"/>
      <c r="DRA197" s="413"/>
      <c r="DRB197" s="413"/>
      <c r="DRC197" s="413"/>
      <c r="DRD197" s="413"/>
      <c r="DRE197" s="413"/>
      <c r="DRF197" s="414"/>
      <c r="DRG197" s="414"/>
      <c r="DRH197" s="414"/>
      <c r="DRI197" s="414"/>
      <c r="DRJ197" s="414"/>
      <c r="DRK197" s="413"/>
      <c r="DRL197" s="413"/>
      <c r="DRM197" s="414"/>
      <c r="DRN197" s="414"/>
      <c r="DRO197" s="413"/>
      <c r="DRP197" s="413"/>
      <c r="DRQ197" s="414"/>
      <c r="DRR197" s="414"/>
      <c r="DRS197" s="413"/>
      <c r="DRT197" s="413"/>
      <c r="DRU197" s="413"/>
      <c r="DRV197" s="413"/>
      <c r="DRW197" s="413"/>
      <c r="DRX197" s="413"/>
      <c r="DRY197" s="413"/>
      <c r="DRZ197" s="414"/>
      <c r="DSA197" s="414"/>
      <c r="DSB197" s="413"/>
      <c r="DSC197" s="413"/>
      <c r="DSD197" s="414"/>
      <c r="DSE197" s="414"/>
      <c r="DSF197" s="413"/>
      <c r="DSG197" s="413"/>
      <c r="DSH197" s="413"/>
      <c r="DSI197" s="413"/>
      <c r="DSJ197" s="413"/>
      <c r="DSK197" s="407"/>
      <c r="DSL197" s="439"/>
      <c r="DSM197" s="413"/>
      <c r="DSN197" s="413"/>
      <c r="DSO197" s="413"/>
      <c r="DSP197" s="413"/>
      <c r="DSQ197" s="413"/>
      <c r="DSR197" s="413"/>
      <c r="DSS197" s="413"/>
      <c r="DST197" s="412"/>
      <c r="DSU197" s="412"/>
      <c r="DSV197" s="412"/>
      <c r="DSW197" s="412"/>
      <c r="DSX197" s="412"/>
      <c r="DSY197" s="412"/>
      <c r="DSZ197" s="412"/>
      <c r="DTA197" s="412"/>
      <c r="DTB197" s="412"/>
      <c r="DTC197" s="412"/>
      <c r="DTD197" s="412"/>
      <c r="DTE197" s="412"/>
      <c r="DTF197" s="412"/>
      <c r="DTG197" s="412"/>
      <c r="DTH197" s="412"/>
      <c r="DTI197" s="412"/>
      <c r="DTJ197" s="412"/>
      <c r="DTK197" s="412"/>
      <c r="DTL197" s="412"/>
      <c r="DTM197" s="412"/>
      <c r="DTN197" s="412"/>
      <c r="DTO197" s="412"/>
      <c r="DTP197" s="412"/>
      <c r="DTQ197" s="412"/>
      <c r="DTR197" s="412"/>
      <c r="DTS197" s="412"/>
      <c r="DTT197" s="412"/>
      <c r="DTU197" s="412"/>
      <c r="DTV197" s="412"/>
      <c r="DTW197" s="412"/>
      <c r="DTX197" s="412"/>
      <c r="DTY197" s="412"/>
      <c r="DTZ197" s="412"/>
      <c r="DUA197" s="412"/>
      <c r="DUB197" s="412"/>
      <c r="DUC197" s="412"/>
      <c r="DUD197" s="412"/>
      <c r="DUE197" s="412"/>
      <c r="DUF197" s="412"/>
      <c r="DUG197" s="412"/>
      <c r="DUH197" s="412"/>
      <c r="DUI197" s="412"/>
      <c r="DUJ197" s="412"/>
      <c r="DUK197" s="412"/>
      <c r="DUL197" s="413"/>
      <c r="DUM197" s="413"/>
      <c r="DUN197" s="413"/>
      <c r="DUO197" s="413"/>
      <c r="DUP197" s="413"/>
      <c r="DUQ197" s="413"/>
      <c r="DUR197" s="413"/>
      <c r="DUS197" s="413"/>
      <c r="DUT197" s="413"/>
      <c r="DUU197" s="413"/>
      <c r="DUV197" s="413"/>
      <c r="DUW197" s="413"/>
      <c r="DUX197" s="413"/>
      <c r="DUY197" s="413"/>
      <c r="DUZ197" s="413"/>
      <c r="DVA197" s="413"/>
      <c r="DVB197" s="413"/>
      <c r="DVC197" s="413"/>
      <c r="DVD197" s="413"/>
      <c r="DVE197" s="413"/>
      <c r="DVF197" s="413"/>
      <c r="DVG197" s="413"/>
      <c r="DVH197" s="413"/>
      <c r="DVI197" s="413"/>
      <c r="DVJ197" s="414"/>
      <c r="DVK197" s="414"/>
      <c r="DVL197" s="414"/>
      <c r="DVM197" s="414"/>
      <c r="DVN197" s="414"/>
      <c r="DVO197" s="413"/>
      <c r="DVP197" s="413"/>
      <c r="DVQ197" s="414"/>
      <c r="DVR197" s="414"/>
      <c r="DVS197" s="413"/>
      <c r="DVT197" s="413"/>
      <c r="DVU197" s="414"/>
      <c r="DVV197" s="414"/>
      <c r="DVW197" s="413"/>
      <c r="DVX197" s="413"/>
      <c r="DVY197" s="413"/>
      <c r="DVZ197" s="413"/>
      <c r="DWA197" s="413"/>
      <c r="DWB197" s="413"/>
      <c r="DWC197" s="413"/>
      <c r="DWD197" s="414"/>
      <c r="DWE197" s="414"/>
      <c r="DWF197" s="413"/>
      <c r="DWG197" s="413"/>
      <c r="DWH197" s="414"/>
      <c r="DWI197" s="414"/>
      <c r="DWJ197" s="413"/>
      <c r="DWK197" s="413"/>
      <c r="DWL197" s="413"/>
      <c r="DWM197" s="413"/>
      <c r="DWN197" s="413"/>
      <c r="DWO197" s="407"/>
      <c r="DWP197" s="439"/>
      <c r="DWQ197" s="413"/>
      <c r="DWR197" s="413"/>
      <c r="DWS197" s="413"/>
      <c r="DWT197" s="413"/>
      <c r="DWU197" s="413"/>
      <c r="DWV197" s="413"/>
      <c r="DWW197" s="413"/>
      <c r="DWX197" s="412"/>
      <c r="DWY197" s="412"/>
      <c r="DWZ197" s="412"/>
      <c r="DXA197" s="412"/>
      <c r="DXB197" s="412"/>
      <c r="DXC197" s="412"/>
      <c r="DXD197" s="412"/>
      <c r="DXE197" s="412"/>
      <c r="DXF197" s="412"/>
      <c r="DXG197" s="412"/>
      <c r="DXH197" s="412"/>
      <c r="DXI197" s="412"/>
      <c r="DXJ197" s="412"/>
      <c r="DXK197" s="412"/>
      <c r="DXL197" s="412"/>
      <c r="DXM197" s="412"/>
      <c r="DXN197" s="412"/>
      <c r="DXO197" s="412"/>
      <c r="DXP197" s="412"/>
      <c r="DXQ197" s="412"/>
      <c r="DXR197" s="412"/>
      <c r="DXS197" s="412"/>
      <c r="DXT197" s="412"/>
      <c r="DXU197" s="412"/>
      <c r="DXV197" s="412"/>
      <c r="DXW197" s="412"/>
      <c r="DXX197" s="412"/>
      <c r="DXY197" s="412"/>
      <c r="DXZ197" s="412"/>
      <c r="DYA197" s="412"/>
      <c r="DYB197" s="412"/>
      <c r="DYC197" s="412"/>
      <c r="DYD197" s="412"/>
      <c r="DYE197" s="412"/>
      <c r="DYF197" s="412"/>
      <c r="DYG197" s="412"/>
      <c r="DYH197" s="412"/>
      <c r="DYI197" s="412"/>
      <c r="DYJ197" s="412"/>
      <c r="DYK197" s="412"/>
      <c r="DYL197" s="412"/>
      <c r="DYM197" s="412"/>
      <c r="DYN197" s="412"/>
      <c r="DYO197" s="412"/>
      <c r="DYP197" s="413"/>
      <c r="DYQ197" s="413"/>
      <c r="DYR197" s="413"/>
      <c r="DYS197" s="413"/>
      <c r="DYT197" s="413"/>
      <c r="DYU197" s="413"/>
      <c r="DYV197" s="413"/>
      <c r="DYW197" s="413"/>
      <c r="DYX197" s="413"/>
      <c r="DYY197" s="413"/>
      <c r="DYZ197" s="413"/>
      <c r="DZA197" s="413"/>
      <c r="DZB197" s="413"/>
      <c r="DZC197" s="413"/>
      <c r="DZD197" s="413"/>
      <c r="DZE197" s="413"/>
      <c r="DZF197" s="413"/>
      <c r="DZG197" s="413"/>
      <c r="DZH197" s="413"/>
      <c r="DZI197" s="413"/>
      <c r="DZJ197" s="413"/>
      <c r="DZK197" s="413"/>
      <c r="DZL197" s="413"/>
      <c r="DZM197" s="413"/>
      <c r="DZN197" s="414"/>
      <c r="DZO197" s="414"/>
      <c r="DZP197" s="414"/>
      <c r="DZQ197" s="414"/>
      <c r="DZR197" s="414"/>
      <c r="DZS197" s="413"/>
      <c r="DZT197" s="413"/>
      <c r="DZU197" s="414"/>
      <c r="DZV197" s="414"/>
      <c r="DZW197" s="413"/>
      <c r="DZX197" s="413"/>
      <c r="DZY197" s="414"/>
      <c r="DZZ197" s="414"/>
      <c r="EAA197" s="413"/>
      <c r="EAB197" s="413"/>
      <c r="EAC197" s="413"/>
      <c r="EAD197" s="413"/>
      <c r="EAE197" s="413"/>
      <c r="EAF197" s="413"/>
      <c r="EAG197" s="413"/>
      <c r="EAH197" s="414"/>
      <c r="EAI197" s="414"/>
      <c r="EAJ197" s="413"/>
      <c r="EAK197" s="413"/>
      <c r="EAL197" s="414"/>
      <c r="EAM197" s="414"/>
      <c r="EAN197" s="413"/>
      <c r="EAO197" s="413"/>
      <c r="EAP197" s="413"/>
      <c r="EAQ197" s="413"/>
      <c r="EAR197" s="413"/>
      <c r="EAS197" s="407"/>
      <c r="EAT197" s="439"/>
      <c r="EAU197" s="413"/>
      <c r="EAV197" s="413"/>
      <c r="EAW197" s="413"/>
      <c r="EAX197" s="413"/>
      <c r="EAY197" s="413"/>
      <c r="EAZ197" s="413"/>
      <c r="EBA197" s="413"/>
      <c r="EBB197" s="412"/>
      <c r="EBC197" s="412"/>
      <c r="EBD197" s="412"/>
      <c r="EBE197" s="412"/>
      <c r="EBF197" s="412"/>
      <c r="EBG197" s="412"/>
      <c r="EBH197" s="412"/>
      <c r="EBI197" s="412"/>
      <c r="EBJ197" s="412"/>
      <c r="EBK197" s="412"/>
      <c r="EBL197" s="412"/>
      <c r="EBM197" s="412"/>
      <c r="EBN197" s="412"/>
      <c r="EBO197" s="412"/>
      <c r="EBP197" s="412"/>
      <c r="EBQ197" s="412"/>
      <c r="EBR197" s="412"/>
      <c r="EBS197" s="412"/>
      <c r="EBT197" s="412"/>
      <c r="EBU197" s="412"/>
      <c r="EBV197" s="412"/>
      <c r="EBW197" s="412"/>
      <c r="EBX197" s="412"/>
      <c r="EBY197" s="412"/>
      <c r="EBZ197" s="412"/>
      <c r="ECA197" s="412"/>
      <c r="ECB197" s="412"/>
      <c r="ECC197" s="412"/>
      <c r="ECD197" s="412"/>
      <c r="ECE197" s="412"/>
      <c r="ECF197" s="412"/>
      <c r="ECG197" s="412"/>
      <c r="ECH197" s="412"/>
      <c r="ECI197" s="412"/>
      <c r="ECJ197" s="412"/>
      <c r="ECK197" s="412"/>
      <c r="ECL197" s="412"/>
      <c r="ECM197" s="412"/>
      <c r="ECN197" s="412"/>
      <c r="ECO197" s="412"/>
      <c r="ECP197" s="412"/>
      <c r="ECQ197" s="412"/>
      <c r="ECR197" s="412"/>
      <c r="ECS197" s="412"/>
      <c r="ECT197" s="413"/>
      <c r="ECU197" s="413"/>
      <c r="ECV197" s="413"/>
      <c r="ECW197" s="413"/>
      <c r="ECX197" s="413"/>
      <c r="ECY197" s="413"/>
      <c r="ECZ197" s="413"/>
      <c r="EDA197" s="413"/>
      <c r="EDB197" s="413"/>
      <c r="EDC197" s="413"/>
      <c r="EDD197" s="413"/>
      <c r="EDE197" s="413"/>
      <c r="EDF197" s="413"/>
      <c r="EDG197" s="413"/>
      <c r="EDH197" s="413"/>
      <c r="EDI197" s="413"/>
      <c r="EDJ197" s="413"/>
      <c r="EDK197" s="413"/>
      <c r="EDL197" s="413"/>
      <c r="EDM197" s="413"/>
      <c r="EDN197" s="413"/>
      <c r="EDO197" s="413"/>
      <c r="EDP197" s="413"/>
      <c r="EDQ197" s="413"/>
      <c r="EDR197" s="414"/>
      <c r="EDS197" s="414"/>
      <c r="EDT197" s="414"/>
      <c r="EDU197" s="414"/>
      <c r="EDV197" s="414"/>
      <c r="EDW197" s="413"/>
      <c r="EDX197" s="413"/>
      <c r="EDY197" s="414"/>
      <c r="EDZ197" s="414"/>
      <c r="EEA197" s="413"/>
      <c r="EEB197" s="413"/>
      <c r="EEC197" s="414"/>
      <c r="EED197" s="414"/>
      <c r="EEE197" s="413"/>
      <c r="EEF197" s="413"/>
      <c r="EEG197" s="413"/>
      <c r="EEH197" s="413"/>
      <c r="EEI197" s="413"/>
      <c r="EEJ197" s="413"/>
      <c r="EEK197" s="413"/>
      <c r="EEL197" s="414"/>
      <c r="EEM197" s="414"/>
      <c r="EEN197" s="413"/>
      <c r="EEO197" s="413"/>
      <c r="EEP197" s="414"/>
      <c r="EEQ197" s="414"/>
      <c r="EER197" s="413"/>
      <c r="EES197" s="413"/>
      <c r="EET197" s="413"/>
      <c r="EEU197" s="413"/>
      <c r="EEV197" s="413"/>
      <c r="EEW197" s="407"/>
      <c r="EEX197" s="439"/>
      <c r="EEY197" s="413"/>
      <c r="EEZ197" s="413"/>
      <c r="EFA197" s="413"/>
      <c r="EFB197" s="413"/>
      <c r="EFC197" s="413"/>
      <c r="EFD197" s="413"/>
      <c r="EFE197" s="413"/>
      <c r="EFF197" s="412"/>
      <c r="EFG197" s="412"/>
      <c r="EFH197" s="412"/>
      <c r="EFI197" s="412"/>
      <c r="EFJ197" s="412"/>
      <c r="EFK197" s="412"/>
      <c r="EFL197" s="412"/>
      <c r="EFM197" s="412"/>
      <c r="EFN197" s="412"/>
      <c r="EFO197" s="412"/>
      <c r="EFP197" s="412"/>
      <c r="EFQ197" s="412"/>
      <c r="EFR197" s="412"/>
      <c r="EFS197" s="412"/>
      <c r="EFT197" s="412"/>
      <c r="EFU197" s="412"/>
      <c r="EFV197" s="412"/>
      <c r="EFW197" s="412"/>
      <c r="EFX197" s="412"/>
      <c r="EFY197" s="412"/>
      <c r="EFZ197" s="412"/>
      <c r="EGA197" s="412"/>
      <c r="EGB197" s="412"/>
      <c r="EGC197" s="412"/>
      <c r="EGD197" s="412"/>
      <c r="EGE197" s="412"/>
      <c r="EGF197" s="412"/>
      <c r="EGG197" s="412"/>
      <c r="EGH197" s="412"/>
      <c r="EGI197" s="412"/>
      <c r="EGJ197" s="412"/>
      <c r="EGK197" s="412"/>
      <c r="EGL197" s="412"/>
      <c r="EGM197" s="412"/>
      <c r="EGN197" s="412"/>
      <c r="EGO197" s="412"/>
      <c r="EGP197" s="412"/>
      <c r="EGQ197" s="412"/>
      <c r="EGR197" s="412"/>
      <c r="EGS197" s="412"/>
      <c r="EGT197" s="412"/>
      <c r="EGU197" s="412"/>
      <c r="EGV197" s="412"/>
      <c r="EGW197" s="412"/>
      <c r="EGX197" s="413"/>
      <c r="EGY197" s="413"/>
      <c r="EGZ197" s="413"/>
      <c r="EHA197" s="413"/>
      <c r="EHB197" s="413"/>
      <c r="EHC197" s="413"/>
      <c r="EHD197" s="413"/>
      <c r="EHE197" s="413"/>
      <c r="EHF197" s="413"/>
      <c r="EHG197" s="413"/>
      <c r="EHH197" s="413"/>
      <c r="EHI197" s="413"/>
      <c r="EHJ197" s="413"/>
      <c r="EHK197" s="413"/>
      <c r="EHL197" s="413"/>
      <c r="EHM197" s="413"/>
      <c r="EHN197" s="413"/>
      <c r="EHO197" s="413"/>
      <c r="EHP197" s="413"/>
      <c r="EHQ197" s="413"/>
      <c r="EHR197" s="413"/>
      <c r="EHS197" s="413"/>
      <c r="EHT197" s="413"/>
      <c r="EHU197" s="413"/>
      <c r="EHV197" s="414"/>
      <c r="EHW197" s="414"/>
      <c r="EHX197" s="414"/>
      <c r="EHY197" s="414"/>
      <c r="EHZ197" s="414"/>
      <c r="EIA197" s="413"/>
      <c r="EIB197" s="413"/>
      <c r="EIC197" s="414"/>
      <c r="EID197" s="414"/>
      <c r="EIE197" s="413"/>
      <c r="EIF197" s="413"/>
      <c r="EIG197" s="414"/>
      <c r="EIH197" s="414"/>
      <c r="EII197" s="413"/>
      <c r="EIJ197" s="413"/>
      <c r="EIK197" s="413"/>
      <c r="EIL197" s="413"/>
      <c r="EIM197" s="413"/>
      <c r="EIN197" s="413"/>
      <c r="EIO197" s="413"/>
      <c r="EIP197" s="414"/>
      <c r="EIQ197" s="414"/>
      <c r="EIR197" s="413"/>
      <c r="EIS197" s="413"/>
      <c r="EIT197" s="414"/>
      <c r="EIU197" s="414"/>
      <c r="EIV197" s="413"/>
      <c r="EIW197" s="413"/>
      <c r="EIX197" s="413"/>
      <c r="EIY197" s="413"/>
      <c r="EIZ197" s="413"/>
      <c r="EJA197" s="407"/>
      <c r="EJB197" s="439"/>
      <c r="EJC197" s="413"/>
      <c r="EJD197" s="413"/>
      <c r="EJE197" s="413"/>
      <c r="EJF197" s="413"/>
      <c r="EJG197" s="413"/>
      <c r="EJH197" s="413"/>
      <c r="EJI197" s="413"/>
      <c r="EJJ197" s="412"/>
      <c r="EJK197" s="412"/>
      <c r="EJL197" s="412"/>
      <c r="EJM197" s="412"/>
      <c r="EJN197" s="412"/>
      <c r="EJO197" s="412"/>
      <c r="EJP197" s="412"/>
      <c r="EJQ197" s="412"/>
      <c r="EJR197" s="412"/>
      <c r="EJS197" s="412"/>
      <c r="EJT197" s="412"/>
      <c r="EJU197" s="412"/>
      <c r="EJV197" s="412"/>
      <c r="EJW197" s="412"/>
      <c r="EJX197" s="412"/>
      <c r="EJY197" s="412"/>
      <c r="EJZ197" s="412"/>
      <c r="EKA197" s="412"/>
      <c r="EKB197" s="412"/>
      <c r="EKC197" s="412"/>
      <c r="EKD197" s="412"/>
      <c r="EKE197" s="412"/>
      <c r="EKF197" s="412"/>
      <c r="EKG197" s="412"/>
      <c r="EKH197" s="412"/>
      <c r="EKI197" s="412"/>
      <c r="EKJ197" s="412"/>
      <c r="EKK197" s="412"/>
      <c r="EKL197" s="412"/>
      <c r="EKM197" s="412"/>
      <c r="EKN197" s="412"/>
      <c r="EKO197" s="412"/>
      <c r="EKP197" s="412"/>
      <c r="EKQ197" s="412"/>
      <c r="EKR197" s="412"/>
      <c r="EKS197" s="412"/>
      <c r="EKT197" s="412"/>
      <c r="EKU197" s="412"/>
      <c r="EKV197" s="412"/>
      <c r="EKW197" s="412"/>
      <c r="EKX197" s="412"/>
      <c r="EKY197" s="412"/>
      <c r="EKZ197" s="412"/>
      <c r="ELA197" s="412"/>
      <c r="ELB197" s="413"/>
      <c r="ELC197" s="413"/>
      <c r="ELD197" s="413"/>
      <c r="ELE197" s="413"/>
      <c r="ELF197" s="413"/>
      <c r="ELG197" s="413"/>
      <c r="ELH197" s="413"/>
      <c r="ELI197" s="413"/>
      <c r="ELJ197" s="413"/>
      <c r="ELK197" s="413"/>
      <c r="ELL197" s="413"/>
      <c r="ELM197" s="413"/>
      <c r="ELN197" s="413"/>
      <c r="ELO197" s="413"/>
      <c r="ELP197" s="413"/>
      <c r="ELQ197" s="413"/>
      <c r="ELR197" s="413"/>
      <c r="ELS197" s="413"/>
      <c r="ELT197" s="413"/>
      <c r="ELU197" s="413"/>
      <c r="ELV197" s="413"/>
      <c r="ELW197" s="413"/>
      <c r="ELX197" s="413"/>
      <c r="ELY197" s="413"/>
      <c r="ELZ197" s="414"/>
      <c r="EMA197" s="414"/>
      <c r="EMB197" s="414"/>
      <c r="EMC197" s="414"/>
      <c r="EMD197" s="414"/>
      <c r="EME197" s="413"/>
      <c r="EMF197" s="413"/>
      <c r="EMG197" s="414"/>
      <c r="EMH197" s="414"/>
      <c r="EMI197" s="413"/>
      <c r="EMJ197" s="413"/>
      <c r="EMK197" s="414"/>
      <c r="EML197" s="414"/>
      <c r="EMM197" s="413"/>
      <c r="EMN197" s="413"/>
      <c r="EMO197" s="413"/>
      <c r="EMP197" s="413"/>
      <c r="EMQ197" s="413"/>
      <c r="EMR197" s="413"/>
      <c r="EMS197" s="413"/>
      <c r="EMT197" s="414"/>
      <c r="EMU197" s="414"/>
      <c r="EMV197" s="413"/>
      <c r="EMW197" s="413"/>
      <c r="EMX197" s="414"/>
      <c r="EMY197" s="414"/>
      <c r="EMZ197" s="413"/>
      <c r="ENA197" s="413"/>
      <c r="ENB197" s="413"/>
      <c r="ENC197" s="413"/>
      <c r="END197" s="413"/>
      <c r="ENE197" s="407"/>
      <c r="ENF197" s="439"/>
      <c r="ENG197" s="413"/>
      <c r="ENH197" s="413"/>
      <c r="ENI197" s="413"/>
      <c r="ENJ197" s="413"/>
      <c r="ENK197" s="413"/>
      <c r="ENL197" s="413"/>
      <c r="ENM197" s="413"/>
      <c r="ENN197" s="412"/>
      <c r="ENO197" s="412"/>
      <c r="ENP197" s="412"/>
      <c r="ENQ197" s="412"/>
      <c r="ENR197" s="412"/>
      <c r="ENS197" s="412"/>
      <c r="ENT197" s="412"/>
      <c r="ENU197" s="412"/>
      <c r="ENV197" s="412"/>
      <c r="ENW197" s="412"/>
      <c r="ENX197" s="412"/>
      <c r="ENY197" s="412"/>
      <c r="ENZ197" s="412"/>
      <c r="EOA197" s="412"/>
      <c r="EOB197" s="412"/>
      <c r="EOC197" s="412"/>
      <c r="EOD197" s="412"/>
      <c r="EOE197" s="412"/>
      <c r="EOF197" s="412"/>
      <c r="EOG197" s="412"/>
      <c r="EOH197" s="412"/>
      <c r="EOI197" s="412"/>
      <c r="EOJ197" s="412"/>
      <c r="EOK197" s="412"/>
      <c r="EOL197" s="412"/>
      <c r="EOM197" s="412"/>
      <c r="EON197" s="412"/>
      <c r="EOO197" s="412"/>
      <c r="EOP197" s="412"/>
      <c r="EOQ197" s="412"/>
      <c r="EOR197" s="412"/>
      <c r="EOS197" s="412"/>
      <c r="EOT197" s="412"/>
      <c r="EOU197" s="412"/>
      <c r="EOV197" s="412"/>
      <c r="EOW197" s="412"/>
      <c r="EOX197" s="412"/>
      <c r="EOY197" s="412"/>
      <c r="EOZ197" s="412"/>
      <c r="EPA197" s="412"/>
      <c r="EPB197" s="412"/>
      <c r="EPC197" s="412"/>
      <c r="EPD197" s="412"/>
      <c r="EPE197" s="412"/>
      <c r="EPF197" s="413"/>
      <c r="EPG197" s="413"/>
      <c r="EPH197" s="413"/>
      <c r="EPI197" s="413"/>
      <c r="EPJ197" s="413"/>
      <c r="EPK197" s="413"/>
      <c r="EPL197" s="413"/>
      <c r="EPM197" s="413"/>
      <c r="EPN197" s="413"/>
      <c r="EPO197" s="413"/>
      <c r="EPP197" s="413"/>
      <c r="EPQ197" s="413"/>
      <c r="EPR197" s="413"/>
      <c r="EPS197" s="413"/>
      <c r="EPT197" s="413"/>
      <c r="EPU197" s="413"/>
      <c r="EPV197" s="413"/>
      <c r="EPW197" s="413"/>
      <c r="EPX197" s="413"/>
      <c r="EPY197" s="413"/>
      <c r="EPZ197" s="413"/>
      <c r="EQA197" s="413"/>
      <c r="EQB197" s="413"/>
      <c r="EQC197" s="413"/>
      <c r="EQD197" s="414"/>
      <c r="EQE197" s="414"/>
      <c r="EQF197" s="414"/>
      <c r="EQG197" s="414"/>
      <c r="EQH197" s="414"/>
      <c r="EQI197" s="413"/>
      <c r="EQJ197" s="413"/>
      <c r="EQK197" s="414"/>
      <c r="EQL197" s="414"/>
      <c r="EQM197" s="413"/>
      <c r="EQN197" s="413"/>
      <c r="EQO197" s="414"/>
      <c r="EQP197" s="414"/>
      <c r="EQQ197" s="413"/>
      <c r="EQR197" s="413"/>
      <c r="EQS197" s="413"/>
      <c r="EQT197" s="413"/>
      <c r="EQU197" s="413"/>
      <c r="EQV197" s="413"/>
      <c r="EQW197" s="413"/>
      <c r="EQX197" s="414"/>
      <c r="EQY197" s="414"/>
      <c r="EQZ197" s="413"/>
      <c r="ERA197" s="413"/>
      <c r="ERB197" s="414"/>
      <c r="ERC197" s="414"/>
      <c r="ERD197" s="413"/>
      <c r="ERE197" s="413"/>
      <c r="ERF197" s="413"/>
      <c r="ERG197" s="413"/>
      <c r="ERH197" s="413"/>
      <c r="ERI197" s="407"/>
      <c r="ERJ197" s="439"/>
      <c r="ERK197" s="413"/>
      <c r="ERL197" s="413"/>
      <c r="ERM197" s="413"/>
      <c r="ERN197" s="413"/>
      <c r="ERO197" s="413"/>
      <c r="ERP197" s="413"/>
      <c r="ERQ197" s="413"/>
      <c r="ERR197" s="412"/>
      <c r="ERS197" s="412"/>
      <c r="ERT197" s="412"/>
      <c r="ERU197" s="412"/>
      <c r="ERV197" s="412"/>
      <c r="ERW197" s="412"/>
      <c r="ERX197" s="412"/>
      <c r="ERY197" s="412"/>
      <c r="ERZ197" s="412"/>
      <c r="ESA197" s="412"/>
      <c r="ESB197" s="412"/>
      <c r="ESC197" s="412"/>
      <c r="ESD197" s="412"/>
      <c r="ESE197" s="412"/>
      <c r="ESF197" s="412"/>
      <c r="ESG197" s="412"/>
      <c r="ESH197" s="412"/>
      <c r="ESI197" s="412"/>
      <c r="ESJ197" s="412"/>
      <c r="ESK197" s="412"/>
      <c r="ESL197" s="412"/>
      <c r="ESM197" s="412"/>
      <c r="ESN197" s="412"/>
      <c r="ESO197" s="412"/>
      <c r="ESP197" s="412"/>
      <c r="ESQ197" s="412"/>
      <c r="ESR197" s="412"/>
      <c r="ESS197" s="412"/>
      <c r="EST197" s="412"/>
      <c r="ESU197" s="412"/>
      <c r="ESV197" s="412"/>
      <c r="ESW197" s="412"/>
      <c r="ESX197" s="412"/>
      <c r="ESY197" s="412"/>
      <c r="ESZ197" s="412"/>
      <c r="ETA197" s="412"/>
      <c r="ETB197" s="412"/>
      <c r="ETC197" s="412"/>
      <c r="ETD197" s="412"/>
      <c r="ETE197" s="412"/>
      <c r="ETF197" s="412"/>
      <c r="ETG197" s="412"/>
      <c r="ETH197" s="412"/>
      <c r="ETI197" s="412"/>
      <c r="ETJ197" s="413"/>
      <c r="ETK197" s="413"/>
      <c r="ETL197" s="413"/>
      <c r="ETM197" s="413"/>
      <c r="ETN197" s="413"/>
      <c r="ETO197" s="413"/>
      <c r="ETP197" s="413"/>
      <c r="ETQ197" s="413"/>
      <c r="ETR197" s="413"/>
      <c r="ETS197" s="413"/>
      <c r="ETT197" s="413"/>
      <c r="ETU197" s="413"/>
      <c r="ETV197" s="413"/>
      <c r="ETW197" s="413"/>
      <c r="ETX197" s="413"/>
      <c r="ETY197" s="413"/>
      <c r="ETZ197" s="413"/>
      <c r="EUA197" s="413"/>
      <c r="EUB197" s="413"/>
      <c r="EUC197" s="413"/>
      <c r="EUD197" s="413"/>
      <c r="EUE197" s="413"/>
      <c r="EUF197" s="413"/>
      <c r="EUG197" s="413"/>
      <c r="EUH197" s="414"/>
      <c r="EUI197" s="414"/>
      <c r="EUJ197" s="414"/>
      <c r="EUK197" s="414"/>
      <c r="EUL197" s="414"/>
      <c r="EUM197" s="413"/>
      <c r="EUN197" s="413"/>
      <c r="EUO197" s="414"/>
      <c r="EUP197" s="414"/>
      <c r="EUQ197" s="413"/>
      <c r="EUR197" s="413"/>
      <c r="EUS197" s="414"/>
      <c r="EUT197" s="414"/>
      <c r="EUU197" s="413"/>
      <c r="EUV197" s="413"/>
      <c r="EUW197" s="413"/>
      <c r="EUX197" s="413"/>
      <c r="EUY197" s="413"/>
      <c r="EUZ197" s="413"/>
      <c r="EVA197" s="413"/>
      <c r="EVB197" s="414"/>
      <c r="EVC197" s="414"/>
      <c r="EVD197" s="413"/>
      <c r="EVE197" s="413"/>
      <c r="EVF197" s="414"/>
      <c r="EVG197" s="414"/>
      <c r="EVH197" s="413"/>
      <c r="EVI197" s="413"/>
      <c r="EVJ197" s="413"/>
      <c r="EVK197" s="413"/>
      <c r="EVL197" s="413"/>
      <c r="EVM197" s="407"/>
      <c r="EVN197" s="439"/>
      <c r="EVO197" s="413"/>
      <c r="EVP197" s="413"/>
      <c r="EVQ197" s="413"/>
      <c r="EVR197" s="413"/>
      <c r="EVS197" s="413"/>
      <c r="EVT197" s="413"/>
      <c r="EVU197" s="413"/>
      <c r="EVV197" s="412"/>
      <c r="EVW197" s="412"/>
      <c r="EVX197" s="412"/>
      <c r="EVY197" s="412"/>
      <c r="EVZ197" s="412"/>
      <c r="EWA197" s="412"/>
      <c r="EWB197" s="412"/>
      <c r="EWC197" s="412"/>
      <c r="EWD197" s="412"/>
      <c r="EWE197" s="412"/>
      <c r="EWF197" s="412"/>
      <c r="EWG197" s="412"/>
      <c r="EWH197" s="412"/>
      <c r="EWI197" s="412"/>
      <c r="EWJ197" s="412"/>
      <c r="EWK197" s="412"/>
      <c r="EWL197" s="412"/>
      <c r="EWM197" s="412"/>
      <c r="EWN197" s="412"/>
      <c r="EWO197" s="412"/>
      <c r="EWP197" s="412"/>
      <c r="EWQ197" s="412"/>
      <c r="EWR197" s="412"/>
      <c r="EWS197" s="412"/>
      <c r="EWT197" s="412"/>
      <c r="EWU197" s="412"/>
      <c r="EWV197" s="412"/>
      <c r="EWW197" s="412"/>
      <c r="EWX197" s="412"/>
      <c r="EWY197" s="412"/>
      <c r="EWZ197" s="412"/>
      <c r="EXA197" s="412"/>
      <c r="EXB197" s="412"/>
      <c r="EXC197" s="412"/>
      <c r="EXD197" s="412"/>
      <c r="EXE197" s="412"/>
      <c r="EXF197" s="412"/>
      <c r="EXG197" s="412"/>
      <c r="EXH197" s="412"/>
      <c r="EXI197" s="412"/>
      <c r="EXJ197" s="412"/>
      <c r="EXK197" s="412"/>
      <c r="EXL197" s="412"/>
      <c r="EXM197" s="412"/>
      <c r="EXN197" s="413"/>
      <c r="EXO197" s="413"/>
      <c r="EXP197" s="413"/>
      <c r="EXQ197" s="413"/>
      <c r="EXR197" s="413"/>
      <c r="EXS197" s="413"/>
      <c r="EXT197" s="413"/>
      <c r="EXU197" s="413"/>
      <c r="EXV197" s="413"/>
      <c r="EXW197" s="413"/>
      <c r="EXX197" s="413"/>
      <c r="EXY197" s="413"/>
      <c r="EXZ197" s="413"/>
      <c r="EYA197" s="413"/>
      <c r="EYB197" s="413"/>
      <c r="EYC197" s="413"/>
      <c r="EYD197" s="413"/>
      <c r="EYE197" s="413"/>
      <c r="EYF197" s="413"/>
      <c r="EYG197" s="413"/>
      <c r="EYH197" s="413"/>
      <c r="EYI197" s="413"/>
      <c r="EYJ197" s="413"/>
      <c r="EYK197" s="413"/>
      <c r="EYL197" s="414"/>
      <c r="EYM197" s="414"/>
      <c r="EYN197" s="414"/>
      <c r="EYO197" s="414"/>
      <c r="EYP197" s="414"/>
      <c r="EYQ197" s="413"/>
      <c r="EYR197" s="413"/>
      <c r="EYS197" s="414"/>
      <c r="EYT197" s="414"/>
      <c r="EYU197" s="413"/>
      <c r="EYV197" s="413"/>
      <c r="EYW197" s="414"/>
      <c r="EYX197" s="414"/>
      <c r="EYY197" s="413"/>
      <c r="EYZ197" s="413"/>
      <c r="EZA197" s="413"/>
      <c r="EZB197" s="413"/>
      <c r="EZC197" s="413"/>
      <c r="EZD197" s="413"/>
      <c r="EZE197" s="413"/>
      <c r="EZF197" s="414"/>
      <c r="EZG197" s="414"/>
      <c r="EZH197" s="413"/>
      <c r="EZI197" s="413"/>
      <c r="EZJ197" s="414"/>
      <c r="EZK197" s="414"/>
      <c r="EZL197" s="413"/>
      <c r="EZM197" s="413"/>
      <c r="EZN197" s="413"/>
      <c r="EZO197" s="413"/>
      <c r="EZP197" s="413"/>
      <c r="EZQ197" s="407"/>
      <c r="EZR197" s="439"/>
      <c r="EZS197" s="413"/>
      <c r="EZT197" s="413"/>
      <c r="EZU197" s="413"/>
      <c r="EZV197" s="413"/>
      <c r="EZW197" s="413"/>
      <c r="EZX197" s="413"/>
      <c r="EZY197" s="413"/>
      <c r="EZZ197" s="412"/>
      <c r="FAA197" s="412"/>
      <c r="FAB197" s="412"/>
      <c r="FAC197" s="412"/>
      <c r="FAD197" s="412"/>
      <c r="FAE197" s="412"/>
      <c r="FAF197" s="412"/>
      <c r="FAG197" s="412"/>
      <c r="FAH197" s="412"/>
      <c r="FAI197" s="412"/>
      <c r="FAJ197" s="412"/>
      <c r="FAK197" s="412"/>
      <c r="FAL197" s="412"/>
      <c r="FAM197" s="412"/>
      <c r="FAN197" s="412"/>
      <c r="FAO197" s="412"/>
      <c r="FAP197" s="412"/>
      <c r="FAQ197" s="412"/>
      <c r="FAR197" s="412"/>
      <c r="FAS197" s="412"/>
      <c r="FAT197" s="412"/>
      <c r="FAU197" s="412"/>
      <c r="FAV197" s="412"/>
      <c r="FAW197" s="412"/>
      <c r="FAX197" s="412"/>
      <c r="FAY197" s="412"/>
      <c r="FAZ197" s="412"/>
      <c r="FBA197" s="412"/>
      <c r="FBB197" s="412"/>
      <c r="FBC197" s="412"/>
      <c r="FBD197" s="412"/>
      <c r="FBE197" s="412"/>
      <c r="FBF197" s="412"/>
      <c r="FBG197" s="412"/>
      <c r="FBH197" s="412"/>
      <c r="FBI197" s="412"/>
      <c r="FBJ197" s="412"/>
      <c r="FBK197" s="412"/>
      <c r="FBL197" s="412"/>
      <c r="FBM197" s="412"/>
      <c r="FBN197" s="412"/>
      <c r="FBO197" s="412"/>
      <c r="FBP197" s="412"/>
      <c r="FBQ197" s="412"/>
      <c r="FBR197" s="413"/>
      <c r="FBS197" s="413"/>
      <c r="FBT197" s="413"/>
      <c r="FBU197" s="413"/>
      <c r="FBV197" s="413"/>
      <c r="FBW197" s="413"/>
      <c r="FBX197" s="413"/>
      <c r="FBY197" s="413"/>
      <c r="FBZ197" s="413"/>
      <c r="FCA197" s="413"/>
      <c r="FCB197" s="413"/>
      <c r="FCC197" s="413"/>
      <c r="FCD197" s="413"/>
      <c r="FCE197" s="413"/>
      <c r="FCF197" s="413"/>
      <c r="FCG197" s="413"/>
      <c r="FCH197" s="413"/>
      <c r="FCI197" s="413"/>
      <c r="FCJ197" s="413"/>
      <c r="FCK197" s="413"/>
      <c r="FCL197" s="413"/>
      <c r="FCM197" s="413"/>
      <c r="FCN197" s="413"/>
      <c r="FCO197" s="413"/>
      <c r="FCP197" s="414"/>
      <c r="FCQ197" s="414"/>
      <c r="FCR197" s="414"/>
      <c r="FCS197" s="414"/>
      <c r="FCT197" s="414"/>
      <c r="FCU197" s="413"/>
      <c r="FCV197" s="413"/>
      <c r="FCW197" s="414"/>
      <c r="FCX197" s="414"/>
      <c r="FCY197" s="413"/>
      <c r="FCZ197" s="413"/>
      <c r="FDA197" s="414"/>
      <c r="FDB197" s="414"/>
      <c r="FDC197" s="413"/>
      <c r="FDD197" s="413"/>
      <c r="FDE197" s="413"/>
      <c r="FDF197" s="413"/>
      <c r="FDG197" s="413"/>
      <c r="FDH197" s="413"/>
      <c r="FDI197" s="413"/>
      <c r="FDJ197" s="414"/>
      <c r="FDK197" s="414"/>
      <c r="FDL197" s="413"/>
      <c r="FDM197" s="413"/>
      <c r="FDN197" s="414"/>
      <c r="FDO197" s="414"/>
      <c r="FDP197" s="413"/>
      <c r="FDQ197" s="413"/>
      <c r="FDR197" s="413"/>
      <c r="FDS197" s="413"/>
      <c r="FDT197" s="413"/>
      <c r="FDU197" s="407"/>
      <c r="FDV197" s="439"/>
      <c r="FDW197" s="413"/>
      <c r="FDX197" s="413"/>
      <c r="FDY197" s="413"/>
      <c r="FDZ197" s="413"/>
      <c r="FEA197" s="413"/>
      <c r="FEB197" s="413"/>
      <c r="FEC197" s="413"/>
      <c r="FED197" s="412"/>
      <c r="FEE197" s="412"/>
      <c r="FEF197" s="412"/>
      <c r="FEG197" s="412"/>
      <c r="FEH197" s="412"/>
      <c r="FEI197" s="412"/>
      <c r="FEJ197" s="412"/>
      <c r="FEK197" s="412"/>
      <c r="FEL197" s="412"/>
      <c r="FEM197" s="412"/>
      <c r="FEN197" s="412"/>
      <c r="FEO197" s="412"/>
      <c r="FEP197" s="412"/>
      <c r="FEQ197" s="412"/>
      <c r="FER197" s="412"/>
      <c r="FES197" s="412"/>
      <c r="FET197" s="412"/>
      <c r="FEU197" s="412"/>
      <c r="FEV197" s="412"/>
      <c r="FEW197" s="412"/>
      <c r="FEX197" s="412"/>
      <c r="FEY197" s="412"/>
      <c r="FEZ197" s="412"/>
      <c r="FFA197" s="412"/>
      <c r="FFB197" s="412"/>
      <c r="FFC197" s="412"/>
      <c r="FFD197" s="412"/>
      <c r="FFE197" s="412"/>
      <c r="FFF197" s="412"/>
      <c r="FFG197" s="412"/>
      <c r="FFH197" s="412"/>
      <c r="FFI197" s="412"/>
      <c r="FFJ197" s="412"/>
      <c r="FFK197" s="412"/>
      <c r="FFL197" s="412"/>
      <c r="FFM197" s="412"/>
      <c r="FFN197" s="412"/>
      <c r="FFO197" s="412"/>
      <c r="FFP197" s="412"/>
      <c r="FFQ197" s="412"/>
      <c r="FFR197" s="412"/>
      <c r="FFS197" s="412"/>
      <c r="FFT197" s="412"/>
      <c r="FFU197" s="412"/>
      <c r="FFV197" s="413"/>
      <c r="FFW197" s="413"/>
      <c r="FFX197" s="413"/>
      <c r="FFY197" s="413"/>
      <c r="FFZ197" s="413"/>
      <c r="FGA197" s="413"/>
      <c r="FGB197" s="413"/>
      <c r="FGC197" s="413"/>
      <c r="FGD197" s="413"/>
      <c r="FGE197" s="413"/>
      <c r="FGF197" s="413"/>
      <c r="FGG197" s="413"/>
      <c r="FGH197" s="413"/>
      <c r="FGI197" s="413"/>
      <c r="FGJ197" s="413"/>
      <c r="FGK197" s="413"/>
      <c r="FGL197" s="413"/>
      <c r="FGM197" s="413"/>
      <c r="FGN197" s="413"/>
      <c r="FGO197" s="413"/>
      <c r="FGP197" s="413"/>
      <c r="FGQ197" s="413"/>
      <c r="FGR197" s="413"/>
      <c r="FGS197" s="413"/>
      <c r="FGT197" s="414"/>
      <c r="FGU197" s="414"/>
      <c r="FGV197" s="414"/>
      <c r="FGW197" s="414"/>
      <c r="FGX197" s="414"/>
      <c r="FGY197" s="413"/>
      <c r="FGZ197" s="413"/>
      <c r="FHA197" s="414"/>
      <c r="FHB197" s="414"/>
      <c r="FHC197" s="413"/>
      <c r="FHD197" s="413"/>
      <c r="FHE197" s="414"/>
      <c r="FHF197" s="414"/>
      <c r="FHG197" s="413"/>
      <c r="FHH197" s="413"/>
      <c r="FHI197" s="413"/>
      <c r="FHJ197" s="413"/>
      <c r="FHK197" s="413"/>
      <c r="FHL197" s="413"/>
      <c r="FHM197" s="413"/>
      <c r="FHN197" s="414"/>
      <c r="FHO197" s="414"/>
      <c r="FHP197" s="413"/>
      <c r="FHQ197" s="413"/>
      <c r="FHR197" s="414"/>
      <c r="FHS197" s="414"/>
      <c r="FHT197" s="413"/>
      <c r="FHU197" s="413"/>
      <c r="FHV197" s="413"/>
      <c r="FHW197" s="413"/>
      <c r="FHX197" s="413"/>
      <c r="FHY197" s="407"/>
      <c r="FHZ197" s="439"/>
      <c r="FIA197" s="413"/>
      <c r="FIB197" s="413"/>
      <c r="FIC197" s="413"/>
      <c r="FID197" s="413"/>
      <c r="FIE197" s="413"/>
      <c r="FIF197" s="413"/>
      <c r="FIG197" s="413"/>
      <c r="FIH197" s="412"/>
      <c r="FII197" s="412"/>
      <c r="FIJ197" s="412"/>
      <c r="FIK197" s="412"/>
      <c r="FIL197" s="412"/>
      <c r="FIM197" s="412"/>
      <c r="FIN197" s="412"/>
      <c r="FIO197" s="412"/>
      <c r="FIP197" s="412"/>
      <c r="FIQ197" s="412"/>
      <c r="FIR197" s="412"/>
      <c r="FIS197" s="412"/>
      <c r="FIT197" s="412"/>
      <c r="FIU197" s="412"/>
      <c r="FIV197" s="412"/>
      <c r="FIW197" s="412"/>
      <c r="FIX197" s="412"/>
      <c r="FIY197" s="412"/>
      <c r="FIZ197" s="412"/>
      <c r="FJA197" s="412"/>
      <c r="FJB197" s="412"/>
      <c r="FJC197" s="412"/>
      <c r="FJD197" s="412"/>
      <c r="FJE197" s="412"/>
      <c r="FJF197" s="412"/>
      <c r="FJG197" s="412"/>
      <c r="FJH197" s="412"/>
      <c r="FJI197" s="412"/>
      <c r="FJJ197" s="412"/>
      <c r="FJK197" s="412"/>
      <c r="FJL197" s="412"/>
      <c r="FJM197" s="412"/>
      <c r="FJN197" s="412"/>
      <c r="FJO197" s="412"/>
      <c r="FJP197" s="412"/>
      <c r="FJQ197" s="412"/>
      <c r="FJR197" s="412"/>
      <c r="FJS197" s="412"/>
      <c r="FJT197" s="412"/>
      <c r="FJU197" s="412"/>
      <c r="FJV197" s="412"/>
      <c r="FJW197" s="412"/>
      <c r="FJX197" s="412"/>
      <c r="FJY197" s="412"/>
      <c r="FJZ197" s="413"/>
      <c r="FKA197" s="413"/>
      <c r="FKB197" s="413"/>
      <c r="FKC197" s="413"/>
      <c r="FKD197" s="413"/>
      <c r="FKE197" s="413"/>
      <c r="FKF197" s="413"/>
      <c r="FKG197" s="413"/>
      <c r="FKH197" s="413"/>
      <c r="FKI197" s="413"/>
      <c r="FKJ197" s="413"/>
      <c r="FKK197" s="413"/>
      <c r="FKL197" s="413"/>
      <c r="FKM197" s="413"/>
      <c r="FKN197" s="413"/>
      <c r="FKO197" s="413"/>
      <c r="FKP197" s="413"/>
      <c r="FKQ197" s="413"/>
      <c r="FKR197" s="413"/>
      <c r="FKS197" s="413"/>
      <c r="FKT197" s="413"/>
      <c r="FKU197" s="413"/>
      <c r="FKV197" s="413"/>
      <c r="FKW197" s="413"/>
      <c r="FKX197" s="414"/>
      <c r="FKY197" s="414"/>
      <c r="FKZ197" s="414"/>
      <c r="FLA197" s="414"/>
      <c r="FLB197" s="414"/>
      <c r="FLC197" s="413"/>
      <c r="FLD197" s="413"/>
      <c r="FLE197" s="414"/>
      <c r="FLF197" s="414"/>
      <c r="FLG197" s="413"/>
      <c r="FLH197" s="413"/>
      <c r="FLI197" s="414"/>
      <c r="FLJ197" s="414"/>
      <c r="FLK197" s="413"/>
      <c r="FLL197" s="413"/>
      <c r="FLM197" s="413"/>
      <c r="FLN197" s="413"/>
      <c r="FLO197" s="413"/>
      <c r="FLP197" s="413"/>
      <c r="FLQ197" s="413"/>
      <c r="FLR197" s="414"/>
      <c r="FLS197" s="414"/>
      <c r="FLT197" s="413"/>
      <c r="FLU197" s="413"/>
      <c r="FLV197" s="414"/>
      <c r="FLW197" s="414"/>
      <c r="FLX197" s="413"/>
      <c r="FLY197" s="413"/>
      <c r="FLZ197" s="413"/>
      <c r="FMA197" s="413"/>
      <c r="FMB197" s="413"/>
      <c r="FMC197" s="407"/>
      <c r="FMD197" s="439"/>
      <c r="FME197" s="413"/>
      <c r="FMF197" s="413"/>
      <c r="FMG197" s="413"/>
      <c r="FMH197" s="413"/>
      <c r="FMI197" s="413"/>
      <c r="FMJ197" s="413"/>
      <c r="FMK197" s="413"/>
      <c r="FML197" s="412"/>
      <c r="FMM197" s="412"/>
      <c r="FMN197" s="412"/>
      <c r="FMO197" s="412"/>
      <c r="FMP197" s="412"/>
      <c r="FMQ197" s="412"/>
      <c r="FMR197" s="412"/>
      <c r="FMS197" s="412"/>
      <c r="FMT197" s="412"/>
      <c r="FMU197" s="412"/>
      <c r="FMV197" s="412"/>
      <c r="FMW197" s="412"/>
      <c r="FMX197" s="412"/>
      <c r="FMY197" s="412"/>
      <c r="FMZ197" s="412"/>
      <c r="FNA197" s="412"/>
      <c r="FNB197" s="412"/>
      <c r="FNC197" s="412"/>
      <c r="FND197" s="412"/>
      <c r="FNE197" s="412"/>
      <c r="FNF197" s="412"/>
      <c r="FNG197" s="412"/>
      <c r="FNH197" s="412"/>
      <c r="FNI197" s="412"/>
      <c r="FNJ197" s="412"/>
      <c r="FNK197" s="412"/>
      <c r="FNL197" s="412"/>
      <c r="FNM197" s="412"/>
      <c r="FNN197" s="412"/>
      <c r="FNO197" s="412"/>
      <c r="FNP197" s="412"/>
      <c r="FNQ197" s="412"/>
      <c r="FNR197" s="412"/>
      <c r="FNS197" s="412"/>
      <c r="FNT197" s="412"/>
      <c r="FNU197" s="412"/>
      <c r="FNV197" s="412"/>
      <c r="FNW197" s="412"/>
      <c r="FNX197" s="412"/>
      <c r="FNY197" s="412"/>
      <c r="FNZ197" s="412"/>
      <c r="FOA197" s="412"/>
      <c r="FOB197" s="412"/>
      <c r="FOC197" s="412"/>
      <c r="FOD197" s="413"/>
      <c r="FOE197" s="413"/>
      <c r="FOF197" s="413"/>
      <c r="FOG197" s="413"/>
      <c r="FOH197" s="413"/>
      <c r="FOI197" s="413"/>
      <c r="FOJ197" s="413"/>
      <c r="FOK197" s="413"/>
      <c r="FOL197" s="413"/>
      <c r="FOM197" s="413"/>
      <c r="FON197" s="413"/>
      <c r="FOO197" s="413"/>
      <c r="FOP197" s="413"/>
      <c r="FOQ197" s="413"/>
      <c r="FOR197" s="413"/>
      <c r="FOS197" s="413"/>
      <c r="FOT197" s="413"/>
      <c r="FOU197" s="413"/>
      <c r="FOV197" s="413"/>
      <c r="FOW197" s="413"/>
      <c r="FOX197" s="413"/>
      <c r="FOY197" s="413"/>
      <c r="FOZ197" s="413"/>
      <c r="FPA197" s="413"/>
      <c r="FPB197" s="414"/>
      <c r="FPC197" s="414"/>
      <c r="FPD197" s="414"/>
      <c r="FPE197" s="414"/>
      <c r="FPF197" s="414"/>
      <c r="FPG197" s="413"/>
      <c r="FPH197" s="413"/>
      <c r="FPI197" s="414"/>
      <c r="FPJ197" s="414"/>
      <c r="FPK197" s="413"/>
      <c r="FPL197" s="413"/>
      <c r="FPM197" s="414"/>
      <c r="FPN197" s="414"/>
      <c r="FPO197" s="413"/>
      <c r="FPP197" s="413"/>
      <c r="FPQ197" s="413"/>
      <c r="FPR197" s="413"/>
      <c r="FPS197" s="413"/>
      <c r="FPT197" s="413"/>
      <c r="FPU197" s="413"/>
      <c r="FPV197" s="414"/>
      <c r="FPW197" s="414"/>
      <c r="FPX197" s="413"/>
      <c r="FPY197" s="413"/>
      <c r="FPZ197" s="414"/>
      <c r="FQA197" s="414"/>
      <c r="FQB197" s="413"/>
      <c r="FQC197" s="413"/>
      <c r="FQD197" s="413"/>
      <c r="FQE197" s="413"/>
      <c r="FQF197" s="413"/>
      <c r="FQG197" s="407"/>
      <c r="FQH197" s="439"/>
      <c r="FQI197" s="413"/>
      <c r="FQJ197" s="413"/>
      <c r="FQK197" s="413"/>
      <c r="FQL197" s="413"/>
      <c r="FQM197" s="413"/>
      <c r="FQN197" s="413"/>
      <c r="FQO197" s="413"/>
      <c r="FQP197" s="412"/>
      <c r="FQQ197" s="412"/>
      <c r="FQR197" s="412"/>
      <c r="FQS197" s="412"/>
      <c r="FQT197" s="412"/>
      <c r="FQU197" s="412"/>
      <c r="FQV197" s="412"/>
      <c r="FQW197" s="412"/>
      <c r="FQX197" s="412"/>
      <c r="FQY197" s="412"/>
      <c r="FQZ197" s="412"/>
      <c r="FRA197" s="412"/>
      <c r="FRB197" s="412"/>
      <c r="FRC197" s="412"/>
      <c r="FRD197" s="412"/>
      <c r="FRE197" s="412"/>
      <c r="FRF197" s="412"/>
      <c r="FRG197" s="412"/>
      <c r="FRH197" s="412"/>
      <c r="FRI197" s="412"/>
      <c r="FRJ197" s="412"/>
      <c r="FRK197" s="412"/>
      <c r="FRL197" s="412"/>
      <c r="FRM197" s="412"/>
      <c r="FRN197" s="412"/>
      <c r="FRO197" s="412"/>
      <c r="FRP197" s="412"/>
      <c r="FRQ197" s="412"/>
      <c r="FRR197" s="412"/>
      <c r="FRS197" s="412"/>
      <c r="FRT197" s="412"/>
      <c r="FRU197" s="412"/>
      <c r="FRV197" s="412"/>
      <c r="FRW197" s="412"/>
      <c r="FRX197" s="412"/>
      <c r="FRY197" s="412"/>
      <c r="FRZ197" s="412"/>
      <c r="FSA197" s="412"/>
      <c r="FSB197" s="412"/>
      <c r="FSC197" s="412"/>
      <c r="FSD197" s="412"/>
      <c r="FSE197" s="412"/>
      <c r="FSF197" s="412"/>
      <c r="FSG197" s="412"/>
      <c r="FSH197" s="413"/>
      <c r="FSI197" s="413"/>
      <c r="FSJ197" s="413"/>
      <c r="FSK197" s="413"/>
      <c r="FSL197" s="413"/>
      <c r="FSM197" s="413"/>
      <c r="FSN197" s="413"/>
      <c r="FSO197" s="413"/>
      <c r="FSP197" s="413"/>
      <c r="FSQ197" s="413"/>
      <c r="FSR197" s="413"/>
      <c r="FSS197" s="413"/>
      <c r="FST197" s="413"/>
      <c r="FSU197" s="413"/>
      <c r="FSV197" s="413"/>
      <c r="FSW197" s="413"/>
      <c r="FSX197" s="413"/>
      <c r="FSY197" s="413"/>
      <c r="FSZ197" s="413"/>
      <c r="FTA197" s="413"/>
      <c r="FTB197" s="413"/>
      <c r="FTC197" s="413"/>
      <c r="FTD197" s="413"/>
      <c r="FTE197" s="413"/>
      <c r="FTF197" s="414"/>
      <c r="FTG197" s="414"/>
      <c r="FTH197" s="414"/>
      <c r="FTI197" s="414"/>
      <c r="FTJ197" s="414"/>
      <c r="FTK197" s="413"/>
      <c r="FTL197" s="413"/>
      <c r="FTM197" s="414"/>
      <c r="FTN197" s="414"/>
      <c r="FTO197" s="413"/>
      <c r="FTP197" s="413"/>
      <c r="FTQ197" s="414"/>
      <c r="FTR197" s="414"/>
      <c r="FTS197" s="413"/>
      <c r="FTT197" s="413"/>
      <c r="FTU197" s="413"/>
      <c r="FTV197" s="413"/>
      <c r="FTW197" s="413"/>
      <c r="FTX197" s="413"/>
      <c r="FTY197" s="413"/>
      <c r="FTZ197" s="414"/>
      <c r="FUA197" s="414"/>
      <c r="FUB197" s="413"/>
      <c r="FUC197" s="413"/>
      <c r="FUD197" s="414"/>
      <c r="FUE197" s="414"/>
      <c r="FUF197" s="413"/>
      <c r="FUG197" s="413"/>
      <c r="FUH197" s="413"/>
      <c r="FUI197" s="413"/>
      <c r="FUJ197" s="413"/>
      <c r="FUK197" s="407"/>
      <c r="FUL197" s="439"/>
      <c r="FUM197" s="413"/>
      <c r="FUN197" s="413"/>
      <c r="FUO197" s="413"/>
      <c r="FUP197" s="413"/>
      <c r="FUQ197" s="413"/>
      <c r="FUR197" s="413"/>
      <c r="FUS197" s="413"/>
      <c r="FUT197" s="412"/>
      <c r="FUU197" s="412"/>
      <c r="FUV197" s="412"/>
      <c r="FUW197" s="412"/>
      <c r="FUX197" s="412"/>
      <c r="FUY197" s="412"/>
      <c r="FUZ197" s="412"/>
      <c r="FVA197" s="412"/>
      <c r="FVB197" s="412"/>
      <c r="FVC197" s="412"/>
      <c r="FVD197" s="412"/>
      <c r="FVE197" s="412"/>
      <c r="FVF197" s="412"/>
      <c r="FVG197" s="412"/>
      <c r="FVH197" s="412"/>
      <c r="FVI197" s="412"/>
      <c r="FVJ197" s="412"/>
      <c r="FVK197" s="412"/>
      <c r="FVL197" s="412"/>
      <c r="FVM197" s="412"/>
      <c r="FVN197" s="412"/>
      <c r="FVO197" s="412"/>
      <c r="FVP197" s="412"/>
      <c r="FVQ197" s="412"/>
      <c r="FVR197" s="412"/>
      <c r="FVS197" s="412"/>
      <c r="FVT197" s="412"/>
      <c r="FVU197" s="412"/>
      <c r="FVV197" s="412"/>
      <c r="FVW197" s="412"/>
      <c r="FVX197" s="412"/>
      <c r="FVY197" s="412"/>
      <c r="FVZ197" s="412"/>
      <c r="FWA197" s="412"/>
      <c r="FWB197" s="412"/>
      <c r="FWC197" s="412"/>
      <c r="FWD197" s="412"/>
      <c r="FWE197" s="412"/>
      <c r="FWF197" s="412"/>
      <c r="FWG197" s="412"/>
      <c r="FWH197" s="412"/>
      <c r="FWI197" s="412"/>
      <c r="FWJ197" s="412"/>
      <c r="FWK197" s="412"/>
      <c r="FWL197" s="413"/>
      <c r="FWM197" s="413"/>
      <c r="FWN197" s="413"/>
      <c r="FWO197" s="413"/>
      <c r="FWP197" s="413"/>
      <c r="FWQ197" s="413"/>
      <c r="FWR197" s="413"/>
      <c r="FWS197" s="413"/>
      <c r="FWT197" s="413"/>
      <c r="FWU197" s="413"/>
      <c r="FWV197" s="413"/>
      <c r="FWW197" s="413"/>
      <c r="FWX197" s="413"/>
      <c r="FWY197" s="413"/>
      <c r="FWZ197" s="413"/>
      <c r="FXA197" s="413"/>
      <c r="FXB197" s="413"/>
      <c r="FXC197" s="413"/>
      <c r="FXD197" s="413"/>
      <c r="FXE197" s="413"/>
      <c r="FXF197" s="413"/>
      <c r="FXG197" s="413"/>
      <c r="FXH197" s="413"/>
      <c r="FXI197" s="413"/>
      <c r="FXJ197" s="414"/>
      <c r="FXK197" s="414"/>
      <c r="FXL197" s="414"/>
      <c r="FXM197" s="414"/>
      <c r="FXN197" s="414"/>
      <c r="FXO197" s="413"/>
      <c r="FXP197" s="413"/>
      <c r="FXQ197" s="414"/>
      <c r="FXR197" s="414"/>
      <c r="FXS197" s="413"/>
      <c r="FXT197" s="413"/>
      <c r="FXU197" s="414"/>
      <c r="FXV197" s="414"/>
      <c r="FXW197" s="413"/>
      <c r="FXX197" s="413"/>
      <c r="FXY197" s="413"/>
      <c r="FXZ197" s="413"/>
      <c r="FYA197" s="413"/>
      <c r="FYB197" s="413"/>
      <c r="FYC197" s="413"/>
      <c r="FYD197" s="414"/>
      <c r="FYE197" s="414"/>
      <c r="FYF197" s="413"/>
      <c r="FYG197" s="413"/>
      <c r="FYH197" s="414"/>
      <c r="FYI197" s="414"/>
      <c r="FYJ197" s="413"/>
      <c r="FYK197" s="413"/>
      <c r="FYL197" s="413"/>
      <c r="FYM197" s="413"/>
      <c r="FYN197" s="413"/>
      <c r="FYO197" s="407"/>
      <c r="FYP197" s="439"/>
      <c r="FYQ197" s="413"/>
      <c r="FYR197" s="413"/>
      <c r="FYS197" s="413"/>
      <c r="FYT197" s="413"/>
      <c r="FYU197" s="413"/>
      <c r="FYV197" s="413"/>
      <c r="FYW197" s="413"/>
      <c r="FYX197" s="412"/>
      <c r="FYY197" s="412"/>
      <c r="FYZ197" s="412"/>
      <c r="FZA197" s="412"/>
      <c r="FZB197" s="412"/>
      <c r="FZC197" s="412"/>
      <c r="FZD197" s="412"/>
      <c r="FZE197" s="412"/>
      <c r="FZF197" s="412"/>
      <c r="FZG197" s="412"/>
      <c r="FZH197" s="412"/>
      <c r="FZI197" s="412"/>
      <c r="FZJ197" s="412"/>
      <c r="FZK197" s="412"/>
      <c r="FZL197" s="412"/>
      <c r="FZM197" s="412"/>
      <c r="FZN197" s="412"/>
      <c r="FZO197" s="412"/>
      <c r="FZP197" s="412"/>
      <c r="FZQ197" s="412"/>
      <c r="FZR197" s="412"/>
      <c r="FZS197" s="412"/>
      <c r="FZT197" s="412"/>
      <c r="FZU197" s="412"/>
      <c r="FZV197" s="412"/>
      <c r="FZW197" s="412"/>
      <c r="FZX197" s="412"/>
      <c r="FZY197" s="412"/>
      <c r="FZZ197" s="412"/>
      <c r="GAA197" s="412"/>
      <c r="GAB197" s="412"/>
      <c r="GAC197" s="412"/>
      <c r="GAD197" s="412"/>
      <c r="GAE197" s="412"/>
      <c r="GAF197" s="412"/>
      <c r="GAG197" s="412"/>
      <c r="GAH197" s="412"/>
      <c r="GAI197" s="412"/>
      <c r="GAJ197" s="412"/>
      <c r="GAK197" s="412"/>
      <c r="GAL197" s="412"/>
      <c r="GAM197" s="412"/>
      <c r="GAN197" s="412"/>
      <c r="GAO197" s="412"/>
      <c r="GAP197" s="413"/>
      <c r="GAQ197" s="413"/>
      <c r="GAR197" s="413"/>
      <c r="GAS197" s="413"/>
      <c r="GAT197" s="413"/>
      <c r="GAU197" s="413"/>
      <c r="GAV197" s="413"/>
      <c r="GAW197" s="413"/>
      <c r="GAX197" s="413"/>
      <c r="GAY197" s="413"/>
      <c r="GAZ197" s="413"/>
      <c r="GBA197" s="413"/>
      <c r="GBB197" s="413"/>
      <c r="GBC197" s="413"/>
      <c r="GBD197" s="413"/>
      <c r="GBE197" s="413"/>
      <c r="GBF197" s="413"/>
      <c r="GBG197" s="413"/>
      <c r="GBH197" s="413"/>
      <c r="GBI197" s="413"/>
      <c r="GBJ197" s="413"/>
      <c r="GBK197" s="413"/>
      <c r="GBL197" s="413"/>
      <c r="GBM197" s="413"/>
      <c r="GBN197" s="414"/>
      <c r="GBO197" s="414"/>
      <c r="GBP197" s="414"/>
      <c r="GBQ197" s="414"/>
      <c r="GBR197" s="414"/>
      <c r="GBS197" s="413"/>
      <c r="GBT197" s="413"/>
      <c r="GBU197" s="414"/>
      <c r="GBV197" s="414"/>
      <c r="GBW197" s="413"/>
      <c r="GBX197" s="413"/>
      <c r="GBY197" s="414"/>
      <c r="GBZ197" s="414"/>
      <c r="GCA197" s="413"/>
      <c r="GCB197" s="413"/>
      <c r="GCC197" s="413"/>
      <c r="GCD197" s="413"/>
      <c r="GCE197" s="413"/>
      <c r="GCF197" s="413"/>
      <c r="GCG197" s="413"/>
      <c r="GCH197" s="414"/>
      <c r="GCI197" s="414"/>
      <c r="GCJ197" s="413"/>
      <c r="GCK197" s="413"/>
      <c r="GCL197" s="414"/>
      <c r="GCM197" s="414"/>
      <c r="GCN197" s="413"/>
      <c r="GCO197" s="413"/>
      <c r="GCP197" s="413"/>
      <c r="GCQ197" s="413"/>
      <c r="GCR197" s="413"/>
      <c r="GCS197" s="407"/>
      <c r="GCT197" s="439"/>
      <c r="GCU197" s="413"/>
      <c r="GCV197" s="413"/>
      <c r="GCW197" s="413"/>
      <c r="GCX197" s="413"/>
      <c r="GCY197" s="413"/>
      <c r="GCZ197" s="413"/>
      <c r="GDA197" s="413"/>
      <c r="GDB197" s="412"/>
      <c r="GDC197" s="412"/>
      <c r="GDD197" s="412"/>
      <c r="GDE197" s="412"/>
      <c r="GDF197" s="412"/>
      <c r="GDG197" s="412"/>
      <c r="GDH197" s="412"/>
      <c r="GDI197" s="412"/>
      <c r="GDJ197" s="412"/>
      <c r="GDK197" s="412"/>
      <c r="GDL197" s="412"/>
      <c r="GDM197" s="412"/>
      <c r="GDN197" s="412"/>
      <c r="GDO197" s="412"/>
      <c r="GDP197" s="412"/>
      <c r="GDQ197" s="412"/>
      <c r="GDR197" s="412"/>
      <c r="GDS197" s="412"/>
      <c r="GDT197" s="412"/>
      <c r="GDU197" s="412"/>
      <c r="GDV197" s="412"/>
      <c r="GDW197" s="412"/>
      <c r="GDX197" s="412"/>
      <c r="GDY197" s="412"/>
      <c r="GDZ197" s="412"/>
      <c r="GEA197" s="412"/>
      <c r="GEB197" s="412"/>
      <c r="GEC197" s="412"/>
      <c r="GED197" s="412"/>
      <c r="GEE197" s="412"/>
      <c r="GEF197" s="412"/>
      <c r="GEG197" s="412"/>
      <c r="GEH197" s="412"/>
      <c r="GEI197" s="412"/>
      <c r="GEJ197" s="412"/>
      <c r="GEK197" s="412"/>
      <c r="GEL197" s="412"/>
      <c r="GEM197" s="412"/>
      <c r="GEN197" s="412"/>
      <c r="GEO197" s="412"/>
      <c r="GEP197" s="412"/>
      <c r="GEQ197" s="412"/>
      <c r="GER197" s="412"/>
      <c r="GES197" s="412"/>
      <c r="GET197" s="413"/>
      <c r="GEU197" s="413"/>
      <c r="GEV197" s="413"/>
      <c r="GEW197" s="413"/>
      <c r="GEX197" s="413"/>
      <c r="GEY197" s="413"/>
      <c r="GEZ197" s="413"/>
      <c r="GFA197" s="413"/>
      <c r="GFB197" s="413"/>
      <c r="GFC197" s="413"/>
      <c r="GFD197" s="413"/>
      <c r="GFE197" s="413"/>
      <c r="GFF197" s="413"/>
      <c r="GFG197" s="413"/>
      <c r="GFH197" s="413"/>
      <c r="GFI197" s="413"/>
      <c r="GFJ197" s="413"/>
      <c r="GFK197" s="413"/>
      <c r="GFL197" s="413"/>
      <c r="GFM197" s="413"/>
      <c r="GFN197" s="413"/>
      <c r="GFO197" s="413"/>
      <c r="GFP197" s="413"/>
      <c r="GFQ197" s="413"/>
      <c r="GFR197" s="414"/>
      <c r="GFS197" s="414"/>
      <c r="GFT197" s="414"/>
      <c r="GFU197" s="414"/>
      <c r="GFV197" s="414"/>
      <c r="GFW197" s="413"/>
      <c r="GFX197" s="413"/>
      <c r="GFY197" s="414"/>
      <c r="GFZ197" s="414"/>
      <c r="GGA197" s="413"/>
      <c r="GGB197" s="413"/>
      <c r="GGC197" s="414"/>
      <c r="GGD197" s="414"/>
      <c r="GGE197" s="413"/>
      <c r="GGF197" s="413"/>
      <c r="GGG197" s="413"/>
      <c r="GGH197" s="413"/>
      <c r="GGI197" s="413"/>
      <c r="GGJ197" s="413"/>
      <c r="GGK197" s="413"/>
      <c r="GGL197" s="414"/>
      <c r="GGM197" s="414"/>
      <c r="GGN197" s="413"/>
      <c r="GGO197" s="413"/>
      <c r="GGP197" s="414"/>
      <c r="GGQ197" s="414"/>
      <c r="GGR197" s="413"/>
      <c r="GGS197" s="413"/>
      <c r="GGT197" s="413"/>
      <c r="GGU197" s="413"/>
      <c r="GGV197" s="413"/>
      <c r="GGW197" s="407"/>
      <c r="GGX197" s="439"/>
      <c r="GGY197" s="413"/>
      <c r="GGZ197" s="413"/>
      <c r="GHA197" s="413"/>
      <c r="GHB197" s="413"/>
      <c r="GHC197" s="413"/>
      <c r="GHD197" s="413"/>
      <c r="GHE197" s="413"/>
      <c r="GHF197" s="412"/>
      <c r="GHG197" s="412"/>
      <c r="GHH197" s="412"/>
      <c r="GHI197" s="412"/>
      <c r="GHJ197" s="412"/>
      <c r="GHK197" s="412"/>
      <c r="GHL197" s="412"/>
      <c r="GHM197" s="412"/>
      <c r="GHN197" s="412"/>
      <c r="GHO197" s="412"/>
      <c r="GHP197" s="412"/>
      <c r="GHQ197" s="412"/>
      <c r="GHR197" s="412"/>
      <c r="GHS197" s="412"/>
      <c r="GHT197" s="412"/>
      <c r="GHU197" s="412"/>
      <c r="GHV197" s="412"/>
      <c r="GHW197" s="412"/>
      <c r="GHX197" s="412"/>
      <c r="GHY197" s="412"/>
      <c r="GHZ197" s="412"/>
      <c r="GIA197" s="412"/>
      <c r="GIB197" s="412"/>
      <c r="GIC197" s="412"/>
      <c r="GID197" s="412"/>
      <c r="GIE197" s="412"/>
      <c r="GIF197" s="412"/>
      <c r="GIG197" s="412"/>
      <c r="GIH197" s="412"/>
      <c r="GII197" s="412"/>
      <c r="GIJ197" s="412"/>
      <c r="GIK197" s="412"/>
      <c r="GIL197" s="412"/>
      <c r="GIM197" s="412"/>
      <c r="GIN197" s="412"/>
      <c r="GIO197" s="412"/>
      <c r="GIP197" s="412"/>
      <c r="GIQ197" s="412"/>
      <c r="GIR197" s="412"/>
      <c r="GIS197" s="412"/>
      <c r="GIT197" s="412"/>
      <c r="GIU197" s="412"/>
      <c r="GIV197" s="412"/>
      <c r="GIW197" s="412"/>
      <c r="GIX197" s="413"/>
      <c r="GIY197" s="413"/>
      <c r="GIZ197" s="413"/>
      <c r="GJA197" s="413"/>
      <c r="GJB197" s="413"/>
      <c r="GJC197" s="413"/>
      <c r="GJD197" s="413"/>
      <c r="GJE197" s="413"/>
      <c r="GJF197" s="413"/>
      <c r="GJG197" s="413"/>
      <c r="GJH197" s="413"/>
      <c r="GJI197" s="413"/>
      <c r="GJJ197" s="413"/>
      <c r="GJK197" s="413"/>
      <c r="GJL197" s="413"/>
      <c r="GJM197" s="413"/>
      <c r="GJN197" s="413"/>
      <c r="GJO197" s="413"/>
      <c r="GJP197" s="413"/>
      <c r="GJQ197" s="413"/>
      <c r="GJR197" s="413"/>
      <c r="GJS197" s="413"/>
      <c r="GJT197" s="413"/>
      <c r="GJU197" s="413"/>
      <c r="GJV197" s="414"/>
      <c r="GJW197" s="414"/>
      <c r="GJX197" s="414"/>
      <c r="GJY197" s="414"/>
      <c r="GJZ197" s="414"/>
      <c r="GKA197" s="413"/>
      <c r="GKB197" s="413"/>
      <c r="GKC197" s="414"/>
      <c r="GKD197" s="414"/>
      <c r="GKE197" s="413"/>
      <c r="GKF197" s="413"/>
      <c r="GKG197" s="414"/>
      <c r="GKH197" s="414"/>
      <c r="GKI197" s="413"/>
      <c r="GKJ197" s="413"/>
      <c r="GKK197" s="413"/>
      <c r="GKL197" s="413"/>
      <c r="GKM197" s="413"/>
      <c r="GKN197" s="413"/>
      <c r="GKO197" s="413"/>
      <c r="GKP197" s="414"/>
      <c r="GKQ197" s="414"/>
      <c r="GKR197" s="413"/>
      <c r="GKS197" s="413"/>
      <c r="GKT197" s="414"/>
      <c r="GKU197" s="414"/>
      <c r="GKV197" s="413"/>
      <c r="GKW197" s="413"/>
      <c r="GKX197" s="413"/>
      <c r="GKY197" s="413"/>
      <c r="GKZ197" s="413"/>
      <c r="GLA197" s="407"/>
      <c r="GLB197" s="439"/>
      <c r="GLC197" s="413"/>
      <c r="GLD197" s="413"/>
      <c r="GLE197" s="413"/>
      <c r="GLF197" s="413"/>
      <c r="GLG197" s="413"/>
      <c r="GLH197" s="413"/>
      <c r="GLI197" s="413"/>
      <c r="GLJ197" s="412"/>
      <c r="GLK197" s="412"/>
      <c r="GLL197" s="412"/>
      <c r="GLM197" s="412"/>
      <c r="GLN197" s="412"/>
      <c r="GLO197" s="412"/>
      <c r="GLP197" s="412"/>
      <c r="GLQ197" s="412"/>
      <c r="GLR197" s="412"/>
      <c r="GLS197" s="412"/>
      <c r="GLT197" s="412"/>
      <c r="GLU197" s="412"/>
      <c r="GLV197" s="412"/>
      <c r="GLW197" s="412"/>
      <c r="GLX197" s="412"/>
      <c r="GLY197" s="412"/>
      <c r="GLZ197" s="412"/>
      <c r="GMA197" s="412"/>
      <c r="GMB197" s="412"/>
      <c r="GMC197" s="412"/>
      <c r="GMD197" s="412"/>
      <c r="GME197" s="412"/>
      <c r="GMF197" s="412"/>
      <c r="GMG197" s="412"/>
      <c r="GMH197" s="412"/>
      <c r="GMI197" s="412"/>
      <c r="GMJ197" s="412"/>
      <c r="GMK197" s="412"/>
      <c r="GML197" s="412"/>
      <c r="GMM197" s="412"/>
      <c r="GMN197" s="412"/>
      <c r="GMO197" s="412"/>
      <c r="GMP197" s="412"/>
      <c r="GMQ197" s="412"/>
      <c r="GMR197" s="412"/>
      <c r="GMS197" s="412"/>
      <c r="GMT197" s="412"/>
      <c r="GMU197" s="412"/>
      <c r="GMV197" s="412"/>
      <c r="GMW197" s="412"/>
      <c r="GMX197" s="412"/>
      <c r="GMY197" s="412"/>
      <c r="GMZ197" s="412"/>
      <c r="GNA197" s="412"/>
      <c r="GNB197" s="413"/>
      <c r="GNC197" s="413"/>
      <c r="GND197" s="413"/>
      <c r="GNE197" s="413"/>
      <c r="GNF197" s="413"/>
      <c r="GNG197" s="413"/>
      <c r="GNH197" s="413"/>
      <c r="GNI197" s="413"/>
      <c r="GNJ197" s="413"/>
      <c r="GNK197" s="413"/>
      <c r="GNL197" s="413"/>
      <c r="GNM197" s="413"/>
      <c r="GNN197" s="413"/>
      <c r="GNO197" s="413"/>
      <c r="GNP197" s="413"/>
      <c r="GNQ197" s="413"/>
      <c r="GNR197" s="413"/>
      <c r="GNS197" s="413"/>
      <c r="GNT197" s="413"/>
      <c r="GNU197" s="413"/>
      <c r="GNV197" s="413"/>
      <c r="GNW197" s="413"/>
      <c r="GNX197" s="413"/>
      <c r="GNY197" s="413"/>
      <c r="GNZ197" s="414"/>
      <c r="GOA197" s="414"/>
      <c r="GOB197" s="414"/>
      <c r="GOC197" s="414"/>
      <c r="GOD197" s="414"/>
      <c r="GOE197" s="413"/>
      <c r="GOF197" s="413"/>
      <c r="GOG197" s="414"/>
      <c r="GOH197" s="414"/>
      <c r="GOI197" s="413"/>
      <c r="GOJ197" s="413"/>
      <c r="GOK197" s="414"/>
      <c r="GOL197" s="414"/>
      <c r="GOM197" s="413"/>
      <c r="GON197" s="413"/>
      <c r="GOO197" s="413"/>
      <c r="GOP197" s="413"/>
      <c r="GOQ197" s="413"/>
      <c r="GOR197" s="413"/>
      <c r="GOS197" s="413"/>
      <c r="GOT197" s="414"/>
      <c r="GOU197" s="414"/>
      <c r="GOV197" s="413"/>
      <c r="GOW197" s="413"/>
      <c r="GOX197" s="414"/>
      <c r="GOY197" s="414"/>
      <c r="GOZ197" s="413"/>
      <c r="GPA197" s="413"/>
      <c r="GPB197" s="413"/>
      <c r="GPC197" s="413"/>
      <c r="GPD197" s="413"/>
      <c r="GPE197" s="407"/>
      <c r="GPF197" s="439"/>
      <c r="GPG197" s="413"/>
      <c r="GPH197" s="413"/>
      <c r="GPI197" s="413"/>
      <c r="GPJ197" s="413"/>
      <c r="GPK197" s="413"/>
      <c r="GPL197" s="413"/>
      <c r="GPM197" s="413"/>
      <c r="GPN197" s="412"/>
      <c r="GPO197" s="412"/>
      <c r="GPP197" s="412"/>
      <c r="GPQ197" s="412"/>
      <c r="GPR197" s="412"/>
      <c r="GPS197" s="412"/>
      <c r="GPT197" s="412"/>
      <c r="GPU197" s="412"/>
      <c r="GPV197" s="412"/>
      <c r="GPW197" s="412"/>
      <c r="GPX197" s="412"/>
      <c r="GPY197" s="412"/>
      <c r="GPZ197" s="412"/>
      <c r="GQA197" s="412"/>
      <c r="GQB197" s="412"/>
      <c r="GQC197" s="412"/>
      <c r="GQD197" s="412"/>
      <c r="GQE197" s="412"/>
      <c r="GQF197" s="412"/>
      <c r="GQG197" s="412"/>
      <c r="GQH197" s="412"/>
      <c r="GQI197" s="412"/>
      <c r="GQJ197" s="412"/>
      <c r="GQK197" s="412"/>
      <c r="GQL197" s="412"/>
      <c r="GQM197" s="412"/>
      <c r="GQN197" s="412"/>
      <c r="GQO197" s="412"/>
      <c r="GQP197" s="412"/>
      <c r="GQQ197" s="412"/>
      <c r="GQR197" s="412"/>
      <c r="GQS197" s="412"/>
      <c r="GQT197" s="412"/>
      <c r="GQU197" s="412"/>
      <c r="GQV197" s="412"/>
      <c r="GQW197" s="412"/>
      <c r="GQX197" s="412"/>
      <c r="GQY197" s="412"/>
      <c r="GQZ197" s="412"/>
      <c r="GRA197" s="412"/>
      <c r="GRB197" s="412"/>
      <c r="GRC197" s="412"/>
      <c r="GRD197" s="412"/>
      <c r="GRE197" s="412"/>
      <c r="GRF197" s="413"/>
      <c r="GRG197" s="413"/>
      <c r="GRH197" s="413"/>
      <c r="GRI197" s="413"/>
      <c r="GRJ197" s="413"/>
      <c r="GRK197" s="413"/>
      <c r="GRL197" s="413"/>
      <c r="GRM197" s="413"/>
      <c r="GRN197" s="413"/>
      <c r="GRO197" s="413"/>
      <c r="GRP197" s="413"/>
      <c r="GRQ197" s="413"/>
      <c r="GRR197" s="413"/>
      <c r="GRS197" s="413"/>
      <c r="GRT197" s="413"/>
      <c r="GRU197" s="413"/>
      <c r="GRV197" s="413"/>
      <c r="GRW197" s="413"/>
      <c r="GRX197" s="413"/>
      <c r="GRY197" s="413"/>
      <c r="GRZ197" s="413"/>
      <c r="GSA197" s="413"/>
      <c r="GSB197" s="413"/>
      <c r="GSC197" s="413"/>
      <c r="GSD197" s="414"/>
      <c r="GSE197" s="414"/>
      <c r="GSF197" s="414"/>
      <c r="GSG197" s="414"/>
      <c r="GSH197" s="414"/>
      <c r="GSI197" s="413"/>
      <c r="GSJ197" s="413"/>
      <c r="GSK197" s="414"/>
      <c r="GSL197" s="414"/>
      <c r="GSM197" s="413"/>
      <c r="GSN197" s="413"/>
      <c r="GSO197" s="414"/>
      <c r="GSP197" s="414"/>
      <c r="GSQ197" s="413"/>
      <c r="GSR197" s="413"/>
      <c r="GSS197" s="413"/>
      <c r="GST197" s="413"/>
      <c r="GSU197" s="413"/>
      <c r="GSV197" s="413"/>
      <c r="GSW197" s="413"/>
      <c r="GSX197" s="414"/>
      <c r="GSY197" s="414"/>
      <c r="GSZ197" s="413"/>
      <c r="GTA197" s="413"/>
      <c r="GTB197" s="414"/>
      <c r="GTC197" s="414"/>
      <c r="GTD197" s="413"/>
      <c r="GTE197" s="413"/>
      <c r="GTF197" s="413"/>
      <c r="GTG197" s="413"/>
      <c r="GTH197" s="413"/>
      <c r="GTI197" s="407"/>
      <c r="GTJ197" s="439"/>
      <c r="GTK197" s="413"/>
      <c r="GTL197" s="413"/>
      <c r="GTM197" s="413"/>
      <c r="GTN197" s="413"/>
      <c r="GTO197" s="413"/>
      <c r="GTP197" s="413"/>
      <c r="GTQ197" s="413"/>
      <c r="GTR197" s="412"/>
      <c r="GTS197" s="412"/>
      <c r="GTT197" s="412"/>
      <c r="GTU197" s="412"/>
      <c r="GTV197" s="412"/>
      <c r="GTW197" s="412"/>
      <c r="GTX197" s="412"/>
      <c r="GTY197" s="412"/>
      <c r="GTZ197" s="412"/>
      <c r="GUA197" s="412"/>
      <c r="GUB197" s="412"/>
      <c r="GUC197" s="412"/>
      <c r="GUD197" s="412"/>
      <c r="GUE197" s="412"/>
      <c r="GUF197" s="412"/>
      <c r="GUG197" s="412"/>
      <c r="GUH197" s="412"/>
      <c r="GUI197" s="412"/>
      <c r="GUJ197" s="412"/>
      <c r="GUK197" s="412"/>
      <c r="GUL197" s="412"/>
      <c r="GUM197" s="412"/>
      <c r="GUN197" s="412"/>
      <c r="GUO197" s="412"/>
      <c r="GUP197" s="412"/>
      <c r="GUQ197" s="412"/>
      <c r="GUR197" s="412"/>
      <c r="GUS197" s="412"/>
      <c r="GUT197" s="412"/>
      <c r="GUU197" s="412"/>
      <c r="GUV197" s="412"/>
      <c r="GUW197" s="412"/>
      <c r="GUX197" s="412"/>
      <c r="GUY197" s="412"/>
      <c r="GUZ197" s="412"/>
      <c r="GVA197" s="412"/>
      <c r="GVB197" s="412"/>
      <c r="GVC197" s="412"/>
      <c r="GVD197" s="412"/>
      <c r="GVE197" s="412"/>
      <c r="GVF197" s="412"/>
      <c r="GVG197" s="412"/>
      <c r="GVH197" s="412"/>
      <c r="GVI197" s="412"/>
      <c r="GVJ197" s="413"/>
      <c r="GVK197" s="413"/>
      <c r="GVL197" s="413"/>
      <c r="GVM197" s="413"/>
      <c r="GVN197" s="413"/>
      <c r="GVO197" s="413"/>
      <c r="GVP197" s="413"/>
      <c r="GVQ197" s="413"/>
      <c r="GVR197" s="413"/>
      <c r="GVS197" s="413"/>
      <c r="GVT197" s="413"/>
      <c r="GVU197" s="413"/>
      <c r="GVV197" s="413"/>
      <c r="GVW197" s="413"/>
      <c r="GVX197" s="413"/>
      <c r="GVY197" s="413"/>
      <c r="GVZ197" s="413"/>
      <c r="GWA197" s="413"/>
      <c r="GWB197" s="413"/>
      <c r="GWC197" s="413"/>
      <c r="GWD197" s="413"/>
      <c r="GWE197" s="413"/>
      <c r="GWF197" s="413"/>
      <c r="GWG197" s="413"/>
      <c r="GWH197" s="414"/>
      <c r="GWI197" s="414"/>
      <c r="GWJ197" s="414"/>
      <c r="GWK197" s="414"/>
      <c r="GWL197" s="414"/>
      <c r="GWM197" s="413"/>
      <c r="GWN197" s="413"/>
      <c r="GWO197" s="414"/>
      <c r="GWP197" s="414"/>
      <c r="GWQ197" s="413"/>
      <c r="GWR197" s="413"/>
      <c r="GWS197" s="414"/>
      <c r="GWT197" s="414"/>
      <c r="GWU197" s="413"/>
      <c r="GWV197" s="413"/>
      <c r="GWW197" s="413"/>
      <c r="GWX197" s="413"/>
      <c r="GWY197" s="413"/>
      <c r="GWZ197" s="413"/>
      <c r="GXA197" s="413"/>
      <c r="GXB197" s="414"/>
      <c r="GXC197" s="414"/>
      <c r="GXD197" s="413"/>
      <c r="GXE197" s="413"/>
      <c r="GXF197" s="414"/>
      <c r="GXG197" s="414"/>
      <c r="GXH197" s="413"/>
      <c r="GXI197" s="413"/>
      <c r="GXJ197" s="413"/>
      <c r="GXK197" s="413"/>
      <c r="GXL197" s="413"/>
      <c r="GXM197" s="407"/>
      <c r="GXN197" s="439"/>
      <c r="GXO197" s="413"/>
      <c r="GXP197" s="413"/>
      <c r="GXQ197" s="413"/>
      <c r="GXR197" s="413"/>
      <c r="GXS197" s="413"/>
      <c r="GXT197" s="413"/>
      <c r="GXU197" s="413"/>
      <c r="GXV197" s="412"/>
      <c r="GXW197" s="412"/>
      <c r="GXX197" s="412"/>
      <c r="GXY197" s="412"/>
      <c r="GXZ197" s="412"/>
      <c r="GYA197" s="412"/>
      <c r="GYB197" s="412"/>
      <c r="GYC197" s="412"/>
      <c r="GYD197" s="412"/>
      <c r="GYE197" s="412"/>
      <c r="GYF197" s="412"/>
      <c r="GYG197" s="412"/>
      <c r="GYH197" s="412"/>
      <c r="GYI197" s="412"/>
      <c r="GYJ197" s="412"/>
      <c r="GYK197" s="412"/>
      <c r="GYL197" s="412"/>
      <c r="GYM197" s="412"/>
      <c r="GYN197" s="412"/>
      <c r="GYO197" s="412"/>
      <c r="GYP197" s="412"/>
      <c r="GYQ197" s="412"/>
      <c r="GYR197" s="412"/>
      <c r="GYS197" s="412"/>
      <c r="GYT197" s="412"/>
      <c r="GYU197" s="412"/>
      <c r="GYV197" s="412"/>
      <c r="GYW197" s="412"/>
      <c r="GYX197" s="412"/>
      <c r="GYY197" s="412"/>
      <c r="GYZ197" s="412"/>
      <c r="GZA197" s="412"/>
      <c r="GZB197" s="412"/>
      <c r="GZC197" s="412"/>
      <c r="GZD197" s="412"/>
      <c r="GZE197" s="412"/>
      <c r="GZF197" s="412"/>
      <c r="GZG197" s="412"/>
      <c r="GZH197" s="412"/>
      <c r="GZI197" s="412"/>
      <c r="GZJ197" s="412"/>
      <c r="GZK197" s="412"/>
      <c r="GZL197" s="412"/>
      <c r="GZM197" s="412"/>
      <c r="GZN197" s="413"/>
      <c r="GZO197" s="413"/>
      <c r="GZP197" s="413"/>
      <c r="GZQ197" s="413"/>
      <c r="GZR197" s="413"/>
      <c r="GZS197" s="413"/>
      <c r="GZT197" s="413"/>
      <c r="GZU197" s="413"/>
      <c r="GZV197" s="413"/>
      <c r="GZW197" s="413"/>
      <c r="GZX197" s="413"/>
      <c r="GZY197" s="413"/>
      <c r="GZZ197" s="413"/>
      <c r="HAA197" s="413"/>
      <c r="HAB197" s="413"/>
      <c r="HAC197" s="413"/>
      <c r="HAD197" s="413"/>
      <c r="HAE197" s="413"/>
      <c r="HAF197" s="413"/>
      <c r="HAG197" s="413"/>
      <c r="HAH197" s="413"/>
      <c r="HAI197" s="413"/>
      <c r="HAJ197" s="413"/>
      <c r="HAK197" s="413"/>
      <c r="HAL197" s="414"/>
      <c r="HAM197" s="414"/>
      <c r="HAN197" s="414"/>
      <c r="HAO197" s="414"/>
      <c r="HAP197" s="414"/>
      <c r="HAQ197" s="413"/>
      <c r="HAR197" s="413"/>
      <c r="HAS197" s="414"/>
      <c r="HAT197" s="414"/>
      <c r="HAU197" s="413"/>
      <c r="HAV197" s="413"/>
      <c r="HAW197" s="414"/>
      <c r="HAX197" s="414"/>
      <c r="HAY197" s="413"/>
      <c r="HAZ197" s="413"/>
      <c r="HBA197" s="413"/>
      <c r="HBB197" s="413"/>
      <c r="HBC197" s="413"/>
      <c r="HBD197" s="413"/>
      <c r="HBE197" s="413"/>
      <c r="HBF197" s="414"/>
      <c r="HBG197" s="414"/>
      <c r="HBH197" s="413"/>
      <c r="HBI197" s="413"/>
      <c r="HBJ197" s="414"/>
      <c r="HBK197" s="414"/>
      <c r="HBL197" s="413"/>
      <c r="HBM197" s="413"/>
      <c r="HBN197" s="413"/>
      <c r="HBO197" s="413"/>
      <c r="HBP197" s="413"/>
      <c r="HBQ197" s="407"/>
      <c r="HBR197" s="439"/>
      <c r="HBS197" s="413"/>
      <c r="HBT197" s="413"/>
      <c r="HBU197" s="413"/>
      <c r="HBV197" s="413"/>
      <c r="HBW197" s="413"/>
      <c r="HBX197" s="413"/>
      <c r="HBY197" s="413"/>
      <c r="HBZ197" s="412"/>
      <c r="HCA197" s="412"/>
      <c r="HCB197" s="412"/>
      <c r="HCC197" s="412"/>
      <c r="HCD197" s="412"/>
      <c r="HCE197" s="412"/>
      <c r="HCF197" s="412"/>
      <c r="HCG197" s="412"/>
      <c r="HCH197" s="412"/>
      <c r="HCI197" s="412"/>
      <c r="HCJ197" s="412"/>
      <c r="HCK197" s="412"/>
      <c r="HCL197" s="412"/>
      <c r="HCM197" s="412"/>
      <c r="HCN197" s="412"/>
      <c r="HCO197" s="412"/>
      <c r="HCP197" s="412"/>
      <c r="HCQ197" s="412"/>
      <c r="HCR197" s="412"/>
      <c r="HCS197" s="412"/>
      <c r="HCT197" s="412"/>
      <c r="HCU197" s="412"/>
      <c r="HCV197" s="412"/>
      <c r="HCW197" s="412"/>
      <c r="HCX197" s="412"/>
      <c r="HCY197" s="412"/>
      <c r="HCZ197" s="412"/>
      <c r="HDA197" s="412"/>
      <c r="HDB197" s="412"/>
      <c r="HDC197" s="412"/>
      <c r="HDD197" s="412"/>
      <c r="HDE197" s="412"/>
      <c r="HDF197" s="412"/>
      <c r="HDG197" s="412"/>
      <c r="HDH197" s="412"/>
      <c r="HDI197" s="412"/>
      <c r="HDJ197" s="412"/>
      <c r="HDK197" s="412"/>
      <c r="HDL197" s="412"/>
      <c r="HDM197" s="412"/>
      <c r="HDN197" s="412"/>
      <c r="HDO197" s="412"/>
      <c r="HDP197" s="412"/>
      <c r="HDQ197" s="412"/>
      <c r="HDR197" s="413"/>
      <c r="HDS197" s="413"/>
      <c r="HDT197" s="413"/>
      <c r="HDU197" s="413"/>
      <c r="HDV197" s="413"/>
      <c r="HDW197" s="413"/>
      <c r="HDX197" s="413"/>
      <c r="HDY197" s="413"/>
      <c r="HDZ197" s="413"/>
      <c r="HEA197" s="413"/>
      <c r="HEB197" s="413"/>
      <c r="HEC197" s="413"/>
      <c r="HED197" s="413"/>
      <c r="HEE197" s="413"/>
      <c r="HEF197" s="413"/>
      <c r="HEG197" s="413"/>
      <c r="HEH197" s="413"/>
      <c r="HEI197" s="413"/>
      <c r="HEJ197" s="413"/>
      <c r="HEK197" s="413"/>
      <c r="HEL197" s="413"/>
      <c r="HEM197" s="413"/>
      <c r="HEN197" s="413"/>
      <c r="HEO197" s="413"/>
      <c r="HEP197" s="414"/>
      <c r="HEQ197" s="414"/>
      <c r="HER197" s="414"/>
      <c r="HES197" s="414"/>
      <c r="HET197" s="414"/>
      <c r="HEU197" s="413"/>
      <c r="HEV197" s="413"/>
      <c r="HEW197" s="414"/>
      <c r="HEX197" s="414"/>
      <c r="HEY197" s="413"/>
      <c r="HEZ197" s="413"/>
      <c r="HFA197" s="414"/>
      <c r="HFB197" s="414"/>
      <c r="HFC197" s="413"/>
      <c r="HFD197" s="413"/>
      <c r="HFE197" s="413"/>
      <c r="HFF197" s="413"/>
      <c r="HFG197" s="413"/>
      <c r="HFH197" s="413"/>
      <c r="HFI197" s="413"/>
      <c r="HFJ197" s="414"/>
      <c r="HFK197" s="414"/>
      <c r="HFL197" s="413"/>
      <c r="HFM197" s="413"/>
      <c r="HFN197" s="414"/>
      <c r="HFO197" s="414"/>
      <c r="HFP197" s="413"/>
      <c r="HFQ197" s="413"/>
      <c r="HFR197" s="413"/>
      <c r="HFS197" s="413"/>
      <c r="HFT197" s="413"/>
      <c r="HFU197" s="407"/>
      <c r="HFV197" s="439"/>
      <c r="HFW197" s="413"/>
      <c r="HFX197" s="413"/>
      <c r="HFY197" s="413"/>
      <c r="HFZ197" s="413"/>
      <c r="HGA197" s="413"/>
      <c r="HGB197" s="413"/>
      <c r="HGC197" s="413"/>
      <c r="HGD197" s="412"/>
      <c r="HGE197" s="412"/>
      <c r="HGF197" s="412"/>
      <c r="HGG197" s="412"/>
      <c r="HGH197" s="412"/>
      <c r="HGI197" s="412"/>
      <c r="HGJ197" s="412"/>
      <c r="HGK197" s="412"/>
      <c r="HGL197" s="412"/>
      <c r="HGM197" s="412"/>
      <c r="HGN197" s="412"/>
      <c r="HGO197" s="412"/>
      <c r="HGP197" s="412"/>
      <c r="HGQ197" s="412"/>
      <c r="HGR197" s="412"/>
      <c r="HGS197" s="412"/>
      <c r="HGT197" s="412"/>
      <c r="HGU197" s="412"/>
      <c r="HGV197" s="412"/>
      <c r="HGW197" s="412"/>
      <c r="HGX197" s="412"/>
      <c r="HGY197" s="412"/>
      <c r="HGZ197" s="412"/>
      <c r="HHA197" s="412"/>
      <c r="HHB197" s="412"/>
      <c r="HHC197" s="412"/>
      <c r="HHD197" s="412"/>
      <c r="HHE197" s="412"/>
      <c r="HHF197" s="412"/>
      <c r="HHG197" s="412"/>
      <c r="HHH197" s="412"/>
      <c r="HHI197" s="412"/>
      <c r="HHJ197" s="412"/>
      <c r="HHK197" s="412"/>
      <c r="HHL197" s="412"/>
      <c r="HHM197" s="412"/>
      <c r="HHN197" s="412"/>
      <c r="HHO197" s="412"/>
      <c r="HHP197" s="412"/>
      <c r="HHQ197" s="412"/>
      <c r="HHR197" s="412"/>
      <c r="HHS197" s="412"/>
      <c r="HHT197" s="412"/>
      <c r="HHU197" s="412"/>
      <c r="HHV197" s="413"/>
      <c r="HHW197" s="413"/>
      <c r="HHX197" s="413"/>
      <c r="HHY197" s="413"/>
      <c r="HHZ197" s="413"/>
      <c r="HIA197" s="413"/>
      <c r="HIB197" s="413"/>
      <c r="HIC197" s="413"/>
      <c r="HID197" s="413"/>
      <c r="HIE197" s="413"/>
      <c r="HIF197" s="413"/>
      <c r="HIG197" s="413"/>
      <c r="HIH197" s="413"/>
      <c r="HII197" s="413"/>
      <c r="HIJ197" s="413"/>
      <c r="HIK197" s="413"/>
      <c r="HIL197" s="413"/>
      <c r="HIM197" s="413"/>
      <c r="HIN197" s="413"/>
      <c r="HIO197" s="413"/>
      <c r="HIP197" s="413"/>
      <c r="HIQ197" s="413"/>
      <c r="HIR197" s="413"/>
      <c r="HIS197" s="413"/>
      <c r="HIT197" s="414"/>
      <c r="HIU197" s="414"/>
      <c r="HIV197" s="414"/>
      <c r="HIW197" s="414"/>
      <c r="HIX197" s="414"/>
      <c r="HIY197" s="413"/>
      <c r="HIZ197" s="413"/>
      <c r="HJA197" s="414"/>
      <c r="HJB197" s="414"/>
      <c r="HJC197" s="413"/>
      <c r="HJD197" s="413"/>
      <c r="HJE197" s="414"/>
      <c r="HJF197" s="414"/>
      <c r="HJG197" s="413"/>
      <c r="HJH197" s="413"/>
      <c r="HJI197" s="413"/>
      <c r="HJJ197" s="413"/>
      <c r="HJK197" s="413"/>
      <c r="HJL197" s="413"/>
      <c r="HJM197" s="413"/>
      <c r="HJN197" s="414"/>
      <c r="HJO197" s="414"/>
      <c r="HJP197" s="413"/>
      <c r="HJQ197" s="413"/>
      <c r="HJR197" s="414"/>
      <c r="HJS197" s="414"/>
      <c r="HJT197" s="413"/>
      <c r="HJU197" s="413"/>
      <c r="HJV197" s="413"/>
      <c r="HJW197" s="413"/>
      <c r="HJX197" s="413"/>
      <c r="HJY197" s="407"/>
      <c r="HJZ197" s="439"/>
      <c r="HKA197" s="413"/>
      <c r="HKB197" s="413"/>
      <c r="HKC197" s="413"/>
      <c r="HKD197" s="413"/>
      <c r="HKE197" s="413"/>
      <c r="HKF197" s="413"/>
      <c r="HKG197" s="413"/>
      <c r="HKH197" s="412"/>
      <c r="HKI197" s="412"/>
      <c r="HKJ197" s="412"/>
      <c r="HKK197" s="412"/>
      <c r="HKL197" s="412"/>
      <c r="HKM197" s="412"/>
      <c r="HKN197" s="412"/>
      <c r="HKO197" s="412"/>
      <c r="HKP197" s="412"/>
      <c r="HKQ197" s="412"/>
      <c r="HKR197" s="412"/>
      <c r="HKS197" s="412"/>
      <c r="HKT197" s="412"/>
      <c r="HKU197" s="412"/>
      <c r="HKV197" s="412"/>
      <c r="HKW197" s="412"/>
      <c r="HKX197" s="412"/>
      <c r="HKY197" s="412"/>
      <c r="HKZ197" s="412"/>
      <c r="HLA197" s="412"/>
      <c r="HLB197" s="412"/>
      <c r="HLC197" s="412"/>
      <c r="HLD197" s="412"/>
      <c r="HLE197" s="412"/>
      <c r="HLF197" s="412"/>
      <c r="HLG197" s="412"/>
      <c r="HLH197" s="412"/>
      <c r="HLI197" s="412"/>
      <c r="HLJ197" s="412"/>
      <c r="HLK197" s="412"/>
      <c r="HLL197" s="412"/>
      <c r="HLM197" s="412"/>
      <c r="HLN197" s="412"/>
      <c r="HLO197" s="412"/>
      <c r="HLP197" s="412"/>
      <c r="HLQ197" s="412"/>
      <c r="HLR197" s="412"/>
      <c r="HLS197" s="412"/>
      <c r="HLT197" s="412"/>
      <c r="HLU197" s="412"/>
      <c r="HLV197" s="412"/>
      <c r="HLW197" s="412"/>
      <c r="HLX197" s="412"/>
      <c r="HLY197" s="412"/>
      <c r="HLZ197" s="413"/>
      <c r="HMA197" s="413"/>
      <c r="HMB197" s="413"/>
      <c r="HMC197" s="413"/>
      <c r="HMD197" s="413"/>
      <c r="HME197" s="413"/>
      <c r="HMF197" s="413"/>
      <c r="HMG197" s="413"/>
      <c r="HMH197" s="413"/>
      <c r="HMI197" s="413"/>
      <c r="HMJ197" s="413"/>
      <c r="HMK197" s="413"/>
      <c r="HML197" s="413"/>
      <c r="HMM197" s="413"/>
      <c r="HMN197" s="413"/>
      <c r="HMO197" s="413"/>
      <c r="HMP197" s="413"/>
      <c r="HMQ197" s="413"/>
      <c r="HMR197" s="413"/>
      <c r="HMS197" s="413"/>
      <c r="HMT197" s="413"/>
      <c r="HMU197" s="413"/>
      <c r="HMV197" s="413"/>
      <c r="HMW197" s="413"/>
      <c r="HMX197" s="414"/>
      <c r="HMY197" s="414"/>
      <c r="HMZ197" s="414"/>
      <c r="HNA197" s="414"/>
      <c r="HNB197" s="414"/>
      <c r="HNC197" s="413"/>
      <c r="HND197" s="413"/>
      <c r="HNE197" s="414"/>
      <c r="HNF197" s="414"/>
      <c r="HNG197" s="413"/>
      <c r="HNH197" s="413"/>
      <c r="HNI197" s="414"/>
      <c r="HNJ197" s="414"/>
      <c r="HNK197" s="413"/>
      <c r="HNL197" s="413"/>
      <c r="HNM197" s="413"/>
      <c r="HNN197" s="413"/>
      <c r="HNO197" s="413"/>
      <c r="HNP197" s="413"/>
      <c r="HNQ197" s="413"/>
      <c r="HNR197" s="414"/>
      <c r="HNS197" s="414"/>
      <c r="HNT197" s="413"/>
      <c r="HNU197" s="413"/>
      <c r="HNV197" s="414"/>
      <c r="HNW197" s="414"/>
      <c r="HNX197" s="413"/>
      <c r="HNY197" s="413"/>
      <c r="HNZ197" s="413"/>
      <c r="HOA197" s="413"/>
      <c r="HOB197" s="413"/>
      <c r="HOC197" s="407"/>
      <c r="HOD197" s="439"/>
      <c r="HOE197" s="413"/>
      <c r="HOF197" s="413"/>
      <c r="HOG197" s="413"/>
      <c r="HOH197" s="413"/>
      <c r="HOI197" s="413"/>
      <c r="HOJ197" s="413"/>
      <c r="HOK197" s="413"/>
      <c r="HOL197" s="412"/>
      <c r="HOM197" s="412"/>
      <c r="HON197" s="412"/>
      <c r="HOO197" s="412"/>
      <c r="HOP197" s="412"/>
      <c r="HOQ197" s="412"/>
      <c r="HOR197" s="412"/>
      <c r="HOS197" s="412"/>
      <c r="HOT197" s="412"/>
      <c r="HOU197" s="412"/>
      <c r="HOV197" s="412"/>
      <c r="HOW197" s="412"/>
      <c r="HOX197" s="412"/>
      <c r="HOY197" s="412"/>
      <c r="HOZ197" s="412"/>
      <c r="HPA197" s="412"/>
      <c r="HPB197" s="412"/>
      <c r="HPC197" s="412"/>
      <c r="HPD197" s="412"/>
      <c r="HPE197" s="412"/>
      <c r="HPF197" s="412"/>
      <c r="HPG197" s="412"/>
      <c r="HPH197" s="412"/>
      <c r="HPI197" s="412"/>
      <c r="HPJ197" s="412"/>
      <c r="HPK197" s="412"/>
      <c r="HPL197" s="412"/>
      <c r="HPM197" s="412"/>
      <c r="HPN197" s="412"/>
      <c r="HPO197" s="412"/>
      <c r="HPP197" s="412"/>
      <c r="HPQ197" s="412"/>
      <c r="HPR197" s="412"/>
      <c r="HPS197" s="412"/>
      <c r="HPT197" s="412"/>
      <c r="HPU197" s="412"/>
      <c r="HPV197" s="412"/>
      <c r="HPW197" s="412"/>
      <c r="HPX197" s="412"/>
      <c r="HPY197" s="412"/>
      <c r="HPZ197" s="412"/>
      <c r="HQA197" s="412"/>
      <c r="HQB197" s="412"/>
      <c r="HQC197" s="412"/>
      <c r="HQD197" s="413"/>
      <c r="HQE197" s="413"/>
      <c r="HQF197" s="413"/>
      <c r="HQG197" s="413"/>
      <c r="HQH197" s="413"/>
      <c r="HQI197" s="413"/>
      <c r="HQJ197" s="413"/>
      <c r="HQK197" s="413"/>
      <c r="HQL197" s="413"/>
      <c r="HQM197" s="413"/>
      <c r="HQN197" s="413"/>
      <c r="HQO197" s="413"/>
      <c r="HQP197" s="413"/>
      <c r="HQQ197" s="413"/>
      <c r="HQR197" s="413"/>
      <c r="HQS197" s="413"/>
      <c r="HQT197" s="413"/>
      <c r="HQU197" s="413"/>
      <c r="HQV197" s="413"/>
      <c r="HQW197" s="413"/>
      <c r="HQX197" s="413"/>
      <c r="HQY197" s="413"/>
      <c r="HQZ197" s="413"/>
      <c r="HRA197" s="413"/>
      <c r="HRB197" s="414"/>
      <c r="HRC197" s="414"/>
      <c r="HRD197" s="414"/>
      <c r="HRE197" s="414"/>
      <c r="HRF197" s="414"/>
      <c r="HRG197" s="413"/>
      <c r="HRH197" s="413"/>
      <c r="HRI197" s="414"/>
      <c r="HRJ197" s="414"/>
      <c r="HRK197" s="413"/>
      <c r="HRL197" s="413"/>
      <c r="HRM197" s="414"/>
      <c r="HRN197" s="414"/>
      <c r="HRO197" s="413"/>
      <c r="HRP197" s="413"/>
      <c r="HRQ197" s="413"/>
      <c r="HRR197" s="413"/>
      <c r="HRS197" s="413"/>
      <c r="HRT197" s="413"/>
      <c r="HRU197" s="413"/>
      <c r="HRV197" s="414"/>
      <c r="HRW197" s="414"/>
      <c r="HRX197" s="413"/>
      <c r="HRY197" s="413"/>
      <c r="HRZ197" s="414"/>
      <c r="HSA197" s="414"/>
      <c r="HSB197" s="413"/>
      <c r="HSC197" s="413"/>
      <c r="HSD197" s="413"/>
      <c r="HSE197" s="413"/>
      <c r="HSF197" s="413"/>
      <c r="HSG197" s="407"/>
      <c r="HSH197" s="439"/>
      <c r="HSI197" s="413"/>
      <c r="HSJ197" s="413"/>
      <c r="HSK197" s="413"/>
      <c r="HSL197" s="413"/>
      <c r="HSM197" s="413"/>
      <c r="HSN197" s="413"/>
      <c r="HSO197" s="413"/>
      <c r="HSP197" s="412"/>
      <c r="HSQ197" s="412"/>
      <c r="HSR197" s="412"/>
      <c r="HSS197" s="412"/>
      <c r="HST197" s="412"/>
      <c r="HSU197" s="412"/>
      <c r="HSV197" s="412"/>
      <c r="HSW197" s="412"/>
      <c r="HSX197" s="412"/>
      <c r="HSY197" s="412"/>
      <c r="HSZ197" s="412"/>
      <c r="HTA197" s="412"/>
      <c r="HTB197" s="412"/>
      <c r="HTC197" s="412"/>
      <c r="HTD197" s="412"/>
      <c r="HTE197" s="412"/>
      <c r="HTF197" s="412"/>
      <c r="HTG197" s="412"/>
      <c r="HTH197" s="412"/>
      <c r="HTI197" s="412"/>
      <c r="HTJ197" s="412"/>
      <c r="HTK197" s="412"/>
      <c r="HTL197" s="412"/>
      <c r="HTM197" s="412"/>
      <c r="HTN197" s="412"/>
      <c r="HTO197" s="412"/>
      <c r="HTP197" s="412"/>
      <c r="HTQ197" s="412"/>
      <c r="HTR197" s="412"/>
      <c r="HTS197" s="412"/>
      <c r="HTT197" s="412"/>
      <c r="HTU197" s="412"/>
      <c r="HTV197" s="412"/>
      <c r="HTW197" s="412"/>
      <c r="HTX197" s="412"/>
      <c r="HTY197" s="412"/>
      <c r="HTZ197" s="412"/>
      <c r="HUA197" s="412"/>
      <c r="HUB197" s="412"/>
      <c r="HUC197" s="412"/>
      <c r="HUD197" s="412"/>
      <c r="HUE197" s="412"/>
      <c r="HUF197" s="412"/>
      <c r="HUG197" s="412"/>
      <c r="HUH197" s="413"/>
      <c r="HUI197" s="413"/>
      <c r="HUJ197" s="413"/>
      <c r="HUK197" s="413"/>
      <c r="HUL197" s="413"/>
      <c r="HUM197" s="413"/>
      <c r="HUN197" s="413"/>
      <c r="HUO197" s="413"/>
      <c r="HUP197" s="413"/>
      <c r="HUQ197" s="413"/>
      <c r="HUR197" s="413"/>
      <c r="HUS197" s="413"/>
      <c r="HUT197" s="413"/>
      <c r="HUU197" s="413"/>
      <c r="HUV197" s="413"/>
      <c r="HUW197" s="413"/>
      <c r="HUX197" s="413"/>
      <c r="HUY197" s="413"/>
      <c r="HUZ197" s="413"/>
      <c r="HVA197" s="413"/>
      <c r="HVB197" s="413"/>
      <c r="HVC197" s="413"/>
      <c r="HVD197" s="413"/>
      <c r="HVE197" s="413"/>
      <c r="HVF197" s="414"/>
      <c r="HVG197" s="414"/>
      <c r="HVH197" s="414"/>
      <c r="HVI197" s="414"/>
      <c r="HVJ197" s="414"/>
      <c r="HVK197" s="413"/>
      <c r="HVL197" s="413"/>
      <c r="HVM197" s="414"/>
      <c r="HVN197" s="414"/>
      <c r="HVO197" s="413"/>
      <c r="HVP197" s="413"/>
      <c r="HVQ197" s="414"/>
      <c r="HVR197" s="414"/>
      <c r="HVS197" s="413"/>
      <c r="HVT197" s="413"/>
      <c r="HVU197" s="413"/>
      <c r="HVV197" s="413"/>
      <c r="HVW197" s="413"/>
      <c r="HVX197" s="413"/>
      <c r="HVY197" s="413"/>
      <c r="HVZ197" s="414"/>
      <c r="HWA197" s="414"/>
      <c r="HWB197" s="413"/>
      <c r="HWC197" s="413"/>
      <c r="HWD197" s="414"/>
      <c r="HWE197" s="414"/>
      <c r="HWF197" s="413"/>
      <c r="HWG197" s="413"/>
      <c r="HWH197" s="413"/>
      <c r="HWI197" s="413"/>
      <c r="HWJ197" s="413"/>
      <c r="HWK197" s="407"/>
      <c r="HWL197" s="439"/>
      <c r="HWM197" s="413"/>
      <c r="HWN197" s="413"/>
      <c r="HWO197" s="413"/>
      <c r="HWP197" s="413"/>
      <c r="HWQ197" s="413"/>
      <c r="HWR197" s="413"/>
      <c r="HWS197" s="413"/>
      <c r="HWT197" s="412"/>
      <c r="HWU197" s="412"/>
      <c r="HWV197" s="412"/>
      <c r="HWW197" s="412"/>
      <c r="HWX197" s="412"/>
      <c r="HWY197" s="412"/>
      <c r="HWZ197" s="412"/>
      <c r="HXA197" s="412"/>
      <c r="HXB197" s="412"/>
      <c r="HXC197" s="412"/>
      <c r="HXD197" s="412"/>
      <c r="HXE197" s="412"/>
      <c r="HXF197" s="412"/>
      <c r="HXG197" s="412"/>
      <c r="HXH197" s="412"/>
      <c r="HXI197" s="412"/>
      <c r="HXJ197" s="412"/>
      <c r="HXK197" s="412"/>
      <c r="HXL197" s="412"/>
      <c r="HXM197" s="412"/>
      <c r="HXN197" s="412"/>
      <c r="HXO197" s="412"/>
      <c r="HXP197" s="412"/>
      <c r="HXQ197" s="412"/>
      <c r="HXR197" s="412"/>
      <c r="HXS197" s="412"/>
      <c r="HXT197" s="412"/>
      <c r="HXU197" s="412"/>
      <c r="HXV197" s="412"/>
      <c r="HXW197" s="412"/>
      <c r="HXX197" s="412"/>
      <c r="HXY197" s="412"/>
      <c r="HXZ197" s="412"/>
      <c r="HYA197" s="412"/>
      <c r="HYB197" s="412"/>
      <c r="HYC197" s="412"/>
      <c r="HYD197" s="412"/>
      <c r="HYE197" s="412"/>
      <c r="HYF197" s="412"/>
      <c r="HYG197" s="412"/>
      <c r="HYH197" s="412"/>
      <c r="HYI197" s="412"/>
      <c r="HYJ197" s="412"/>
      <c r="HYK197" s="412"/>
      <c r="HYL197" s="413"/>
      <c r="HYM197" s="413"/>
      <c r="HYN197" s="413"/>
      <c r="HYO197" s="413"/>
      <c r="HYP197" s="413"/>
      <c r="HYQ197" s="413"/>
      <c r="HYR197" s="413"/>
      <c r="HYS197" s="413"/>
      <c r="HYT197" s="413"/>
      <c r="HYU197" s="413"/>
      <c r="HYV197" s="413"/>
      <c r="HYW197" s="413"/>
      <c r="HYX197" s="413"/>
      <c r="HYY197" s="413"/>
      <c r="HYZ197" s="413"/>
      <c r="HZA197" s="413"/>
      <c r="HZB197" s="413"/>
      <c r="HZC197" s="413"/>
      <c r="HZD197" s="413"/>
      <c r="HZE197" s="413"/>
      <c r="HZF197" s="413"/>
      <c r="HZG197" s="413"/>
      <c r="HZH197" s="413"/>
      <c r="HZI197" s="413"/>
      <c r="HZJ197" s="414"/>
      <c r="HZK197" s="414"/>
      <c r="HZL197" s="414"/>
      <c r="HZM197" s="414"/>
      <c r="HZN197" s="414"/>
      <c r="HZO197" s="413"/>
      <c r="HZP197" s="413"/>
      <c r="HZQ197" s="414"/>
      <c r="HZR197" s="414"/>
      <c r="HZS197" s="413"/>
      <c r="HZT197" s="413"/>
      <c r="HZU197" s="414"/>
      <c r="HZV197" s="414"/>
      <c r="HZW197" s="413"/>
      <c r="HZX197" s="413"/>
      <c r="HZY197" s="413"/>
      <c r="HZZ197" s="413"/>
      <c r="IAA197" s="413"/>
      <c r="IAB197" s="413"/>
      <c r="IAC197" s="413"/>
      <c r="IAD197" s="414"/>
      <c r="IAE197" s="414"/>
      <c r="IAF197" s="413"/>
      <c r="IAG197" s="413"/>
      <c r="IAH197" s="414"/>
      <c r="IAI197" s="414"/>
      <c r="IAJ197" s="413"/>
      <c r="IAK197" s="413"/>
      <c r="IAL197" s="413"/>
      <c r="IAM197" s="413"/>
      <c r="IAN197" s="413"/>
      <c r="IAO197" s="407"/>
      <c r="IAP197" s="439"/>
      <c r="IAQ197" s="413"/>
      <c r="IAR197" s="413"/>
      <c r="IAS197" s="413"/>
      <c r="IAT197" s="413"/>
      <c r="IAU197" s="413"/>
      <c r="IAV197" s="413"/>
      <c r="IAW197" s="413"/>
      <c r="IAX197" s="412"/>
      <c r="IAY197" s="412"/>
      <c r="IAZ197" s="412"/>
      <c r="IBA197" s="412"/>
      <c r="IBB197" s="412"/>
      <c r="IBC197" s="412"/>
      <c r="IBD197" s="412"/>
      <c r="IBE197" s="412"/>
      <c r="IBF197" s="412"/>
      <c r="IBG197" s="412"/>
      <c r="IBH197" s="412"/>
      <c r="IBI197" s="412"/>
      <c r="IBJ197" s="412"/>
      <c r="IBK197" s="412"/>
      <c r="IBL197" s="412"/>
      <c r="IBM197" s="412"/>
      <c r="IBN197" s="412"/>
      <c r="IBO197" s="412"/>
      <c r="IBP197" s="412"/>
      <c r="IBQ197" s="412"/>
      <c r="IBR197" s="412"/>
      <c r="IBS197" s="412"/>
      <c r="IBT197" s="412"/>
      <c r="IBU197" s="412"/>
      <c r="IBV197" s="412"/>
      <c r="IBW197" s="412"/>
      <c r="IBX197" s="412"/>
      <c r="IBY197" s="412"/>
      <c r="IBZ197" s="412"/>
      <c r="ICA197" s="412"/>
      <c r="ICB197" s="412"/>
      <c r="ICC197" s="412"/>
      <c r="ICD197" s="412"/>
      <c r="ICE197" s="412"/>
      <c r="ICF197" s="412"/>
      <c r="ICG197" s="412"/>
      <c r="ICH197" s="412"/>
      <c r="ICI197" s="412"/>
      <c r="ICJ197" s="412"/>
      <c r="ICK197" s="412"/>
      <c r="ICL197" s="412"/>
      <c r="ICM197" s="412"/>
      <c r="ICN197" s="412"/>
      <c r="ICO197" s="412"/>
      <c r="ICP197" s="413"/>
      <c r="ICQ197" s="413"/>
      <c r="ICR197" s="413"/>
      <c r="ICS197" s="413"/>
      <c r="ICT197" s="413"/>
      <c r="ICU197" s="413"/>
      <c r="ICV197" s="413"/>
      <c r="ICW197" s="413"/>
      <c r="ICX197" s="413"/>
      <c r="ICY197" s="413"/>
      <c r="ICZ197" s="413"/>
      <c r="IDA197" s="413"/>
      <c r="IDB197" s="413"/>
      <c r="IDC197" s="413"/>
      <c r="IDD197" s="413"/>
      <c r="IDE197" s="413"/>
      <c r="IDF197" s="413"/>
      <c r="IDG197" s="413"/>
      <c r="IDH197" s="413"/>
      <c r="IDI197" s="413"/>
      <c r="IDJ197" s="413"/>
      <c r="IDK197" s="413"/>
      <c r="IDL197" s="413"/>
      <c r="IDM197" s="413"/>
      <c r="IDN197" s="414"/>
      <c r="IDO197" s="414"/>
      <c r="IDP197" s="414"/>
      <c r="IDQ197" s="414"/>
      <c r="IDR197" s="414"/>
      <c r="IDS197" s="413"/>
      <c r="IDT197" s="413"/>
      <c r="IDU197" s="414"/>
      <c r="IDV197" s="414"/>
      <c r="IDW197" s="413"/>
      <c r="IDX197" s="413"/>
      <c r="IDY197" s="414"/>
      <c r="IDZ197" s="414"/>
      <c r="IEA197" s="413"/>
      <c r="IEB197" s="413"/>
      <c r="IEC197" s="413"/>
      <c r="IED197" s="413"/>
      <c r="IEE197" s="413"/>
      <c r="IEF197" s="413"/>
      <c r="IEG197" s="413"/>
      <c r="IEH197" s="414"/>
      <c r="IEI197" s="414"/>
      <c r="IEJ197" s="413"/>
      <c r="IEK197" s="413"/>
      <c r="IEL197" s="414"/>
      <c r="IEM197" s="414"/>
      <c r="IEN197" s="413"/>
      <c r="IEO197" s="413"/>
      <c r="IEP197" s="413"/>
      <c r="IEQ197" s="413"/>
      <c r="IER197" s="413"/>
      <c r="IES197" s="407"/>
      <c r="IET197" s="439"/>
      <c r="IEU197" s="413"/>
      <c r="IEV197" s="413"/>
      <c r="IEW197" s="413"/>
      <c r="IEX197" s="413"/>
      <c r="IEY197" s="413"/>
      <c r="IEZ197" s="413"/>
      <c r="IFA197" s="413"/>
      <c r="IFB197" s="412"/>
      <c r="IFC197" s="412"/>
      <c r="IFD197" s="412"/>
      <c r="IFE197" s="412"/>
      <c r="IFF197" s="412"/>
      <c r="IFG197" s="412"/>
      <c r="IFH197" s="412"/>
      <c r="IFI197" s="412"/>
      <c r="IFJ197" s="412"/>
      <c r="IFK197" s="412"/>
      <c r="IFL197" s="412"/>
      <c r="IFM197" s="412"/>
      <c r="IFN197" s="412"/>
      <c r="IFO197" s="412"/>
      <c r="IFP197" s="412"/>
      <c r="IFQ197" s="412"/>
      <c r="IFR197" s="412"/>
      <c r="IFS197" s="412"/>
      <c r="IFT197" s="412"/>
      <c r="IFU197" s="412"/>
      <c r="IFV197" s="412"/>
      <c r="IFW197" s="412"/>
      <c r="IFX197" s="412"/>
      <c r="IFY197" s="412"/>
      <c r="IFZ197" s="412"/>
      <c r="IGA197" s="412"/>
      <c r="IGB197" s="412"/>
      <c r="IGC197" s="412"/>
      <c r="IGD197" s="412"/>
      <c r="IGE197" s="412"/>
      <c r="IGF197" s="412"/>
      <c r="IGG197" s="412"/>
      <c r="IGH197" s="412"/>
      <c r="IGI197" s="412"/>
      <c r="IGJ197" s="412"/>
      <c r="IGK197" s="412"/>
      <c r="IGL197" s="412"/>
      <c r="IGM197" s="412"/>
      <c r="IGN197" s="412"/>
      <c r="IGO197" s="412"/>
      <c r="IGP197" s="412"/>
      <c r="IGQ197" s="412"/>
      <c r="IGR197" s="412"/>
      <c r="IGS197" s="412"/>
      <c r="IGT197" s="413"/>
      <c r="IGU197" s="413"/>
      <c r="IGV197" s="413"/>
      <c r="IGW197" s="413"/>
      <c r="IGX197" s="413"/>
      <c r="IGY197" s="413"/>
      <c r="IGZ197" s="413"/>
      <c r="IHA197" s="413"/>
      <c r="IHB197" s="413"/>
      <c r="IHC197" s="413"/>
      <c r="IHD197" s="413"/>
      <c r="IHE197" s="413"/>
      <c r="IHF197" s="413"/>
      <c r="IHG197" s="413"/>
      <c r="IHH197" s="413"/>
      <c r="IHI197" s="413"/>
      <c r="IHJ197" s="413"/>
      <c r="IHK197" s="413"/>
      <c r="IHL197" s="413"/>
      <c r="IHM197" s="413"/>
      <c r="IHN197" s="413"/>
      <c r="IHO197" s="413"/>
      <c r="IHP197" s="413"/>
      <c r="IHQ197" s="413"/>
      <c r="IHR197" s="414"/>
      <c r="IHS197" s="414"/>
      <c r="IHT197" s="414"/>
      <c r="IHU197" s="414"/>
      <c r="IHV197" s="414"/>
      <c r="IHW197" s="413"/>
      <c r="IHX197" s="413"/>
      <c r="IHY197" s="414"/>
      <c r="IHZ197" s="414"/>
      <c r="IIA197" s="413"/>
      <c r="IIB197" s="413"/>
      <c r="IIC197" s="414"/>
      <c r="IID197" s="414"/>
      <c r="IIE197" s="413"/>
      <c r="IIF197" s="413"/>
      <c r="IIG197" s="413"/>
      <c r="IIH197" s="413"/>
      <c r="III197" s="413"/>
      <c r="IIJ197" s="413"/>
      <c r="IIK197" s="413"/>
      <c r="IIL197" s="414"/>
      <c r="IIM197" s="414"/>
      <c r="IIN197" s="413"/>
      <c r="IIO197" s="413"/>
      <c r="IIP197" s="414"/>
      <c r="IIQ197" s="414"/>
      <c r="IIR197" s="413"/>
      <c r="IIS197" s="413"/>
      <c r="IIT197" s="413"/>
      <c r="IIU197" s="413"/>
      <c r="IIV197" s="413"/>
      <c r="IIW197" s="407"/>
      <c r="IIX197" s="439"/>
      <c r="IIY197" s="413"/>
      <c r="IIZ197" s="413"/>
      <c r="IJA197" s="413"/>
      <c r="IJB197" s="413"/>
      <c r="IJC197" s="413"/>
      <c r="IJD197" s="413"/>
      <c r="IJE197" s="413"/>
      <c r="IJF197" s="412"/>
      <c r="IJG197" s="412"/>
      <c r="IJH197" s="412"/>
      <c r="IJI197" s="412"/>
      <c r="IJJ197" s="412"/>
      <c r="IJK197" s="412"/>
      <c r="IJL197" s="412"/>
      <c r="IJM197" s="412"/>
      <c r="IJN197" s="412"/>
      <c r="IJO197" s="412"/>
      <c r="IJP197" s="412"/>
      <c r="IJQ197" s="412"/>
      <c r="IJR197" s="412"/>
      <c r="IJS197" s="412"/>
      <c r="IJT197" s="412"/>
      <c r="IJU197" s="412"/>
      <c r="IJV197" s="412"/>
      <c r="IJW197" s="412"/>
      <c r="IJX197" s="412"/>
      <c r="IJY197" s="412"/>
      <c r="IJZ197" s="412"/>
      <c r="IKA197" s="412"/>
      <c r="IKB197" s="412"/>
      <c r="IKC197" s="412"/>
      <c r="IKD197" s="412"/>
      <c r="IKE197" s="412"/>
      <c r="IKF197" s="412"/>
      <c r="IKG197" s="412"/>
      <c r="IKH197" s="412"/>
      <c r="IKI197" s="412"/>
      <c r="IKJ197" s="412"/>
      <c r="IKK197" s="412"/>
      <c r="IKL197" s="412"/>
      <c r="IKM197" s="412"/>
      <c r="IKN197" s="412"/>
      <c r="IKO197" s="412"/>
      <c r="IKP197" s="412"/>
      <c r="IKQ197" s="412"/>
      <c r="IKR197" s="412"/>
      <c r="IKS197" s="412"/>
      <c r="IKT197" s="412"/>
      <c r="IKU197" s="412"/>
      <c r="IKV197" s="412"/>
      <c r="IKW197" s="412"/>
      <c r="IKX197" s="413"/>
      <c r="IKY197" s="413"/>
      <c r="IKZ197" s="413"/>
      <c r="ILA197" s="413"/>
      <c r="ILB197" s="413"/>
      <c r="ILC197" s="413"/>
      <c r="ILD197" s="413"/>
      <c r="ILE197" s="413"/>
      <c r="ILF197" s="413"/>
      <c r="ILG197" s="413"/>
      <c r="ILH197" s="413"/>
      <c r="ILI197" s="413"/>
      <c r="ILJ197" s="413"/>
      <c r="ILK197" s="413"/>
      <c r="ILL197" s="413"/>
      <c r="ILM197" s="413"/>
      <c r="ILN197" s="413"/>
      <c r="ILO197" s="413"/>
      <c r="ILP197" s="413"/>
      <c r="ILQ197" s="413"/>
      <c r="ILR197" s="413"/>
      <c r="ILS197" s="413"/>
      <c r="ILT197" s="413"/>
      <c r="ILU197" s="413"/>
      <c r="ILV197" s="414"/>
      <c r="ILW197" s="414"/>
      <c r="ILX197" s="414"/>
      <c r="ILY197" s="414"/>
      <c r="ILZ197" s="414"/>
      <c r="IMA197" s="413"/>
      <c r="IMB197" s="413"/>
      <c r="IMC197" s="414"/>
      <c r="IMD197" s="414"/>
      <c r="IME197" s="413"/>
      <c r="IMF197" s="413"/>
      <c r="IMG197" s="414"/>
      <c r="IMH197" s="414"/>
      <c r="IMI197" s="413"/>
      <c r="IMJ197" s="413"/>
      <c r="IMK197" s="413"/>
      <c r="IML197" s="413"/>
      <c r="IMM197" s="413"/>
      <c r="IMN197" s="413"/>
      <c r="IMO197" s="413"/>
      <c r="IMP197" s="414"/>
      <c r="IMQ197" s="414"/>
      <c r="IMR197" s="413"/>
      <c r="IMS197" s="413"/>
      <c r="IMT197" s="414"/>
      <c r="IMU197" s="414"/>
      <c r="IMV197" s="413"/>
      <c r="IMW197" s="413"/>
      <c r="IMX197" s="413"/>
      <c r="IMY197" s="413"/>
      <c r="IMZ197" s="413"/>
      <c r="INA197" s="407"/>
      <c r="INB197" s="439"/>
      <c r="INC197" s="413"/>
      <c r="IND197" s="413"/>
      <c r="INE197" s="413"/>
      <c r="INF197" s="413"/>
      <c r="ING197" s="413"/>
      <c r="INH197" s="413"/>
      <c r="INI197" s="413"/>
      <c r="INJ197" s="412"/>
      <c r="INK197" s="412"/>
      <c r="INL197" s="412"/>
      <c r="INM197" s="412"/>
      <c r="INN197" s="412"/>
      <c r="INO197" s="412"/>
      <c r="INP197" s="412"/>
      <c r="INQ197" s="412"/>
      <c r="INR197" s="412"/>
      <c r="INS197" s="412"/>
      <c r="INT197" s="412"/>
      <c r="INU197" s="412"/>
      <c r="INV197" s="412"/>
      <c r="INW197" s="412"/>
      <c r="INX197" s="412"/>
      <c r="INY197" s="412"/>
      <c r="INZ197" s="412"/>
      <c r="IOA197" s="412"/>
      <c r="IOB197" s="412"/>
      <c r="IOC197" s="412"/>
      <c r="IOD197" s="412"/>
      <c r="IOE197" s="412"/>
      <c r="IOF197" s="412"/>
      <c r="IOG197" s="412"/>
      <c r="IOH197" s="412"/>
      <c r="IOI197" s="412"/>
      <c r="IOJ197" s="412"/>
      <c r="IOK197" s="412"/>
      <c r="IOL197" s="412"/>
      <c r="IOM197" s="412"/>
      <c r="ION197" s="412"/>
      <c r="IOO197" s="412"/>
      <c r="IOP197" s="412"/>
      <c r="IOQ197" s="412"/>
      <c r="IOR197" s="412"/>
      <c r="IOS197" s="412"/>
      <c r="IOT197" s="412"/>
      <c r="IOU197" s="412"/>
      <c r="IOV197" s="412"/>
      <c r="IOW197" s="412"/>
      <c r="IOX197" s="412"/>
      <c r="IOY197" s="412"/>
      <c r="IOZ197" s="412"/>
      <c r="IPA197" s="412"/>
      <c r="IPB197" s="413"/>
      <c r="IPC197" s="413"/>
      <c r="IPD197" s="413"/>
      <c r="IPE197" s="413"/>
      <c r="IPF197" s="413"/>
      <c r="IPG197" s="413"/>
      <c r="IPH197" s="413"/>
      <c r="IPI197" s="413"/>
      <c r="IPJ197" s="413"/>
      <c r="IPK197" s="413"/>
      <c r="IPL197" s="413"/>
      <c r="IPM197" s="413"/>
      <c r="IPN197" s="413"/>
      <c r="IPO197" s="413"/>
      <c r="IPP197" s="413"/>
      <c r="IPQ197" s="413"/>
      <c r="IPR197" s="413"/>
      <c r="IPS197" s="413"/>
      <c r="IPT197" s="413"/>
      <c r="IPU197" s="413"/>
      <c r="IPV197" s="413"/>
      <c r="IPW197" s="413"/>
      <c r="IPX197" s="413"/>
      <c r="IPY197" s="413"/>
      <c r="IPZ197" s="414"/>
      <c r="IQA197" s="414"/>
      <c r="IQB197" s="414"/>
      <c r="IQC197" s="414"/>
      <c r="IQD197" s="414"/>
      <c r="IQE197" s="413"/>
      <c r="IQF197" s="413"/>
      <c r="IQG197" s="414"/>
      <c r="IQH197" s="414"/>
      <c r="IQI197" s="413"/>
      <c r="IQJ197" s="413"/>
      <c r="IQK197" s="414"/>
      <c r="IQL197" s="414"/>
      <c r="IQM197" s="413"/>
      <c r="IQN197" s="413"/>
      <c r="IQO197" s="413"/>
      <c r="IQP197" s="413"/>
      <c r="IQQ197" s="413"/>
      <c r="IQR197" s="413"/>
      <c r="IQS197" s="413"/>
      <c r="IQT197" s="414"/>
      <c r="IQU197" s="414"/>
      <c r="IQV197" s="413"/>
      <c r="IQW197" s="413"/>
      <c r="IQX197" s="414"/>
      <c r="IQY197" s="414"/>
      <c r="IQZ197" s="413"/>
      <c r="IRA197" s="413"/>
      <c r="IRB197" s="413"/>
      <c r="IRC197" s="413"/>
      <c r="IRD197" s="413"/>
      <c r="IRE197" s="407"/>
      <c r="IRF197" s="439"/>
      <c r="IRG197" s="413"/>
      <c r="IRH197" s="413"/>
      <c r="IRI197" s="413"/>
      <c r="IRJ197" s="413"/>
      <c r="IRK197" s="413"/>
      <c r="IRL197" s="413"/>
      <c r="IRM197" s="413"/>
      <c r="IRN197" s="412"/>
      <c r="IRO197" s="412"/>
      <c r="IRP197" s="412"/>
      <c r="IRQ197" s="412"/>
      <c r="IRR197" s="412"/>
      <c r="IRS197" s="412"/>
      <c r="IRT197" s="412"/>
      <c r="IRU197" s="412"/>
      <c r="IRV197" s="412"/>
      <c r="IRW197" s="412"/>
      <c r="IRX197" s="412"/>
      <c r="IRY197" s="412"/>
      <c r="IRZ197" s="412"/>
      <c r="ISA197" s="412"/>
      <c r="ISB197" s="412"/>
      <c r="ISC197" s="412"/>
      <c r="ISD197" s="412"/>
      <c r="ISE197" s="412"/>
      <c r="ISF197" s="412"/>
      <c r="ISG197" s="412"/>
      <c r="ISH197" s="412"/>
      <c r="ISI197" s="412"/>
      <c r="ISJ197" s="412"/>
      <c r="ISK197" s="412"/>
      <c r="ISL197" s="412"/>
      <c r="ISM197" s="412"/>
      <c r="ISN197" s="412"/>
      <c r="ISO197" s="412"/>
      <c r="ISP197" s="412"/>
      <c r="ISQ197" s="412"/>
      <c r="ISR197" s="412"/>
      <c r="ISS197" s="412"/>
      <c r="IST197" s="412"/>
      <c r="ISU197" s="412"/>
      <c r="ISV197" s="412"/>
      <c r="ISW197" s="412"/>
      <c r="ISX197" s="412"/>
      <c r="ISY197" s="412"/>
      <c r="ISZ197" s="412"/>
      <c r="ITA197" s="412"/>
      <c r="ITB197" s="412"/>
      <c r="ITC197" s="412"/>
      <c r="ITD197" s="412"/>
      <c r="ITE197" s="412"/>
      <c r="ITF197" s="413"/>
      <c r="ITG197" s="413"/>
      <c r="ITH197" s="413"/>
      <c r="ITI197" s="413"/>
      <c r="ITJ197" s="413"/>
      <c r="ITK197" s="413"/>
      <c r="ITL197" s="413"/>
      <c r="ITM197" s="413"/>
      <c r="ITN197" s="413"/>
      <c r="ITO197" s="413"/>
      <c r="ITP197" s="413"/>
      <c r="ITQ197" s="413"/>
      <c r="ITR197" s="413"/>
      <c r="ITS197" s="413"/>
      <c r="ITT197" s="413"/>
      <c r="ITU197" s="413"/>
      <c r="ITV197" s="413"/>
      <c r="ITW197" s="413"/>
      <c r="ITX197" s="413"/>
      <c r="ITY197" s="413"/>
      <c r="ITZ197" s="413"/>
      <c r="IUA197" s="413"/>
      <c r="IUB197" s="413"/>
      <c r="IUC197" s="413"/>
      <c r="IUD197" s="414"/>
      <c r="IUE197" s="414"/>
      <c r="IUF197" s="414"/>
      <c r="IUG197" s="414"/>
      <c r="IUH197" s="414"/>
      <c r="IUI197" s="413"/>
      <c r="IUJ197" s="413"/>
      <c r="IUK197" s="414"/>
      <c r="IUL197" s="414"/>
      <c r="IUM197" s="413"/>
      <c r="IUN197" s="413"/>
      <c r="IUO197" s="414"/>
      <c r="IUP197" s="414"/>
      <c r="IUQ197" s="413"/>
      <c r="IUR197" s="413"/>
      <c r="IUS197" s="413"/>
      <c r="IUT197" s="413"/>
      <c r="IUU197" s="413"/>
      <c r="IUV197" s="413"/>
      <c r="IUW197" s="413"/>
      <c r="IUX197" s="414"/>
      <c r="IUY197" s="414"/>
      <c r="IUZ197" s="413"/>
      <c r="IVA197" s="413"/>
      <c r="IVB197" s="414"/>
      <c r="IVC197" s="414"/>
      <c r="IVD197" s="413"/>
      <c r="IVE197" s="413"/>
      <c r="IVF197" s="413"/>
      <c r="IVG197" s="413"/>
      <c r="IVH197" s="413"/>
      <c r="IVI197" s="407"/>
      <c r="IVJ197" s="439"/>
      <c r="IVK197" s="413"/>
      <c r="IVL197" s="413"/>
      <c r="IVM197" s="413"/>
      <c r="IVN197" s="413"/>
      <c r="IVO197" s="413"/>
      <c r="IVP197" s="413"/>
      <c r="IVQ197" s="413"/>
      <c r="IVR197" s="412"/>
      <c r="IVS197" s="412"/>
      <c r="IVT197" s="412"/>
      <c r="IVU197" s="412"/>
      <c r="IVV197" s="412"/>
      <c r="IVW197" s="412"/>
      <c r="IVX197" s="412"/>
      <c r="IVY197" s="412"/>
      <c r="IVZ197" s="412"/>
      <c r="IWA197" s="412"/>
      <c r="IWB197" s="412"/>
      <c r="IWC197" s="412"/>
      <c r="IWD197" s="412"/>
      <c r="IWE197" s="412"/>
      <c r="IWF197" s="412"/>
      <c r="IWG197" s="412"/>
      <c r="IWH197" s="412"/>
      <c r="IWI197" s="412"/>
      <c r="IWJ197" s="412"/>
      <c r="IWK197" s="412"/>
      <c r="IWL197" s="412"/>
      <c r="IWM197" s="412"/>
      <c r="IWN197" s="412"/>
      <c r="IWO197" s="412"/>
      <c r="IWP197" s="412"/>
      <c r="IWQ197" s="412"/>
      <c r="IWR197" s="412"/>
      <c r="IWS197" s="412"/>
      <c r="IWT197" s="412"/>
      <c r="IWU197" s="412"/>
      <c r="IWV197" s="412"/>
      <c r="IWW197" s="412"/>
      <c r="IWX197" s="412"/>
      <c r="IWY197" s="412"/>
      <c r="IWZ197" s="412"/>
      <c r="IXA197" s="412"/>
      <c r="IXB197" s="412"/>
      <c r="IXC197" s="412"/>
      <c r="IXD197" s="412"/>
      <c r="IXE197" s="412"/>
      <c r="IXF197" s="412"/>
      <c r="IXG197" s="412"/>
      <c r="IXH197" s="412"/>
      <c r="IXI197" s="412"/>
      <c r="IXJ197" s="413"/>
      <c r="IXK197" s="413"/>
      <c r="IXL197" s="413"/>
      <c r="IXM197" s="413"/>
      <c r="IXN197" s="413"/>
      <c r="IXO197" s="413"/>
      <c r="IXP197" s="413"/>
      <c r="IXQ197" s="413"/>
      <c r="IXR197" s="413"/>
      <c r="IXS197" s="413"/>
      <c r="IXT197" s="413"/>
      <c r="IXU197" s="413"/>
      <c r="IXV197" s="413"/>
      <c r="IXW197" s="413"/>
      <c r="IXX197" s="413"/>
      <c r="IXY197" s="413"/>
      <c r="IXZ197" s="413"/>
      <c r="IYA197" s="413"/>
      <c r="IYB197" s="413"/>
      <c r="IYC197" s="413"/>
      <c r="IYD197" s="413"/>
      <c r="IYE197" s="413"/>
      <c r="IYF197" s="413"/>
      <c r="IYG197" s="413"/>
      <c r="IYH197" s="414"/>
      <c r="IYI197" s="414"/>
      <c r="IYJ197" s="414"/>
      <c r="IYK197" s="414"/>
      <c r="IYL197" s="414"/>
      <c r="IYM197" s="413"/>
      <c r="IYN197" s="413"/>
      <c r="IYO197" s="414"/>
      <c r="IYP197" s="414"/>
      <c r="IYQ197" s="413"/>
      <c r="IYR197" s="413"/>
      <c r="IYS197" s="414"/>
      <c r="IYT197" s="414"/>
      <c r="IYU197" s="413"/>
      <c r="IYV197" s="413"/>
      <c r="IYW197" s="413"/>
      <c r="IYX197" s="413"/>
      <c r="IYY197" s="413"/>
      <c r="IYZ197" s="413"/>
      <c r="IZA197" s="413"/>
      <c r="IZB197" s="414"/>
      <c r="IZC197" s="414"/>
      <c r="IZD197" s="413"/>
      <c r="IZE197" s="413"/>
      <c r="IZF197" s="414"/>
      <c r="IZG197" s="414"/>
      <c r="IZH197" s="413"/>
      <c r="IZI197" s="413"/>
      <c r="IZJ197" s="413"/>
      <c r="IZK197" s="413"/>
      <c r="IZL197" s="413"/>
      <c r="IZM197" s="407"/>
      <c r="IZN197" s="439"/>
      <c r="IZO197" s="413"/>
      <c r="IZP197" s="413"/>
      <c r="IZQ197" s="413"/>
      <c r="IZR197" s="413"/>
      <c r="IZS197" s="413"/>
      <c r="IZT197" s="413"/>
      <c r="IZU197" s="413"/>
      <c r="IZV197" s="412"/>
      <c r="IZW197" s="412"/>
      <c r="IZX197" s="412"/>
      <c r="IZY197" s="412"/>
      <c r="IZZ197" s="412"/>
      <c r="JAA197" s="412"/>
      <c r="JAB197" s="412"/>
      <c r="JAC197" s="412"/>
      <c r="JAD197" s="412"/>
      <c r="JAE197" s="412"/>
      <c r="JAF197" s="412"/>
      <c r="JAG197" s="412"/>
      <c r="JAH197" s="412"/>
      <c r="JAI197" s="412"/>
      <c r="JAJ197" s="412"/>
      <c r="JAK197" s="412"/>
      <c r="JAL197" s="412"/>
      <c r="JAM197" s="412"/>
      <c r="JAN197" s="412"/>
      <c r="JAO197" s="412"/>
      <c r="JAP197" s="412"/>
      <c r="JAQ197" s="412"/>
      <c r="JAR197" s="412"/>
      <c r="JAS197" s="412"/>
      <c r="JAT197" s="412"/>
      <c r="JAU197" s="412"/>
      <c r="JAV197" s="412"/>
      <c r="JAW197" s="412"/>
      <c r="JAX197" s="412"/>
      <c r="JAY197" s="412"/>
      <c r="JAZ197" s="412"/>
      <c r="JBA197" s="412"/>
      <c r="JBB197" s="412"/>
      <c r="JBC197" s="412"/>
      <c r="JBD197" s="412"/>
      <c r="JBE197" s="412"/>
      <c r="JBF197" s="412"/>
      <c r="JBG197" s="412"/>
      <c r="JBH197" s="412"/>
      <c r="JBI197" s="412"/>
      <c r="JBJ197" s="412"/>
      <c r="JBK197" s="412"/>
      <c r="JBL197" s="412"/>
      <c r="JBM197" s="412"/>
      <c r="JBN197" s="413"/>
      <c r="JBO197" s="413"/>
      <c r="JBP197" s="413"/>
      <c r="JBQ197" s="413"/>
      <c r="JBR197" s="413"/>
      <c r="JBS197" s="413"/>
      <c r="JBT197" s="413"/>
      <c r="JBU197" s="413"/>
      <c r="JBV197" s="413"/>
      <c r="JBW197" s="413"/>
      <c r="JBX197" s="413"/>
      <c r="JBY197" s="413"/>
      <c r="JBZ197" s="413"/>
      <c r="JCA197" s="413"/>
      <c r="JCB197" s="413"/>
      <c r="JCC197" s="413"/>
      <c r="JCD197" s="413"/>
      <c r="JCE197" s="413"/>
      <c r="JCF197" s="413"/>
      <c r="JCG197" s="413"/>
      <c r="JCH197" s="413"/>
      <c r="JCI197" s="413"/>
      <c r="JCJ197" s="413"/>
      <c r="JCK197" s="413"/>
      <c r="JCL197" s="414"/>
      <c r="JCM197" s="414"/>
      <c r="JCN197" s="414"/>
      <c r="JCO197" s="414"/>
      <c r="JCP197" s="414"/>
      <c r="JCQ197" s="413"/>
      <c r="JCR197" s="413"/>
      <c r="JCS197" s="414"/>
      <c r="JCT197" s="414"/>
      <c r="JCU197" s="413"/>
      <c r="JCV197" s="413"/>
      <c r="JCW197" s="414"/>
      <c r="JCX197" s="414"/>
      <c r="JCY197" s="413"/>
      <c r="JCZ197" s="413"/>
      <c r="JDA197" s="413"/>
      <c r="JDB197" s="413"/>
      <c r="JDC197" s="413"/>
      <c r="JDD197" s="413"/>
      <c r="JDE197" s="413"/>
      <c r="JDF197" s="414"/>
      <c r="JDG197" s="414"/>
      <c r="JDH197" s="413"/>
      <c r="JDI197" s="413"/>
      <c r="JDJ197" s="414"/>
      <c r="JDK197" s="414"/>
      <c r="JDL197" s="413"/>
      <c r="JDM197" s="413"/>
      <c r="JDN197" s="413"/>
      <c r="JDO197" s="413"/>
      <c r="JDP197" s="413"/>
      <c r="JDQ197" s="407"/>
      <c r="JDR197" s="439"/>
      <c r="JDS197" s="413"/>
      <c r="JDT197" s="413"/>
      <c r="JDU197" s="413"/>
      <c r="JDV197" s="413"/>
      <c r="JDW197" s="413"/>
      <c r="JDX197" s="413"/>
      <c r="JDY197" s="413"/>
      <c r="JDZ197" s="412"/>
      <c r="JEA197" s="412"/>
      <c r="JEB197" s="412"/>
      <c r="JEC197" s="412"/>
      <c r="JED197" s="412"/>
      <c r="JEE197" s="412"/>
      <c r="JEF197" s="412"/>
      <c r="JEG197" s="412"/>
      <c r="JEH197" s="412"/>
      <c r="JEI197" s="412"/>
      <c r="JEJ197" s="412"/>
      <c r="JEK197" s="412"/>
      <c r="JEL197" s="412"/>
      <c r="JEM197" s="412"/>
      <c r="JEN197" s="412"/>
      <c r="JEO197" s="412"/>
      <c r="JEP197" s="412"/>
      <c r="JEQ197" s="412"/>
      <c r="JER197" s="412"/>
      <c r="JES197" s="412"/>
      <c r="JET197" s="412"/>
      <c r="JEU197" s="412"/>
      <c r="JEV197" s="412"/>
      <c r="JEW197" s="412"/>
      <c r="JEX197" s="412"/>
      <c r="JEY197" s="412"/>
      <c r="JEZ197" s="412"/>
      <c r="JFA197" s="412"/>
      <c r="JFB197" s="412"/>
      <c r="JFC197" s="412"/>
      <c r="JFD197" s="412"/>
      <c r="JFE197" s="412"/>
      <c r="JFF197" s="412"/>
      <c r="JFG197" s="412"/>
      <c r="JFH197" s="412"/>
      <c r="JFI197" s="412"/>
      <c r="JFJ197" s="412"/>
      <c r="JFK197" s="412"/>
      <c r="JFL197" s="412"/>
      <c r="JFM197" s="412"/>
      <c r="JFN197" s="412"/>
      <c r="JFO197" s="412"/>
      <c r="JFP197" s="412"/>
      <c r="JFQ197" s="412"/>
      <c r="JFR197" s="413"/>
      <c r="JFS197" s="413"/>
      <c r="JFT197" s="413"/>
      <c r="JFU197" s="413"/>
      <c r="JFV197" s="413"/>
      <c r="JFW197" s="413"/>
      <c r="JFX197" s="413"/>
      <c r="JFY197" s="413"/>
      <c r="JFZ197" s="413"/>
      <c r="JGA197" s="413"/>
      <c r="JGB197" s="413"/>
      <c r="JGC197" s="413"/>
      <c r="JGD197" s="413"/>
      <c r="JGE197" s="413"/>
      <c r="JGF197" s="413"/>
      <c r="JGG197" s="413"/>
      <c r="JGH197" s="413"/>
      <c r="JGI197" s="413"/>
      <c r="JGJ197" s="413"/>
      <c r="JGK197" s="413"/>
      <c r="JGL197" s="413"/>
      <c r="JGM197" s="413"/>
      <c r="JGN197" s="413"/>
      <c r="JGO197" s="413"/>
      <c r="JGP197" s="414"/>
      <c r="JGQ197" s="414"/>
      <c r="JGR197" s="414"/>
      <c r="JGS197" s="414"/>
      <c r="JGT197" s="414"/>
      <c r="JGU197" s="413"/>
      <c r="JGV197" s="413"/>
      <c r="JGW197" s="414"/>
      <c r="JGX197" s="414"/>
      <c r="JGY197" s="413"/>
      <c r="JGZ197" s="413"/>
      <c r="JHA197" s="414"/>
      <c r="JHB197" s="414"/>
      <c r="JHC197" s="413"/>
      <c r="JHD197" s="413"/>
      <c r="JHE197" s="413"/>
      <c r="JHF197" s="413"/>
      <c r="JHG197" s="413"/>
      <c r="JHH197" s="413"/>
      <c r="JHI197" s="413"/>
      <c r="JHJ197" s="414"/>
      <c r="JHK197" s="414"/>
      <c r="JHL197" s="413"/>
      <c r="JHM197" s="413"/>
      <c r="JHN197" s="414"/>
      <c r="JHO197" s="414"/>
      <c r="JHP197" s="413"/>
      <c r="JHQ197" s="413"/>
      <c r="JHR197" s="413"/>
      <c r="JHS197" s="413"/>
      <c r="JHT197" s="413"/>
      <c r="JHU197" s="407"/>
      <c r="JHV197" s="439"/>
      <c r="JHW197" s="413"/>
      <c r="JHX197" s="413"/>
      <c r="JHY197" s="413"/>
      <c r="JHZ197" s="413"/>
      <c r="JIA197" s="413"/>
      <c r="JIB197" s="413"/>
      <c r="JIC197" s="413"/>
      <c r="JID197" s="412"/>
      <c r="JIE197" s="412"/>
      <c r="JIF197" s="412"/>
      <c r="JIG197" s="412"/>
      <c r="JIH197" s="412"/>
      <c r="JII197" s="412"/>
      <c r="JIJ197" s="412"/>
      <c r="JIK197" s="412"/>
      <c r="JIL197" s="412"/>
      <c r="JIM197" s="412"/>
      <c r="JIN197" s="412"/>
      <c r="JIO197" s="412"/>
      <c r="JIP197" s="412"/>
      <c r="JIQ197" s="412"/>
      <c r="JIR197" s="412"/>
      <c r="JIS197" s="412"/>
      <c r="JIT197" s="412"/>
      <c r="JIU197" s="412"/>
      <c r="JIV197" s="412"/>
      <c r="JIW197" s="412"/>
      <c r="JIX197" s="412"/>
      <c r="JIY197" s="412"/>
      <c r="JIZ197" s="412"/>
      <c r="JJA197" s="412"/>
      <c r="JJB197" s="412"/>
      <c r="JJC197" s="412"/>
      <c r="JJD197" s="412"/>
      <c r="JJE197" s="412"/>
      <c r="JJF197" s="412"/>
      <c r="JJG197" s="412"/>
      <c r="JJH197" s="412"/>
      <c r="JJI197" s="412"/>
      <c r="JJJ197" s="412"/>
      <c r="JJK197" s="412"/>
      <c r="JJL197" s="412"/>
      <c r="JJM197" s="412"/>
      <c r="JJN197" s="412"/>
      <c r="JJO197" s="412"/>
      <c r="JJP197" s="412"/>
      <c r="JJQ197" s="412"/>
      <c r="JJR197" s="412"/>
      <c r="JJS197" s="412"/>
      <c r="JJT197" s="412"/>
      <c r="JJU197" s="412"/>
      <c r="JJV197" s="413"/>
      <c r="JJW197" s="413"/>
      <c r="JJX197" s="413"/>
      <c r="JJY197" s="413"/>
      <c r="JJZ197" s="413"/>
      <c r="JKA197" s="413"/>
      <c r="JKB197" s="413"/>
      <c r="JKC197" s="413"/>
      <c r="JKD197" s="413"/>
      <c r="JKE197" s="413"/>
      <c r="JKF197" s="413"/>
      <c r="JKG197" s="413"/>
      <c r="JKH197" s="413"/>
      <c r="JKI197" s="413"/>
      <c r="JKJ197" s="413"/>
      <c r="JKK197" s="413"/>
      <c r="JKL197" s="413"/>
      <c r="JKM197" s="413"/>
      <c r="JKN197" s="413"/>
      <c r="JKO197" s="413"/>
      <c r="JKP197" s="413"/>
      <c r="JKQ197" s="413"/>
      <c r="JKR197" s="413"/>
      <c r="JKS197" s="413"/>
      <c r="JKT197" s="414"/>
      <c r="JKU197" s="414"/>
      <c r="JKV197" s="414"/>
      <c r="JKW197" s="414"/>
      <c r="JKX197" s="414"/>
      <c r="JKY197" s="413"/>
      <c r="JKZ197" s="413"/>
      <c r="JLA197" s="414"/>
      <c r="JLB197" s="414"/>
      <c r="JLC197" s="413"/>
      <c r="JLD197" s="413"/>
      <c r="JLE197" s="414"/>
      <c r="JLF197" s="414"/>
      <c r="JLG197" s="413"/>
      <c r="JLH197" s="413"/>
      <c r="JLI197" s="413"/>
      <c r="JLJ197" s="413"/>
      <c r="JLK197" s="413"/>
      <c r="JLL197" s="413"/>
      <c r="JLM197" s="413"/>
      <c r="JLN197" s="414"/>
      <c r="JLO197" s="414"/>
      <c r="JLP197" s="413"/>
      <c r="JLQ197" s="413"/>
      <c r="JLR197" s="414"/>
      <c r="JLS197" s="414"/>
      <c r="JLT197" s="413"/>
      <c r="JLU197" s="413"/>
      <c r="JLV197" s="413"/>
      <c r="JLW197" s="413"/>
      <c r="JLX197" s="413"/>
      <c r="JLY197" s="407"/>
      <c r="JLZ197" s="439"/>
      <c r="JMA197" s="413"/>
      <c r="JMB197" s="413"/>
      <c r="JMC197" s="413"/>
      <c r="JMD197" s="413"/>
      <c r="JME197" s="413"/>
      <c r="JMF197" s="413"/>
      <c r="JMG197" s="413"/>
      <c r="JMH197" s="412"/>
      <c r="JMI197" s="412"/>
      <c r="JMJ197" s="412"/>
      <c r="JMK197" s="412"/>
      <c r="JML197" s="412"/>
      <c r="JMM197" s="412"/>
      <c r="JMN197" s="412"/>
      <c r="JMO197" s="412"/>
      <c r="JMP197" s="412"/>
      <c r="JMQ197" s="412"/>
      <c r="JMR197" s="412"/>
      <c r="JMS197" s="412"/>
      <c r="JMT197" s="412"/>
      <c r="JMU197" s="412"/>
      <c r="JMV197" s="412"/>
      <c r="JMW197" s="412"/>
      <c r="JMX197" s="412"/>
      <c r="JMY197" s="412"/>
      <c r="JMZ197" s="412"/>
      <c r="JNA197" s="412"/>
      <c r="JNB197" s="412"/>
      <c r="JNC197" s="412"/>
      <c r="JND197" s="412"/>
      <c r="JNE197" s="412"/>
      <c r="JNF197" s="412"/>
      <c r="JNG197" s="412"/>
      <c r="JNH197" s="412"/>
      <c r="JNI197" s="412"/>
      <c r="JNJ197" s="412"/>
      <c r="JNK197" s="412"/>
      <c r="JNL197" s="412"/>
      <c r="JNM197" s="412"/>
      <c r="JNN197" s="412"/>
      <c r="JNO197" s="412"/>
      <c r="JNP197" s="412"/>
      <c r="JNQ197" s="412"/>
      <c r="JNR197" s="412"/>
      <c r="JNS197" s="412"/>
      <c r="JNT197" s="412"/>
      <c r="JNU197" s="412"/>
      <c r="JNV197" s="412"/>
      <c r="JNW197" s="412"/>
      <c r="JNX197" s="412"/>
      <c r="JNY197" s="412"/>
      <c r="JNZ197" s="413"/>
      <c r="JOA197" s="413"/>
      <c r="JOB197" s="413"/>
      <c r="JOC197" s="413"/>
      <c r="JOD197" s="413"/>
      <c r="JOE197" s="413"/>
      <c r="JOF197" s="413"/>
      <c r="JOG197" s="413"/>
      <c r="JOH197" s="413"/>
      <c r="JOI197" s="413"/>
      <c r="JOJ197" s="413"/>
      <c r="JOK197" s="413"/>
      <c r="JOL197" s="413"/>
      <c r="JOM197" s="413"/>
      <c r="JON197" s="413"/>
      <c r="JOO197" s="413"/>
      <c r="JOP197" s="413"/>
      <c r="JOQ197" s="413"/>
      <c r="JOR197" s="413"/>
      <c r="JOS197" s="413"/>
      <c r="JOT197" s="413"/>
      <c r="JOU197" s="413"/>
      <c r="JOV197" s="413"/>
      <c r="JOW197" s="413"/>
      <c r="JOX197" s="414"/>
      <c r="JOY197" s="414"/>
      <c r="JOZ197" s="414"/>
      <c r="JPA197" s="414"/>
      <c r="JPB197" s="414"/>
      <c r="JPC197" s="413"/>
      <c r="JPD197" s="413"/>
      <c r="JPE197" s="414"/>
      <c r="JPF197" s="414"/>
      <c r="JPG197" s="413"/>
      <c r="JPH197" s="413"/>
      <c r="JPI197" s="414"/>
      <c r="JPJ197" s="414"/>
      <c r="JPK197" s="413"/>
      <c r="JPL197" s="413"/>
      <c r="JPM197" s="413"/>
      <c r="JPN197" s="413"/>
      <c r="JPO197" s="413"/>
      <c r="JPP197" s="413"/>
      <c r="JPQ197" s="413"/>
      <c r="JPR197" s="414"/>
      <c r="JPS197" s="414"/>
      <c r="JPT197" s="413"/>
      <c r="JPU197" s="413"/>
      <c r="JPV197" s="414"/>
      <c r="JPW197" s="414"/>
      <c r="JPX197" s="413"/>
      <c r="JPY197" s="413"/>
      <c r="JPZ197" s="413"/>
      <c r="JQA197" s="413"/>
      <c r="JQB197" s="413"/>
      <c r="JQC197" s="407"/>
      <c r="JQD197" s="439"/>
      <c r="JQE197" s="413"/>
      <c r="JQF197" s="413"/>
      <c r="JQG197" s="413"/>
      <c r="JQH197" s="413"/>
      <c r="JQI197" s="413"/>
      <c r="JQJ197" s="413"/>
      <c r="JQK197" s="413"/>
      <c r="JQL197" s="412"/>
      <c r="JQM197" s="412"/>
      <c r="JQN197" s="412"/>
      <c r="JQO197" s="412"/>
      <c r="JQP197" s="412"/>
      <c r="JQQ197" s="412"/>
      <c r="JQR197" s="412"/>
      <c r="JQS197" s="412"/>
      <c r="JQT197" s="412"/>
      <c r="JQU197" s="412"/>
      <c r="JQV197" s="412"/>
      <c r="JQW197" s="412"/>
      <c r="JQX197" s="412"/>
      <c r="JQY197" s="412"/>
      <c r="JQZ197" s="412"/>
      <c r="JRA197" s="412"/>
      <c r="JRB197" s="412"/>
      <c r="JRC197" s="412"/>
      <c r="JRD197" s="412"/>
      <c r="JRE197" s="412"/>
      <c r="JRF197" s="412"/>
      <c r="JRG197" s="412"/>
      <c r="JRH197" s="412"/>
      <c r="JRI197" s="412"/>
      <c r="JRJ197" s="412"/>
      <c r="JRK197" s="412"/>
      <c r="JRL197" s="412"/>
      <c r="JRM197" s="412"/>
      <c r="JRN197" s="412"/>
      <c r="JRO197" s="412"/>
      <c r="JRP197" s="412"/>
      <c r="JRQ197" s="412"/>
      <c r="JRR197" s="412"/>
      <c r="JRS197" s="412"/>
      <c r="JRT197" s="412"/>
      <c r="JRU197" s="412"/>
      <c r="JRV197" s="412"/>
      <c r="JRW197" s="412"/>
      <c r="JRX197" s="412"/>
      <c r="JRY197" s="412"/>
      <c r="JRZ197" s="412"/>
      <c r="JSA197" s="412"/>
      <c r="JSB197" s="412"/>
      <c r="JSC197" s="412"/>
      <c r="JSD197" s="413"/>
      <c r="JSE197" s="413"/>
      <c r="JSF197" s="413"/>
      <c r="JSG197" s="413"/>
      <c r="JSH197" s="413"/>
      <c r="JSI197" s="413"/>
      <c r="JSJ197" s="413"/>
      <c r="JSK197" s="413"/>
      <c r="JSL197" s="413"/>
      <c r="JSM197" s="413"/>
      <c r="JSN197" s="413"/>
      <c r="JSO197" s="413"/>
      <c r="JSP197" s="413"/>
      <c r="JSQ197" s="413"/>
      <c r="JSR197" s="413"/>
      <c r="JSS197" s="413"/>
      <c r="JST197" s="413"/>
      <c r="JSU197" s="413"/>
      <c r="JSV197" s="413"/>
      <c r="JSW197" s="413"/>
      <c r="JSX197" s="413"/>
      <c r="JSY197" s="413"/>
      <c r="JSZ197" s="413"/>
      <c r="JTA197" s="413"/>
      <c r="JTB197" s="414"/>
      <c r="JTC197" s="414"/>
      <c r="JTD197" s="414"/>
      <c r="JTE197" s="414"/>
      <c r="JTF197" s="414"/>
      <c r="JTG197" s="413"/>
      <c r="JTH197" s="413"/>
      <c r="JTI197" s="414"/>
      <c r="JTJ197" s="414"/>
      <c r="JTK197" s="413"/>
      <c r="JTL197" s="413"/>
      <c r="JTM197" s="414"/>
      <c r="JTN197" s="414"/>
      <c r="JTO197" s="413"/>
      <c r="JTP197" s="413"/>
      <c r="JTQ197" s="413"/>
      <c r="JTR197" s="413"/>
      <c r="JTS197" s="413"/>
      <c r="JTT197" s="413"/>
      <c r="JTU197" s="413"/>
      <c r="JTV197" s="414"/>
      <c r="JTW197" s="414"/>
      <c r="JTX197" s="413"/>
      <c r="JTY197" s="413"/>
      <c r="JTZ197" s="414"/>
      <c r="JUA197" s="414"/>
      <c r="JUB197" s="413"/>
      <c r="JUC197" s="413"/>
      <c r="JUD197" s="413"/>
      <c r="JUE197" s="413"/>
      <c r="JUF197" s="413"/>
      <c r="JUG197" s="407"/>
      <c r="JUH197" s="439"/>
      <c r="JUI197" s="413"/>
      <c r="JUJ197" s="413"/>
      <c r="JUK197" s="413"/>
      <c r="JUL197" s="413"/>
      <c r="JUM197" s="413"/>
      <c r="JUN197" s="413"/>
      <c r="JUO197" s="413"/>
      <c r="JUP197" s="412"/>
      <c r="JUQ197" s="412"/>
      <c r="JUR197" s="412"/>
      <c r="JUS197" s="412"/>
      <c r="JUT197" s="412"/>
      <c r="JUU197" s="412"/>
      <c r="JUV197" s="412"/>
      <c r="JUW197" s="412"/>
      <c r="JUX197" s="412"/>
      <c r="JUY197" s="412"/>
      <c r="JUZ197" s="412"/>
      <c r="JVA197" s="412"/>
      <c r="JVB197" s="412"/>
      <c r="JVC197" s="412"/>
      <c r="JVD197" s="412"/>
      <c r="JVE197" s="412"/>
      <c r="JVF197" s="412"/>
      <c r="JVG197" s="412"/>
      <c r="JVH197" s="412"/>
      <c r="JVI197" s="412"/>
      <c r="JVJ197" s="412"/>
      <c r="JVK197" s="412"/>
      <c r="JVL197" s="412"/>
      <c r="JVM197" s="412"/>
      <c r="JVN197" s="412"/>
      <c r="JVO197" s="412"/>
      <c r="JVP197" s="412"/>
      <c r="JVQ197" s="412"/>
      <c r="JVR197" s="412"/>
      <c r="JVS197" s="412"/>
      <c r="JVT197" s="412"/>
      <c r="JVU197" s="412"/>
      <c r="JVV197" s="412"/>
      <c r="JVW197" s="412"/>
      <c r="JVX197" s="412"/>
      <c r="JVY197" s="412"/>
      <c r="JVZ197" s="412"/>
      <c r="JWA197" s="412"/>
      <c r="JWB197" s="412"/>
      <c r="JWC197" s="412"/>
      <c r="JWD197" s="412"/>
      <c r="JWE197" s="412"/>
      <c r="JWF197" s="412"/>
      <c r="JWG197" s="412"/>
      <c r="JWH197" s="413"/>
      <c r="JWI197" s="413"/>
      <c r="JWJ197" s="413"/>
      <c r="JWK197" s="413"/>
      <c r="JWL197" s="413"/>
      <c r="JWM197" s="413"/>
      <c r="JWN197" s="413"/>
      <c r="JWO197" s="413"/>
      <c r="JWP197" s="413"/>
      <c r="JWQ197" s="413"/>
      <c r="JWR197" s="413"/>
      <c r="JWS197" s="413"/>
      <c r="JWT197" s="413"/>
      <c r="JWU197" s="413"/>
      <c r="JWV197" s="413"/>
      <c r="JWW197" s="413"/>
      <c r="JWX197" s="413"/>
      <c r="JWY197" s="413"/>
      <c r="JWZ197" s="413"/>
      <c r="JXA197" s="413"/>
      <c r="JXB197" s="413"/>
      <c r="JXC197" s="413"/>
      <c r="JXD197" s="413"/>
      <c r="JXE197" s="413"/>
      <c r="JXF197" s="414"/>
      <c r="JXG197" s="414"/>
      <c r="JXH197" s="414"/>
      <c r="JXI197" s="414"/>
      <c r="JXJ197" s="414"/>
      <c r="JXK197" s="413"/>
      <c r="JXL197" s="413"/>
      <c r="JXM197" s="414"/>
      <c r="JXN197" s="414"/>
      <c r="JXO197" s="413"/>
      <c r="JXP197" s="413"/>
      <c r="JXQ197" s="414"/>
      <c r="JXR197" s="414"/>
      <c r="JXS197" s="413"/>
      <c r="JXT197" s="413"/>
      <c r="JXU197" s="413"/>
      <c r="JXV197" s="413"/>
      <c r="JXW197" s="413"/>
      <c r="JXX197" s="413"/>
      <c r="JXY197" s="413"/>
      <c r="JXZ197" s="414"/>
      <c r="JYA197" s="414"/>
      <c r="JYB197" s="413"/>
      <c r="JYC197" s="413"/>
      <c r="JYD197" s="414"/>
      <c r="JYE197" s="414"/>
      <c r="JYF197" s="413"/>
      <c r="JYG197" s="413"/>
      <c r="JYH197" s="413"/>
      <c r="JYI197" s="413"/>
      <c r="JYJ197" s="413"/>
      <c r="JYK197" s="407"/>
      <c r="JYL197" s="439"/>
      <c r="JYM197" s="413"/>
      <c r="JYN197" s="413"/>
      <c r="JYO197" s="413"/>
      <c r="JYP197" s="413"/>
      <c r="JYQ197" s="413"/>
      <c r="JYR197" s="413"/>
      <c r="JYS197" s="413"/>
      <c r="JYT197" s="412"/>
      <c r="JYU197" s="412"/>
      <c r="JYV197" s="412"/>
      <c r="JYW197" s="412"/>
      <c r="JYX197" s="412"/>
      <c r="JYY197" s="412"/>
      <c r="JYZ197" s="412"/>
      <c r="JZA197" s="412"/>
      <c r="JZB197" s="412"/>
      <c r="JZC197" s="412"/>
      <c r="JZD197" s="412"/>
      <c r="JZE197" s="412"/>
      <c r="JZF197" s="412"/>
      <c r="JZG197" s="412"/>
      <c r="JZH197" s="412"/>
      <c r="JZI197" s="412"/>
      <c r="JZJ197" s="412"/>
      <c r="JZK197" s="412"/>
      <c r="JZL197" s="412"/>
      <c r="JZM197" s="412"/>
      <c r="JZN197" s="412"/>
      <c r="JZO197" s="412"/>
      <c r="JZP197" s="412"/>
      <c r="JZQ197" s="412"/>
      <c r="JZR197" s="412"/>
      <c r="JZS197" s="412"/>
      <c r="JZT197" s="412"/>
      <c r="JZU197" s="412"/>
      <c r="JZV197" s="412"/>
      <c r="JZW197" s="412"/>
      <c r="JZX197" s="412"/>
      <c r="JZY197" s="412"/>
      <c r="JZZ197" s="412"/>
      <c r="KAA197" s="412"/>
      <c r="KAB197" s="412"/>
      <c r="KAC197" s="412"/>
      <c r="KAD197" s="412"/>
      <c r="KAE197" s="412"/>
      <c r="KAF197" s="412"/>
      <c r="KAG197" s="412"/>
      <c r="KAH197" s="412"/>
      <c r="KAI197" s="412"/>
      <c r="KAJ197" s="412"/>
      <c r="KAK197" s="412"/>
      <c r="KAL197" s="413"/>
      <c r="KAM197" s="413"/>
      <c r="KAN197" s="413"/>
      <c r="KAO197" s="413"/>
      <c r="KAP197" s="413"/>
      <c r="KAQ197" s="413"/>
      <c r="KAR197" s="413"/>
      <c r="KAS197" s="413"/>
      <c r="KAT197" s="413"/>
      <c r="KAU197" s="413"/>
      <c r="KAV197" s="413"/>
      <c r="KAW197" s="413"/>
      <c r="KAX197" s="413"/>
      <c r="KAY197" s="413"/>
      <c r="KAZ197" s="413"/>
      <c r="KBA197" s="413"/>
      <c r="KBB197" s="413"/>
      <c r="KBC197" s="413"/>
      <c r="KBD197" s="413"/>
      <c r="KBE197" s="413"/>
      <c r="KBF197" s="413"/>
      <c r="KBG197" s="413"/>
      <c r="KBH197" s="413"/>
      <c r="KBI197" s="413"/>
      <c r="KBJ197" s="414"/>
      <c r="KBK197" s="414"/>
      <c r="KBL197" s="414"/>
      <c r="KBM197" s="414"/>
      <c r="KBN197" s="414"/>
      <c r="KBO197" s="413"/>
      <c r="KBP197" s="413"/>
      <c r="KBQ197" s="414"/>
      <c r="KBR197" s="414"/>
      <c r="KBS197" s="413"/>
      <c r="KBT197" s="413"/>
      <c r="KBU197" s="414"/>
      <c r="KBV197" s="414"/>
      <c r="KBW197" s="413"/>
      <c r="KBX197" s="413"/>
      <c r="KBY197" s="413"/>
      <c r="KBZ197" s="413"/>
      <c r="KCA197" s="413"/>
      <c r="KCB197" s="413"/>
      <c r="KCC197" s="413"/>
      <c r="KCD197" s="414"/>
      <c r="KCE197" s="414"/>
      <c r="KCF197" s="413"/>
      <c r="KCG197" s="413"/>
      <c r="KCH197" s="414"/>
      <c r="KCI197" s="414"/>
      <c r="KCJ197" s="413"/>
      <c r="KCK197" s="413"/>
      <c r="KCL197" s="413"/>
      <c r="KCM197" s="413"/>
      <c r="KCN197" s="413"/>
      <c r="KCO197" s="407"/>
      <c r="KCP197" s="439"/>
      <c r="KCQ197" s="413"/>
      <c r="KCR197" s="413"/>
      <c r="KCS197" s="413"/>
      <c r="KCT197" s="413"/>
      <c r="KCU197" s="413"/>
      <c r="KCV197" s="413"/>
      <c r="KCW197" s="413"/>
      <c r="KCX197" s="412"/>
      <c r="KCY197" s="412"/>
      <c r="KCZ197" s="412"/>
      <c r="KDA197" s="412"/>
      <c r="KDB197" s="412"/>
      <c r="KDC197" s="412"/>
      <c r="KDD197" s="412"/>
      <c r="KDE197" s="412"/>
      <c r="KDF197" s="412"/>
      <c r="KDG197" s="412"/>
      <c r="KDH197" s="412"/>
      <c r="KDI197" s="412"/>
      <c r="KDJ197" s="412"/>
      <c r="KDK197" s="412"/>
      <c r="KDL197" s="412"/>
      <c r="KDM197" s="412"/>
      <c r="KDN197" s="412"/>
      <c r="KDO197" s="412"/>
      <c r="KDP197" s="412"/>
      <c r="KDQ197" s="412"/>
      <c r="KDR197" s="412"/>
      <c r="KDS197" s="412"/>
      <c r="KDT197" s="412"/>
      <c r="KDU197" s="412"/>
      <c r="KDV197" s="412"/>
      <c r="KDW197" s="412"/>
      <c r="KDX197" s="412"/>
      <c r="KDY197" s="412"/>
      <c r="KDZ197" s="412"/>
      <c r="KEA197" s="412"/>
      <c r="KEB197" s="412"/>
      <c r="KEC197" s="412"/>
      <c r="KED197" s="412"/>
      <c r="KEE197" s="412"/>
      <c r="KEF197" s="412"/>
      <c r="KEG197" s="412"/>
      <c r="KEH197" s="412"/>
      <c r="KEI197" s="412"/>
      <c r="KEJ197" s="412"/>
      <c r="KEK197" s="412"/>
      <c r="KEL197" s="412"/>
      <c r="KEM197" s="412"/>
      <c r="KEN197" s="412"/>
      <c r="KEO197" s="412"/>
      <c r="KEP197" s="413"/>
      <c r="KEQ197" s="413"/>
      <c r="KER197" s="413"/>
      <c r="KES197" s="413"/>
      <c r="KET197" s="413"/>
      <c r="KEU197" s="413"/>
      <c r="KEV197" s="413"/>
      <c r="KEW197" s="413"/>
      <c r="KEX197" s="413"/>
      <c r="KEY197" s="413"/>
      <c r="KEZ197" s="413"/>
      <c r="KFA197" s="413"/>
      <c r="KFB197" s="413"/>
      <c r="KFC197" s="413"/>
      <c r="KFD197" s="413"/>
      <c r="KFE197" s="413"/>
      <c r="KFF197" s="413"/>
      <c r="KFG197" s="413"/>
      <c r="KFH197" s="413"/>
      <c r="KFI197" s="413"/>
      <c r="KFJ197" s="413"/>
      <c r="KFK197" s="413"/>
      <c r="KFL197" s="413"/>
      <c r="KFM197" s="413"/>
      <c r="KFN197" s="414"/>
      <c r="KFO197" s="414"/>
      <c r="KFP197" s="414"/>
      <c r="KFQ197" s="414"/>
      <c r="KFR197" s="414"/>
      <c r="KFS197" s="413"/>
      <c r="KFT197" s="413"/>
      <c r="KFU197" s="414"/>
      <c r="KFV197" s="414"/>
      <c r="KFW197" s="413"/>
      <c r="KFX197" s="413"/>
      <c r="KFY197" s="414"/>
      <c r="KFZ197" s="414"/>
      <c r="KGA197" s="413"/>
      <c r="KGB197" s="413"/>
      <c r="KGC197" s="413"/>
      <c r="KGD197" s="413"/>
      <c r="KGE197" s="413"/>
      <c r="KGF197" s="413"/>
      <c r="KGG197" s="413"/>
      <c r="KGH197" s="414"/>
      <c r="KGI197" s="414"/>
      <c r="KGJ197" s="413"/>
      <c r="KGK197" s="413"/>
      <c r="KGL197" s="414"/>
      <c r="KGM197" s="414"/>
      <c r="KGN197" s="413"/>
      <c r="KGO197" s="413"/>
      <c r="KGP197" s="413"/>
      <c r="KGQ197" s="413"/>
      <c r="KGR197" s="413"/>
      <c r="KGS197" s="407"/>
      <c r="KGT197" s="439"/>
      <c r="KGU197" s="413"/>
      <c r="KGV197" s="413"/>
      <c r="KGW197" s="413"/>
      <c r="KGX197" s="413"/>
      <c r="KGY197" s="413"/>
      <c r="KGZ197" s="413"/>
      <c r="KHA197" s="413"/>
      <c r="KHB197" s="412"/>
      <c r="KHC197" s="412"/>
      <c r="KHD197" s="412"/>
      <c r="KHE197" s="412"/>
      <c r="KHF197" s="412"/>
      <c r="KHG197" s="412"/>
      <c r="KHH197" s="412"/>
      <c r="KHI197" s="412"/>
      <c r="KHJ197" s="412"/>
      <c r="KHK197" s="412"/>
      <c r="KHL197" s="412"/>
      <c r="KHM197" s="412"/>
      <c r="KHN197" s="412"/>
      <c r="KHO197" s="412"/>
      <c r="KHP197" s="412"/>
      <c r="KHQ197" s="412"/>
      <c r="KHR197" s="412"/>
      <c r="KHS197" s="412"/>
      <c r="KHT197" s="412"/>
      <c r="KHU197" s="412"/>
      <c r="KHV197" s="412"/>
      <c r="KHW197" s="412"/>
      <c r="KHX197" s="412"/>
      <c r="KHY197" s="412"/>
      <c r="KHZ197" s="412"/>
      <c r="KIA197" s="412"/>
      <c r="KIB197" s="412"/>
      <c r="KIC197" s="412"/>
      <c r="KID197" s="412"/>
      <c r="KIE197" s="412"/>
      <c r="KIF197" s="412"/>
      <c r="KIG197" s="412"/>
      <c r="KIH197" s="412"/>
      <c r="KII197" s="412"/>
      <c r="KIJ197" s="412"/>
      <c r="KIK197" s="412"/>
      <c r="KIL197" s="412"/>
      <c r="KIM197" s="412"/>
      <c r="KIN197" s="412"/>
      <c r="KIO197" s="412"/>
      <c r="KIP197" s="412"/>
      <c r="KIQ197" s="412"/>
      <c r="KIR197" s="412"/>
      <c r="KIS197" s="412"/>
      <c r="KIT197" s="413"/>
      <c r="KIU197" s="413"/>
      <c r="KIV197" s="413"/>
      <c r="KIW197" s="413"/>
      <c r="KIX197" s="413"/>
      <c r="KIY197" s="413"/>
      <c r="KIZ197" s="413"/>
      <c r="KJA197" s="413"/>
      <c r="KJB197" s="413"/>
      <c r="KJC197" s="413"/>
      <c r="KJD197" s="413"/>
      <c r="KJE197" s="413"/>
      <c r="KJF197" s="413"/>
      <c r="KJG197" s="413"/>
      <c r="KJH197" s="413"/>
      <c r="KJI197" s="413"/>
      <c r="KJJ197" s="413"/>
      <c r="KJK197" s="413"/>
      <c r="KJL197" s="413"/>
      <c r="KJM197" s="413"/>
      <c r="KJN197" s="413"/>
      <c r="KJO197" s="413"/>
      <c r="KJP197" s="413"/>
      <c r="KJQ197" s="413"/>
      <c r="KJR197" s="414"/>
      <c r="KJS197" s="414"/>
      <c r="KJT197" s="414"/>
      <c r="KJU197" s="414"/>
      <c r="KJV197" s="414"/>
      <c r="KJW197" s="413"/>
      <c r="KJX197" s="413"/>
      <c r="KJY197" s="414"/>
      <c r="KJZ197" s="414"/>
      <c r="KKA197" s="413"/>
      <c r="KKB197" s="413"/>
      <c r="KKC197" s="414"/>
      <c r="KKD197" s="414"/>
      <c r="KKE197" s="413"/>
      <c r="KKF197" s="413"/>
      <c r="KKG197" s="413"/>
      <c r="KKH197" s="413"/>
      <c r="KKI197" s="413"/>
      <c r="KKJ197" s="413"/>
      <c r="KKK197" s="413"/>
      <c r="KKL197" s="414"/>
      <c r="KKM197" s="414"/>
      <c r="KKN197" s="413"/>
      <c r="KKO197" s="413"/>
      <c r="KKP197" s="414"/>
      <c r="KKQ197" s="414"/>
      <c r="KKR197" s="413"/>
      <c r="KKS197" s="413"/>
      <c r="KKT197" s="413"/>
      <c r="KKU197" s="413"/>
      <c r="KKV197" s="413"/>
      <c r="KKW197" s="407"/>
      <c r="KKX197" s="439"/>
      <c r="KKY197" s="413"/>
      <c r="KKZ197" s="413"/>
      <c r="KLA197" s="413"/>
      <c r="KLB197" s="413"/>
      <c r="KLC197" s="413"/>
      <c r="KLD197" s="413"/>
      <c r="KLE197" s="413"/>
      <c r="KLF197" s="412"/>
      <c r="KLG197" s="412"/>
      <c r="KLH197" s="412"/>
      <c r="KLI197" s="412"/>
      <c r="KLJ197" s="412"/>
      <c r="KLK197" s="412"/>
      <c r="KLL197" s="412"/>
      <c r="KLM197" s="412"/>
      <c r="KLN197" s="412"/>
      <c r="KLO197" s="412"/>
      <c r="KLP197" s="412"/>
      <c r="KLQ197" s="412"/>
      <c r="KLR197" s="412"/>
      <c r="KLS197" s="412"/>
      <c r="KLT197" s="412"/>
      <c r="KLU197" s="412"/>
      <c r="KLV197" s="412"/>
      <c r="KLW197" s="412"/>
      <c r="KLX197" s="412"/>
      <c r="KLY197" s="412"/>
      <c r="KLZ197" s="412"/>
      <c r="KMA197" s="412"/>
      <c r="KMB197" s="412"/>
      <c r="KMC197" s="412"/>
      <c r="KMD197" s="412"/>
      <c r="KME197" s="412"/>
      <c r="KMF197" s="412"/>
      <c r="KMG197" s="412"/>
      <c r="KMH197" s="412"/>
      <c r="KMI197" s="412"/>
      <c r="KMJ197" s="412"/>
      <c r="KMK197" s="412"/>
      <c r="KML197" s="412"/>
      <c r="KMM197" s="412"/>
      <c r="KMN197" s="412"/>
      <c r="KMO197" s="412"/>
      <c r="KMP197" s="412"/>
      <c r="KMQ197" s="412"/>
      <c r="KMR197" s="412"/>
      <c r="KMS197" s="412"/>
      <c r="KMT197" s="412"/>
      <c r="KMU197" s="412"/>
      <c r="KMV197" s="412"/>
      <c r="KMW197" s="412"/>
      <c r="KMX197" s="413"/>
      <c r="KMY197" s="413"/>
      <c r="KMZ197" s="413"/>
      <c r="KNA197" s="413"/>
      <c r="KNB197" s="413"/>
      <c r="KNC197" s="413"/>
      <c r="KND197" s="413"/>
      <c r="KNE197" s="413"/>
      <c r="KNF197" s="413"/>
      <c r="KNG197" s="413"/>
      <c r="KNH197" s="413"/>
      <c r="KNI197" s="413"/>
      <c r="KNJ197" s="413"/>
      <c r="KNK197" s="413"/>
      <c r="KNL197" s="413"/>
      <c r="KNM197" s="413"/>
      <c r="KNN197" s="413"/>
      <c r="KNO197" s="413"/>
      <c r="KNP197" s="413"/>
      <c r="KNQ197" s="413"/>
      <c r="KNR197" s="413"/>
      <c r="KNS197" s="413"/>
      <c r="KNT197" s="413"/>
      <c r="KNU197" s="413"/>
      <c r="KNV197" s="414"/>
      <c r="KNW197" s="414"/>
      <c r="KNX197" s="414"/>
      <c r="KNY197" s="414"/>
      <c r="KNZ197" s="414"/>
      <c r="KOA197" s="413"/>
      <c r="KOB197" s="413"/>
      <c r="KOC197" s="414"/>
      <c r="KOD197" s="414"/>
      <c r="KOE197" s="413"/>
      <c r="KOF197" s="413"/>
      <c r="KOG197" s="414"/>
      <c r="KOH197" s="414"/>
      <c r="KOI197" s="413"/>
      <c r="KOJ197" s="413"/>
      <c r="KOK197" s="413"/>
      <c r="KOL197" s="413"/>
      <c r="KOM197" s="413"/>
      <c r="KON197" s="413"/>
      <c r="KOO197" s="413"/>
      <c r="KOP197" s="414"/>
      <c r="KOQ197" s="414"/>
      <c r="KOR197" s="413"/>
      <c r="KOS197" s="413"/>
      <c r="KOT197" s="414"/>
      <c r="KOU197" s="414"/>
      <c r="KOV197" s="413"/>
      <c r="KOW197" s="413"/>
      <c r="KOX197" s="413"/>
      <c r="KOY197" s="413"/>
      <c r="KOZ197" s="413"/>
      <c r="KPA197" s="407"/>
      <c r="KPB197" s="439"/>
      <c r="KPC197" s="413"/>
      <c r="KPD197" s="413"/>
      <c r="KPE197" s="413"/>
      <c r="KPF197" s="413"/>
      <c r="KPG197" s="413"/>
      <c r="KPH197" s="413"/>
      <c r="KPI197" s="413"/>
      <c r="KPJ197" s="412"/>
      <c r="KPK197" s="412"/>
      <c r="KPL197" s="412"/>
      <c r="KPM197" s="412"/>
      <c r="KPN197" s="412"/>
      <c r="KPO197" s="412"/>
      <c r="KPP197" s="412"/>
      <c r="KPQ197" s="412"/>
      <c r="KPR197" s="412"/>
      <c r="KPS197" s="412"/>
      <c r="KPT197" s="412"/>
      <c r="KPU197" s="412"/>
      <c r="KPV197" s="412"/>
      <c r="KPW197" s="412"/>
      <c r="KPX197" s="412"/>
      <c r="KPY197" s="412"/>
      <c r="KPZ197" s="412"/>
      <c r="KQA197" s="412"/>
      <c r="KQB197" s="412"/>
      <c r="KQC197" s="412"/>
      <c r="KQD197" s="412"/>
      <c r="KQE197" s="412"/>
      <c r="KQF197" s="412"/>
      <c r="KQG197" s="412"/>
      <c r="KQH197" s="412"/>
      <c r="KQI197" s="412"/>
      <c r="KQJ197" s="412"/>
      <c r="KQK197" s="412"/>
      <c r="KQL197" s="412"/>
      <c r="KQM197" s="412"/>
      <c r="KQN197" s="412"/>
      <c r="KQO197" s="412"/>
      <c r="KQP197" s="412"/>
      <c r="KQQ197" s="412"/>
      <c r="KQR197" s="412"/>
      <c r="KQS197" s="412"/>
      <c r="KQT197" s="412"/>
      <c r="KQU197" s="412"/>
      <c r="KQV197" s="412"/>
      <c r="KQW197" s="412"/>
      <c r="KQX197" s="412"/>
      <c r="KQY197" s="412"/>
      <c r="KQZ197" s="412"/>
      <c r="KRA197" s="412"/>
      <c r="KRB197" s="413"/>
      <c r="KRC197" s="413"/>
      <c r="KRD197" s="413"/>
      <c r="KRE197" s="413"/>
      <c r="KRF197" s="413"/>
      <c r="KRG197" s="413"/>
      <c r="KRH197" s="413"/>
      <c r="KRI197" s="413"/>
      <c r="KRJ197" s="413"/>
      <c r="KRK197" s="413"/>
      <c r="KRL197" s="413"/>
      <c r="KRM197" s="413"/>
      <c r="KRN197" s="413"/>
      <c r="KRO197" s="413"/>
      <c r="KRP197" s="413"/>
      <c r="KRQ197" s="413"/>
      <c r="KRR197" s="413"/>
      <c r="KRS197" s="413"/>
      <c r="KRT197" s="413"/>
      <c r="KRU197" s="413"/>
      <c r="KRV197" s="413"/>
      <c r="KRW197" s="413"/>
      <c r="KRX197" s="413"/>
      <c r="KRY197" s="413"/>
      <c r="KRZ197" s="414"/>
      <c r="KSA197" s="414"/>
      <c r="KSB197" s="414"/>
      <c r="KSC197" s="414"/>
      <c r="KSD197" s="414"/>
      <c r="KSE197" s="413"/>
      <c r="KSF197" s="413"/>
      <c r="KSG197" s="414"/>
      <c r="KSH197" s="414"/>
      <c r="KSI197" s="413"/>
      <c r="KSJ197" s="413"/>
      <c r="KSK197" s="414"/>
      <c r="KSL197" s="414"/>
      <c r="KSM197" s="413"/>
      <c r="KSN197" s="413"/>
      <c r="KSO197" s="413"/>
      <c r="KSP197" s="413"/>
      <c r="KSQ197" s="413"/>
      <c r="KSR197" s="413"/>
      <c r="KSS197" s="413"/>
      <c r="KST197" s="414"/>
      <c r="KSU197" s="414"/>
      <c r="KSV197" s="413"/>
      <c r="KSW197" s="413"/>
      <c r="KSX197" s="414"/>
      <c r="KSY197" s="414"/>
      <c r="KSZ197" s="413"/>
      <c r="KTA197" s="413"/>
      <c r="KTB197" s="413"/>
      <c r="KTC197" s="413"/>
      <c r="KTD197" s="413"/>
      <c r="KTE197" s="407"/>
      <c r="KTF197" s="439"/>
      <c r="KTG197" s="413"/>
      <c r="KTH197" s="413"/>
      <c r="KTI197" s="413"/>
      <c r="KTJ197" s="413"/>
      <c r="KTK197" s="413"/>
      <c r="KTL197" s="413"/>
      <c r="KTM197" s="413"/>
      <c r="KTN197" s="412"/>
      <c r="KTO197" s="412"/>
      <c r="KTP197" s="412"/>
      <c r="KTQ197" s="412"/>
      <c r="KTR197" s="412"/>
      <c r="KTS197" s="412"/>
      <c r="KTT197" s="412"/>
      <c r="KTU197" s="412"/>
      <c r="KTV197" s="412"/>
      <c r="KTW197" s="412"/>
      <c r="KTX197" s="412"/>
      <c r="KTY197" s="412"/>
      <c r="KTZ197" s="412"/>
      <c r="KUA197" s="412"/>
      <c r="KUB197" s="412"/>
      <c r="KUC197" s="412"/>
      <c r="KUD197" s="412"/>
      <c r="KUE197" s="412"/>
      <c r="KUF197" s="412"/>
      <c r="KUG197" s="412"/>
      <c r="KUH197" s="412"/>
      <c r="KUI197" s="412"/>
      <c r="KUJ197" s="412"/>
      <c r="KUK197" s="412"/>
      <c r="KUL197" s="412"/>
      <c r="KUM197" s="412"/>
      <c r="KUN197" s="412"/>
      <c r="KUO197" s="412"/>
      <c r="KUP197" s="412"/>
      <c r="KUQ197" s="412"/>
      <c r="KUR197" s="412"/>
      <c r="KUS197" s="412"/>
      <c r="KUT197" s="412"/>
      <c r="KUU197" s="412"/>
      <c r="KUV197" s="412"/>
      <c r="KUW197" s="412"/>
      <c r="KUX197" s="412"/>
      <c r="KUY197" s="412"/>
      <c r="KUZ197" s="412"/>
      <c r="KVA197" s="412"/>
      <c r="KVB197" s="412"/>
      <c r="KVC197" s="412"/>
      <c r="KVD197" s="412"/>
      <c r="KVE197" s="412"/>
      <c r="KVF197" s="413"/>
      <c r="KVG197" s="413"/>
      <c r="KVH197" s="413"/>
      <c r="KVI197" s="413"/>
      <c r="KVJ197" s="413"/>
      <c r="KVK197" s="413"/>
      <c r="KVL197" s="413"/>
      <c r="KVM197" s="413"/>
      <c r="KVN197" s="413"/>
      <c r="KVO197" s="413"/>
      <c r="KVP197" s="413"/>
      <c r="KVQ197" s="413"/>
      <c r="KVR197" s="413"/>
      <c r="KVS197" s="413"/>
      <c r="KVT197" s="413"/>
      <c r="KVU197" s="413"/>
      <c r="KVV197" s="413"/>
      <c r="KVW197" s="413"/>
      <c r="KVX197" s="413"/>
      <c r="KVY197" s="413"/>
      <c r="KVZ197" s="413"/>
      <c r="KWA197" s="413"/>
      <c r="KWB197" s="413"/>
      <c r="KWC197" s="413"/>
      <c r="KWD197" s="414"/>
      <c r="KWE197" s="414"/>
      <c r="KWF197" s="414"/>
      <c r="KWG197" s="414"/>
      <c r="KWH197" s="414"/>
      <c r="KWI197" s="413"/>
      <c r="KWJ197" s="413"/>
      <c r="KWK197" s="414"/>
      <c r="KWL197" s="414"/>
      <c r="KWM197" s="413"/>
      <c r="KWN197" s="413"/>
      <c r="KWO197" s="414"/>
      <c r="KWP197" s="414"/>
      <c r="KWQ197" s="413"/>
      <c r="KWR197" s="413"/>
      <c r="KWS197" s="413"/>
      <c r="KWT197" s="413"/>
      <c r="KWU197" s="413"/>
      <c r="KWV197" s="413"/>
      <c r="KWW197" s="413"/>
      <c r="KWX197" s="414"/>
      <c r="KWY197" s="414"/>
      <c r="KWZ197" s="413"/>
      <c r="KXA197" s="413"/>
      <c r="KXB197" s="414"/>
      <c r="KXC197" s="414"/>
      <c r="KXD197" s="413"/>
      <c r="KXE197" s="413"/>
      <c r="KXF197" s="413"/>
      <c r="KXG197" s="413"/>
      <c r="KXH197" s="413"/>
      <c r="KXI197" s="407"/>
      <c r="KXJ197" s="439"/>
      <c r="KXK197" s="413"/>
      <c r="KXL197" s="413"/>
      <c r="KXM197" s="413"/>
      <c r="KXN197" s="413"/>
      <c r="KXO197" s="413"/>
      <c r="KXP197" s="413"/>
      <c r="KXQ197" s="413"/>
      <c r="KXR197" s="412"/>
      <c r="KXS197" s="412"/>
      <c r="KXT197" s="412"/>
      <c r="KXU197" s="412"/>
      <c r="KXV197" s="412"/>
      <c r="KXW197" s="412"/>
      <c r="KXX197" s="412"/>
      <c r="KXY197" s="412"/>
      <c r="KXZ197" s="412"/>
      <c r="KYA197" s="412"/>
      <c r="KYB197" s="412"/>
      <c r="KYC197" s="412"/>
      <c r="KYD197" s="412"/>
      <c r="KYE197" s="412"/>
      <c r="KYF197" s="412"/>
      <c r="KYG197" s="412"/>
      <c r="KYH197" s="412"/>
      <c r="KYI197" s="412"/>
      <c r="KYJ197" s="412"/>
      <c r="KYK197" s="412"/>
      <c r="KYL197" s="412"/>
      <c r="KYM197" s="412"/>
      <c r="KYN197" s="412"/>
      <c r="KYO197" s="412"/>
      <c r="KYP197" s="412"/>
      <c r="KYQ197" s="412"/>
      <c r="KYR197" s="412"/>
      <c r="KYS197" s="412"/>
      <c r="KYT197" s="412"/>
      <c r="KYU197" s="412"/>
      <c r="KYV197" s="412"/>
      <c r="KYW197" s="412"/>
      <c r="KYX197" s="412"/>
      <c r="KYY197" s="412"/>
      <c r="KYZ197" s="412"/>
      <c r="KZA197" s="412"/>
      <c r="KZB197" s="412"/>
      <c r="KZC197" s="412"/>
      <c r="KZD197" s="412"/>
      <c r="KZE197" s="412"/>
      <c r="KZF197" s="412"/>
      <c r="KZG197" s="412"/>
      <c r="KZH197" s="412"/>
      <c r="KZI197" s="412"/>
      <c r="KZJ197" s="413"/>
      <c r="KZK197" s="413"/>
      <c r="KZL197" s="413"/>
      <c r="KZM197" s="413"/>
      <c r="KZN197" s="413"/>
      <c r="KZO197" s="413"/>
      <c r="KZP197" s="413"/>
      <c r="KZQ197" s="413"/>
      <c r="KZR197" s="413"/>
      <c r="KZS197" s="413"/>
      <c r="KZT197" s="413"/>
      <c r="KZU197" s="413"/>
      <c r="KZV197" s="413"/>
      <c r="KZW197" s="413"/>
      <c r="KZX197" s="413"/>
      <c r="KZY197" s="413"/>
      <c r="KZZ197" s="413"/>
      <c r="LAA197" s="413"/>
      <c r="LAB197" s="413"/>
      <c r="LAC197" s="413"/>
      <c r="LAD197" s="413"/>
      <c r="LAE197" s="413"/>
      <c r="LAF197" s="413"/>
      <c r="LAG197" s="413"/>
      <c r="LAH197" s="414"/>
      <c r="LAI197" s="414"/>
      <c r="LAJ197" s="414"/>
      <c r="LAK197" s="414"/>
      <c r="LAL197" s="414"/>
      <c r="LAM197" s="413"/>
      <c r="LAN197" s="413"/>
      <c r="LAO197" s="414"/>
      <c r="LAP197" s="414"/>
      <c r="LAQ197" s="413"/>
      <c r="LAR197" s="413"/>
      <c r="LAS197" s="414"/>
      <c r="LAT197" s="414"/>
      <c r="LAU197" s="413"/>
      <c r="LAV197" s="413"/>
      <c r="LAW197" s="413"/>
      <c r="LAX197" s="413"/>
      <c r="LAY197" s="413"/>
      <c r="LAZ197" s="413"/>
      <c r="LBA197" s="413"/>
      <c r="LBB197" s="414"/>
      <c r="LBC197" s="414"/>
      <c r="LBD197" s="413"/>
      <c r="LBE197" s="413"/>
      <c r="LBF197" s="414"/>
      <c r="LBG197" s="414"/>
      <c r="LBH197" s="413"/>
      <c r="LBI197" s="413"/>
      <c r="LBJ197" s="413"/>
      <c r="LBK197" s="413"/>
      <c r="LBL197" s="413"/>
      <c r="LBM197" s="407"/>
      <c r="LBN197" s="439"/>
      <c r="LBO197" s="413"/>
      <c r="LBP197" s="413"/>
      <c r="LBQ197" s="413"/>
      <c r="LBR197" s="413"/>
      <c r="LBS197" s="413"/>
      <c r="LBT197" s="413"/>
      <c r="LBU197" s="413"/>
      <c r="LBV197" s="412"/>
      <c r="LBW197" s="412"/>
      <c r="LBX197" s="412"/>
      <c r="LBY197" s="412"/>
      <c r="LBZ197" s="412"/>
      <c r="LCA197" s="412"/>
      <c r="LCB197" s="412"/>
      <c r="LCC197" s="412"/>
      <c r="LCD197" s="412"/>
      <c r="LCE197" s="412"/>
      <c r="LCF197" s="412"/>
      <c r="LCG197" s="412"/>
      <c r="LCH197" s="412"/>
      <c r="LCI197" s="412"/>
      <c r="LCJ197" s="412"/>
      <c r="LCK197" s="412"/>
      <c r="LCL197" s="412"/>
      <c r="LCM197" s="412"/>
      <c r="LCN197" s="412"/>
      <c r="LCO197" s="412"/>
      <c r="LCP197" s="412"/>
      <c r="LCQ197" s="412"/>
      <c r="LCR197" s="412"/>
      <c r="LCS197" s="412"/>
      <c r="LCT197" s="412"/>
      <c r="LCU197" s="412"/>
      <c r="LCV197" s="412"/>
      <c r="LCW197" s="412"/>
      <c r="LCX197" s="412"/>
      <c r="LCY197" s="412"/>
      <c r="LCZ197" s="412"/>
      <c r="LDA197" s="412"/>
      <c r="LDB197" s="412"/>
      <c r="LDC197" s="412"/>
      <c r="LDD197" s="412"/>
      <c r="LDE197" s="412"/>
      <c r="LDF197" s="412"/>
      <c r="LDG197" s="412"/>
      <c r="LDH197" s="412"/>
      <c r="LDI197" s="412"/>
      <c r="LDJ197" s="412"/>
      <c r="LDK197" s="412"/>
      <c r="LDL197" s="412"/>
      <c r="LDM197" s="412"/>
      <c r="LDN197" s="413"/>
      <c r="LDO197" s="413"/>
      <c r="LDP197" s="413"/>
      <c r="LDQ197" s="413"/>
      <c r="LDR197" s="413"/>
      <c r="LDS197" s="413"/>
      <c r="LDT197" s="413"/>
      <c r="LDU197" s="413"/>
      <c r="LDV197" s="413"/>
      <c r="LDW197" s="413"/>
      <c r="LDX197" s="413"/>
      <c r="LDY197" s="413"/>
      <c r="LDZ197" s="413"/>
      <c r="LEA197" s="413"/>
      <c r="LEB197" s="413"/>
      <c r="LEC197" s="413"/>
      <c r="LED197" s="413"/>
      <c r="LEE197" s="413"/>
      <c r="LEF197" s="413"/>
      <c r="LEG197" s="413"/>
      <c r="LEH197" s="413"/>
      <c r="LEI197" s="413"/>
      <c r="LEJ197" s="413"/>
      <c r="LEK197" s="413"/>
      <c r="LEL197" s="414"/>
      <c r="LEM197" s="414"/>
      <c r="LEN197" s="414"/>
      <c r="LEO197" s="414"/>
      <c r="LEP197" s="414"/>
      <c r="LEQ197" s="413"/>
      <c r="LER197" s="413"/>
      <c r="LES197" s="414"/>
      <c r="LET197" s="414"/>
      <c r="LEU197" s="413"/>
      <c r="LEV197" s="413"/>
      <c r="LEW197" s="414"/>
      <c r="LEX197" s="414"/>
      <c r="LEY197" s="413"/>
      <c r="LEZ197" s="413"/>
      <c r="LFA197" s="413"/>
      <c r="LFB197" s="413"/>
      <c r="LFC197" s="413"/>
      <c r="LFD197" s="413"/>
      <c r="LFE197" s="413"/>
      <c r="LFF197" s="414"/>
      <c r="LFG197" s="414"/>
      <c r="LFH197" s="413"/>
      <c r="LFI197" s="413"/>
      <c r="LFJ197" s="414"/>
      <c r="LFK197" s="414"/>
      <c r="LFL197" s="413"/>
      <c r="LFM197" s="413"/>
      <c r="LFN197" s="413"/>
      <c r="LFO197" s="413"/>
      <c r="LFP197" s="413"/>
      <c r="LFQ197" s="407"/>
      <c r="LFR197" s="439"/>
      <c r="LFS197" s="413"/>
      <c r="LFT197" s="413"/>
      <c r="LFU197" s="413"/>
      <c r="LFV197" s="413"/>
      <c r="LFW197" s="413"/>
      <c r="LFX197" s="413"/>
      <c r="LFY197" s="413"/>
      <c r="LFZ197" s="412"/>
      <c r="LGA197" s="412"/>
      <c r="LGB197" s="412"/>
      <c r="LGC197" s="412"/>
      <c r="LGD197" s="412"/>
      <c r="LGE197" s="412"/>
      <c r="LGF197" s="412"/>
      <c r="LGG197" s="412"/>
      <c r="LGH197" s="412"/>
      <c r="LGI197" s="412"/>
      <c r="LGJ197" s="412"/>
      <c r="LGK197" s="412"/>
      <c r="LGL197" s="412"/>
      <c r="LGM197" s="412"/>
      <c r="LGN197" s="412"/>
      <c r="LGO197" s="412"/>
      <c r="LGP197" s="412"/>
      <c r="LGQ197" s="412"/>
      <c r="LGR197" s="412"/>
      <c r="LGS197" s="412"/>
      <c r="LGT197" s="412"/>
      <c r="LGU197" s="412"/>
      <c r="LGV197" s="412"/>
      <c r="LGW197" s="412"/>
      <c r="LGX197" s="412"/>
      <c r="LGY197" s="412"/>
      <c r="LGZ197" s="412"/>
      <c r="LHA197" s="412"/>
      <c r="LHB197" s="412"/>
      <c r="LHC197" s="412"/>
      <c r="LHD197" s="412"/>
      <c r="LHE197" s="412"/>
      <c r="LHF197" s="412"/>
      <c r="LHG197" s="412"/>
      <c r="LHH197" s="412"/>
      <c r="LHI197" s="412"/>
      <c r="LHJ197" s="412"/>
      <c r="LHK197" s="412"/>
      <c r="LHL197" s="412"/>
      <c r="LHM197" s="412"/>
      <c r="LHN197" s="412"/>
      <c r="LHO197" s="412"/>
      <c r="LHP197" s="412"/>
      <c r="LHQ197" s="412"/>
      <c r="LHR197" s="413"/>
      <c r="LHS197" s="413"/>
      <c r="LHT197" s="413"/>
      <c r="LHU197" s="413"/>
      <c r="LHV197" s="413"/>
      <c r="LHW197" s="413"/>
      <c r="LHX197" s="413"/>
      <c r="LHY197" s="413"/>
      <c r="LHZ197" s="413"/>
      <c r="LIA197" s="413"/>
      <c r="LIB197" s="413"/>
      <c r="LIC197" s="413"/>
      <c r="LID197" s="413"/>
      <c r="LIE197" s="413"/>
      <c r="LIF197" s="413"/>
      <c r="LIG197" s="413"/>
      <c r="LIH197" s="413"/>
      <c r="LII197" s="413"/>
      <c r="LIJ197" s="413"/>
      <c r="LIK197" s="413"/>
      <c r="LIL197" s="413"/>
      <c r="LIM197" s="413"/>
      <c r="LIN197" s="413"/>
      <c r="LIO197" s="413"/>
      <c r="LIP197" s="414"/>
      <c r="LIQ197" s="414"/>
      <c r="LIR197" s="414"/>
      <c r="LIS197" s="414"/>
      <c r="LIT197" s="414"/>
      <c r="LIU197" s="413"/>
      <c r="LIV197" s="413"/>
      <c r="LIW197" s="414"/>
      <c r="LIX197" s="414"/>
      <c r="LIY197" s="413"/>
      <c r="LIZ197" s="413"/>
      <c r="LJA197" s="414"/>
      <c r="LJB197" s="414"/>
      <c r="LJC197" s="413"/>
      <c r="LJD197" s="413"/>
      <c r="LJE197" s="413"/>
      <c r="LJF197" s="413"/>
      <c r="LJG197" s="413"/>
      <c r="LJH197" s="413"/>
      <c r="LJI197" s="413"/>
      <c r="LJJ197" s="414"/>
      <c r="LJK197" s="414"/>
      <c r="LJL197" s="413"/>
      <c r="LJM197" s="413"/>
      <c r="LJN197" s="414"/>
      <c r="LJO197" s="414"/>
      <c r="LJP197" s="413"/>
      <c r="LJQ197" s="413"/>
      <c r="LJR197" s="413"/>
      <c r="LJS197" s="413"/>
      <c r="LJT197" s="413"/>
      <c r="LJU197" s="407"/>
      <c r="LJV197" s="439"/>
      <c r="LJW197" s="413"/>
      <c r="LJX197" s="413"/>
      <c r="LJY197" s="413"/>
      <c r="LJZ197" s="413"/>
      <c r="LKA197" s="413"/>
      <c r="LKB197" s="413"/>
      <c r="LKC197" s="413"/>
      <c r="LKD197" s="412"/>
      <c r="LKE197" s="412"/>
      <c r="LKF197" s="412"/>
      <c r="LKG197" s="412"/>
      <c r="LKH197" s="412"/>
      <c r="LKI197" s="412"/>
      <c r="LKJ197" s="412"/>
      <c r="LKK197" s="412"/>
      <c r="LKL197" s="412"/>
      <c r="LKM197" s="412"/>
      <c r="LKN197" s="412"/>
      <c r="LKO197" s="412"/>
      <c r="LKP197" s="412"/>
      <c r="LKQ197" s="412"/>
      <c r="LKR197" s="412"/>
      <c r="LKS197" s="412"/>
      <c r="LKT197" s="412"/>
      <c r="LKU197" s="412"/>
      <c r="LKV197" s="412"/>
      <c r="LKW197" s="412"/>
      <c r="LKX197" s="412"/>
      <c r="LKY197" s="412"/>
      <c r="LKZ197" s="412"/>
      <c r="LLA197" s="412"/>
      <c r="LLB197" s="412"/>
      <c r="LLC197" s="412"/>
      <c r="LLD197" s="412"/>
      <c r="LLE197" s="412"/>
      <c r="LLF197" s="412"/>
      <c r="LLG197" s="412"/>
      <c r="LLH197" s="412"/>
      <c r="LLI197" s="412"/>
      <c r="LLJ197" s="412"/>
      <c r="LLK197" s="412"/>
      <c r="LLL197" s="412"/>
      <c r="LLM197" s="412"/>
      <c r="LLN197" s="412"/>
      <c r="LLO197" s="412"/>
      <c r="LLP197" s="412"/>
      <c r="LLQ197" s="412"/>
      <c r="LLR197" s="412"/>
      <c r="LLS197" s="412"/>
      <c r="LLT197" s="412"/>
      <c r="LLU197" s="412"/>
      <c r="LLV197" s="413"/>
      <c r="LLW197" s="413"/>
      <c r="LLX197" s="413"/>
      <c r="LLY197" s="413"/>
      <c r="LLZ197" s="413"/>
      <c r="LMA197" s="413"/>
      <c r="LMB197" s="413"/>
      <c r="LMC197" s="413"/>
      <c r="LMD197" s="413"/>
      <c r="LME197" s="413"/>
      <c r="LMF197" s="413"/>
      <c r="LMG197" s="413"/>
      <c r="LMH197" s="413"/>
      <c r="LMI197" s="413"/>
      <c r="LMJ197" s="413"/>
      <c r="LMK197" s="413"/>
      <c r="LML197" s="413"/>
      <c r="LMM197" s="413"/>
      <c r="LMN197" s="413"/>
      <c r="LMO197" s="413"/>
      <c r="LMP197" s="413"/>
      <c r="LMQ197" s="413"/>
      <c r="LMR197" s="413"/>
      <c r="LMS197" s="413"/>
      <c r="LMT197" s="414"/>
      <c r="LMU197" s="414"/>
      <c r="LMV197" s="414"/>
      <c r="LMW197" s="414"/>
      <c r="LMX197" s="414"/>
      <c r="LMY197" s="413"/>
      <c r="LMZ197" s="413"/>
      <c r="LNA197" s="414"/>
      <c r="LNB197" s="414"/>
      <c r="LNC197" s="413"/>
      <c r="LND197" s="413"/>
      <c r="LNE197" s="414"/>
      <c r="LNF197" s="414"/>
      <c r="LNG197" s="413"/>
      <c r="LNH197" s="413"/>
      <c r="LNI197" s="413"/>
      <c r="LNJ197" s="413"/>
      <c r="LNK197" s="413"/>
      <c r="LNL197" s="413"/>
      <c r="LNM197" s="413"/>
      <c r="LNN197" s="414"/>
      <c r="LNO197" s="414"/>
      <c r="LNP197" s="413"/>
      <c r="LNQ197" s="413"/>
      <c r="LNR197" s="414"/>
      <c r="LNS197" s="414"/>
      <c r="LNT197" s="413"/>
      <c r="LNU197" s="413"/>
      <c r="LNV197" s="413"/>
      <c r="LNW197" s="413"/>
      <c r="LNX197" s="413"/>
      <c r="LNY197" s="407"/>
      <c r="LNZ197" s="439"/>
      <c r="LOA197" s="413"/>
      <c r="LOB197" s="413"/>
      <c r="LOC197" s="413"/>
      <c r="LOD197" s="413"/>
      <c r="LOE197" s="413"/>
      <c r="LOF197" s="413"/>
      <c r="LOG197" s="413"/>
      <c r="LOH197" s="412"/>
      <c r="LOI197" s="412"/>
      <c r="LOJ197" s="412"/>
      <c r="LOK197" s="412"/>
      <c r="LOL197" s="412"/>
      <c r="LOM197" s="412"/>
      <c r="LON197" s="412"/>
      <c r="LOO197" s="412"/>
      <c r="LOP197" s="412"/>
      <c r="LOQ197" s="412"/>
      <c r="LOR197" s="412"/>
      <c r="LOS197" s="412"/>
      <c r="LOT197" s="412"/>
      <c r="LOU197" s="412"/>
      <c r="LOV197" s="412"/>
      <c r="LOW197" s="412"/>
      <c r="LOX197" s="412"/>
      <c r="LOY197" s="412"/>
      <c r="LOZ197" s="412"/>
      <c r="LPA197" s="412"/>
      <c r="LPB197" s="412"/>
      <c r="LPC197" s="412"/>
      <c r="LPD197" s="412"/>
      <c r="LPE197" s="412"/>
      <c r="LPF197" s="412"/>
      <c r="LPG197" s="412"/>
      <c r="LPH197" s="412"/>
      <c r="LPI197" s="412"/>
      <c r="LPJ197" s="412"/>
      <c r="LPK197" s="412"/>
      <c r="LPL197" s="412"/>
      <c r="LPM197" s="412"/>
      <c r="LPN197" s="412"/>
      <c r="LPO197" s="412"/>
      <c r="LPP197" s="412"/>
      <c r="LPQ197" s="412"/>
      <c r="LPR197" s="412"/>
      <c r="LPS197" s="412"/>
      <c r="LPT197" s="412"/>
      <c r="LPU197" s="412"/>
      <c r="LPV197" s="412"/>
      <c r="LPW197" s="412"/>
      <c r="LPX197" s="412"/>
      <c r="LPY197" s="412"/>
      <c r="LPZ197" s="413"/>
      <c r="LQA197" s="413"/>
      <c r="LQB197" s="413"/>
      <c r="LQC197" s="413"/>
      <c r="LQD197" s="413"/>
      <c r="LQE197" s="413"/>
      <c r="LQF197" s="413"/>
      <c r="LQG197" s="413"/>
      <c r="LQH197" s="413"/>
      <c r="LQI197" s="413"/>
      <c r="LQJ197" s="413"/>
      <c r="LQK197" s="413"/>
      <c r="LQL197" s="413"/>
      <c r="LQM197" s="413"/>
      <c r="LQN197" s="413"/>
      <c r="LQO197" s="413"/>
      <c r="LQP197" s="413"/>
      <c r="LQQ197" s="413"/>
      <c r="LQR197" s="413"/>
      <c r="LQS197" s="413"/>
      <c r="LQT197" s="413"/>
      <c r="LQU197" s="413"/>
      <c r="LQV197" s="413"/>
      <c r="LQW197" s="413"/>
      <c r="LQX197" s="414"/>
      <c r="LQY197" s="414"/>
      <c r="LQZ197" s="414"/>
      <c r="LRA197" s="414"/>
      <c r="LRB197" s="414"/>
      <c r="LRC197" s="413"/>
      <c r="LRD197" s="413"/>
      <c r="LRE197" s="414"/>
      <c r="LRF197" s="414"/>
      <c r="LRG197" s="413"/>
      <c r="LRH197" s="413"/>
      <c r="LRI197" s="414"/>
      <c r="LRJ197" s="414"/>
      <c r="LRK197" s="413"/>
      <c r="LRL197" s="413"/>
      <c r="LRM197" s="413"/>
      <c r="LRN197" s="413"/>
      <c r="LRO197" s="413"/>
      <c r="LRP197" s="413"/>
      <c r="LRQ197" s="413"/>
      <c r="LRR197" s="414"/>
      <c r="LRS197" s="414"/>
      <c r="LRT197" s="413"/>
      <c r="LRU197" s="413"/>
      <c r="LRV197" s="414"/>
      <c r="LRW197" s="414"/>
      <c r="LRX197" s="413"/>
      <c r="LRY197" s="413"/>
      <c r="LRZ197" s="413"/>
      <c r="LSA197" s="413"/>
      <c r="LSB197" s="413"/>
      <c r="LSC197" s="407"/>
      <c r="LSD197" s="439"/>
      <c r="LSE197" s="413"/>
      <c r="LSF197" s="413"/>
      <c r="LSG197" s="413"/>
      <c r="LSH197" s="413"/>
      <c r="LSI197" s="413"/>
      <c r="LSJ197" s="413"/>
      <c r="LSK197" s="413"/>
      <c r="LSL197" s="412"/>
      <c r="LSM197" s="412"/>
      <c r="LSN197" s="412"/>
      <c r="LSO197" s="412"/>
      <c r="LSP197" s="412"/>
      <c r="LSQ197" s="412"/>
      <c r="LSR197" s="412"/>
      <c r="LSS197" s="412"/>
      <c r="LST197" s="412"/>
      <c r="LSU197" s="412"/>
      <c r="LSV197" s="412"/>
      <c r="LSW197" s="412"/>
      <c r="LSX197" s="412"/>
      <c r="LSY197" s="412"/>
      <c r="LSZ197" s="412"/>
      <c r="LTA197" s="412"/>
      <c r="LTB197" s="412"/>
      <c r="LTC197" s="412"/>
      <c r="LTD197" s="412"/>
      <c r="LTE197" s="412"/>
      <c r="LTF197" s="412"/>
      <c r="LTG197" s="412"/>
      <c r="LTH197" s="412"/>
      <c r="LTI197" s="412"/>
      <c r="LTJ197" s="412"/>
      <c r="LTK197" s="412"/>
      <c r="LTL197" s="412"/>
      <c r="LTM197" s="412"/>
      <c r="LTN197" s="412"/>
      <c r="LTO197" s="412"/>
      <c r="LTP197" s="412"/>
      <c r="LTQ197" s="412"/>
      <c r="LTR197" s="412"/>
      <c r="LTS197" s="412"/>
      <c r="LTT197" s="412"/>
      <c r="LTU197" s="412"/>
      <c r="LTV197" s="412"/>
      <c r="LTW197" s="412"/>
      <c r="LTX197" s="412"/>
      <c r="LTY197" s="412"/>
      <c r="LTZ197" s="412"/>
      <c r="LUA197" s="412"/>
      <c r="LUB197" s="412"/>
      <c r="LUC197" s="412"/>
      <c r="LUD197" s="413"/>
      <c r="LUE197" s="413"/>
      <c r="LUF197" s="413"/>
      <c r="LUG197" s="413"/>
      <c r="LUH197" s="413"/>
      <c r="LUI197" s="413"/>
      <c r="LUJ197" s="413"/>
      <c r="LUK197" s="413"/>
      <c r="LUL197" s="413"/>
      <c r="LUM197" s="413"/>
      <c r="LUN197" s="413"/>
      <c r="LUO197" s="413"/>
      <c r="LUP197" s="413"/>
      <c r="LUQ197" s="413"/>
      <c r="LUR197" s="413"/>
      <c r="LUS197" s="413"/>
      <c r="LUT197" s="413"/>
      <c r="LUU197" s="413"/>
      <c r="LUV197" s="413"/>
      <c r="LUW197" s="413"/>
      <c r="LUX197" s="413"/>
      <c r="LUY197" s="413"/>
      <c r="LUZ197" s="413"/>
      <c r="LVA197" s="413"/>
      <c r="LVB197" s="414"/>
      <c r="LVC197" s="414"/>
      <c r="LVD197" s="414"/>
      <c r="LVE197" s="414"/>
      <c r="LVF197" s="414"/>
      <c r="LVG197" s="413"/>
      <c r="LVH197" s="413"/>
      <c r="LVI197" s="414"/>
      <c r="LVJ197" s="414"/>
      <c r="LVK197" s="413"/>
      <c r="LVL197" s="413"/>
      <c r="LVM197" s="414"/>
      <c r="LVN197" s="414"/>
      <c r="LVO197" s="413"/>
      <c r="LVP197" s="413"/>
      <c r="LVQ197" s="413"/>
      <c r="LVR197" s="413"/>
      <c r="LVS197" s="413"/>
      <c r="LVT197" s="413"/>
      <c r="LVU197" s="413"/>
      <c r="LVV197" s="414"/>
      <c r="LVW197" s="414"/>
      <c r="LVX197" s="413"/>
      <c r="LVY197" s="413"/>
      <c r="LVZ197" s="414"/>
      <c r="LWA197" s="414"/>
      <c r="LWB197" s="413"/>
      <c r="LWC197" s="413"/>
      <c r="LWD197" s="413"/>
      <c r="LWE197" s="413"/>
      <c r="LWF197" s="413"/>
      <c r="LWG197" s="407"/>
      <c r="LWH197" s="439"/>
      <c r="LWI197" s="413"/>
      <c r="LWJ197" s="413"/>
      <c r="LWK197" s="413"/>
      <c r="LWL197" s="413"/>
      <c r="LWM197" s="413"/>
      <c r="LWN197" s="413"/>
      <c r="LWO197" s="413"/>
      <c r="LWP197" s="412"/>
      <c r="LWQ197" s="412"/>
      <c r="LWR197" s="412"/>
      <c r="LWS197" s="412"/>
      <c r="LWT197" s="412"/>
      <c r="LWU197" s="412"/>
      <c r="LWV197" s="412"/>
      <c r="LWW197" s="412"/>
      <c r="LWX197" s="412"/>
      <c r="LWY197" s="412"/>
      <c r="LWZ197" s="412"/>
      <c r="LXA197" s="412"/>
      <c r="LXB197" s="412"/>
      <c r="LXC197" s="412"/>
      <c r="LXD197" s="412"/>
      <c r="LXE197" s="412"/>
      <c r="LXF197" s="412"/>
      <c r="LXG197" s="412"/>
      <c r="LXH197" s="412"/>
      <c r="LXI197" s="412"/>
      <c r="LXJ197" s="412"/>
      <c r="LXK197" s="412"/>
      <c r="LXL197" s="412"/>
      <c r="LXM197" s="412"/>
      <c r="LXN197" s="412"/>
      <c r="LXO197" s="412"/>
      <c r="LXP197" s="412"/>
      <c r="LXQ197" s="412"/>
      <c r="LXR197" s="412"/>
      <c r="LXS197" s="412"/>
      <c r="LXT197" s="412"/>
      <c r="LXU197" s="412"/>
      <c r="LXV197" s="412"/>
      <c r="LXW197" s="412"/>
      <c r="LXX197" s="412"/>
      <c r="LXY197" s="412"/>
      <c r="LXZ197" s="412"/>
      <c r="LYA197" s="412"/>
      <c r="LYB197" s="412"/>
      <c r="LYC197" s="412"/>
      <c r="LYD197" s="412"/>
      <c r="LYE197" s="412"/>
      <c r="LYF197" s="412"/>
      <c r="LYG197" s="412"/>
      <c r="LYH197" s="413"/>
      <c r="LYI197" s="413"/>
      <c r="LYJ197" s="413"/>
      <c r="LYK197" s="413"/>
      <c r="LYL197" s="413"/>
      <c r="LYM197" s="413"/>
      <c r="LYN197" s="413"/>
      <c r="LYO197" s="413"/>
      <c r="LYP197" s="413"/>
      <c r="LYQ197" s="413"/>
      <c r="LYR197" s="413"/>
      <c r="LYS197" s="413"/>
      <c r="LYT197" s="413"/>
      <c r="LYU197" s="413"/>
      <c r="LYV197" s="413"/>
      <c r="LYW197" s="413"/>
      <c r="LYX197" s="413"/>
      <c r="LYY197" s="413"/>
      <c r="LYZ197" s="413"/>
      <c r="LZA197" s="413"/>
      <c r="LZB197" s="413"/>
      <c r="LZC197" s="413"/>
      <c r="LZD197" s="413"/>
      <c r="LZE197" s="413"/>
      <c r="LZF197" s="414"/>
      <c r="LZG197" s="414"/>
      <c r="LZH197" s="414"/>
      <c r="LZI197" s="414"/>
      <c r="LZJ197" s="414"/>
      <c r="LZK197" s="413"/>
      <c r="LZL197" s="413"/>
      <c r="LZM197" s="414"/>
      <c r="LZN197" s="414"/>
      <c r="LZO197" s="413"/>
      <c r="LZP197" s="413"/>
      <c r="LZQ197" s="414"/>
      <c r="LZR197" s="414"/>
      <c r="LZS197" s="413"/>
      <c r="LZT197" s="413"/>
      <c r="LZU197" s="413"/>
      <c r="LZV197" s="413"/>
      <c r="LZW197" s="413"/>
      <c r="LZX197" s="413"/>
      <c r="LZY197" s="413"/>
      <c r="LZZ197" s="414"/>
      <c r="MAA197" s="414"/>
      <c r="MAB197" s="413"/>
      <c r="MAC197" s="413"/>
      <c r="MAD197" s="414"/>
      <c r="MAE197" s="414"/>
      <c r="MAF197" s="413"/>
      <c r="MAG197" s="413"/>
      <c r="MAH197" s="413"/>
      <c r="MAI197" s="413"/>
      <c r="MAJ197" s="413"/>
      <c r="MAK197" s="407"/>
      <c r="MAL197" s="439"/>
      <c r="MAM197" s="413"/>
      <c r="MAN197" s="413"/>
      <c r="MAO197" s="413"/>
      <c r="MAP197" s="413"/>
      <c r="MAQ197" s="413"/>
      <c r="MAR197" s="413"/>
      <c r="MAS197" s="413"/>
      <c r="MAT197" s="412"/>
      <c r="MAU197" s="412"/>
      <c r="MAV197" s="412"/>
      <c r="MAW197" s="412"/>
      <c r="MAX197" s="412"/>
      <c r="MAY197" s="412"/>
      <c r="MAZ197" s="412"/>
      <c r="MBA197" s="412"/>
      <c r="MBB197" s="412"/>
      <c r="MBC197" s="412"/>
      <c r="MBD197" s="412"/>
      <c r="MBE197" s="412"/>
      <c r="MBF197" s="412"/>
      <c r="MBG197" s="412"/>
      <c r="MBH197" s="412"/>
      <c r="MBI197" s="412"/>
      <c r="MBJ197" s="412"/>
      <c r="MBK197" s="412"/>
      <c r="MBL197" s="412"/>
      <c r="MBM197" s="412"/>
      <c r="MBN197" s="412"/>
      <c r="MBO197" s="412"/>
      <c r="MBP197" s="412"/>
      <c r="MBQ197" s="412"/>
      <c r="MBR197" s="412"/>
      <c r="MBS197" s="412"/>
      <c r="MBT197" s="412"/>
      <c r="MBU197" s="412"/>
      <c r="MBV197" s="412"/>
      <c r="MBW197" s="412"/>
      <c r="MBX197" s="412"/>
      <c r="MBY197" s="412"/>
      <c r="MBZ197" s="412"/>
      <c r="MCA197" s="412"/>
      <c r="MCB197" s="412"/>
      <c r="MCC197" s="412"/>
      <c r="MCD197" s="412"/>
      <c r="MCE197" s="412"/>
      <c r="MCF197" s="412"/>
      <c r="MCG197" s="412"/>
      <c r="MCH197" s="412"/>
      <c r="MCI197" s="412"/>
      <c r="MCJ197" s="412"/>
      <c r="MCK197" s="412"/>
      <c r="MCL197" s="413"/>
      <c r="MCM197" s="413"/>
      <c r="MCN197" s="413"/>
      <c r="MCO197" s="413"/>
      <c r="MCP197" s="413"/>
      <c r="MCQ197" s="413"/>
      <c r="MCR197" s="413"/>
      <c r="MCS197" s="413"/>
      <c r="MCT197" s="413"/>
      <c r="MCU197" s="413"/>
      <c r="MCV197" s="413"/>
      <c r="MCW197" s="413"/>
      <c r="MCX197" s="413"/>
      <c r="MCY197" s="413"/>
      <c r="MCZ197" s="413"/>
      <c r="MDA197" s="413"/>
      <c r="MDB197" s="413"/>
      <c r="MDC197" s="413"/>
      <c r="MDD197" s="413"/>
      <c r="MDE197" s="413"/>
      <c r="MDF197" s="413"/>
      <c r="MDG197" s="413"/>
      <c r="MDH197" s="413"/>
      <c r="MDI197" s="413"/>
      <c r="MDJ197" s="414"/>
      <c r="MDK197" s="414"/>
      <c r="MDL197" s="414"/>
      <c r="MDM197" s="414"/>
      <c r="MDN197" s="414"/>
      <c r="MDO197" s="413"/>
      <c r="MDP197" s="413"/>
      <c r="MDQ197" s="414"/>
      <c r="MDR197" s="414"/>
      <c r="MDS197" s="413"/>
      <c r="MDT197" s="413"/>
      <c r="MDU197" s="414"/>
      <c r="MDV197" s="414"/>
      <c r="MDW197" s="413"/>
      <c r="MDX197" s="413"/>
      <c r="MDY197" s="413"/>
      <c r="MDZ197" s="413"/>
      <c r="MEA197" s="413"/>
      <c r="MEB197" s="413"/>
      <c r="MEC197" s="413"/>
      <c r="MED197" s="414"/>
      <c r="MEE197" s="414"/>
      <c r="MEF197" s="413"/>
      <c r="MEG197" s="413"/>
      <c r="MEH197" s="414"/>
      <c r="MEI197" s="414"/>
      <c r="MEJ197" s="413"/>
      <c r="MEK197" s="413"/>
      <c r="MEL197" s="413"/>
      <c r="MEM197" s="413"/>
      <c r="MEN197" s="413"/>
      <c r="MEO197" s="407"/>
      <c r="MEP197" s="439"/>
      <c r="MEQ197" s="413"/>
      <c r="MER197" s="413"/>
      <c r="MES197" s="413"/>
      <c r="MET197" s="413"/>
      <c r="MEU197" s="413"/>
      <c r="MEV197" s="413"/>
      <c r="MEW197" s="413"/>
      <c r="MEX197" s="412"/>
      <c r="MEY197" s="412"/>
      <c r="MEZ197" s="412"/>
      <c r="MFA197" s="412"/>
      <c r="MFB197" s="412"/>
      <c r="MFC197" s="412"/>
      <c r="MFD197" s="412"/>
      <c r="MFE197" s="412"/>
      <c r="MFF197" s="412"/>
      <c r="MFG197" s="412"/>
      <c r="MFH197" s="412"/>
      <c r="MFI197" s="412"/>
      <c r="MFJ197" s="412"/>
      <c r="MFK197" s="412"/>
      <c r="MFL197" s="412"/>
      <c r="MFM197" s="412"/>
      <c r="MFN197" s="412"/>
      <c r="MFO197" s="412"/>
      <c r="MFP197" s="412"/>
      <c r="MFQ197" s="412"/>
      <c r="MFR197" s="412"/>
      <c r="MFS197" s="412"/>
      <c r="MFT197" s="412"/>
      <c r="MFU197" s="412"/>
      <c r="MFV197" s="412"/>
      <c r="MFW197" s="412"/>
      <c r="MFX197" s="412"/>
      <c r="MFY197" s="412"/>
      <c r="MFZ197" s="412"/>
      <c r="MGA197" s="412"/>
      <c r="MGB197" s="412"/>
      <c r="MGC197" s="412"/>
      <c r="MGD197" s="412"/>
      <c r="MGE197" s="412"/>
      <c r="MGF197" s="412"/>
      <c r="MGG197" s="412"/>
      <c r="MGH197" s="412"/>
      <c r="MGI197" s="412"/>
      <c r="MGJ197" s="412"/>
      <c r="MGK197" s="412"/>
      <c r="MGL197" s="412"/>
      <c r="MGM197" s="412"/>
      <c r="MGN197" s="412"/>
      <c r="MGO197" s="412"/>
      <c r="MGP197" s="413"/>
      <c r="MGQ197" s="413"/>
      <c r="MGR197" s="413"/>
      <c r="MGS197" s="413"/>
      <c r="MGT197" s="413"/>
      <c r="MGU197" s="413"/>
      <c r="MGV197" s="413"/>
      <c r="MGW197" s="413"/>
      <c r="MGX197" s="413"/>
      <c r="MGY197" s="413"/>
      <c r="MGZ197" s="413"/>
      <c r="MHA197" s="413"/>
      <c r="MHB197" s="413"/>
      <c r="MHC197" s="413"/>
      <c r="MHD197" s="413"/>
      <c r="MHE197" s="413"/>
      <c r="MHF197" s="413"/>
      <c r="MHG197" s="413"/>
      <c r="MHH197" s="413"/>
      <c r="MHI197" s="413"/>
      <c r="MHJ197" s="413"/>
      <c r="MHK197" s="413"/>
      <c r="MHL197" s="413"/>
      <c r="MHM197" s="413"/>
      <c r="MHN197" s="414"/>
      <c r="MHO197" s="414"/>
      <c r="MHP197" s="414"/>
      <c r="MHQ197" s="414"/>
      <c r="MHR197" s="414"/>
      <c r="MHS197" s="413"/>
      <c r="MHT197" s="413"/>
      <c r="MHU197" s="414"/>
      <c r="MHV197" s="414"/>
      <c r="MHW197" s="413"/>
      <c r="MHX197" s="413"/>
      <c r="MHY197" s="414"/>
      <c r="MHZ197" s="414"/>
      <c r="MIA197" s="413"/>
      <c r="MIB197" s="413"/>
      <c r="MIC197" s="413"/>
      <c r="MID197" s="413"/>
      <c r="MIE197" s="413"/>
      <c r="MIF197" s="413"/>
      <c r="MIG197" s="413"/>
      <c r="MIH197" s="414"/>
      <c r="MII197" s="414"/>
      <c r="MIJ197" s="413"/>
      <c r="MIK197" s="413"/>
      <c r="MIL197" s="414"/>
      <c r="MIM197" s="414"/>
      <c r="MIN197" s="413"/>
      <c r="MIO197" s="413"/>
      <c r="MIP197" s="413"/>
      <c r="MIQ197" s="413"/>
      <c r="MIR197" s="413"/>
      <c r="MIS197" s="407"/>
      <c r="MIT197" s="439"/>
      <c r="MIU197" s="413"/>
      <c r="MIV197" s="413"/>
      <c r="MIW197" s="413"/>
      <c r="MIX197" s="413"/>
      <c r="MIY197" s="413"/>
      <c r="MIZ197" s="413"/>
      <c r="MJA197" s="413"/>
      <c r="MJB197" s="412"/>
      <c r="MJC197" s="412"/>
      <c r="MJD197" s="412"/>
      <c r="MJE197" s="412"/>
      <c r="MJF197" s="412"/>
      <c r="MJG197" s="412"/>
      <c r="MJH197" s="412"/>
      <c r="MJI197" s="412"/>
      <c r="MJJ197" s="412"/>
      <c r="MJK197" s="412"/>
      <c r="MJL197" s="412"/>
      <c r="MJM197" s="412"/>
      <c r="MJN197" s="412"/>
      <c r="MJO197" s="412"/>
      <c r="MJP197" s="412"/>
      <c r="MJQ197" s="412"/>
      <c r="MJR197" s="412"/>
      <c r="MJS197" s="412"/>
      <c r="MJT197" s="412"/>
      <c r="MJU197" s="412"/>
      <c r="MJV197" s="412"/>
      <c r="MJW197" s="412"/>
      <c r="MJX197" s="412"/>
      <c r="MJY197" s="412"/>
      <c r="MJZ197" s="412"/>
      <c r="MKA197" s="412"/>
      <c r="MKB197" s="412"/>
      <c r="MKC197" s="412"/>
      <c r="MKD197" s="412"/>
      <c r="MKE197" s="412"/>
      <c r="MKF197" s="412"/>
      <c r="MKG197" s="412"/>
      <c r="MKH197" s="412"/>
      <c r="MKI197" s="412"/>
      <c r="MKJ197" s="412"/>
      <c r="MKK197" s="412"/>
      <c r="MKL197" s="412"/>
      <c r="MKM197" s="412"/>
      <c r="MKN197" s="412"/>
      <c r="MKO197" s="412"/>
      <c r="MKP197" s="412"/>
      <c r="MKQ197" s="412"/>
      <c r="MKR197" s="412"/>
      <c r="MKS197" s="412"/>
      <c r="MKT197" s="413"/>
      <c r="MKU197" s="413"/>
      <c r="MKV197" s="413"/>
      <c r="MKW197" s="413"/>
      <c r="MKX197" s="413"/>
      <c r="MKY197" s="413"/>
      <c r="MKZ197" s="413"/>
      <c r="MLA197" s="413"/>
      <c r="MLB197" s="413"/>
      <c r="MLC197" s="413"/>
      <c r="MLD197" s="413"/>
      <c r="MLE197" s="413"/>
      <c r="MLF197" s="413"/>
      <c r="MLG197" s="413"/>
      <c r="MLH197" s="413"/>
      <c r="MLI197" s="413"/>
      <c r="MLJ197" s="413"/>
      <c r="MLK197" s="413"/>
      <c r="MLL197" s="413"/>
      <c r="MLM197" s="413"/>
      <c r="MLN197" s="413"/>
      <c r="MLO197" s="413"/>
      <c r="MLP197" s="413"/>
      <c r="MLQ197" s="413"/>
      <c r="MLR197" s="414"/>
      <c r="MLS197" s="414"/>
      <c r="MLT197" s="414"/>
      <c r="MLU197" s="414"/>
      <c r="MLV197" s="414"/>
      <c r="MLW197" s="413"/>
      <c r="MLX197" s="413"/>
      <c r="MLY197" s="414"/>
      <c r="MLZ197" s="414"/>
      <c r="MMA197" s="413"/>
      <c r="MMB197" s="413"/>
      <c r="MMC197" s="414"/>
      <c r="MMD197" s="414"/>
      <c r="MME197" s="413"/>
      <c r="MMF197" s="413"/>
      <c r="MMG197" s="413"/>
      <c r="MMH197" s="413"/>
      <c r="MMI197" s="413"/>
      <c r="MMJ197" s="413"/>
      <c r="MMK197" s="413"/>
      <c r="MML197" s="414"/>
      <c r="MMM197" s="414"/>
      <c r="MMN197" s="413"/>
      <c r="MMO197" s="413"/>
      <c r="MMP197" s="414"/>
      <c r="MMQ197" s="414"/>
      <c r="MMR197" s="413"/>
      <c r="MMS197" s="413"/>
      <c r="MMT197" s="413"/>
      <c r="MMU197" s="413"/>
      <c r="MMV197" s="413"/>
      <c r="MMW197" s="407"/>
      <c r="MMX197" s="439"/>
      <c r="MMY197" s="413"/>
      <c r="MMZ197" s="413"/>
      <c r="MNA197" s="413"/>
      <c r="MNB197" s="413"/>
      <c r="MNC197" s="413"/>
      <c r="MND197" s="413"/>
      <c r="MNE197" s="413"/>
      <c r="MNF197" s="412"/>
      <c r="MNG197" s="412"/>
      <c r="MNH197" s="412"/>
      <c r="MNI197" s="412"/>
      <c r="MNJ197" s="412"/>
      <c r="MNK197" s="412"/>
      <c r="MNL197" s="412"/>
      <c r="MNM197" s="412"/>
      <c r="MNN197" s="412"/>
      <c r="MNO197" s="412"/>
      <c r="MNP197" s="412"/>
      <c r="MNQ197" s="412"/>
      <c r="MNR197" s="412"/>
      <c r="MNS197" s="412"/>
      <c r="MNT197" s="412"/>
      <c r="MNU197" s="412"/>
      <c r="MNV197" s="412"/>
      <c r="MNW197" s="412"/>
      <c r="MNX197" s="412"/>
      <c r="MNY197" s="412"/>
      <c r="MNZ197" s="412"/>
      <c r="MOA197" s="412"/>
      <c r="MOB197" s="412"/>
      <c r="MOC197" s="412"/>
      <c r="MOD197" s="412"/>
      <c r="MOE197" s="412"/>
      <c r="MOF197" s="412"/>
      <c r="MOG197" s="412"/>
      <c r="MOH197" s="412"/>
      <c r="MOI197" s="412"/>
      <c r="MOJ197" s="412"/>
      <c r="MOK197" s="412"/>
      <c r="MOL197" s="412"/>
      <c r="MOM197" s="412"/>
      <c r="MON197" s="412"/>
      <c r="MOO197" s="412"/>
      <c r="MOP197" s="412"/>
      <c r="MOQ197" s="412"/>
      <c r="MOR197" s="412"/>
      <c r="MOS197" s="412"/>
      <c r="MOT197" s="412"/>
      <c r="MOU197" s="412"/>
      <c r="MOV197" s="412"/>
      <c r="MOW197" s="412"/>
      <c r="MOX197" s="413"/>
      <c r="MOY197" s="413"/>
      <c r="MOZ197" s="413"/>
      <c r="MPA197" s="413"/>
      <c r="MPB197" s="413"/>
      <c r="MPC197" s="413"/>
      <c r="MPD197" s="413"/>
      <c r="MPE197" s="413"/>
      <c r="MPF197" s="413"/>
      <c r="MPG197" s="413"/>
      <c r="MPH197" s="413"/>
      <c r="MPI197" s="413"/>
      <c r="MPJ197" s="413"/>
      <c r="MPK197" s="413"/>
      <c r="MPL197" s="413"/>
      <c r="MPM197" s="413"/>
      <c r="MPN197" s="413"/>
      <c r="MPO197" s="413"/>
      <c r="MPP197" s="413"/>
      <c r="MPQ197" s="413"/>
      <c r="MPR197" s="413"/>
      <c r="MPS197" s="413"/>
      <c r="MPT197" s="413"/>
      <c r="MPU197" s="413"/>
      <c r="MPV197" s="414"/>
      <c r="MPW197" s="414"/>
      <c r="MPX197" s="414"/>
      <c r="MPY197" s="414"/>
      <c r="MPZ197" s="414"/>
      <c r="MQA197" s="413"/>
      <c r="MQB197" s="413"/>
      <c r="MQC197" s="414"/>
      <c r="MQD197" s="414"/>
      <c r="MQE197" s="413"/>
      <c r="MQF197" s="413"/>
      <c r="MQG197" s="414"/>
      <c r="MQH197" s="414"/>
      <c r="MQI197" s="413"/>
      <c r="MQJ197" s="413"/>
      <c r="MQK197" s="413"/>
      <c r="MQL197" s="413"/>
      <c r="MQM197" s="413"/>
      <c r="MQN197" s="413"/>
      <c r="MQO197" s="413"/>
      <c r="MQP197" s="414"/>
      <c r="MQQ197" s="414"/>
      <c r="MQR197" s="413"/>
      <c r="MQS197" s="413"/>
      <c r="MQT197" s="414"/>
      <c r="MQU197" s="414"/>
      <c r="MQV197" s="413"/>
      <c r="MQW197" s="413"/>
      <c r="MQX197" s="413"/>
      <c r="MQY197" s="413"/>
      <c r="MQZ197" s="413"/>
      <c r="MRA197" s="407"/>
      <c r="MRB197" s="439"/>
      <c r="MRC197" s="413"/>
      <c r="MRD197" s="413"/>
      <c r="MRE197" s="413"/>
      <c r="MRF197" s="413"/>
      <c r="MRG197" s="413"/>
      <c r="MRH197" s="413"/>
      <c r="MRI197" s="413"/>
      <c r="MRJ197" s="412"/>
      <c r="MRK197" s="412"/>
      <c r="MRL197" s="412"/>
      <c r="MRM197" s="412"/>
      <c r="MRN197" s="412"/>
      <c r="MRO197" s="412"/>
      <c r="MRP197" s="412"/>
      <c r="MRQ197" s="412"/>
      <c r="MRR197" s="412"/>
      <c r="MRS197" s="412"/>
      <c r="MRT197" s="412"/>
      <c r="MRU197" s="412"/>
      <c r="MRV197" s="412"/>
      <c r="MRW197" s="412"/>
      <c r="MRX197" s="412"/>
      <c r="MRY197" s="412"/>
      <c r="MRZ197" s="412"/>
      <c r="MSA197" s="412"/>
      <c r="MSB197" s="412"/>
      <c r="MSC197" s="412"/>
      <c r="MSD197" s="412"/>
      <c r="MSE197" s="412"/>
      <c r="MSF197" s="412"/>
      <c r="MSG197" s="412"/>
      <c r="MSH197" s="412"/>
      <c r="MSI197" s="412"/>
      <c r="MSJ197" s="412"/>
      <c r="MSK197" s="412"/>
      <c r="MSL197" s="412"/>
      <c r="MSM197" s="412"/>
      <c r="MSN197" s="412"/>
      <c r="MSO197" s="412"/>
      <c r="MSP197" s="412"/>
      <c r="MSQ197" s="412"/>
      <c r="MSR197" s="412"/>
      <c r="MSS197" s="412"/>
      <c r="MST197" s="412"/>
      <c r="MSU197" s="412"/>
      <c r="MSV197" s="412"/>
      <c r="MSW197" s="412"/>
      <c r="MSX197" s="412"/>
      <c r="MSY197" s="412"/>
      <c r="MSZ197" s="412"/>
      <c r="MTA197" s="412"/>
      <c r="MTB197" s="413"/>
      <c r="MTC197" s="413"/>
      <c r="MTD197" s="413"/>
      <c r="MTE197" s="413"/>
      <c r="MTF197" s="413"/>
      <c r="MTG197" s="413"/>
      <c r="MTH197" s="413"/>
      <c r="MTI197" s="413"/>
      <c r="MTJ197" s="413"/>
      <c r="MTK197" s="413"/>
      <c r="MTL197" s="413"/>
      <c r="MTM197" s="413"/>
      <c r="MTN197" s="413"/>
      <c r="MTO197" s="413"/>
      <c r="MTP197" s="413"/>
      <c r="MTQ197" s="413"/>
      <c r="MTR197" s="413"/>
      <c r="MTS197" s="413"/>
      <c r="MTT197" s="413"/>
      <c r="MTU197" s="413"/>
      <c r="MTV197" s="413"/>
      <c r="MTW197" s="413"/>
      <c r="MTX197" s="413"/>
      <c r="MTY197" s="413"/>
      <c r="MTZ197" s="414"/>
      <c r="MUA197" s="414"/>
      <c r="MUB197" s="414"/>
      <c r="MUC197" s="414"/>
      <c r="MUD197" s="414"/>
      <c r="MUE197" s="413"/>
      <c r="MUF197" s="413"/>
      <c r="MUG197" s="414"/>
      <c r="MUH197" s="414"/>
      <c r="MUI197" s="413"/>
      <c r="MUJ197" s="413"/>
      <c r="MUK197" s="414"/>
      <c r="MUL197" s="414"/>
      <c r="MUM197" s="413"/>
      <c r="MUN197" s="413"/>
      <c r="MUO197" s="413"/>
      <c r="MUP197" s="413"/>
      <c r="MUQ197" s="413"/>
      <c r="MUR197" s="413"/>
      <c r="MUS197" s="413"/>
      <c r="MUT197" s="414"/>
      <c r="MUU197" s="414"/>
      <c r="MUV197" s="413"/>
      <c r="MUW197" s="413"/>
      <c r="MUX197" s="414"/>
      <c r="MUY197" s="414"/>
      <c r="MUZ197" s="413"/>
      <c r="MVA197" s="413"/>
      <c r="MVB197" s="413"/>
      <c r="MVC197" s="413"/>
      <c r="MVD197" s="413"/>
      <c r="MVE197" s="407"/>
      <c r="MVF197" s="439"/>
      <c r="MVG197" s="413"/>
      <c r="MVH197" s="413"/>
      <c r="MVI197" s="413"/>
      <c r="MVJ197" s="413"/>
      <c r="MVK197" s="413"/>
      <c r="MVL197" s="413"/>
      <c r="MVM197" s="413"/>
      <c r="MVN197" s="412"/>
      <c r="MVO197" s="412"/>
      <c r="MVP197" s="412"/>
      <c r="MVQ197" s="412"/>
      <c r="MVR197" s="412"/>
      <c r="MVS197" s="412"/>
      <c r="MVT197" s="412"/>
      <c r="MVU197" s="412"/>
      <c r="MVV197" s="412"/>
      <c r="MVW197" s="412"/>
      <c r="MVX197" s="412"/>
      <c r="MVY197" s="412"/>
      <c r="MVZ197" s="412"/>
      <c r="MWA197" s="412"/>
      <c r="MWB197" s="412"/>
      <c r="MWC197" s="412"/>
      <c r="MWD197" s="412"/>
      <c r="MWE197" s="412"/>
      <c r="MWF197" s="412"/>
      <c r="MWG197" s="412"/>
      <c r="MWH197" s="412"/>
      <c r="MWI197" s="412"/>
      <c r="MWJ197" s="412"/>
      <c r="MWK197" s="412"/>
      <c r="MWL197" s="412"/>
      <c r="MWM197" s="412"/>
      <c r="MWN197" s="412"/>
      <c r="MWO197" s="412"/>
      <c r="MWP197" s="412"/>
      <c r="MWQ197" s="412"/>
      <c r="MWR197" s="412"/>
      <c r="MWS197" s="412"/>
      <c r="MWT197" s="412"/>
      <c r="MWU197" s="412"/>
      <c r="MWV197" s="412"/>
      <c r="MWW197" s="412"/>
      <c r="MWX197" s="412"/>
      <c r="MWY197" s="412"/>
      <c r="MWZ197" s="412"/>
      <c r="MXA197" s="412"/>
      <c r="MXB197" s="412"/>
      <c r="MXC197" s="412"/>
      <c r="MXD197" s="412"/>
      <c r="MXE197" s="412"/>
      <c r="MXF197" s="413"/>
      <c r="MXG197" s="413"/>
      <c r="MXH197" s="413"/>
      <c r="MXI197" s="413"/>
      <c r="MXJ197" s="413"/>
      <c r="MXK197" s="413"/>
      <c r="MXL197" s="413"/>
      <c r="MXM197" s="413"/>
      <c r="MXN197" s="413"/>
      <c r="MXO197" s="413"/>
      <c r="MXP197" s="413"/>
      <c r="MXQ197" s="413"/>
      <c r="MXR197" s="413"/>
      <c r="MXS197" s="413"/>
      <c r="MXT197" s="413"/>
      <c r="MXU197" s="413"/>
      <c r="MXV197" s="413"/>
      <c r="MXW197" s="413"/>
      <c r="MXX197" s="413"/>
      <c r="MXY197" s="413"/>
      <c r="MXZ197" s="413"/>
      <c r="MYA197" s="413"/>
      <c r="MYB197" s="413"/>
      <c r="MYC197" s="413"/>
      <c r="MYD197" s="414"/>
      <c r="MYE197" s="414"/>
      <c r="MYF197" s="414"/>
      <c r="MYG197" s="414"/>
      <c r="MYH197" s="414"/>
      <c r="MYI197" s="413"/>
      <c r="MYJ197" s="413"/>
      <c r="MYK197" s="414"/>
      <c r="MYL197" s="414"/>
      <c r="MYM197" s="413"/>
      <c r="MYN197" s="413"/>
      <c r="MYO197" s="414"/>
      <c r="MYP197" s="414"/>
      <c r="MYQ197" s="413"/>
      <c r="MYR197" s="413"/>
      <c r="MYS197" s="413"/>
      <c r="MYT197" s="413"/>
      <c r="MYU197" s="413"/>
      <c r="MYV197" s="413"/>
      <c r="MYW197" s="413"/>
      <c r="MYX197" s="414"/>
      <c r="MYY197" s="414"/>
      <c r="MYZ197" s="413"/>
      <c r="MZA197" s="413"/>
      <c r="MZB197" s="414"/>
      <c r="MZC197" s="414"/>
      <c r="MZD197" s="413"/>
      <c r="MZE197" s="413"/>
      <c r="MZF197" s="413"/>
      <c r="MZG197" s="413"/>
      <c r="MZH197" s="413"/>
      <c r="MZI197" s="407"/>
      <c r="MZJ197" s="439"/>
      <c r="MZK197" s="413"/>
      <c r="MZL197" s="413"/>
      <c r="MZM197" s="413"/>
      <c r="MZN197" s="413"/>
      <c r="MZO197" s="413"/>
      <c r="MZP197" s="413"/>
      <c r="MZQ197" s="413"/>
      <c r="MZR197" s="412"/>
      <c r="MZS197" s="412"/>
      <c r="MZT197" s="412"/>
      <c r="MZU197" s="412"/>
      <c r="MZV197" s="412"/>
      <c r="MZW197" s="412"/>
      <c r="MZX197" s="412"/>
      <c r="MZY197" s="412"/>
      <c r="MZZ197" s="412"/>
      <c r="NAA197" s="412"/>
      <c r="NAB197" s="412"/>
      <c r="NAC197" s="412"/>
      <c r="NAD197" s="412"/>
      <c r="NAE197" s="412"/>
      <c r="NAF197" s="412"/>
      <c r="NAG197" s="412"/>
      <c r="NAH197" s="412"/>
      <c r="NAI197" s="412"/>
      <c r="NAJ197" s="412"/>
      <c r="NAK197" s="412"/>
      <c r="NAL197" s="412"/>
      <c r="NAM197" s="412"/>
      <c r="NAN197" s="412"/>
      <c r="NAO197" s="412"/>
      <c r="NAP197" s="412"/>
      <c r="NAQ197" s="412"/>
      <c r="NAR197" s="412"/>
      <c r="NAS197" s="412"/>
      <c r="NAT197" s="412"/>
      <c r="NAU197" s="412"/>
      <c r="NAV197" s="412"/>
      <c r="NAW197" s="412"/>
      <c r="NAX197" s="412"/>
      <c r="NAY197" s="412"/>
      <c r="NAZ197" s="412"/>
      <c r="NBA197" s="412"/>
      <c r="NBB197" s="412"/>
      <c r="NBC197" s="412"/>
      <c r="NBD197" s="412"/>
      <c r="NBE197" s="412"/>
      <c r="NBF197" s="412"/>
      <c r="NBG197" s="412"/>
      <c r="NBH197" s="412"/>
      <c r="NBI197" s="412"/>
      <c r="NBJ197" s="413"/>
      <c r="NBK197" s="413"/>
      <c r="NBL197" s="413"/>
      <c r="NBM197" s="413"/>
      <c r="NBN197" s="413"/>
      <c r="NBO197" s="413"/>
      <c r="NBP197" s="413"/>
      <c r="NBQ197" s="413"/>
      <c r="NBR197" s="413"/>
      <c r="NBS197" s="413"/>
      <c r="NBT197" s="413"/>
      <c r="NBU197" s="413"/>
      <c r="NBV197" s="413"/>
      <c r="NBW197" s="413"/>
      <c r="NBX197" s="413"/>
      <c r="NBY197" s="413"/>
      <c r="NBZ197" s="413"/>
      <c r="NCA197" s="413"/>
      <c r="NCB197" s="413"/>
      <c r="NCC197" s="413"/>
      <c r="NCD197" s="413"/>
      <c r="NCE197" s="413"/>
      <c r="NCF197" s="413"/>
      <c r="NCG197" s="413"/>
      <c r="NCH197" s="414"/>
      <c r="NCI197" s="414"/>
      <c r="NCJ197" s="414"/>
      <c r="NCK197" s="414"/>
      <c r="NCL197" s="414"/>
      <c r="NCM197" s="413"/>
      <c r="NCN197" s="413"/>
      <c r="NCO197" s="414"/>
      <c r="NCP197" s="414"/>
      <c r="NCQ197" s="413"/>
      <c r="NCR197" s="413"/>
      <c r="NCS197" s="414"/>
      <c r="NCT197" s="414"/>
      <c r="NCU197" s="413"/>
      <c r="NCV197" s="413"/>
      <c r="NCW197" s="413"/>
      <c r="NCX197" s="413"/>
      <c r="NCY197" s="413"/>
      <c r="NCZ197" s="413"/>
      <c r="NDA197" s="413"/>
      <c r="NDB197" s="414"/>
      <c r="NDC197" s="414"/>
      <c r="NDD197" s="413"/>
      <c r="NDE197" s="413"/>
      <c r="NDF197" s="414"/>
      <c r="NDG197" s="414"/>
      <c r="NDH197" s="413"/>
      <c r="NDI197" s="413"/>
      <c r="NDJ197" s="413"/>
      <c r="NDK197" s="413"/>
      <c r="NDL197" s="413"/>
      <c r="NDM197" s="407"/>
      <c r="NDN197" s="439"/>
      <c r="NDO197" s="413"/>
      <c r="NDP197" s="413"/>
      <c r="NDQ197" s="413"/>
      <c r="NDR197" s="413"/>
      <c r="NDS197" s="413"/>
      <c r="NDT197" s="413"/>
      <c r="NDU197" s="413"/>
      <c r="NDV197" s="412"/>
      <c r="NDW197" s="412"/>
      <c r="NDX197" s="412"/>
      <c r="NDY197" s="412"/>
      <c r="NDZ197" s="412"/>
      <c r="NEA197" s="412"/>
      <c r="NEB197" s="412"/>
      <c r="NEC197" s="412"/>
      <c r="NED197" s="412"/>
      <c r="NEE197" s="412"/>
      <c r="NEF197" s="412"/>
      <c r="NEG197" s="412"/>
      <c r="NEH197" s="412"/>
      <c r="NEI197" s="412"/>
      <c r="NEJ197" s="412"/>
      <c r="NEK197" s="412"/>
      <c r="NEL197" s="412"/>
      <c r="NEM197" s="412"/>
      <c r="NEN197" s="412"/>
      <c r="NEO197" s="412"/>
      <c r="NEP197" s="412"/>
      <c r="NEQ197" s="412"/>
      <c r="NER197" s="412"/>
      <c r="NES197" s="412"/>
      <c r="NET197" s="412"/>
      <c r="NEU197" s="412"/>
      <c r="NEV197" s="412"/>
      <c r="NEW197" s="412"/>
      <c r="NEX197" s="412"/>
      <c r="NEY197" s="412"/>
      <c r="NEZ197" s="412"/>
      <c r="NFA197" s="412"/>
      <c r="NFB197" s="412"/>
      <c r="NFC197" s="412"/>
      <c r="NFD197" s="412"/>
      <c r="NFE197" s="412"/>
      <c r="NFF197" s="412"/>
      <c r="NFG197" s="412"/>
      <c r="NFH197" s="412"/>
      <c r="NFI197" s="412"/>
      <c r="NFJ197" s="412"/>
      <c r="NFK197" s="412"/>
      <c r="NFL197" s="412"/>
      <c r="NFM197" s="412"/>
      <c r="NFN197" s="413"/>
      <c r="NFO197" s="413"/>
      <c r="NFP197" s="413"/>
      <c r="NFQ197" s="413"/>
      <c r="NFR197" s="413"/>
      <c r="NFS197" s="413"/>
      <c r="NFT197" s="413"/>
      <c r="NFU197" s="413"/>
      <c r="NFV197" s="413"/>
      <c r="NFW197" s="413"/>
      <c r="NFX197" s="413"/>
      <c r="NFY197" s="413"/>
      <c r="NFZ197" s="413"/>
      <c r="NGA197" s="413"/>
      <c r="NGB197" s="413"/>
      <c r="NGC197" s="413"/>
      <c r="NGD197" s="413"/>
      <c r="NGE197" s="413"/>
      <c r="NGF197" s="413"/>
      <c r="NGG197" s="413"/>
      <c r="NGH197" s="413"/>
      <c r="NGI197" s="413"/>
      <c r="NGJ197" s="413"/>
      <c r="NGK197" s="413"/>
      <c r="NGL197" s="414"/>
      <c r="NGM197" s="414"/>
      <c r="NGN197" s="414"/>
      <c r="NGO197" s="414"/>
      <c r="NGP197" s="414"/>
      <c r="NGQ197" s="413"/>
      <c r="NGR197" s="413"/>
      <c r="NGS197" s="414"/>
      <c r="NGT197" s="414"/>
      <c r="NGU197" s="413"/>
      <c r="NGV197" s="413"/>
      <c r="NGW197" s="414"/>
      <c r="NGX197" s="414"/>
      <c r="NGY197" s="413"/>
      <c r="NGZ197" s="413"/>
      <c r="NHA197" s="413"/>
      <c r="NHB197" s="413"/>
      <c r="NHC197" s="413"/>
      <c r="NHD197" s="413"/>
      <c r="NHE197" s="413"/>
      <c r="NHF197" s="414"/>
      <c r="NHG197" s="414"/>
      <c r="NHH197" s="413"/>
      <c r="NHI197" s="413"/>
      <c r="NHJ197" s="414"/>
      <c r="NHK197" s="414"/>
      <c r="NHL197" s="413"/>
      <c r="NHM197" s="413"/>
      <c r="NHN197" s="413"/>
      <c r="NHO197" s="413"/>
      <c r="NHP197" s="413"/>
      <c r="NHQ197" s="407"/>
      <c r="NHR197" s="439"/>
      <c r="NHS197" s="413"/>
      <c r="NHT197" s="413"/>
      <c r="NHU197" s="413"/>
      <c r="NHV197" s="413"/>
      <c r="NHW197" s="413"/>
      <c r="NHX197" s="413"/>
      <c r="NHY197" s="413"/>
      <c r="NHZ197" s="412"/>
      <c r="NIA197" s="412"/>
      <c r="NIB197" s="412"/>
      <c r="NIC197" s="412"/>
      <c r="NID197" s="412"/>
      <c r="NIE197" s="412"/>
      <c r="NIF197" s="412"/>
      <c r="NIG197" s="412"/>
      <c r="NIH197" s="412"/>
      <c r="NII197" s="412"/>
      <c r="NIJ197" s="412"/>
      <c r="NIK197" s="412"/>
      <c r="NIL197" s="412"/>
      <c r="NIM197" s="412"/>
      <c r="NIN197" s="412"/>
      <c r="NIO197" s="412"/>
      <c r="NIP197" s="412"/>
      <c r="NIQ197" s="412"/>
      <c r="NIR197" s="412"/>
      <c r="NIS197" s="412"/>
      <c r="NIT197" s="412"/>
      <c r="NIU197" s="412"/>
      <c r="NIV197" s="412"/>
      <c r="NIW197" s="412"/>
      <c r="NIX197" s="412"/>
      <c r="NIY197" s="412"/>
      <c r="NIZ197" s="412"/>
      <c r="NJA197" s="412"/>
      <c r="NJB197" s="412"/>
      <c r="NJC197" s="412"/>
      <c r="NJD197" s="412"/>
      <c r="NJE197" s="412"/>
      <c r="NJF197" s="412"/>
      <c r="NJG197" s="412"/>
      <c r="NJH197" s="412"/>
      <c r="NJI197" s="412"/>
      <c r="NJJ197" s="412"/>
      <c r="NJK197" s="412"/>
      <c r="NJL197" s="412"/>
      <c r="NJM197" s="412"/>
      <c r="NJN197" s="412"/>
      <c r="NJO197" s="412"/>
      <c r="NJP197" s="412"/>
      <c r="NJQ197" s="412"/>
      <c r="NJR197" s="413"/>
      <c r="NJS197" s="413"/>
      <c r="NJT197" s="413"/>
      <c r="NJU197" s="413"/>
      <c r="NJV197" s="413"/>
      <c r="NJW197" s="413"/>
      <c r="NJX197" s="413"/>
      <c r="NJY197" s="413"/>
      <c r="NJZ197" s="413"/>
      <c r="NKA197" s="413"/>
      <c r="NKB197" s="413"/>
      <c r="NKC197" s="413"/>
      <c r="NKD197" s="413"/>
      <c r="NKE197" s="413"/>
      <c r="NKF197" s="413"/>
      <c r="NKG197" s="413"/>
      <c r="NKH197" s="413"/>
      <c r="NKI197" s="413"/>
      <c r="NKJ197" s="413"/>
      <c r="NKK197" s="413"/>
      <c r="NKL197" s="413"/>
      <c r="NKM197" s="413"/>
      <c r="NKN197" s="413"/>
      <c r="NKO197" s="413"/>
      <c r="NKP197" s="414"/>
      <c r="NKQ197" s="414"/>
      <c r="NKR197" s="414"/>
      <c r="NKS197" s="414"/>
      <c r="NKT197" s="414"/>
      <c r="NKU197" s="413"/>
      <c r="NKV197" s="413"/>
      <c r="NKW197" s="414"/>
      <c r="NKX197" s="414"/>
      <c r="NKY197" s="413"/>
      <c r="NKZ197" s="413"/>
      <c r="NLA197" s="414"/>
      <c r="NLB197" s="414"/>
      <c r="NLC197" s="413"/>
      <c r="NLD197" s="413"/>
      <c r="NLE197" s="413"/>
      <c r="NLF197" s="413"/>
      <c r="NLG197" s="413"/>
      <c r="NLH197" s="413"/>
      <c r="NLI197" s="413"/>
      <c r="NLJ197" s="414"/>
      <c r="NLK197" s="414"/>
      <c r="NLL197" s="413"/>
      <c r="NLM197" s="413"/>
      <c r="NLN197" s="414"/>
      <c r="NLO197" s="414"/>
      <c r="NLP197" s="413"/>
      <c r="NLQ197" s="413"/>
      <c r="NLR197" s="413"/>
      <c r="NLS197" s="413"/>
      <c r="NLT197" s="413"/>
      <c r="NLU197" s="407"/>
      <c r="NLV197" s="439"/>
      <c r="NLW197" s="413"/>
      <c r="NLX197" s="413"/>
      <c r="NLY197" s="413"/>
      <c r="NLZ197" s="413"/>
      <c r="NMA197" s="413"/>
      <c r="NMB197" s="413"/>
      <c r="NMC197" s="413"/>
      <c r="NMD197" s="412"/>
      <c r="NME197" s="412"/>
      <c r="NMF197" s="412"/>
      <c r="NMG197" s="412"/>
      <c r="NMH197" s="412"/>
      <c r="NMI197" s="412"/>
      <c r="NMJ197" s="412"/>
      <c r="NMK197" s="412"/>
      <c r="NML197" s="412"/>
      <c r="NMM197" s="412"/>
      <c r="NMN197" s="412"/>
      <c r="NMO197" s="412"/>
      <c r="NMP197" s="412"/>
      <c r="NMQ197" s="412"/>
      <c r="NMR197" s="412"/>
      <c r="NMS197" s="412"/>
      <c r="NMT197" s="412"/>
      <c r="NMU197" s="412"/>
      <c r="NMV197" s="412"/>
      <c r="NMW197" s="412"/>
      <c r="NMX197" s="412"/>
      <c r="NMY197" s="412"/>
      <c r="NMZ197" s="412"/>
      <c r="NNA197" s="412"/>
      <c r="NNB197" s="412"/>
      <c r="NNC197" s="412"/>
      <c r="NND197" s="412"/>
      <c r="NNE197" s="412"/>
      <c r="NNF197" s="412"/>
      <c r="NNG197" s="412"/>
      <c r="NNH197" s="412"/>
      <c r="NNI197" s="412"/>
      <c r="NNJ197" s="412"/>
      <c r="NNK197" s="412"/>
      <c r="NNL197" s="412"/>
      <c r="NNM197" s="412"/>
      <c r="NNN197" s="412"/>
      <c r="NNO197" s="412"/>
      <c r="NNP197" s="412"/>
      <c r="NNQ197" s="412"/>
      <c r="NNR197" s="412"/>
      <c r="NNS197" s="412"/>
      <c r="NNT197" s="412"/>
      <c r="NNU197" s="412"/>
      <c r="NNV197" s="413"/>
      <c r="NNW197" s="413"/>
      <c r="NNX197" s="413"/>
      <c r="NNY197" s="413"/>
      <c r="NNZ197" s="413"/>
      <c r="NOA197" s="413"/>
      <c r="NOB197" s="413"/>
      <c r="NOC197" s="413"/>
      <c r="NOD197" s="413"/>
      <c r="NOE197" s="413"/>
      <c r="NOF197" s="413"/>
      <c r="NOG197" s="413"/>
      <c r="NOH197" s="413"/>
      <c r="NOI197" s="413"/>
      <c r="NOJ197" s="413"/>
      <c r="NOK197" s="413"/>
      <c r="NOL197" s="413"/>
      <c r="NOM197" s="413"/>
      <c r="NON197" s="413"/>
      <c r="NOO197" s="413"/>
      <c r="NOP197" s="413"/>
      <c r="NOQ197" s="413"/>
      <c r="NOR197" s="413"/>
      <c r="NOS197" s="413"/>
      <c r="NOT197" s="414"/>
      <c r="NOU197" s="414"/>
      <c r="NOV197" s="414"/>
      <c r="NOW197" s="414"/>
      <c r="NOX197" s="414"/>
      <c r="NOY197" s="413"/>
      <c r="NOZ197" s="413"/>
      <c r="NPA197" s="414"/>
      <c r="NPB197" s="414"/>
      <c r="NPC197" s="413"/>
      <c r="NPD197" s="413"/>
      <c r="NPE197" s="414"/>
      <c r="NPF197" s="414"/>
      <c r="NPG197" s="413"/>
      <c r="NPH197" s="413"/>
      <c r="NPI197" s="413"/>
      <c r="NPJ197" s="413"/>
      <c r="NPK197" s="413"/>
      <c r="NPL197" s="413"/>
      <c r="NPM197" s="413"/>
      <c r="NPN197" s="414"/>
      <c r="NPO197" s="414"/>
      <c r="NPP197" s="413"/>
      <c r="NPQ197" s="413"/>
      <c r="NPR197" s="414"/>
      <c r="NPS197" s="414"/>
      <c r="NPT197" s="413"/>
      <c r="NPU197" s="413"/>
      <c r="NPV197" s="413"/>
      <c r="NPW197" s="413"/>
      <c r="NPX197" s="413"/>
      <c r="NPY197" s="407"/>
      <c r="NPZ197" s="439"/>
      <c r="NQA197" s="413"/>
      <c r="NQB197" s="413"/>
      <c r="NQC197" s="413"/>
      <c r="NQD197" s="413"/>
      <c r="NQE197" s="413"/>
      <c r="NQF197" s="413"/>
      <c r="NQG197" s="413"/>
      <c r="NQH197" s="412"/>
      <c r="NQI197" s="412"/>
      <c r="NQJ197" s="412"/>
      <c r="NQK197" s="412"/>
      <c r="NQL197" s="412"/>
      <c r="NQM197" s="412"/>
      <c r="NQN197" s="412"/>
      <c r="NQO197" s="412"/>
      <c r="NQP197" s="412"/>
      <c r="NQQ197" s="412"/>
      <c r="NQR197" s="412"/>
      <c r="NQS197" s="412"/>
      <c r="NQT197" s="412"/>
      <c r="NQU197" s="412"/>
      <c r="NQV197" s="412"/>
      <c r="NQW197" s="412"/>
      <c r="NQX197" s="412"/>
      <c r="NQY197" s="412"/>
      <c r="NQZ197" s="412"/>
      <c r="NRA197" s="412"/>
      <c r="NRB197" s="412"/>
      <c r="NRC197" s="412"/>
      <c r="NRD197" s="412"/>
      <c r="NRE197" s="412"/>
      <c r="NRF197" s="412"/>
      <c r="NRG197" s="412"/>
      <c r="NRH197" s="412"/>
      <c r="NRI197" s="412"/>
      <c r="NRJ197" s="412"/>
      <c r="NRK197" s="412"/>
      <c r="NRL197" s="412"/>
      <c r="NRM197" s="412"/>
      <c r="NRN197" s="412"/>
      <c r="NRO197" s="412"/>
      <c r="NRP197" s="412"/>
      <c r="NRQ197" s="412"/>
      <c r="NRR197" s="412"/>
      <c r="NRS197" s="412"/>
      <c r="NRT197" s="412"/>
      <c r="NRU197" s="412"/>
      <c r="NRV197" s="412"/>
      <c r="NRW197" s="412"/>
      <c r="NRX197" s="412"/>
      <c r="NRY197" s="412"/>
      <c r="NRZ197" s="413"/>
      <c r="NSA197" s="413"/>
      <c r="NSB197" s="413"/>
      <c r="NSC197" s="413"/>
      <c r="NSD197" s="413"/>
      <c r="NSE197" s="413"/>
      <c r="NSF197" s="413"/>
      <c r="NSG197" s="413"/>
      <c r="NSH197" s="413"/>
      <c r="NSI197" s="413"/>
      <c r="NSJ197" s="413"/>
      <c r="NSK197" s="413"/>
      <c r="NSL197" s="413"/>
      <c r="NSM197" s="413"/>
      <c r="NSN197" s="413"/>
      <c r="NSO197" s="413"/>
      <c r="NSP197" s="413"/>
      <c r="NSQ197" s="413"/>
      <c r="NSR197" s="413"/>
      <c r="NSS197" s="413"/>
      <c r="NST197" s="413"/>
      <c r="NSU197" s="413"/>
      <c r="NSV197" s="413"/>
      <c r="NSW197" s="413"/>
      <c r="NSX197" s="414"/>
      <c r="NSY197" s="414"/>
      <c r="NSZ197" s="414"/>
      <c r="NTA197" s="414"/>
      <c r="NTB197" s="414"/>
      <c r="NTC197" s="413"/>
      <c r="NTD197" s="413"/>
      <c r="NTE197" s="414"/>
      <c r="NTF197" s="414"/>
      <c r="NTG197" s="413"/>
      <c r="NTH197" s="413"/>
      <c r="NTI197" s="414"/>
      <c r="NTJ197" s="414"/>
      <c r="NTK197" s="413"/>
      <c r="NTL197" s="413"/>
      <c r="NTM197" s="413"/>
      <c r="NTN197" s="413"/>
      <c r="NTO197" s="413"/>
      <c r="NTP197" s="413"/>
      <c r="NTQ197" s="413"/>
      <c r="NTR197" s="414"/>
      <c r="NTS197" s="414"/>
      <c r="NTT197" s="413"/>
      <c r="NTU197" s="413"/>
      <c r="NTV197" s="414"/>
      <c r="NTW197" s="414"/>
      <c r="NTX197" s="413"/>
      <c r="NTY197" s="413"/>
      <c r="NTZ197" s="413"/>
      <c r="NUA197" s="413"/>
      <c r="NUB197" s="413"/>
      <c r="NUC197" s="407"/>
      <c r="NUD197" s="439"/>
      <c r="NUE197" s="413"/>
      <c r="NUF197" s="413"/>
      <c r="NUG197" s="413"/>
      <c r="NUH197" s="413"/>
      <c r="NUI197" s="413"/>
      <c r="NUJ197" s="413"/>
      <c r="NUK197" s="413"/>
      <c r="NUL197" s="412"/>
      <c r="NUM197" s="412"/>
      <c r="NUN197" s="412"/>
      <c r="NUO197" s="412"/>
      <c r="NUP197" s="412"/>
      <c r="NUQ197" s="412"/>
      <c r="NUR197" s="412"/>
      <c r="NUS197" s="412"/>
      <c r="NUT197" s="412"/>
      <c r="NUU197" s="412"/>
      <c r="NUV197" s="412"/>
      <c r="NUW197" s="412"/>
      <c r="NUX197" s="412"/>
      <c r="NUY197" s="412"/>
      <c r="NUZ197" s="412"/>
      <c r="NVA197" s="412"/>
      <c r="NVB197" s="412"/>
      <c r="NVC197" s="412"/>
      <c r="NVD197" s="412"/>
      <c r="NVE197" s="412"/>
      <c r="NVF197" s="412"/>
      <c r="NVG197" s="412"/>
      <c r="NVH197" s="412"/>
      <c r="NVI197" s="412"/>
      <c r="NVJ197" s="412"/>
      <c r="NVK197" s="412"/>
      <c r="NVL197" s="412"/>
      <c r="NVM197" s="412"/>
      <c r="NVN197" s="412"/>
      <c r="NVO197" s="412"/>
      <c r="NVP197" s="412"/>
      <c r="NVQ197" s="412"/>
      <c r="NVR197" s="412"/>
      <c r="NVS197" s="412"/>
      <c r="NVT197" s="412"/>
      <c r="NVU197" s="412"/>
      <c r="NVV197" s="412"/>
      <c r="NVW197" s="412"/>
      <c r="NVX197" s="412"/>
      <c r="NVY197" s="412"/>
      <c r="NVZ197" s="412"/>
      <c r="NWA197" s="412"/>
      <c r="NWB197" s="412"/>
      <c r="NWC197" s="412"/>
      <c r="NWD197" s="413"/>
      <c r="NWE197" s="413"/>
      <c r="NWF197" s="413"/>
      <c r="NWG197" s="413"/>
      <c r="NWH197" s="413"/>
      <c r="NWI197" s="413"/>
      <c r="NWJ197" s="413"/>
      <c r="NWK197" s="413"/>
      <c r="NWL197" s="413"/>
      <c r="NWM197" s="413"/>
      <c r="NWN197" s="413"/>
      <c r="NWO197" s="413"/>
      <c r="NWP197" s="413"/>
      <c r="NWQ197" s="413"/>
      <c r="NWR197" s="413"/>
      <c r="NWS197" s="413"/>
      <c r="NWT197" s="413"/>
      <c r="NWU197" s="413"/>
      <c r="NWV197" s="413"/>
      <c r="NWW197" s="413"/>
      <c r="NWX197" s="413"/>
      <c r="NWY197" s="413"/>
      <c r="NWZ197" s="413"/>
      <c r="NXA197" s="413"/>
      <c r="NXB197" s="414"/>
      <c r="NXC197" s="414"/>
      <c r="NXD197" s="414"/>
      <c r="NXE197" s="414"/>
      <c r="NXF197" s="414"/>
      <c r="NXG197" s="413"/>
      <c r="NXH197" s="413"/>
      <c r="NXI197" s="414"/>
      <c r="NXJ197" s="414"/>
      <c r="NXK197" s="413"/>
      <c r="NXL197" s="413"/>
      <c r="NXM197" s="414"/>
      <c r="NXN197" s="414"/>
      <c r="NXO197" s="413"/>
      <c r="NXP197" s="413"/>
      <c r="NXQ197" s="413"/>
      <c r="NXR197" s="413"/>
      <c r="NXS197" s="413"/>
      <c r="NXT197" s="413"/>
      <c r="NXU197" s="413"/>
      <c r="NXV197" s="414"/>
      <c r="NXW197" s="414"/>
      <c r="NXX197" s="413"/>
      <c r="NXY197" s="413"/>
      <c r="NXZ197" s="414"/>
      <c r="NYA197" s="414"/>
      <c r="NYB197" s="413"/>
      <c r="NYC197" s="413"/>
      <c r="NYD197" s="413"/>
      <c r="NYE197" s="413"/>
      <c r="NYF197" s="413"/>
      <c r="NYG197" s="407"/>
      <c r="NYH197" s="439"/>
      <c r="NYI197" s="413"/>
      <c r="NYJ197" s="413"/>
      <c r="NYK197" s="413"/>
      <c r="NYL197" s="413"/>
      <c r="NYM197" s="413"/>
      <c r="NYN197" s="413"/>
      <c r="NYO197" s="413"/>
      <c r="NYP197" s="412"/>
      <c r="NYQ197" s="412"/>
      <c r="NYR197" s="412"/>
      <c r="NYS197" s="412"/>
      <c r="NYT197" s="412"/>
      <c r="NYU197" s="412"/>
      <c r="NYV197" s="412"/>
      <c r="NYW197" s="412"/>
      <c r="NYX197" s="412"/>
      <c r="NYY197" s="412"/>
      <c r="NYZ197" s="412"/>
      <c r="NZA197" s="412"/>
      <c r="NZB197" s="412"/>
      <c r="NZC197" s="412"/>
      <c r="NZD197" s="412"/>
      <c r="NZE197" s="412"/>
      <c r="NZF197" s="412"/>
      <c r="NZG197" s="412"/>
      <c r="NZH197" s="412"/>
      <c r="NZI197" s="412"/>
      <c r="NZJ197" s="412"/>
      <c r="NZK197" s="412"/>
      <c r="NZL197" s="412"/>
      <c r="NZM197" s="412"/>
      <c r="NZN197" s="412"/>
      <c r="NZO197" s="412"/>
      <c r="NZP197" s="412"/>
      <c r="NZQ197" s="412"/>
      <c r="NZR197" s="412"/>
      <c r="NZS197" s="412"/>
      <c r="NZT197" s="412"/>
      <c r="NZU197" s="412"/>
      <c r="NZV197" s="412"/>
      <c r="NZW197" s="412"/>
      <c r="NZX197" s="412"/>
      <c r="NZY197" s="412"/>
      <c r="NZZ197" s="412"/>
      <c r="OAA197" s="412"/>
      <c r="OAB197" s="412"/>
      <c r="OAC197" s="412"/>
      <c r="OAD197" s="412"/>
      <c r="OAE197" s="412"/>
      <c r="OAF197" s="412"/>
      <c r="OAG197" s="412"/>
      <c r="OAH197" s="413"/>
      <c r="OAI197" s="413"/>
      <c r="OAJ197" s="413"/>
      <c r="OAK197" s="413"/>
      <c r="OAL197" s="413"/>
      <c r="OAM197" s="413"/>
      <c r="OAN197" s="413"/>
      <c r="OAO197" s="413"/>
      <c r="OAP197" s="413"/>
      <c r="OAQ197" s="413"/>
      <c r="OAR197" s="413"/>
      <c r="OAS197" s="413"/>
      <c r="OAT197" s="413"/>
      <c r="OAU197" s="413"/>
      <c r="OAV197" s="413"/>
      <c r="OAW197" s="413"/>
      <c r="OAX197" s="413"/>
      <c r="OAY197" s="413"/>
      <c r="OAZ197" s="413"/>
      <c r="OBA197" s="413"/>
      <c r="OBB197" s="413"/>
      <c r="OBC197" s="413"/>
      <c r="OBD197" s="413"/>
      <c r="OBE197" s="413"/>
      <c r="OBF197" s="414"/>
      <c r="OBG197" s="414"/>
      <c r="OBH197" s="414"/>
      <c r="OBI197" s="414"/>
      <c r="OBJ197" s="414"/>
      <c r="OBK197" s="413"/>
      <c r="OBL197" s="413"/>
      <c r="OBM197" s="414"/>
      <c r="OBN197" s="414"/>
      <c r="OBO197" s="413"/>
      <c r="OBP197" s="413"/>
      <c r="OBQ197" s="414"/>
      <c r="OBR197" s="414"/>
      <c r="OBS197" s="413"/>
      <c r="OBT197" s="413"/>
      <c r="OBU197" s="413"/>
      <c r="OBV197" s="413"/>
      <c r="OBW197" s="413"/>
      <c r="OBX197" s="413"/>
      <c r="OBY197" s="413"/>
      <c r="OBZ197" s="414"/>
      <c r="OCA197" s="414"/>
      <c r="OCB197" s="413"/>
      <c r="OCC197" s="413"/>
      <c r="OCD197" s="414"/>
      <c r="OCE197" s="414"/>
      <c r="OCF197" s="413"/>
      <c r="OCG197" s="413"/>
      <c r="OCH197" s="413"/>
      <c r="OCI197" s="413"/>
      <c r="OCJ197" s="413"/>
      <c r="OCK197" s="407"/>
      <c r="OCL197" s="439"/>
      <c r="OCM197" s="413"/>
      <c r="OCN197" s="413"/>
      <c r="OCO197" s="413"/>
      <c r="OCP197" s="413"/>
      <c r="OCQ197" s="413"/>
      <c r="OCR197" s="413"/>
      <c r="OCS197" s="413"/>
      <c r="OCT197" s="412"/>
      <c r="OCU197" s="412"/>
      <c r="OCV197" s="412"/>
      <c r="OCW197" s="412"/>
      <c r="OCX197" s="412"/>
      <c r="OCY197" s="412"/>
      <c r="OCZ197" s="412"/>
      <c r="ODA197" s="412"/>
      <c r="ODB197" s="412"/>
      <c r="ODC197" s="412"/>
      <c r="ODD197" s="412"/>
      <c r="ODE197" s="412"/>
      <c r="ODF197" s="412"/>
      <c r="ODG197" s="412"/>
      <c r="ODH197" s="412"/>
      <c r="ODI197" s="412"/>
      <c r="ODJ197" s="412"/>
      <c r="ODK197" s="412"/>
      <c r="ODL197" s="412"/>
      <c r="ODM197" s="412"/>
      <c r="ODN197" s="412"/>
      <c r="ODO197" s="412"/>
      <c r="ODP197" s="412"/>
      <c r="ODQ197" s="412"/>
      <c r="ODR197" s="412"/>
      <c r="ODS197" s="412"/>
      <c r="ODT197" s="412"/>
      <c r="ODU197" s="412"/>
      <c r="ODV197" s="412"/>
      <c r="ODW197" s="412"/>
      <c r="ODX197" s="412"/>
      <c r="ODY197" s="412"/>
      <c r="ODZ197" s="412"/>
      <c r="OEA197" s="412"/>
      <c r="OEB197" s="412"/>
      <c r="OEC197" s="412"/>
      <c r="OED197" s="412"/>
      <c r="OEE197" s="412"/>
      <c r="OEF197" s="412"/>
      <c r="OEG197" s="412"/>
      <c r="OEH197" s="412"/>
      <c r="OEI197" s="412"/>
      <c r="OEJ197" s="412"/>
      <c r="OEK197" s="412"/>
      <c r="OEL197" s="413"/>
      <c r="OEM197" s="413"/>
      <c r="OEN197" s="413"/>
      <c r="OEO197" s="413"/>
      <c r="OEP197" s="413"/>
      <c r="OEQ197" s="413"/>
      <c r="OER197" s="413"/>
      <c r="OES197" s="413"/>
      <c r="OET197" s="413"/>
      <c r="OEU197" s="413"/>
      <c r="OEV197" s="413"/>
      <c r="OEW197" s="413"/>
      <c r="OEX197" s="413"/>
      <c r="OEY197" s="413"/>
      <c r="OEZ197" s="413"/>
      <c r="OFA197" s="413"/>
      <c r="OFB197" s="413"/>
      <c r="OFC197" s="413"/>
      <c r="OFD197" s="413"/>
      <c r="OFE197" s="413"/>
      <c r="OFF197" s="413"/>
      <c r="OFG197" s="413"/>
      <c r="OFH197" s="413"/>
      <c r="OFI197" s="413"/>
      <c r="OFJ197" s="414"/>
      <c r="OFK197" s="414"/>
      <c r="OFL197" s="414"/>
      <c r="OFM197" s="414"/>
      <c r="OFN197" s="414"/>
      <c r="OFO197" s="413"/>
      <c r="OFP197" s="413"/>
      <c r="OFQ197" s="414"/>
      <c r="OFR197" s="414"/>
      <c r="OFS197" s="413"/>
      <c r="OFT197" s="413"/>
      <c r="OFU197" s="414"/>
      <c r="OFV197" s="414"/>
      <c r="OFW197" s="413"/>
      <c r="OFX197" s="413"/>
      <c r="OFY197" s="413"/>
      <c r="OFZ197" s="413"/>
      <c r="OGA197" s="413"/>
      <c r="OGB197" s="413"/>
      <c r="OGC197" s="413"/>
      <c r="OGD197" s="414"/>
      <c r="OGE197" s="414"/>
      <c r="OGF197" s="413"/>
      <c r="OGG197" s="413"/>
      <c r="OGH197" s="414"/>
      <c r="OGI197" s="414"/>
      <c r="OGJ197" s="413"/>
      <c r="OGK197" s="413"/>
      <c r="OGL197" s="413"/>
      <c r="OGM197" s="413"/>
      <c r="OGN197" s="413"/>
      <c r="OGO197" s="407"/>
      <c r="OGP197" s="439"/>
      <c r="OGQ197" s="413"/>
      <c r="OGR197" s="413"/>
      <c r="OGS197" s="413"/>
      <c r="OGT197" s="413"/>
      <c r="OGU197" s="413"/>
      <c r="OGV197" s="413"/>
      <c r="OGW197" s="413"/>
      <c r="OGX197" s="412"/>
      <c r="OGY197" s="412"/>
      <c r="OGZ197" s="412"/>
      <c r="OHA197" s="412"/>
      <c r="OHB197" s="412"/>
      <c r="OHC197" s="412"/>
      <c r="OHD197" s="412"/>
      <c r="OHE197" s="412"/>
      <c r="OHF197" s="412"/>
      <c r="OHG197" s="412"/>
      <c r="OHH197" s="412"/>
      <c r="OHI197" s="412"/>
      <c r="OHJ197" s="412"/>
      <c r="OHK197" s="412"/>
      <c r="OHL197" s="412"/>
      <c r="OHM197" s="412"/>
      <c r="OHN197" s="412"/>
      <c r="OHO197" s="412"/>
      <c r="OHP197" s="412"/>
      <c r="OHQ197" s="412"/>
      <c r="OHR197" s="412"/>
      <c r="OHS197" s="412"/>
      <c r="OHT197" s="412"/>
      <c r="OHU197" s="412"/>
      <c r="OHV197" s="412"/>
      <c r="OHW197" s="412"/>
      <c r="OHX197" s="412"/>
      <c r="OHY197" s="412"/>
      <c r="OHZ197" s="412"/>
      <c r="OIA197" s="412"/>
      <c r="OIB197" s="412"/>
      <c r="OIC197" s="412"/>
      <c r="OID197" s="412"/>
      <c r="OIE197" s="412"/>
      <c r="OIF197" s="412"/>
      <c r="OIG197" s="412"/>
      <c r="OIH197" s="412"/>
      <c r="OII197" s="412"/>
      <c r="OIJ197" s="412"/>
      <c r="OIK197" s="412"/>
      <c r="OIL197" s="412"/>
      <c r="OIM197" s="412"/>
      <c r="OIN197" s="412"/>
      <c r="OIO197" s="412"/>
      <c r="OIP197" s="413"/>
      <c r="OIQ197" s="413"/>
      <c r="OIR197" s="413"/>
      <c r="OIS197" s="413"/>
      <c r="OIT197" s="413"/>
      <c r="OIU197" s="413"/>
      <c r="OIV197" s="413"/>
      <c r="OIW197" s="413"/>
      <c r="OIX197" s="413"/>
      <c r="OIY197" s="413"/>
      <c r="OIZ197" s="413"/>
      <c r="OJA197" s="413"/>
      <c r="OJB197" s="413"/>
      <c r="OJC197" s="413"/>
      <c r="OJD197" s="413"/>
      <c r="OJE197" s="413"/>
      <c r="OJF197" s="413"/>
      <c r="OJG197" s="413"/>
      <c r="OJH197" s="413"/>
      <c r="OJI197" s="413"/>
      <c r="OJJ197" s="413"/>
      <c r="OJK197" s="413"/>
      <c r="OJL197" s="413"/>
      <c r="OJM197" s="413"/>
      <c r="OJN197" s="414"/>
      <c r="OJO197" s="414"/>
      <c r="OJP197" s="414"/>
      <c r="OJQ197" s="414"/>
      <c r="OJR197" s="414"/>
      <c r="OJS197" s="413"/>
      <c r="OJT197" s="413"/>
      <c r="OJU197" s="414"/>
      <c r="OJV197" s="414"/>
      <c r="OJW197" s="413"/>
      <c r="OJX197" s="413"/>
      <c r="OJY197" s="414"/>
      <c r="OJZ197" s="414"/>
      <c r="OKA197" s="413"/>
      <c r="OKB197" s="413"/>
      <c r="OKC197" s="413"/>
      <c r="OKD197" s="413"/>
      <c r="OKE197" s="413"/>
      <c r="OKF197" s="413"/>
      <c r="OKG197" s="413"/>
      <c r="OKH197" s="414"/>
      <c r="OKI197" s="414"/>
      <c r="OKJ197" s="413"/>
      <c r="OKK197" s="413"/>
      <c r="OKL197" s="414"/>
      <c r="OKM197" s="414"/>
      <c r="OKN197" s="413"/>
      <c r="OKO197" s="413"/>
      <c r="OKP197" s="413"/>
      <c r="OKQ197" s="413"/>
      <c r="OKR197" s="413"/>
      <c r="OKS197" s="407"/>
      <c r="OKT197" s="439"/>
      <c r="OKU197" s="413"/>
      <c r="OKV197" s="413"/>
      <c r="OKW197" s="413"/>
      <c r="OKX197" s="413"/>
      <c r="OKY197" s="413"/>
      <c r="OKZ197" s="413"/>
      <c r="OLA197" s="413"/>
      <c r="OLB197" s="412"/>
      <c r="OLC197" s="412"/>
      <c r="OLD197" s="412"/>
      <c r="OLE197" s="412"/>
      <c r="OLF197" s="412"/>
      <c r="OLG197" s="412"/>
      <c r="OLH197" s="412"/>
      <c r="OLI197" s="412"/>
      <c r="OLJ197" s="412"/>
      <c r="OLK197" s="412"/>
      <c r="OLL197" s="412"/>
      <c r="OLM197" s="412"/>
      <c r="OLN197" s="412"/>
      <c r="OLO197" s="412"/>
      <c r="OLP197" s="412"/>
      <c r="OLQ197" s="412"/>
      <c r="OLR197" s="412"/>
      <c r="OLS197" s="412"/>
      <c r="OLT197" s="412"/>
      <c r="OLU197" s="412"/>
      <c r="OLV197" s="412"/>
      <c r="OLW197" s="412"/>
      <c r="OLX197" s="412"/>
      <c r="OLY197" s="412"/>
      <c r="OLZ197" s="412"/>
      <c r="OMA197" s="412"/>
      <c r="OMB197" s="412"/>
      <c r="OMC197" s="412"/>
      <c r="OMD197" s="412"/>
      <c r="OME197" s="412"/>
      <c r="OMF197" s="412"/>
      <c r="OMG197" s="412"/>
      <c r="OMH197" s="412"/>
      <c r="OMI197" s="412"/>
      <c r="OMJ197" s="412"/>
      <c r="OMK197" s="412"/>
      <c r="OML197" s="412"/>
      <c r="OMM197" s="412"/>
      <c r="OMN197" s="412"/>
      <c r="OMO197" s="412"/>
      <c r="OMP197" s="412"/>
      <c r="OMQ197" s="412"/>
      <c r="OMR197" s="412"/>
      <c r="OMS197" s="412"/>
      <c r="OMT197" s="413"/>
      <c r="OMU197" s="413"/>
      <c r="OMV197" s="413"/>
      <c r="OMW197" s="413"/>
      <c r="OMX197" s="413"/>
      <c r="OMY197" s="413"/>
      <c r="OMZ197" s="413"/>
      <c r="ONA197" s="413"/>
      <c r="ONB197" s="413"/>
      <c r="ONC197" s="413"/>
      <c r="OND197" s="413"/>
      <c r="ONE197" s="413"/>
      <c r="ONF197" s="413"/>
      <c r="ONG197" s="413"/>
      <c r="ONH197" s="413"/>
      <c r="ONI197" s="413"/>
      <c r="ONJ197" s="413"/>
      <c r="ONK197" s="413"/>
      <c r="ONL197" s="413"/>
      <c r="ONM197" s="413"/>
      <c r="ONN197" s="413"/>
      <c r="ONO197" s="413"/>
      <c r="ONP197" s="413"/>
      <c r="ONQ197" s="413"/>
      <c r="ONR197" s="414"/>
      <c r="ONS197" s="414"/>
      <c r="ONT197" s="414"/>
      <c r="ONU197" s="414"/>
      <c r="ONV197" s="414"/>
      <c r="ONW197" s="413"/>
      <c r="ONX197" s="413"/>
      <c r="ONY197" s="414"/>
      <c r="ONZ197" s="414"/>
      <c r="OOA197" s="413"/>
      <c r="OOB197" s="413"/>
      <c r="OOC197" s="414"/>
      <c r="OOD197" s="414"/>
      <c r="OOE197" s="413"/>
      <c r="OOF197" s="413"/>
      <c r="OOG197" s="413"/>
      <c r="OOH197" s="413"/>
      <c r="OOI197" s="413"/>
      <c r="OOJ197" s="413"/>
      <c r="OOK197" s="413"/>
      <c r="OOL197" s="414"/>
      <c r="OOM197" s="414"/>
      <c r="OON197" s="413"/>
      <c r="OOO197" s="413"/>
      <c r="OOP197" s="414"/>
      <c r="OOQ197" s="414"/>
      <c r="OOR197" s="413"/>
      <c r="OOS197" s="413"/>
      <c r="OOT197" s="413"/>
      <c r="OOU197" s="413"/>
      <c r="OOV197" s="413"/>
      <c r="OOW197" s="407"/>
      <c r="OOX197" s="439"/>
      <c r="OOY197" s="413"/>
      <c r="OOZ197" s="413"/>
      <c r="OPA197" s="413"/>
      <c r="OPB197" s="413"/>
      <c r="OPC197" s="413"/>
      <c r="OPD197" s="413"/>
      <c r="OPE197" s="413"/>
      <c r="OPF197" s="412"/>
      <c r="OPG197" s="412"/>
      <c r="OPH197" s="412"/>
      <c r="OPI197" s="412"/>
      <c r="OPJ197" s="412"/>
      <c r="OPK197" s="412"/>
      <c r="OPL197" s="412"/>
      <c r="OPM197" s="412"/>
      <c r="OPN197" s="412"/>
      <c r="OPO197" s="412"/>
      <c r="OPP197" s="412"/>
      <c r="OPQ197" s="412"/>
      <c r="OPR197" s="412"/>
      <c r="OPS197" s="412"/>
      <c r="OPT197" s="412"/>
      <c r="OPU197" s="412"/>
      <c r="OPV197" s="412"/>
      <c r="OPW197" s="412"/>
      <c r="OPX197" s="412"/>
      <c r="OPY197" s="412"/>
      <c r="OPZ197" s="412"/>
      <c r="OQA197" s="412"/>
      <c r="OQB197" s="412"/>
      <c r="OQC197" s="412"/>
      <c r="OQD197" s="412"/>
      <c r="OQE197" s="412"/>
      <c r="OQF197" s="412"/>
      <c r="OQG197" s="412"/>
      <c r="OQH197" s="412"/>
      <c r="OQI197" s="412"/>
      <c r="OQJ197" s="412"/>
      <c r="OQK197" s="412"/>
      <c r="OQL197" s="412"/>
      <c r="OQM197" s="412"/>
      <c r="OQN197" s="412"/>
      <c r="OQO197" s="412"/>
      <c r="OQP197" s="412"/>
      <c r="OQQ197" s="412"/>
      <c r="OQR197" s="412"/>
      <c r="OQS197" s="412"/>
      <c r="OQT197" s="412"/>
      <c r="OQU197" s="412"/>
      <c r="OQV197" s="412"/>
      <c r="OQW197" s="412"/>
      <c r="OQX197" s="413"/>
      <c r="OQY197" s="413"/>
      <c r="OQZ197" s="413"/>
      <c r="ORA197" s="413"/>
      <c r="ORB197" s="413"/>
      <c r="ORC197" s="413"/>
      <c r="ORD197" s="413"/>
      <c r="ORE197" s="413"/>
      <c r="ORF197" s="413"/>
      <c r="ORG197" s="413"/>
      <c r="ORH197" s="413"/>
      <c r="ORI197" s="413"/>
      <c r="ORJ197" s="413"/>
      <c r="ORK197" s="413"/>
      <c r="ORL197" s="413"/>
      <c r="ORM197" s="413"/>
      <c r="ORN197" s="413"/>
      <c r="ORO197" s="413"/>
      <c r="ORP197" s="413"/>
      <c r="ORQ197" s="413"/>
      <c r="ORR197" s="413"/>
      <c r="ORS197" s="413"/>
      <c r="ORT197" s="413"/>
      <c r="ORU197" s="413"/>
      <c r="ORV197" s="414"/>
      <c r="ORW197" s="414"/>
      <c r="ORX197" s="414"/>
      <c r="ORY197" s="414"/>
      <c r="ORZ197" s="414"/>
      <c r="OSA197" s="413"/>
      <c r="OSB197" s="413"/>
      <c r="OSC197" s="414"/>
      <c r="OSD197" s="414"/>
      <c r="OSE197" s="413"/>
      <c r="OSF197" s="413"/>
      <c r="OSG197" s="414"/>
      <c r="OSH197" s="414"/>
      <c r="OSI197" s="413"/>
      <c r="OSJ197" s="413"/>
      <c r="OSK197" s="413"/>
      <c r="OSL197" s="413"/>
      <c r="OSM197" s="413"/>
      <c r="OSN197" s="413"/>
      <c r="OSO197" s="413"/>
      <c r="OSP197" s="414"/>
      <c r="OSQ197" s="414"/>
      <c r="OSR197" s="413"/>
      <c r="OSS197" s="413"/>
      <c r="OST197" s="414"/>
      <c r="OSU197" s="414"/>
      <c r="OSV197" s="413"/>
      <c r="OSW197" s="413"/>
      <c r="OSX197" s="413"/>
      <c r="OSY197" s="413"/>
      <c r="OSZ197" s="413"/>
      <c r="OTA197" s="407"/>
      <c r="OTB197" s="439"/>
      <c r="OTC197" s="413"/>
      <c r="OTD197" s="413"/>
      <c r="OTE197" s="413"/>
      <c r="OTF197" s="413"/>
      <c r="OTG197" s="413"/>
      <c r="OTH197" s="413"/>
      <c r="OTI197" s="413"/>
      <c r="OTJ197" s="412"/>
      <c r="OTK197" s="412"/>
      <c r="OTL197" s="412"/>
      <c r="OTM197" s="412"/>
      <c r="OTN197" s="412"/>
      <c r="OTO197" s="412"/>
      <c r="OTP197" s="412"/>
      <c r="OTQ197" s="412"/>
      <c r="OTR197" s="412"/>
      <c r="OTS197" s="412"/>
      <c r="OTT197" s="412"/>
      <c r="OTU197" s="412"/>
      <c r="OTV197" s="412"/>
      <c r="OTW197" s="412"/>
      <c r="OTX197" s="412"/>
      <c r="OTY197" s="412"/>
      <c r="OTZ197" s="412"/>
      <c r="OUA197" s="412"/>
      <c r="OUB197" s="412"/>
      <c r="OUC197" s="412"/>
      <c r="OUD197" s="412"/>
      <c r="OUE197" s="412"/>
      <c r="OUF197" s="412"/>
      <c r="OUG197" s="412"/>
      <c r="OUH197" s="412"/>
      <c r="OUI197" s="412"/>
      <c r="OUJ197" s="412"/>
      <c r="OUK197" s="412"/>
      <c r="OUL197" s="412"/>
      <c r="OUM197" s="412"/>
      <c r="OUN197" s="412"/>
      <c r="OUO197" s="412"/>
      <c r="OUP197" s="412"/>
      <c r="OUQ197" s="412"/>
      <c r="OUR197" s="412"/>
      <c r="OUS197" s="412"/>
      <c r="OUT197" s="412"/>
      <c r="OUU197" s="412"/>
      <c r="OUV197" s="412"/>
      <c r="OUW197" s="412"/>
      <c r="OUX197" s="412"/>
      <c r="OUY197" s="412"/>
      <c r="OUZ197" s="412"/>
      <c r="OVA197" s="412"/>
      <c r="OVB197" s="413"/>
      <c r="OVC197" s="413"/>
      <c r="OVD197" s="413"/>
      <c r="OVE197" s="413"/>
      <c r="OVF197" s="413"/>
      <c r="OVG197" s="413"/>
      <c r="OVH197" s="413"/>
      <c r="OVI197" s="413"/>
      <c r="OVJ197" s="413"/>
      <c r="OVK197" s="413"/>
      <c r="OVL197" s="413"/>
      <c r="OVM197" s="413"/>
      <c r="OVN197" s="413"/>
      <c r="OVO197" s="413"/>
      <c r="OVP197" s="413"/>
      <c r="OVQ197" s="413"/>
      <c r="OVR197" s="413"/>
      <c r="OVS197" s="413"/>
      <c r="OVT197" s="413"/>
      <c r="OVU197" s="413"/>
      <c r="OVV197" s="413"/>
      <c r="OVW197" s="413"/>
      <c r="OVX197" s="413"/>
      <c r="OVY197" s="413"/>
      <c r="OVZ197" s="414"/>
      <c r="OWA197" s="414"/>
      <c r="OWB197" s="414"/>
      <c r="OWC197" s="414"/>
      <c r="OWD197" s="414"/>
      <c r="OWE197" s="413"/>
      <c r="OWF197" s="413"/>
      <c r="OWG197" s="414"/>
      <c r="OWH197" s="414"/>
      <c r="OWI197" s="413"/>
      <c r="OWJ197" s="413"/>
      <c r="OWK197" s="414"/>
      <c r="OWL197" s="414"/>
      <c r="OWM197" s="413"/>
      <c r="OWN197" s="413"/>
      <c r="OWO197" s="413"/>
      <c r="OWP197" s="413"/>
      <c r="OWQ197" s="413"/>
      <c r="OWR197" s="413"/>
      <c r="OWS197" s="413"/>
      <c r="OWT197" s="414"/>
      <c r="OWU197" s="414"/>
      <c r="OWV197" s="413"/>
      <c r="OWW197" s="413"/>
      <c r="OWX197" s="414"/>
      <c r="OWY197" s="414"/>
      <c r="OWZ197" s="413"/>
      <c r="OXA197" s="413"/>
      <c r="OXB197" s="413"/>
      <c r="OXC197" s="413"/>
      <c r="OXD197" s="413"/>
      <c r="OXE197" s="407"/>
      <c r="OXF197" s="439"/>
      <c r="OXG197" s="413"/>
      <c r="OXH197" s="413"/>
      <c r="OXI197" s="413"/>
      <c r="OXJ197" s="413"/>
      <c r="OXK197" s="413"/>
      <c r="OXL197" s="413"/>
      <c r="OXM197" s="413"/>
      <c r="OXN197" s="412"/>
      <c r="OXO197" s="412"/>
      <c r="OXP197" s="412"/>
      <c r="OXQ197" s="412"/>
      <c r="OXR197" s="412"/>
      <c r="OXS197" s="412"/>
      <c r="OXT197" s="412"/>
      <c r="OXU197" s="412"/>
      <c r="OXV197" s="412"/>
      <c r="OXW197" s="412"/>
      <c r="OXX197" s="412"/>
      <c r="OXY197" s="412"/>
      <c r="OXZ197" s="412"/>
      <c r="OYA197" s="412"/>
      <c r="OYB197" s="412"/>
      <c r="OYC197" s="412"/>
      <c r="OYD197" s="412"/>
      <c r="OYE197" s="412"/>
      <c r="OYF197" s="412"/>
      <c r="OYG197" s="412"/>
      <c r="OYH197" s="412"/>
      <c r="OYI197" s="412"/>
      <c r="OYJ197" s="412"/>
      <c r="OYK197" s="412"/>
      <c r="OYL197" s="412"/>
      <c r="OYM197" s="412"/>
      <c r="OYN197" s="412"/>
      <c r="OYO197" s="412"/>
      <c r="OYP197" s="412"/>
      <c r="OYQ197" s="412"/>
      <c r="OYR197" s="412"/>
      <c r="OYS197" s="412"/>
      <c r="OYT197" s="412"/>
      <c r="OYU197" s="412"/>
      <c r="OYV197" s="412"/>
      <c r="OYW197" s="412"/>
      <c r="OYX197" s="412"/>
      <c r="OYY197" s="412"/>
      <c r="OYZ197" s="412"/>
      <c r="OZA197" s="412"/>
      <c r="OZB197" s="412"/>
      <c r="OZC197" s="412"/>
      <c r="OZD197" s="412"/>
      <c r="OZE197" s="412"/>
      <c r="OZF197" s="413"/>
      <c r="OZG197" s="413"/>
      <c r="OZH197" s="413"/>
      <c r="OZI197" s="413"/>
      <c r="OZJ197" s="413"/>
      <c r="OZK197" s="413"/>
      <c r="OZL197" s="413"/>
      <c r="OZM197" s="413"/>
      <c r="OZN197" s="413"/>
      <c r="OZO197" s="413"/>
      <c r="OZP197" s="413"/>
      <c r="OZQ197" s="413"/>
      <c r="OZR197" s="413"/>
      <c r="OZS197" s="413"/>
      <c r="OZT197" s="413"/>
      <c r="OZU197" s="413"/>
      <c r="OZV197" s="413"/>
      <c r="OZW197" s="413"/>
      <c r="OZX197" s="413"/>
      <c r="OZY197" s="413"/>
      <c r="OZZ197" s="413"/>
      <c r="PAA197" s="413"/>
      <c r="PAB197" s="413"/>
      <c r="PAC197" s="413"/>
      <c r="PAD197" s="414"/>
      <c r="PAE197" s="414"/>
      <c r="PAF197" s="414"/>
      <c r="PAG197" s="414"/>
      <c r="PAH197" s="414"/>
      <c r="PAI197" s="413"/>
      <c r="PAJ197" s="413"/>
      <c r="PAK197" s="414"/>
      <c r="PAL197" s="414"/>
      <c r="PAM197" s="413"/>
      <c r="PAN197" s="413"/>
      <c r="PAO197" s="414"/>
      <c r="PAP197" s="414"/>
      <c r="PAQ197" s="413"/>
      <c r="PAR197" s="413"/>
      <c r="PAS197" s="413"/>
      <c r="PAT197" s="413"/>
      <c r="PAU197" s="413"/>
      <c r="PAV197" s="413"/>
      <c r="PAW197" s="413"/>
      <c r="PAX197" s="414"/>
      <c r="PAY197" s="414"/>
      <c r="PAZ197" s="413"/>
      <c r="PBA197" s="413"/>
      <c r="PBB197" s="414"/>
      <c r="PBC197" s="414"/>
      <c r="PBD197" s="413"/>
      <c r="PBE197" s="413"/>
      <c r="PBF197" s="413"/>
      <c r="PBG197" s="413"/>
      <c r="PBH197" s="413"/>
      <c r="PBI197" s="407"/>
      <c r="PBJ197" s="439"/>
      <c r="PBK197" s="413"/>
      <c r="PBL197" s="413"/>
      <c r="PBM197" s="413"/>
      <c r="PBN197" s="413"/>
      <c r="PBO197" s="413"/>
      <c r="PBP197" s="413"/>
      <c r="PBQ197" s="413"/>
      <c r="PBR197" s="412"/>
      <c r="PBS197" s="412"/>
      <c r="PBT197" s="412"/>
      <c r="PBU197" s="412"/>
      <c r="PBV197" s="412"/>
      <c r="PBW197" s="412"/>
      <c r="PBX197" s="412"/>
      <c r="PBY197" s="412"/>
      <c r="PBZ197" s="412"/>
      <c r="PCA197" s="412"/>
      <c r="PCB197" s="412"/>
      <c r="PCC197" s="412"/>
      <c r="PCD197" s="412"/>
      <c r="PCE197" s="412"/>
      <c r="PCF197" s="412"/>
      <c r="PCG197" s="412"/>
      <c r="PCH197" s="412"/>
      <c r="PCI197" s="412"/>
      <c r="PCJ197" s="412"/>
      <c r="PCK197" s="412"/>
      <c r="PCL197" s="412"/>
      <c r="PCM197" s="412"/>
      <c r="PCN197" s="412"/>
      <c r="PCO197" s="412"/>
      <c r="PCP197" s="412"/>
      <c r="PCQ197" s="412"/>
      <c r="PCR197" s="412"/>
      <c r="PCS197" s="412"/>
      <c r="PCT197" s="412"/>
      <c r="PCU197" s="412"/>
      <c r="PCV197" s="412"/>
      <c r="PCW197" s="412"/>
      <c r="PCX197" s="412"/>
      <c r="PCY197" s="412"/>
      <c r="PCZ197" s="412"/>
      <c r="PDA197" s="412"/>
      <c r="PDB197" s="412"/>
      <c r="PDC197" s="412"/>
      <c r="PDD197" s="412"/>
      <c r="PDE197" s="412"/>
      <c r="PDF197" s="412"/>
      <c r="PDG197" s="412"/>
      <c r="PDH197" s="412"/>
      <c r="PDI197" s="412"/>
      <c r="PDJ197" s="413"/>
      <c r="PDK197" s="413"/>
      <c r="PDL197" s="413"/>
      <c r="PDM197" s="413"/>
      <c r="PDN197" s="413"/>
      <c r="PDO197" s="413"/>
      <c r="PDP197" s="413"/>
      <c r="PDQ197" s="413"/>
      <c r="PDR197" s="413"/>
      <c r="PDS197" s="413"/>
      <c r="PDT197" s="413"/>
      <c r="PDU197" s="413"/>
      <c r="PDV197" s="413"/>
      <c r="PDW197" s="413"/>
      <c r="PDX197" s="413"/>
      <c r="PDY197" s="413"/>
      <c r="PDZ197" s="413"/>
      <c r="PEA197" s="413"/>
      <c r="PEB197" s="413"/>
      <c r="PEC197" s="413"/>
      <c r="PED197" s="413"/>
      <c r="PEE197" s="413"/>
      <c r="PEF197" s="413"/>
      <c r="PEG197" s="413"/>
      <c r="PEH197" s="414"/>
      <c r="PEI197" s="414"/>
      <c r="PEJ197" s="414"/>
      <c r="PEK197" s="414"/>
      <c r="PEL197" s="414"/>
      <c r="PEM197" s="413"/>
      <c r="PEN197" s="413"/>
      <c r="PEO197" s="414"/>
      <c r="PEP197" s="414"/>
      <c r="PEQ197" s="413"/>
      <c r="PER197" s="413"/>
      <c r="PES197" s="414"/>
      <c r="PET197" s="414"/>
      <c r="PEU197" s="413"/>
      <c r="PEV197" s="413"/>
      <c r="PEW197" s="413"/>
      <c r="PEX197" s="413"/>
      <c r="PEY197" s="413"/>
      <c r="PEZ197" s="413"/>
      <c r="PFA197" s="413"/>
      <c r="PFB197" s="414"/>
      <c r="PFC197" s="414"/>
      <c r="PFD197" s="413"/>
      <c r="PFE197" s="413"/>
      <c r="PFF197" s="414"/>
      <c r="PFG197" s="414"/>
      <c r="PFH197" s="413"/>
      <c r="PFI197" s="413"/>
      <c r="PFJ197" s="413"/>
      <c r="PFK197" s="413"/>
      <c r="PFL197" s="413"/>
      <c r="PFM197" s="407"/>
      <c r="PFN197" s="439"/>
      <c r="PFO197" s="413"/>
      <c r="PFP197" s="413"/>
      <c r="PFQ197" s="413"/>
      <c r="PFR197" s="413"/>
      <c r="PFS197" s="413"/>
      <c r="PFT197" s="413"/>
      <c r="PFU197" s="413"/>
      <c r="PFV197" s="412"/>
      <c r="PFW197" s="412"/>
      <c r="PFX197" s="412"/>
      <c r="PFY197" s="412"/>
      <c r="PFZ197" s="412"/>
      <c r="PGA197" s="412"/>
      <c r="PGB197" s="412"/>
      <c r="PGC197" s="412"/>
      <c r="PGD197" s="412"/>
      <c r="PGE197" s="412"/>
      <c r="PGF197" s="412"/>
      <c r="PGG197" s="412"/>
      <c r="PGH197" s="412"/>
      <c r="PGI197" s="412"/>
      <c r="PGJ197" s="412"/>
      <c r="PGK197" s="412"/>
      <c r="PGL197" s="412"/>
      <c r="PGM197" s="412"/>
      <c r="PGN197" s="412"/>
      <c r="PGO197" s="412"/>
      <c r="PGP197" s="412"/>
      <c r="PGQ197" s="412"/>
      <c r="PGR197" s="412"/>
      <c r="PGS197" s="412"/>
      <c r="PGT197" s="412"/>
      <c r="PGU197" s="412"/>
      <c r="PGV197" s="412"/>
      <c r="PGW197" s="412"/>
      <c r="PGX197" s="412"/>
      <c r="PGY197" s="412"/>
      <c r="PGZ197" s="412"/>
      <c r="PHA197" s="412"/>
      <c r="PHB197" s="412"/>
      <c r="PHC197" s="412"/>
      <c r="PHD197" s="412"/>
      <c r="PHE197" s="412"/>
      <c r="PHF197" s="412"/>
      <c r="PHG197" s="412"/>
      <c r="PHH197" s="412"/>
      <c r="PHI197" s="412"/>
      <c r="PHJ197" s="412"/>
      <c r="PHK197" s="412"/>
      <c r="PHL197" s="412"/>
      <c r="PHM197" s="412"/>
      <c r="PHN197" s="413"/>
      <c r="PHO197" s="413"/>
      <c r="PHP197" s="413"/>
      <c r="PHQ197" s="413"/>
      <c r="PHR197" s="413"/>
      <c r="PHS197" s="413"/>
      <c r="PHT197" s="413"/>
      <c r="PHU197" s="413"/>
      <c r="PHV197" s="413"/>
      <c r="PHW197" s="413"/>
      <c r="PHX197" s="413"/>
      <c r="PHY197" s="413"/>
      <c r="PHZ197" s="413"/>
      <c r="PIA197" s="413"/>
      <c r="PIB197" s="413"/>
      <c r="PIC197" s="413"/>
      <c r="PID197" s="413"/>
      <c r="PIE197" s="413"/>
      <c r="PIF197" s="413"/>
      <c r="PIG197" s="413"/>
      <c r="PIH197" s="413"/>
      <c r="PII197" s="413"/>
      <c r="PIJ197" s="413"/>
      <c r="PIK197" s="413"/>
      <c r="PIL197" s="414"/>
      <c r="PIM197" s="414"/>
      <c r="PIN197" s="414"/>
      <c r="PIO197" s="414"/>
      <c r="PIP197" s="414"/>
      <c r="PIQ197" s="413"/>
      <c r="PIR197" s="413"/>
      <c r="PIS197" s="414"/>
      <c r="PIT197" s="414"/>
      <c r="PIU197" s="413"/>
      <c r="PIV197" s="413"/>
      <c r="PIW197" s="414"/>
      <c r="PIX197" s="414"/>
      <c r="PIY197" s="413"/>
      <c r="PIZ197" s="413"/>
      <c r="PJA197" s="413"/>
      <c r="PJB197" s="413"/>
      <c r="PJC197" s="413"/>
      <c r="PJD197" s="413"/>
      <c r="PJE197" s="413"/>
      <c r="PJF197" s="414"/>
      <c r="PJG197" s="414"/>
      <c r="PJH197" s="413"/>
      <c r="PJI197" s="413"/>
      <c r="PJJ197" s="414"/>
      <c r="PJK197" s="414"/>
      <c r="PJL197" s="413"/>
      <c r="PJM197" s="413"/>
      <c r="PJN197" s="413"/>
      <c r="PJO197" s="413"/>
      <c r="PJP197" s="413"/>
      <c r="PJQ197" s="407"/>
      <c r="PJR197" s="439"/>
      <c r="PJS197" s="413"/>
      <c r="PJT197" s="413"/>
      <c r="PJU197" s="413"/>
      <c r="PJV197" s="413"/>
      <c r="PJW197" s="413"/>
      <c r="PJX197" s="413"/>
      <c r="PJY197" s="413"/>
      <c r="PJZ197" s="412"/>
      <c r="PKA197" s="412"/>
      <c r="PKB197" s="412"/>
      <c r="PKC197" s="412"/>
      <c r="PKD197" s="412"/>
      <c r="PKE197" s="412"/>
      <c r="PKF197" s="412"/>
      <c r="PKG197" s="412"/>
      <c r="PKH197" s="412"/>
      <c r="PKI197" s="412"/>
      <c r="PKJ197" s="412"/>
      <c r="PKK197" s="412"/>
      <c r="PKL197" s="412"/>
      <c r="PKM197" s="412"/>
      <c r="PKN197" s="412"/>
      <c r="PKO197" s="412"/>
      <c r="PKP197" s="412"/>
      <c r="PKQ197" s="412"/>
      <c r="PKR197" s="412"/>
      <c r="PKS197" s="412"/>
      <c r="PKT197" s="412"/>
      <c r="PKU197" s="412"/>
      <c r="PKV197" s="412"/>
      <c r="PKW197" s="412"/>
      <c r="PKX197" s="412"/>
      <c r="PKY197" s="412"/>
      <c r="PKZ197" s="412"/>
      <c r="PLA197" s="412"/>
      <c r="PLB197" s="412"/>
      <c r="PLC197" s="412"/>
      <c r="PLD197" s="412"/>
      <c r="PLE197" s="412"/>
      <c r="PLF197" s="412"/>
      <c r="PLG197" s="412"/>
      <c r="PLH197" s="412"/>
      <c r="PLI197" s="412"/>
      <c r="PLJ197" s="412"/>
      <c r="PLK197" s="412"/>
      <c r="PLL197" s="412"/>
      <c r="PLM197" s="412"/>
      <c r="PLN197" s="412"/>
      <c r="PLO197" s="412"/>
      <c r="PLP197" s="412"/>
      <c r="PLQ197" s="412"/>
      <c r="PLR197" s="413"/>
      <c r="PLS197" s="413"/>
      <c r="PLT197" s="413"/>
      <c r="PLU197" s="413"/>
      <c r="PLV197" s="413"/>
      <c r="PLW197" s="413"/>
      <c r="PLX197" s="413"/>
      <c r="PLY197" s="413"/>
      <c r="PLZ197" s="413"/>
      <c r="PMA197" s="413"/>
      <c r="PMB197" s="413"/>
      <c r="PMC197" s="413"/>
      <c r="PMD197" s="413"/>
      <c r="PME197" s="413"/>
      <c r="PMF197" s="413"/>
      <c r="PMG197" s="413"/>
      <c r="PMH197" s="413"/>
      <c r="PMI197" s="413"/>
      <c r="PMJ197" s="413"/>
      <c r="PMK197" s="413"/>
      <c r="PML197" s="413"/>
      <c r="PMM197" s="413"/>
      <c r="PMN197" s="413"/>
      <c r="PMO197" s="413"/>
      <c r="PMP197" s="414"/>
      <c r="PMQ197" s="414"/>
      <c r="PMR197" s="414"/>
      <c r="PMS197" s="414"/>
      <c r="PMT197" s="414"/>
      <c r="PMU197" s="413"/>
      <c r="PMV197" s="413"/>
      <c r="PMW197" s="414"/>
      <c r="PMX197" s="414"/>
      <c r="PMY197" s="413"/>
      <c r="PMZ197" s="413"/>
      <c r="PNA197" s="414"/>
      <c r="PNB197" s="414"/>
      <c r="PNC197" s="413"/>
      <c r="PND197" s="413"/>
      <c r="PNE197" s="413"/>
      <c r="PNF197" s="413"/>
      <c r="PNG197" s="413"/>
      <c r="PNH197" s="413"/>
      <c r="PNI197" s="413"/>
      <c r="PNJ197" s="414"/>
      <c r="PNK197" s="414"/>
      <c r="PNL197" s="413"/>
      <c r="PNM197" s="413"/>
      <c r="PNN197" s="414"/>
      <c r="PNO197" s="414"/>
      <c r="PNP197" s="413"/>
      <c r="PNQ197" s="413"/>
      <c r="PNR197" s="413"/>
      <c r="PNS197" s="413"/>
      <c r="PNT197" s="413"/>
      <c r="PNU197" s="407"/>
      <c r="PNV197" s="439"/>
      <c r="PNW197" s="413"/>
      <c r="PNX197" s="413"/>
      <c r="PNY197" s="413"/>
      <c r="PNZ197" s="413"/>
      <c r="POA197" s="413"/>
      <c r="POB197" s="413"/>
      <c r="POC197" s="413"/>
      <c r="POD197" s="412"/>
      <c r="POE197" s="412"/>
      <c r="POF197" s="412"/>
      <c r="POG197" s="412"/>
      <c r="POH197" s="412"/>
      <c r="POI197" s="412"/>
      <c r="POJ197" s="412"/>
      <c r="POK197" s="412"/>
      <c r="POL197" s="412"/>
      <c r="POM197" s="412"/>
      <c r="PON197" s="412"/>
      <c r="POO197" s="412"/>
      <c r="POP197" s="412"/>
      <c r="POQ197" s="412"/>
      <c r="POR197" s="412"/>
      <c r="POS197" s="412"/>
      <c r="POT197" s="412"/>
      <c r="POU197" s="412"/>
      <c r="POV197" s="412"/>
      <c r="POW197" s="412"/>
      <c r="POX197" s="412"/>
      <c r="POY197" s="412"/>
      <c r="POZ197" s="412"/>
      <c r="PPA197" s="412"/>
      <c r="PPB197" s="412"/>
      <c r="PPC197" s="412"/>
      <c r="PPD197" s="412"/>
      <c r="PPE197" s="412"/>
      <c r="PPF197" s="412"/>
      <c r="PPG197" s="412"/>
      <c r="PPH197" s="412"/>
      <c r="PPI197" s="412"/>
      <c r="PPJ197" s="412"/>
      <c r="PPK197" s="412"/>
      <c r="PPL197" s="412"/>
      <c r="PPM197" s="412"/>
      <c r="PPN197" s="412"/>
      <c r="PPO197" s="412"/>
      <c r="PPP197" s="412"/>
      <c r="PPQ197" s="412"/>
      <c r="PPR197" s="412"/>
      <c r="PPS197" s="412"/>
      <c r="PPT197" s="412"/>
      <c r="PPU197" s="412"/>
      <c r="PPV197" s="413"/>
      <c r="PPW197" s="413"/>
      <c r="PPX197" s="413"/>
      <c r="PPY197" s="413"/>
      <c r="PPZ197" s="413"/>
      <c r="PQA197" s="413"/>
      <c r="PQB197" s="413"/>
      <c r="PQC197" s="413"/>
      <c r="PQD197" s="413"/>
      <c r="PQE197" s="413"/>
      <c r="PQF197" s="413"/>
      <c r="PQG197" s="413"/>
      <c r="PQH197" s="413"/>
      <c r="PQI197" s="413"/>
      <c r="PQJ197" s="413"/>
      <c r="PQK197" s="413"/>
      <c r="PQL197" s="413"/>
      <c r="PQM197" s="413"/>
      <c r="PQN197" s="413"/>
      <c r="PQO197" s="413"/>
      <c r="PQP197" s="413"/>
      <c r="PQQ197" s="413"/>
      <c r="PQR197" s="413"/>
      <c r="PQS197" s="413"/>
      <c r="PQT197" s="414"/>
      <c r="PQU197" s="414"/>
      <c r="PQV197" s="414"/>
      <c r="PQW197" s="414"/>
      <c r="PQX197" s="414"/>
      <c r="PQY197" s="413"/>
      <c r="PQZ197" s="413"/>
      <c r="PRA197" s="414"/>
      <c r="PRB197" s="414"/>
      <c r="PRC197" s="413"/>
      <c r="PRD197" s="413"/>
      <c r="PRE197" s="414"/>
      <c r="PRF197" s="414"/>
      <c r="PRG197" s="413"/>
      <c r="PRH197" s="413"/>
      <c r="PRI197" s="413"/>
      <c r="PRJ197" s="413"/>
      <c r="PRK197" s="413"/>
      <c r="PRL197" s="413"/>
      <c r="PRM197" s="413"/>
      <c r="PRN197" s="414"/>
      <c r="PRO197" s="414"/>
      <c r="PRP197" s="413"/>
      <c r="PRQ197" s="413"/>
      <c r="PRR197" s="414"/>
      <c r="PRS197" s="414"/>
      <c r="PRT197" s="413"/>
      <c r="PRU197" s="413"/>
      <c r="PRV197" s="413"/>
      <c r="PRW197" s="413"/>
      <c r="PRX197" s="413"/>
      <c r="PRY197" s="407"/>
      <c r="PRZ197" s="439"/>
      <c r="PSA197" s="413"/>
      <c r="PSB197" s="413"/>
      <c r="PSC197" s="413"/>
      <c r="PSD197" s="413"/>
      <c r="PSE197" s="413"/>
      <c r="PSF197" s="413"/>
      <c r="PSG197" s="413"/>
      <c r="PSH197" s="412"/>
      <c r="PSI197" s="412"/>
      <c r="PSJ197" s="412"/>
      <c r="PSK197" s="412"/>
      <c r="PSL197" s="412"/>
      <c r="PSM197" s="412"/>
      <c r="PSN197" s="412"/>
      <c r="PSO197" s="412"/>
      <c r="PSP197" s="412"/>
      <c r="PSQ197" s="412"/>
      <c r="PSR197" s="412"/>
      <c r="PSS197" s="412"/>
      <c r="PST197" s="412"/>
      <c r="PSU197" s="412"/>
      <c r="PSV197" s="412"/>
      <c r="PSW197" s="412"/>
      <c r="PSX197" s="412"/>
      <c r="PSY197" s="412"/>
      <c r="PSZ197" s="412"/>
      <c r="PTA197" s="412"/>
      <c r="PTB197" s="412"/>
      <c r="PTC197" s="412"/>
      <c r="PTD197" s="412"/>
      <c r="PTE197" s="412"/>
      <c r="PTF197" s="412"/>
      <c r="PTG197" s="412"/>
      <c r="PTH197" s="412"/>
      <c r="PTI197" s="412"/>
      <c r="PTJ197" s="412"/>
      <c r="PTK197" s="412"/>
      <c r="PTL197" s="412"/>
      <c r="PTM197" s="412"/>
      <c r="PTN197" s="412"/>
      <c r="PTO197" s="412"/>
      <c r="PTP197" s="412"/>
      <c r="PTQ197" s="412"/>
      <c r="PTR197" s="412"/>
      <c r="PTS197" s="412"/>
      <c r="PTT197" s="412"/>
      <c r="PTU197" s="412"/>
      <c r="PTV197" s="412"/>
      <c r="PTW197" s="412"/>
      <c r="PTX197" s="412"/>
      <c r="PTY197" s="412"/>
      <c r="PTZ197" s="413"/>
      <c r="PUA197" s="413"/>
      <c r="PUB197" s="413"/>
      <c r="PUC197" s="413"/>
      <c r="PUD197" s="413"/>
      <c r="PUE197" s="413"/>
      <c r="PUF197" s="413"/>
      <c r="PUG197" s="413"/>
      <c r="PUH197" s="413"/>
      <c r="PUI197" s="413"/>
      <c r="PUJ197" s="413"/>
      <c r="PUK197" s="413"/>
      <c r="PUL197" s="413"/>
      <c r="PUM197" s="413"/>
      <c r="PUN197" s="413"/>
      <c r="PUO197" s="413"/>
      <c r="PUP197" s="413"/>
      <c r="PUQ197" s="413"/>
      <c r="PUR197" s="413"/>
      <c r="PUS197" s="413"/>
      <c r="PUT197" s="413"/>
      <c r="PUU197" s="413"/>
      <c r="PUV197" s="413"/>
      <c r="PUW197" s="413"/>
      <c r="PUX197" s="414"/>
      <c r="PUY197" s="414"/>
      <c r="PUZ197" s="414"/>
      <c r="PVA197" s="414"/>
      <c r="PVB197" s="414"/>
      <c r="PVC197" s="413"/>
      <c r="PVD197" s="413"/>
      <c r="PVE197" s="414"/>
      <c r="PVF197" s="414"/>
      <c r="PVG197" s="413"/>
      <c r="PVH197" s="413"/>
      <c r="PVI197" s="414"/>
      <c r="PVJ197" s="414"/>
      <c r="PVK197" s="413"/>
      <c r="PVL197" s="413"/>
      <c r="PVM197" s="413"/>
      <c r="PVN197" s="413"/>
      <c r="PVO197" s="413"/>
      <c r="PVP197" s="413"/>
      <c r="PVQ197" s="413"/>
      <c r="PVR197" s="414"/>
      <c r="PVS197" s="414"/>
      <c r="PVT197" s="413"/>
      <c r="PVU197" s="413"/>
      <c r="PVV197" s="414"/>
      <c r="PVW197" s="414"/>
      <c r="PVX197" s="413"/>
      <c r="PVY197" s="413"/>
      <c r="PVZ197" s="413"/>
      <c r="PWA197" s="413"/>
      <c r="PWB197" s="413"/>
      <c r="PWC197" s="407"/>
      <c r="PWD197" s="439"/>
      <c r="PWE197" s="413"/>
      <c r="PWF197" s="413"/>
      <c r="PWG197" s="413"/>
      <c r="PWH197" s="413"/>
      <c r="PWI197" s="413"/>
      <c r="PWJ197" s="413"/>
      <c r="PWK197" s="413"/>
      <c r="PWL197" s="412"/>
      <c r="PWM197" s="412"/>
      <c r="PWN197" s="412"/>
      <c r="PWO197" s="412"/>
      <c r="PWP197" s="412"/>
      <c r="PWQ197" s="412"/>
      <c r="PWR197" s="412"/>
      <c r="PWS197" s="412"/>
      <c r="PWT197" s="412"/>
      <c r="PWU197" s="412"/>
      <c r="PWV197" s="412"/>
      <c r="PWW197" s="412"/>
      <c r="PWX197" s="412"/>
      <c r="PWY197" s="412"/>
      <c r="PWZ197" s="412"/>
      <c r="PXA197" s="412"/>
      <c r="PXB197" s="412"/>
      <c r="PXC197" s="412"/>
      <c r="PXD197" s="412"/>
      <c r="PXE197" s="412"/>
      <c r="PXF197" s="412"/>
      <c r="PXG197" s="412"/>
      <c r="PXH197" s="412"/>
      <c r="PXI197" s="412"/>
      <c r="PXJ197" s="412"/>
      <c r="PXK197" s="412"/>
      <c r="PXL197" s="412"/>
      <c r="PXM197" s="412"/>
      <c r="PXN197" s="412"/>
      <c r="PXO197" s="412"/>
      <c r="PXP197" s="412"/>
      <c r="PXQ197" s="412"/>
      <c r="PXR197" s="412"/>
      <c r="PXS197" s="412"/>
      <c r="PXT197" s="412"/>
      <c r="PXU197" s="412"/>
      <c r="PXV197" s="412"/>
      <c r="PXW197" s="412"/>
      <c r="PXX197" s="412"/>
      <c r="PXY197" s="412"/>
      <c r="PXZ197" s="412"/>
      <c r="PYA197" s="412"/>
      <c r="PYB197" s="412"/>
      <c r="PYC197" s="412"/>
      <c r="PYD197" s="413"/>
      <c r="PYE197" s="413"/>
      <c r="PYF197" s="413"/>
      <c r="PYG197" s="413"/>
      <c r="PYH197" s="413"/>
      <c r="PYI197" s="413"/>
      <c r="PYJ197" s="413"/>
      <c r="PYK197" s="413"/>
      <c r="PYL197" s="413"/>
      <c r="PYM197" s="413"/>
      <c r="PYN197" s="413"/>
      <c r="PYO197" s="413"/>
      <c r="PYP197" s="413"/>
      <c r="PYQ197" s="413"/>
      <c r="PYR197" s="413"/>
      <c r="PYS197" s="413"/>
      <c r="PYT197" s="413"/>
      <c r="PYU197" s="413"/>
      <c r="PYV197" s="413"/>
      <c r="PYW197" s="413"/>
      <c r="PYX197" s="413"/>
      <c r="PYY197" s="413"/>
      <c r="PYZ197" s="413"/>
      <c r="PZA197" s="413"/>
      <c r="PZB197" s="414"/>
      <c r="PZC197" s="414"/>
      <c r="PZD197" s="414"/>
      <c r="PZE197" s="414"/>
      <c r="PZF197" s="414"/>
      <c r="PZG197" s="413"/>
      <c r="PZH197" s="413"/>
      <c r="PZI197" s="414"/>
      <c r="PZJ197" s="414"/>
      <c r="PZK197" s="413"/>
      <c r="PZL197" s="413"/>
      <c r="PZM197" s="414"/>
      <c r="PZN197" s="414"/>
      <c r="PZO197" s="413"/>
      <c r="PZP197" s="413"/>
      <c r="PZQ197" s="413"/>
      <c r="PZR197" s="413"/>
      <c r="PZS197" s="413"/>
      <c r="PZT197" s="413"/>
      <c r="PZU197" s="413"/>
      <c r="PZV197" s="414"/>
      <c r="PZW197" s="414"/>
      <c r="PZX197" s="413"/>
      <c r="PZY197" s="413"/>
      <c r="PZZ197" s="414"/>
      <c r="QAA197" s="414"/>
      <c r="QAB197" s="413"/>
      <c r="QAC197" s="413"/>
      <c r="QAD197" s="413"/>
      <c r="QAE197" s="413"/>
      <c r="QAF197" s="413"/>
      <c r="QAG197" s="407"/>
      <c r="QAH197" s="439"/>
      <c r="QAI197" s="413"/>
      <c r="QAJ197" s="413"/>
      <c r="QAK197" s="413"/>
      <c r="QAL197" s="413"/>
      <c r="QAM197" s="413"/>
      <c r="QAN197" s="413"/>
      <c r="QAO197" s="413"/>
      <c r="QAP197" s="412"/>
      <c r="QAQ197" s="412"/>
      <c r="QAR197" s="412"/>
      <c r="QAS197" s="412"/>
      <c r="QAT197" s="412"/>
      <c r="QAU197" s="412"/>
      <c r="QAV197" s="412"/>
      <c r="QAW197" s="412"/>
      <c r="QAX197" s="412"/>
      <c r="QAY197" s="412"/>
      <c r="QAZ197" s="412"/>
      <c r="QBA197" s="412"/>
      <c r="QBB197" s="412"/>
      <c r="QBC197" s="412"/>
      <c r="QBD197" s="412"/>
      <c r="QBE197" s="412"/>
      <c r="QBF197" s="412"/>
      <c r="QBG197" s="412"/>
      <c r="QBH197" s="412"/>
      <c r="QBI197" s="412"/>
      <c r="QBJ197" s="412"/>
      <c r="QBK197" s="412"/>
      <c r="QBL197" s="412"/>
      <c r="QBM197" s="412"/>
      <c r="QBN197" s="412"/>
      <c r="QBO197" s="412"/>
      <c r="QBP197" s="412"/>
      <c r="QBQ197" s="412"/>
      <c r="QBR197" s="412"/>
      <c r="QBS197" s="412"/>
      <c r="QBT197" s="412"/>
      <c r="QBU197" s="412"/>
      <c r="QBV197" s="412"/>
      <c r="QBW197" s="412"/>
      <c r="QBX197" s="412"/>
      <c r="QBY197" s="412"/>
      <c r="QBZ197" s="412"/>
      <c r="QCA197" s="412"/>
      <c r="QCB197" s="412"/>
      <c r="QCC197" s="412"/>
      <c r="QCD197" s="412"/>
      <c r="QCE197" s="412"/>
      <c r="QCF197" s="412"/>
      <c r="QCG197" s="412"/>
      <c r="QCH197" s="413"/>
      <c r="QCI197" s="413"/>
      <c r="QCJ197" s="413"/>
      <c r="QCK197" s="413"/>
      <c r="QCL197" s="413"/>
      <c r="QCM197" s="413"/>
      <c r="QCN197" s="413"/>
      <c r="QCO197" s="413"/>
      <c r="QCP197" s="413"/>
      <c r="QCQ197" s="413"/>
      <c r="QCR197" s="413"/>
      <c r="QCS197" s="413"/>
      <c r="QCT197" s="413"/>
      <c r="QCU197" s="413"/>
      <c r="QCV197" s="413"/>
      <c r="QCW197" s="413"/>
      <c r="QCX197" s="413"/>
      <c r="QCY197" s="413"/>
      <c r="QCZ197" s="413"/>
      <c r="QDA197" s="413"/>
      <c r="QDB197" s="413"/>
      <c r="QDC197" s="413"/>
      <c r="QDD197" s="413"/>
      <c r="QDE197" s="413"/>
      <c r="QDF197" s="414"/>
      <c r="QDG197" s="414"/>
      <c r="QDH197" s="414"/>
      <c r="QDI197" s="414"/>
      <c r="QDJ197" s="414"/>
      <c r="QDK197" s="413"/>
      <c r="QDL197" s="413"/>
      <c r="QDM197" s="414"/>
      <c r="QDN197" s="414"/>
      <c r="QDO197" s="413"/>
      <c r="QDP197" s="413"/>
      <c r="QDQ197" s="414"/>
      <c r="QDR197" s="414"/>
      <c r="QDS197" s="413"/>
      <c r="QDT197" s="413"/>
      <c r="QDU197" s="413"/>
      <c r="QDV197" s="413"/>
      <c r="QDW197" s="413"/>
      <c r="QDX197" s="413"/>
      <c r="QDY197" s="413"/>
      <c r="QDZ197" s="414"/>
      <c r="QEA197" s="414"/>
      <c r="QEB197" s="413"/>
      <c r="QEC197" s="413"/>
      <c r="QED197" s="414"/>
      <c r="QEE197" s="414"/>
      <c r="QEF197" s="413"/>
      <c r="QEG197" s="413"/>
      <c r="QEH197" s="413"/>
      <c r="QEI197" s="413"/>
      <c r="QEJ197" s="413"/>
      <c r="QEK197" s="407"/>
      <c r="QEL197" s="439"/>
      <c r="QEM197" s="413"/>
      <c r="QEN197" s="413"/>
      <c r="QEO197" s="413"/>
      <c r="QEP197" s="413"/>
      <c r="QEQ197" s="413"/>
      <c r="QER197" s="413"/>
      <c r="QES197" s="413"/>
      <c r="QET197" s="412"/>
      <c r="QEU197" s="412"/>
      <c r="QEV197" s="412"/>
      <c r="QEW197" s="412"/>
      <c r="QEX197" s="412"/>
      <c r="QEY197" s="412"/>
      <c r="QEZ197" s="412"/>
      <c r="QFA197" s="412"/>
      <c r="QFB197" s="412"/>
      <c r="QFC197" s="412"/>
      <c r="QFD197" s="412"/>
      <c r="QFE197" s="412"/>
      <c r="QFF197" s="412"/>
      <c r="QFG197" s="412"/>
      <c r="QFH197" s="412"/>
      <c r="QFI197" s="412"/>
      <c r="QFJ197" s="412"/>
      <c r="QFK197" s="412"/>
      <c r="QFL197" s="412"/>
      <c r="QFM197" s="412"/>
      <c r="QFN197" s="412"/>
      <c r="QFO197" s="412"/>
      <c r="QFP197" s="412"/>
      <c r="QFQ197" s="412"/>
      <c r="QFR197" s="412"/>
      <c r="QFS197" s="412"/>
      <c r="QFT197" s="412"/>
      <c r="QFU197" s="412"/>
      <c r="QFV197" s="412"/>
      <c r="QFW197" s="412"/>
      <c r="QFX197" s="412"/>
      <c r="QFY197" s="412"/>
      <c r="QFZ197" s="412"/>
      <c r="QGA197" s="412"/>
      <c r="QGB197" s="412"/>
      <c r="QGC197" s="412"/>
      <c r="QGD197" s="412"/>
      <c r="QGE197" s="412"/>
      <c r="QGF197" s="412"/>
      <c r="QGG197" s="412"/>
      <c r="QGH197" s="412"/>
      <c r="QGI197" s="412"/>
      <c r="QGJ197" s="412"/>
      <c r="QGK197" s="412"/>
      <c r="QGL197" s="413"/>
      <c r="QGM197" s="413"/>
      <c r="QGN197" s="413"/>
      <c r="QGO197" s="413"/>
      <c r="QGP197" s="413"/>
      <c r="QGQ197" s="413"/>
      <c r="QGR197" s="413"/>
      <c r="QGS197" s="413"/>
      <c r="QGT197" s="413"/>
      <c r="QGU197" s="413"/>
      <c r="QGV197" s="413"/>
      <c r="QGW197" s="413"/>
      <c r="QGX197" s="413"/>
      <c r="QGY197" s="413"/>
      <c r="QGZ197" s="413"/>
      <c r="QHA197" s="413"/>
      <c r="QHB197" s="413"/>
      <c r="QHC197" s="413"/>
      <c r="QHD197" s="413"/>
      <c r="QHE197" s="413"/>
      <c r="QHF197" s="413"/>
      <c r="QHG197" s="413"/>
      <c r="QHH197" s="413"/>
      <c r="QHI197" s="413"/>
      <c r="QHJ197" s="414"/>
      <c r="QHK197" s="414"/>
      <c r="QHL197" s="414"/>
      <c r="QHM197" s="414"/>
      <c r="QHN197" s="414"/>
      <c r="QHO197" s="413"/>
      <c r="QHP197" s="413"/>
      <c r="QHQ197" s="414"/>
      <c r="QHR197" s="414"/>
      <c r="QHS197" s="413"/>
      <c r="QHT197" s="413"/>
      <c r="QHU197" s="414"/>
      <c r="QHV197" s="414"/>
      <c r="QHW197" s="413"/>
      <c r="QHX197" s="413"/>
      <c r="QHY197" s="413"/>
      <c r="QHZ197" s="413"/>
      <c r="QIA197" s="413"/>
      <c r="QIB197" s="413"/>
      <c r="QIC197" s="413"/>
      <c r="QID197" s="414"/>
      <c r="QIE197" s="414"/>
      <c r="QIF197" s="413"/>
      <c r="QIG197" s="413"/>
      <c r="QIH197" s="414"/>
      <c r="QII197" s="414"/>
      <c r="QIJ197" s="413"/>
      <c r="QIK197" s="413"/>
      <c r="QIL197" s="413"/>
      <c r="QIM197" s="413"/>
      <c r="QIN197" s="413"/>
      <c r="QIO197" s="407"/>
      <c r="QIP197" s="439"/>
      <c r="QIQ197" s="413"/>
      <c r="QIR197" s="413"/>
      <c r="QIS197" s="413"/>
      <c r="QIT197" s="413"/>
      <c r="QIU197" s="413"/>
      <c r="QIV197" s="413"/>
      <c r="QIW197" s="413"/>
      <c r="QIX197" s="412"/>
      <c r="QIY197" s="412"/>
      <c r="QIZ197" s="412"/>
      <c r="QJA197" s="412"/>
      <c r="QJB197" s="412"/>
      <c r="QJC197" s="412"/>
      <c r="QJD197" s="412"/>
      <c r="QJE197" s="412"/>
      <c r="QJF197" s="412"/>
      <c r="QJG197" s="412"/>
      <c r="QJH197" s="412"/>
      <c r="QJI197" s="412"/>
      <c r="QJJ197" s="412"/>
      <c r="QJK197" s="412"/>
      <c r="QJL197" s="412"/>
      <c r="QJM197" s="412"/>
      <c r="QJN197" s="412"/>
      <c r="QJO197" s="412"/>
      <c r="QJP197" s="412"/>
      <c r="QJQ197" s="412"/>
      <c r="QJR197" s="412"/>
      <c r="QJS197" s="412"/>
      <c r="QJT197" s="412"/>
      <c r="QJU197" s="412"/>
      <c r="QJV197" s="412"/>
      <c r="QJW197" s="412"/>
      <c r="QJX197" s="412"/>
      <c r="QJY197" s="412"/>
      <c r="QJZ197" s="412"/>
      <c r="QKA197" s="412"/>
      <c r="QKB197" s="412"/>
      <c r="QKC197" s="412"/>
      <c r="QKD197" s="412"/>
      <c r="QKE197" s="412"/>
      <c r="QKF197" s="412"/>
      <c r="QKG197" s="412"/>
      <c r="QKH197" s="412"/>
      <c r="QKI197" s="412"/>
      <c r="QKJ197" s="412"/>
      <c r="QKK197" s="412"/>
      <c r="QKL197" s="412"/>
      <c r="QKM197" s="412"/>
      <c r="QKN197" s="412"/>
      <c r="QKO197" s="412"/>
      <c r="QKP197" s="413"/>
      <c r="QKQ197" s="413"/>
      <c r="QKR197" s="413"/>
      <c r="QKS197" s="413"/>
      <c r="QKT197" s="413"/>
      <c r="QKU197" s="413"/>
      <c r="QKV197" s="413"/>
      <c r="QKW197" s="413"/>
      <c r="QKX197" s="413"/>
      <c r="QKY197" s="413"/>
      <c r="QKZ197" s="413"/>
      <c r="QLA197" s="413"/>
      <c r="QLB197" s="413"/>
      <c r="QLC197" s="413"/>
      <c r="QLD197" s="413"/>
      <c r="QLE197" s="413"/>
      <c r="QLF197" s="413"/>
      <c r="QLG197" s="413"/>
      <c r="QLH197" s="413"/>
      <c r="QLI197" s="413"/>
      <c r="QLJ197" s="413"/>
      <c r="QLK197" s="413"/>
      <c r="QLL197" s="413"/>
      <c r="QLM197" s="413"/>
      <c r="QLN197" s="414"/>
      <c r="QLO197" s="414"/>
      <c r="QLP197" s="414"/>
      <c r="QLQ197" s="414"/>
      <c r="QLR197" s="414"/>
      <c r="QLS197" s="413"/>
      <c r="QLT197" s="413"/>
      <c r="QLU197" s="414"/>
      <c r="QLV197" s="414"/>
      <c r="QLW197" s="413"/>
      <c r="QLX197" s="413"/>
      <c r="QLY197" s="414"/>
      <c r="QLZ197" s="414"/>
      <c r="QMA197" s="413"/>
      <c r="QMB197" s="413"/>
      <c r="QMC197" s="413"/>
      <c r="QMD197" s="413"/>
      <c r="QME197" s="413"/>
      <c r="QMF197" s="413"/>
      <c r="QMG197" s="413"/>
      <c r="QMH197" s="414"/>
      <c r="QMI197" s="414"/>
      <c r="QMJ197" s="413"/>
      <c r="QMK197" s="413"/>
      <c r="QML197" s="414"/>
      <c r="QMM197" s="414"/>
      <c r="QMN197" s="413"/>
      <c r="QMO197" s="413"/>
      <c r="QMP197" s="413"/>
      <c r="QMQ197" s="413"/>
      <c r="QMR197" s="413"/>
      <c r="QMS197" s="407"/>
      <c r="QMT197" s="439"/>
      <c r="QMU197" s="413"/>
      <c r="QMV197" s="413"/>
      <c r="QMW197" s="413"/>
      <c r="QMX197" s="413"/>
      <c r="QMY197" s="413"/>
      <c r="QMZ197" s="413"/>
      <c r="QNA197" s="413"/>
      <c r="QNB197" s="412"/>
      <c r="QNC197" s="412"/>
      <c r="QND197" s="412"/>
      <c r="QNE197" s="412"/>
      <c r="QNF197" s="412"/>
      <c r="QNG197" s="412"/>
      <c r="QNH197" s="412"/>
      <c r="QNI197" s="412"/>
      <c r="QNJ197" s="412"/>
      <c r="QNK197" s="412"/>
      <c r="QNL197" s="412"/>
      <c r="QNM197" s="412"/>
      <c r="QNN197" s="412"/>
      <c r="QNO197" s="412"/>
      <c r="QNP197" s="412"/>
      <c r="QNQ197" s="412"/>
      <c r="QNR197" s="412"/>
      <c r="QNS197" s="412"/>
      <c r="QNT197" s="412"/>
      <c r="QNU197" s="412"/>
      <c r="QNV197" s="412"/>
      <c r="QNW197" s="412"/>
      <c r="QNX197" s="412"/>
      <c r="QNY197" s="412"/>
      <c r="QNZ197" s="412"/>
      <c r="QOA197" s="412"/>
      <c r="QOB197" s="412"/>
      <c r="QOC197" s="412"/>
      <c r="QOD197" s="412"/>
      <c r="QOE197" s="412"/>
      <c r="QOF197" s="412"/>
      <c r="QOG197" s="412"/>
      <c r="QOH197" s="412"/>
      <c r="QOI197" s="412"/>
      <c r="QOJ197" s="412"/>
      <c r="QOK197" s="412"/>
      <c r="QOL197" s="412"/>
      <c r="QOM197" s="412"/>
      <c r="QON197" s="412"/>
      <c r="QOO197" s="412"/>
      <c r="QOP197" s="412"/>
      <c r="QOQ197" s="412"/>
      <c r="QOR197" s="412"/>
      <c r="QOS197" s="412"/>
      <c r="QOT197" s="413"/>
      <c r="QOU197" s="413"/>
      <c r="QOV197" s="413"/>
      <c r="QOW197" s="413"/>
      <c r="QOX197" s="413"/>
      <c r="QOY197" s="413"/>
      <c r="QOZ197" s="413"/>
      <c r="QPA197" s="413"/>
      <c r="QPB197" s="413"/>
      <c r="QPC197" s="413"/>
      <c r="QPD197" s="413"/>
      <c r="QPE197" s="413"/>
      <c r="QPF197" s="413"/>
      <c r="QPG197" s="413"/>
      <c r="QPH197" s="413"/>
      <c r="QPI197" s="413"/>
      <c r="QPJ197" s="413"/>
      <c r="QPK197" s="413"/>
      <c r="QPL197" s="413"/>
      <c r="QPM197" s="413"/>
      <c r="QPN197" s="413"/>
      <c r="QPO197" s="413"/>
      <c r="QPP197" s="413"/>
      <c r="QPQ197" s="413"/>
      <c r="QPR197" s="414"/>
      <c r="QPS197" s="414"/>
      <c r="QPT197" s="414"/>
      <c r="QPU197" s="414"/>
      <c r="QPV197" s="414"/>
      <c r="QPW197" s="413"/>
      <c r="QPX197" s="413"/>
      <c r="QPY197" s="414"/>
      <c r="QPZ197" s="414"/>
      <c r="QQA197" s="413"/>
      <c r="QQB197" s="413"/>
      <c r="QQC197" s="414"/>
      <c r="QQD197" s="414"/>
      <c r="QQE197" s="413"/>
      <c r="QQF197" s="413"/>
      <c r="QQG197" s="413"/>
      <c r="QQH197" s="413"/>
      <c r="QQI197" s="413"/>
      <c r="QQJ197" s="413"/>
      <c r="QQK197" s="413"/>
      <c r="QQL197" s="414"/>
      <c r="QQM197" s="414"/>
      <c r="QQN197" s="413"/>
      <c r="QQO197" s="413"/>
      <c r="QQP197" s="414"/>
      <c r="QQQ197" s="414"/>
      <c r="QQR197" s="413"/>
      <c r="QQS197" s="413"/>
      <c r="QQT197" s="413"/>
      <c r="QQU197" s="413"/>
      <c r="QQV197" s="413"/>
      <c r="QQW197" s="407"/>
      <c r="QQX197" s="439"/>
      <c r="QQY197" s="413"/>
      <c r="QQZ197" s="413"/>
      <c r="QRA197" s="413"/>
      <c r="QRB197" s="413"/>
      <c r="QRC197" s="413"/>
      <c r="QRD197" s="413"/>
      <c r="QRE197" s="413"/>
      <c r="QRF197" s="412"/>
      <c r="QRG197" s="412"/>
      <c r="QRH197" s="412"/>
      <c r="QRI197" s="412"/>
      <c r="QRJ197" s="412"/>
      <c r="QRK197" s="412"/>
      <c r="QRL197" s="412"/>
      <c r="QRM197" s="412"/>
      <c r="QRN197" s="412"/>
      <c r="QRO197" s="412"/>
      <c r="QRP197" s="412"/>
      <c r="QRQ197" s="412"/>
      <c r="QRR197" s="412"/>
      <c r="QRS197" s="412"/>
      <c r="QRT197" s="412"/>
      <c r="QRU197" s="412"/>
      <c r="QRV197" s="412"/>
      <c r="QRW197" s="412"/>
      <c r="QRX197" s="412"/>
      <c r="QRY197" s="412"/>
      <c r="QRZ197" s="412"/>
      <c r="QSA197" s="412"/>
      <c r="QSB197" s="412"/>
      <c r="QSC197" s="412"/>
      <c r="QSD197" s="412"/>
      <c r="QSE197" s="412"/>
      <c r="QSF197" s="412"/>
      <c r="QSG197" s="412"/>
      <c r="QSH197" s="412"/>
      <c r="QSI197" s="412"/>
      <c r="QSJ197" s="412"/>
      <c r="QSK197" s="412"/>
      <c r="QSL197" s="412"/>
      <c r="QSM197" s="412"/>
      <c r="QSN197" s="412"/>
      <c r="QSO197" s="412"/>
      <c r="QSP197" s="412"/>
      <c r="QSQ197" s="412"/>
      <c r="QSR197" s="412"/>
      <c r="QSS197" s="412"/>
      <c r="QST197" s="412"/>
      <c r="QSU197" s="412"/>
      <c r="QSV197" s="412"/>
      <c r="QSW197" s="412"/>
      <c r="QSX197" s="413"/>
      <c r="QSY197" s="413"/>
      <c r="QSZ197" s="413"/>
      <c r="QTA197" s="413"/>
      <c r="QTB197" s="413"/>
      <c r="QTC197" s="413"/>
      <c r="QTD197" s="413"/>
      <c r="QTE197" s="413"/>
      <c r="QTF197" s="413"/>
      <c r="QTG197" s="413"/>
      <c r="QTH197" s="413"/>
      <c r="QTI197" s="413"/>
      <c r="QTJ197" s="413"/>
      <c r="QTK197" s="413"/>
      <c r="QTL197" s="413"/>
      <c r="QTM197" s="413"/>
      <c r="QTN197" s="413"/>
      <c r="QTO197" s="413"/>
      <c r="QTP197" s="413"/>
      <c r="QTQ197" s="413"/>
      <c r="QTR197" s="413"/>
      <c r="QTS197" s="413"/>
      <c r="QTT197" s="413"/>
      <c r="QTU197" s="413"/>
      <c r="QTV197" s="414"/>
      <c r="QTW197" s="414"/>
      <c r="QTX197" s="414"/>
      <c r="QTY197" s="414"/>
      <c r="QTZ197" s="414"/>
      <c r="QUA197" s="413"/>
      <c r="QUB197" s="413"/>
      <c r="QUC197" s="414"/>
      <c r="QUD197" s="414"/>
      <c r="QUE197" s="413"/>
      <c r="QUF197" s="413"/>
      <c r="QUG197" s="414"/>
      <c r="QUH197" s="414"/>
      <c r="QUI197" s="413"/>
      <c r="QUJ197" s="413"/>
      <c r="QUK197" s="413"/>
      <c r="QUL197" s="413"/>
      <c r="QUM197" s="413"/>
      <c r="QUN197" s="413"/>
      <c r="QUO197" s="413"/>
      <c r="QUP197" s="414"/>
      <c r="QUQ197" s="414"/>
      <c r="QUR197" s="413"/>
      <c r="QUS197" s="413"/>
      <c r="QUT197" s="414"/>
      <c r="QUU197" s="414"/>
      <c r="QUV197" s="413"/>
      <c r="QUW197" s="413"/>
      <c r="QUX197" s="413"/>
      <c r="QUY197" s="413"/>
      <c r="QUZ197" s="413"/>
      <c r="QVA197" s="407"/>
      <c r="QVB197" s="439"/>
      <c r="QVC197" s="413"/>
      <c r="QVD197" s="413"/>
      <c r="QVE197" s="413"/>
      <c r="QVF197" s="413"/>
      <c r="QVG197" s="413"/>
      <c r="QVH197" s="413"/>
      <c r="QVI197" s="413"/>
      <c r="QVJ197" s="412"/>
      <c r="QVK197" s="412"/>
      <c r="QVL197" s="412"/>
      <c r="QVM197" s="412"/>
      <c r="QVN197" s="412"/>
      <c r="QVO197" s="412"/>
      <c r="QVP197" s="412"/>
      <c r="QVQ197" s="412"/>
      <c r="QVR197" s="412"/>
      <c r="QVS197" s="412"/>
      <c r="QVT197" s="412"/>
      <c r="QVU197" s="412"/>
      <c r="QVV197" s="412"/>
      <c r="QVW197" s="412"/>
      <c r="QVX197" s="412"/>
      <c r="QVY197" s="412"/>
      <c r="QVZ197" s="412"/>
      <c r="QWA197" s="412"/>
      <c r="QWB197" s="412"/>
      <c r="QWC197" s="412"/>
      <c r="QWD197" s="412"/>
      <c r="QWE197" s="412"/>
      <c r="QWF197" s="412"/>
      <c r="QWG197" s="412"/>
      <c r="QWH197" s="412"/>
      <c r="QWI197" s="412"/>
      <c r="QWJ197" s="412"/>
      <c r="QWK197" s="412"/>
      <c r="QWL197" s="412"/>
      <c r="QWM197" s="412"/>
      <c r="QWN197" s="412"/>
      <c r="QWO197" s="412"/>
      <c r="QWP197" s="412"/>
      <c r="QWQ197" s="412"/>
      <c r="QWR197" s="412"/>
      <c r="QWS197" s="412"/>
      <c r="QWT197" s="412"/>
      <c r="QWU197" s="412"/>
      <c r="QWV197" s="412"/>
      <c r="QWW197" s="412"/>
      <c r="QWX197" s="412"/>
      <c r="QWY197" s="412"/>
      <c r="QWZ197" s="412"/>
      <c r="QXA197" s="412"/>
      <c r="QXB197" s="413"/>
      <c r="QXC197" s="413"/>
      <c r="QXD197" s="413"/>
      <c r="QXE197" s="413"/>
      <c r="QXF197" s="413"/>
      <c r="QXG197" s="413"/>
      <c r="QXH197" s="413"/>
      <c r="QXI197" s="413"/>
      <c r="QXJ197" s="413"/>
      <c r="QXK197" s="413"/>
      <c r="QXL197" s="413"/>
      <c r="QXM197" s="413"/>
      <c r="QXN197" s="413"/>
      <c r="QXO197" s="413"/>
      <c r="QXP197" s="413"/>
      <c r="QXQ197" s="413"/>
      <c r="QXR197" s="413"/>
      <c r="QXS197" s="413"/>
      <c r="QXT197" s="413"/>
      <c r="QXU197" s="413"/>
      <c r="QXV197" s="413"/>
      <c r="QXW197" s="413"/>
      <c r="QXX197" s="413"/>
      <c r="QXY197" s="413"/>
      <c r="QXZ197" s="414"/>
      <c r="QYA197" s="414"/>
      <c r="QYB197" s="414"/>
      <c r="QYC197" s="414"/>
      <c r="QYD197" s="414"/>
      <c r="QYE197" s="413"/>
      <c r="QYF197" s="413"/>
      <c r="QYG197" s="414"/>
      <c r="QYH197" s="414"/>
      <c r="QYI197" s="413"/>
      <c r="QYJ197" s="413"/>
      <c r="QYK197" s="414"/>
      <c r="QYL197" s="414"/>
      <c r="QYM197" s="413"/>
      <c r="QYN197" s="413"/>
      <c r="QYO197" s="413"/>
      <c r="QYP197" s="413"/>
      <c r="QYQ197" s="413"/>
      <c r="QYR197" s="413"/>
      <c r="QYS197" s="413"/>
      <c r="QYT197" s="414"/>
      <c r="QYU197" s="414"/>
      <c r="QYV197" s="413"/>
      <c r="QYW197" s="413"/>
      <c r="QYX197" s="414"/>
      <c r="QYY197" s="414"/>
      <c r="QYZ197" s="413"/>
      <c r="QZA197" s="413"/>
      <c r="QZB197" s="413"/>
      <c r="QZC197" s="413"/>
      <c r="QZD197" s="413"/>
      <c r="QZE197" s="407"/>
      <c r="QZF197" s="439"/>
      <c r="QZG197" s="413"/>
      <c r="QZH197" s="413"/>
      <c r="QZI197" s="413"/>
      <c r="QZJ197" s="413"/>
      <c r="QZK197" s="413"/>
      <c r="QZL197" s="413"/>
      <c r="QZM197" s="413"/>
      <c r="QZN197" s="412"/>
      <c r="QZO197" s="412"/>
      <c r="QZP197" s="412"/>
      <c r="QZQ197" s="412"/>
      <c r="QZR197" s="412"/>
      <c r="QZS197" s="412"/>
      <c r="QZT197" s="412"/>
      <c r="QZU197" s="412"/>
      <c r="QZV197" s="412"/>
      <c r="QZW197" s="412"/>
      <c r="QZX197" s="412"/>
      <c r="QZY197" s="412"/>
      <c r="QZZ197" s="412"/>
      <c r="RAA197" s="412"/>
      <c r="RAB197" s="412"/>
      <c r="RAC197" s="412"/>
      <c r="RAD197" s="412"/>
      <c r="RAE197" s="412"/>
      <c r="RAF197" s="412"/>
      <c r="RAG197" s="412"/>
      <c r="RAH197" s="412"/>
      <c r="RAI197" s="412"/>
      <c r="RAJ197" s="412"/>
      <c r="RAK197" s="412"/>
      <c r="RAL197" s="412"/>
      <c r="RAM197" s="412"/>
      <c r="RAN197" s="412"/>
      <c r="RAO197" s="412"/>
      <c r="RAP197" s="412"/>
      <c r="RAQ197" s="412"/>
      <c r="RAR197" s="412"/>
      <c r="RAS197" s="412"/>
      <c r="RAT197" s="412"/>
      <c r="RAU197" s="412"/>
      <c r="RAV197" s="412"/>
      <c r="RAW197" s="412"/>
      <c r="RAX197" s="412"/>
      <c r="RAY197" s="412"/>
      <c r="RAZ197" s="412"/>
      <c r="RBA197" s="412"/>
      <c r="RBB197" s="412"/>
      <c r="RBC197" s="412"/>
      <c r="RBD197" s="412"/>
      <c r="RBE197" s="412"/>
      <c r="RBF197" s="413"/>
      <c r="RBG197" s="413"/>
      <c r="RBH197" s="413"/>
      <c r="RBI197" s="413"/>
      <c r="RBJ197" s="413"/>
      <c r="RBK197" s="413"/>
      <c r="RBL197" s="413"/>
      <c r="RBM197" s="413"/>
      <c r="RBN197" s="413"/>
      <c r="RBO197" s="413"/>
      <c r="RBP197" s="413"/>
      <c r="RBQ197" s="413"/>
      <c r="RBR197" s="413"/>
      <c r="RBS197" s="413"/>
      <c r="RBT197" s="413"/>
      <c r="RBU197" s="413"/>
      <c r="RBV197" s="413"/>
      <c r="RBW197" s="413"/>
      <c r="RBX197" s="413"/>
      <c r="RBY197" s="413"/>
      <c r="RBZ197" s="413"/>
      <c r="RCA197" s="413"/>
      <c r="RCB197" s="413"/>
    </row>
    <row r="198" spans="1:12248" s="518" customFormat="1" ht="54.75" customHeight="1" x14ac:dyDescent="0.25">
      <c r="B198" s="207"/>
      <c r="C198" s="115" t="s">
        <v>32</v>
      </c>
      <c r="D198" s="192">
        <f t="shared" si="161"/>
        <v>145129.60000000001</v>
      </c>
      <c r="E198" s="192">
        <v>145129.60000000001</v>
      </c>
      <c r="F198" s="192"/>
      <c r="G198" s="195"/>
      <c r="H198" s="249"/>
      <c r="I198" s="192">
        <f>K198+M198+O198+Q198</f>
        <v>145129.60000000001</v>
      </c>
      <c r="J198" s="591">
        <f t="shared" si="158"/>
        <v>1</v>
      </c>
      <c r="K198" s="192">
        <v>145129.60000000001</v>
      </c>
      <c r="L198" s="591">
        <f>K198/E198</f>
        <v>1</v>
      </c>
      <c r="M198" s="664"/>
      <c r="N198" s="300"/>
      <c r="O198" s="24"/>
      <c r="P198" s="300"/>
      <c r="Q198" s="300"/>
      <c r="R198" s="300"/>
      <c r="S198" s="116">
        <f>U198+W198+Y198+AA198</f>
        <v>145129.60000000001</v>
      </c>
      <c r="T198" s="597">
        <f>S198/D198</f>
        <v>1</v>
      </c>
      <c r="U198" s="192">
        <v>145129.60000000001</v>
      </c>
      <c r="V198" s="597">
        <f t="shared" ref="V198:V212" si="163">U198/E198</f>
        <v>1</v>
      </c>
      <c r="W198" s="664"/>
      <c r="X198" s="597"/>
      <c r="Y198" s="24"/>
      <c r="Z198" s="597"/>
      <c r="AA198" s="300"/>
      <c r="AB198" s="597"/>
      <c r="AC198" s="192">
        <f t="shared" ref="AC198:AC262" si="164">AE198+AG198+AI198+AK198</f>
        <v>145129.60000000001</v>
      </c>
      <c r="AD198" s="633">
        <f t="shared" ref="AD198:AD259" si="165">AC198/D198</f>
        <v>1</v>
      </c>
      <c r="AE198" s="192">
        <f>U198</f>
        <v>145129.60000000001</v>
      </c>
      <c r="AF198" s="633">
        <f t="shared" si="162"/>
        <v>1</v>
      </c>
      <c r="AG198" s="664"/>
      <c r="AH198" s="633"/>
      <c r="AI198" s="24"/>
      <c r="AJ198" s="633">
        <v>0</v>
      </c>
      <c r="AK198" s="300"/>
      <c r="AL198" s="300"/>
      <c r="AM198" s="300"/>
      <c r="AN198" s="300"/>
      <c r="AO198" s="300"/>
      <c r="AP198" s="300"/>
      <c r="AQ198" s="300"/>
      <c r="AR198" s="300"/>
      <c r="AS198" s="300"/>
      <c r="AT198" s="300"/>
      <c r="AU198" s="664">
        <f>AW198-E198</f>
        <v>0</v>
      </c>
      <c r="AV198" s="664">
        <f t="shared" si="153"/>
        <v>145129.60000000001</v>
      </c>
      <c r="AW198" s="664">
        <v>145129.60000000001</v>
      </c>
      <c r="AX198" s="664"/>
      <c r="AY198" s="24"/>
      <c r="AZ198" s="300"/>
      <c r="BA198" s="664">
        <f t="shared" si="149"/>
        <v>0</v>
      </c>
      <c r="BB198" s="664">
        <f>BF198-E198</f>
        <v>0</v>
      </c>
      <c r="BC198" s="116"/>
      <c r="BD198" s="116"/>
      <c r="BE198" s="664">
        <f t="shared" si="150"/>
        <v>145129.60000000001</v>
      </c>
      <c r="BF198" s="664">
        <f>E198</f>
        <v>145129.60000000001</v>
      </c>
      <c r="BG198" s="24"/>
      <c r="BH198" s="300"/>
      <c r="BI198" s="664">
        <f>BJ198</f>
        <v>0</v>
      </c>
      <c r="BJ198" s="664">
        <v>0</v>
      </c>
      <c r="BK198" s="664"/>
      <c r="BL198" s="24"/>
      <c r="BM198" s="300"/>
      <c r="BN198" s="664">
        <f>BP198-BJ198</f>
        <v>0</v>
      </c>
      <c r="BO198" s="664">
        <f t="shared" si="155"/>
        <v>0</v>
      </c>
      <c r="BP198" s="664">
        <v>0</v>
      </c>
      <c r="BQ198" s="664"/>
      <c r="BR198" s="24"/>
      <c r="BS198" s="300"/>
      <c r="BT198" s="24"/>
      <c r="BU198" s="300"/>
      <c r="BV198" s="664">
        <f t="shared" si="156"/>
        <v>0</v>
      </c>
      <c r="BW198" s="664">
        <v>0</v>
      </c>
      <c r="BX198" s="664"/>
      <c r="BY198" s="24"/>
      <c r="BZ198" s="300"/>
      <c r="CA198" s="664">
        <f>CB198+CC198+CD198</f>
        <v>0</v>
      </c>
      <c r="CB198" s="192"/>
      <c r="CC198" s="195"/>
      <c r="CD198" s="249"/>
      <c r="CE198" s="664">
        <f t="shared" si="131"/>
        <v>0</v>
      </c>
      <c r="CF198" s="192">
        <v>0</v>
      </c>
      <c r="CG198" s="192"/>
      <c r="CH198" s="195"/>
      <c r="CI198" s="249"/>
      <c r="CJ198" s="664"/>
      <c r="CK198" s="664">
        <f t="shared" si="157"/>
        <v>0</v>
      </c>
      <c r="CL198" s="664">
        <v>0</v>
      </c>
      <c r="CM198" s="664"/>
      <c r="CN198" s="24"/>
      <c r="CO198" s="300"/>
    </row>
    <row r="199" spans="1:12248" s="52" customFormat="1" ht="54" customHeight="1" x14ac:dyDescent="0.25">
      <c r="B199" s="206"/>
      <c r="C199" s="111" t="s">
        <v>417</v>
      </c>
      <c r="D199" s="182">
        <f t="shared" si="161"/>
        <v>71481.804529999994</v>
      </c>
      <c r="E199" s="182">
        <f>216611.40453-E198</f>
        <v>71481.804529999994</v>
      </c>
      <c r="F199" s="182"/>
      <c r="G199" s="247"/>
      <c r="H199" s="247"/>
      <c r="I199" s="182">
        <f>K199+M199+O199+Q199</f>
        <v>71481.743860000002</v>
      </c>
      <c r="J199" s="603">
        <f t="shared" si="158"/>
        <v>0.99999915125254057</v>
      </c>
      <c r="K199" s="182">
        <v>71481.743860000002</v>
      </c>
      <c r="L199" s="603">
        <f>K199/E199</f>
        <v>0.99999915125254057</v>
      </c>
      <c r="M199" s="663"/>
      <c r="N199" s="33"/>
      <c r="O199" s="33"/>
      <c r="P199" s="33"/>
      <c r="Q199" s="33"/>
      <c r="R199" s="33"/>
      <c r="S199" s="128">
        <f t="shared" ref="S199:S263" si="166">U199+W199+Y199+AA199</f>
        <v>71481.743860000002</v>
      </c>
      <c r="T199" s="621">
        <f t="shared" ref="T199:T263" si="167">S199/D199</f>
        <v>0.99999915125254057</v>
      </c>
      <c r="U199" s="182">
        <v>71481.743860000002</v>
      </c>
      <c r="V199" s="621">
        <f t="shared" si="163"/>
        <v>0.99999915125254057</v>
      </c>
      <c r="W199" s="663"/>
      <c r="X199" s="621"/>
      <c r="Y199" s="33"/>
      <c r="Z199" s="621"/>
      <c r="AA199" s="33"/>
      <c r="AB199" s="621"/>
      <c r="AC199" s="182">
        <f t="shared" si="164"/>
        <v>71481.743860000002</v>
      </c>
      <c r="AD199" s="641">
        <f t="shared" si="165"/>
        <v>0.99999915125254057</v>
      </c>
      <c r="AE199" s="182">
        <f>U199</f>
        <v>71481.743860000002</v>
      </c>
      <c r="AF199" s="641">
        <f t="shared" si="162"/>
        <v>0.99999915125254057</v>
      </c>
      <c r="AG199" s="663"/>
      <c r="AH199" s="641"/>
      <c r="AI199" s="33"/>
      <c r="AJ199" s="641">
        <v>0</v>
      </c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663">
        <f>AW199-E199</f>
        <v>-1.4999999999417923E-2</v>
      </c>
      <c r="AV199" s="663">
        <f t="shared" si="153"/>
        <v>71481.789529999995</v>
      </c>
      <c r="AW199" s="663">
        <v>71481.789529999995</v>
      </c>
      <c r="AX199" s="663"/>
      <c r="AY199" s="33"/>
      <c r="AZ199" s="33"/>
      <c r="BA199" s="663">
        <f t="shared" si="149"/>
        <v>0</v>
      </c>
      <c r="BB199" s="663">
        <v>0</v>
      </c>
      <c r="BC199" s="33"/>
      <c r="BD199" s="33"/>
      <c r="BE199" s="663">
        <f t="shared" si="150"/>
        <v>71481.804529999994</v>
      </c>
      <c r="BF199" s="663">
        <f>E199</f>
        <v>71481.804529999994</v>
      </c>
      <c r="BG199" s="33"/>
      <c r="BH199" s="33"/>
      <c r="BI199" s="663">
        <f>BJ199</f>
        <v>0</v>
      </c>
      <c r="BJ199" s="663">
        <v>0</v>
      </c>
      <c r="BK199" s="663"/>
      <c r="BL199" s="33"/>
      <c r="BM199" s="33"/>
      <c r="BN199" s="663">
        <f>BP199-BJ199</f>
        <v>0</v>
      </c>
      <c r="BO199" s="663">
        <f t="shared" si="155"/>
        <v>0</v>
      </c>
      <c r="BP199" s="663">
        <v>0</v>
      </c>
      <c r="BQ199" s="663"/>
      <c r="BR199" s="33"/>
      <c r="BS199" s="33"/>
      <c r="BT199" s="33"/>
      <c r="BU199" s="33"/>
      <c r="BV199" s="663">
        <f t="shared" si="156"/>
        <v>0</v>
      </c>
      <c r="BW199" s="663">
        <v>0</v>
      </c>
      <c r="BX199" s="663"/>
      <c r="BY199" s="33"/>
      <c r="BZ199" s="33"/>
      <c r="CA199" s="663">
        <f>CB199</f>
        <v>0</v>
      </c>
      <c r="CB199" s="182">
        <f>CF199-BW199</f>
        <v>0</v>
      </c>
      <c r="CC199" s="247"/>
      <c r="CD199" s="247"/>
      <c r="CE199" s="663">
        <f t="shared" si="131"/>
        <v>0</v>
      </c>
      <c r="CF199" s="182">
        <v>0</v>
      </c>
      <c r="CG199" s="182"/>
      <c r="CH199" s="247"/>
      <c r="CI199" s="247"/>
      <c r="CJ199" s="663"/>
      <c r="CK199" s="663">
        <f t="shared" si="157"/>
        <v>0</v>
      </c>
      <c r="CL199" s="663">
        <v>0</v>
      </c>
      <c r="CM199" s="663"/>
      <c r="CN199" s="33"/>
      <c r="CO199" s="33"/>
    </row>
    <row r="200" spans="1:12248" s="52" customFormat="1" ht="132.75" hidden="1" customHeight="1" x14ac:dyDescent="0.25">
      <c r="B200" s="206" t="s">
        <v>73</v>
      </c>
      <c r="C200" s="114" t="s">
        <v>476</v>
      </c>
      <c r="D200" s="182">
        <f t="shared" si="161"/>
        <v>0</v>
      </c>
      <c r="E200" s="182">
        <f>E201</f>
        <v>0</v>
      </c>
      <c r="F200" s="182">
        <f>F201</f>
        <v>0</v>
      </c>
      <c r="G200" s="182">
        <f>G201</f>
        <v>0</v>
      </c>
      <c r="H200" s="182">
        <f>H201</f>
        <v>196971.32866</v>
      </c>
      <c r="I200" s="182"/>
      <c r="J200" s="603" t="e">
        <f t="shared" si="158"/>
        <v>#DIV/0!</v>
      </c>
      <c r="K200" s="182"/>
      <c r="L200" s="663"/>
      <c r="M200" s="663">
        <f>M201</f>
        <v>0</v>
      </c>
      <c r="N200" s="663"/>
      <c r="O200" s="663">
        <f>O201</f>
        <v>0</v>
      </c>
      <c r="P200" s="663"/>
      <c r="Q200" s="663">
        <f>Q201</f>
        <v>186754.19435000001</v>
      </c>
      <c r="R200" s="663"/>
      <c r="S200" s="128">
        <f t="shared" si="166"/>
        <v>0</v>
      </c>
      <c r="T200" s="621" t="e">
        <f t="shared" si="167"/>
        <v>#DIV/0!</v>
      </c>
      <c r="U200" s="663"/>
      <c r="V200" s="621" t="e">
        <f t="shared" si="163"/>
        <v>#DIV/0!</v>
      </c>
      <c r="W200" s="663">
        <f>W201</f>
        <v>0</v>
      </c>
      <c r="X200" s="621"/>
      <c r="Y200" s="663"/>
      <c r="Z200" s="621"/>
      <c r="AA200" s="663"/>
      <c r="AB200" s="621"/>
      <c r="AC200" s="182">
        <f t="shared" si="164"/>
        <v>196971.32866</v>
      </c>
      <c r="AD200" s="641" t="e">
        <f t="shared" si="165"/>
        <v>#DIV/0!</v>
      </c>
      <c r="AE200" s="182"/>
      <c r="AF200" s="641" t="e">
        <f t="shared" si="162"/>
        <v>#DIV/0!</v>
      </c>
      <c r="AG200" s="663">
        <f>AG201</f>
        <v>0</v>
      </c>
      <c r="AH200" s="641"/>
      <c r="AI200" s="663">
        <f>AI201</f>
        <v>0</v>
      </c>
      <c r="AJ200" s="641">
        <v>0</v>
      </c>
      <c r="AK200" s="663">
        <f>AK201</f>
        <v>196971.32866</v>
      </c>
      <c r="AL200" s="663"/>
      <c r="AM200" s="663"/>
      <c r="AN200" s="663"/>
      <c r="AO200" s="663"/>
      <c r="AP200" s="663"/>
      <c r="AQ200" s="663"/>
      <c r="AR200" s="663"/>
      <c r="AS200" s="663"/>
      <c r="AT200" s="663"/>
      <c r="AU200" s="663">
        <f t="shared" ref="AU200:AU208" si="168">AW200-E200</f>
        <v>0</v>
      </c>
      <c r="AV200" s="663">
        <f t="shared" si="153"/>
        <v>0</v>
      </c>
      <c r="AW200" s="663">
        <f>AW201</f>
        <v>0</v>
      </c>
      <c r="AX200" s="663">
        <f>AX201</f>
        <v>0</v>
      </c>
      <c r="AY200" s="663">
        <f>AY201</f>
        <v>0</v>
      </c>
      <c r="AZ200" s="663">
        <f>AZ201</f>
        <v>3334.6351399999985</v>
      </c>
      <c r="BA200" s="663" t="e">
        <f t="shared" si="149"/>
        <v>#REF!</v>
      </c>
      <c r="BB200" s="663" t="e">
        <f>BB201+BB202</f>
        <v>#REF!</v>
      </c>
      <c r="BC200" s="21"/>
      <c r="BD200" s="21"/>
      <c r="BE200" s="663" t="e">
        <f t="shared" si="150"/>
        <v>#REF!</v>
      </c>
      <c r="BF200" s="663" t="e">
        <f>BF201+BF202</f>
        <v>#REF!</v>
      </c>
      <c r="BG200" s="21"/>
      <c r="BH200" s="21"/>
      <c r="BI200" s="663">
        <f>BJ200+BL200+BM200+BK200</f>
        <v>0</v>
      </c>
      <c r="BJ200" s="663">
        <f>BJ201</f>
        <v>0</v>
      </c>
      <c r="BK200" s="663">
        <f>BK201</f>
        <v>0</v>
      </c>
      <c r="BL200" s="663">
        <f>BL201</f>
        <v>0</v>
      </c>
      <c r="BM200" s="663">
        <f>BM201</f>
        <v>0</v>
      </c>
      <c r="BN200" s="663"/>
      <c r="BO200" s="663">
        <f>BP200+BR200+BS200+BQ200</f>
        <v>0</v>
      </c>
      <c r="BP200" s="663">
        <f>BP201</f>
        <v>0</v>
      </c>
      <c r="BQ200" s="663">
        <f>BQ201</f>
        <v>0</v>
      </c>
      <c r="BR200" s="663">
        <f>BR201</f>
        <v>0</v>
      </c>
      <c r="BS200" s="663">
        <f>BS201</f>
        <v>0</v>
      </c>
      <c r="BT200" s="21"/>
      <c r="BU200" s="21"/>
      <c r="BV200" s="663">
        <f>BW200+BY200+BZ200+BX200</f>
        <v>0</v>
      </c>
      <c r="BW200" s="663">
        <f>BW201</f>
        <v>0</v>
      </c>
      <c r="BX200" s="663">
        <f>BX201</f>
        <v>0</v>
      </c>
      <c r="BY200" s="663">
        <f>BY201</f>
        <v>0</v>
      </c>
      <c r="BZ200" s="663">
        <f>BZ201</f>
        <v>0</v>
      </c>
      <c r="CA200" s="663" t="e">
        <f>CB200+CC200+CD200</f>
        <v>#REF!</v>
      </c>
      <c r="CB200" s="182" t="e">
        <f>CB201+CB202</f>
        <v>#REF!</v>
      </c>
      <c r="CC200" s="248"/>
      <c r="CD200" s="248"/>
      <c r="CE200" s="663" t="e">
        <f>CF200+CH200+CI200</f>
        <v>#REF!</v>
      </c>
      <c r="CF200" s="182" t="e">
        <f>CF201+CF202</f>
        <v>#REF!</v>
      </c>
      <c r="CG200" s="182"/>
      <c r="CH200" s="248"/>
      <c r="CI200" s="248"/>
      <c r="CJ200" s="663"/>
      <c r="CK200" s="663">
        <f>CL200+CN200+CO200+CM200</f>
        <v>0</v>
      </c>
      <c r="CL200" s="663">
        <f>CL201</f>
        <v>0</v>
      </c>
      <c r="CM200" s="663">
        <f>CM201</f>
        <v>0</v>
      </c>
      <c r="CN200" s="663">
        <f>CN201</f>
        <v>0</v>
      </c>
      <c r="CO200" s="663">
        <f>CO201</f>
        <v>0</v>
      </c>
    </row>
    <row r="201" spans="1:12248" s="47" customFormat="1" ht="41.25" hidden="1" customHeight="1" x14ac:dyDescent="0.25">
      <c r="B201" s="206"/>
      <c r="C201" s="111" t="s">
        <v>385</v>
      </c>
      <c r="D201" s="182">
        <f t="shared" si="161"/>
        <v>0</v>
      </c>
      <c r="E201" s="193">
        <v>0</v>
      </c>
      <c r="F201" s="193">
        <f>F204</f>
        <v>0</v>
      </c>
      <c r="G201" s="193">
        <f>G204</f>
        <v>0</v>
      </c>
      <c r="H201" s="193">
        <f>H204</f>
        <v>196971.32866</v>
      </c>
      <c r="I201" s="193"/>
      <c r="J201" s="603" t="e">
        <f t="shared" si="158"/>
        <v>#DIV/0!</v>
      </c>
      <c r="K201" s="193"/>
      <c r="L201" s="112"/>
      <c r="M201" s="112">
        <f>M204</f>
        <v>0</v>
      </c>
      <c r="N201" s="112"/>
      <c r="O201" s="112">
        <f>O204</f>
        <v>0</v>
      </c>
      <c r="P201" s="112"/>
      <c r="Q201" s="112">
        <f>Q204</f>
        <v>186754.19435000001</v>
      </c>
      <c r="R201" s="112"/>
      <c r="S201" s="128">
        <f t="shared" si="166"/>
        <v>0</v>
      </c>
      <c r="T201" s="621" t="e">
        <f t="shared" si="167"/>
        <v>#DIV/0!</v>
      </c>
      <c r="U201" s="112"/>
      <c r="V201" s="621" t="e">
        <f t="shared" si="163"/>
        <v>#DIV/0!</v>
      </c>
      <c r="W201" s="112">
        <f>W204</f>
        <v>0</v>
      </c>
      <c r="X201" s="621"/>
      <c r="Y201" s="112"/>
      <c r="Z201" s="621"/>
      <c r="AA201" s="112"/>
      <c r="AB201" s="621"/>
      <c r="AC201" s="182">
        <f t="shared" si="164"/>
        <v>196971.32866</v>
      </c>
      <c r="AD201" s="641" t="e">
        <f t="shared" si="165"/>
        <v>#DIV/0!</v>
      </c>
      <c r="AE201" s="182"/>
      <c r="AF201" s="641" t="e">
        <f t="shared" si="162"/>
        <v>#DIV/0!</v>
      </c>
      <c r="AG201" s="112">
        <f>AG204</f>
        <v>0</v>
      </c>
      <c r="AH201" s="641"/>
      <c r="AI201" s="112">
        <f>AI204</f>
        <v>0</v>
      </c>
      <c r="AJ201" s="641">
        <v>0</v>
      </c>
      <c r="AK201" s="112">
        <f>AK204</f>
        <v>196971.32866</v>
      </c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663">
        <f t="shared" si="168"/>
        <v>0</v>
      </c>
      <c r="AV201" s="663">
        <f t="shared" si="153"/>
        <v>0</v>
      </c>
      <c r="AW201" s="112">
        <v>0</v>
      </c>
      <c r="AX201" s="112">
        <f>AX204</f>
        <v>0</v>
      </c>
      <c r="AY201" s="112">
        <f>AY204</f>
        <v>0</v>
      </c>
      <c r="AZ201" s="112">
        <f>AZ204</f>
        <v>3334.6351399999985</v>
      </c>
      <c r="BA201" s="112">
        <f t="shared" si="149"/>
        <v>0</v>
      </c>
      <c r="BB201" s="112">
        <f>BB205+BB215+BB222</f>
        <v>0</v>
      </c>
      <c r="BC201" s="112"/>
      <c r="BD201" s="112"/>
      <c r="BE201" s="112">
        <f t="shared" si="150"/>
        <v>91927.56912</v>
      </c>
      <c r="BF201" s="112">
        <f>BF205+BF215+BF222</f>
        <v>91927.56912</v>
      </c>
      <c r="BG201" s="112"/>
      <c r="BH201" s="112"/>
      <c r="BI201" s="112">
        <f>BJ201+BK201+BL201+BM201</f>
        <v>0</v>
      </c>
      <c r="BJ201" s="112">
        <f>BJ204</f>
        <v>0</v>
      </c>
      <c r="BK201" s="112">
        <f>BK204</f>
        <v>0</v>
      </c>
      <c r="BL201" s="112">
        <f>BL204</f>
        <v>0</v>
      </c>
      <c r="BM201" s="112">
        <f>BM204</f>
        <v>0</v>
      </c>
      <c r="BN201" s="112"/>
      <c r="BO201" s="112">
        <f>BP201+BQ201+BR201+BS201</f>
        <v>0</v>
      </c>
      <c r="BP201" s="112">
        <f>BP204</f>
        <v>0</v>
      </c>
      <c r="BQ201" s="112">
        <f>BQ204</f>
        <v>0</v>
      </c>
      <c r="BR201" s="112">
        <f>BR204</f>
        <v>0</v>
      </c>
      <c r="BS201" s="112">
        <f>BS204</f>
        <v>0</v>
      </c>
      <c r="BT201" s="112"/>
      <c r="BU201" s="112"/>
      <c r="BV201" s="112">
        <f>BW201+BX201+BY201+BZ201</f>
        <v>0</v>
      </c>
      <c r="BW201" s="112">
        <f>BW204</f>
        <v>0</v>
      </c>
      <c r="BX201" s="112">
        <f>BX204</f>
        <v>0</v>
      </c>
      <c r="BY201" s="112">
        <f>BY204</f>
        <v>0</v>
      </c>
      <c r="BZ201" s="112">
        <f>BZ204</f>
        <v>0</v>
      </c>
      <c r="CA201" s="112">
        <f>CB201+CC201+CD201</f>
        <v>4558424.4847999997</v>
      </c>
      <c r="CB201" s="112">
        <f>CB205+CB215+CB222+CB233+CB236+CB292+CB295+CB298+CB301</f>
        <v>4558424.4847999997</v>
      </c>
      <c r="CC201" s="112">
        <f>CC205+CC215+CC222+CC233+CC236+CC292+CC295+CC298+CC301</f>
        <v>0</v>
      </c>
      <c r="CD201" s="112">
        <f>CD205+CD215+CD222+CD233+CD236+CD292+CD295+CD298+CD301</f>
        <v>0</v>
      </c>
      <c r="CE201" s="112">
        <f>CF201+CH201+CI201</f>
        <v>6277830.1947999997</v>
      </c>
      <c r="CF201" s="112">
        <f>CF205+CF215+CF222+CF233+CF236+CF292+CF295+CF298+CF301</f>
        <v>6277830.1947999997</v>
      </c>
      <c r="CG201" s="112"/>
      <c r="CH201" s="112">
        <f>CH205+CH215+CH222+CH233+CH236+CH292+CH295+CH298+CH301</f>
        <v>0</v>
      </c>
      <c r="CI201" s="112">
        <f>CI205+CI215+CI222+CI233+CI236+CI292+CI295+CI298+CI301</f>
        <v>0</v>
      </c>
      <c r="CJ201" s="112"/>
      <c r="CK201" s="112">
        <f>CL201+CM201+CN201+CO201</f>
        <v>0</v>
      </c>
      <c r="CL201" s="112">
        <f>CL204</f>
        <v>0</v>
      </c>
      <c r="CM201" s="112">
        <f>CM204</f>
        <v>0</v>
      </c>
      <c r="CN201" s="112">
        <f>CN204</f>
        <v>0</v>
      </c>
      <c r="CO201" s="112">
        <f>CO204</f>
        <v>0</v>
      </c>
    </row>
    <row r="202" spans="1:12248" s="52" customFormat="1" ht="67.5" hidden="1" customHeight="1" x14ac:dyDescent="0.25">
      <c r="B202" s="206"/>
      <c r="C202" s="111" t="s">
        <v>32</v>
      </c>
      <c r="D202" s="182" t="e">
        <f t="shared" si="161"/>
        <v>#REF!</v>
      </c>
      <c r="E202" s="182" t="e">
        <f>#REF!+E206</f>
        <v>#REF!</v>
      </c>
      <c r="F202" s="182" t="e">
        <f>#REF!+F206</f>
        <v>#REF!</v>
      </c>
      <c r="G202" s="182" t="e">
        <f>#REF!+G206</f>
        <v>#REF!</v>
      </c>
      <c r="H202" s="182" t="e">
        <f>#REF!+H206</f>
        <v>#REF!</v>
      </c>
      <c r="I202" s="182"/>
      <c r="J202" s="603" t="e">
        <f t="shared" si="158"/>
        <v>#REF!</v>
      </c>
      <c r="K202" s="182"/>
      <c r="L202" s="663"/>
      <c r="M202" s="663" t="e">
        <f>#REF!+M206</f>
        <v>#REF!</v>
      </c>
      <c r="N202" s="663"/>
      <c r="O202" s="663" t="e">
        <f>#REF!+O206</f>
        <v>#REF!</v>
      </c>
      <c r="P202" s="663"/>
      <c r="Q202" s="663" t="e">
        <f>#REF!+Q206</f>
        <v>#REF!</v>
      </c>
      <c r="R202" s="663"/>
      <c r="S202" s="128" t="e">
        <f t="shared" si="166"/>
        <v>#REF!</v>
      </c>
      <c r="T202" s="621" t="e">
        <f t="shared" si="167"/>
        <v>#REF!</v>
      </c>
      <c r="U202" s="663"/>
      <c r="V202" s="621" t="e">
        <f t="shared" si="163"/>
        <v>#REF!</v>
      </c>
      <c r="W202" s="663" t="e">
        <f>#REF!+W206</f>
        <v>#REF!</v>
      </c>
      <c r="X202" s="621"/>
      <c r="Y202" s="663"/>
      <c r="Z202" s="621"/>
      <c r="AA202" s="663"/>
      <c r="AB202" s="621"/>
      <c r="AC202" s="182" t="e">
        <f t="shared" si="164"/>
        <v>#REF!</v>
      </c>
      <c r="AD202" s="641" t="e">
        <f t="shared" si="165"/>
        <v>#REF!</v>
      </c>
      <c r="AE202" s="182"/>
      <c r="AF202" s="641" t="e">
        <f t="shared" si="162"/>
        <v>#REF!</v>
      </c>
      <c r="AG202" s="663" t="e">
        <f>#REF!+AG206</f>
        <v>#REF!</v>
      </c>
      <c r="AH202" s="641"/>
      <c r="AI202" s="663" t="e">
        <f>#REF!+AI206</f>
        <v>#REF!</v>
      </c>
      <c r="AJ202" s="641">
        <v>0</v>
      </c>
      <c r="AK202" s="663" t="e">
        <f>#REF!+AK206</f>
        <v>#REF!</v>
      </c>
      <c r="AL202" s="663"/>
      <c r="AM202" s="663"/>
      <c r="AN202" s="663"/>
      <c r="AO202" s="663"/>
      <c r="AP202" s="663"/>
      <c r="AQ202" s="663"/>
      <c r="AR202" s="663"/>
      <c r="AS202" s="663"/>
      <c r="AT202" s="663"/>
      <c r="AU202" s="663" t="e">
        <f t="shared" si="168"/>
        <v>#REF!</v>
      </c>
      <c r="AV202" s="663" t="e">
        <f t="shared" si="153"/>
        <v>#REF!</v>
      </c>
      <c r="AW202" s="663" t="e">
        <f>#REF!+AW206</f>
        <v>#REF!</v>
      </c>
      <c r="AX202" s="663" t="e">
        <f>#REF!+AX206</f>
        <v>#REF!</v>
      </c>
      <c r="AY202" s="663" t="e">
        <f>#REF!+AY206</f>
        <v>#REF!</v>
      </c>
      <c r="AZ202" s="663" t="e">
        <f>#REF!+AZ206</f>
        <v>#REF!</v>
      </c>
      <c r="BA202" s="663" t="e">
        <f>#REF!+BA206</f>
        <v>#REF!</v>
      </c>
      <c r="BB202" s="663" t="e">
        <f>#REF!+BB206</f>
        <v>#REF!</v>
      </c>
      <c r="BC202" s="663" t="e">
        <f>#REF!+BC206</f>
        <v>#REF!</v>
      </c>
      <c r="BD202" s="663" t="e">
        <f>#REF!+BD206</f>
        <v>#REF!</v>
      </c>
      <c r="BE202" s="663" t="e">
        <f>#REF!+BE206</f>
        <v>#REF!</v>
      </c>
      <c r="BF202" s="663" t="e">
        <f>#REF!+BF206</f>
        <v>#REF!</v>
      </c>
      <c r="BG202" s="663" t="e">
        <f>#REF!+BG206</f>
        <v>#REF!</v>
      </c>
      <c r="BH202" s="663" t="e">
        <f>#REF!+BH206</f>
        <v>#REF!</v>
      </c>
      <c r="BI202" s="663" t="e">
        <f>BJ202+BK202+BL202+BM202</f>
        <v>#REF!</v>
      </c>
      <c r="BJ202" s="663" t="e">
        <f>#REF!+BJ206</f>
        <v>#REF!</v>
      </c>
      <c r="BK202" s="663" t="e">
        <f>#REF!+BK206</f>
        <v>#REF!</v>
      </c>
      <c r="BL202" s="663" t="e">
        <f>#REF!+BL206</f>
        <v>#REF!</v>
      </c>
      <c r="BM202" s="663" t="e">
        <f>#REF!+BM206</f>
        <v>#REF!</v>
      </c>
      <c r="BN202" s="663"/>
      <c r="BO202" s="663" t="e">
        <f>BP202+BQ202+BR202+BS202</f>
        <v>#REF!</v>
      </c>
      <c r="BP202" s="663" t="e">
        <f>#REF!+BP206</f>
        <v>#REF!</v>
      </c>
      <c r="BQ202" s="663" t="e">
        <f>#REF!+BQ206</f>
        <v>#REF!</v>
      </c>
      <c r="BR202" s="663" t="e">
        <f>#REF!+BR206</f>
        <v>#REF!</v>
      </c>
      <c r="BS202" s="663" t="e">
        <f>#REF!+BS206</f>
        <v>#REF!</v>
      </c>
      <c r="BT202" s="21"/>
      <c r="BU202" s="21"/>
      <c r="BV202" s="663" t="e">
        <f>BW202+BX202+BY202+BZ202</f>
        <v>#REF!</v>
      </c>
      <c r="BW202" s="663" t="e">
        <f>#REF!+BW206</f>
        <v>#REF!</v>
      </c>
      <c r="BX202" s="663" t="e">
        <f>#REF!+BX206</f>
        <v>#REF!</v>
      </c>
      <c r="BY202" s="663" t="e">
        <f>#REF!+BY206</f>
        <v>#REF!</v>
      </c>
      <c r="BZ202" s="663" t="e">
        <f>#REF!+BZ206</f>
        <v>#REF!</v>
      </c>
      <c r="CA202" s="663" t="e">
        <f>CB202+CC202+CD202</f>
        <v>#REF!</v>
      </c>
      <c r="CB202" s="663" t="e">
        <f>#REF!+CB214+CB218+CB221+CB232+CB235+CB291+CB294+CB297+CB300</f>
        <v>#REF!</v>
      </c>
      <c r="CC202" s="663" t="e">
        <f>#REF!+CC214+CC218+CC221+CC232+CC235+CC291+CC294+CC297+CC300</f>
        <v>#REF!</v>
      </c>
      <c r="CD202" s="663" t="e">
        <f>#REF!+CD214+CD218+CD221+CD232+CD235+CD291+CD294+CD297+CD300</f>
        <v>#REF!</v>
      </c>
      <c r="CE202" s="663" t="e">
        <f>CF202+CH202+CI202</f>
        <v>#REF!</v>
      </c>
      <c r="CF202" s="663" t="e">
        <f>#REF!+CF214+CF218+CF221+CF232+CF235+CF291+CF294+CF297+CF300</f>
        <v>#REF!</v>
      </c>
      <c r="CG202" s="663"/>
      <c r="CH202" s="663" t="e">
        <f>#REF!+CH214+CH218+CH221+CH232+CH235+CH291+CH294+CH297+CH300</f>
        <v>#REF!</v>
      </c>
      <c r="CI202" s="663" t="e">
        <f>#REF!+CI214+CI218+CI221+CI232+CI235+CI291+CI294+CI297+CI300</f>
        <v>#REF!</v>
      </c>
      <c r="CJ202" s="663"/>
      <c r="CK202" s="663" t="e">
        <f>CL202+CM202+CN202+CO202</f>
        <v>#REF!</v>
      </c>
      <c r="CL202" s="663" t="e">
        <f>#REF!+CL206</f>
        <v>#REF!</v>
      </c>
      <c r="CM202" s="663" t="e">
        <f>#REF!+CM206</f>
        <v>#REF!</v>
      </c>
      <c r="CN202" s="663" t="e">
        <f>#REF!+CN206</f>
        <v>#REF!</v>
      </c>
      <c r="CO202" s="663" t="e">
        <f>#REF!+CO206</f>
        <v>#REF!</v>
      </c>
    </row>
    <row r="203" spans="1:12248" s="52" customFormat="1" ht="144.75" hidden="1" customHeight="1" x14ac:dyDescent="0.25">
      <c r="B203" s="206"/>
      <c r="C203" s="114" t="s">
        <v>476</v>
      </c>
      <c r="D203" s="182">
        <f t="shared" si="161"/>
        <v>174786.89406707394</v>
      </c>
      <c r="E203" s="182">
        <f>E204</f>
        <v>174786.89406707394</v>
      </c>
      <c r="F203" s="182">
        <f>F204</f>
        <v>0</v>
      </c>
      <c r="G203" s="247"/>
      <c r="H203" s="247"/>
      <c r="I203" s="247"/>
      <c r="J203" s="603">
        <f t="shared" si="158"/>
        <v>0</v>
      </c>
      <c r="K203" s="182"/>
      <c r="L203" s="33"/>
      <c r="M203" s="663">
        <f>M204</f>
        <v>0</v>
      </c>
      <c r="N203" s="33"/>
      <c r="O203" s="33"/>
      <c r="P203" s="33"/>
      <c r="Q203" s="33"/>
      <c r="R203" s="33"/>
      <c r="S203" s="128">
        <f t="shared" si="166"/>
        <v>0</v>
      </c>
      <c r="T203" s="621">
        <f t="shared" si="167"/>
        <v>0</v>
      </c>
      <c r="U203" s="663"/>
      <c r="V203" s="621">
        <f t="shared" si="163"/>
        <v>0</v>
      </c>
      <c r="W203" s="663">
        <f>W204</f>
        <v>0</v>
      </c>
      <c r="X203" s="621"/>
      <c r="Y203" s="33"/>
      <c r="Z203" s="621"/>
      <c r="AA203" s="33"/>
      <c r="AB203" s="621"/>
      <c r="AC203" s="182">
        <f t="shared" si="164"/>
        <v>0</v>
      </c>
      <c r="AD203" s="641">
        <f t="shared" si="165"/>
        <v>0</v>
      </c>
      <c r="AE203" s="182"/>
      <c r="AF203" s="641">
        <f t="shared" si="162"/>
        <v>0</v>
      </c>
      <c r="AG203" s="663">
        <f>AG204</f>
        <v>0</v>
      </c>
      <c r="AH203" s="641"/>
      <c r="AI203" s="33"/>
      <c r="AJ203" s="641">
        <v>0</v>
      </c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663">
        <f t="shared" si="168"/>
        <v>0</v>
      </c>
      <c r="AV203" s="663">
        <f t="shared" si="153"/>
        <v>174786.89406707394</v>
      </c>
      <c r="AW203" s="663">
        <f>AW204</f>
        <v>174786.89406707394</v>
      </c>
      <c r="AX203" s="663">
        <f>AX204</f>
        <v>0</v>
      </c>
      <c r="AY203" s="33"/>
      <c r="AZ203" s="33"/>
      <c r="BA203" s="663"/>
      <c r="BB203" s="663"/>
      <c r="BC203" s="33"/>
      <c r="BD203" s="33"/>
      <c r="BE203" s="663"/>
      <c r="BF203" s="663"/>
      <c r="BG203" s="33"/>
      <c r="BH203" s="33"/>
      <c r="BI203" s="663">
        <f>BK203</f>
        <v>0</v>
      </c>
      <c r="BJ203" s="663"/>
      <c r="BK203" s="663">
        <f>BK204</f>
        <v>0</v>
      </c>
      <c r="BL203" s="33"/>
      <c r="BM203" s="33"/>
      <c r="BN203" s="663"/>
      <c r="BO203" s="663">
        <f>BQ203</f>
        <v>0</v>
      </c>
      <c r="BP203" s="663"/>
      <c r="BQ203" s="663">
        <f>BQ204</f>
        <v>0</v>
      </c>
      <c r="BR203" s="33"/>
      <c r="BS203" s="33"/>
      <c r="BT203" s="33"/>
      <c r="BU203" s="33"/>
      <c r="BV203" s="663">
        <f>BX203</f>
        <v>0</v>
      </c>
      <c r="BW203" s="663"/>
      <c r="BX203" s="663">
        <f>BX204</f>
        <v>0</v>
      </c>
      <c r="BY203" s="33"/>
      <c r="BZ203" s="33"/>
      <c r="CA203" s="663"/>
      <c r="CB203" s="182"/>
      <c r="CC203" s="247"/>
      <c r="CD203" s="247"/>
      <c r="CE203" s="663"/>
      <c r="CF203" s="182"/>
      <c r="CG203" s="182"/>
      <c r="CH203" s="247"/>
      <c r="CI203" s="247"/>
      <c r="CJ203" s="663"/>
      <c r="CK203" s="663">
        <f>CM203</f>
        <v>0</v>
      </c>
      <c r="CL203" s="663"/>
      <c r="CM203" s="663">
        <f>CM204</f>
        <v>0</v>
      </c>
      <c r="CN203" s="33"/>
      <c r="CO203" s="33"/>
    </row>
    <row r="204" spans="1:12248" s="47" customFormat="1" ht="41.25" hidden="1" customHeight="1" x14ac:dyDescent="0.25">
      <c r="B204" s="206"/>
      <c r="C204" s="111" t="s">
        <v>31</v>
      </c>
      <c r="D204" s="182">
        <f t="shared" si="161"/>
        <v>174786.89406707394</v>
      </c>
      <c r="E204" s="193">
        <f>[5]Лист1!$X$12+[5]Лист1!$X$15+[5]Лист1!$X$16</f>
        <v>174786.89406707394</v>
      </c>
      <c r="F204" s="193">
        <v>0</v>
      </c>
      <c r="G204" s="193"/>
      <c r="H204" s="193">
        <f>H207+H219+H225+H236+H284+H295+H298+H301+H304</f>
        <v>196971.32866</v>
      </c>
      <c r="I204" s="193"/>
      <c r="J204" s="603">
        <f t="shared" si="158"/>
        <v>0</v>
      </c>
      <c r="K204" s="193"/>
      <c r="L204" s="112"/>
      <c r="M204" s="112">
        <v>0</v>
      </c>
      <c r="N204" s="112"/>
      <c r="O204" s="112"/>
      <c r="P204" s="112"/>
      <c r="Q204" s="112">
        <f>Q207+Q219+Q225+Q236+Q284+Q295+Q298+Q301+Q304</f>
        <v>186754.19435000001</v>
      </c>
      <c r="R204" s="112"/>
      <c r="S204" s="128">
        <f t="shared" si="166"/>
        <v>0</v>
      </c>
      <c r="T204" s="621">
        <f t="shared" si="167"/>
        <v>0</v>
      </c>
      <c r="U204" s="112"/>
      <c r="V204" s="621">
        <f t="shared" si="163"/>
        <v>0</v>
      </c>
      <c r="W204" s="112">
        <v>0</v>
      </c>
      <c r="X204" s="621"/>
      <c r="Y204" s="112"/>
      <c r="Z204" s="621"/>
      <c r="AA204" s="112"/>
      <c r="AB204" s="621"/>
      <c r="AC204" s="182">
        <f t="shared" si="164"/>
        <v>196971.32866</v>
      </c>
      <c r="AD204" s="641">
        <f t="shared" si="165"/>
        <v>1.1269227576320044</v>
      </c>
      <c r="AE204" s="182"/>
      <c r="AF204" s="641">
        <f t="shared" si="162"/>
        <v>0</v>
      </c>
      <c r="AG204" s="112">
        <v>0</v>
      </c>
      <c r="AH204" s="641"/>
      <c r="AI204" s="112"/>
      <c r="AJ204" s="641">
        <v>0</v>
      </c>
      <c r="AK204" s="112">
        <f>AK207+AK219+AK225+AK236+AK284+AK295+AK298+AK301+AK304</f>
        <v>196971.32866</v>
      </c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663">
        <f t="shared" si="168"/>
        <v>0</v>
      </c>
      <c r="AV204" s="663">
        <f t="shared" si="153"/>
        <v>174786.89406707394</v>
      </c>
      <c r="AW204" s="112">
        <f>[5]Лист1!$X$12+[5]Лист1!$X$15+[5]Лист1!$X$16</f>
        <v>174786.89406707394</v>
      </c>
      <c r="AX204" s="112">
        <v>0</v>
      </c>
      <c r="AY204" s="112"/>
      <c r="AZ204" s="112">
        <f>AZ207+AZ219+AZ225+AZ236+AZ284+AZ295+AZ298+AZ301+AZ304</f>
        <v>3334.6351399999985</v>
      </c>
      <c r="BA204" s="112">
        <f>BB204+BC204+BD204</f>
        <v>0</v>
      </c>
      <c r="BB204" s="112">
        <f>BB207+BB219+BB225</f>
        <v>0</v>
      </c>
      <c r="BC204" s="112"/>
      <c r="BD204" s="112"/>
      <c r="BE204" s="112">
        <f>BF204+BG204+BH204</f>
        <v>91927.56912</v>
      </c>
      <c r="BF204" s="112">
        <f>BF207+BF219+BF225</f>
        <v>91927.56912</v>
      </c>
      <c r="BG204" s="112"/>
      <c r="BH204" s="112"/>
      <c r="BI204" s="112">
        <f>BJ204+BK204+BL204+BM204</f>
        <v>0</v>
      </c>
      <c r="BJ204" s="112">
        <v>0</v>
      </c>
      <c r="BK204" s="112"/>
      <c r="BL204" s="112"/>
      <c r="BM204" s="112">
        <f>BM207+BM219+BM225+BM236+BM284+BM295+BM298+BM301+BM304</f>
        <v>0</v>
      </c>
      <c r="BN204" s="112"/>
      <c r="BO204" s="112">
        <f t="shared" ref="BO204:BO211" si="169">BP204+BQ204+BR204+BS204</f>
        <v>0</v>
      </c>
      <c r="BP204" s="112">
        <v>0</v>
      </c>
      <c r="BQ204" s="112"/>
      <c r="BR204" s="112"/>
      <c r="BS204" s="112">
        <f>BS207+BS219+BS225+BS236+BS284+BS295+BS298+BS301+BS304</f>
        <v>0</v>
      </c>
      <c r="BT204" s="112"/>
      <c r="BU204" s="112"/>
      <c r="BV204" s="112">
        <f>BW204+BX204+BY204+BZ204</f>
        <v>0</v>
      </c>
      <c r="BW204" s="112">
        <v>0</v>
      </c>
      <c r="BX204" s="112"/>
      <c r="BY204" s="112"/>
      <c r="BZ204" s="112">
        <f>BZ207+BZ219+BZ225+BZ236+BZ284+BZ295+BZ298+BZ301+BZ304</f>
        <v>0</v>
      </c>
      <c r="CA204" s="112">
        <f>CB204+CC204+CD204</f>
        <v>2279212.2423999999</v>
      </c>
      <c r="CB204" s="112">
        <f>CB207+CB219+CB225+CB236+CB284+CB295+CB298+CB301+CB304</f>
        <v>2279212.2423999999</v>
      </c>
      <c r="CC204" s="112">
        <f>CC207+CC219+CC225+CC236+CC284+CC295+CC298+CC301+CC304</f>
        <v>0</v>
      </c>
      <c r="CD204" s="112">
        <f>CD207+CD219+CD225+CD236+CD284+CD295+CD298+CD301+CD304</f>
        <v>0</v>
      </c>
      <c r="CE204" s="112">
        <f>CF204+CH204+CI204</f>
        <v>2279212.2423999999</v>
      </c>
      <c r="CF204" s="112">
        <f>CF207+CF219+CF225+CF236+CF284+CF295+CF298+CF301+CF304</f>
        <v>2279212.2423999999</v>
      </c>
      <c r="CG204" s="112"/>
      <c r="CH204" s="112">
        <f>CH207+CH219+CH225+CH236+CH284+CH295+CH298+CH301+CH304</f>
        <v>0</v>
      </c>
      <c r="CI204" s="112">
        <f>CI207+CI219+CI225+CI236+CI284+CI295+CI298+CI301+CI304</f>
        <v>0</v>
      </c>
      <c r="CJ204" s="112"/>
      <c r="CK204" s="112">
        <f t="shared" ref="CK204:CK211" si="170">CL204+CM204+CN204+CO204</f>
        <v>0</v>
      </c>
      <c r="CL204" s="112">
        <v>0</v>
      </c>
      <c r="CM204" s="112"/>
      <c r="CN204" s="112"/>
      <c r="CO204" s="112">
        <f>CO207+CO219+CO225+CO236+CO284+CO295+CO298+CO301+CO304</f>
        <v>0</v>
      </c>
    </row>
    <row r="205" spans="1:12248" s="729" customFormat="1" ht="179.25" hidden="1" customHeight="1" x14ac:dyDescent="0.25">
      <c r="B205" s="730" t="s">
        <v>7</v>
      </c>
      <c r="C205" s="731" t="s">
        <v>329</v>
      </c>
      <c r="D205" s="182">
        <f t="shared" si="161"/>
        <v>278568.41431000002</v>
      </c>
      <c r="E205" s="732">
        <f>E206+E207</f>
        <v>278568.41431000002</v>
      </c>
      <c r="F205" s="732">
        <f>F206+F207</f>
        <v>2262940.4240300003</v>
      </c>
      <c r="G205" s="732">
        <f>G206+G207</f>
        <v>0</v>
      </c>
      <c r="H205" s="732">
        <f>H206+H207</f>
        <v>0</v>
      </c>
      <c r="I205" s="732"/>
      <c r="J205" s="603">
        <f t="shared" si="158"/>
        <v>0</v>
      </c>
      <c r="K205" s="732"/>
      <c r="L205" s="733"/>
      <c r="M205" s="733">
        <f>M206+M207</f>
        <v>2262940.4227299998</v>
      </c>
      <c r="N205" s="733"/>
      <c r="O205" s="733">
        <f>O206+O207</f>
        <v>0</v>
      </c>
      <c r="P205" s="733"/>
      <c r="Q205" s="733">
        <f>Q206+Q207</f>
        <v>0</v>
      </c>
      <c r="R205" s="733"/>
      <c r="S205" s="128">
        <f t="shared" si="166"/>
        <v>1039685.4257899999</v>
      </c>
      <c r="T205" s="621">
        <f t="shared" si="167"/>
        <v>3.7322444770533245</v>
      </c>
      <c r="U205" s="733"/>
      <c r="V205" s="621">
        <f t="shared" si="163"/>
        <v>0</v>
      </c>
      <c r="W205" s="733">
        <f>W206+W207</f>
        <v>1039685.4257899999</v>
      </c>
      <c r="X205" s="621"/>
      <c r="Y205" s="733"/>
      <c r="Z205" s="621"/>
      <c r="AA205" s="733"/>
      <c r="AB205" s="621"/>
      <c r="AC205" s="182">
        <f t="shared" si="164"/>
        <v>2262940.4228699999</v>
      </c>
      <c r="AD205" s="641">
        <f t="shared" si="165"/>
        <v>8.123463776304968</v>
      </c>
      <c r="AE205" s="182"/>
      <c r="AF205" s="641">
        <f t="shared" si="162"/>
        <v>0</v>
      </c>
      <c r="AG205" s="733">
        <f>AG206+AG207</f>
        <v>2262940.4228699999</v>
      </c>
      <c r="AH205" s="641"/>
      <c r="AI205" s="733">
        <f>AI206+AI207</f>
        <v>0</v>
      </c>
      <c r="AJ205" s="641">
        <v>0</v>
      </c>
      <c r="AK205" s="733">
        <f>AK206+AK207</f>
        <v>0</v>
      </c>
      <c r="AL205" s="663"/>
      <c r="AM205" s="733"/>
      <c r="AN205" s="733"/>
      <c r="AO205" s="733"/>
      <c r="AP205" s="733"/>
      <c r="AQ205" s="733"/>
      <c r="AR205" s="733"/>
      <c r="AS205" s="733"/>
      <c r="AT205" s="733"/>
      <c r="AU205" s="663">
        <f t="shared" si="168"/>
        <v>2.5259999965783209E-2</v>
      </c>
      <c r="AV205" s="663">
        <f t="shared" si="153"/>
        <v>278568.43956999999</v>
      </c>
      <c r="AW205" s="733">
        <f>AW206+AW207</f>
        <v>278568.43956999999</v>
      </c>
      <c r="AX205" s="733">
        <f>AX206+AX207</f>
        <v>2262940.4224800002</v>
      </c>
      <c r="AY205" s="733">
        <f>AY206+AY207</f>
        <v>0</v>
      </c>
      <c r="AZ205" s="733">
        <f>AZ206+AZ207</f>
        <v>0</v>
      </c>
      <c r="BA205" s="733"/>
      <c r="BB205" s="733"/>
      <c r="BC205" s="734"/>
      <c r="BD205" s="734"/>
      <c r="BE205" s="733"/>
      <c r="BF205" s="733"/>
      <c r="BG205" s="734"/>
      <c r="BH205" s="734"/>
      <c r="BI205" s="663">
        <f t="shared" ref="BI205:BI211" si="171">BJ205+BK205+BL205+BM205</f>
        <v>7361044.2000099998</v>
      </c>
      <c r="BJ205" s="733">
        <f>BJ206+BJ207</f>
        <v>3122450.0272499998</v>
      </c>
      <c r="BK205" s="733">
        <f>BK206+BK207</f>
        <v>4238594.1727600005</v>
      </c>
      <c r="BL205" s="733">
        <f>BL206+BL207</f>
        <v>0</v>
      </c>
      <c r="BM205" s="734"/>
      <c r="BN205" s="733"/>
      <c r="BO205" s="663">
        <f t="shared" si="169"/>
        <v>7361044.2000099998</v>
      </c>
      <c r="BP205" s="663">
        <f>BP206+BP207</f>
        <v>3122450.0272499998</v>
      </c>
      <c r="BQ205" s="733">
        <f>BQ206+BQ207</f>
        <v>4238594.1727600005</v>
      </c>
      <c r="BR205" s="733">
        <f>BR206+BR207</f>
        <v>0</v>
      </c>
      <c r="BS205" s="734"/>
      <c r="BT205" s="734"/>
      <c r="BU205" s="734"/>
      <c r="BV205" s="663">
        <f t="shared" ref="BV205:BV211" si="172">BW205+BX205+BY205+BZ205</f>
        <v>0</v>
      </c>
      <c r="BW205" s="733">
        <f>BW206+BW207</f>
        <v>0</v>
      </c>
      <c r="BX205" s="733">
        <f>BX206+BX207</f>
        <v>0</v>
      </c>
      <c r="BY205" s="733">
        <f>BY206+BY207</f>
        <v>0</v>
      </c>
      <c r="BZ205" s="734"/>
      <c r="CA205" s="733">
        <f>CB205</f>
        <v>2279212.2423999999</v>
      </c>
      <c r="CB205" s="733">
        <f>CB206+CB207</f>
        <v>2279212.2423999999</v>
      </c>
      <c r="CC205" s="735"/>
      <c r="CD205" s="735"/>
      <c r="CE205" s="733">
        <f>CF205</f>
        <v>3998617.9523999998</v>
      </c>
      <c r="CF205" s="733">
        <f>CF206+CF207</f>
        <v>3998617.9523999998</v>
      </c>
      <c r="CG205" s="733"/>
      <c r="CH205" s="735"/>
      <c r="CI205" s="735"/>
      <c r="CJ205" s="733"/>
      <c r="CK205" s="663">
        <f t="shared" si="170"/>
        <v>16363077.300001379</v>
      </c>
      <c r="CL205" s="733">
        <f>CL206+CL207</f>
        <v>3998617.9523999998</v>
      </c>
      <c r="CM205" s="733">
        <f>CM206+CM207</f>
        <v>12364459.34760138</v>
      </c>
      <c r="CN205" s="733">
        <f>CN206+CN207</f>
        <v>0</v>
      </c>
      <c r="CO205" s="734"/>
    </row>
    <row r="206" spans="1:12248" s="736" customFormat="1" ht="49.5" hidden="1" customHeight="1" x14ac:dyDescent="0.25">
      <c r="B206" s="662"/>
      <c r="C206" s="111" t="s">
        <v>32</v>
      </c>
      <c r="D206" s="182">
        <f t="shared" si="161"/>
        <v>186640.84518999999</v>
      </c>
      <c r="E206" s="182">
        <f>E210</f>
        <v>186640.84518999999</v>
      </c>
      <c r="F206" s="182">
        <f>F210</f>
        <v>1516170.0548100001</v>
      </c>
      <c r="G206" s="182">
        <f>G210</f>
        <v>0</v>
      </c>
      <c r="H206" s="182">
        <f>H210</f>
        <v>0</v>
      </c>
      <c r="I206" s="182"/>
      <c r="J206" s="603">
        <f t="shared" si="158"/>
        <v>0</v>
      </c>
      <c r="K206" s="182"/>
      <c r="L206" s="663"/>
      <c r="M206" s="663">
        <f>M210</f>
        <v>1516170.0548</v>
      </c>
      <c r="N206" s="663"/>
      <c r="O206" s="663">
        <f>O210</f>
        <v>0</v>
      </c>
      <c r="P206" s="663"/>
      <c r="Q206" s="663">
        <f>Q210</f>
        <v>0</v>
      </c>
      <c r="R206" s="663"/>
      <c r="S206" s="128">
        <f t="shared" si="166"/>
        <v>696589.22043999995</v>
      </c>
      <c r="T206" s="621">
        <f t="shared" si="167"/>
        <v>3.7322442455233933</v>
      </c>
      <c r="U206" s="663"/>
      <c r="V206" s="621">
        <f t="shared" si="163"/>
        <v>0</v>
      </c>
      <c r="W206" s="663">
        <f>W210</f>
        <v>696589.22043999995</v>
      </c>
      <c r="X206" s="621"/>
      <c r="Y206" s="663"/>
      <c r="Z206" s="621"/>
      <c r="AA206" s="663"/>
      <c r="AB206" s="621"/>
      <c r="AC206" s="182">
        <f t="shared" si="164"/>
        <v>1516170.0548100001</v>
      </c>
      <c r="AD206" s="641">
        <f t="shared" si="165"/>
        <v>8.1234632926492711</v>
      </c>
      <c r="AE206" s="182"/>
      <c r="AF206" s="641">
        <f t="shared" si="162"/>
        <v>0</v>
      </c>
      <c r="AG206" s="663">
        <f>AG210</f>
        <v>1516170.0548100001</v>
      </c>
      <c r="AH206" s="641"/>
      <c r="AI206" s="663">
        <f>AI210</f>
        <v>0</v>
      </c>
      <c r="AJ206" s="641">
        <v>0</v>
      </c>
      <c r="AK206" s="663">
        <f>AK210</f>
        <v>0</v>
      </c>
      <c r="AL206" s="663"/>
      <c r="AM206" s="663"/>
      <c r="AN206" s="663"/>
      <c r="AO206" s="663"/>
      <c r="AP206" s="663"/>
      <c r="AQ206" s="663"/>
      <c r="AR206" s="663"/>
      <c r="AS206" s="663"/>
      <c r="AT206" s="663"/>
      <c r="AU206" s="663">
        <f t="shared" si="168"/>
        <v>0</v>
      </c>
      <c r="AV206" s="663">
        <f t="shared" si="153"/>
        <v>186640.84518999999</v>
      </c>
      <c r="AW206" s="663">
        <f>AW210</f>
        <v>186640.84518999999</v>
      </c>
      <c r="AX206" s="663">
        <f>AX210</f>
        <v>1516170.0548099999</v>
      </c>
      <c r="AY206" s="663">
        <f>AY210</f>
        <v>0</v>
      </c>
      <c r="AZ206" s="663">
        <f>AZ210</f>
        <v>0</v>
      </c>
      <c r="BA206" s="663">
        <f>BB206+BC206+BD206</f>
        <v>0</v>
      </c>
      <c r="BB206" s="663">
        <f>BF206-E206</f>
        <v>0</v>
      </c>
      <c r="BC206" s="128"/>
      <c r="BD206" s="128"/>
      <c r="BE206" s="663">
        <f>BF206+BG206+BH206</f>
        <v>186640.84518999999</v>
      </c>
      <c r="BF206" s="663">
        <f>E206</f>
        <v>186640.84518999999</v>
      </c>
      <c r="BG206" s="43"/>
      <c r="BH206" s="21"/>
      <c r="BI206" s="663">
        <f t="shared" si="171"/>
        <v>4931899.5999999996</v>
      </c>
      <c r="BJ206" s="663">
        <f t="shared" ref="BJ206:BL207" si="173">BJ210</f>
        <v>2092041.51232</v>
      </c>
      <c r="BK206" s="663">
        <f t="shared" si="173"/>
        <v>2839858.0876799999</v>
      </c>
      <c r="BL206" s="663">
        <f t="shared" si="173"/>
        <v>0</v>
      </c>
      <c r="BM206" s="21"/>
      <c r="BN206" s="663"/>
      <c r="BO206" s="663">
        <f t="shared" si="169"/>
        <v>4931899.5999999996</v>
      </c>
      <c r="BP206" s="663">
        <f t="shared" ref="BP206:BR207" si="174">BP210</f>
        <v>2092041.51232</v>
      </c>
      <c r="BQ206" s="663">
        <f t="shared" si="174"/>
        <v>2839858.0876799999</v>
      </c>
      <c r="BR206" s="663">
        <f t="shared" si="174"/>
        <v>0</v>
      </c>
      <c r="BS206" s="21"/>
      <c r="BT206" s="43"/>
      <c r="BU206" s="21"/>
      <c r="BV206" s="663">
        <f t="shared" si="172"/>
        <v>0</v>
      </c>
      <c r="BW206" s="663">
        <f t="shared" ref="BW206:BY207" si="175">BW210</f>
        <v>0</v>
      </c>
      <c r="BX206" s="663">
        <f t="shared" si="175"/>
        <v>0</v>
      </c>
      <c r="BY206" s="663">
        <f t="shared" si="175"/>
        <v>0</v>
      </c>
      <c r="BZ206" s="21"/>
      <c r="CA206" s="663">
        <f>CB206</f>
        <v>0</v>
      </c>
      <c r="CB206" s="663">
        <f>CB210</f>
        <v>0</v>
      </c>
      <c r="CC206" s="276"/>
      <c r="CD206" s="248"/>
      <c r="CE206" s="663">
        <f>CF206</f>
        <v>1719405.71</v>
      </c>
      <c r="CF206" s="663">
        <f>CF210</f>
        <v>1719405.71</v>
      </c>
      <c r="CG206" s="663"/>
      <c r="CH206" s="276"/>
      <c r="CI206" s="248"/>
      <c r="CJ206" s="663"/>
      <c r="CK206" s="663">
        <f t="shared" si="170"/>
        <v>7036123.2000000002</v>
      </c>
      <c r="CL206" s="663">
        <f t="shared" ref="CL206:CN207" si="176">CL210</f>
        <v>1719405.71</v>
      </c>
      <c r="CM206" s="663">
        <f t="shared" si="176"/>
        <v>5316717.49</v>
      </c>
      <c r="CN206" s="663">
        <f t="shared" si="176"/>
        <v>0</v>
      </c>
      <c r="CO206" s="21"/>
    </row>
    <row r="207" spans="1:12248" s="52" customFormat="1" ht="54" hidden="1" customHeight="1" x14ac:dyDescent="0.25">
      <c r="B207" s="206"/>
      <c r="C207" s="111" t="s">
        <v>31</v>
      </c>
      <c r="D207" s="182">
        <f t="shared" si="161"/>
        <v>91927.56912</v>
      </c>
      <c r="E207" s="182">
        <f>E211+E222</f>
        <v>91927.56912</v>
      </c>
      <c r="F207" s="182">
        <f>F211</f>
        <v>746770.36921999999</v>
      </c>
      <c r="G207" s="182">
        <f>G211</f>
        <v>0</v>
      </c>
      <c r="H207" s="182">
        <f>H211</f>
        <v>0</v>
      </c>
      <c r="I207" s="182"/>
      <c r="J207" s="603">
        <f t="shared" si="158"/>
        <v>0</v>
      </c>
      <c r="K207" s="182"/>
      <c r="L207" s="663"/>
      <c r="M207" s="663">
        <f>M211</f>
        <v>746770.36792999995</v>
      </c>
      <c r="N207" s="663"/>
      <c r="O207" s="663">
        <f>O211</f>
        <v>0</v>
      </c>
      <c r="P207" s="663"/>
      <c r="Q207" s="663">
        <f>Q211</f>
        <v>0</v>
      </c>
      <c r="R207" s="663"/>
      <c r="S207" s="128">
        <f t="shared" si="166"/>
        <v>343096.20534999995</v>
      </c>
      <c r="T207" s="621">
        <f t="shared" si="167"/>
        <v>3.7322449471293053</v>
      </c>
      <c r="U207" s="663"/>
      <c r="V207" s="621">
        <f t="shared" si="163"/>
        <v>0</v>
      </c>
      <c r="W207" s="663">
        <f>W211</f>
        <v>343096.20534999995</v>
      </c>
      <c r="X207" s="621"/>
      <c r="Y207" s="663"/>
      <c r="Z207" s="621"/>
      <c r="AA207" s="663"/>
      <c r="AB207" s="621"/>
      <c r="AC207" s="182">
        <f t="shared" si="164"/>
        <v>746770.36806000001</v>
      </c>
      <c r="AD207" s="641">
        <f t="shared" si="165"/>
        <v>8.1234647582727249</v>
      </c>
      <c r="AE207" s="182"/>
      <c r="AF207" s="641">
        <f t="shared" si="162"/>
        <v>0</v>
      </c>
      <c r="AG207" s="663">
        <f>AG211</f>
        <v>746770.36806000001</v>
      </c>
      <c r="AH207" s="641"/>
      <c r="AI207" s="663">
        <f>AI211</f>
        <v>0</v>
      </c>
      <c r="AJ207" s="641">
        <v>0</v>
      </c>
      <c r="AK207" s="663">
        <f>AK211</f>
        <v>0</v>
      </c>
      <c r="AL207" s="663"/>
      <c r="AM207" s="663"/>
      <c r="AN207" s="663"/>
      <c r="AO207" s="663"/>
      <c r="AP207" s="663"/>
      <c r="AQ207" s="663"/>
      <c r="AR207" s="663"/>
      <c r="AS207" s="663"/>
      <c r="AT207" s="663"/>
      <c r="AU207" s="663">
        <f t="shared" si="168"/>
        <v>2.5259999994887039E-2</v>
      </c>
      <c r="AV207" s="663">
        <f t="shared" si="153"/>
        <v>91927.594379999995</v>
      </c>
      <c r="AW207" s="663">
        <f>AW211+AW222</f>
        <v>91927.594379999995</v>
      </c>
      <c r="AX207" s="663">
        <f>AX211</f>
        <v>746770.36767000007</v>
      </c>
      <c r="AY207" s="663">
        <f>AY211</f>
        <v>0</v>
      </c>
      <c r="AZ207" s="663">
        <f>AZ211</f>
        <v>0</v>
      </c>
      <c r="BA207" s="663">
        <f>BB207+BC207+BD207</f>
        <v>0</v>
      </c>
      <c r="BB207" s="663">
        <v>0</v>
      </c>
      <c r="BC207" s="33"/>
      <c r="BD207" s="33"/>
      <c r="BE207" s="663">
        <f>BF207+BG207+BH207</f>
        <v>91927.56912</v>
      </c>
      <c r="BF207" s="663">
        <f>E207</f>
        <v>91927.56912</v>
      </c>
      <c r="BG207" s="33"/>
      <c r="BH207" s="33"/>
      <c r="BI207" s="663">
        <f t="shared" si="171"/>
        <v>2429144.6000100002</v>
      </c>
      <c r="BJ207" s="663">
        <f t="shared" si="173"/>
        <v>1030408.5149299999</v>
      </c>
      <c r="BK207" s="663">
        <f t="shared" si="173"/>
        <v>1398736.0850800001</v>
      </c>
      <c r="BL207" s="663">
        <f t="shared" si="173"/>
        <v>0</v>
      </c>
      <c r="BM207" s="33"/>
      <c r="BN207" s="663"/>
      <c r="BO207" s="663">
        <f t="shared" si="169"/>
        <v>2429144.6000100002</v>
      </c>
      <c r="BP207" s="663">
        <f t="shared" si="174"/>
        <v>1030408.5149299999</v>
      </c>
      <c r="BQ207" s="663">
        <f t="shared" si="174"/>
        <v>1398736.0850800001</v>
      </c>
      <c r="BR207" s="663">
        <f t="shared" si="174"/>
        <v>0</v>
      </c>
      <c r="BS207" s="33"/>
      <c r="BT207" s="33"/>
      <c r="BU207" s="33"/>
      <c r="BV207" s="663">
        <f t="shared" si="172"/>
        <v>0</v>
      </c>
      <c r="BW207" s="663">
        <f t="shared" si="175"/>
        <v>0</v>
      </c>
      <c r="BX207" s="663">
        <f t="shared" si="175"/>
        <v>0</v>
      </c>
      <c r="BY207" s="663">
        <f t="shared" si="175"/>
        <v>0</v>
      </c>
      <c r="BZ207" s="33"/>
      <c r="CA207" s="663">
        <f>CB207</f>
        <v>2279212.2423999999</v>
      </c>
      <c r="CB207" s="663">
        <f>CB211</f>
        <v>2279212.2423999999</v>
      </c>
      <c r="CC207" s="247"/>
      <c r="CD207" s="247"/>
      <c r="CE207" s="663">
        <f>CF207</f>
        <v>2279212.2423999999</v>
      </c>
      <c r="CF207" s="663">
        <f>CF211</f>
        <v>2279212.2423999999</v>
      </c>
      <c r="CG207" s="663"/>
      <c r="CH207" s="247"/>
      <c r="CI207" s="247"/>
      <c r="CJ207" s="663"/>
      <c r="CK207" s="663">
        <f t="shared" si="170"/>
        <v>9326954.1000013798</v>
      </c>
      <c r="CL207" s="663">
        <f t="shared" si="176"/>
        <v>2279212.2423999999</v>
      </c>
      <c r="CM207" s="663">
        <f t="shared" si="176"/>
        <v>7047741.8576013809</v>
      </c>
      <c r="CN207" s="663">
        <f t="shared" si="176"/>
        <v>0</v>
      </c>
      <c r="CO207" s="33"/>
    </row>
    <row r="208" spans="1:12248" s="52" customFormat="1" ht="54" hidden="1" customHeight="1" x14ac:dyDescent="0.25">
      <c r="B208" s="206"/>
      <c r="C208" s="111" t="s">
        <v>31</v>
      </c>
      <c r="D208" s="182">
        <f t="shared" si="161"/>
        <v>0</v>
      </c>
      <c r="E208" s="182">
        <v>0</v>
      </c>
      <c r="F208" s="182"/>
      <c r="G208" s="182"/>
      <c r="H208" s="182"/>
      <c r="I208" s="182">
        <f t="shared" ref="I208:I214" si="177">K208+M208+O208+Q208</f>
        <v>0</v>
      </c>
      <c r="J208" s="603" t="e">
        <f t="shared" si="158"/>
        <v>#DIV/0!</v>
      </c>
      <c r="K208" s="182"/>
      <c r="L208" s="663"/>
      <c r="M208" s="663"/>
      <c r="N208" s="663"/>
      <c r="O208" s="663"/>
      <c r="P208" s="663"/>
      <c r="Q208" s="663"/>
      <c r="R208" s="663"/>
      <c r="S208" s="128">
        <f t="shared" si="166"/>
        <v>0</v>
      </c>
      <c r="T208" s="621" t="e">
        <f t="shared" si="167"/>
        <v>#DIV/0!</v>
      </c>
      <c r="U208" s="663"/>
      <c r="V208" s="621" t="e">
        <f t="shared" si="163"/>
        <v>#DIV/0!</v>
      </c>
      <c r="W208" s="663"/>
      <c r="X208" s="621"/>
      <c r="Y208" s="663"/>
      <c r="Z208" s="621"/>
      <c r="AA208" s="663"/>
      <c r="AB208" s="621"/>
      <c r="AC208" s="182">
        <f t="shared" si="164"/>
        <v>0</v>
      </c>
      <c r="AD208" s="641" t="e">
        <f t="shared" si="165"/>
        <v>#DIV/0!</v>
      </c>
      <c r="AE208" s="182"/>
      <c r="AF208" s="641" t="e">
        <f t="shared" si="162"/>
        <v>#DIV/0!</v>
      </c>
      <c r="AG208" s="663"/>
      <c r="AH208" s="641"/>
      <c r="AI208" s="663"/>
      <c r="AJ208" s="641">
        <v>0</v>
      </c>
      <c r="AK208" s="663"/>
      <c r="AL208" s="663"/>
      <c r="AM208" s="663"/>
      <c r="AN208" s="663"/>
      <c r="AO208" s="663"/>
      <c r="AP208" s="663"/>
      <c r="AQ208" s="663"/>
      <c r="AR208" s="663"/>
      <c r="AS208" s="663"/>
      <c r="AT208" s="663"/>
      <c r="AU208" s="663">
        <f t="shared" si="168"/>
        <v>0</v>
      </c>
      <c r="AV208" s="663">
        <f t="shared" si="153"/>
        <v>0</v>
      </c>
      <c r="AW208" s="663">
        <v>0</v>
      </c>
      <c r="AX208" s="663"/>
      <c r="AY208" s="663"/>
      <c r="AZ208" s="663"/>
      <c r="BA208" s="663"/>
      <c r="BB208" s="663"/>
      <c r="BC208" s="33"/>
      <c r="BD208" s="33"/>
      <c r="BE208" s="663"/>
      <c r="BF208" s="663"/>
      <c r="BG208" s="33"/>
      <c r="BH208" s="33"/>
      <c r="BI208" s="663"/>
      <c r="BJ208" s="663"/>
      <c r="BK208" s="663"/>
      <c r="BL208" s="663"/>
      <c r="BM208" s="33"/>
      <c r="BN208" s="663"/>
      <c r="BO208" s="663"/>
      <c r="BP208" s="663"/>
      <c r="BQ208" s="663"/>
      <c r="BR208" s="663"/>
      <c r="BS208" s="33"/>
      <c r="BT208" s="33"/>
      <c r="BU208" s="33"/>
      <c r="BV208" s="663"/>
      <c r="BW208" s="663"/>
      <c r="BX208" s="663"/>
      <c r="BY208" s="663"/>
      <c r="BZ208" s="33"/>
      <c r="CA208" s="663"/>
      <c r="CB208" s="663"/>
      <c r="CC208" s="247"/>
      <c r="CD208" s="247"/>
      <c r="CE208" s="663"/>
      <c r="CF208" s="663"/>
      <c r="CG208" s="663"/>
      <c r="CH208" s="247"/>
      <c r="CI208" s="247"/>
      <c r="CJ208" s="663"/>
      <c r="CK208" s="663"/>
      <c r="CL208" s="663"/>
      <c r="CM208" s="663"/>
      <c r="CN208" s="663"/>
      <c r="CO208" s="33"/>
    </row>
    <row r="209" spans="1:12248" s="762" customFormat="1" ht="108" customHeight="1" x14ac:dyDescent="0.3">
      <c r="A209" s="407"/>
      <c r="B209" s="499">
        <v>2</v>
      </c>
      <c r="C209" s="440" t="s">
        <v>396</v>
      </c>
      <c r="D209" s="412">
        <f>E209+F209+G209+H209</f>
        <v>2541508.8383400002</v>
      </c>
      <c r="E209" s="412">
        <f>E213+E217</f>
        <v>278568.41431000002</v>
      </c>
      <c r="F209" s="412">
        <f>F210+F211+F212</f>
        <v>2262940.4240300003</v>
      </c>
      <c r="G209" s="412">
        <f t="shared" ref="G209:H211" si="178">G213+G217</f>
        <v>0</v>
      </c>
      <c r="H209" s="412">
        <f t="shared" si="178"/>
        <v>0</v>
      </c>
      <c r="I209" s="412">
        <f t="shared" si="177"/>
        <v>2541508.7846299997</v>
      </c>
      <c r="J209" s="613">
        <f t="shared" si="158"/>
        <v>0.99999997886688419</v>
      </c>
      <c r="K209" s="412">
        <f>K213+K217</f>
        <v>278568.36190000002</v>
      </c>
      <c r="L209" s="613">
        <f>K209/E209</f>
        <v>0.99999981185950271</v>
      </c>
      <c r="M209" s="412">
        <f>M210+M211+M212</f>
        <v>2262940.4227299998</v>
      </c>
      <c r="N209" s="613">
        <f>M209/F209</f>
        <v>0.99999999942552598</v>
      </c>
      <c r="O209" s="413"/>
      <c r="P209" s="413"/>
      <c r="Q209" s="413"/>
      <c r="R209" s="413"/>
      <c r="S209" s="405">
        <f t="shared" si="166"/>
        <v>1343071.5727799998</v>
      </c>
      <c r="T209" s="584">
        <f t="shared" si="167"/>
        <v>0.52845441751728628</v>
      </c>
      <c r="U209" s="412">
        <f>U213+U217</f>
        <v>303386.14698999998</v>
      </c>
      <c r="V209" s="584">
        <f t="shared" si="163"/>
        <v>1.0890902607945421</v>
      </c>
      <c r="W209" s="405">
        <f>W210+W211+W212</f>
        <v>1039685.4257899999</v>
      </c>
      <c r="X209" s="584">
        <f t="shared" si="159"/>
        <v>0.45944003419164542</v>
      </c>
      <c r="Y209" s="413">
        <f>Y213+Y217</f>
        <v>0</v>
      </c>
      <c r="Z209" s="584"/>
      <c r="AA209" s="413">
        <f>AA213+AA217</f>
        <v>0</v>
      </c>
      <c r="AB209" s="584"/>
      <c r="AC209" s="412">
        <f t="shared" si="164"/>
        <v>2541508.7847699998</v>
      </c>
      <c r="AD209" s="628">
        <f t="shared" si="165"/>
        <v>0.99999997892196968</v>
      </c>
      <c r="AE209" s="412">
        <f>AE213+AE217</f>
        <v>278568.36190000002</v>
      </c>
      <c r="AF209" s="628">
        <f t="shared" si="162"/>
        <v>0.99999981185950271</v>
      </c>
      <c r="AG209" s="412">
        <f>AG210+AG211+AG212</f>
        <v>2262940.4228699999</v>
      </c>
      <c r="AH209" s="628">
        <f t="shared" si="160"/>
        <v>0.99999999948739238</v>
      </c>
      <c r="AI209" s="413">
        <f>AI213+AI217</f>
        <v>0</v>
      </c>
      <c r="AJ209" s="628">
        <v>0</v>
      </c>
      <c r="AK209" s="413">
        <f>AK213+AK217</f>
        <v>0</v>
      </c>
      <c r="AL209" s="628"/>
      <c r="AM209" s="413"/>
      <c r="AN209" s="413"/>
      <c r="AO209" s="413"/>
      <c r="AP209" s="413"/>
      <c r="AQ209" s="413"/>
      <c r="AR209" s="413"/>
      <c r="AS209" s="413"/>
      <c r="AT209" s="413"/>
      <c r="AU209" s="413">
        <f>AU210+AU211+AU212</f>
        <v>2.3710000066785142E-2</v>
      </c>
      <c r="AV209" s="413">
        <f>AW209+AX209+AY209+AZ209</f>
        <v>2541508.8620500001</v>
      </c>
      <c r="AW209" s="413">
        <f>AW213+AW217</f>
        <v>278568.43956999999</v>
      </c>
      <c r="AX209" s="413">
        <f>AX210+AX211</f>
        <v>2262940.4224800002</v>
      </c>
      <c r="AY209" s="413">
        <f>AY213+AY217</f>
        <v>0</v>
      </c>
      <c r="AZ209" s="413">
        <f>AZ213+AZ217</f>
        <v>0</v>
      </c>
      <c r="BA209" s="413">
        <f>BB209</f>
        <v>746770.36921999999</v>
      </c>
      <c r="BB209" s="413">
        <f>BB210+BB211</f>
        <v>746770.36921999999</v>
      </c>
      <c r="BC209" s="413"/>
      <c r="BD209" s="413"/>
      <c r="BE209" s="413">
        <f>BF209+BG209+BH209</f>
        <v>1025338.78353</v>
      </c>
      <c r="BF209" s="413">
        <f>BF210+BF211</f>
        <v>1025338.78353</v>
      </c>
      <c r="BG209" s="413"/>
      <c r="BH209" s="413"/>
      <c r="BI209" s="413">
        <f t="shared" si="171"/>
        <v>7361044.2000099998</v>
      </c>
      <c r="BJ209" s="413">
        <f>BJ213+BJ217</f>
        <v>3122450.0272499998</v>
      </c>
      <c r="BK209" s="413">
        <f>BK210+BK211</f>
        <v>4238594.1727600005</v>
      </c>
      <c r="BL209" s="413">
        <f t="shared" ref="BL209:BM211" si="179">BL213+BL217</f>
        <v>0</v>
      </c>
      <c r="BM209" s="413">
        <f t="shared" si="179"/>
        <v>0</v>
      </c>
      <c r="BN209" s="413">
        <f>BN210+BN211</f>
        <v>0</v>
      </c>
      <c r="BO209" s="413">
        <f t="shared" si="169"/>
        <v>7361044.2000099998</v>
      </c>
      <c r="BP209" s="413">
        <f>BP213+BP217</f>
        <v>3122450.0272499998</v>
      </c>
      <c r="BQ209" s="413">
        <f>BQ210+BQ211</f>
        <v>4238594.1727600005</v>
      </c>
      <c r="BR209" s="413">
        <f t="shared" ref="BR209:BS211" si="180">BR213+BR217</f>
        <v>0</v>
      </c>
      <c r="BS209" s="413">
        <f t="shared" si="180"/>
        <v>0</v>
      </c>
      <c r="BT209" s="413"/>
      <c r="BU209" s="413"/>
      <c r="BV209" s="413">
        <f t="shared" si="172"/>
        <v>0</v>
      </c>
      <c r="BW209" s="413">
        <f t="shared" ref="BW209:BZ211" si="181">BW213+BW217</f>
        <v>0</v>
      </c>
      <c r="BX209" s="413">
        <f t="shared" si="181"/>
        <v>0</v>
      </c>
      <c r="BY209" s="413">
        <f t="shared" si="181"/>
        <v>0</v>
      </c>
      <c r="BZ209" s="413">
        <f t="shared" si="181"/>
        <v>0</v>
      </c>
      <c r="CA209" s="413">
        <f>CB209+CC209+CD209</f>
        <v>2279212.2423999999</v>
      </c>
      <c r="CB209" s="413">
        <f>CB210+CB211</f>
        <v>2279212.2423999999</v>
      </c>
      <c r="CC209" s="413"/>
      <c r="CD209" s="413"/>
      <c r="CE209" s="413">
        <f>CF209+CG209+CH209+CI209</f>
        <v>16363077.300001379</v>
      </c>
      <c r="CF209" s="413">
        <f>CF210+CF211</f>
        <v>3998617.9523999998</v>
      </c>
      <c r="CG209" s="413">
        <f>CG210+CG211</f>
        <v>12364459.34760138</v>
      </c>
      <c r="CH209" s="413"/>
      <c r="CI209" s="413"/>
      <c r="CJ209" s="413">
        <v>0</v>
      </c>
      <c r="CK209" s="413">
        <f t="shared" si="170"/>
        <v>16363077.300001379</v>
      </c>
      <c r="CL209" s="413">
        <f>CL213+CL217</f>
        <v>3998617.9523999998</v>
      </c>
      <c r="CM209" s="413">
        <f>CM210+CM211</f>
        <v>12364459.34760138</v>
      </c>
      <c r="CN209" s="413">
        <f t="shared" ref="CN209:CO211" si="182">CN213+CN217</f>
        <v>0</v>
      </c>
      <c r="CO209" s="407">
        <f t="shared" si="182"/>
        <v>0</v>
      </c>
      <c r="CP209" s="413"/>
      <c r="CQ209" s="413"/>
      <c r="CR209" s="413"/>
      <c r="CS209" s="413"/>
      <c r="CT209" s="413"/>
      <c r="CU209" s="413"/>
      <c r="CV209" s="413"/>
      <c r="CW209" s="413"/>
      <c r="CX209" s="413"/>
      <c r="CY209" s="413"/>
      <c r="CZ209" s="413"/>
      <c r="DA209" s="413"/>
      <c r="DB209" s="413"/>
      <c r="DC209" s="414"/>
      <c r="DD209" s="414"/>
      <c r="DE209" s="414"/>
      <c r="DF209" s="414"/>
      <c r="DG209" s="412"/>
      <c r="DH209" s="412"/>
      <c r="DI209" s="412"/>
      <c r="DJ209" s="412"/>
      <c r="DK209" s="412"/>
      <c r="DL209" s="412"/>
      <c r="DM209" s="412"/>
      <c r="DN209" s="412"/>
      <c r="DO209" s="412"/>
      <c r="DP209" s="412"/>
      <c r="DQ209" s="412"/>
      <c r="DR209" s="412"/>
      <c r="DS209" s="412"/>
      <c r="DT209" s="412"/>
      <c r="DU209" s="412"/>
      <c r="DV209" s="412"/>
      <c r="DW209" s="412"/>
      <c r="DX209" s="412"/>
      <c r="DY209" s="412"/>
      <c r="DZ209" s="413"/>
      <c r="EA209" s="413"/>
      <c r="EB209" s="413"/>
      <c r="EC209" s="413"/>
      <c r="ED209" s="413"/>
      <c r="EE209" s="413"/>
      <c r="EF209" s="413"/>
      <c r="EG209" s="413"/>
      <c r="EH209" s="413"/>
      <c r="EI209" s="413"/>
      <c r="EJ209" s="413"/>
      <c r="EK209" s="413"/>
      <c r="EL209" s="413"/>
      <c r="EM209" s="413"/>
      <c r="EN209" s="413"/>
      <c r="EO209" s="413"/>
      <c r="EP209" s="413"/>
      <c r="EQ209" s="413"/>
      <c r="ER209" s="413"/>
      <c r="ES209" s="413"/>
      <c r="ET209" s="413"/>
      <c r="EU209" s="413"/>
      <c r="EV209" s="413"/>
      <c r="EW209" s="413"/>
      <c r="EX209" s="414"/>
      <c r="EY209" s="414"/>
      <c r="EZ209" s="414"/>
      <c r="FA209" s="414"/>
      <c r="FB209" s="414"/>
      <c r="FC209" s="413"/>
      <c r="FD209" s="413"/>
      <c r="FE209" s="414"/>
      <c r="FF209" s="414"/>
      <c r="FG209" s="413"/>
      <c r="FH209" s="413"/>
      <c r="FI209" s="414"/>
      <c r="FJ209" s="414"/>
      <c r="FK209" s="413"/>
      <c r="FL209" s="413"/>
      <c r="FM209" s="413"/>
      <c r="FN209" s="413"/>
      <c r="FO209" s="413"/>
      <c r="FP209" s="413"/>
      <c r="FQ209" s="413"/>
      <c r="FR209" s="414"/>
      <c r="FS209" s="414"/>
      <c r="FT209" s="413"/>
      <c r="FU209" s="413"/>
      <c r="FV209" s="414"/>
      <c r="FW209" s="414"/>
      <c r="FX209" s="413"/>
      <c r="FY209" s="413"/>
      <c r="FZ209" s="413"/>
      <c r="GA209" s="413"/>
      <c r="GB209" s="413"/>
      <c r="GC209" s="407"/>
      <c r="GD209" s="439"/>
      <c r="GE209" s="413"/>
      <c r="GF209" s="413"/>
      <c r="GG209" s="413"/>
      <c r="GH209" s="413"/>
      <c r="GI209" s="413"/>
      <c r="GJ209" s="413"/>
      <c r="GK209" s="413"/>
      <c r="GL209" s="412"/>
      <c r="GM209" s="412"/>
      <c r="GN209" s="412"/>
      <c r="GO209" s="412"/>
      <c r="GP209" s="412"/>
      <c r="GQ209" s="412"/>
      <c r="GR209" s="412"/>
      <c r="GS209" s="412"/>
      <c r="GT209" s="412"/>
      <c r="GU209" s="412"/>
      <c r="GV209" s="412"/>
      <c r="GW209" s="412"/>
      <c r="GX209" s="412"/>
      <c r="GY209" s="412"/>
      <c r="GZ209" s="412"/>
      <c r="HA209" s="412"/>
      <c r="HB209" s="412"/>
      <c r="HC209" s="412"/>
      <c r="HD209" s="412"/>
      <c r="HE209" s="412"/>
      <c r="HF209" s="412"/>
      <c r="HG209" s="412"/>
      <c r="HH209" s="412"/>
      <c r="HI209" s="412"/>
      <c r="HJ209" s="412"/>
      <c r="HK209" s="412"/>
      <c r="HL209" s="412"/>
      <c r="HM209" s="412"/>
      <c r="HN209" s="412"/>
      <c r="HO209" s="412"/>
      <c r="HP209" s="412"/>
      <c r="HQ209" s="412"/>
      <c r="HR209" s="412"/>
      <c r="HS209" s="412"/>
      <c r="HT209" s="412"/>
      <c r="HU209" s="412"/>
      <c r="HV209" s="412"/>
      <c r="HW209" s="412"/>
      <c r="HX209" s="412"/>
      <c r="HY209" s="412"/>
      <c r="HZ209" s="412"/>
      <c r="IA209" s="412"/>
      <c r="IB209" s="412"/>
      <c r="IC209" s="412"/>
      <c r="ID209" s="413"/>
      <c r="IE209" s="413"/>
      <c r="IF209" s="413"/>
      <c r="IG209" s="413"/>
      <c r="IH209" s="413"/>
      <c r="II209" s="413"/>
      <c r="IJ209" s="413"/>
      <c r="IK209" s="413"/>
      <c r="IL209" s="413"/>
      <c r="IM209" s="413"/>
      <c r="IN209" s="413"/>
      <c r="IO209" s="413"/>
      <c r="IP209" s="413"/>
      <c r="IQ209" s="413"/>
      <c r="IR209" s="413"/>
      <c r="IS209" s="413"/>
      <c r="IT209" s="413"/>
      <c r="IU209" s="413"/>
      <c r="IV209" s="413"/>
      <c r="IW209" s="413"/>
      <c r="IX209" s="413"/>
      <c r="IY209" s="413"/>
      <c r="IZ209" s="413"/>
      <c r="JA209" s="413"/>
      <c r="JB209" s="414"/>
      <c r="JC209" s="414"/>
      <c r="JD209" s="414"/>
      <c r="JE209" s="414"/>
      <c r="JF209" s="414"/>
      <c r="JG209" s="413"/>
      <c r="JH209" s="413"/>
      <c r="JI209" s="414"/>
      <c r="JJ209" s="414"/>
      <c r="JK209" s="413"/>
      <c r="JL209" s="413"/>
      <c r="JM209" s="414"/>
      <c r="JN209" s="414"/>
      <c r="JO209" s="413"/>
      <c r="JP209" s="413"/>
      <c r="JQ209" s="413"/>
      <c r="JR209" s="413"/>
      <c r="JS209" s="413"/>
      <c r="JT209" s="413"/>
      <c r="JU209" s="413"/>
      <c r="JV209" s="414"/>
      <c r="JW209" s="414"/>
      <c r="JX209" s="413"/>
      <c r="JY209" s="413"/>
      <c r="JZ209" s="414"/>
      <c r="KA209" s="414"/>
      <c r="KB209" s="413"/>
      <c r="KC209" s="413"/>
      <c r="KD209" s="413"/>
      <c r="KE209" s="413"/>
      <c r="KF209" s="413"/>
      <c r="KG209" s="407"/>
      <c r="KH209" s="439"/>
      <c r="KI209" s="413"/>
      <c r="KJ209" s="413"/>
      <c r="KK209" s="413"/>
      <c r="KL209" s="413"/>
      <c r="KM209" s="413"/>
      <c r="KN209" s="413"/>
      <c r="KO209" s="413"/>
      <c r="KP209" s="412"/>
      <c r="KQ209" s="412"/>
      <c r="KR209" s="412"/>
      <c r="KS209" s="412"/>
      <c r="KT209" s="412"/>
      <c r="KU209" s="412"/>
      <c r="KV209" s="412"/>
      <c r="KW209" s="412"/>
      <c r="KX209" s="412"/>
      <c r="KY209" s="412"/>
      <c r="KZ209" s="412"/>
      <c r="LA209" s="412"/>
      <c r="LB209" s="412"/>
      <c r="LC209" s="412"/>
      <c r="LD209" s="412"/>
      <c r="LE209" s="412"/>
      <c r="LF209" s="412"/>
      <c r="LG209" s="412"/>
      <c r="LH209" s="412"/>
      <c r="LI209" s="412"/>
      <c r="LJ209" s="412"/>
      <c r="LK209" s="412"/>
      <c r="LL209" s="412"/>
      <c r="LM209" s="412"/>
      <c r="LN209" s="412"/>
      <c r="LO209" s="412"/>
      <c r="LP209" s="412"/>
      <c r="LQ209" s="412"/>
      <c r="LR209" s="412"/>
      <c r="LS209" s="412"/>
      <c r="LT209" s="412"/>
      <c r="LU209" s="412"/>
      <c r="LV209" s="412"/>
      <c r="LW209" s="412"/>
      <c r="LX209" s="412"/>
      <c r="LY209" s="412"/>
      <c r="LZ209" s="412"/>
      <c r="MA209" s="412"/>
      <c r="MB209" s="412"/>
      <c r="MC209" s="412"/>
      <c r="MD209" s="412"/>
      <c r="ME209" s="412"/>
      <c r="MF209" s="412"/>
      <c r="MG209" s="412"/>
      <c r="MH209" s="413"/>
      <c r="MI209" s="413"/>
      <c r="MJ209" s="413"/>
      <c r="MK209" s="413"/>
      <c r="ML209" s="413"/>
      <c r="MM209" s="413"/>
      <c r="MN209" s="413"/>
      <c r="MO209" s="413"/>
      <c r="MP209" s="413"/>
      <c r="MQ209" s="413"/>
      <c r="MR209" s="413"/>
      <c r="MS209" s="413"/>
      <c r="MT209" s="413"/>
      <c r="MU209" s="413"/>
      <c r="MV209" s="413"/>
      <c r="MW209" s="413"/>
      <c r="MX209" s="413"/>
      <c r="MY209" s="413"/>
      <c r="MZ209" s="413"/>
      <c r="NA209" s="413"/>
      <c r="NB209" s="413"/>
      <c r="NC209" s="413"/>
      <c r="ND209" s="413"/>
      <c r="NE209" s="413"/>
      <c r="NF209" s="414"/>
      <c r="NG209" s="414"/>
      <c r="NH209" s="414"/>
      <c r="NI209" s="414"/>
      <c r="NJ209" s="414"/>
      <c r="NK209" s="413"/>
      <c r="NL209" s="413"/>
      <c r="NM209" s="414"/>
      <c r="NN209" s="414"/>
      <c r="NO209" s="413"/>
      <c r="NP209" s="413"/>
      <c r="NQ209" s="414"/>
      <c r="NR209" s="414"/>
      <c r="NS209" s="413"/>
      <c r="NT209" s="413"/>
      <c r="NU209" s="413"/>
      <c r="NV209" s="413"/>
      <c r="NW209" s="413"/>
      <c r="NX209" s="413"/>
      <c r="NY209" s="413"/>
      <c r="NZ209" s="414"/>
      <c r="OA209" s="414"/>
      <c r="OB209" s="413"/>
      <c r="OC209" s="413"/>
      <c r="OD209" s="414"/>
      <c r="OE209" s="414"/>
      <c r="OF209" s="413"/>
      <c r="OG209" s="413"/>
      <c r="OH209" s="413"/>
      <c r="OI209" s="413"/>
      <c r="OJ209" s="413"/>
      <c r="OK209" s="407"/>
      <c r="OL209" s="439"/>
      <c r="OM209" s="413"/>
      <c r="ON209" s="413"/>
      <c r="OO209" s="413"/>
      <c r="OP209" s="413"/>
      <c r="OQ209" s="413"/>
      <c r="OR209" s="413"/>
      <c r="OS209" s="413"/>
      <c r="OT209" s="412"/>
      <c r="OU209" s="412"/>
      <c r="OV209" s="412"/>
      <c r="OW209" s="412"/>
      <c r="OX209" s="412"/>
      <c r="OY209" s="412"/>
      <c r="OZ209" s="412"/>
      <c r="PA209" s="412"/>
      <c r="PB209" s="412"/>
      <c r="PC209" s="412"/>
      <c r="PD209" s="412"/>
      <c r="PE209" s="412"/>
      <c r="PF209" s="412"/>
      <c r="PG209" s="412"/>
      <c r="PH209" s="412"/>
      <c r="PI209" s="412"/>
      <c r="PJ209" s="412"/>
      <c r="PK209" s="412"/>
      <c r="PL209" s="412"/>
      <c r="PM209" s="412"/>
      <c r="PN209" s="412"/>
      <c r="PO209" s="412"/>
      <c r="PP209" s="412"/>
      <c r="PQ209" s="412"/>
      <c r="PR209" s="412"/>
      <c r="PS209" s="412"/>
      <c r="PT209" s="412"/>
      <c r="PU209" s="412"/>
      <c r="PV209" s="412"/>
      <c r="PW209" s="412"/>
      <c r="PX209" s="412"/>
      <c r="PY209" s="412"/>
      <c r="PZ209" s="412"/>
      <c r="QA209" s="412"/>
      <c r="QB209" s="412"/>
      <c r="QC209" s="412"/>
      <c r="QD209" s="412"/>
      <c r="QE209" s="412"/>
      <c r="QF209" s="412"/>
      <c r="QG209" s="412"/>
      <c r="QH209" s="412"/>
      <c r="QI209" s="412"/>
      <c r="QJ209" s="412"/>
      <c r="QK209" s="412"/>
      <c r="QL209" s="413"/>
      <c r="QM209" s="413"/>
      <c r="QN209" s="413"/>
      <c r="QO209" s="413"/>
      <c r="QP209" s="413"/>
      <c r="QQ209" s="413"/>
      <c r="QR209" s="413"/>
      <c r="QS209" s="413"/>
      <c r="QT209" s="413"/>
      <c r="QU209" s="413"/>
      <c r="QV209" s="413"/>
      <c r="QW209" s="413"/>
      <c r="QX209" s="413"/>
      <c r="QY209" s="413"/>
      <c r="QZ209" s="413"/>
      <c r="RA209" s="413"/>
      <c r="RB209" s="413"/>
      <c r="RC209" s="413"/>
      <c r="RD209" s="413"/>
      <c r="RE209" s="413"/>
      <c r="RF209" s="413"/>
      <c r="RG209" s="413"/>
      <c r="RH209" s="413"/>
      <c r="RI209" s="413"/>
      <c r="RJ209" s="414"/>
      <c r="RK209" s="414"/>
      <c r="RL209" s="414"/>
      <c r="RM209" s="414"/>
      <c r="RN209" s="414"/>
      <c r="RO209" s="413"/>
      <c r="RP209" s="413"/>
      <c r="RQ209" s="414"/>
      <c r="RR209" s="414"/>
      <c r="RS209" s="413"/>
      <c r="RT209" s="413"/>
      <c r="RU209" s="414"/>
      <c r="RV209" s="414"/>
      <c r="RW209" s="413"/>
      <c r="RX209" s="413"/>
      <c r="RY209" s="413"/>
      <c r="RZ209" s="413"/>
      <c r="SA209" s="413"/>
      <c r="SB209" s="413"/>
      <c r="SC209" s="413"/>
      <c r="SD209" s="414"/>
      <c r="SE209" s="414"/>
      <c r="SF209" s="413"/>
      <c r="SG209" s="413"/>
      <c r="SH209" s="414"/>
      <c r="SI209" s="414"/>
      <c r="SJ209" s="413"/>
      <c r="SK209" s="413"/>
      <c r="SL209" s="413"/>
      <c r="SM209" s="413"/>
      <c r="SN209" s="413"/>
      <c r="SO209" s="407"/>
      <c r="SP209" s="439"/>
      <c r="SQ209" s="413"/>
      <c r="SR209" s="413"/>
      <c r="SS209" s="413"/>
      <c r="ST209" s="413"/>
      <c r="SU209" s="413"/>
      <c r="SV209" s="413"/>
      <c r="SW209" s="413"/>
      <c r="SX209" s="412"/>
      <c r="SY209" s="412"/>
      <c r="SZ209" s="412"/>
      <c r="TA209" s="412"/>
      <c r="TB209" s="412"/>
      <c r="TC209" s="412"/>
      <c r="TD209" s="412"/>
      <c r="TE209" s="412"/>
      <c r="TF209" s="412"/>
      <c r="TG209" s="412"/>
      <c r="TH209" s="412"/>
      <c r="TI209" s="412"/>
      <c r="TJ209" s="412"/>
      <c r="TK209" s="412"/>
      <c r="TL209" s="412"/>
      <c r="TM209" s="412"/>
      <c r="TN209" s="412"/>
      <c r="TO209" s="412"/>
      <c r="TP209" s="412"/>
      <c r="TQ209" s="412"/>
      <c r="TR209" s="412"/>
      <c r="TS209" s="412"/>
      <c r="TT209" s="412"/>
      <c r="TU209" s="412"/>
      <c r="TV209" s="412"/>
      <c r="TW209" s="412"/>
      <c r="TX209" s="412"/>
      <c r="TY209" s="412"/>
      <c r="TZ209" s="412"/>
      <c r="UA209" s="412"/>
      <c r="UB209" s="412"/>
      <c r="UC209" s="412"/>
      <c r="UD209" s="412"/>
      <c r="UE209" s="412"/>
      <c r="UF209" s="412"/>
      <c r="UG209" s="412"/>
      <c r="UH209" s="412"/>
      <c r="UI209" s="412"/>
      <c r="UJ209" s="412"/>
      <c r="UK209" s="412"/>
      <c r="UL209" s="412"/>
      <c r="UM209" s="412"/>
      <c r="UN209" s="412"/>
      <c r="UO209" s="412"/>
      <c r="UP209" s="413"/>
      <c r="UQ209" s="413"/>
      <c r="UR209" s="413"/>
      <c r="US209" s="413"/>
      <c r="UT209" s="413"/>
      <c r="UU209" s="413"/>
      <c r="UV209" s="413"/>
      <c r="UW209" s="413"/>
      <c r="UX209" s="413"/>
      <c r="UY209" s="413"/>
      <c r="UZ209" s="413"/>
      <c r="VA209" s="413"/>
      <c r="VB209" s="413"/>
      <c r="VC209" s="413"/>
      <c r="VD209" s="413"/>
      <c r="VE209" s="413"/>
      <c r="VF209" s="413"/>
      <c r="VG209" s="413"/>
      <c r="VH209" s="413"/>
      <c r="VI209" s="413"/>
      <c r="VJ209" s="413"/>
      <c r="VK209" s="413"/>
      <c r="VL209" s="413"/>
      <c r="VM209" s="413"/>
      <c r="VN209" s="414"/>
      <c r="VO209" s="414"/>
      <c r="VP209" s="414"/>
      <c r="VQ209" s="414"/>
      <c r="VR209" s="414"/>
      <c r="VS209" s="413"/>
      <c r="VT209" s="413"/>
      <c r="VU209" s="414"/>
      <c r="VV209" s="414"/>
      <c r="VW209" s="413"/>
      <c r="VX209" s="413"/>
      <c r="VY209" s="414"/>
      <c r="VZ209" s="414"/>
      <c r="WA209" s="413"/>
      <c r="WB209" s="413"/>
      <c r="WC209" s="413"/>
      <c r="WD209" s="413"/>
      <c r="WE209" s="413"/>
      <c r="WF209" s="413"/>
      <c r="WG209" s="413"/>
      <c r="WH209" s="414"/>
      <c r="WI209" s="414"/>
      <c r="WJ209" s="413"/>
      <c r="WK209" s="413"/>
      <c r="WL209" s="414"/>
      <c r="WM209" s="414"/>
      <c r="WN209" s="413"/>
      <c r="WO209" s="413"/>
      <c r="WP209" s="413"/>
      <c r="WQ209" s="413"/>
      <c r="WR209" s="413"/>
      <c r="WS209" s="407"/>
      <c r="WT209" s="439"/>
      <c r="WU209" s="413"/>
      <c r="WV209" s="413"/>
      <c r="WW209" s="413"/>
      <c r="WX209" s="413"/>
      <c r="WY209" s="413"/>
      <c r="WZ209" s="413"/>
      <c r="XA209" s="413"/>
      <c r="XB209" s="412"/>
      <c r="XC209" s="412"/>
      <c r="XD209" s="412"/>
      <c r="XE209" s="412"/>
      <c r="XF209" s="412"/>
      <c r="XG209" s="412"/>
      <c r="XH209" s="412"/>
      <c r="XI209" s="412"/>
      <c r="XJ209" s="412"/>
      <c r="XK209" s="412"/>
      <c r="XL209" s="412"/>
      <c r="XM209" s="412"/>
      <c r="XN209" s="412"/>
      <c r="XO209" s="412"/>
      <c r="XP209" s="412"/>
      <c r="XQ209" s="412"/>
      <c r="XR209" s="412"/>
      <c r="XS209" s="412"/>
      <c r="XT209" s="412"/>
      <c r="XU209" s="412"/>
      <c r="XV209" s="412"/>
      <c r="XW209" s="412"/>
      <c r="XX209" s="412"/>
      <c r="XY209" s="412"/>
      <c r="XZ209" s="412"/>
      <c r="YA209" s="412"/>
      <c r="YB209" s="412"/>
      <c r="YC209" s="412"/>
      <c r="YD209" s="412"/>
      <c r="YE209" s="412"/>
      <c r="YF209" s="412"/>
      <c r="YG209" s="412"/>
      <c r="YH209" s="412"/>
      <c r="YI209" s="412"/>
      <c r="YJ209" s="412"/>
      <c r="YK209" s="412"/>
      <c r="YL209" s="412"/>
      <c r="YM209" s="412"/>
      <c r="YN209" s="412"/>
      <c r="YO209" s="412"/>
      <c r="YP209" s="412"/>
      <c r="YQ209" s="412"/>
      <c r="YR209" s="412"/>
      <c r="YS209" s="412"/>
      <c r="YT209" s="413"/>
      <c r="YU209" s="413"/>
      <c r="YV209" s="413"/>
      <c r="YW209" s="413"/>
      <c r="YX209" s="413"/>
      <c r="YY209" s="413"/>
      <c r="YZ209" s="413"/>
      <c r="ZA209" s="413"/>
      <c r="ZB209" s="413"/>
      <c r="ZC209" s="413"/>
      <c r="ZD209" s="413"/>
      <c r="ZE209" s="413"/>
      <c r="ZF209" s="413"/>
      <c r="ZG209" s="413"/>
      <c r="ZH209" s="413"/>
      <c r="ZI209" s="413"/>
      <c r="ZJ209" s="413"/>
      <c r="ZK209" s="413"/>
      <c r="ZL209" s="413"/>
      <c r="ZM209" s="413"/>
      <c r="ZN209" s="413"/>
      <c r="ZO209" s="413"/>
      <c r="ZP209" s="413"/>
      <c r="ZQ209" s="413"/>
      <c r="ZR209" s="414"/>
      <c r="ZS209" s="414"/>
      <c r="ZT209" s="414"/>
      <c r="ZU209" s="414"/>
      <c r="ZV209" s="414"/>
      <c r="ZW209" s="413"/>
      <c r="ZX209" s="413"/>
      <c r="ZY209" s="414"/>
      <c r="ZZ209" s="414"/>
      <c r="AAA209" s="413"/>
      <c r="AAB209" s="413"/>
      <c r="AAC209" s="414"/>
      <c r="AAD209" s="414"/>
      <c r="AAE209" s="413"/>
      <c r="AAF209" s="413"/>
      <c r="AAG209" s="413"/>
      <c r="AAH209" s="413"/>
      <c r="AAI209" s="413"/>
      <c r="AAJ209" s="413"/>
      <c r="AAK209" s="413"/>
      <c r="AAL209" s="414"/>
      <c r="AAM209" s="414"/>
      <c r="AAN209" s="413"/>
      <c r="AAO209" s="413"/>
      <c r="AAP209" s="414"/>
      <c r="AAQ209" s="414"/>
      <c r="AAR209" s="413"/>
      <c r="AAS209" s="413"/>
      <c r="AAT209" s="413"/>
      <c r="AAU209" s="413"/>
      <c r="AAV209" s="413"/>
      <c r="AAW209" s="407"/>
      <c r="AAX209" s="439"/>
      <c r="AAY209" s="413"/>
      <c r="AAZ209" s="413"/>
      <c r="ABA209" s="413"/>
      <c r="ABB209" s="413"/>
      <c r="ABC209" s="413"/>
      <c r="ABD209" s="413"/>
      <c r="ABE209" s="413"/>
      <c r="ABF209" s="412"/>
      <c r="ABG209" s="412"/>
      <c r="ABH209" s="412"/>
      <c r="ABI209" s="412"/>
      <c r="ABJ209" s="412"/>
      <c r="ABK209" s="412"/>
      <c r="ABL209" s="412"/>
      <c r="ABM209" s="412"/>
      <c r="ABN209" s="412"/>
      <c r="ABO209" s="412"/>
      <c r="ABP209" s="412"/>
      <c r="ABQ209" s="412"/>
      <c r="ABR209" s="412"/>
      <c r="ABS209" s="412"/>
      <c r="ABT209" s="412"/>
      <c r="ABU209" s="412"/>
      <c r="ABV209" s="412"/>
      <c r="ABW209" s="412"/>
      <c r="ABX209" s="412"/>
      <c r="ABY209" s="412"/>
      <c r="ABZ209" s="412"/>
      <c r="ACA209" s="412"/>
      <c r="ACB209" s="412"/>
      <c r="ACC209" s="412"/>
      <c r="ACD209" s="412"/>
      <c r="ACE209" s="412"/>
      <c r="ACF209" s="412"/>
      <c r="ACG209" s="412"/>
      <c r="ACH209" s="412"/>
      <c r="ACI209" s="412"/>
      <c r="ACJ209" s="412"/>
      <c r="ACK209" s="412"/>
      <c r="ACL209" s="412"/>
      <c r="ACM209" s="412"/>
      <c r="ACN209" s="412"/>
      <c r="ACO209" s="412"/>
      <c r="ACP209" s="412"/>
      <c r="ACQ209" s="412"/>
      <c r="ACR209" s="412"/>
      <c r="ACS209" s="412"/>
      <c r="ACT209" s="412"/>
      <c r="ACU209" s="412"/>
      <c r="ACV209" s="412"/>
      <c r="ACW209" s="412"/>
      <c r="ACX209" s="413"/>
      <c r="ACY209" s="413"/>
      <c r="ACZ209" s="413"/>
      <c r="ADA209" s="413"/>
      <c r="ADB209" s="413"/>
      <c r="ADC209" s="413"/>
      <c r="ADD209" s="413"/>
      <c r="ADE209" s="413"/>
      <c r="ADF209" s="413"/>
      <c r="ADG209" s="413"/>
      <c r="ADH209" s="413"/>
      <c r="ADI209" s="413"/>
      <c r="ADJ209" s="413"/>
      <c r="ADK209" s="413"/>
      <c r="ADL209" s="413"/>
      <c r="ADM209" s="413"/>
      <c r="ADN209" s="413"/>
      <c r="ADO209" s="413"/>
      <c r="ADP209" s="413"/>
      <c r="ADQ209" s="413"/>
      <c r="ADR209" s="413"/>
      <c r="ADS209" s="413"/>
      <c r="ADT209" s="413"/>
      <c r="ADU209" s="413"/>
      <c r="ADV209" s="414"/>
      <c r="ADW209" s="414"/>
      <c r="ADX209" s="414"/>
      <c r="ADY209" s="414"/>
      <c r="ADZ209" s="414"/>
      <c r="AEA209" s="413"/>
      <c r="AEB209" s="413"/>
      <c r="AEC209" s="414"/>
      <c r="AED209" s="414"/>
      <c r="AEE209" s="413"/>
      <c r="AEF209" s="413"/>
      <c r="AEG209" s="414"/>
      <c r="AEH209" s="414"/>
      <c r="AEI209" s="413"/>
      <c r="AEJ209" s="413"/>
      <c r="AEK209" s="413"/>
      <c r="AEL209" s="413"/>
      <c r="AEM209" s="413"/>
      <c r="AEN209" s="413"/>
      <c r="AEO209" s="413"/>
      <c r="AEP209" s="414"/>
      <c r="AEQ209" s="414"/>
      <c r="AER209" s="413"/>
      <c r="AES209" s="413"/>
      <c r="AET209" s="414"/>
      <c r="AEU209" s="414"/>
      <c r="AEV209" s="413"/>
      <c r="AEW209" s="413"/>
      <c r="AEX209" s="413"/>
      <c r="AEY209" s="413"/>
      <c r="AEZ209" s="413"/>
      <c r="AFA209" s="407"/>
      <c r="AFB209" s="439"/>
      <c r="AFC209" s="413"/>
      <c r="AFD209" s="413"/>
      <c r="AFE209" s="413"/>
      <c r="AFF209" s="413"/>
      <c r="AFG209" s="413"/>
      <c r="AFH209" s="413"/>
      <c r="AFI209" s="413"/>
      <c r="AFJ209" s="412"/>
      <c r="AFK209" s="412"/>
      <c r="AFL209" s="412"/>
      <c r="AFM209" s="412"/>
      <c r="AFN209" s="412"/>
      <c r="AFO209" s="412"/>
      <c r="AFP209" s="412"/>
      <c r="AFQ209" s="412"/>
      <c r="AFR209" s="412"/>
      <c r="AFS209" s="412"/>
      <c r="AFT209" s="412"/>
      <c r="AFU209" s="412"/>
      <c r="AFV209" s="412"/>
      <c r="AFW209" s="412"/>
      <c r="AFX209" s="412"/>
      <c r="AFY209" s="412"/>
      <c r="AFZ209" s="412"/>
      <c r="AGA209" s="412"/>
      <c r="AGB209" s="412"/>
      <c r="AGC209" s="412"/>
      <c r="AGD209" s="412"/>
      <c r="AGE209" s="412"/>
      <c r="AGF209" s="412"/>
      <c r="AGG209" s="412"/>
      <c r="AGH209" s="412"/>
      <c r="AGI209" s="412"/>
      <c r="AGJ209" s="412"/>
      <c r="AGK209" s="412"/>
      <c r="AGL209" s="412"/>
      <c r="AGM209" s="412"/>
      <c r="AGN209" s="412"/>
      <c r="AGO209" s="412"/>
      <c r="AGP209" s="412"/>
      <c r="AGQ209" s="412"/>
      <c r="AGR209" s="412"/>
      <c r="AGS209" s="412"/>
      <c r="AGT209" s="412"/>
      <c r="AGU209" s="412"/>
      <c r="AGV209" s="412"/>
      <c r="AGW209" s="412"/>
      <c r="AGX209" s="412"/>
      <c r="AGY209" s="412"/>
      <c r="AGZ209" s="412"/>
      <c r="AHA209" s="412"/>
      <c r="AHB209" s="413"/>
      <c r="AHC209" s="413"/>
      <c r="AHD209" s="413"/>
      <c r="AHE209" s="413"/>
      <c r="AHF209" s="413"/>
      <c r="AHG209" s="413"/>
      <c r="AHH209" s="413"/>
      <c r="AHI209" s="413"/>
      <c r="AHJ209" s="413"/>
      <c r="AHK209" s="413"/>
      <c r="AHL209" s="413"/>
      <c r="AHM209" s="413"/>
      <c r="AHN209" s="413"/>
      <c r="AHO209" s="413"/>
      <c r="AHP209" s="413"/>
      <c r="AHQ209" s="413"/>
      <c r="AHR209" s="413"/>
      <c r="AHS209" s="413"/>
      <c r="AHT209" s="413"/>
      <c r="AHU209" s="413"/>
      <c r="AHV209" s="413"/>
      <c r="AHW209" s="413"/>
      <c r="AHX209" s="413"/>
      <c r="AHY209" s="413"/>
      <c r="AHZ209" s="414"/>
      <c r="AIA209" s="414"/>
      <c r="AIB209" s="414"/>
      <c r="AIC209" s="414"/>
      <c r="AID209" s="414"/>
      <c r="AIE209" s="413"/>
      <c r="AIF209" s="413"/>
      <c r="AIG209" s="414"/>
      <c r="AIH209" s="414"/>
      <c r="AII209" s="413"/>
      <c r="AIJ209" s="413"/>
      <c r="AIK209" s="414"/>
      <c r="AIL209" s="414"/>
      <c r="AIM209" s="413"/>
      <c r="AIN209" s="413"/>
      <c r="AIO209" s="413"/>
      <c r="AIP209" s="413"/>
      <c r="AIQ209" s="413"/>
      <c r="AIR209" s="413"/>
      <c r="AIS209" s="413"/>
      <c r="AIT209" s="414"/>
      <c r="AIU209" s="414"/>
      <c r="AIV209" s="413"/>
      <c r="AIW209" s="413"/>
      <c r="AIX209" s="414"/>
      <c r="AIY209" s="414"/>
      <c r="AIZ209" s="413"/>
      <c r="AJA209" s="413"/>
      <c r="AJB209" s="413"/>
      <c r="AJC209" s="413"/>
      <c r="AJD209" s="413"/>
      <c r="AJE209" s="407"/>
      <c r="AJF209" s="439"/>
      <c r="AJG209" s="413"/>
      <c r="AJH209" s="413"/>
      <c r="AJI209" s="413"/>
      <c r="AJJ209" s="413"/>
      <c r="AJK209" s="413"/>
      <c r="AJL209" s="413"/>
      <c r="AJM209" s="413"/>
      <c r="AJN209" s="412"/>
      <c r="AJO209" s="412"/>
      <c r="AJP209" s="412"/>
      <c r="AJQ209" s="412"/>
      <c r="AJR209" s="412"/>
      <c r="AJS209" s="412"/>
      <c r="AJT209" s="412"/>
      <c r="AJU209" s="412"/>
      <c r="AJV209" s="412"/>
      <c r="AJW209" s="412"/>
      <c r="AJX209" s="412"/>
      <c r="AJY209" s="412"/>
      <c r="AJZ209" s="412"/>
      <c r="AKA209" s="412"/>
      <c r="AKB209" s="412"/>
      <c r="AKC209" s="412"/>
      <c r="AKD209" s="412"/>
      <c r="AKE209" s="412"/>
      <c r="AKF209" s="412"/>
      <c r="AKG209" s="412"/>
      <c r="AKH209" s="412"/>
      <c r="AKI209" s="412"/>
      <c r="AKJ209" s="412"/>
      <c r="AKK209" s="412"/>
      <c r="AKL209" s="412"/>
      <c r="AKM209" s="412"/>
      <c r="AKN209" s="412"/>
      <c r="AKO209" s="412"/>
      <c r="AKP209" s="412"/>
      <c r="AKQ209" s="412"/>
      <c r="AKR209" s="412"/>
      <c r="AKS209" s="412"/>
      <c r="AKT209" s="412"/>
      <c r="AKU209" s="412"/>
      <c r="AKV209" s="412"/>
      <c r="AKW209" s="412"/>
      <c r="AKX209" s="412"/>
      <c r="AKY209" s="412"/>
      <c r="AKZ209" s="412"/>
      <c r="ALA209" s="412"/>
      <c r="ALB209" s="412"/>
      <c r="ALC209" s="412"/>
      <c r="ALD209" s="412"/>
      <c r="ALE209" s="412"/>
      <c r="ALF209" s="413"/>
      <c r="ALG209" s="413"/>
      <c r="ALH209" s="413"/>
      <c r="ALI209" s="413"/>
      <c r="ALJ209" s="413"/>
      <c r="ALK209" s="413"/>
      <c r="ALL209" s="413"/>
      <c r="ALM209" s="413"/>
      <c r="ALN209" s="413"/>
      <c r="ALO209" s="413"/>
      <c r="ALP209" s="413"/>
      <c r="ALQ209" s="413"/>
      <c r="ALR209" s="413"/>
      <c r="ALS209" s="413"/>
      <c r="ALT209" s="413"/>
      <c r="ALU209" s="413"/>
      <c r="ALV209" s="413"/>
      <c r="ALW209" s="413"/>
      <c r="ALX209" s="413"/>
      <c r="ALY209" s="413"/>
      <c r="ALZ209" s="413"/>
      <c r="AMA209" s="413"/>
      <c r="AMB209" s="413"/>
      <c r="AMC209" s="413"/>
      <c r="AMD209" s="414"/>
      <c r="AME209" s="414"/>
      <c r="AMF209" s="414"/>
      <c r="AMG209" s="414"/>
      <c r="AMH209" s="414"/>
      <c r="AMI209" s="413"/>
      <c r="AMJ209" s="413"/>
      <c r="AMK209" s="414"/>
      <c r="AML209" s="414"/>
      <c r="AMM209" s="413"/>
      <c r="AMN209" s="413"/>
      <c r="AMO209" s="414"/>
      <c r="AMP209" s="414"/>
      <c r="AMQ209" s="413"/>
      <c r="AMR209" s="413"/>
      <c r="AMS209" s="413"/>
      <c r="AMT209" s="413"/>
      <c r="AMU209" s="413"/>
      <c r="AMV209" s="413"/>
      <c r="AMW209" s="413"/>
      <c r="AMX209" s="414"/>
      <c r="AMY209" s="414"/>
      <c r="AMZ209" s="413"/>
      <c r="ANA209" s="413"/>
      <c r="ANB209" s="414"/>
      <c r="ANC209" s="414"/>
      <c r="AND209" s="413"/>
      <c r="ANE209" s="413"/>
      <c r="ANF209" s="413"/>
      <c r="ANG209" s="413"/>
      <c r="ANH209" s="413"/>
      <c r="ANI209" s="407"/>
      <c r="ANJ209" s="439"/>
      <c r="ANK209" s="413"/>
      <c r="ANL209" s="413"/>
      <c r="ANM209" s="413"/>
      <c r="ANN209" s="413"/>
      <c r="ANO209" s="413"/>
      <c r="ANP209" s="413"/>
      <c r="ANQ209" s="413"/>
      <c r="ANR209" s="412"/>
      <c r="ANS209" s="412"/>
      <c r="ANT209" s="412"/>
      <c r="ANU209" s="412"/>
      <c r="ANV209" s="412"/>
      <c r="ANW209" s="412"/>
      <c r="ANX209" s="412"/>
      <c r="ANY209" s="412"/>
      <c r="ANZ209" s="412"/>
      <c r="AOA209" s="412"/>
      <c r="AOB209" s="412"/>
      <c r="AOC209" s="412"/>
      <c r="AOD209" s="412"/>
      <c r="AOE209" s="412"/>
      <c r="AOF209" s="412"/>
      <c r="AOG209" s="412"/>
      <c r="AOH209" s="412"/>
      <c r="AOI209" s="412"/>
      <c r="AOJ209" s="412"/>
      <c r="AOK209" s="412"/>
      <c r="AOL209" s="412"/>
      <c r="AOM209" s="412"/>
      <c r="AON209" s="412"/>
      <c r="AOO209" s="412"/>
      <c r="AOP209" s="412"/>
      <c r="AOQ209" s="412"/>
      <c r="AOR209" s="412"/>
      <c r="AOS209" s="412"/>
      <c r="AOT209" s="412"/>
      <c r="AOU209" s="412"/>
      <c r="AOV209" s="412"/>
      <c r="AOW209" s="412"/>
      <c r="AOX209" s="412"/>
      <c r="AOY209" s="412"/>
      <c r="AOZ209" s="412"/>
      <c r="APA209" s="412"/>
      <c r="APB209" s="412"/>
      <c r="APC209" s="412"/>
      <c r="APD209" s="412"/>
      <c r="APE209" s="412"/>
      <c r="APF209" s="412"/>
      <c r="APG209" s="412"/>
      <c r="APH209" s="412"/>
      <c r="API209" s="412"/>
      <c r="APJ209" s="413"/>
      <c r="APK209" s="413"/>
      <c r="APL209" s="413"/>
      <c r="APM209" s="413"/>
      <c r="APN209" s="413"/>
      <c r="APO209" s="413"/>
      <c r="APP209" s="413"/>
      <c r="APQ209" s="413"/>
      <c r="APR209" s="413"/>
      <c r="APS209" s="413"/>
      <c r="APT209" s="413"/>
      <c r="APU209" s="413"/>
      <c r="APV209" s="413"/>
      <c r="APW209" s="413"/>
      <c r="APX209" s="413"/>
      <c r="APY209" s="413"/>
      <c r="APZ209" s="413"/>
      <c r="AQA209" s="413"/>
      <c r="AQB209" s="413"/>
      <c r="AQC209" s="413"/>
      <c r="AQD209" s="413"/>
      <c r="AQE209" s="413"/>
      <c r="AQF209" s="413"/>
      <c r="AQG209" s="413"/>
      <c r="AQH209" s="414"/>
      <c r="AQI209" s="414"/>
      <c r="AQJ209" s="414"/>
      <c r="AQK209" s="414"/>
      <c r="AQL209" s="414"/>
      <c r="AQM209" s="413"/>
      <c r="AQN209" s="413"/>
      <c r="AQO209" s="414"/>
      <c r="AQP209" s="414"/>
      <c r="AQQ209" s="413"/>
      <c r="AQR209" s="413"/>
      <c r="AQS209" s="414"/>
      <c r="AQT209" s="414"/>
      <c r="AQU209" s="413"/>
      <c r="AQV209" s="413"/>
      <c r="AQW209" s="413"/>
      <c r="AQX209" s="413"/>
      <c r="AQY209" s="413"/>
      <c r="AQZ209" s="413"/>
      <c r="ARA209" s="413"/>
      <c r="ARB209" s="414"/>
      <c r="ARC209" s="414"/>
      <c r="ARD209" s="413"/>
      <c r="ARE209" s="413"/>
      <c r="ARF209" s="414"/>
      <c r="ARG209" s="414"/>
      <c r="ARH209" s="413"/>
      <c r="ARI209" s="413"/>
      <c r="ARJ209" s="413"/>
      <c r="ARK209" s="413"/>
      <c r="ARL209" s="413"/>
      <c r="ARM209" s="407"/>
      <c r="ARN209" s="439"/>
      <c r="ARO209" s="413"/>
      <c r="ARP209" s="413"/>
      <c r="ARQ209" s="413"/>
      <c r="ARR209" s="413"/>
      <c r="ARS209" s="413"/>
      <c r="ART209" s="413"/>
      <c r="ARU209" s="413"/>
      <c r="ARV209" s="412"/>
      <c r="ARW209" s="412"/>
      <c r="ARX209" s="412"/>
      <c r="ARY209" s="412"/>
      <c r="ARZ209" s="412"/>
      <c r="ASA209" s="412"/>
      <c r="ASB209" s="412"/>
      <c r="ASC209" s="412"/>
      <c r="ASD209" s="412"/>
      <c r="ASE209" s="412"/>
      <c r="ASF209" s="412"/>
      <c r="ASG209" s="412"/>
      <c r="ASH209" s="412"/>
      <c r="ASI209" s="412"/>
      <c r="ASJ209" s="412"/>
      <c r="ASK209" s="412"/>
      <c r="ASL209" s="412"/>
      <c r="ASM209" s="412"/>
      <c r="ASN209" s="412"/>
      <c r="ASO209" s="412"/>
      <c r="ASP209" s="412"/>
      <c r="ASQ209" s="412"/>
      <c r="ASR209" s="412"/>
      <c r="ASS209" s="412"/>
      <c r="AST209" s="412"/>
      <c r="ASU209" s="412"/>
      <c r="ASV209" s="412"/>
      <c r="ASW209" s="412"/>
      <c r="ASX209" s="412"/>
      <c r="ASY209" s="412"/>
      <c r="ASZ209" s="412"/>
      <c r="ATA209" s="412"/>
      <c r="ATB209" s="412"/>
      <c r="ATC209" s="412"/>
      <c r="ATD209" s="412"/>
      <c r="ATE209" s="412"/>
      <c r="ATF209" s="412"/>
      <c r="ATG209" s="412"/>
      <c r="ATH209" s="412"/>
      <c r="ATI209" s="412"/>
      <c r="ATJ209" s="412"/>
      <c r="ATK209" s="412"/>
      <c r="ATL209" s="412"/>
      <c r="ATM209" s="412"/>
      <c r="ATN209" s="413"/>
      <c r="ATO209" s="413"/>
      <c r="ATP209" s="413"/>
      <c r="ATQ209" s="413"/>
      <c r="ATR209" s="413"/>
      <c r="ATS209" s="413"/>
      <c r="ATT209" s="413"/>
      <c r="ATU209" s="413"/>
      <c r="ATV209" s="413"/>
      <c r="ATW209" s="413"/>
      <c r="ATX209" s="413"/>
      <c r="ATY209" s="413"/>
      <c r="ATZ209" s="413"/>
      <c r="AUA209" s="413"/>
      <c r="AUB209" s="413"/>
      <c r="AUC209" s="413"/>
      <c r="AUD209" s="413"/>
      <c r="AUE209" s="413"/>
      <c r="AUF209" s="413"/>
      <c r="AUG209" s="413"/>
      <c r="AUH209" s="413"/>
      <c r="AUI209" s="413"/>
      <c r="AUJ209" s="413"/>
      <c r="AUK209" s="413"/>
      <c r="AUL209" s="414"/>
      <c r="AUM209" s="414"/>
      <c r="AUN209" s="414"/>
      <c r="AUO209" s="414"/>
      <c r="AUP209" s="414"/>
      <c r="AUQ209" s="413"/>
      <c r="AUR209" s="413"/>
      <c r="AUS209" s="414"/>
      <c r="AUT209" s="414"/>
      <c r="AUU209" s="413"/>
      <c r="AUV209" s="413"/>
      <c r="AUW209" s="414"/>
      <c r="AUX209" s="414"/>
      <c r="AUY209" s="413"/>
      <c r="AUZ209" s="413"/>
      <c r="AVA209" s="413"/>
      <c r="AVB209" s="413"/>
      <c r="AVC209" s="413"/>
      <c r="AVD209" s="413"/>
      <c r="AVE209" s="413"/>
      <c r="AVF209" s="414"/>
      <c r="AVG209" s="414"/>
      <c r="AVH209" s="413"/>
      <c r="AVI209" s="413"/>
      <c r="AVJ209" s="414"/>
      <c r="AVK209" s="414"/>
      <c r="AVL209" s="413"/>
      <c r="AVM209" s="413"/>
      <c r="AVN209" s="413"/>
      <c r="AVO209" s="413"/>
      <c r="AVP209" s="413"/>
      <c r="AVQ209" s="407"/>
      <c r="AVR209" s="439"/>
      <c r="AVS209" s="413"/>
      <c r="AVT209" s="413"/>
      <c r="AVU209" s="413"/>
      <c r="AVV209" s="413"/>
      <c r="AVW209" s="413"/>
      <c r="AVX209" s="413"/>
      <c r="AVY209" s="413"/>
      <c r="AVZ209" s="412"/>
      <c r="AWA209" s="412"/>
      <c r="AWB209" s="412"/>
      <c r="AWC209" s="412"/>
      <c r="AWD209" s="412"/>
      <c r="AWE209" s="412"/>
      <c r="AWF209" s="412"/>
      <c r="AWG209" s="412"/>
      <c r="AWH209" s="412"/>
      <c r="AWI209" s="412"/>
      <c r="AWJ209" s="412"/>
      <c r="AWK209" s="412"/>
      <c r="AWL209" s="412"/>
      <c r="AWM209" s="412"/>
      <c r="AWN209" s="412"/>
      <c r="AWO209" s="412"/>
      <c r="AWP209" s="412"/>
      <c r="AWQ209" s="412"/>
      <c r="AWR209" s="412"/>
      <c r="AWS209" s="412"/>
      <c r="AWT209" s="412"/>
      <c r="AWU209" s="412"/>
      <c r="AWV209" s="412"/>
      <c r="AWW209" s="412"/>
      <c r="AWX209" s="412"/>
      <c r="AWY209" s="412"/>
      <c r="AWZ209" s="412"/>
      <c r="AXA209" s="412"/>
      <c r="AXB209" s="412"/>
      <c r="AXC209" s="412"/>
      <c r="AXD209" s="412"/>
      <c r="AXE209" s="412"/>
      <c r="AXF209" s="412"/>
      <c r="AXG209" s="412"/>
      <c r="AXH209" s="412"/>
      <c r="AXI209" s="412"/>
      <c r="AXJ209" s="412"/>
      <c r="AXK209" s="412"/>
      <c r="AXL209" s="412"/>
      <c r="AXM209" s="412"/>
      <c r="AXN209" s="412"/>
      <c r="AXO209" s="412"/>
      <c r="AXP209" s="412"/>
      <c r="AXQ209" s="412"/>
      <c r="AXR209" s="413"/>
      <c r="AXS209" s="413"/>
      <c r="AXT209" s="413"/>
      <c r="AXU209" s="413"/>
      <c r="AXV209" s="413"/>
      <c r="AXW209" s="413"/>
      <c r="AXX209" s="413"/>
      <c r="AXY209" s="413"/>
      <c r="AXZ209" s="413"/>
      <c r="AYA209" s="413"/>
      <c r="AYB209" s="413"/>
      <c r="AYC209" s="413"/>
      <c r="AYD209" s="413"/>
      <c r="AYE209" s="413"/>
      <c r="AYF209" s="413"/>
      <c r="AYG209" s="413"/>
      <c r="AYH209" s="413"/>
      <c r="AYI209" s="413"/>
      <c r="AYJ209" s="413"/>
      <c r="AYK209" s="413"/>
      <c r="AYL209" s="413"/>
      <c r="AYM209" s="413"/>
      <c r="AYN209" s="413"/>
      <c r="AYO209" s="413"/>
      <c r="AYP209" s="414"/>
      <c r="AYQ209" s="414"/>
      <c r="AYR209" s="414"/>
      <c r="AYS209" s="414"/>
      <c r="AYT209" s="414"/>
      <c r="AYU209" s="413"/>
      <c r="AYV209" s="413"/>
      <c r="AYW209" s="414"/>
      <c r="AYX209" s="414"/>
      <c r="AYY209" s="413"/>
      <c r="AYZ209" s="413"/>
      <c r="AZA209" s="414"/>
      <c r="AZB209" s="414"/>
      <c r="AZC209" s="413"/>
      <c r="AZD209" s="413"/>
      <c r="AZE209" s="413"/>
      <c r="AZF209" s="413"/>
      <c r="AZG209" s="413"/>
      <c r="AZH209" s="413"/>
      <c r="AZI209" s="413"/>
      <c r="AZJ209" s="414"/>
      <c r="AZK209" s="414"/>
      <c r="AZL209" s="413"/>
      <c r="AZM209" s="413"/>
      <c r="AZN209" s="414"/>
      <c r="AZO209" s="414"/>
      <c r="AZP209" s="413"/>
      <c r="AZQ209" s="413"/>
      <c r="AZR209" s="413"/>
      <c r="AZS209" s="413"/>
      <c r="AZT209" s="413"/>
      <c r="AZU209" s="407"/>
      <c r="AZV209" s="439"/>
      <c r="AZW209" s="413"/>
      <c r="AZX209" s="413"/>
      <c r="AZY209" s="413"/>
      <c r="AZZ209" s="413"/>
      <c r="BAA209" s="413"/>
      <c r="BAB209" s="413"/>
      <c r="BAC209" s="413"/>
      <c r="BAD209" s="412"/>
      <c r="BAE209" s="412"/>
      <c r="BAF209" s="412"/>
      <c r="BAG209" s="412"/>
      <c r="BAH209" s="412"/>
      <c r="BAI209" s="412"/>
      <c r="BAJ209" s="412"/>
      <c r="BAK209" s="412"/>
      <c r="BAL209" s="412"/>
      <c r="BAM209" s="412"/>
      <c r="BAN209" s="412"/>
      <c r="BAO209" s="412"/>
      <c r="BAP209" s="412"/>
      <c r="BAQ209" s="412"/>
      <c r="BAR209" s="412"/>
      <c r="BAS209" s="412"/>
      <c r="BAT209" s="412"/>
      <c r="BAU209" s="412"/>
      <c r="BAV209" s="412"/>
      <c r="BAW209" s="412"/>
      <c r="BAX209" s="412"/>
      <c r="BAY209" s="412"/>
      <c r="BAZ209" s="412"/>
      <c r="BBA209" s="412"/>
      <c r="BBB209" s="412"/>
      <c r="BBC209" s="412"/>
      <c r="BBD209" s="412"/>
      <c r="BBE209" s="412"/>
      <c r="BBF209" s="412"/>
      <c r="BBG209" s="412"/>
      <c r="BBH209" s="412"/>
      <c r="BBI209" s="412"/>
      <c r="BBJ209" s="412"/>
      <c r="BBK209" s="412"/>
      <c r="BBL209" s="412"/>
      <c r="BBM209" s="412"/>
      <c r="BBN209" s="412"/>
      <c r="BBO209" s="412"/>
      <c r="BBP209" s="412"/>
      <c r="BBQ209" s="412"/>
      <c r="BBR209" s="412"/>
      <c r="BBS209" s="412"/>
      <c r="BBT209" s="412"/>
      <c r="BBU209" s="412"/>
      <c r="BBV209" s="413"/>
      <c r="BBW209" s="413"/>
      <c r="BBX209" s="413"/>
      <c r="BBY209" s="413"/>
      <c r="BBZ209" s="413"/>
      <c r="BCA209" s="413"/>
      <c r="BCB209" s="413"/>
      <c r="BCC209" s="413"/>
      <c r="BCD209" s="413"/>
      <c r="BCE209" s="413"/>
      <c r="BCF209" s="413"/>
      <c r="BCG209" s="413"/>
      <c r="BCH209" s="413"/>
      <c r="BCI209" s="413"/>
      <c r="BCJ209" s="413"/>
      <c r="BCK209" s="413"/>
      <c r="BCL209" s="413"/>
      <c r="BCM209" s="413"/>
      <c r="BCN209" s="413"/>
      <c r="BCO209" s="413"/>
      <c r="BCP209" s="413"/>
      <c r="BCQ209" s="413"/>
      <c r="BCR209" s="413"/>
      <c r="BCS209" s="413"/>
      <c r="BCT209" s="414"/>
      <c r="BCU209" s="414"/>
      <c r="BCV209" s="414"/>
      <c r="BCW209" s="414"/>
      <c r="BCX209" s="414"/>
      <c r="BCY209" s="413"/>
      <c r="BCZ209" s="413"/>
      <c r="BDA209" s="414"/>
      <c r="BDB209" s="414"/>
      <c r="BDC209" s="413"/>
      <c r="BDD209" s="413"/>
      <c r="BDE209" s="414"/>
      <c r="BDF209" s="414"/>
      <c r="BDG209" s="413"/>
      <c r="BDH209" s="413"/>
      <c r="BDI209" s="413"/>
      <c r="BDJ209" s="413"/>
      <c r="BDK209" s="413"/>
      <c r="BDL209" s="413"/>
      <c r="BDM209" s="413"/>
      <c r="BDN209" s="414"/>
      <c r="BDO209" s="414"/>
      <c r="BDP209" s="413"/>
      <c r="BDQ209" s="413"/>
      <c r="BDR209" s="414"/>
      <c r="BDS209" s="414"/>
      <c r="BDT209" s="413"/>
      <c r="BDU209" s="413"/>
      <c r="BDV209" s="413"/>
      <c r="BDW209" s="413"/>
      <c r="BDX209" s="413"/>
      <c r="BDY209" s="407"/>
      <c r="BDZ209" s="439"/>
      <c r="BEA209" s="413"/>
      <c r="BEB209" s="413"/>
      <c r="BEC209" s="413"/>
      <c r="BED209" s="413"/>
      <c r="BEE209" s="413"/>
      <c r="BEF209" s="413"/>
      <c r="BEG209" s="413"/>
      <c r="BEH209" s="412"/>
      <c r="BEI209" s="412"/>
      <c r="BEJ209" s="412"/>
      <c r="BEK209" s="412"/>
      <c r="BEL209" s="412"/>
      <c r="BEM209" s="412"/>
      <c r="BEN209" s="412"/>
      <c r="BEO209" s="412"/>
      <c r="BEP209" s="412"/>
      <c r="BEQ209" s="412"/>
      <c r="BER209" s="412"/>
      <c r="BES209" s="412"/>
      <c r="BET209" s="412"/>
      <c r="BEU209" s="412"/>
      <c r="BEV209" s="412"/>
      <c r="BEW209" s="412"/>
      <c r="BEX209" s="412"/>
      <c r="BEY209" s="412"/>
      <c r="BEZ209" s="412"/>
      <c r="BFA209" s="412"/>
      <c r="BFB209" s="412"/>
      <c r="BFC209" s="412"/>
      <c r="BFD209" s="412"/>
      <c r="BFE209" s="412"/>
      <c r="BFF209" s="412"/>
      <c r="BFG209" s="412"/>
      <c r="BFH209" s="412"/>
      <c r="BFI209" s="412"/>
      <c r="BFJ209" s="412"/>
      <c r="BFK209" s="412"/>
      <c r="BFL209" s="412"/>
      <c r="BFM209" s="412"/>
      <c r="BFN209" s="412"/>
      <c r="BFO209" s="412"/>
      <c r="BFP209" s="412"/>
      <c r="BFQ209" s="412"/>
      <c r="BFR209" s="412"/>
      <c r="BFS209" s="412"/>
      <c r="BFT209" s="412"/>
      <c r="BFU209" s="412"/>
      <c r="BFV209" s="412"/>
      <c r="BFW209" s="412"/>
      <c r="BFX209" s="412"/>
      <c r="BFY209" s="412"/>
      <c r="BFZ209" s="413"/>
      <c r="BGA209" s="413"/>
      <c r="BGB209" s="413"/>
      <c r="BGC209" s="413"/>
      <c r="BGD209" s="413"/>
      <c r="BGE209" s="413"/>
      <c r="BGF209" s="413"/>
      <c r="BGG209" s="413"/>
      <c r="BGH209" s="413"/>
      <c r="BGI209" s="413"/>
      <c r="BGJ209" s="413"/>
      <c r="BGK209" s="413"/>
      <c r="BGL209" s="413"/>
      <c r="BGM209" s="413"/>
      <c r="BGN209" s="413"/>
      <c r="BGO209" s="413"/>
      <c r="BGP209" s="413"/>
      <c r="BGQ209" s="413"/>
      <c r="BGR209" s="413"/>
      <c r="BGS209" s="413"/>
      <c r="BGT209" s="413"/>
      <c r="BGU209" s="413"/>
      <c r="BGV209" s="413"/>
      <c r="BGW209" s="413"/>
      <c r="BGX209" s="414"/>
      <c r="BGY209" s="414"/>
      <c r="BGZ209" s="414"/>
      <c r="BHA209" s="414"/>
      <c r="BHB209" s="414"/>
      <c r="BHC209" s="413"/>
      <c r="BHD209" s="413"/>
      <c r="BHE209" s="414"/>
      <c r="BHF209" s="414"/>
      <c r="BHG209" s="413"/>
      <c r="BHH209" s="413"/>
      <c r="BHI209" s="414"/>
      <c r="BHJ209" s="414"/>
      <c r="BHK209" s="413"/>
      <c r="BHL209" s="413"/>
      <c r="BHM209" s="413"/>
      <c r="BHN209" s="413"/>
      <c r="BHO209" s="413"/>
      <c r="BHP209" s="413"/>
      <c r="BHQ209" s="413"/>
      <c r="BHR209" s="414"/>
      <c r="BHS209" s="414"/>
      <c r="BHT209" s="413"/>
      <c r="BHU209" s="413"/>
      <c r="BHV209" s="414"/>
      <c r="BHW209" s="414"/>
      <c r="BHX209" s="413"/>
      <c r="BHY209" s="413"/>
      <c r="BHZ209" s="413"/>
      <c r="BIA209" s="413"/>
      <c r="BIB209" s="413"/>
      <c r="BIC209" s="407"/>
      <c r="BID209" s="439"/>
      <c r="BIE209" s="413"/>
      <c r="BIF209" s="413"/>
      <c r="BIG209" s="413"/>
      <c r="BIH209" s="413"/>
      <c r="BII209" s="413"/>
      <c r="BIJ209" s="413"/>
      <c r="BIK209" s="413"/>
      <c r="BIL209" s="412"/>
      <c r="BIM209" s="412"/>
      <c r="BIN209" s="412"/>
      <c r="BIO209" s="412"/>
      <c r="BIP209" s="412"/>
      <c r="BIQ209" s="412"/>
      <c r="BIR209" s="412"/>
      <c r="BIS209" s="412"/>
      <c r="BIT209" s="412"/>
      <c r="BIU209" s="412"/>
      <c r="BIV209" s="412"/>
      <c r="BIW209" s="412"/>
      <c r="BIX209" s="412"/>
      <c r="BIY209" s="412"/>
      <c r="BIZ209" s="412"/>
      <c r="BJA209" s="412"/>
      <c r="BJB209" s="412"/>
      <c r="BJC209" s="412"/>
      <c r="BJD209" s="412"/>
      <c r="BJE209" s="412"/>
      <c r="BJF209" s="412"/>
      <c r="BJG209" s="412"/>
      <c r="BJH209" s="412"/>
      <c r="BJI209" s="412"/>
      <c r="BJJ209" s="412"/>
      <c r="BJK209" s="412"/>
      <c r="BJL209" s="412"/>
      <c r="BJM209" s="412"/>
      <c r="BJN209" s="412"/>
      <c r="BJO209" s="412"/>
      <c r="BJP209" s="412"/>
      <c r="BJQ209" s="412"/>
      <c r="BJR209" s="412"/>
      <c r="BJS209" s="412"/>
      <c r="BJT209" s="412"/>
      <c r="BJU209" s="412"/>
      <c r="BJV209" s="412"/>
      <c r="BJW209" s="412"/>
      <c r="BJX209" s="412"/>
      <c r="BJY209" s="412"/>
      <c r="BJZ209" s="412"/>
      <c r="BKA209" s="412"/>
      <c r="BKB209" s="412"/>
      <c r="BKC209" s="412"/>
      <c r="BKD209" s="413"/>
      <c r="BKE209" s="413"/>
      <c r="BKF209" s="413"/>
      <c r="BKG209" s="413"/>
      <c r="BKH209" s="413"/>
      <c r="BKI209" s="413"/>
      <c r="BKJ209" s="413"/>
      <c r="BKK209" s="413"/>
      <c r="BKL209" s="413"/>
      <c r="BKM209" s="413"/>
      <c r="BKN209" s="413"/>
      <c r="BKO209" s="413"/>
      <c r="BKP209" s="413"/>
      <c r="BKQ209" s="413"/>
      <c r="BKR209" s="413"/>
      <c r="BKS209" s="413"/>
      <c r="BKT209" s="413"/>
      <c r="BKU209" s="413"/>
      <c r="BKV209" s="413"/>
      <c r="BKW209" s="413"/>
      <c r="BKX209" s="413"/>
      <c r="BKY209" s="413"/>
      <c r="BKZ209" s="413"/>
      <c r="BLA209" s="413"/>
      <c r="BLB209" s="414"/>
      <c r="BLC209" s="414"/>
      <c r="BLD209" s="414"/>
      <c r="BLE209" s="414"/>
      <c r="BLF209" s="414"/>
      <c r="BLG209" s="413"/>
      <c r="BLH209" s="413"/>
      <c r="BLI209" s="414"/>
      <c r="BLJ209" s="414"/>
      <c r="BLK209" s="413"/>
      <c r="BLL209" s="413"/>
      <c r="BLM209" s="414"/>
      <c r="BLN209" s="414"/>
      <c r="BLO209" s="413"/>
      <c r="BLP209" s="413"/>
      <c r="BLQ209" s="413"/>
      <c r="BLR209" s="413"/>
      <c r="BLS209" s="413"/>
      <c r="BLT209" s="413"/>
      <c r="BLU209" s="413"/>
      <c r="BLV209" s="414"/>
      <c r="BLW209" s="414"/>
      <c r="BLX209" s="413"/>
      <c r="BLY209" s="413"/>
      <c r="BLZ209" s="414"/>
      <c r="BMA209" s="414"/>
      <c r="BMB209" s="413"/>
      <c r="BMC209" s="413"/>
      <c r="BMD209" s="413"/>
      <c r="BME209" s="413"/>
      <c r="BMF209" s="413"/>
      <c r="BMG209" s="407"/>
      <c r="BMH209" s="439"/>
      <c r="BMI209" s="413"/>
      <c r="BMJ209" s="413"/>
      <c r="BMK209" s="413"/>
      <c r="BML209" s="413"/>
      <c r="BMM209" s="413"/>
      <c r="BMN209" s="413"/>
      <c r="BMO209" s="413"/>
      <c r="BMP209" s="412"/>
      <c r="BMQ209" s="412"/>
      <c r="BMR209" s="412"/>
      <c r="BMS209" s="412"/>
      <c r="BMT209" s="412"/>
      <c r="BMU209" s="412"/>
      <c r="BMV209" s="412"/>
      <c r="BMW209" s="412"/>
      <c r="BMX209" s="412"/>
      <c r="BMY209" s="412"/>
      <c r="BMZ209" s="412"/>
      <c r="BNA209" s="412"/>
      <c r="BNB209" s="412"/>
      <c r="BNC209" s="412"/>
      <c r="BND209" s="412"/>
      <c r="BNE209" s="412"/>
      <c r="BNF209" s="412"/>
      <c r="BNG209" s="412"/>
      <c r="BNH209" s="412"/>
      <c r="BNI209" s="412"/>
      <c r="BNJ209" s="412"/>
      <c r="BNK209" s="412"/>
      <c r="BNL209" s="412"/>
      <c r="BNM209" s="412"/>
      <c r="BNN209" s="412"/>
      <c r="BNO209" s="412"/>
      <c r="BNP209" s="412"/>
      <c r="BNQ209" s="412"/>
      <c r="BNR209" s="412"/>
      <c r="BNS209" s="412"/>
      <c r="BNT209" s="412"/>
      <c r="BNU209" s="412"/>
      <c r="BNV209" s="412"/>
      <c r="BNW209" s="412"/>
      <c r="BNX209" s="412"/>
      <c r="BNY209" s="412"/>
      <c r="BNZ209" s="412"/>
      <c r="BOA209" s="412"/>
      <c r="BOB209" s="412"/>
      <c r="BOC209" s="412"/>
      <c r="BOD209" s="412"/>
      <c r="BOE209" s="412"/>
      <c r="BOF209" s="412"/>
      <c r="BOG209" s="412"/>
      <c r="BOH209" s="413"/>
      <c r="BOI209" s="413"/>
      <c r="BOJ209" s="413"/>
      <c r="BOK209" s="413"/>
      <c r="BOL209" s="413"/>
      <c r="BOM209" s="413"/>
      <c r="BON209" s="413"/>
      <c r="BOO209" s="413"/>
      <c r="BOP209" s="413"/>
      <c r="BOQ209" s="413"/>
      <c r="BOR209" s="413"/>
      <c r="BOS209" s="413"/>
      <c r="BOT209" s="413"/>
      <c r="BOU209" s="413"/>
      <c r="BOV209" s="413"/>
      <c r="BOW209" s="413"/>
      <c r="BOX209" s="413"/>
      <c r="BOY209" s="413"/>
      <c r="BOZ209" s="413"/>
      <c r="BPA209" s="413"/>
      <c r="BPB209" s="413"/>
      <c r="BPC209" s="413"/>
      <c r="BPD209" s="413"/>
      <c r="BPE209" s="413"/>
      <c r="BPF209" s="414"/>
      <c r="BPG209" s="414"/>
      <c r="BPH209" s="414"/>
      <c r="BPI209" s="414"/>
      <c r="BPJ209" s="414"/>
      <c r="BPK209" s="413"/>
      <c r="BPL209" s="413"/>
      <c r="BPM209" s="414"/>
      <c r="BPN209" s="414"/>
      <c r="BPO209" s="413"/>
      <c r="BPP209" s="413"/>
      <c r="BPQ209" s="414"/>
      <c r="BPR209" s="414"/>
      <c r="BPS209" s="413"/>
      <c r="BPT209" s="413"/>
      <c r="BPU209" s="413"/>
      <c r="BPV209" s="413"/>
      <c r="BPW209" s="413"/>
      <c r="BPX209" s="413"/>
      <c r="BPY209" s="413"/>
      <c r="BPZ209" s="414"/>
      <c r="BQA209" s="414"/>
      <c r="BQB209" s="413"/>
      <c r="BQC209" s="413"/>
      <c r="BQD209" s="414"/>
      <c r="BQE209" s="414"/>
      <c r="BQF209" s="413"/>
      <c r="BQG209" s="413"/>
      <c r="BQH209" s="413"/>
      <c r="BQI209" s="413"/>
      <c r="BQJ209" s="413"/>
      <c r="BQK209" s="407"/>
      <c r="BQL209" s="439"/>
      <c r="BQM209" s="413"/>
      <c r="BQN209" s="413"/>
      <c r="BQO209" s="413"/>
      <c r="BQP209" s="413"/>
      <c r="BQQ209" s="413"/>
      <c r="BQR209" s="413"/>
      <c r="BQS209" s="413"/>
      <c r="BQT209" s="412"/>
      <c r="BQU209" s="412"/>
      <c r="BQV209" s="412"/>
      <c r="BQW209" s="412"/>
      <c r="BQX209" s="412"/>
      <c r="BQY209" s="412"/>
      <c r="BQZ209" s="412"/>
      <c r="BRA209" s="412"/>
      <c r="BRB209" s="412"/>
      <c r="BRC209" s="412"/>
      <c r="BRD209" s="412"/>
      <c r="BRE209" s="412"/>
      <c r="BRF209" s="412"/>
      <c r="BRG209" s="412"/>
      <c r="BRH209" s="412"/>
      <c r="BRI209" s="412"/>
      <c r="BRJ209" s="412"/>
      <c r="BRK209" s="412"/>
      <c r="BRL209" s="412"/>
      <c r="BRM209" s="412"/>
      <c r="BRN209" s="412"/>
      <c r="BRO209" s="412"/>
      <c r="BRP209" s="412"/>
      <c r="BRQ209" s="412"/>
      <c r="BRR209" s="412"/>
      <c r="BRS209" s="412"/>
      <c r="BRT209" s="412"/>
      <c r="BRU209" s="412"/>
      <c r="BRV209" s="412"/>
      <c r="BRW209" s="412"/>
      <c r="BRX209" s="412"/>
      <c r="BRY209" s="412"/>
      <c r="BRZ209" s="412"/>
      <c r="BSA209" s="412"/>
      <c r="BSB209" s="412"/>
      <c r="BSC209" s="412"/>
      <c r="BSD209" s="412"/>
      <c r="BSE209" s="412"/>
      <c r="BSF209" s="412"/>
      <c r="BSG209" s="412"/>
      <c r="BSH209" s="412"/>
      <c r="BSI209" s="412"/>
      <c r="BSJ209" s="412"/>
      <c r="BSK209" s="412"/>
      <c r="BSL209" s="413"/>
      <c r="BSM209" s="413"/>
      <c r="BSN209" s="413"/>
      <c r="BSO209" s="413"/>
      <c r="BSP209" s="413"/>
      <c r="BSQ209" s="413"/>
      <c r="BSR209" s="413"/>
      <c r="BSS209" s="413"/>
      <c r="BST209" s="413"/>
      <c r="BSU209" s="413"/>
      <c r="BSV209" s="413"/>
      <c r="BSW209" s="413"/>
      <c r="BSX209" s="413"/>
      <c r="BSY209" s="413"/>
      <c r="BSZ209" s="413"/>
      <c r="BTA209" s="413"/>
      <c r="BTB209" s="413"/>
      <c r="BTC209" s="413"/>
      <c r="BTD209" s="413"/>
      <c r="BTE209" s="413"/>
      <c r="BTF209" s="413"/>
      <c r="BTG209" s="413"/>
      <c r="BTH209" s="413"/>
      <c r="BTI209" s="413"/>
      <c r="BTJ209" s="414"/>
      <c r="BTK209" s="414"/>
      <c r="BTL209" s="414"/>
      <c r="BTM209" s="414"/>
      <c r="BTN209" s="414"/>
      <c r="BTO209" s="413"/>
      <c r="BTP209" s="413"/>
      <c r="BTQ209" s="414"/>
      <c r="BTR209" s="414"/>
      <c r="BTS209" s="413"/>
      <c r="BTT209" s="413"/>
      <c r="BTU209" s="414"/>
      <c r="BTV209" s="414"/>
      <c r="BTW209" s="413"/>
      <c r="BTX209" s="413"/>
      <c r="BTY209" s="413"/>
      <c r="BTZ209" s="413"/>
      <c r="BUA209" s="413"/>
      <c r="BUB209" s="413"/>
      <c r="BUC209" s="413"/>
      <c r="BUD209" s="414"/>
      <c r="BUE209" s="414"/>
      <c r="BUF209" s="413"/>
      <c r="BUG209" s="413"/>
      <c r="BUH209" s="414"/>
      <c r="BUI209" s="414"/>
      <c r="BUJ209" s="413"/>
      <c r="BUK209" s="413"/>
      <c r="BUL209" s="413"/>
      <c r="BUM209" s="413"/>
      <c r="BUN209" s="413"/>
      <c r="BUO209" s="407"/>
      <c r="BUP209" s="439"/>
      <c r="BUQ209" s="413"/>
      <c r="BUR209" s="413"/>
      <c r="BUS209" s="413"/>
      <c r="BUT209" s="413"/>
      <c r="BUU209" s="413"/>
      <c r="BUV209" s="413"/>
      <c r="BUW209" s="413"/>
      <c r="BUX209" s="412"/>
      <c r="BUY209" s="412"/>
      <c r="BUZ209" s="412"/>
      <c r="BVA209" s="412"/>
      <c r="BVB209" s="412"/>
      <c r="BVC209" s="412"/>
      <c r="BVD209" s="412"/>
      <c r="BVE209" s="412"/>
      <c r="BVF209" s="412"/>
      <c r="BVG209" s="412"/>
      <c r="BVH209" s="412"/>
      <c r="BVI209" s="412"/>
      <c r="BVJ209" s="412"/>
      <c r="BVK209" s="412"/>
      <c r="BVL209" s="412"/>
      <c r="BVM209" s="412"/>
      <c r="BVN209" s="412"/>
      <c r="BVO209" s="412"/>
      <c r="BVP209" s="412"/>
      <c r="BVQ209" s="412"/>
      <c r="BVR209" s="412"/>
      <c r="BVS209" s="412"/>
      <c r="BVT209" s="412"/>
      <c r="BVU209" s="412"/>
      <c r="BVV209" s="412"/>
      <c r="BVW209" s="412"/>
      <c r="BVX209" s="412"/>
      <c r="BVY209" s="412"/>
      <c r="BVZ209" s="412"/>
      <c r="BWA209" s="412"/>
      <c r="BWB209" s="412"/>
      <c r="BWC209" s="412"/>
      <c r="BWD209" s="412"/>
      <c r="BWE209" s="412"/>
      <c r="BWF209" s="412"/>
      <c r="BWG209" s="412"/>
      <c r="BWH209" s="412"/>
      <c r="BWI209" s="412"/>
      <c r="BWJ209" s="412"/>
      <c r="BWK209" s="412"/>
      <c r="BWL209" s="412"/>
      <c r="BWM209" s="412"/>
      <c r="BWN209" s="412"/>
      <c r="BWO209" s="412"/>
      <c r="BWP209" s="413"/>
      <c r="BWQ209" s="413"/>
      <c r="BWR209" s="413"/>
      <c r="BWS209" s="413"/>
      <c r="BWT209" s="413"/>
      <c r="BWU209" s="413"/>
      <c r="BWV209" s="413"/>
      <c r="BWW209" s="413"/>
      <c r="BWX209" s="413"/>
      <c r="BWY209" s="413"/>
      <c r="BWZ209" s="413"/>
      <c r="BXA209" s="413"/>
      <c r="BXB209" s="413"/>
      <c r="BXC209" s="413"/>
      <c r="BXD209" s="413"/>
      <c r="BXE209" s="413"/>
      <c r="BXF209" s="413"/>
      <c r="BXG209" s="413"/>
      <c r="BXH209" s="413"/>
      <c r="BXI209" s="413"/>
      <c r="BXJ209" s="413"/>
      <c r="BXK209" s="413"/>
      <c r="BXL209" s="413"/>
      <c r="BXM209" s="413"/>
      <c r="BXN209" s="414"/>
      <c r="BXO209" s="414"/>
      <c r="BXP209" s="414"/>
      <c r="BXQ209" s="414"/>
      <c r="BXR209" s="414"/>
      <c r="BXS209" s="413"/>
      <c r="BXT209" s="413"/>
      <c r="BXU209" s="414"/>
      <c r="BXV209" s="414"/>
      <c r="BXW209" s="413"/>
      <c r="BXX209" s="413"/>
      <c r="BXY209" s="414"/>
      <c r="BXZ209" s="414"/>
      <c r="BYA209" s="413"/>
      <c r="BYB209" s="413"/>
      <c r="BYC209" s="413"/>
      <c r="BYD209" s="413"/>
      <c r="BYE209" s="413"/>
      <c r="BYF209" s="413"/>
      <c r="BYG209" s="413"/>
      <c r="BYH209" s="414"/>
      <c r="BYI209" s="414"/>
      <c r="BYJ209" s="413"/>
      <c r="BYK209" s="413"/>
      <c r="BYL209" s="414"/>
      <c r="BYM209" s="414"/>
      <c r="BYN209" s="413"/>
      <c r="BYO209" s="413"/>
      <c r="BYP209" s="413"/>
      <c r="BYQ209" s="413"/>
      <c r="BYR209" s="413"/>
      <c r="BYS209" s="407"/>
      <c r="BYT209" s="439"/>
      <c r="BYU209" s="413"/>
      <c r="BYV209" s="413"/>
      <c r="BYW209" s="413"/>
      <c r="BYX209" s="413"/>
      <c r="BYY209" s="413"/>
      <c r="BYZ209" s="413"/>
      <c r="BZA209" s="413"/>
      <c r="BZB209" s="412"/>
      <c r="BZC209" s="412"/>
      <c r="BZD209" s="412"/>
      <c r="BZE209" s="412"/>
      <c r="BZF209" s="412"/>
      <c r="BZG209" s="412"/>
      <c r="BZH209" s="412"/>
      <c r="BZI209" s="412"/>
      <c r="BZJ209" s="412"/>
      <c r="BZK209" s="412"/>
      <c r="BZL209" s="412"/>
      <c r="BZM209" s="412"/>
      <c r="BZN209" s="412"/>
      <c r="BZO209" s="412"/>
      <c r="BZP209" s="412"/>
      <c r="BZQ209" s="412"/>
      <c r="BZR209" s="412"/>
      <c r="BZS209" s="412"/>
      <c r="BZT209" s="412"/>
      <c r="BZU209" s="412"/>
      <c r="BZV209" s="412"/>
      <c r="BZW209" s="412"/>
      <c r="BZX209" s="412"/>
      <c r="BZY209" s="412"/>
      <c r="BZZ209" s="412"/>
      <c r="CAA209" s="412"/>
      <c r="CAB209" s="412"/>
      <c r="CAC209" s="412"/>
      <c r="CAD209" s="412"/>
      <c r="CAE209" s="412"/>
      <c r="CAF209" s="412"/>
      <c r="CAG209" s="412"/>
      <c r="CAH209" s="412"/>
      <c r="CAI209" s="412"/>
      <c r="CAJ209" s="412"/>
      <c r="CAK209" s="412"/>
      <c r="CAL209" s="412"/>
      <c r="CAM209" s="412"/>
      <c r="CAN209" s="412"/>
      <c r="CAO209" s="412"/>
      <c r="CAP209" s="412"/>
      <c r="CAQ209" s="412"/>
      <c r="CAR209" s="412"/>
      <c r="CAS209" s="412"/>
      <c r="CAT209" s="413"/>
      <c r="CAU209" s="413"/>
      <c r="CAV209" s="413"/>
      <c r="CAW209" s="413"/>
      <c r="CAX209" s="413"/>
      <c r="CAY209" s="413"/>
      <c r="CAZ209" s="413"/>
      <c r="CBA209" s="413"/>
      <c r="CBB209" s="413"/>
      <c r="CBC209" s="413"/>
      <c r="CBD209" s="413"/>
      <c r="CBE209" s="413"/>
      <c r="CBF209" s="413"/>
      <c r="CBG209" s="413"/>
      <c r="CBH209" s="413"/>
      <c r="CBI209" s="413"/>
      <c r="CBJ209" s="413"/>
      <c r="CBK209" s="413"/>
      <c r="CBL209" s="413"/>
      <c r="CBM209" s="413"/>
      <c r="CBN209" s="413"/>
      <c r="CBO209" s="413"/>
      <c r="CBP209" s="413"/>
      <c r="CBQ209" s="413"/>
      <c r="CBR209" s="414"/>
      <c r="CBS209" s="414"/>
      <c r="CBT209" s="414"/>
      <c r="CBU209" s="414"/>
      <c r="CBV209" s="414"/>
      <c r="CBW209" s="413"/>
      <c r="CBX209" s="413"/>
      <c r="CBY209" s="414"/>
      <c r="CBZ209" s="414"/>
      <c r="CCA209" s="413"/>
      <c r="CCB209" s="413"/>
      <c r="CCC209" s="414"/>
      <c r="CCD209" s="414"/>
      <c r="CCE209" s="413"/>
      <c r="CCF209" s="413"/>
      <c r="CCG209" s="413"/>
      <c r="CCH209" s="413"/>
      <c r="CCI209" s="413"/>
      <c r="CCJ209" s="413"/>
      <c r="CCK209" s="413"/>
      <c r="CCL209" s="414"/>
      <c r="CCM209" s="414"/>
      <c r="CCN209" s="413"/>
      <c r="CCO209" s="413"/>
      <c r="CCP209" s="414"/>
      <c r="CCQ209" s="414"/>
      <c r="CCR209" s="413"/>
      <c r="CCS209" s="413"/>
      <c r="CCT209" s="413"/>
      <c r="CCU209" s="413"/>
      <c r="CCV209" s="413"/>
      <c r="CCW209" s="407"/>
      <c r="CCX209" s="439"/>
      <c r="CCY209" s="413"/>
      <c r="CCZ209" s="413"/>
      <c r="CDA209" s="413"/>
      <c r="CDB209" s="413"/>
      <c r="CDC209" s="413"/>
      <c r="CDD209" s="413"/>
      <c r="CDE209" s="413"/>
      <c r="CDF209" s="412"/>
      <c r="CDG209" s="412"/>
      <c r="CDH209" s="412"/>
      <c r="CDI209" s="412"/>
      <c r="CDJ209" s="412"/>
      <c r="CDK209" s="412"/>
      <c r="CDL209" s="412"/>
      <c r="CDM209" s="412"/>
      <c r="CDN209" s="412"/>
      <c r="CDO209" s="412"/>
      <c r="CDP209" s="412"/>
      <c r="CDQ209" s="412"/>
      <c r="CDR209" s="412"/>
      <c r="CDS209" s="412"/>
      <c r="CDT209" s="412"/>
      <c r="CDU209" s="412"/>
      <c r="CDV209" s="412"/>
      <c r="CDW209" s="412"/>
      <c r="CDX209" s="412"/>
      <c r="CDY209" s="412"/>
      <c r="CDZ209" s="412"/>
      <c r="CEA209" s="412"/>
      <c r="CEB209" s="412"/>
      <c r="CEC209" s="412"/>
      <c r="CED209" s="412"/>
      <c r="CEE209" s="412"/>
      <c r="CEF209" s="412"/>
      <c r="CEG209" s="412"/>
      <c r="CEH209" s="412"/>
      <c r="CEI209" s="412"/>
      <c r="CEJ209" s="412"/>
      <c r="CEK209" s="412"/>
      <c r="CEL209" s="412"/>
      <c r="CEM209" s="412"/>
      <c r="CEN209" s="412"/>
      <c r="CEO209" s="412"/>
      <c r="CEP209" s="412"/>
      <c r="CEQ209" s="412"/>
      <c r="CER209" s="412"/>
      <c r="CES209" s="412"/>
      <c r="CET209" s="412"/>
      <c r="CEU209" s="412"/>
      <c r="CEV209" s="412"/>
      <c r="CEW209" s="412"/>
      <c r="CEX209" s="413"/>
      <c r="CEY209" s="413"/>
      <c r="CEZ209" s="413"/>
      <c r="CFA209" s="413"/>
      <c r="CFB209" s="413"/>
      <c r="CFC209" s="413"/>
      <c r="CFD209" s="413"/>
      <c r="CFE209" s="413"/>
      <c r="CFF209" s="413"/>
      <c r="CFG209" s="413"/>
      <c r="CFH209" s="413"/>
      <c r="CFI209" s="413"/>
      <c r="CFJ209" s="413"/>
      <c r="CFK209" s="413"/>
      <c r="CFL209" s="413"/>
      <c r="CFM209" s="413"/>
      <c r="CFN209" s="413"/>
      <c r="CFO209" s="413"/>
      <c r="CFP209" s="413"/>
      <c r="CFQ209" s="413"/>
      <c r="CFR209" s="413"/>
      <c r="CFS209" s="413"/>
      <c r="CFT209" s="413"/>
      <c r="CFU209" s="413"/>
      <c r="CFV209" s="414"/>
      <c r="CFW209" s="414"/>
      <c r="CFX209" s="414"/>
      <c r="CFY209" s="414"/>
      <c r="CFZ209" s="414"/>
      <c r="CGA209" s="413"/>
      <c r="CGB209" s="413"/>
      <c r="CGC209" s="414"/>
      <c r="CGD209" s="414"/>
      <c r="CGE209" s="413"/>
      <c r="CGF209" s="413"/>
      <c r="CGG209" s="414"/>
      <c r="CGH209" s="414"/>
      <c r="CGI209" s="413"/>
      <c r="CGJ209" s="413"/>
      <c r="CGK209" s="413"/>
      <c r="CGL209" s="413"/>
      <c r="CGM209" s="413"/>
      <c r="CGN209" s="413"/>
      <c r="CGO209" s="413"/>
      <c r="CGP209" s="414"/>
      <c r="CGQ209" s="414"/>
      <c r="CGR209" s="413"/>
      <c r="CGS209" s="413"/>
      <c r="CGT209" s="414"/>
      <c r="CGU209" s="414"/>
      <c r="CGV209" s="413"/>
      <c r="CGW209" s="413"/>
      <c r="CGX209" s="413"/>
      <c r="CGY209" s="413"/>
      <c r="CGZ209" s="413"/>
      <c r="CHA209" s="407"/>
      <c r="CHB209" s="439"/>
      <c r="CHC209" s="413"/>
      <c r="CHD209" s="413"/>
      <c r="CHE209" s="413"/>
      <c r="CHF209" s="413"/>
      <c r="CHG209" s="413"/>
      <c r="CHH209" s="413"/>
      <c r="CHI209" s="413"/>
      <c r="CHJ209" s="412"/>
      <c r="CHK209" s="412"/>
      <c r="CHL209" s="412"/>
      <c r="CHM209" s="412"/>
      <c r="CHN209" s="412"/>
      <c r="CHO209" s="412"/>
      <c r="CHP209" s="412"/>
      <c r="CHQ209" s="412"/>
      <c r="CHR209" s="412"/>
      <c r="CHS209" s="412"/>
      <c r="CHT209" s="412"/>
      <c r="CHU209" s="412"/>
      <c r="CHV209" s="412"/>
      <c r="CHW209" s="412"/>
      <c r="CHX209" s="412"/>
      <c r="CHY209" s="412"/>
      <c r="CHZ209" s="412"/>
      <c r="CIA209" s="412"/>
      <c r="CIB209" s="412"/>
      <c r="CIC209" s="412"/>
      <c r="CID209" s="412"/>
      <c r="CIE209" s="412"/>
      <c r="CIF209" s="412"/>
      <c r="CIG209" s="412"/>
      <c r="CIH209" s="412"/>
      <c r="CII209" s="412"/>
      <c r="CIJ209" s="412"/>
      <c r="CIK209" s="412"/>
      <c r="CIL209" s="412"/>
      <c r="CIM209" s="412"/>
      <c r="CIN209" s="412"/>
      <c r="CIO209" s="412"/>
      <c r="CIP209" s="412"/>
      <c r="CIQ209" s="412"/>
      <c r="CIR209" s="412"/>
      <c r="CIS209" s="412"/>
      <c r="CIT209" s="412"/>
      <c r="CIU209" s="412"/>
      <c r="CIV209" s="412"/>
      <c r="CIW209" s="412"/>
      <c r="CIX209" s="412"/>
      <c r="CIY209" s="412"/>
      <c r="CIZ209" s="412"/>
      <c r="CJA209" s="412"/>
      <c r="CJB209" s="413"/>
      <c r="CJC209" s="413"/>
      <c r="CJD209" s="413"/>
      <c r="CJE209" s="413"/>
      <c r="CJF209" s="413"/>
      <c r="CJG209" s="413"/>
      <c r="CJH209" s="413"/>
      <c r="CJI209" s="413"/>
      <c r="CJJ209" s="413"/>
      <c r="CJK209" s="413"/>
      <c r="CJL209" s="413"/>
      <c r="CJM209" s="413"/>
      <c r="CJN209" s="413"/>
      <c r="CJO209" s="413"/>
      <c r="CJP209" s="413"/>
      <c r="CJQ209" s="413"/>
      <c r="CJR209" s="413"/>
      <c r="CJS209" s="413"/>
      <c r="CJT209" s="413"/>
      <c r="CJU209" s="413"/>
      <c r="CJV209" s="413"/>
      <c r="CJW209" s="413"/>
      <c r="CJX209" s="413"/>
      <c r="CJY209" s="413"/>
      <c r="CJZ209" s="414"/>
      <c r="CKA209" s="414"/>
      <c r="CKB209" s="414"/>
      <c r="CKC209" s="414"/>
      <c r="CKD209" s="414"/>
      <c r="CKE209" s="413"/>
      <c r="CKF209" s="413"/>
      <c r="CKG209" s="414"/>
      <c r="CKH209" s="414"/>
      <c r="CKI209" s="413"/>
      <c r="CKJ209" s="413"/>
      <c r="CKK209" s="414"/>
      <c r="CKL209" s="414"/>
      <c r="CKM209" s="413"/>
      <c r="CKN209" s="413"/>
      <c r="CKO209" s="413"/>
      <c r="CKP209" s="413"/>
      <c r="CKQ209" s="413"/>
      <c r="CKR209" s="413"/>
      <c r="CKS209" s="413"/>
      <c r="CKT209" s="414"/>
      <c r="CKU209" s="414"/>
      <c r="CKV209" s="413"/>
      <c r="CKW209" s="413"/>
      <c r="CKX209" s="414"/>
      <c r="CKY209" s="414"/>
      <c r="CKZ209" s="413"/>
      <c r="CLA209" s="413"/>
      <c r="CLB209" s="413"/>
      <c r="CLC209" s="413"/>
      <c r="CLD209" s="413"/>
      <c r="CLE209" s="407"/>
      <c r="CLF209" s="439"/>
      <c r="CLG209" s="413"/>
      <c r="CLH209" s="413"/>
      <c r="CLI209" s="413"/>
      <c r="CLJ209" s="413"/>
      <c r="CLK209" s="413"/>
      <c r="CLL209" s="413"/>
      <c r="CLM209" s="413"/>
      <c r="CLN209" s="412"/>
      <c r="CLO209" s="412"/>
      <c r="CLP209" s="412"/>
      <c r="CLQ209" s="412"/>
      <c r="CLR209" s="412"/>
      <c r="CLS209" s="412"/>
      <c r="CLT209" s="412"/>
      <c r="CLU209" s="412"/>
      <c r="CLV209" s="412"/>
      <c r="CLW209" s="412"/>
      <c r="CLX209" s="412"/>
      <c r="CLY209" s="412"/>
      <c r="CLZ209" s="412"/>
      <c r="CMA209" s="412"/>
      <c r="CMB209" s="412"/>
      <c r="CMC209" s="412"/>
      <c r="CMD209" s="412"/>
      <c r="CME209" s="412"/>
      <c r="CMF209" s="412"/>
      <c r="CMG209" s="412"/>
      <c r="CMH209" s="412"/>
      <c r="CMI209" s="412"/>
      <c r="CMJ209" s="412"/>
      <c r="CMK209" s="412"/>
      <c r="CML209" s="412"/>
      <c r="CMM209" s="412"/>
      <c r="CMN209" s="412"/>
      <c r="CMO209" s="412"/>
      <c r="CMP209" s="412"/>
      <c r="CMQ209" s="412"/>
      <c r="CMR209" s="412"/>
      <c r="CMS209" s="412"/>
      <c r="CMT209" s="412"/>
      <c r="CMU209" s="412"/>
      <c r="CMV209" s="412"/>
      <c r="CMW209" s="412"/>
      <c r="CMX209" s="412"/>
      <c r="CMY209" s="412"/>
      <c r="CMZ209" s="412"/>
      <c r="CNA209" s="412"/>
      <c r="CNB209" s="412"/>
      <c r="CNC209" s="412"/>
      <c r="CND209" s="412"/>
      <c r="CNE209" s="412"/>
      <c r="CNF209" s="413"/>
      <c r="CNG209" s="413"/>
      <c r="CNH209" s="413"/>
      <c r="CNI209" s="413"/>
      <c r="CNJ209" s="413"/>
      <c r="CNK209" s="413"/>
      <c r="CNL209" s="413"/>
      <c r="CNM209" s="413"/>
      <c r="CNN209" s="413"/>
      <c r="CNO209" s="413"/>
      <c r="CNP209" s="413"/>
      <c r="CNQ209" s="413"/>
      <c r="CNR209" s="413"/>
      <c r="CNS209" s="413"/>
      <c r="CNT209" s="413"/>
      <c r="CNU209" s="413"/>
      <c r="CNV209" s="413"/>
      <c r="CNW209" s="413"/>
      <c r="CNX209" s="413"/>
      <c r="CNY209" s="413"/>
      <c r="CNZ209" s="413"/>
      <c r="COA209" s="413"/>
      <c r="COB209" s="413"/>
      <c r="COC209" s="413"/>
      <c r="COD209" s="414"/>
      <c r="COE209" s="414"/>
      <c r="COF209" s="414"/>
      <c r="COG209" s="414"/>
      <c r="COH209" s="414"/>
      <c r="COI209" s="413"/>
      <c r="COJ209" s="413"/>
      <c r="COK209" s="414"/>
      <c r="COL209" s="414"/>
      <c r="COM209" s="413"/>
      <c r="CON209" s="413"/>
      <c r="COO209" s="414"/>
      <c r="COP209" s="414"/>
      <c r="COQ209" s="413"/>
      <c r="COR209" s="413"/>
      <c r="COS209" s="413"/>
      <c r="COT209" s="413"/>
      <c r="COU209" s="413"/>
      <c r="COV209" s="413"/>
      <c r="COW209" s="413"/>
      <c r="COX209" s="414"/>
      <c r="COY209" s="414"/>
      <c r="COZ209" s="413"/>
      <c r="CPA209" s="413"/>
      <c r="CPB209" s="414"/>
      <c r="CPC209" s="414"/>
      <c r="CPD209" s="413"/>
      <c r="CPE209" s="413"/>
      <c r="CPF209" s="413"/>
      <c r="CPG209" s="413"/>
      <c r="CPH209" s="413"/>
      <c r="CPI209" s="407"/>
      <c r="CPJ209" s="439"/>
      <c r="CPK209" s="413"/>
      <c r="CPL209" s="413"/>
      <c r="CPM209" s="413"/>
      <c r="CPN209" s="413"/>
      <c r="CPO209" s="413"/>
      <c r="CPP209" s="413"/>
      <c r="CPQ209" s="413"/>
      <c r="CPR209" s="412"/>
      <c r="CPS209" s="412"/>
      <c r="CPT209" s="412"/>
      <c r="CPU209" s="412"/>
      <c r="CPV209" s="412"/>
      <c r="CPW209" s="412"/>
      <c r="CPX209" s="412"/>
      <c r="CPY209" s="412"/>
      <c r="CPZ209" s="412"/>
      <c r="CQA209" s="412"/>
      <c r="CQB209" s="412"/>
      <c r="CQC209" s="412"/>
      <c r="CQD209" s="412"/>
      <c r="CQE209" s="412"/>
      <c r="CQF209" s="412"/>
      <c r="CQG209" s="412"/>
      <c r="CQH209" s="412"/>
      <c r="CQI209" s="412"/>
      <c r="CQJ209" s="412"/>
      <c r="CQK209" s="412"/>
      <c r="CQL209" s="412"/>
      <c r="CQM209" s="412"/>
      <c r="CQN209" s="412"/>
      <c r="CQO209" s="412"/>
      <c r="CQP209" s="412"/>
      <c r="CQQ209" s="412"/>
      <c r="CQR209" s="412"/>
      <c r="CQS209" s="412"/>
      <c r="CQT209" s="412"/>
      <c r="CQU209" s="412"/>
      <c r="CQV209" s="412"/>
      <c r="CQW209" s="412"/>
      <c r="CQX209" s="412"/>
      <c r="CQY209" s="412"/>
      <c r="CQZ209" s="412"/>
      <c r="CRA209" s="412"/>
      <c r="CRB209" s="412"/>
      <c r="CRC209" s="412"/>
      <c r="CRD209" s="412"/>
      <c r="CRE209" s="412"/>
      <c r="CRF209" s="412"/>
      <c r="CRG209" s="412"/>
      <c r="CRH209" s="412"/>
      <c r="CRI209" s="412"/>
      <c r="CRJ209" s="413"/>
      <c r="CRK209" s="413"/>
      <c r="CRL209" s="413"/>
      <c r="CRM209" s="413"/>
      <c r="CRN209" s="413"/>
      <c r="CRO209" s="413"/>
      <c r="CRP209" s="413"/>
      <c r="CRQ209" s="413"/>
      <c r="CRR209" s="413"/>
      <c r="CRS209" s="413"/>
      <c r="CRT209" s="413"/>
      <c r="CRU209" s="413"/>
      <c r="CRV209" s="413"/>
      <c r="CRW209" s="413"/>
      <c r="CRX209" s="413"/>
      <c r="CRY209" s="413"/>
      <c r="CRZ209" s="413"/>
      <c r="CSA209" s="413"/>
      <c r="CSB209" s="413"/>
      <c r="CSC209" s="413"/>
      <c r="CSD209" s="413"/>
      <c r="CSE209" s="413"/>
      <c r="CSF209" s="413"/>
      <c r="CSG209" s="413"/>
      <c r="CSH209" s="414"/>
      <c r="CSI209" s="414"/>
      <c r="CSJ209" s="414"/>
      <c r="CSK209" s="414"/>
      <c r="CSL209" s="414"/>
      <c r="CSM209" s="413"/>
      <c r="CSN209" s="413"/>
      <c r="CSO209" s="414"/>
      <c r="CSP209" s="414"/>
      <c r="CSQ209" s="413"/>
      <c r="CSR209" s="413"/>
      <c r="CSS209" s="414"/>
      <c r="CST209" s="414"/>
      <c r="CSU209" s="413"/>
      <c r="CSV209" s="413"/>
      <c r="CSW209" s="413"/>
      <c r="CSX209" s="413"/>
      <c r="CSY209" s="413"/>
      <c r="CSZ209" s="413"/>
      <c r="CTA209" s="413"/>
      <c r="CTB209" s="414"/>
      <c r="CTC209" s="414"/>
      <c r="CTD209" s="413"/>
      <c r="CTE209" s="413"/>
      <c r="CTF209" s="414"/>
      <c r="CTG209" s="414"/>
      <c r="CTH209" s="413"/>
      <c r="CTI209" s="413"/>
      <c r="CTJ209" s="413"/>
      <c r="CTK209" s="413"/>
      <c r="CTL209" s="413"/>
      <c r="CTM209" s="407"/>
      <c r="CTN209" s="439"/>
      <c r="CTO209" s="413"/>
      <c r="CTP209" s="413"/>
      <c r="CTQ209" s="413"/>
      <c r="CTR209" s="413"/>
      <c r="CTS209" s="413"/>
      <c r="CTT209" s="413"/>
      <c r="CTU209" s="413"/>
      <c r="CTV209" s="412"/>
      <c r="CTW209" s="412"/>
      <c r="CTX209" s="412"/>
      <c r="CTY209" s="412"/>
      <c r="CTZ209" s="412"/>
      <c r="CUA209" s="412"/>
      <c r="CUB209" s="412"/>
      <c r="CUC209" s="412"/>
      <c r="CUD209" s="412"/>
      <c r="CUE209" s="412"/>
      <c r="CUF209" s="412"/>
      <c r="CUG209" s="412"/>
      <c r="CUH209" s="412"/>
      <c r="CUI209" s="412"/>
      <c r="CUJ209" s="412"/>
      <c r="CUK209" s="412"/>
      <c r="CUL209" s="412"/>
      <c r="CUM209" s="412"/>
      <c r="CUN209" s="412"/>
      <c r="CUO209" s="412"/>
      <c r="CUP209" s="412"/>
      <c r="CUQ209" s="412"/>
      <c r="CUR209" s="412"/>
      <c r="CUS209" s="412"/>
      <c r="CUT209" s="412"/>
      <c r="CUU209" s="412"/>
      <c r="CUV209" s="412"/>
      <c r="CUW209" s="412"/>
      <c r="CUX209" s="412"/>
      <c r="CUY209" s="412"/>
      <c r="CUZ209" s="412"/>
      <c r="CVA209" s="412"/>
      <c r="CVB209" s="412"/>
      <c r="CVC209" s="412"/>
      <c r="CVD209" s="412"/>
      <c r="CVE209" s="412"/>
      <c r="CVF209" s="412"/>
      <c r="CVG209" s="412"/>
      <c r="CVH209" s="412"/>
      <c r="CVI209" s="412"/>
      <c r="CVJ209" s="412"/>
      <c r="CVK209" s="412"/>
      <c r="CVL209" s="412"/>
      <c r="CVM209" s="412"/>
      <c r="CVN209" s="413"/>
      <c r="CVO209" s="413"/>
      <c r="CVP209" s="413"/>
      <c r="CVQ209" s="413"/>
      <c r="CVR209" s="413"/>
      <c r="CVS209" s="413"/>
      <c r="CVT209" s="413"/>
      <c r="CVU209" s="413"/>
      <c r="CVV209" s="413"/>
      <c r="CVW209" s="413"/>
      <c r="CVX209" s="413"/>
      <c r="CVY209" s="413"/>
      <c r="CVZ209" s="413"/>
      <c r="CWA209" s="413"/>
      <c r="CWB209" s="413"/>
      <c r="CWC209" s="413"/>
      <c r="CWD209" s="413"/>
      <c r="CWE209" s="413"/>
      <c r="CWF209" s="413"/>
      <c r="CWG209" s="413"/>
      <c r="CWH209" s="413"/>
      <c r="CWI209" s="413"/>
      <c r="CWJ209" s="413"/>
      <c r="CWK209" s="413"/>
      <c r="CWL209" s="414"/>
      <c r="CWM209" s="414"/>
      <c r="CWN209" s="414"/>
      <c r="CWO209" s="414"/>
      <c r="CWP209" s="414"/>
      <c r="CWQ209" s="413"/>
      <c r="CWR209" s="413"/>
      <c r="CWS209" s="414"/>
      <c r="CWT209" s="414"/>
      <c r="CWU209" s="413"/>
      <c r="CWV209" s="413"/>
      <c r="CWW209" s="414"/>
      <c r="CWX209" s="414"/>
      <c r="CWY209" s="413"/>
      <c r="CWZ209" s="413"/>
      <c r="CXA209" s="413"/>
      <c r="CXB209" s="413"/>
      <c r="CXC209" s="413"/>
      <c r="CXD209" s="413"/>
      <c r="CXE209" s="413"/>
      <c r="CXF209" s="414"/>
      <c r="CXG209" s="414"/>
      <c r="CXH209" s="413"/>
      <c r="CXI209" s="413"/>
      <c r="CXJ209" s="414"/>
      <c r="CXK209" s="414"/>
      <c r="CXL209" s="413"/>
      <c r="CXM209" s="413"/>
      <c r="CXN209" s="413"/>
      <c r="CXO209" s="413"/>
      <c r="CXP209" s="413"/>
      <c r="CXQ209" s="407"/>
      <c r="CXR209" s="439"/>
      <c r="CXS209" s="413"/>
      <c r="CXT209" s="413"/>
      <c r="CXU209" s="413"/>
      <c r="CXV209" s="413"/>
      <c r="CXW209" s="413"/>
      <c r="CXX209" s="413"/>
      <c r="CXY209" s="413"/>
      <c r="CXZ209" s="412"/>
      <c r="CYA209" s="412"/>
      <c r="CYB209" s="412"/>
      <c r="CYC209" s="412"/>
      <c r="CYD209" s="412"/>
      <c r="CYE209" s="412"/>
      <c r="CYF209" s="412"/>
      <c r="CYG209" s="412"/>
      <c r="CYH209" s="412"/>
      <c r="CYI209" s="412"/>
      <c r="CYJ209" s="412"/>
      <c r="CYK209" s="412"/>
      <c r="CYL209" s="412"/>
      <c r="CYM209" s="412"/>
      <c r="CYN209" s="412"/>
      <c r="CYO209" s="412"/>
      <c r="CYP209" s="412"/>
      <c r="CYQ209" s="412"/>
      <c r="CYR209" s="412"/>
      <c r="CYS209" s="412"/>
      <c r="CYT209" s="412"/>
      <c r="CYU209" s="412"/>
      <c r="CYV209" s="412"/>
      <c r="CYW209" s="412"/>
      <c r="CYX209" s="412"/>
      <c r="CYY209" s="412"/>
      <c r="CYZ209" s="412"/>
      <c r="CZA209" s="412"/>
      <c r="CZB209" s="412"/>
      <c r="CZC209" s="412"/>
      <c r="CZD209" s="412"/>
      <c r="CZE209" s="412"/>
      <c r="CZF209" s="412"/>
      <c r="CZG209" s="412"/>
      <c r="CZH209" s="412"/>
      <c r="CZI209" s="412"/>
      <c r="CZJ209" s="412"/>
      <c r="CZK209" s="412"/>
      <c r="CZL209" s="412"/>
      <c r="CZM209" s="412"/>
      <c r="CZN209" s="412"/>
      <c r="CZO209" s="412"/>
      <c r="CZP209" s="412"/>
      <c r="CZQ209" s="412"/>
      <c r="CZR209" s="413"/>
      <c r="CZS209" s="413"/>
      <c r="CZT209" s="413"/>
      <c r="CZU209" s="413"/>
      <c r="CZV209" s="413"/>
      <c r="CZW209" s="413"/>
      <c r="CZX209" s="413"/>
      <c r="CZY209" s="413"/>
      <c r="CZZ209" s="413"/>
      <c r="DAA209" s="413"/>
      <c r="DAB209" s="413"/>
      <c r="DAC209" s="413"/>
      <c r="DAD209" s="413"/>
      <c r="DAE209" s="413"/>
      <c r="DAF209" s="413"/>
      <c r="DAG209" s="413"/>
      <c r="DAH209" s="413"/>
      <c r="DAI209" s="413"/>
      <c r="DAJ209" s="413"/>
      <c r="DAK209" s="413"/>
      <c r="DAL209" s="413"/>
      <c r="DAM209" s="413"/>
      <c r="DAN209" s="413"/>
      <c r="DAO209" s="413"/>
      <c r="DAP209" s="414"/>
      <c r="DAQ209" s="414"/>
      <c r="DAR209" s="414"/>
      <c r="DAS209" s="414"/>
      <c r="DAT209" s="414"/>
      <c r="DAU209" s="413"/>
      <c r="DAV209" s="413"/>
      <c r="DAW209" s="414"/>
      <c r="DAX209" s="414"/>
      <c r="DAY209" s="413"/>
      <c r="DAZ209" s="413"/>
      <c r="DBA209" s="414"/>
      <c r="DBB209" s="414"/>
      <c r="DBC209" s="413"/>
      <c r="DBD209" s="413"/>
      <c r="DBE209" s="413"/>
      <c r="DBF209" s="413"/>
      <c r="DBG209" s="413"/>
      <c r="DBH209" s="413"/>
      <c r="DBI209" s="413"/>
      <c r="DBJ209" s="414"/>
      <c r="DBK209" s="414"/>
      <c r="DBL209" s="413"/>
      <c r="DBM209" s="413"/>
      <c r="DBN209" s="414"/>
      <c r="DBO209" s="414"/>
      <c r="DBP209" s="413"/>
      <c r="DBQ209" s="413"/>
      <c r="DBR209" s="413"/>
      <c r="DBS209" s="413"/>
      <c r="DBT209" s="413"/>
      <c r="DBU209" s="407"/>
      <c r="DBV209" s="439"/>
      <c r="DBW209" s="413"/>
      <c r="DBX209" s="413"/>
      <c r="DBY209" s="413"/>
      <c r="DBZ209" s="413"/>
      <c r="DCA209" s="413"/>
      <c r="DCB209" s="413"/>
      <c r="DCC209" s="413"/>
      <c r="DCD209" s="412"/>
      <c r="DCE209" s="412"/>
      <c r="DCF209" s="412"/>
      <c r="DCG209" s="412"/>
      <c r="DCH209" s="412"/>
      <c r="DCI209" s="412"/>
      <c r="DCJ209" s="412"/>
      <c r="DCK209" s="412"/>
      <c r="DCL209" s="412"/>
      <c r="DCM209" s="412"/>
      <c r="DCN209" s="412"/>
      <c r="DCO209" s="412"/>
      <c r="DCP209" s="412"/>
      <c r="DCQ209" s="412"/>
      <c r="DCR209" s="412"/>
      <c r="DCS209" s="412"/>
      <c r="DCT209" s="412"/>
      <c r="DCU209" s="412"/>
      <c r="DCV209" s="412"/>
      <c r="DCW209" s="412"/>
      <c r="DCX209" s="412"/>
      <c r="DCY209" s="412"/>
      <c r="DCZ209" s="412"/>
      <c r="DDA209" s="412"/>
      <c r="DDB209" s="412"/>
      <c r="DDC209" s="412"/>
      <c r="DDD209" s="412"/>
      <c r="DDE209" s="412"/>
      <c r="DDF209" s="412"/>
      <c r="DDG209" s="412"/>
      <c r="DDH209" s="412"/>
      <c r="DDI209" s="412"/>
      <c r="DDJ209" s="412"/>
      <c r="DDK209" s="412"/>
      <c r="DDL209" s="412"/>
      <c r="DDM209" s="412"/>
      <c r="DDN209" s="412"/>
      <c r="DDO209" s="412"/>
      <c r="DDP209" s="412"/>
      <c r="DDQ209" s="412"/>
      <c r="DDR209" s="412"/>
      <c r="DDS209" s="412"/>
      <c r="DDT209" s="412"/>
      <c r="DDU209" s="412"/>
      <c r="DDV209" s="413"/>
      <c r="DDW209" s="413"/>
      <c r="DDX209" s="413"/>
      <c r="DDY209" s="413"/>
      <c r="DDZ209" s="413"/>
      <c r="DEA209" s="413"/>
      <c r="DEB209" s="413"/>
      <c r="DEC209" s="413"/>
      <c r="DED209" s="413"/>
      <c r="DEE209" s="413"/>
      <c r="DEF209" s="413"/>
      <c r="DEG209" s="413"/>
      <c r="DEH209" s="413"/>
      <c r="DEI209" s="413"/>
      <c r="DEJ209" s="413"/>
      <c r="DEK209" s="413"/>
      <c r="DEL209" s="413"/>
      <c r="DEM209" s="413"/>
      <c r="DEN209" s="413"/>
      <c r="DEO209" s="413"/>
      <c r="DEP209" s="413"/>
      <c r="DEQ209" s="413"/>
      <c r="DER209" s="413"/>
      <c r="DES209" s="413"/>
      <c r="DET209" s="414"/>
      <c r="DEU209" s="414"/>
      <c r="DEV209" s="414"/>
      <c r="DEW209" s="414"/>
      <c r="DEX209" s="414"/>
      <c r="DEY209" s="413"/>
      <c r="DEZ209" s="413"/>
      <c r="DFA209" s="414"/>
      <c r="DFB209" s="414"/>
      <c r="DFC209" s="413"/>
      <c r="DFD209" s="413"/>
      <c r="DFE209" s="414"/>
      <c r="DFF209" s="414"/>
      <c r="DFG209" s="413"/>
      <c r="DFH209" s="413"/>
      <c r="DFI209" s="413"/>
      <c r="DFJ209" s="413"/>
      <c r="DFK209" s="413"/>
      <c r="DFL209" s="413"/>
      <c r="DFM209" s="413"/>
      <c r="DFN209" s="414"/>
      <c r="DFO209" s="414"/>
      <c r="DFP209" s="413"/>
      <c r="DFQ209" s="413"/>
      <c r="DFR209" s="414"/>
      <c r="DFS209" s="414"/>
      <c r="DFT209" s="413"/>
      <c r="DFU209" s="413"/>
      <c r="DFV209" s="413"/>
      <c r="DFW209" s="413"/>
      <c r="DFX209" s="413"/>
      <c r="DFY209" s="407"/>
      <c r="DFZ209" s="439"/>
      <c r="DGA209" s="413"/>
      <c r="DGB209" s="413"/>
      <c r="DGC209" s="413"/>
      <c r="DGD209" s="413"/>
      <c r="DGE209" s="413"/>
      <c r="DGF209" s="413"/>
      <c r="DGG209" s="413"/>
      <c r="DGH209" s="412"/>
      <c r="DGI209" s="412"/>
      <c r="DGJ209" s="412"/>
      <c r="DGK209" s="412"/>
      <c r="DGL209" s="412"/>
      <c r="DGM209" s="412"/>
      <c r="DGN209" s="412"/>
      <c r="DGO209" s="412"/>
      <c r="DGP209" s="412"/>
      <c r="DGQ209" s="412"/>
      <c r="DGR209" s="412"/>
      <c r="DGS209" s="412"/>
      <c r="DGT209" s="412"/>
      <c r="DGU209" s="412"/>
      <c r="DGV209" s="412"/>
      <c r="DGW209" s="412"/>
      <c r="DGX209" s="412"/>
      <c r="DGY209" s="412"/>
      <c r="DGZ209" s="412"/>
      <c r="DHA209" s="412"/>
      <c r="DHB209" s="412"/>
      <c r="DHC209" s="412"/>
      <c r="DHD209" s="412"/>
      <c r="DHE209" s="412"/>
      <c r="DHF209" s="412"/>
      <c r="DHG209" s="412"/>
      <c r="DHH209" s="412"/>
      <c r="DHI209" s="412"/>
      <c r="DHJ209" s="412"/>
      <c r="DHK209" s="412"/>
      <c r="DHL209" s="412"/>
      <c r="DHM209" s="412"/>
      <c r="DHN209" s="412"/>
      <c r="DHO209" s="412"/>
      <c r="DHP209" s="412"/>
      <c r="DHQ209" s="412"/>
      <c r="DHR209" s="412"/>
      <c r="DHS209" s="412"/>
      <c r="DHT209" s="412"/>
      <c r="DHU209" s="412"/>
      <c r="DHV209" s="412"/>
      <c r="DHW209" s="412"/>
      <c r="DHX209" s="412"/>
      <c r="DHY209" s="412"/>
      <c r="DHZ209" s="413"/>
      <c r="DIA209" s="413"/>
      <c r="DIB209" s="413"/>
      <c r="DIC209" s="413"/>
      <c r="DID209" s="413"/>
      <c r="DIE209" s="413"/>
      <c r="DIF209" s="413"/>
      <c r="DIG209" s="413"/>
      <c r="DIH209" s="413"/>
      <c r="DII209" s="413"/>
      <c r="DIJ209" s="413"/>
      <c r="DIK209" s="413"/>
      <c r="DIL209" s="413"/>
      <c r="DIM209" s="413"/>
      <c r="DIN209" s="413"/>
      <c r="DIO209" s="413"/>
      <c r="DIP209" s="413"/>
      <c r="DIQ209" s="413"/>
      <c r="DIR209" s="413"/>
      <c r="DIS209" s="413"/>
      <c r="DIT209" s="413"/>
      <c r="DIU209" s="413"/>
      <c r="DIV209" s="413"/>
      <c r="DIW209" s="413"/>
      <c r="DIX209" s="414"/>
      <c r="DIY209" s="414"/>
      <c r="DIZ209" s="414"/>
      <c r="DJA209" s="414"/>
      <c r="DJB209" s="414"/>
      <c r="DJC209" s="413"/>
      <c r="DJD209" s="413"/>
      <c r="DJE209" s="414"/>
      <c r="DJF209" s="414"/>
      <c r="DJG209" s="413"/>
      <c r="DJH209" s="413"/>
      <c r="DJI209" s="414"/>
      <c r="DJJ209" s="414"/>
      <c r="DJK209" s="413"/>
      <c r="DJL209" s="413"/>
      <c r="DJM209" s="413"/>
      <c r="DJN209" s="413"/>
      <c r="DJO209" s="413"/>
      <c r="DJP209" s="413"/>
      <c r="DJQ209" s="413"/>
      <c r="DJR209" s="414"/>
      <c r="DJS209" s="414"/>
      <c r="DJT209" s="413"/>
      <c r="DJU209" s="413"/>
      <c r="DJV209" s="414"/>
      <c r="DJW209" s="414"/>
      <c r="DJX209" s="413"/>
      <c r="DJY209" s="413"/>
      <c r="DJZ209" s="413"/>
      <c r="DKA209" s="413"/>
      <c r="DKB209" s="413"/>
      <c r="DKC209" s="407"/>
      <c r="DKD209" s="439"/>
      <c r="DKE209" s="413"/>
      <c r="DKF209" s="413"/>
      <c r="DKG209" s="413"/>
      <c r="DKH209" s="413"/>
      <c r="DKI209" s="413"/>
      <c r="DKJ209" s="413"/>
      <c r="DKK209" s="413"/>
      <c r="DKL209" s="412"/>
      <c r="DKM209" s="412"/>
      <c r="DKN209" s="412"/>
      <c r="DKO209" s="412"/>
      <c r="DKP209" s="412"/>
      <c r="DKQ209" s="412"/>
      <c r="DKR209" s="412"/>
      <c r="DKS209" s="412"/>
      <c r="DKT209" s="412"/>
      <c r="DKU209" s="412"/>
      <c r="DKV209" s="412"/>
      <c r="DKW209" s="412"/>
      <c r="DKX209" s="412"/>
      <c r="DKY209" s="412"/>
      <c r="DKZ209" s="412"/>
      <c r="DLA209" s="412"/>
      <c r="DLB209" s="412"/>
      <c r="DLC209" s="412"/>
      <c r="DLD209" s="412"/>
      <c r="DLE209" s="412"/>
      <c r="DLF209" s="412"/>
      <c r="DLG209" s="412"/>
      <c r="DLH209" s="412"/>
      <c r="DLI209" s="412"/>
      <c r="DLJ209" s="412"/>
      <c r="DLK209" s="412"/>
      <c r="DLL209" s="412"/>
      <c r="DLM209" s="412"/>
      <c r="DLN209" s="412"/>
      <c r="DLO209" s="412"/>
      <c r="DLP209" s="412"/>
      <c r="DLQ209" s="412"/>
      <c r="DLR209" s="412"/>
      <c r="DLS209" s="412"/>
      <c r="DLT209" s="412"/>
      <c r="DLU209" s="412"/>
      <c r="DLV209" s="412"/>
      <c r="DLW209" s="412"/>
      <c r="DLX209" s="412"/>
      <c r="DLY209" s="412"/>
      <c r="DLZ209" s="412"/>
      <c r="DMA209" s="412"/>
      <c r="DMB209" s="412"/>
      <c r="DMC209" s="412"/>
      <c r="DMD209" s="413"/>
      <c r="DME209" s="413"/>
      <c r="DMF209" s="413"/>
      <c r="DMG209" s="413"/>
      <c r="DMH209" s="413"/>
      <c r="DMI209" s="413"/>
      <c r="DMJ209" s="413"/>
      <c r="DMK209" s="413"/>
      <c r="DML209" s="413"/>
      <c r="DMM209" s="413"/>
      <c r="DMN209" s="413"/>
      <c r="DMO209" s="413"/>
      <c r="DMP209" s="413"/>
      <c r="DMQ209" s="413"/>
      <c r="DMR209" s="413"/>
      <c r="DMS209" s="413"/>
      <c r="DMT209" s="413"/>
      <c r="DMU209" s="413"/>
      <c r="DMV209" s="413"/>
      <c r="DMW209" s="413"/>
      <c r="DMX209" s="413"/>
      <c r="DMY209" s="413"/>
      <c r="DMZ209" s="413"/>
      <c r="DNA209" s="413"/>
      <c r="DNB209" s="414"/>
      <c r="DNC209" s="414"/>
      <c r="DND209" s="414"/>
      <c r="DNE209" s="414"/>
      <c r="DNF209" s="414"/>
      <c r="DNG209" s="413"/>
      <c r="DNH209" s="413"/>
      <c r="DNI209" s="414"/>
      <c r="DNJ209" s="414"/>
      <c r="DNK209" s="413"/>
      <c r="DNL209" s="413"/>
      <c r="DNM209" s="414"/>
      <c r="DNN209" s="414"/>
      <c r="DNO209" s="413"/>
      <c r="DNP209" s="413"/>
      <c r="DNQ209" s="413"/>
      <c r="DNR209" s="413"/>
      <c r="DNS209" s="413"/>
      <c r="DNT209" s="413"/>
      <c r="DNU209" s="413"/>
      <c r="DNV209" s="414"/>
      <c r="DNW209" s="414"/>
      <c r="DNX209" s="413"/>
      <c r="DNY209" s="413"/>
      <c r="DNZ209" s="414"/>
      <c r="DOA209" s="414"/>
      <c r="DOB209" s="413"/>
      <c r="DOC209" s="413"/>
      <c r="DOD209" s="413"/>
      <c r="DOE209" s="413"/>
      <c r="DOF209" s="413"/>
      <c r="DOG209" s="407"/>
      <c r="DOH209" s="439"/>
      <c r="DOI209" s="413"/>
      <c r="DOJ209" s="413"/>
      <c r="DOK209" s="413"/>
      <c r="DOL209" s="413"/>
      <c r="DOM209" s="413"/>
      <c r="DON209" s="413"/>
      <c r="DOO209" s="413"/>
      <c r="DOP209" s="412"/>
      <c r="DOQ209" s="412"/>
      <c r="DOR209" s="412"/>
      <c r="DOS209" s="412"/>
      <c r="DOT209" s="412"/>
      <c r="DOU209" s="412"/>
      <c r="DOV209" s="412"/>
      <c r="DOW209" s="412"/>
      <c r="DOX209" s="412"/>
      <c r="DOY209" s="412"/>
      <c r="DOZ209" s="412"/>
      <c r="DPA209" s="412"/>
      <c r="DPB209" s="412"/>
      <c r="DPC209" s="412"/>
      <c r="DPD209" s="412"/>
      <c r="DPE209" s="412"/>
      <c r="DPF209" s="412"/>
      <c r="DPG209" s="412"/>
      <c r="DPH209" s="412"/>
      <c r="DPI209" s="412"/>
      <c r="DPJ209" s="412"/>
      <c r="DPK209" s="412"/>
      <c r="DPL209" s="412"/>
      <c r="DPM209" s="412"/>
      <c r="DPN209" s="412"/>
      <c r="DPO209" s="412"/>
      <c r="DPP209" s="412"/>
      <c r="DPQ209" s="412"/>
      <c r="DPR209" s="412"/>
      <c r="DPS209" s="412"/>
      <c r="DPT209" s="412"/>
      <c r="DPU209" s="412"/>
      <c r="DPV209" s="412"/>
      <c r="DPW209" s="412"/>
      <c r="DPX209" s="412"/>
      <c r="DPY209" s="412"/>
      <c r="DPZ209" s="412"/>
      <c r="DQA209" s="412"/>
      <c r="DQB209" s="412"/>
      <c r="DQC209" s="412"/>
      <c r="DQD209" s="412"/>
      <c r="DQE209" s="412"/>
      <c r="DQF209" s="412"/>
      <c r="DQG209" s="412"/>
      <c r="DQH209" s="413"/>
      <c r="DQI209" s="413"/>
      <c r="DQJ209" s="413"/>
      <c r="DQK209" s="413"/>
      <c r="DQL209" s="413"/>
      <c r="DQM209" s="413"/>
      <c r="DQN209" s="413"/>
      <c r="DQO209" s="413"/>
      <c r="DQP209" s="413"/>
      <c r="DQQ209" s="413"/>
      <c r="DQR209" s="413"/>
      <c r="DQS209" s="413"/>
      <c r="DQT209" s="413"/>
      <c r="DQU209" s="413"/>
      <c r="DQV209" s="413"/>
      <c r="DQW209" s="413"/>
      <c r="DQX209" s="413"/>
      <c r="DQY209" s="413"/>
      <c r="DQZ209" s="413"/>
      <c r="DRA209" s="413"/>
      <c r="DRB209" s="413"/>
      <c r="DRC209" s="413"/>
      <c r="DRD209" s="413"/>
      <c r="DRE209" s="413"/>
      <c r="DRF209" s="414"/>
      <c r="DRG209" s="414"/>
      <c r="DRH209" s="414"/>
      <c r="DRI209" s="414"/>
      <c r="DRJ209" s="414"/>
      <c r="DRK209" s="413"/>
      <c r="DRL209" s="413"/>
      <c r="DRM209" s="414"/>
      <c r="DRN209" s="414"/>
      <c r="DRO209" s="413"/>
      <c r="DRP209" s="413"/>
      <c r="DRQ209" s="414"/>
      <c r="DRR209" s="414"/>
      <c r="DRS209" s="413"/>
      <c r="DRT209" s="413"/>
      <c r="DRU209" s="413"/>
      <c r="DRV209" s="413"/>
      <c r="DRW209" s="413"/>
      <c r="DRX209" s="413"/>
      <c r="DRY209" s="413"/>
      <c r="DRZ209" s="414"/>
      <c r="DSA209" s="414"/>
      <c r="DSB209" s="413"/>
      <c r="DSC209" s="413"/>
      <c r="DSD209" s="414"/>
      <c r="DSE209" s="414"/>
      <c r="DSF209" s="413"/>
      <c r="DSG209" s="413"/>
      <c r="DSH209" s="413"/>
      <c r="DSI209" s="413"/>
      <c r="DSJ209" s="413"/>
      <c r="DSK209" s="407"/>
      <c r="DSL209" s="439"/>
      <c r="DSM209" s="413"/>
      <c r="DSN209" s="413"/>
      <c r="DSO209" s="413"/>
      <c r="DSP209" s="413"/>
      <c r="DSQ209" s="413"/>
      <c r="DSR209" s="413"/>
      <c r="DSS209" s="413"/>
      <c r="DST209" s="412"/>
      <c r="DSU209" s="412"/>
      <c r="DSV209" s="412"/>
      <c r="DSW209" s="412"/>
      <c r="DSX209" s="412"/>
      <c r="DSY209" s="412"/>
      <c r="DSZ209" s="412"/>
      <c r="DTA209" s="412"/>
      <c r="DTB209" s="412"/>
      <c r="DTC209" s="412"/>
      <c r="DTD209" s="412"/>
      <c r="DTE209" s="412"/>
      <c r="DTF209" s="412"/>
      <c r="DTG209" s="412"/>
      <c r="DTH209" s="412"/>
      <c r="DTI209" s="412"/>
      <c r="DTJ209" s="412"/>
      <c r="DTK209" s="412"/>
      <c r="DTL209" s="412"/>
      <c r="DTM209" s="412"/>
      <c r="DTN209" s="412"/>
      <c r="DTO209" s="412"/>
      <c r="DTP209" s="412"/>
      <c r="DTQ209" s="412"/>
      <c r="DTR209" s="412"/>
      <c r="DTS209" s="412"/>
      <c r="DTT209" s="412"/>
      <c r="DTU209" s="412"/>
      <c r="DTV209" s="412"/>
      <c r="DTW209" s="412"/>
      <c r="DTX209" s="412"/>
      <c r="DTY209" s="412"/>
      <c r="DTZ209" s="412"/>
      <c r="DUA209" s="412"/>
      <c r="DUB209" s="412"/>
      <c r="DUC209" s="412"/>
      <c r="DUD209" s="412"/>
      <c r="DUE209" s="412"/>
      <c r="DUF209" s="412"/>
      <c r="DUG209" s="412"/>
      <c r="DUH209" s="412"/>
      <c r="DUI209" s="412"/>
      <c r="DUJ209" s="412"/>
      <c r="DUK209" s="412"/>
      <c r="DUL209" s="413"/>
      <c r="DUM209" s="413"/>
      <c r="DUN209" s="413"/>
      <c r="DUO209" s="413"/>
      <c r="DUP209" s="413"/>
      <c r="DUQ209" s="413"/>
      <c r="DUR209" s="413"/>
      <c r="DUS209" s="413"/>
      <c r="DUT209" s="413"/>
      <c r="DUU209" s="413"/>
      <c r="DUV209" s="413"/>
      <c r="DUW209" s="413"/>
      <c r="DUX209" s="413"/>
      <c r="DUY209" s="413"/>
      <c r="DUZ209" s="413"/>
      <c r="DVA209" s="413"/>
      <c r="DVB209" s="413"/>
      <c r="DVC209" s="413"/>
      <c r="DVD209" s="413"/>
      <c r="DVE209" s="413"/>
      <c r="DVF209" s="413"/>
      <c r="DVG209" s="413"/>
      <c r="DVH209" s="413"/>
      <c r="DVI209" s="413"/>
      <c r="DVJ209" s="414"/>
      <c r="DVK209" s="414"/>
      <c r="DVL209" s="414"/>
      <c r="DVM209" s="414"/>
      <c r="DVN209" s="414"/>
      <c r="DVO209" s="413"/>
      <c r="DVP209" s="413"/>
      <c r="DVQ209" s="414"/>
      <c r="DVR209" s="414"/>
      <c r="DVS209" s="413"/>
      <c r="DVT209" s="413"/>
      <c r="DVU209" s="414"/>
      <c r="DVV209" s="414"/>
      <c r="DVW209" s="413"/>
      <c r="DVX209" s="413"/>
      <c r="DVY209" s="413"/>
      <c r="DVZ209" s="413"/>
      <c r="DWA209" s="413"/>
      <c r="DWB209" s="413"/>
      <c r="DWC209" s="413"/>
      <c r="DWD209" s="414"/>
      <c r="DWE209" s="414"/>
      <c r="DWF209" s="413"/>
      <c r="DWG209" s="413"/>
      <c r="DWH209" s="414"/>
      <c r="DWI209" s="414"/>
      <c r="DWJ209" s="413"/>
      <c r="DWK209" s="413"/>
      <c r="DWL209" s="413"/>
      <c r="DWM209" s="413"/>
      <c r="DWN209" s="413"/>
      <c r="DWO209" s="407"/>
      <c r="DWP209" s="439"/>
      <c r="DWQ209" s="413"/>
      <c r="DWR209" s="413"/>
      <c r="DWS209" s="413"/>
      <c r="DWT209" s="413"/>
      <c r="DWU209" s="413"/>
      <c r="DWV209" s="413"/>
      <c r="DWW209" s="413"/>
      <c r="DWX209" s="412"/>
      <c r="DWY209" s="412"/>
      <c r="DWZ209" s="412"/>
      <c r="DXA209" s="412"/>
      <c r="DXB209" s="412"/>
      <c r="DXC209" s="412"/>
      <c r="DXD209" s="412"/>
      <c r="DXE209" s="412"/>
      <c r="DXF209" s="412"/>
      <c r="DXG209" s="412"/>
      <c r="DXH209" s="412"/>
      <c r="DXI209" s="412"/>
      <c r="DXJ209" s="412"/>
      <c r="DXK209" s="412"/>
      <c r="DXL209" s="412"/>
      <c r="DXM209" s="412"/>
      <c r="DXN209" s="412"/>
      <c r="DXO209" s="412"/>
      <c r="DXP209" s="412"/>
      <c r="DXQ209" s="412"/>
      <c r="DXR209" s="412"/>
      <c r="DXS209" s="412"/>
      <c r="DXT209" s="412"/>
      <c r="DXU209" s="412"/>
      <c r="DXV209" s="412"/>
      <c r="DXW209" s="412"/>
      <c r="DXX209" s="412"/>
      <c r="DXY209" s="412"/>
      <c r="DXZ209" s="412"/>
      <c r="DYA209" s="412"/>
      <c r="DYB209" s="412"/>
      <c r="DYC209" s="412"/>
      <c r="DYD209" s="412"/>
      <c r="DYE209" s="412"/>
      <c r="DYF209" s="412"/>
      <c r="DYG209" s="412"/>
      <c r="DYH209" s="412"/>
      <c r="DYI209" s="412"/>
      <c r="DYJ209" s="412"/>
      <c r="DYK209" s="412"/>
      <c r="DYL209" s="412"/>
      <c r="DYM209" s="412"/>
      <c r="DYN209" s="412"/>
      <c r="DYO209" s="412"/>
      <c r="DYP209" s="413"/>
      <c r="DYQ209" s="413"/>
      <c r="DYR209" s="413"/>
      <c r="DYS209" s="413"/>
      <c r="DYT209" s="413"/>
      <c r="DYU209" s="413"/>
      <c r="DYV209" s="413"/>
      <c r="DYW209" s="413"/>
      <c r="DYX209" s="413"/>
      <c r="DYY209" s="413"/>
      <c r="DYZ209" s="413"/>
      <c r="DZA209" s="413"/>
      <c r="DZB209" s="413"/>
      <c r="DZC209" s="413"/>
      <c r="DZD209" s="413"/>
      <c r="DZE209" s="413"/>
      <c r="DZF209" s="413"/>
      <c r="DZG209" s="413"/>
      <c r="DZH209" s="413"/>
      <c r="DZI209" s="413"/>
      <c r="DZJ209" s="413"/>
      <c r="DZK209" s="413"/>
      <c r="DZL209" s="413"/>
      <c r="DZM209" s="413"/>
      <c r="DZN209" s="414"/>
      <c r="DZO209" s="414"/>
      <c r="DZP209" s="414"/>
      <c r="DZQ209" s="414"/>
      <c r="DZR209" s="414"/>
      <c r="DZS209" s="413"/>
      <c r="DZT209" s="413"/>
      <c r="DZU209" s="414"/>
      <c r="DZV209" s="414"/>
      <c r="DZW209" s="413"/>
      <c r="DZX209" s="413"/>
      <c r="DZY209" s="414"/>
      <c r="DZZ209" s="414"/>
      <c r="EAA209" s="413"/>
      <c r="EAB209" s="413"/>
      <c r="EAC209" s="413"/>
      <c r="EAD209" s="413"/>
      <c r="EAE209" s="413"/>
      <c r="EAF209" s="413"/>
      <c r="EAG209" s="413"/>
      <c r="EAH209" s="414"/>
      <c r="EAI209" s="414"/>
      <c r="EAJ209" s="413"/>
      <c r="EAK209" s="413"/>
      <c r="EAL209" s="414"/>
      <c r="EAM209" s="414"/>
      <c r="EAN209" s="413"/>
      <c r="EAO209" s="413"/>
      <c r="EAP209" s="413"/>
      <c r="EAQ209" s="413"/>
      <c r="EAR209" s="413"/>
      <c r="EAS209" s="407"/>
      <c r="EAT209" s="439"/>
      <c r="EAU209" s="413"/>
      <c r="EAV209" s="413"/>
      <c r="EAW209" s="413"/>
      <c r="EAX209" s="413"/>
      <c r="EAY209" s="413"/>
      <c r="EAZ209" s="413"/>
      <c r="EBA209" s="413"/>
      <c r="EBB209" s="412"/>
      <c r="EBC209" s="412"/>
      <c r="EBD209" s="412"/>
      <c r="EBE209" s="412"/>
      <c r="EBF209" s="412"/>
      <c r="EBG209" s="412"/>
      <c r="EBH209" s="412"/>
      <c r="EBI209" s="412"/>
      <c r="EBJ209" s="412"/>
      <c r="EBK209" s="412"/>
      <c r="EBL209" s="412"/>
      <c r="EBM209" s="412"/>
      <c r="EBN209" s="412"/>
      <c r="EBO209" s="412"/>
      <c r="EBP209" s="412"/>
      <c r="EBQ209" s="412"/>
      <c r="EBR209" s="412"/>
      <c r="EBS209" s="412"/>
      <c r="EBT209" s="412"/>
      <c r="EBU209" s="412"/>
      <c r="EBV209" s="412"/>
      <c r="EBW209" s="412"/>
      <c r="EBX209" s="412"/>
      <c r="EBY209" s="412"/>
      <c r="EBZ209" s="412"/>
      <c r="ECA209" s="412"/>
      <c r="ECB209" s="412"/>
      <c r="ECC209" s="412"/>
      <c r="ECD209" s="412"/>
      <c r="ECE209" s="412"/>
      <c r="ECF209" s="412"/>
      <c r="ECG209" s="412"/>
      <c r="ECH209" s="412"/>
      <c r="ECI209" s="412"/>
      <c r="ECJ209" s="412"/>
      <c r="ECK209" s="412"/>
      <c r="ECL209" s="412"/>
      <c r="ECM209" s="412"/>
      <c r="ECN209" s="412"/>
      <c r="ECO209" s="412"/>
      <c r="ECP209" s="412"/>
      <c r="ECQ209" s="412"/>
      <c r="ECR209" s="412"/>
      <c r="ECS209" s="412"/>
      <c r="ECT209" s="413"/>
      <c r="ECU209" s="413"/>
      <c r="ECV209" s="413"/>
      <c r="ECW209" s="413"/>
      <c r="ECX209" s="413"/>
      <c r="ECY209" s="413"/>
      <c r="ECZ209" s="413"/>
      <c r="EDA209" s="413"/>
      <c r="EDB209" s="413"/>
      <c r="EDC209" s="413"/>
      <c r="EDD209" s="413"/>
      <c r="EDE209" s="413"/>
      <c r="EDF209" s="413"/>
      <c r="EDG209" s="413"/>
      <c r="EDH209" s="413"/>
      <c r="EDI209" s="413"/>
      <c r="EDJ209" s="413"/>
      <c r="EDK209" s="413"/>
      <c r="EDL209" s="413"/>
      <c r="EDM209" s="413"/>
      <c r="EDN209" s="413"/>
      <c r="EDO209" s="413"/>
      <c r="EDP209" s="413"/>
      <c r="EDQ209" s="413"/>
      <c r="EDR209" s="414"/>
      <c r="EDS209" s="414"/>
      <c r="EDT209" s="414"/>
      <c r="EDU209" s="414"/>
      <c r="EDV209" s="414"/>
      <c r="EDW209" s="413"/>
      <c r="EDX209" s="413"/>
      <c r="EDY209" s="414"/>
      <c r="EDZ209" s="414"/>
      <c r="EEA209" s="413"/>
      <c r="EEB209" s="413"/>
      <c r="EEC209" s="414"/>
      <c r="EED209" s="414"/>
      <c r="EEE209" s="413"/>
      <c r="EEF209" s="413"/>
      <c r="EEG209" s="413"/>
      <c r="EEH209" s="413"/>
      <c r="EEI209" s="413"/>
      <c r="EEJ209" s="413"/>
      <c r="EEK209" s="413"/>
      <c r="EEL209" s="414"/>
      <c r="EEM209" s="414"/>
      <c r="EEN209" s="413"/>
      <c r="EEO209" s="413"/>
      <c r="EEP209" s="414"/>
      <c r="EEQ209" s="414"/>
      <c r="EER209" s="413"/>
      <c r="EES209" s="413"/>
      <c r="EET209" s="413"/>
      <c r="EEU209" s="413"/>
      <c r="EEV209" s="413"/>
      <c r="EEW209" s="407"/>
      <c r="EEX209" s="439"/>
      <c r="EEY209" s="413"/>
      <c r="EEZ209" s="413"/>
      <c r="EFA209" s="413"/>
      <c r="EFB209" s="413"/>
      <c r="EFC209" s="413"/>
      <c r="EFD209" s="413"/>
      <c r="EFE209" s="413"/>
      <c r="EFF209" s="412"/>
      <c r="EFG209" s="412"/>
      <c r="EFH209" s="412"/>
      <c r="EFI209" s="412"/>
      <c r="EFJ209" s="412"/>
      <c r="EFK209" s="412"/>
      <c r="EFL209" s="412"/>
      <c r="EFM209" s="412"/>
      <c r="EFN209" s="412"/>
      <c r="EFO209" s="412"/>
      <c r="EFP209" s="412"/>
      <c r="EFQ209" s="412"/>
      <c r="EFR209" s="412"/>
      <c r="EFS209" s="412"/>
      <c r="EFT209" s="412"/>
      <c r="EFU209" s="412"/>
      <c r="EFV209" s="412"/>
      <c r="EFW209" s="412"/>
      <c r="EFX209" s="412"/>
      <c r="EFY209" s="412"/>
      <c r="EFZ209" s="412"/>
      <c r="EGA209" s="412"/>
      <c r="EGB209" s="412"/>
      <c r="EGC209" s="412"/>
      <c r="EGD209" s="412"/>
      <c r="EGE209" s="412"/>
      <c r="EGF209" s="412"/>
      <c r="EGG209" s="412"/>
      <c r="EGH209" s="412"/>
      <c r="EGI209" s="412"/>
      <c r="EGJ209" s="412"/>
      <c r="EGK209" s="412"/>
      <c r="EGL209" s="412"/>
      <c r="EGM209" s="412"/>
      <c r="EGN209" s="412"/>
      <c r="EGO209" s="412"/>
      <c r="EGP209" s="412"/>
      <c r="EGQ209" s="412"/>
      <c r="EGR209" s="412"/>
      <c r="EGS209" s="412"/>
      <c r="EGT209" s="412"/>
      <c r="EGU209" s="412"/>
      <c r="EGV209" s="412"/>
      <c r="EGW209" s="412"/>
      <c r="EGX209" s="413"/>
      <c r="EGY209" s="413"/>
      <c r="EGZ209" s="413"/>
      <c r="EHA209" s="413"/>
      <c r="EHB209" s="413"/>
      <c r="EHC209" s="413"/>
      <c r="EHD209" s="413"/>
      <c r="EHE209" s="413"/>
      <c r="EHF209" s="413"/>
      <c r="EHG209" s="413"/>
      <c r="EHH209" s="413"/>
      <c r="EHI209" s="413"/>
      <c r="EHJ209" s="413"/>
      <c r="EHK209" s="413"/>
      <c r="EHL209" s="413"/>
      <c r="EHM209" s="413"/>
      <c r="EHN209" s="413"/>
      <c r="EHO209" s="413"/>
      <c r="EHP209" s="413"/>
      <c r="EHQ209" s="413"/>
      <c r="EHR209" s="413"/>
      <c r="EHS209" s="413"/>
      <c r="EHT209" s="413"/>
      <c r="EHU209" s="413"/>
      <c r="EHV209" s="414"/>
      <c r="EHW209" s="414"/>
      <c r="EHX209" s="414"/>
      <c r="EHY209" s="414"/>
      <c r="EHZ209" s="414"/>
      <c r="EIA209" s="413"/>
      <c r="EIB209" s="413"/>
      <c r="EIC209" s="414"/>
      <c r="EID209" s="414"/>
      <c r="EIE209" s="413"/>
      <c r="EIF209" s="413"/>
      <c r="EIG209" s="414"/>
      <c r="EIH209" s="414"/>
      <c r="EII209" s="413"/>
      <c r="EIJ209" s="413"/>
      <c r="EIK209" s="413"/>
      <c r="EIL209" s="413"/>
      <c r="EIM209" s="413"/>
      <c r="EIN209" s="413"/>
      <c r="EIO209" s="413"/>
      <c r="EIP209" s="414"/>
      <c r="EIQ209" s="414"/>
      <c r="EIR209" s="413"/>
      <c r="EIS209" s="413"/>
      <c r="EIT209" s="414"/>
      <c r="EIU209" s="414"/>
      <c r="EIV209" s="413"/>
      <c r="EIW209" s="413"/>
      <c r="EIX209" s="413"/>
      <c r="EIY209" s="413"/>
      <c r="EIZ209" s="413"/>
      <c r="EJA209" s="407"/>
      <c r="EJB209" s="439"/>
      <c r="EJC209" s="413"/>
      <c r="EJD209" s="413"/>
      <c r="EJE209" s="413"/>
      <c r="EJF209" s="413"/>
      <c r="EJG209" s="413"/>
      <c r="EJH209" s="413"/>
      <c r="EJI209" s="413"/>
      <c r="EJJ209" s="412"/>
      <c r="EJK209" s="412"/>
      <c r="EJL209" s="412"/>
      <c r="EJM209" s="412"/>
      <c r="EJN209" s="412"/>
      <c r="EJO209" s="412"/>
      <c r="EJP209" s="412"/>
      <c r="EJQ209" s="412"/>
      <c r="EJR209" s="412"/>
      <c r="EJS209" s="412"/>
      <c r="EJT209" s="412"/>
      <c r="EJU209" s="412"/>
      <c r="EJV209" s="412"/>
      <c r="EJW209" s="412"/>
      <c r="EJX209" s="412"/>
      <c r="EJY209" s="412"/>
      <c r="EJZ209" s="412"/>
      <c r="EKA209" s="412"/>
      <c r="EKB209" s="412"/>
      <c r="EKC209" s="412"/>
      <c r="EKD209" s="412"/>
      <c r="EKE209" s="412"/>
      <c r="EKF209" s="412"/>
      <c r="EKG209" s="412"/>
      <c r="EKH209" s="412"/>
      <c r="EKI209" s="412"/>
      <c r="EKJ209" s="412"/>
      <c r="EKK209" s="412"/>
      <c r="EKL209" s="412"/>
      <c r="EKM209" s="412"/>
      <c r="EKN209" s="412"/>
      <c r="EKO209" s="412"/>
      <c r="EKP209" s="412"/>
      <c r="EKQ209" s="412"/>
      <c r="EKR209" s="412"/>
      <c r="EKS209" s="412"/>
      <c r="EKT209" s="412"/>
      <c r="EKU209" s="412"/>
      <c r="EKV209" s="412"/>
      <c r="EKW209" s="412"/>
      <c r="EKX209" s="412"/>
      <c r="EKY209" s="412"/>
      <c r="EKZ209" s="412"/>
      <c r="ELA209" s="412"/>
      <c r="ELB209" s="413"/>
      <c r="ELC209" s="413"/>
      <c r="ELD209" s="413"/>
      <c r="ELE209" s="413"/>
      <c r="ELF209" s="413"/>
      <c r="ELG209" s="413"/>
      <c r="ELH209" s="413"/>
      <c r="ELI209" s="413"/>
      <c r="ELJ209" s="413"/>
      <c r="ELK209" s="413"/>
      <c r="ELL209" s="413"/>
      <c r="ELM209" s="413"/>
      <c r="ELN209" s="413"/>
      <c r="ELO209" s="413"/>
      <c r="ELP209" s="413"/>
      <c r="ELQ209" s="413"/>
      <c r="ELR209" s="413"/>
      <c r="ELS209" s="413"/>
      <c r="ELT209" s="413"/>
      <c r="ELU209" s="413"/>
      <c r="ELV209" s="413"/>
      <c r="ELW209" s="413"/>
      <c r="ELX209" s="413"/>
      <c r="ELY209" s="413"/>
      <c r="ELZ209" s="414"/>
      <c r="EMA209" s="414"/>
      <c r="EMB209" s="414"/>
      <c r="EMC209" s="414"/>
      <c r="EMD209" s="414"/>
      <c r="EME209" s="413"/>
      <c r="EMF209" s="413"/>
      <c r="EMG209" s="414"/>
      <c r="EMH209" s="414"/>
      <c r="EMI209" s="413"/>
      <c r="EMJ209" s="413"/>
      <c r="EMK209" s="414"/>
      <c r="EML209" s="414"/>
      <c r="EMM209" s="413"/>
      <c r="EMN209" s="413"/>
      <c r="EMO209" s="413"/>
      <c r="EMP209" s="413"/>
      <c r="EMQ209" s="413"/>
      <c r="EMR209" s="413"/>
      <c r="EMS209" s="413"/>
      <c r="EMT209" s="414"/>
      <c r="EMU209" s="414"/>
      <c r="EMV209" s="413"/>
      <c r="EMW209" s="413"/>
      <c r="EMX209" s="414"/>
      <c r="EMY209" s="414"/>
      <c r="EMZ209" s="413"/>
      <c r="ENA209" s="413"/>
      <c r="ENB209" s="413"/>
      <c r="ENC209" s="413"/>
      <c r="END209" s="413"/>
      <c r="ENE209" s="407"/>
      <c r="ENF209" s="439"/>
      <c r="ENG209" s="413"/>
      <c r="ENH209" s="413"/>
      <c r="ENI209" s="413"/>
      <c r="ENJ209" s="413"/>
      <c r="ENK209" s="413"/>
      <c r="ENL209" s="413"/>
      <c r="ENM209" s="413"/>
      <c r="ENN209" s="412"/>
      <c r="ENO209" s="412"/>
      <c r="ENP209" s="412"/>
      <c r="ENQ209" s="412"/>
      <c r="ENR209" s="412"/>
      <c r="ENS209" s="412"/>
      <c r="ENT209" s="412"/>
      <c r="ENU209" s="412"/>
      <c r="ENV209" s="412"/>
      <c r="ENW209" s="412"/>
      <c r="ENX209" s="412"/>
      <c r="ENY209" s="412"/>
      <c r="ENZ209" s="412"/>
      <c r="EOA209" s="412"/>
      <c r="EOB209" s="412"/>
      <c r="EOC209" s="412"/>
      <c r="EOD209" s="412"/>
      <c r="EOE209" s="412"/>
      <c r="EOF209" s="412"/>
      <c r="EOG209" s="412"/>
      <c r="EOH209" s="412"/>
      <c r="EOI209" s="412"/>
      <c r="EOJ209" s="412"/>
      <c r="EOK209" s="412"/>
      <c r="EOL209" s="412"/>
      <c r="EOM209" s="412"/>
      <c r="EON209" s="412"/>
      <c r="EOO209" s="412"/>
      <c r="EOP209" s="412"/>
      <c r="EOQ209" s="412"/>
      <c r="EOR209" s="412"/>
      <c r="EOS209" s="412"/>
      <c r="EOT209" s="412"/>
      <c r="EOU209" s="412"/>
      <c r="EOV209" s="412"/>
      <c r="EOW209" s="412"/>
      <c r="EOX209" s="412"/>
      <c r="EOY209" s="412"/>
      <c r="EOZ209" s="412"/>
      <c r="EPA209" s="412"/>
      <c r="EPB209" s="412"/>
      <c r="EPC209" s="412"/>
      <c r="EPD209" s="412"/>
      <c r="EPE209" s="412"/>
      <c r="EPF209" s="413"/>
      <c r="EPG209" s="413"/>
      <c r="EPH209" s="413"/>
      <c r="EPI209" s="413"/>
      <c r="EPJ209" s="413"/>
      <c r="EPK209" s="413"/>
      <c r="EPL209" s="413"/>
      <c r="EPM209" s="413"/>
      <c r="EPN209" s="413"/>
      <c r="EPO209" s="413"/>
      <c r="EPP209" s="413"/>
      <c r="EPQ209" s="413"/>
      <c r="EPR209" s="413"/>
      <c r="EPS209" s="413"/>
      <c r="EPT209" s="413"/>
      <c r="EPU209" s="413"/>
      <c r="EPV209" s="413"/>
      <c r="EPW209" s="413"/>
      <c r="EPX209" s="413"/>
      <c r="EPY209" s="413"/>
      <c r="EPZ209" s="413"/>
      <c r="EQA209" s="413"/>
      <c r="EQB209" s="413"/>
      <c r="EQC209" s="413"/>
      <c r="EQD209" s="414"/>
      <c r="EQE209" s="414"/>
      <c r="EQF209" s="414"/>
      <c r="EQG209" s="414"/>
      <c r="EQH209" s="414"/>
      <c r="EQI209" s="413"/>
      <c r="EQJ209" s="413"/>
      <c r="EQK209" s="414"/>
      <c r="EQL209" s="414"/>
      <c r="EQM209" s="413"/>
      <c r="EQN209" s="413"/>
      <c r="EQO209" s="414"/>
      <c r="EQP209" s="414"/>
      <c r="EQQ209" s="413"/>
      <c r="EQR209" s="413"/>
      <c r="EQS209" s="413"/>
      <c r="EQT209" s="413"/>
      <c r="EQU209" s="413"/>
      <c r="EQV209" s="413"/>
      <c r="EQW209" s="413"/>
      <c r="EQX209" s="414"/>
      <c r="EQY209" s="414"/>
      <c r="EQZ209" s="413"/>
      <c r="ERA209" s="413"/>
      <c r="ERB209" s="414"/>
      <c r="ERC209" s="414"/>
      <c r="ERD209" s="413"/>
      <c r="ERE209" s="413"/>
      <c r="ERF209" s="413"/>
      <c r="ERG209" s="413"/>
      <c r="ERH209" s="413"/>
      <c r="ERI209" s="407"/>
      <c r="ERJ209" s="439"/>
      <c r="ERK209" s="413"/>
      <c r="ERL209" s="413"/>
      <c r="ERM209" s="413"/>
      <c r="ERN209" s="413"/>
      <c r="ERO209" s="413"/>
      <c r="ERP209" s="413"/>
      <c r="ERQ209" s="413"/>
      <c r="ERR209" s="412"/>
      <c r="ERS209" s="412"/>
      <c r="ERT209" s="412"/>
      <c r="ERU209" s="412"/>
      <c r="ERV209" s="412"/>
      <c r="ERW209" s="412"/>
      <c r="ERX209" s="412"/>
      <c r="ERY209" s="412"/>
      <c r="ERZ209" s="412"/>
      <c r="ESA209" s="412"/>
      <c r="ESB209" s="412"/>
      <c r="ESC209" s="412"/>
      <c r="ESD209" s="412"/>
      <c r="ESE209" s="412"/>
      <c r="ESF209" s="412"/>
      <c r="ESG209" s="412"/>
      <c r="ESH209" s="412"/>
      <c r="ESI209" s="412"/>
      <c r="ESJ209" s="412"/>
      <c r="ESK209" s="412"/>
      <c r="ESL209" s="412"/>
      <c r="ESM209" s="412"/>
      <c r="ESN209" s="412"/>
      <c r="ESO209" s="412"/>
      <c r="ESP209" s="412"/>
      <c r="ESQ209" s="412"/>
      <c r="ESR209" s="412"/>
      <c r="ESS209" s="412"/>
      <c r="EST209" s="412"/>
      <c r="ESU209" s="412"/>
      <c r="ESV209" s="412"/>
      <c r="ESW209" s="412"/>
      <c r="ESX209" s="412"/>
      <c r="ESY209" s="412"/>
      <c r="ESZ209" s="412"/>
      <c r="ETA209" s="412"/>
      <c r="ETB209" s="412"/>
      <c r="ETC209" s="412"/>
      <c r="ETD209" s="412"/>
      <c r="ETE209" s="412"/>
      <c r="ETF209" s="412"/>
      <c r="ETG209" s="412"/>
      <c r="ETH209" s="412"/>
      <c r="ETI209" s="412"/>
      <c r="ETJ209" s="413"/>
      <c r="ETK209" s="413"/>
      <c r="ETL209" s="413"/>
      <c r="ETM209" s="413"/>
      <c r="ETN209" s="413"/>
      <c r="ETO209" s="413"/>
      <c r="ETP209" s="413"/>
      <c r="ETQ209" s="413"/>
      <c r="ETR209" s="413"/>
      <c r="ETS209" s="413"/>
      <c r="ETT209" s="413"/>
      <c r="ETU209" s="413"/>
      <c r="ETV209" s="413"/>
      <c r="ETW209" s="413"/>
      <c r="ETX209" s="413"/>
      <c r="ETY209" s="413"/>
      <c r="ETZ209" s="413"/>
      <c r="EUA209" s="413"/>
      <c r="EUB209" s="413"/>
      <c r="EUC209" s="413"/>
      <c r="EUD209" s="413"/>
      <c r="EUE209" s="413"/>
      <c r="EUF209" s="413"/>
      <c r="EUG209" s="413"/>
      <c r="EUH209" s="414"/>
      <c r="EUI209" s="414"/>
      <c r="EUJ209" s="414"/>
      <c r="EUK209" s="414"/>
      <c r="EUL209" s="414"/>
      <c r="EUM209" s="413"/>
      <c r="EUN209" s="413"/>
      <c r="EUO209" s="414"/>
      <c r="EUP209" s="414"/>
      <c r="EUQ209" s="413"/>
      <c r="EUR209" s="413"/>
      <c r="EUS209" s="414"/>
      <c r="EUT209" s="414"/>
      <c r="EUU209" s="413"/>
      <c r="EUV209" s="413"/>
      <c r="EUW209" s="413"/>
      <c r="EUX209" s="413"/>
      <c r="EUY209" s="413"/>
      <c r="EUZ209" s="413"/>
      <c r="EVA209" s="413"/>
      <c r="EVB209" s="414"/>
      <c r="EVC209" s="414"/>
      <c r="EVD209" s="413"/>
      <c r="EVE209" s="413"/>
      <c r="EVF209" s="414"/>
      <c r="EVG209" s="414"/>
      <c r="EVH209" s="413"/>
      <c r="EVI209" s="413"/>
      <c r="EVJ209" s="413"/>
      <c r="EVK209" s="413"/>
      <c r="EVL209" s="413"/>
      <c r="EVM209" s="407"/>
      <c r="EVN209" s="439"/>
      <c r="EVO209" s="413"/>
      <c r="EVP209" s="413"/>
      <c r="EVQ209" s="413"/>
      <c r="EVR209" s="413"/>
      <c r="EVS209" s="413"/>
      <c r="EVT209" s="413"/>
      <c r="EVU209" s="413"/>
      <c r="EVV209" s="412"/>
      <c r="EVW209" s="412"/>
      <c r="EVX209" s="412"/>
      <c r="EVY209" s="412"/>
      <c r="EVZ209" s="412"/>
      <c r="EWA209" s="412"/>
      <c r="EWB209" s="412"/>
      <c r="EWC209" s="412"/>
      <c r="EWD209" s="412"/>
      <c r="EWE209" s="412"/>
      <c r="EWF209" s="412"/>
      <c r="EWG209" s="412"/>
      <c r="EWH209" s="412"/>
      <c r="EWI209" s="412"/>
      <c r="EWJ209" s="412"/>
      <c r="EWK209" s="412"/>
      <c r="EWL209" s="412"/>
      <c r="EWM209" s="412"/>
      <c r="EWN209" s="412"/>
      <c r="EWO209" s="412"/>
      <c r="EWP209" s="412"/>
      <c r="EWQ209" s="412"/>
      <c r="EWR209" s="412"/>
      <c r="EWS209" s="412"/>
      <c r="EWT209" s="412"/>
      <c r="EWU209" s="412"/>
      <c r="EWV209" s="412"/>
      <c r="EWW209" s="412"/>
      <c r="EWX209" s="412"/>
      <c r="EWY209" s="412"/>
      <c r="EWZ209" s="412"/>
      <c r="EXA209" s="412"/>
      <c r="EXB209" s="412"/>
      <c r="EXC209" s="412"/>
      <c r="EXD209" s="412"/>
      <c r="EXE209" s="412"/>
      <c r="EXF209" s="412"/>
      <c r="EXG209" s="412"/>
      <c r="EXH209" s="412"/>
      <c r="EXI209" s="412"/>
      <c r="EXJ209" s="412"/>
      <c r="EXK209" s="412"/>
      <c r="EXL209" s="412"/>
      <c r="EXM209" s="412"/>
      <c r="EXN209" s="413"/>
      <c r="EXO209" s="413"/>
      <c r="EXP209" s="413"/>
      <c r="EXQ209" s="413"/>
      <c r="EXR209" s="413"/>
      <c r="EXS209" s="413"/>
      <c r="EXT209" s="413"/>
      <c r="EXU209" s="413"/>
      <c r="EXV209" s="413"/>
      <c r="EXW209" s="413"/>
      <c r="EXX209" s="413"/>
      <c r="EXY209" s="413"/>
      <c r="EXZ209" s="413"/>
      <c r="EYA209" s="413"/>
      <c r="EYB209" s="413"/>
      <c r="EYC209" s="413"/>
      <c r="EYD209" s="413"/>
      <c r="EYE209" s="413"/>
      <c r="EYF209" s="413"/>
      <c r="EYG209" s="413"/>
      <c r="EYH209" s="413"/>
      <c r="EYI209" s="413"/>
      <c r="EYJ209" s="413"/>
      <c r="EYK209" s="413"/>
      <c r="EYL209" s="414"/>
      <c r="EYM209" s="414"/>
      <c r="EYN209" s="414"/>
      <c r="EYO209" s="414"/>
      <c r="EYP209" s="414"/>
      <c r="EYQ209" s="413"/>
      <c r="EYR209" s="413"/>
      <c r="EYS209" s="414"/>
      <c r="EYT209" s="414"/>
      <c r="EYU209" s="413"/>
      <c r="EYV209" s="413"/>
      <c r="EYW209" s="414"/>
      <c r="EYX209" s="414"/>
      <c r="EYY209" s="413"/>
      <c r="EYZ209" s="413"/>
      <c r="EZA209" s="413"/>
      <c r="EZB209" s="413"/>
      <c r="EZC209" s="413"/>
      <c r="EZD209" s="413"/>
      <c r="EZE209" s="413"/>
      <c r="EZF209" s="414"/>
      <c r="EZG209" s="414"/>
      <c r="EZH209" s="413"/>
      <c r="EZI209" s="413"/>
      <c r="EZJ209" s="414"/>
      <c r="EZK209" s="414"/>
      <c r="EZL209" s="413"/>
      <c r="EZM209" s="413"/>
      <c r="EZN209" s="413"/>
      <c r="EZO209" s="413"/>
      <c r="EZP209" s="413"/>
      <c r="EZQ209" s="407"/>
      <c r="EZR209" s="439"/>
      <c r="EZS209" s="413"/>
      <c r="EZT209" s="413"/>
      <c r="EZU209" s="413"/>
      <c r="EZV209" s="413"/>
      <c r="EZW209" s="413"/>
      <c r="EZX209" s="413"/>
      <c r="EZY209" s="413"/>
      <c r="EZZ209" s="412"/>
      <c r="FAA209" s="412"/>
      <c r="FAB209" s="412"/>
      <c r="FAC209" s="412"/>
      <c r="FAD209" s="412"/>
      <c r="FAE209" s="412"/>
      <c r="FAF209" s="412"/>
      <c r="FAG209" s="412"/>
      <c r="FAH209" s="412"/>
      <c r="FAI209" s="412"/>
      <c r="FAJ209" s="412"/>
      <c r="FAK209" s="412"/>
      <c r="FAL209" s="412"/>
      <c r="FAM209" s="412"/>
      <c r="FAN209" s="412"/>
      <c r="FAO209" s="412"/>
      <c r="FAP209" s="412"/>
      <c r="FAQ209" s="412"/>
      <c r="FAR209" s="412"/>
      <c r="FAS209" s="412"/>
      <c r="FAT209" s="412"/>
      <c r="FAU209" s="412"/>
      <c r="FAV209" s="412"/>
      <c r="FAW209" s="412"/>
      <c r="FAX209" s="412"/>
      <c r="FAY209" s="412"/>
      <c r="FAZ209" s="412"/>
      <c r="FBA209" s="412"/>
      <c r="FBB209" s="412"/>
      <c r="FBC209" s="412"/>
      <c r="FBD209" s="412"/>
      <c r="FBE209" s="412"/>
      <c r="FBF209" s="412"/>
      <c r="FBG209" s="412"/>
      <c r="FBH209" s="412"/>
      <c r="FBI209" s="412"/>
      <c r="FBJ209" s="412"/>
      <c r="FBK209" s="412"/>
      <c r="FBL209" s="412"/>
      <c r="FBM209" s="412"/>
      <c r="FBN209" s="412"/>
      <c r="FBO209" s="412"/>
      <c r="FBP209" s="412"/>
      <c r="FBQ209" s="412"/>
      <c r="FBR209" s="413"/>
      <c r="FBS209" s="413"/>
      <c r="FBT209" s="413"/>
      <c r="FBU209" s="413"/>
      <c r="FBV209" s="413"/>
      <c r="FBW209" s="413"/>
      <c r="FBX209" s="413"/>
      <c r="FBY209" s="413"/>
      <c r="FBZ209" s="413"/>
      <c r="FCA209" s="413"/>
      <c r="FCB209" s="413"/>
      <c r="FCC209" s="413"/>
      <c r="FCD209" s="413"/>
      <c r="FCE209" s="413"/>
      <c r="FCF209" s="413"/>
      <c r="FCG209" s="413"/>
      <c r="FCH209" s="413"/>
      <c r="FCI209" s="413"/>
      <c r="FCJ209" s="413"/>
      <c r="FCK209" s="413"/>
      <c r="FCL209" s="413"/>
      <c r="FCM209" s="413"/>
      <c r="FCN209" s="413"/>
      <c r="FCO209" s="413"/>
      <c r="FCP209" s="414"/>
      <c r="FCQ209" s="414"/>
      <c r="FCR209" s="414"/>
      <c r="FCS209" s="414"/>
      <c r="FCT209" s="414"/>
      <c r="FCU209" s="413"/>
      <c r="FCV209" s="413"/>
      <c r="FCW209" s="414"/>
      <c r="FCX209" s="414"/>
      <c r="FCY209" s="413"/>
      <c r="FCZ209" s="413"/>
      <c r="FDA209" s="414"/>
      <c r="FDB209" s="414"/>
      <c r="FDC209" s="413"/>
      <c r="FDD209" s="413"/>
      <c r="FDE209" s="413"/>
      <c r="FDF209" s="413"/>
      <c r="FDG209" s="413"/>
      <c r="FDH209" s="413"/>
      <c r="FDI209" s="413"/>
      <c r="FDJ209" s="414"/>
      <c r="FDK209" s="414"/>
      <c r="FDL209" s="413"/>
      <c r="FDM209" s="413"/>
      <c r="FDN209" s="414"/>
      <c r="FDO209" s="414"/>
      <c r="FDP209" s="413"/>
      <c r="FDQ209" s="413"/>
      <c r="FDR209" s="413"/>
      <c r="FDS209" s="413"/>
      <c r="FDT209" s="413"/>
      <c r="FDU209" s="407"/>
      <c r="FDV209" s="439"/>
      <c r="FDW209" s="413"/>
      <c r="FDX209" s="413"/>
      <c r="FDY209" s="413"/>
      <c r="FDZ209" s="413"/>
      <c r="FEA209" s="413"/>
      <c r="FEB209" s="413"/>
      <c r="FEC209" s="413"/>
      <c r="FED209" s="412"/>
      <c r="FEE209" s="412"/>
      <c r="FEF209" s="412"/>
      <c r="FEG209" s="412"/>
      <c r="FEH209" s="412"/>
      <c r="FEI209" s="412"/>
      <c r="FEJ209" s="412"/>
      <c r="FEK209" s="412"/>
      <c r="FEL209" s="412"/>
      <c r="FEM209" s="412"/>
      <c r="FEN209" s="412"/>
      <c r="FEO209" s="412"/>
      <c r="FEP209" s="412"/>
      <c r="FEQ209" s="412"/>
      <c r="FER209" s="412"/>
      <c r="FES209" s="412"/>
      <c r="FET209" s="412"/>
      <c r="FEU209" s="412"/>
      <c r="FEV209" s="412"/>
      <c r="FEW209" s="412"/>
      <c r="FEX209" s="412"/>
      <c r="FEY209" s="412"/>
      <c r="FEZ209" s="412"/>
      <c r="FFA209" s="412"/>
      <c r="FFB209" s="412"/>
      <c r="FFC209" s="412"/>
      <c r="FFD209" s="412"/>
      <c r="FFE209" s="412"/>
      <c r="FFF209" s="412"/>
      <c r="FFG209" s="412"/>
      <c r="FFH209" s="412"/>
      <c r="FFI209" s="412"/>
      <c r="FFJ209" s="412"/>
      <c r="FFK209" s="412"/>
      <c r="FFL209" s="412"/>
      <c r="FFM209" s="412"/>
      <c r="FFN209" s="412"/>
      <c r="FFO209" s="412"/>
      <c r="FFP209" s="412"/>
      <c r="FFQ209" s="412"/>
      <c r="FFR209" s="412"/>
      <c r="FFS209" s="412"/>
      <c r="FFT209" s="412"/>
      <c r="FFU209" s="412"/>
      <c r="FFV209" s="413"/>
      <c r="FFW209" s="413"/>
      <c r="FFX209" s="413"/>
      <c r="FFY209" s="413"/>
      <c r="FFZ209" s="413"/>
      <c r="FGA209" s="413"/>
      <c r="FGB209" s="413"/>
      <c r="FGC209" s="413"/>
      <c r="FGD209" s="413"/>
      <c r="FGE209" s="413"/>
      <c r="FGF209" s="413"/>
      <c r="FGG209" s="413"/>
      <c r="FGH209" s="413"/>
      <c r="FGI209" s="413"/>
      <c r="FGJ209" s="413"/>
      <c r="FGK209" s="413"/>
      <c r="FGL209" s="413"/>
      <c r="FGM209" s="413"/>
      <c r="FGN209" s="413"/>
      <c r="FGO209" s="413"/>
      <c r="FGP209" s="413"/>
      <c r="FGQ209" s="413"/>
      <c r="FGR209" s="413"/>
      <c r="FGS209" s="413"/>
      <c r="FGT209" s="414"/>
      <c r="FGU209" s="414"/>
      <c r="FGV209" s="414"/>
      <c r="FGW209" s="414"/>
      <c r="FGX209" s="414"/>
      <c r="FGY209" s="413"/>
      <c r="FGZ209" s="413"/>
      <c r="FHA209" s="414"/>
      <c r="FHB209" s="414"/>
      <c r="FHC209" s="413"/>
      <c r="FHD209" s="413"/>
      <c r="FHE209" s="414"/>
      <c r="FHF209" s="414"/>
      <c r="FHG209" s="413"/>
      <c r="FHH209" s="413"/>
      <c r="FHI209" s="413"/>
      <c r="FHJ209" s="413"/>
      <c r="FHK209" s="413"/>
      <c r="FHL209" s="413"/>
      <c r="FHM209" s="413"/>
      <c r="FHN209" s="414"/>
      <c r="FHO209" s="414"/>
      <c r="FHP209" s="413"/>
      <c r="FHQ209" s="413"/>
      <c r="FHR209" s="414"/>
      <c r="FHS209" s="414"/>
      <c r="FHT209" s="413"/>
      <c r="FHU209" s="413"/>
      <c r="FHV209" s="413"/>
      <c r="FHW209" s="413"/>
      <c r="FHX209" s="413"/>
      <c r="FHY209" s="407"/>
      <c r="FHZ209" s="439"/>
      <c r="FIA209" s="413"/>
      <c r="FIB209" s="413"/>
      <c r="FIC209" s="413"/>
      <c r="FID209" s="413"/>
      <c r="FIE209" s="413"/>
      <c r="FIF209" s="413"/>
      <c r="FIG209" s="413"/>
      <c r="FIH209" s="412"/>
      <c r="FII209" s="412"/>
      <c r="FIJ209" s="412"/>
      <c r="FIK209" s="412"/>
      <c r="FIL209" s="412"/>
      <c r="FIM209" s="412"/>
      <c r="FIN209" s="412"/>
      <c r="FIO209" s="412"/>
      <c r="FIP209" s="412"/>
      <c r="FIQ209" s="412"/>
      <c r="FIR209" s="412"/>
      <c r="FIS209" s="412"/>
      <c r="FIT209" s="412"/>
      <c r="FIU209" s="412"/>
      <c r="FIV209" s="412"/>
      <c r="FIW209" s="412"/>
      <c r="FIX209" s="412"/>
      <c r="FIY209" s="412"/>
      <c r="FIZ209" s="412"/>
      <c r="FJA209" s="412"/>
      <c r="FJB209" s="412"/>
      <c r="FJC209" s="412"/>
      <c r="FJD209" s="412"/>
      <c r="FJE209" s="412"/>
      <c r="FJF209" s="412"/>
      <c r="FJG209" s="412"/>
      <c r="FJH209" s="412"/>
      <c r="FJI209" s="412"/>
      <c r="FJJ209" s="412"/>
      <c r="FJK209" s="412"/>
      <c r="FJL209" s="412"/>
      <c r="FJM209" s="412"/>
      <c r="FJN209" s="412"/>
      <c r="FJO209" s="412"/>
      <c r="FJP209" s="412"/>
      <c r="FJQ209" s="412"/>
      <c r="FJR209" s="412"/>
      <c r="FJS209" s="412"/>
      <c r="FJT209" s="412"/>
      <c r="FJU209" s="412"/>
      <c r="FJV209" s="412"/>
      <c r="FJW209" s="412"/>
      <c r="FJX209" s="412"/>
      <c r="FJY209" s="412"/>
      <c r="FJZ209" s="413"/>
      <c r="FKA209" s="413"/>
      <c r="FKB209" s="413"/>
      <c r="FKC209" s="413"/>
      <c r="FKD209" s="413"/>
      <c r="FKE209" s="413"/>
      <c r="FKF209" s="413"/>
      <c r="FKG209" s="413"/>
      <c r="FKH209" s="413"/>
      <c r="FKI209" s="413"/>
      <c r="FKJ209" s="413"/>
      <c r="FKK209" s="413"/>
      <c r="FKL209" s="413"/>
      <c r="FKM209" s="413"/>
      <c r="FKN209" s="413"/>
      <c r="FKO209" s="413"/>
      <c r="FKP209" s="413"/>
      <c r="FKQ209" s="413"/>
      <c r="FKR209" s="413"/>
      <c r="FKS209" s="413"/>
      <c r="FKT209" s="413"/>
      <c r="FKU209" s="413"/>
      <c r="FKV209" s="413"/>
      <c r="FKW209" s="413"/>
      <c r="FKX209" s="414"/>
      <c r="FKY209" s="414"/>
      <c r="FKZ209" s="414"/>
      <c r="FLA209" s="414"/>
      <c r="FLB209" s="414"/>
      <c r="FLC209" s="413"/>
      <c r="FLD209" s="413"/>
      <c r="FLE209" s="414"/>
      <c r="FLF209" s="414"/>
      <c r="FLG209" s="413"/>
      <c r="FLH209" s="413"/>
      <c r="FLI209" s="414"/>
      <c r="FLJ209" s="414"/>
      <c r="FLK209" s="413"/>
      <c r="FLL209" s="413"/>
      <c r="FLM209" s="413"/>
      <c r="FLN209" s="413"/>
      <c r="FLO209" s="413"/>
      <c r="FLP209" s="413"/>
      <c r="FLQ209" s="413"/>
      <c r="FLR209" s="414"/>
      <c r="FLS209" s="414"/>
      <c r="FLT209" s="413"/>
      <c r="FLU209" s="413"/>
      <c r="FLV209" s="414"/>
      <c r="FLW209" s="414"/>
      <c r="FLX209" s="413"/>
      <c r="FLY209" s="413"/>
      <c r="FLZ209" s="413"/>
      <c r="FMA209" s="413"/>
      <c r="FMB209" s="413"/>
      <c r="FMC209" s="407"/>
      <c r="FMD209" s="439"/>
      <c r="FME209" s="413"/>
      <c r="FMF209" s="413"/>
      <c r="FMG209" s="413"/>
      <c r="FMH209" s="413"/>
      <c r="FMI209" s="413"/>
      <c r="FMJ209" s="413"/>
      <c r="FMK209" s="413"/>
      <c r="FML209" s="412"/>
      <c r="FMM209" s="412"/>
      <c r="FMN209" s="412"/>
      <c r="FMO209" s="412"/>
      <c r="FMP209" s="412"/>
      <c r="FMQ209" s="412"/>
      <c r="FMR209" s="412"/>
      <c r="FMS209" s="412"/>
      <c r="FMT209" s="412"/>
      <c r="FMU209" s="412"/>
      <c r="FMV209" s="412"/>
      <c r="FMW209" s="412"/>
      <c r="FMX209" s="412"/>
      <c r="FMY209" s="412"/>
      <c r="FMZ209" s="412"/>
      <c r="FNA209" s="412"/>
      <c r="FNB209" s="412"/>
      <c r="FNC209" s="412"/>
      <c r="FND209" s="412"/>
      <c r="FNE209" s="412"/>
      <c r="FNF209" s="412"/>
      <c r="FNG209" s="412"/>
      <c r="FNH209" s="412"/>
      <c r="FNI209" s="412"/>
      <c r="FNJ209" s="412"/>
      <c r="FNK209" s="412"/>
      <c r="FNL209" s="412"/>
      <c r="FNM209" s="412"/>
      <c r="FNN209" s="412"/>
      <c r="FNO209" s="412"/>
      <c r="FNP209" s="412"/>
      <c r="FNQ209" s="412"/>
      <c r="FNR209" s="412"/>
      <c r="FNS209" s="412"/>
      <c r="FNT209" s="412"/>
      <c r="FNU209" s="412"/>
      <c r="FNV209" s="412"/>
      <c r="FNW209" s="412"/>
      <c r="FNX209" s="412"/>
      <c r="FNY209" s="412"/>
      <c r="FNZ209" s="412"/>
      <c r="FOA209" s="412"/>
      <c r="FOB209" s="412"/>
      <c r="FOC209" s="412"/>
      <c r="FOD209" s="413"/>
      <c r="FOE209" s="413"/>
      <c r="FOF209" s="413"/>
      <c r="FOG209" s="413"/>
      <c r="FOH209" s="413"/>
      <c r="FOI209" s="413"/>
      <c r="FOJ209" s="413"/>
      <c r="FOK209" s="413"/>
      <c r="FOL209" s="413"/>
      <c r="FOM209" s="413"/>
      <c r="FON209" s="413"/>
      <c r="FOO209" s="413"/>
      <c r="FOP209" s="413"/>
      <c r="FOQ209" s="413"/>
      <c r="FOR209" s="413"/>
      <c r="FOS209" s="413"/>
      <c r="FOT209" s="413"/>
      <c r="FOU209" s="413"/>
      <c r="FOV209" s="413"/>
      <c r="FOW209" s="413"/>
      <c r="FOX209" s="413"/>
      <c r="FOY209" s="413"/>
      <c r="FOZ209" s="413"/>
      <c r="FPA209" s="413"/>
      <c r="FPB209" s="414"/>
      <c r="FPC209" s="414"/>
      <c r="FPD209" s="414"/>
      <c r="FPE209" s="414"/>
      <c r="FPF209" s="414"/>
      <c r="FPG209" s="413"/>
      <c r="FPH209" s="413"/>
      <c r="FPI209" s="414"/>
      <c r="FPJ209" s="414"/>
      <c r="FPK209" s="413"/>
      <c r="FPL209" s="413"/>
      <c r="FPM209" s="414"/>
      <c r="FPN209" s="414"/>
      <c r="FPO209" s="413"/>
      <c r="FPP209" s="413"/>
      <c r="FPQ209" s="413"/>
      <c r="FPR209" s="413"/>
      <c r="FPS209" s="413"/>
      <c r="FPT209" s="413"/>
      <c r="FPU209" s="413"/>
      <c r="FPV209" s="414"/>
      <c r="FPW209" s="414"/>
      <c r="FPX209" s="413"/>
      <c r="FPY209" s="413"/>
      <c r="FPZ209" s="414"/>
      <c r="FQA209" s="414"/>
      <c r="FQB209" s="413"/>
      <c r="FQC209" s="413"/>
      <c r="FQD209" s="413"/>
      <c r="FQE209" s="413"/>
      <c r="FQF209" s="413"/>
      <c r="FQG209" s="407"/>
      <c r="FQH209" s="439"/>
      <c r="FQI209" s="413"/>
      <c r="FQJ209" s="413"/>
      <c r="FQK209" s="413"/>
      <c r="FQL209" s="413"/>
      <c r="FQM209" s="413"/>
      <c r="FQN209" s="413"/>
      <c r="FQO209" s="413"/>
      <c r="FQP209" s="412"/>
      <c r="FQQ209" s="412"/>
      <c r="FQR209" s="412"/>
      <c r="FQS209" s="412"/>
      <c r="FQT209" s="412"/>
      <c r="FQU209" s="412"/>
      <c r="FQV209" s="412"/>
      <c r="FQW209" s="412"/>
      <c r="FQX209" s="412"/>
      <c r="FQY209" s="412"/>
      <c r="FQZ209" s="412"/>
      <c r="FRA209" s="412"/>
      <c r="FRB209" s="412"/>
      <c r="FRC209" s="412"/>
      <c r="FRD209" s="412"/>
      <c r="FRE209" s="412"/>
      <c r="FRF209" s="412"/>
      <c r="FRG209" s="412"/>
      <c r="FRH209" s="412"/>
      <c r="FRI209" s="412"/>
      <c r="FRJ209" s="412"/>
      <c r="FRK209" s="412"/>
      <c r="FRL209" s="412"/>
      <c r="FRM209" s="412"/>
      <c r="FRN209" s="412"/>
      <c r="FRO209" s="412"/>
      <c r="FRP209" s="412"/>
      <c r="FRQ209" s="412"/>
      <c r="FRR209" s="412"/>
      <c r="FRS209" s="412"/>
      <c r="FRT209" s="412"/>
      <c r="FRU209" s="412"/>
      <c r="FRV209" s="412"/>
      <c r="FRW209" s="412"/>
      <c r="FRX209" s="412"/>
      <c r="FRY209" s="412"/>
      <c r="FRZ209" s="412"/>
      <c r="FSA209" s="412"/>
      <c r="FSB209" s="412"/>
      <c r="FSC209" s="412"/>
      <c r="FSD209" s="412"/>
      <c r="FSE209" s="412"/>
      <c r="FSF209" s="412"/>
      <c r="FSG209" s="412"/>
      <c r="FSH209" s="413"/>
      <c r="FSI209" s="413"/>
      <c r="FSJ209" s="413"/>
      <c r="FSK209" s="413"/>
      <c r="FSL209" s="413"/>
      <c r="FSM209" s="413"/>
      <c r="FSN209" s="413"/>
      <c r="FSO209" s="413"/>
      <c r="FSP209" s="413"/>
      <c r="FSQ209" s="413"/>
      <c r="FSR209" s="413"/>
      <c r="FSS209" s="413"/>
      <c r="FST209" s="413"/>
      <c r="FSU209" s="413"/>
      <c r="FSV209" s="413"/>
      <c r="FSW209" s="413"/>
      <c r="FSX209" s="413"/>
      <c r="FSY209" s="413"/>
      <c r="FSZ209" s="413"/>
      <c r="FTA209" s="413"/>
      <c r="FTB209" s="413"/>
      <c r="FTC209" s="413"/>
      <c r="FTD209" s="413"/>
      <c r="FTE209" s="413"/>
      <c r="FTF209" s="414"/>
      <c r="FTG209" s="414"/>
      <c r="FTH209" s="414"/>
      <c r="FTI209" s="414"/>
      <c r="FTJ209" s="414"/>
      <c r="FTK209" s="413"/>
      <c r="FTL209" s="413"/>
      <c r="FTM209" s="414"/>
      <c r="FTN209" s="414"/>
      <c r="FTO209" s="413"/>
      <c r="FTP209" s="413"/>
      <c r="FTQ209" s="414"/>
      <c r="FTR209" s="414"/>
      <c r="FTS209" s="413"/>
      <c r="FTT209" s="413"/>
      <c r="FTU209" s="413"/>
      <c r="FTV209" s="413"/>
      <c r="FTW209" s="413"/>
      <c r="FTX209" s="413"/>
      <c r="FTY209" s="413"/>
      <c r="FTZ209" s="414"/>
      <c r="FUA209" s="414"/>
      <c r="FUB209" s="413"/>
      <c r="FUC209" s="413"/>
      <c r="FUD209" s="414"/>
      <c r="FUE209" s="414"/>
      <c r="FUF209" s="413"/>
      <c r="FUG209" s="413"/>
      <c r="FUH209" s="413"/>
      <c r="FUI209" s="413"/>
      <c r="FUJ209" s="413"/>
      <c r="FUK209" s="407"/>
      <c r="FUL209" s="439"/>
      <c r="FUM209" s="413"/>
      <c r="FUN209" s="413"/>
      <c r="FUO209" s="413"/>
      <c r="FUP209" s="413"/>
      <c r="FUQ209" s="413"/>
      <c r="FUR209" s="413"/>
      <c r="FUS209" s="413"/>
      <c r="FUT209" s="412"/>
      <c r="FUU209" s="412"/>
      <c r="FUV209" s="412"/>
      <c r="FUW209" s="412"/>
      <c r="FUX209" s="412"/>
      <c r="FUY209" s="412"/>
      <c r="FUZ209" s="412"/>
      <c r="FVA209" s="412"/>
      <c r="FVB209" s="412"/>
      <c r="FVC209" s="412"/>
      <c r="FVD209" s="412"/>
      <c r="FVE209" s="412"/>
      <c r="FVF209" s="412"/>
      <c r="FVG209" s="412"/>
      <c r="FVH209" s="412"/>
      <c r="FVI209" s="412"/>
      <c r="FVJ209" s="412"/>
      <c r="FVK209" s="412"/>
      <c r="FVL209" s="412"/>
      <c r="FVM209" s="412"/>
      <c r="FVN209" s="412"/>
      <c r="FVO209" s="412"/>
      <c r="FVP209" s="412"/>
      <c r="FVQ209" s="412"/>
      <c r="FVR209" s="412"/>
      <c r="FVS209" s="412"/>
      <c r="FVT209" s="412"/>
      <c r="FVU209" s="412"/>
      <c r="FVV209" s="412"/>
      <c r="FVW209" s="412"/>
      <c r="FVX209" s="412"/>
      <c r="FVY209" s="412"/>
      <c r="FVZ209" s="412"/>
      <c r="FWA209" s="412"/>
      <c r="FWB209" s="412"/>
      <c r="FWC209" s="412"/>
      <c r="FWD209" s="412"/>
      <c r="FWE209" s="412"/>
      <c r="FWF209" s="412"/>
      <c r="FWG209" s="412"/>
      <c r="FWH209" s="412"/>
      <c r="FWI209" s="412"/>
      <c r="FWJ209" s="412"/>
      <c r="FWK209" s="412"/>
      <c r="FWL209" s="413"/>
      <c r="FWM209" s="413"/>
      <c r="FWN209" s="413"/>
      <c r="FWO209" s="413"/>
      <c r="FWP209" s="413"/>
      <c r="FWQ209" s="413"/>
      <c r="FWR209" s="413"/>
      <c r="FWS209" s="413"/>
      <c r="FWT209" s="413"/>
      <c r="FWU209" s="413"/>
      <c r="FWV209" s="413"/>
      <c r="FWW209" s="413"/>
      <c r="FWX209" s="413"/>
      <c r="FWY209" s="413"/>
      <c r="FWZ209" s="413"/>
      <c r="FXA209" s="413"/>
      <c r="FXB209" s="413"/>
      <c r="FXC209" s="413"/>
      <c r="FXD209" s="413"/>
      <c r="FXE209" s="413"/>
      <c r="FXF209" s="413"/>
      <c r="FXG209" s="413"/>
      <c r="FXH209" s="413"/>
      <c r="FXI209" s="413"/>
      <c r="FXJ209" s="414"/>
      <c r="FXK209" s="414"/>
      <c r="FXL209" s="414"/>
      <c r="FXM209" s="414"/>
      <c r="FXN209" s="414"/>
      <c r="FXO209" s="413"/>
      <c r="FXP209" s="413"/>
      <c r="FXQ209" s="414"/>
      <c r="FXR209" s="414"/>
      <c r="FXS209" s="413"/>
      <c r="FXT209" s="413"/>
      <c r="FXU209" s="414"/>
      <c r="FXV209" s="414"/>
      <c r="FXW209" s="413"/>
      <c r="FXX209" s="413"/>
      <c r="FXY209" s="413"/>
      <c r="FXZ209" s="413"/>
      <c r="FYA209" s="413"/>
      <c r="FYB209" s="413"/>
      <c r="FYC209" s="413"/>
      <c r="FYD209" s="414"/>
      <c r="FYE209" s="414"/>
      <c r="FYF209" s="413"/>
      <c r="FYG209" s="413"/>
      <c r="FYH209" s="414"/>
      <c r="FYI209" s="414"/>
      <c r="FYJ209" s="413"/>
      <c r="FYK209" s="413"/>
      <c r="FYL209" s="413"/>
      <c r="FYM209" s="413"/>
      <c r="FYN209" s="413"/>
      <c r="FYO209" s="407"/>
      <c r="FYP209" s="439"/>
      <c r="FYQ209" s="413"/>
      <c r="FYR209" s="413"/>
      <c r="FYS209" s="413"/>
      <c r="FYT209" s="413"/>
      <c r="FYU209" s="413"/>
      <c r="FYV209" s="413"/>
      <c r="FYW209" s="413"/>
      <c r="FYX209" s="412"/>
      <c r="FYY209" s="412"/>
      <c r="FYZ209" s="412"/>
      <c r="FZA209" s="412"/>
      <c r="FZB209" s="412"/>
      <c r="FZC209" s="412"/>
      <c r="FZD209" s="412"/>
      <c r="FZE209" s="412"/>
      <c r="FZF209" s="412"/>
      <c r="FZG209" s="412"/>
      <c r="FZH209" s="412"/>
      <c r="FZI209" s="412"/>
      <c r="FZJ209" s="412"/>
      <c r="FZK209" s="412"/>
      <c r="FZL209" s="412"/>
      <c r="FZM209" s="412"/>
      <c r="FZN209" s="412"/>
      <c r="FZO209" s="412"/>
      <c r="FZP209" s="412"/>
      <c r="FZQ209" s="412"/>
      <c r="FZR209" s="412"/>
      <c r="FZS209" s="412"/>
      <c r="FZT209" s="412"/>
      <c r="FZU209" s="412"/>
      <c r="FZV209" s="412"/>
      <c r="FZW209" s="412"/>
      <c r="FZX209" s="412"/>
      <c r="FZY209" s="412"/>
      <c r="FZZ209" s="412"/>
      <c r="GAA209" s="412"/>
      <c r="GAB209" s="412"/>
      <c r="GAC209" s="412"/>
      <c r="GAD209" s="412"/>
      <c r="GAE209" s="412"/>
      <c r="GAF209" s="412"/>
      <c r="GAG209" s="412"/>
      <c r="GAH209" s="412"/>
      <c r="GAI209" s="412"/>
      <c r="GAJ209" s="412"/>
      <c r="GAK209" s="412"/>
      <c r="GAL209" s="412"/>
      <c r="GAM209" s="412"/>
      <c r="GAN209" s="412"/>
      <c r="GAO209" s="412"/>
      <c r="GAP209" s="413"/>
      <c r="GAQ209" s="413"/>
      <c r="GAR209" s="413"/>
      <c r="GAS209" s="413"/>
      <c r="GAT209" s="413"/>
      <c r="GAU209" s="413"/>
      <c r="GAV209" s="413"/>
      <c r="GAW209" s="413"/>
      <c r="GAX209" s="413"/>
      <c r="GAY209" s="413"/>
      <c r="GAZ209" s="413"/>
      <c r="GBA209" s="413"/>
      <c r="GBB209" s="413"/>
      <c r="GBC209" s="413"/>
      <c r="GBD209" s="413"/>
      <c r="GBE209" s="413"/>
      <c r="GBF209" s="413"/>
      <c r="GBG209" s="413"/>
      <c r="GBH209" s="413"/>
      <c r="GBI209" s="413"/>
      <c r="GBJ209" s="413"/>
      <c r="GBK209" s="413"/>
      <c r="GBL209" s="413"/>
      <c r="GBM209" s="413"/>
      <c r="GBN209" s="414"/>
      <c r="GBO209" s="414"/>
      <c r="GBP209" s="414"/>
      <c r="GBQ209" s="414"/>
      <c r="GBR209" s="414"/>
      <c r="GBS209" s="413"/>
      <c r="GBT209" s="413"/>
      <c r="GBU209" s="414"/>
      <c r="GBV209" s="414"/>
      <c r="GBW209" s="413"/>
      <c r="GBX209" s="413"/>
      <c r="GBY209" s="414"/>
      <c r="GBZ209" s="414"/>
      <c r="GCA209" s="413"/>
      <c r="GCB209" s="413"/>
      <c r="GCC209" s="413"/>
      <c r="GCD209" s="413"/>
      <c r="GCE209" s="413"/>
      <c r="GCF209" s="413"/>
      <c r="GCG209" s="413"/>
      <c r="GCH209" s="414"/>
      <c r="GCI209" s="414"/>
      <c r="GCJ209" s="413"/>
      <c r="GCK209" s="413"/>
      <c r="GCL209" s="414"/>
      <c r="GCM209" s="414"/>
      <c r="GCN209" s="413"/>
      <c r="GCO209" s="413"/>
      <c r="GCP209" s="413"/>
      <c r="GCQ209" s="413"/>
      <c r="GCR209" s="413"/>
      <c r="GCS209" s="407"/>
      <c r="GCT209" s="439"/>
      <c r="GCU209" s="413"/>
      <c r="GCV209" s="413"/>
      <c r="GCW209" s="413"/>
      <c r="GCX209" s="413"/>
      <c r="GCY209" s="413"/>
      <c r="GCZ209" s="413"/>
      <c r="GDA209" s="413"/>
      <c r="GDB209" s="412"/>
      <c r="GDC209" s="412"/>
      <c r="GDD209" s="412"/>
      <c r="GDE209" s="412"/>
      <c r="GDF209" s="412"/>
      <c r="GDG209" s="412"/>
      <c r="GDH209" s="412"/>
      <c r="GDI209" s="412"/>
      <c r="GDJ209" s="412"/>
      <c r="GDK209" s="412"/>
      <c r="GDL209" s="412"/>
      <c r="GDM209" s="412"/>
      <c r="GDN209" s="412"/>
      <c r="GDO209" s="412"/>
      <c r="GDP209" s="412"/>
      <c r="GDQ209" s="412"/>
      <c r="GDR209" s="412"/>
      <c r="GDS209" s="412"/>
      <c r="GDT209" s="412"/>
      <c r="GDU209" s="412"/>
      <c r="GDV209" s="412"/>
      <c r="GDW209" s="412"/>
      <c r="GDX209" s="412"/>
      <c r="GDY209" s="412"/>
      <c r="GDZ209" s="412"/>
      <c r="GEA209" s="412"/>
      <c r="GEB209" s="412"/>
      <c r="GEC209" s="412"/>
      <c r="GED209" s="412"/>
      <c r="GEE209" s="412"/>
      <c r="GEF209" s="412"/>
      <c r="GEG209" s="412"/>
      <c r="GEH209" s="412"/>
      <c r="GEI209" s="412"/>
      <c r="GEJ209" s="412"/>
      <c r="GEK209" s="412"/>
      <c r="GEL209" s="412"/>
      <c r="GEM209" s="412"/>
      <c r="GEN209" s="412"/>
      <c r="GEO209" s="412"/>
      <c r="GEP209" s="412"/>
      <c r="GEQ209" s="412"/>
      <c r="GER209" s="412"/>
      <c r="GES209" s="412"/>
      <c r="GET209" s="413"/>
      <c r="GEU209" s="413"/>
      <c r="GEV209" s="413"/>
      <c r="GEW209" s="413"/>
      <c r="GEX209" s="413"/>
      <c r="GEY209" s="413"/>
      <c r="GEZ209" s="413"/>
      <c r="GFA209" s="413"/>
      <c r="GFB209" s="413"/>
      <c r="GFC209" s="413"/>
      <c r="GFD209" s="413"/>
      <c r="GFE209" s="413"/>
      <c r="GFF209" s="413"/>
      <c r="GFG209" s="413"/>
      <c r="GFH209" s="413"/>
      <c r="GFI209" s="413"/>
      <c r="GFJ209" s="413"/>
      <c r="GFK209" s="413"/>
      <c r="GFL209" s="413"/>
      <c r="GFM209" s="413"/>
      <c r="GFN209" s="413"/>
      <c r="GFO209" s="413"/>
      <c r="GFP209" s="413"/>
      <c r="GFQ209" s="413"/>
      <c r="GFR209" s="414"/>
      <c r="GFS209" s="414"/>
      <c r="GFT209" s="414"/>
      <c r="GFU209" s="414"/>
      <c r="GFV209" s="414"/>
      <c r="GFW209" s="413"/>
      <c r="GFX209" s="413"/>
      <c r="GFY209" s="414"/>
      <c r="GFZ209" s="414"/>
      <c r="GGA209" s="413"/>
      <c r="GGB209" s="413"/>
      <c r="GGC209" s="414"/>
      <c r="GGD209" s="414"/>
      <c r="GGE209" s="413"/>
      <c r="GGF209" s="413"/>
      <c r="GGG209" s="413"/>
      <c r="GGH209" s="413"/>
      <c r="GGI209" s="413"/>
      <c r="GGJ209" s="413"/>
      <c r="GGK209" s="413"/>
      <c r="GGL209" s="414"/>
      <c r="GGM209" s="414"/>
      <c r="GGN209" s="413"/>
      <c r="GGO209" s="413"/>
      <c r="GGP209" s="414"/>
      <c r="GGQ209" s="414"/>
      <c r="GGR209" s="413"/>
      <c r="GGS209" s="413"/>
      <c r="GGT209" s="413"/>
      <c r="GGU209" s="413"/>
      <c r="GGV209" s="413"/>
      <c r="GGW209" s="407"/>
      <c r="GGX209" s="439"/>
      <c r="GGY209" s="413"/>
      <c r="GGZ209" s="413"/>
      <c r="GHA209" s="413"/>
      <c r="GHB209" s="413"/>
      <c r="GHC209" s="413"/>
      <c r="GHD209" s="413"/>
      <c r="GHE209" s="413"/>
      <c r="GHF209" s="412"/>
      <c r="GHG209" s="412"/>
      <c r="GHH209" s="412"/>
      <c r="GHI209" s="412"/>
      <c r="GHJ209" s="412"/>
      <c r="GHK209" s="412"/>
      <c r="GHL209" s="412"/>
      <c r="GHM209" s="412"/>
      <c r="GHN209" s="412"/>
      <c r="GHO209" s="412"/>
      <c r="GHP209" s="412"/>
      <c r="GHQ209" s="412"/>
      <c r="GHR209" s="412"/>
      <c r="GHS209" s="412"/>
      <c r="GHT209" s="412"/>
      <c r="GHU209" s="412"/>
      <c r="GHV209" s="412"/>
      <c r="GHW209" s="412"/>
      <c r="GHX209" s="412"/>
      <c r="GHY209" s="412"/>
      <c r="GHZ209" s="412"/>
      <c r="GIA209" s="412"/>
      <c r="GIB209" s="412"/>
      <c r="GIC209" s="412"/>
      <c r="GID209" s="412"/>
      <c r="GIE209" s="412"/>
      <c r="GIF209" s="412"/>
      <c r="GIG209" s="412"/>
      <c r="GIH209" s="412"/>
      <c r="GII209" s="412"/>
      <c r="GIJ209" s="412"/>
      <c r="GIK209" s="412"/>
      <c r="GIL209" s="412"/>
      <c r="GIM209" s="412"/>
      <c r="GIN209" s="412"/>
      <c r="GIO209" s="412"/>
      <c r="GIP209" s="412"/>
      <c r="GIQ209" s="412"/>
      <c r="GIR209" s="412"/>
      <c r="GIS209" s="412"/>
      <c r="GIT209" s="412"/>
      <c r="GIU209" s="412"/>
      <c r="GIV209" s="412"/>
      <c r="GIW209" s="412"/>
      <c r="GIX209" s="413"/>
      <c r="GIY209" s="413"/>
      <c r="GIZ209" s="413"/>
      <c r="GJA209" s="413"/>
      <c r="GJB209" s="413"/>
      <c r="GJC209" s="413"/>
      <c r="GJD209" s="413"/>
      <c r="GJE209" s="413"/>
      <c r="GJF209" s="413"/>
      <c r="GJG209" s="413"/>
      <c r="GJH209" s="413"/>
      <c r="GJI209" s="413"/>
      <c r="GJJ209" s="413"/>
      <c r="GJK209" s="413"/>
      <c r="GJL209" s="413"/>
      <c r="GJM209" s="413"/>
      <c r="GJN209" s="413"/>
      <c r="GJO209" s="413"/>
      <c r="GJP209" s="413"/>
      <c r="GJQ209" s="413"/>
      <c r="GJR209" s="413"/>
      <c r="GJS209" s="413"/>
      <c r="GJT209" s="413"/>
      <c r="GJU209" s="413"/>
      <c r="GJV209" s="414"/>
      <c r="GJW209" s="414"/>
      <c r="GJX209" s="414"/>
      <c r="GJY209" s="414"/>
      <c r="GJZ209" s="414"/>
      <c r="GKA209" s="413"/>
      <c r="GKB209" s="413"/>
      <c r="GKC209" s="414"/>
      <c r="GKD209" s="414"/>
      <c r="GKE209" s="413"/>
      <c r="GKF209" s="413"/>
      <c r="GKG209" s="414"/>
      <c r="GKH209" s="414"/>
      <c r="GKI209" s="413"/>
      <c r="GKJ209" s="413"/>
      <c r="GKK209" s="413"/>
      <c r="GKL209" s="413"/>
      <c r="GKM209" s="413"/>
      <c r="GKN209" s="413"/>
      <c r="GKO209" s="413"/>
      <c r="GKP209" s="414"/>
      <c r="GKQ209" s="414"/>
      <c r="GKR209" s="413"/>
      <c r="GKS209" s="413"/>
      <c r="GKT209" s="414"/>
      <c r="GKU209" s="414"/>
      <c r="GKV209" s="413"/>
      <c r="GKW209" s="413"/>
      <c r="GKX209" s="413"/>
      <c r="GKY209" s="413"/>
      <c r="GKZ209" s="413"/>
      <c r="GLA209" s="407"/>
      <c r="GLB209" s="439"/>
      <c r="GLC209" s="413"/>
      <c r="GLD209" s="413"/>
      <c r="GLE209" s="413"/>
      <c r="GLF209" s="413"/>
      <c r="GLG209" s="413"/>
      <c r="GLH209" s="413"/>
      <c r="GLI209" s="413"/>
      <c r="GLJ209" s="412"/>
      <c r="GLK209" s="412"/>
      <c r="GLL209" s="412"/>
      <c r="GLM209" s="412"/>
      <c r="GLN209" s="412"/>
      <c r="GLO209" s="412"/>
      <c r="GLP209" s="412"/>
      <c r="GLQ209" s="412"/>
      <c r="GLR209" s="412"/>
      <c r="GLS209" s="412"/>
      <c r="GLT209" s="412"/>
      <c r="GLU209" s="412"/>
      <c r="GLV209" s="412"/>
      <c r="GLW209" s="412"/>
      <c r="GLX209" s="412"/>
      <c r="GLY209" s="412"/>
      <c r="GLZ209" s="412"/>
      <c r="GMA209" s="412"/>
      <c r="GMB209" s="412"/>
      <c r="GMC209" s="412"/>
      <c r="GMD209" s="412"/>
      <c r="GME209" s="412"/>
      <c r="GMF209" s="412"/>
      <c r="GMG209" s="412"/>
      <c r="GMH209" s="412"/>
      <c r="GMI209" s="412"/>
      <c r="GMJ209" s="412"/>
      <c r="GMK209" s="412"/>
      <c r="GML209" s="412"/>
      <c r="GMM209" s="412"/>
      <c r="GMN209" s="412"/>
      <c r="GMO209" s="412"/>
      <c r="GMP209" s="412"/>
      <c r="GMQ209" s="412"/>
      <c r="GMR209" s="412"/>
      <c r="GMS209" s="412"/>
      <c r="GMT209" s="412"/>
      <c r="GMU209" s="412"/>
      <c r="GMV209" s="412"/>
      <c r="GMW209" s="412"/>
      <c r="GMX209" s="412"/>
      <c r="GMY209" s="412"/>
      <c r="GMZ209" s="412"/>
      <c r="GNA209" s="412"/>
      <c r="GNB209" s="413"/>
      <c r="GNC209" s="413"/>
      <c r="GND209" s="413"/>
      <c r="GNE209" s="413"/>
      <c r="GNF209" s="413"/>
      <c r="GNG209" s="413"/>
      <c r="GNH209" s="413"/>
      <c r="GNI209" s="413"/>
      <c r="GNJ209" s="413"/>
      <c r="GNK209" s="413"/>
      <c r="GNL209" s="413"/>
      <c r="GNM209" s="413"/>
      <c r="GNN209" s="413"/>
      <c r="GNO209" s="413"/>
      <c r="GNP209" s="413"/>
      <c r="GNQ209" s="413"/>
      <c r="GNR209" s="413"/>
      <c r="GNS209" s="413"/>
      <c r="GNT209" s="413"/>
      <c r="GNU209" s="413"/>
      <c r="GNV209" s="413"/>
      <c r="GNW209" s="413"/>
      <c r="GNX209" s="413"/>
      <c r="GNY209" s="413"/>
      <c r="GNZ209" s="414"/>
      <c r="GOA209" s="414"/>
      <c r="GOB209" s="414"/>
      <c r="GOC209" s="414"/>
      <c r="GOD209" s="414"/>
      <c r="GOE209" s="413"/>
      <c r="GOF209" s="413"/>
      <c r="GOG209" s="414"/>
      <c r="GOH209" s="414"/>
      <c r="GOI209" s="413"/>
      <c r="GOJ209" s="413"/>
      <c r="GOK209" s="414"/>
      <c r="GOL209" s="414"/>
      <c r="GOM209" s="413"/>
      <c r="GON209" s="413"/>
      <c r="GOO209" s="413"/>
      <c r="GOP209" s="413"/>
      <c r="GOQ209" s="413"/>
      <c r="GOR209" s="413"/>
      <c r="GOS209" s="413"/>
      <c r="GOT209" s="414"/>
      <c r="GOU209" s="414"/>
      <c r="GOV209" s="413"/>
      <c r="GOW209" s="413"/>
      <c r="GOX209" s="414"/>
      <c r="GOY209" s="414"/>
      <c r="GOZ209" s="413"/>
      <c r="GPA209" s="413"/>
      <c r="GPB209" s="413"/>
      <c r="GPC209" s="413"/>
      <c r="GPD209" s="413"/>
      <c r="GPE209" s="407"/>
      <c r="GPF209" s="439"/>
      <c r="GPG209" s="413"/>
      <c r="GPH209" s="413"/>
      <c r="GPI209" s="413"/>
      <c r="GPJ209" s="413"/>
      <c r="GPK209" s="413"/>
      <c r="GPL209" s="413"/>
      <c r="GPM209" s="413"/>
      <c r="GPN209" s="412"/>
      <c r="GPO209" s="412"/>
      <c r="GPP209" s="412"/>
      <c r="GPQ209" s="412"/>
      <c r="GPR209" s="412"/>
      <c r="GPS209" s="412"/>
      <c r="GPT209" s="412"/>
      <c r="GPU209" s="412"/>
      <c r="GPV209" s="412"/>
      <c r="GPW209" s="412"/>
      <c r="GPX209" s="412"/>
      <c r="GPY209" s="412"/>
      <c r="GPZ209" s="412"/>
      <c r="GQA209" s="412"/>
      <c r="GQB209" s="412"/>
      <c r="GQC209" s="412"/>
      <c r="GQD209" s="412"/>
      <c r="GQE209" s="412"/>
      <c r="GQF209" s="412"/>
      <c r="GQG209" s="412"/>
      <c r="GQH209" s="412"/>
      <c r="GQI209" s="412"/>
      <c r="GQJ209" s="412"/>
      <c r="GQK209" s="412"/>
      <c r="GQL209" s="412"/>
      <c r="GQM209" s="412"/>
      <c r="GQN209" s="412"/>
      <c r="GQO209" s="412"/>
      <c r="GQP209" s="412"/>
      <c r="GQQ209" s="412"/>
      <c r="GQR209" s="412"/>
      <c r="GQS209" s="412"/>
      <c r="GQT209" s="412"/>
      <c r="GQU209" s="412"/>
      <c r="GQV209" s="412"/>
      <c r="GQW209" s="412"/>
      <c r="GQX209" s="412"/>
      <c r="GQY209" s="412"/>
      <c r="GQZ209" s="412"/>
      <c r="GRA209" s="412"/>
      <c r="GRB209" s="412"/>
      <c r="GRC209" s="412"/>
      <c r="GRD209" s="412"/>
      <c r="GRE209" s="412"/>
      <c r="GRF209" s="413"/>
      <c r="GRG209" s="413"/>
      <c r="GRH209" s="413"/>
      <c r="GRI209" s="413"/>
      <c r="GRJ209" s="413"/>
      <c r="GRK209" s="413"/>
      <c r="GRL209" s="413"/>
      <c r="GRM209" s="413"/>
      <c r="GRN209" s="413"/>
      <c r="GRO209" s="413"/>
      <c r="GRP209" s="413"/>
      <c r="GRQ209" s="413"/>
      <c r="GRR209" s="413"/>
      <c r="GRS209" s="413"/>
      <c r="GRT209" s="413"/>
      <c r="GRU209" s="413"/>
      <c r="GRV209" s="413"/>
      <c r="GRW209" s="413"/>
      <c r="GRX209" s="413"/>
      <c r="GRY209" s="413"/>
      <c r="GRZ209" s="413"/>
      <c r="GSA209" s="413"/>
      <c r="GSB209" s="413"/>
      <c r="GSC209" s="413"/>
      <c r="GSD209" s="414"/>
      <c r="GSE209" s="414"/>
      <c r="GSF209" s="414"/>
      <c r="GSG209" s="414"/>
      <c r="GSH209" s="414"/>
      <c r="GSI209" s="413"/>
      <c r="GSJ209" s="413"/>
      <c r="GSK209" s="414"/>
      <c r="GSL209" s="414"/>
      <c r="GSM209" s="413"/>
      <c r="GSN209" s="413"/>
      <c r="GSO209" s="414"/>
      <c r="GSP209" s="414"/>
      <c r="GSQ209" s="413"/>
      <c r="GSR209" s="413"/>
      <c r="GSS209" s="413"/>
      <c r="GST209" s="413"/>
      <c r="GSU209" s="413"/>
      <c r="GSV209" s="413"/>
      <c r="GSW209" s="413"/>
      <c r="GSX209" s="414"/>
      <c r="GSY209" s="414"/>
      <c r="GSZ209" s="413"/>
      <c r="GTA209" s="413"/>
      <c r="GTB209" s="414"/>
      <c r="GTC209" s="414"/>
      <c r="GTD209" s="413"/>
      <c r="GTE209" s="413"/>
      <c r="GTF209" s="413"/>
      <c r="GTG209" s="413"/>
      <c r="GTH209" s="413"/>
      <c r="GTI209" s="407"/>
      <c r="GTJ209" s="439"/>
      <c r="GTK209" s="413"/>
      <c r="GTL209" s="413"/>
      <c r="GTM209" s="413"/>
      <c r="GTN209" s="413"/>
      <c r="GTO209" s="413"/>
      <c r="GTP209" s="413"/>
      <c r="GTQ209" s="413"/>
      <c r="GTR209" s="412"/>
      <c r="GTS209" s="412"/>
      <c r="GTT209" s="412"/>
      <c r="GTU209" s="412"/>
      <c r="GTV209" s="412"/>
      <c r="GTW209" s="412"/>
      <c r="GTX209" s="412"/>
      <c r="GTY209" s="412"/>
      <c r="GTZ209" s="412"/>
      <c r="GUA209" s="412"/>
      <c r="GUB209" s="412"/>
      <c r="GUC209" s="412"/>
      <c r="GUD209" s="412"/>
      <c r="GUE209" s="412"/>
      <c r="GUF209" s="412"/>
      <c r="GUG209" s="412"/>
      <c r="GUH209" s="412"/>
      <c r="GUI209" s="412"/>
      <c r="GUJ209" s="412"/>
      <c r="GUK209" s="412"/>
      <c r="GUL209" s="412"/>
      <c r="GUM209" s="412"/>
      <c r="GUN209" s="412"/>
      <c r="GUO209" s="412"/>
      <c r="GUP209" s="412"/>
      <c r="GUQ209" s="412"/>
      <c r="GUR209" s="412"/>
      <c r="GUS209" s="412"/>
      <c r="GUT209" s="412"/>
      <c r="GUU209" s="412"/>
      <c r="GUV209" s="412"/>
      <c r="GUW209" s="412"/>
      <c r="GUX209" s="412"/>
      <c r="GUY209" s="412"/>
      <c r="GUZ209" s="412"/>
      <c r="GVA209" s="412"/>
      <c r="GVB209" s="412"/>
      <c r="GVC209" s="412"/>
      <c r="GVD209" s="412"/>
      <c r="GVE209" s="412"/>
      <c r="GVF209" s="412"/>
      <c r="GVG209" s="412"/>
      <c r="GVH209" s="412"/>
      <c r="GVI209" s="412"/>
      <c r="GVJ209" s="413"/>
      <c r="GVK209" s="413"/>
      <c r="GVL209" s="413"/>
      <c r="GVM209" s="413"/>
      <c r="GVN209" s="413"/>
      <c r="GVO209" s="413"/>
      <c r="GVP209" s="413"/>
      <c r="GVQ209" s="413"/>
      <c r="GVR209" s="413"/>
      <c r="GVS209" s="413"/>
      <c r="GVT209" s="413"/>
      <c r="GVU209" s="413"/>
      <c r="GVV209" s="413"/>
      <c r="GVW209" s="413"/>
      <c r="GVX209" s="413"/>
      <c r="GVY209" s="413"/>
      <c r="GVZ209" s="413"/>
      <c r="GWA209" s="413"/>
      <c r="GWB209" s="413"/>
      <c r="GWC209" s="413"/>
      <c r="GWD209" s="413"/>
      <c r="GWE209" s="413"/>
      <c r="GWF209" s="413"/>
      <c r="GWG209" s="413"/>
      <c r="GWH209" s="414"/>
      <c r="GWI209" s="414"/>
      <c r="GWJ209" s="414"/>
      <c r="GWK209" s="414"/>
      <c r="GWL209" s="414"/>
      <c r="GWM209" s="413"/>
      <c r="GWN209" s="413"/>
      <c r="GWO209" s="414"/>
      <c r="GWP209" s="414"/>
      <c r="GWQ209" s="413"/>
      <c r="GWR209" s="413"/>
      <c r="GWS209" s="414"/>
      <c r="GWT209" s="414"/>
      <c r="GWU209" s="413"/>
      <c r="GWV209" s="413"/>
      <c r="GWW209" s="413"/>
      <c r="GWX209" s="413"/>
      <c r="GWY209" s="413"/>
      <c r="GWZ209" s="413"/>
      <c r="GXA209" s="413"/>
      <c r="GXB209" s="414"/>
      <c r="GXC209" s="414"/>
      <c r="GXD209" s="413"/>
      <c r="GXE209" s="413"/>
      <c r="GXF209" s="414"/>
      <c r="GXG209" s="414"/>
      <c r="GXH209" s="413"/>
      <c r="GXI209" s="413"/>
      <c r="GXJ209" s="413"/>
      <c r="GXK209" s="413"/>
      <c r="GXL209" s="413"/>
      <c r="GXM209" s="407"/>
      <c r="GXN209" s="439"/>
      <c r="GXO209" s="413"/>
      <c r="GXP209" s="413"/>
      <c r="GXQ209" s="413"/>
      <c r="GXR209" s="413"/>
      <c r="GXS209" s="413"/>
      <c r="GXT209" s="413"/>
      <c r="GXU209" s="413"/>
      <c r="GXV209" s="412"/>
      <c r="GXW209" s="412"/>
      <c r="GXX209" s="412"/>
      <c r="GXY209" s="412"/>
      <c r="GXZ209" s="412"/>
      <c r="GYA209" s="412"/>
      <c r="GYB209" s="412"/>
      <c r="GYC209" s="412"/>
      <c r="GYD209" s="412"/>
      <c r="GYE209" s="412"/>
      <c r="GYF209" s="412"/>
      <c r="GYG209" s="412"/>
      <c r="GYH209" s="412"/>
      <c r="GYI209" s="412"/>
      <c r="GYJ209" s="412"/>
      <c r="GYK209" s="412"/>
      <c r="GYL209" s="412"/>
      <c r="GYM209" s="412"/>
      <c r="GYN209" s="412"/>
      <c r="GYO209" s="412"/>
      <c r="GYP209" s="412"/>
      <c r="GYQ209" s="412"/>
      <c r="GYR209" s="412"/>
      <c r="GYS209" s="412"/>
      <c r="GYT209" s="412"/>
      <c r="GYU209" s="412"/>
      <c r="GYV209" s="412"/>
      <c r="GYW209" s="412"/>
      <c r="GYX209" s="412"/>
      <c r="GYY209" s="412"/>
      <c r="GYZ209" s="412"/>
      <c r="GZA209" s="412"/>
      <c r="GZB209" s="412"/>
      <c r="GZC209" s="412"/>
      <c r="GZD209" s="412"/>
      <c r="GZE209" s="412"/>
      <c r="GZF209" s="412"/>
      <c r="GZG209" s="412"/>
      <c r="GZH209" s="412"/>
      <c r="GZI209" s="412"/>
      <c r="GZJ209" s="412"/>
      <c r="GZK209" s="412"/>
      <c r="GZL209" s="412"/>
      <c r="GZM209" s="412"/>
      <c r="GZN209" s="413"/>
      <c r="GZO209" s="413"/>
      <c r="GZP209" s="413"/>
      <c r="GZQ209" s="413"/>
      <c r="GZR209" s="413"/>
      <c r="GZS209" s="413"/>
      <c r="GZT209" s="413"/>
      <c r="GZU209" s="413"/>
      <c r="GZV209" s="413"/>
      <c r="GZW209" s="413"/>
      <c r="GZX209" s="413"/>
      <c r="GZY209" s="413"/>
      <c r="GZZ209" s="413"/>
      <c r="HAA209" s="413"/>
      <c r="HAB209" s="413"/>
      <c r="HAC209" s="413"/>
      <c r="HAD209" s="413"/>
      <c r="HAE209" s="413"/>
      <c r="HAF209" s="413"/>
      <c r="HAG209" s="413"/>
      <c r="HAH209" s="413"/>
      <c r="HAI209" s="413"/>
      <c r="HAJ209" s="413"/>
      <c r="HAK209" s="413"/>
      <c r="HAL209" s="414"/>
      <c r="HAM209" s="414"/>
      <c r="HAN209" s="414"/>
      <c r="HAO209" s="414"/>
      <c r="HAP209" s="414"/>
      <c r="HAQ209" s="413"/>
      <c r="HAR209" s="413"/>
      <c r="HAS209" s="414"/>
      <c r="HAT209" s="414"/>
      <c r="HAU209" s="413"/>
      <c r="HAV209" s="413"/>
      <c r="HAW209" s="414"/>
      <c r="HAX209" s="414"/>
      <c r="HAY209" s="413"/>
      <c r="HAZ209" s="413"/>
      <c r="HBA209" s="413"/>
      <c r="HBB209" s="413"/>
      <c r="HBC209" s="413"/>
      <c r="HBD209" s="413"/>
      <c r="HBE209" s="413"/>
      <c r="HBF209" s="414"/>
      <c r="HBG209" s="414"/>
      <c r="HBH209" s="413"/>
      <c r="HBI209" s="413"/>
      <c r="HBJ209" s="414"/>
      <c r="HBK209" s="414"/>
      <c r="HBL209" s="413"/>
      <c r="HBM209" s="413"/>
      <c r="HBN209" s="413"/>
      <c r="HBO209" s="413"/>
      <c r="HBP209" s="413"/>
      <c r="HBQ209" s="407"/>
      <c r="HBR209" s="439"/>
      <c r="HBS209" s="413"/>
      <c r="HBT209" s="413"/>
      <c r="HBU209" s="413"/>
      <c r="HBV209" s="413"/>
      <c r="HBW209" s="413"/>
      <c r="HBX209" s="413"/>
      <c r="HBY209" s="413"/>
      <c r="HBZ209" s="412"/>
      <c r="HCA209" s="412"/>
      <c r="HCB209" s="412"/>
      <c r="HCC209" s="412"/>
      <c r="HCD209" s="412"/>
      <c r="HCE209" s="412"/>
      <c r="HCF209" s="412"/>
      <c r="HCG209" s="412"/>
      <c r="HCH209" s="412"/>
      <c r="HCI209" s="412"/>
      <c r="HCJ209" s="412"/>
      <c r="HCK209" s="412"/>
      <c r="HCL209" s="412"/>
      <c r="HCM209" s="412"/>
      <c r="HCN209" s="412"/>
      <c r="HCO209" s="412"/>
      <c r="HCP209" s="412"/>
      <c r="HCQ209" s="412"/>
      <c r="HCR209" s="412"/>
      <c r="HCS209" s="412"/>
      <c r="HCT209" s="412"/>
      <c r="HCU209" s="412"/>
      <c r="HCV209" s="412"/>
      <c r="HCW209" s="412"/>
      <c r="HCX209" s="412"/>
      <c r="HCY209" s="412"/>
      <c r="HCZ209" s="412"/>
      <c r="HDA209" s="412"/>
      <c r="HDB209" s="412"/>
      <c r="HDC209" s="412"/>
      <c r="HDD209" s="412"/>
      <c r="HDE209" s="412"/>
      <c r="HDF209" s="412"/>
      <c r="HDG209" s="412"/>
      <c r="HDH209" s="412"/>
      <c r="HDI209" s="412"/>
      <c r="HDJ209" s="412"/>
      <c r="HDK209" s="412"/>
      <c r="HDL209" s="412"/>
      <c r="HDM209" s="412"/>
      <c r="HDN209" s="412"/>
      <c r="HDO209" s="412"/>
      <c r="HDP209" s="412"/>
      <c r="HDQ209" s="412"/>
      <c r="HDR209" s="413"/>
      <c r="HDS209" s="413"/>
      <c r="HDT209" s="413"/>
      <c r="HDU209" s="413"/>
      <c r="HDV209" s="413"/>
      <c r="HDW209" s="413"/>
      <c r="HDX209" s="413"/>
      <c r="HDY209" s="413"/>
      <c r="HDZ209" s="413"/>
      <c r="HEA209" s="413"/>
      <c r="HEB209" s="413"/>
      <c r="HEC209" s="413"/>
      <c r="HED209" s="413"/>
      <c r="HEE209" s="413"/>
      <c r="HEF209" s="413"/>
      <c r="HEG209" s="413"/>
      <c r="HEH209" s="413"/>
      <c r="HEI209" s="413"/>
      <c r="HEJ209" s="413"/>
      <c r="HEK209" s="413"/>
      <c r="HEL209" s="413"/>
      <c r="HEM209" s="413"/>
      <c r="HEN209" s="413"/>
      <c r="HEO209" s="413"/>
      <c r="HEP209" s="414"/>
      <c r="HEQ209" s="414"/>
      <c r="HER209" s="414"/>
      <c r="HES209" s="414"/>
      <c r="HET209" s="414"/>
      <c r="HEU209" s="413"/>
      <c r="HEV209" s="413"/>
      <c r="HEW209" s="414"/>
      <c r="HEX209" s="414"/>
      <c r="HEY209" s="413"/>
      <c r="HEZ209" s="413"/>
      <c r="HFA209" s="414"/>
      <c r="HFB209" s="414"/>
      <c r="HFC209" s="413"/>
      <c r="HFD209" s="413"/>
      <c r="HFE209" s="413"/>
      <c r="HFF209" s="413"/>
      <c r="HFG209" s="413"/>
      <c r="HFH209" s="413"/>
      <c r="HFI209" s="413"/>
      <c r="HFJ209" s="414"/>
      <c r="HFK209" s="414"/>
      <c r="HFL209" s="413"/>
      <c r="HFM209" s="413"/>
      <c r="HFN209" s="414"/>
      <c r="HFO209" s="414"/>
      <c r="HFP209" s="413"/>
      <c r="HFQ209" s="413"/>
      <c r="HFR209" s="413"/>
      <c r="HFS209" s="413"/>
      <c r="HFT209" s="413"/>
      <c r="HFU209" s="407"/>
      <c r="HFV209" s="439"/>
      <c r="HFW209" s="413"/>
      <c r="HFX209" s="413"/>
      <c r="HFY209" s="413"/>
      <c r="HFZ209" s="413"/>
      <c r="HGA209" s="413"/>
      <c r="HGB209" s="413"/>
      <c r="HGC209" s="413"/>
      <c r="HGD209" s="412"/>
      <c r="HGE209" s="412"/>
      <c r="HGF209" s="412"/>
      <c r="HGG209" s="412"/>
      <c r="HGH209" s="412"/>
      <c r="HGI209" s="412"/>
      <c r="HGJ209" s="412"/>
      <c r="HGK209" s="412"/>
      <c r="HGL209" s="412"/>
      <c r="HGM209" s="412"/>
      <c r="HGN209" s="412"/>
      <c r="HGO209" s="412"/>
      <c r="HGP209" s="412"/>
      <c r="HGQ209" s="412"/>
      <c r="HGR209" s="412"/>
      <c r="HGS209" s="412"/>
      <c r="HGT209" s="412"/>
      <c r="HGU209" s="412"/>
      <c r="HGV209" s="412"/>
      <c r="HGW209" s="412"/>
      <c r="HGX209" s="412"/>
      <c r="HGY209" s="412"/>
      <c r="HGZ209" s="412"/>
      <c r="HHA209" s="412"/>
      <c r="HHB209" s="412"/>
      <c r="HHC209" s="412"/>
      <c r="HHD209" s="412"/>
      <c r="HHE209" s="412"/>
      <c r="HHF209" s="412"/>
      <c r="HHG209" s="412"/>
      <c r="HHH209" s="412"/>
      <c r="HHI209" s="412"/>
      <c r="HHJ209" s="412"/>
      <c r="HHK209" s="412"/>
      <c r="HHL209" s="412"/>
      <c r="HHM209" s="412"/>
      <c r="HHN209" s="412"/>
      <c r="HHO209" s="412"/>
      <c r="HHP209" s="412"/>
      <c r="HHQ209" s="412"/>
      <c r="HHR209" s="412"/>
      <c r="HHS209" s="412"/>
      <c r="HHT209" s="412"/>
      <c r="HHU209" s="412"/>
      <c r="HHV209" s="413"/>
      <c r="HHW209" s="413"/>
      <c r="HHX209" s="413"/>
      <c r="HHY209" s="413"/>
      <c r="HHZ209" s="413"/>
      <c r="HIA209" s="413"/>
      <c r="HIB209" s="413"/>
      <c r="HIC209" s="413"/>
      <c r="HID209" s="413"/>
      <c r="HIE209" s="413"/>
      <c r="HIF209" s="413"/>
      <c r="HIG209" s="413"/>
      <c r="HIH209" s="413"/>
      <c r="HII209" s="413"/>
      <c r="HIJ209" s="413"/>
      <c r="HIK209" s="413"/>
      <c r="HIL209" s="413"/>
      <c r="HIM209" s="413"/>
      <c r="HIN209" s="413"/>
      <c r="HIO209" s="413"/>
      <c r="HIP209" s="413"/>
      <c r="HIQ209" s="413"/>
      <c r="HIR209" s="413"/>
      <c r="HIS209" s="413"/>
      <c r="HIT209" s="414"/>
      <c r="HIU209" s="414"/>
      <c r="HIV209" s="414"/>
      <c r="HIW209" s="414"/>
      <c r="HIX209" s="414"/>
      <c r="HIY209" s="413"/>
      <c r="HIZ209" s="413"/>
      <c r="HJA209" s="414"/>
      <c r="HJB209" s="414"/>
      <c r="HJC209" s="413"/>
      <c r="HJD209" s="413"/>
      <c r="HJE209" s="414"/>
      <c r="HJF209" s="414"/>
      <c r="HJG209" s="413"/>
      <c r="HJH209" s="413"/>
      <c r="HJI209" s="413"/>
      <c r="HJJ209" s="413"/>
      <c r="HJK209" s="413"/>
      <c r="HJL209" s="413"/>
      <c r="HJM209" s="413"/>
      <c r="HJN209" s="414"/>
      <c r="HJO209" s="414"/>
      <c r="HJP209" s="413"/>
      <c r="HJQ209" s="413"/>
      <c r="HJR209" s="414"/>
      <c r="HJS209" s="414"/>
      <c r="HJT209" s="413"/>
      <c r="HJU209" s="413"/>
      <c r="HJV209" s="413"/>
      <c r="HJW209" s="413"/>
      <c r="HJX209" s="413"/>
      <c r="HJY209" s="407"/>
      <c r="HJZ209" s="439"/>
      <c r="HKA209" s="413"/>
      <c r="HKB209" s="413"/>
      <c r="HKC209" s="413"/>
      <c r="HKD209" s="413"/>
      <c r="HKE209" s="413"/>
      <c r="HKF209" s="413"/>
      <c r="HKG209" s="413"/>
      <c r="HKH209" s="412"/>
      <c r="HKI209" s="412"/>
      <c r="HKJ209" s="412"/>
      <c r="HKK209" s="412"/>
      <c r="HKL209" s="412"/>
      <c r="HKM209" s="412"/>
      <c r="HKN209" s="412"/>
      <c r="HKO209" s="412"/>
      <c r="HKP209" s="412"/>
      <c r="HKQ209" s="412"/>
      <c r="HKR209" s="412"/>
      <c r="HKS209" s="412"/>
      <c r="HKT209" s="412"/>
      <c r="HKU209" s="412"/>
      <c r="HKV209" s="412"/>
      <c r="HKW209" s="412"/>
      <c r="HKX209" s="412"/>
      <c r="HKY209" s="412"/>
      <c r="HKZ209" s="412"/>
      <c r="HLA209" s="412"/>
      <c r="HLB209" s="412"/>
      <c r="HLC209" s="412"/>
      <c r="HLD209" s="412"/>
      <c r="HLE209" s="412"/>
      <c r="HLF209" s="412"/>
      <c r="HLG209" s="412"/>
      <c r="HLH209" s="412"/>
      <c r="HLI209" s="412"/>
      <c r="HLJ209" s="412"/>
      <c r="HLK209" s="412"/>
      <c r="HLL209" s="412"/>
      <c r="HLM209" s="412"/>
      <c r="HLN209" s="412"/>
      <c r="HLO209" s="412"/>
      <c r="HLP209" s="412"/>
      <c r="HLQ209" s="412"/>
      <c r="HLR209" s="412"/>
      <c r="HLS209" s="412"/>
      <c r="HLT209" s="412"/>
      <c r="HLU209" s="412"/>
      <c r="HLV209" s="412"/>
      <c r="HLW209" s="412"/>
      <c r="HLX209" s="412"/>
      <c r="HLY209" s="412"/>
      <c r="HLZ209" s="413"/>
      <c r="HMA209" s="413"/>
      <c r="HMB209" s="413"/>
      <c r="HMC209" s="413"/>
      <c r="HMD209" s="413"/>
      <c r="HME209" s="413"/>
      <c r="HMF209" s="413"/>
      <c r="HMG209" s="413"/>
      <c r="HMH209" s="413"/>
      <c r="HMI209" s="413"/>
      <c r="HMJ209" s="413"/>
      <c r="HMK209" s="413"/>
      <c r="HML209" s="413"/>
      <c r="HMM209" s="413"/>
      <c r="HMN209" s="413"/>
      <c r="HMO209" s="413"/>
      <c r="HMP209" s="413"/>
      <c r="HMQ209" s="413"/>
      <c r="HMR209" s="413"/>
      <c r="HMS209" s="413"/>
      <c r="HMT209" s="413"/>
      <c r="HMU209" s="413"/>
      <c r="HMV209" s="413"/>
      <c r="HMW209" s="413"/>
      <c r="HMX209" s="414"/>
      <c r="HMY209" s="414"/>
      <c r="HMZ209" s="414"/>
      <c r="HNA209" s="414"/>
      <c r="HNB209" s="414"/>
      <c r="HNC209" s="413"/>
      <c r="HND209" s="413"/>
      <c r="HNE209" s="414"/>
      <c r="HNF209" s="414"/>
      <c r="HNG209" s="413"/>
      <c r="HNH209" s="413"/>
      <c r="HNI209" s="414"/>
      <c r="HNJ209" s="414"/>
      <c r="HNK209" s="413"/>
      <c r="HNL209" s="413"/>
      <c r="HNM209" s="413"/>
      <c r="HNN209" s="413"/>
      <c r="HNO209" s="413"/>
      <c r="HNP209" s="413"/>
      <c r="HNQ209" s="413"/>
      <c r="HNR209" s="414"/>
      <c r="HNS209" s="414"/>
      <c r="HNT209" s="413"/>
      <c r="HNU209" s="413"/>
      <c r="HNV209" s="414"/>
      <c r="HNW209" s="414"/>
      <c r="HNX209" s="413"/>
      <c r="HNY209" s="413"/>
      <c r="HNZ209" s="413"/>
      <c r="HOA209" s="413"/>
      <c r="HOB209" s="413"/>
      <c r="HOC209" s="407"/>
      <c r="HOD209" s="439"/>
      <c r="HOE209" s="413"/>
      <c r="HOF209" s="413"/>
      <c r="HOG209" s="413"/>
      <c r="HOH209" s="413"/>
      <c r="HOI209" s="413"/>
      <c r="HOJ209" s="413"/>
      <c r="HOK209" s="413"/>
      <c r="HOL209" s="412"/>
      <c r="HOM209" s="412"/>
      <c r="HON209" s="412"/>
      <c r="HOO209" s="412"/>
      <c r="HOP209" s="412"/>
      <c r="HOQ209" s="412"/>
      <c r="HOR209" s="412"/>
      <c r="HOS209" s="412"/>
      <c r="HOT209" s="412"/>
      <c r="HOU209" s="412"/>
      <c r="HOV209" s="412"/>
      <c r="HOW209" s="412"/>
      <c r="HOX209" s="412"/>
      <c r="HOY209" s="412"/>
      <c r="HOZ209" s="412"/>
      <c r="HPA209" s="412"/>
      <c r="HPB209" s="412"/>
      <c r="HPC209" s="412"/>
      <c r="HPD209" s="412"/>
      <c r="HPE209" s="412"/>
      <c r="HPF209" s="412"/>
      <c r="HPG209" s="412"/>
      <c r="HPH209" s="412"/>
      <c r="HPI209" s="412"/>
      <c r="HPJ209" s="412"/>
      <c r="HPK209" s="412"/>
      <c r="HPL209" s="412"/>
      <c r="HPM209" s="412"/>
      <c r="HPN209" s="412"/>
      <c r="HPO209" s="412"/>
      <c r="HPP209" s="412"/>
      <c r="HPQ209" s="412"/>
      <c r="HPR209" s="412"/>
      <c r="HPS209" s="412"/>
      <c r="HPT209" s="412"/>
      <c r="HPU209" s="412"/>
      <c r="HPV209" s="412"/>
      <c r="HPW209" s="412"/>
      <c r="HPX209" s="412"/>
      <c r="HPY209" s="412"/>
      <c r="HPZ209" s="412"/>
      <c r="HQA209" s="412"/>
      <c r="HQB209" s="412"/>
      <c r="HQC209" s="412"/>
      <c r="HQD209" s="413"/>
      <c r="HQE209" s="413"/>
      <c r="HQF209" s="413"/>
      <c r="HQG209" s="413"/>
      <c r="HQH209" s="413"/>
      <c r="HQI209" s="413"/>
      <c r="HQJ209" s="413"/>
      <c r="HQK209" s="413"/>
      <c r="HQL209" s="413"/>
      <c r="HQM209" s="413"/>
      <c r="HQN209" s="413"/>
      <c r="HQO209" s="413"/>
      <c r="HQP209" s="413"/>
      <c r="HQQ209" s="413"/>
      <c r="HQR209" s="413"/>
      <c r="HQS209" s="413"/>
      <c r="HQT209" s="413"/>
      <c r="HQU209" s="413"/>
      <c r="HQV209" s="413"/>
      <c r="HQW209" s="413"/>
      <c r="HQX209" s="413"/>
      <c r="HQY209" s="413"/>
      <c r="HQZ209" s="413"/>
      <c r="HRA209" s="413"/>
      <c r="HRB209" s="414"/>
      <c r="HRC209" s="414"/>
      <c r="HRD209" s="414"/>
      <c r="HRE209" s="414"/>
      <c r="HRF209" s="414"/>
      <c r="HRG209" s="413"/>
      <c r="HRH209" s="413"/>
      <c r="HRI209" s="414"/>
      <c r="HRJ209" s="414"/>
      <c r="HRK209" s="413"/>
      <c r="HRL209" s="413"/>
      <c r="HRM209" s="414"/>
      <c r="HRN209" s="414"/>
      <c r="HRO209" s="413"/>
      <c r="HRP209" s="413"/>
      <c r="HRQ209" s="413"/>
      <c r="HRR209" s="413"/>
      <c r="HRS209" s="413"/>
      <c r="HRT209" s="413"/>
      <c r="HRU209" s="413"/>
      <c r="HRV209" s="414"/>
      <c r="HRW209" s="414"/>
      <c r="HRX209" s="413"/>
      <c r="HRY209" s="413"/>
      <c r="HRZ209" s="414"/>
      <c r="HSA209" s="414"/>
      <c r="HSB209" s="413"/>
      <c r="HSC209" s="413"/>
      <c r="HSD209" s="413"/>
      <c r="HSE209" s="413"/>
      <c r="HSF209" s="413"/>
      <c r="HSG209" s="407"/>
      <c r="HSH209" s="439"/>
      <c r="HSI209" s="413"/>
      <c r="HSJ209" s="413"/>
      <c r="HSK209" s="413"/>
      <c r="HSL209" s="413"/>
      <c r="HSM209" s="413"/>
      <c r="HSN209" s="413"/>
      <c r="HSO209" s="413"/>
      <c r="HSP209" s="412"/>
      <c r="HSQ209" s="412"/>
      <c r="HSR209" s="412"/>
      <c r="HSS209" s="412"/>
      <c r="HST209" s="412"/>
      <c r="HSU209" s="412"/>
      <c r="HSV209" s="412"/>
      <c r="HSW209" s="412"/>
      <c r="HSX209" s="412"/>
      <c r="HSY209" s="412"/>
      <c r="HSZ209" s="412"/>
      <c r="HTA209" s="412"/>
      <c r="HTB209" s="412"/>
      <c r="HTC209" s="412"/>
      <c r="HTD209" s="412"/>
      <c r="HTE209" s="412"/>
      <c r="HTF209" s="412"/>
      <c r="HTG209" s="412"/>
      <c r="HTH209" s="412"/>
      <c r="HTI209" s="412"/>
      <c r="HTJ209" s="412"/>
      <c r="HTK209" s="412"/>
      <c r="HTL209" s="412"/>
      <c r="HTM209" s="412"/>
      <c r="HTN209" s="412"/>
      <c r="HTO209" s="412"/>
      <c r="HTP209" s="412"/>
      <c r="HTQ209" s="412"/>
      <c r="HTR209" s="412"/>
      <c r="HTS209" s="412"/>
      <c r="HTT209" s="412"/>
      <c r="HTU209" s="412"/>
      <c r="HTV209" s="412"/>
      <c r="HTW209" s="412"/>
      <c r="HTX209" s="412"/>
      <c r="HTY209" s="412"/>
      <c r="HTZ209" s="412"/>
      <c r="HUA209" s="412"/>
      <c r="HUB209" s="412"/>
      <c r="HUC209" s="412"/>
      <c r="HUD209" s="412"/>
      <c r="HUE209" s="412"/>
      <c r="HUF209" s="412"/>
      <c r="HUG209" s="412"/>
      <c r="HUH209" s="413"/>
      <c r="HUI209" s="413"/>
      <c r="HUJ209" s="413"/>
      <c r="HUK209" s="413"/>
      <c r="HUL209" s="413"/>
      <c r="HUM209" s="413"/>
      <c r="HUN209" s="413"/>
      <c r="HUO209" s="413"/>
      <c r="HUP209" s="413"/>
      <c r="HUQ209" s="413"/>
      <c r="HUR209" s="413"/>
      <c r="HUS209" s="413"/>
      <c r="HUT209" s="413"/>
      <c r="HUU209" s="413"/>
      <c r="HUV209" s="413"/>
      <c r="HUW209" s="413"/>
      <c r="HUX209" s="413"/>
      <c r="HUY209" s="413"/>
      <c r="HUZ209" s="413"/>
      <c r="HVA209" s="413"/>
      <c r="HVB209" s="413"/>
      <c r="HVC209" s="413"/>
      <c r="HVD209" s="413"/>
      <c r="HVE209" s="413"/>
      <c r="HVF209" s="414"/>
      <c r="HVG209" s="414"/>
      <c r="HVH209" s="414"/>
      <c r="HVI209" s="414"/>
      <c r="HVJ209" s="414"/>
      <c r="HVK209" s="413"/>
      <c r="HVL209" s="413"/>
      <c r="HVM209" s="414"/>
      <c r="HVN209" s="414"/>
      <c r="HVO209" s="413"/>
      <c r="HVP209" s="413"/>
      <c r="HVQ209" s="414"/>
      <c r="HVR209" s="414"/>
      <c r="HVS209" s="413"/>
      <c r="HVT209" s="413"/>
      <c r="HVU209" s="413"/>
      <c r="HVV209" s="413"/>
      <c r="HVW209" s="413"/>
      <c r="HVX209" s="413"/>
      <c r="HVY209" s="413"/>
      <c r="HVZ209" s="414"/>
      <c r="HWA209" s="414"/>
      <c r="HWB209" s="413"/>
      <c r="HWC209" s="413"/>
      <c r="HWD209" s="414"/>
      <c r="HWE209" s="414"/>
      <c r="HWF209" s="413"/>
      <c r="HWG209" s="413"/>
      <c r="HWH209" s="413"/>
      <c r="HWI209" s="413"/>
      <c r="HWJ209" s="413"/>
      <c r="HWK209" s="407"/>
      <c r="HWL209" s="439"/>
      <c r="HWM209" s="413"/>
      <c r="HWN209" s="413"/>
      <c r="HWO209" s="413"/>
      <c r="HWP209" s="413"/>
      <c r="HWQ209" s="413"/>
      <c r="HWR209" s="413"/>
      <c r="HWS209" s="413"/>
      <c r="HWT209" s="412"/>
      <c r="HWU209" s="412"/>
      <c r="HWV209" s="412"/>
      <c r="HWW209" s="412"/>
      <c r="HWX209" s="412"/>
      <c r="HWY209" s="412"/>
      <c r="HWZ209" s="412"/>
      <c r="HXA209" s="412"/>
      <c r="HXB209" s="412"/>
      <c r="HXC209" s="412"/>
      <c r="HXD209" s="412"/>
      <c r="HXE209" s="412"/>
      <c r="HXF209" s="412"/>
      <c r="HXG209" s="412"/>
      <c r="HXH209" s="412"/>
      <c r="HXI209" s="412"/>
      <c r="HXJ209" s="412"/>
      <c r="HXK209" s="412"/>
      <c r="HXL209" s="412"/>
      <c r="HXM209" s="412"/>
      <c r="HXN209" s="412"/>
      <c r="HXO209" s="412"/>
      <c r="HXP209" s="412"/>
      <c r="HXQ209" s="412"/>
      <c r="HXR209" s="412"/>
      <c r="HXS209" s="412"/>
      <c r="HXT209" s="412"/>
      <c r="HXU209" s="412"/>
      <c r="HXV209" s="412"/>
      <c r="HXW209" s="412"/>
      <c r="HXX209" s="412"/>
      <c r="HXY209" s="412"/>
      <c r="HXZ209" s="412"/>
      <c r="HYA209" s="412"/>
      <c r="HYB209" s="412"/>
      <c r="HYC209" s="412"/>
      <c r="HYD209" s="412"/>
      <c r="HYE209" s="412"/>
      <c r="HYF209" s="412"/>
      <c r="HYG209" s="412"/>
      <c r="HYH209" s="412"/>
      <c r="HYI209" s="412"/>
      <c r="HYJ209" s="412"/>
      <c r="HYK209" s="412"/>
      <c r="HYL209" s="413"/>
      <c r="HYM209" s="413"/>
      <c r="HYN209" s="413"/>
      <c r="HYO209" s="413"/>
      <c r="HYP209" s="413"/>
      <c r="HYQ209" s="413"/>
      <c r="HYR209" s="413"/>
      <c r="HYS209" s="413"/>
      <c r="HYT209" s="413"/>
      <c r="HYU209" s="413"/>
      <c r="HYV209" s="413"/>
      <c r="HYW209" s="413"/>
      <c r="HYX209" s="413"/>
      <c r="HYY209" s="413"/>
      <c r="HYZ209" s="413"/>
      <c r="HZA209" s="413"/>
      <c r="HZB209" s="413"/>
      <c r="HZC209" s="413"/>
      <c r="HZD209" s="413"/>
      <c r="HZE209" s="413"/>
      <c r="HZF209" s="413"/>
      <c r="HZG209" s="413"/>
      <c r="HZH209" s="413"/>
      <c r="HZI209" s="413"/>
      <c r="HZJ209" s="414"/>
      <c r="HZK209" s="414"/>
      <c r="HZL209" s="414"/>
      <c r="HZM209" s="414"/>
      <c r="HZN209" s="414"/>
      <c r="HZO209" s="413"/>
      <c r="HZP209" s="413"/>
      <c r="HZQ209" s="414"/>
      <c r="HZR209" s="414"/>
      <c r="HZS209" s="413"/>
      <c r="HZT209" s="413"/>
      <c r="HZU209" s="414"/>
      <c r="HZV209" s="414"/>
      <c r="HZW209" s="413"/>
      <c r="HZX209" s="413"/>
      <c r="HZY209" s="413"/>
      <c r="HZZ209" s="413"/>
      <c r="IAA209" s="413"/>
      <c r="IAB209" s="413"/>
      <c r="IAC209" s="413"/>
      <c r="IAD209" s="414"/>
      <c r="IAE209" s="414"/>
      <c r="IAF209" s="413"/>
      <c r="IAG209" s="413"/>
      <c r="IAH209" s="414"/>
      <c r="IAI209" s="414"/>
      <c r="IAJ209" s="413"/>
      <c r="IAK209" s="413"/>
      <c r="IAL209" s="413"/>
      <c r="IAM209" s="413"/>
      <c r="IAN209" s="413"/>
      <c r="IAO209" s="407"/>
      <c r="IAP209" s="439"/>
      <c r="IAQ209" s="413"/>
      <c r="IAR209" s="413"/>
      <c r="IAS209" s="413"/>
      <c r="IAT209" s="413"/>
      <c r="IAU209" s="413"/>
      <c r="IAV209" s="413"/>
      <c r="IAW209" s="413"/>
      <c r="IAX209" s="412"/>
      <c r="IAY209" s="412"/>
      <c r="IAZ209" s="412"/>
      <c r="IBA209" s="412"/>
      <c r="IBB209" s="412"/>
      <c r="IBC209" s="412"/>
      <c r="IBD209" s="412"/>
      <c r="IBE209" s="412"/>
      <c r="IBF209" s="412"/>
      <c r="IBG209" s="412"/>
      <c r="IBH209" s="412"/>
      <c r="IBI209" s="412"/>
      <c r="IBJ209" s="412"/>
      <c r="IBK209" s="412"/>
      <c r="IBL209" s="412"/>
      <c r="IBM209" s="412"/>
      <c r="IBN209" s="412"/>
      <c r="IBO209" s="412"/>
      <c r="IBP209" s="412"/>
      <c r="IBQ209" s="412"/>
      <c r="IBR209" s="412"/>
      <c r="IBS209" s="412"/>
      <c r="IBT209" s="412"/>
      <c r="IBU209" s="412"/>
      <c r="IBV209" s="412"/>
      <c r="IBW209" s="412"/>
      <c r="IBX209" s="412"/>
      <c r="IBY209" s="412"/>
      <c r="IBZ209" s="412"/>
      <c r="ICA209" s="412"/>
      <c r="ICB209" s="412"/>
      <c r="ICC209" s="412"/>
      <c r="ICD209" s="412"/>
      <c r="ICE209" s="412"/>
      <c r="ICF209" s="412"/>
      <c r="ICG209" s="412"/>
      <c r="ICH209" s="412"/>
      <c r="ICI209" s="412"/>
      <c r="ICJ209" s="412"/>
      <c r="ICK209" s="412"/>
      <c r="ICL209" s="412"/>
      <c r="ICM209" s="412"/>
      <c r="ICN209" s="412"/>
      <c r="ICO209" s="412"/>
      <c r="ICP209" s="413"/>
      <c r="ICQ209" s="413"/>
      <c r="ICR209" s="413"/>
      <c r="ICS209" s="413"/>
      <c r="ICT209" s="413"/>
      <c r="ICU209" s="413"/>
      <c r="ICV209" s="413"/>
      <c r="ICW209" s="413"/>
      <c r="ICX209" s="413"/>
      <c r="ICY209" s="413"/>
      <c r="ICZ209" s="413"/>
      <c r="IDA209" s="413"/>
      <c r="IDB209" s="413"/>
      <c r="IDC209" s="413"/>
      <c r="IDD209" s="413"/>
      <c r="IDE209" s="413"/>
      <c r="IDF209" s="413"/>
      <c r="IDG209" s="413"/>
      <c r="IDH209" s="413"/>
      <c r="IDI209" s="413"/>
      <c r="IDJ209" s="413"/>
      <c r="IDK209" s="413"/>
      <c r="IDL209" s="413"/>
      <c r="IDM209" s="413"/>
      <c r="IDN209" s="414"/>
      <c r="IDO209" s="414"/>
      <c r="IDP209" s="414"/>
      <c r="IDQ209" s="414"/>
      <c r="IDR209" s="414"/>
      <c r="IDS209" s="413"/>
      <c r="IDT209" s="413"/>
      <c r="IDU209" s="414"/>
      <c r="IDV209" s="414"/>
      <c r="IDW209" s="413"/>
      <c r="IDX209" s="413"/>
      <c r="IDY209" s="414"/>
      <c r="IDZ209" s="414"/>
      <c r="IEA209" s="413"/>
      <c r="IEB209" s="413"/>
      <c r="IEC209" s="413"/>
      <c r="IED209" s="413"/>
      <c r="IEE209" s="413"/>
      <c r="IEF209" s="413"/>
      <c r="IEG209" s="413"/>
      <c r="IEH209" s="414"/>
      <c r="IEI209" s="414"/>
      <c r="IEJ209" s="413"/>
      <c r="IEK209" s="413"/>
      <c r="IEL209" s="414"/>
      <c r="IEM209" s="414"/>
      <c r="IEN209" s="413"/>
      <c r="IEO209" s="413"/>
      <c r="IEP209" s="413"/>
      <c r="IEQ209" s="413"/>
      <c r="IER209" s="413"/>
      <c r="IES209" s="407"/>
      <c r="IET209" s="439"/>
      <c r="IEU209" s="413"/>
      <c r="IEV209" s="413"/>
      <c r="IEW209" s="413"/>
      <c r="IEX209" s="413"/>
      <c r="IEY209" s="413"/>
      <c r="IEZ209" s="413"/>
      <c r="IFA209" s="413"/>
      <c r="IFB209" s="412"/>
      <c r="IFC209" s="412"/>
      <c r="IFD209" s="412"/>
      <c r="IFE209" s="412"/>
      <c r="IFF209" s="412"/>
      <c r="IFG209" s="412"/>
      <c r="IFH209" s="412"/>
      <c r="IFI209" s="412"/>
      <c r="IFJ209" s="412"/>
      <c r="IFK209" s="412"/>
      <c r="IFL209" s="412"/>
      <c r="IFM209" s="412"/>
      <c r="IFN209" s="412"/>
      <c r="IFO209" s="412"/>
      <c r="IFP209" s="412"/>
      <c r="IFQ209" s="412"/>
      <c r="IFR209" s="412"/>
      <c r="IFS209" s="412"/>
      <c r="IFT209" s="412"/>
      <c r="IFU209" s="412"/>
      <c r="IFV209" s="412"/>
      <c r="IFW209" s="412"/>
      <c r="IFX209" s="412"/>
      <c r="IFY209" s="412"/>
      <c r="IFZ209" s="412"/>
      <c r="IGA209" s="412"/>
      <c r="IGB209" s="412"/>
      <c r="IGC209" s="412"/>
      <c r="IGD209" s="412"/>
      <c r="IGE209" s="412"/>
      <c r="IGF209" s="412"/>
      <c r="IGG209" s="412"/>
      <c r="IGH209" s="412"/>
      <c r="IGI209" s="412"/>
      <c r="IGJ209" s="412"/>
      <c r="IGK209" s="412"/>
      <c r="IGL209" s="412"/>
      <c r="IGM209" s="412"/>
      <c r="IGN209" s="412"/>
      <c r="IGO209" s="412"/>
      <c r="IGP209" s="412"/>
      <c r="IGQ209" s="412"/>
      <c r="IGR209" s="412"/>
      <c r="IGS209" s="412"/>
      <c r="IGT209" s="413"/>
      <c r="IGU209" s="413"/>
      <c r="IGV209" s="413"/>
      <c r="IGW209" s="413"/>
      <c r="IGX209" s="413"/>
      <c r="IGY209" s="413"/>
      <c r="IGZ209" s="413"/>
      <c r="IHA209" s="413"/>
      <c r="IHB209" s="413"/>
      <c r="IHC209" s="413"/>
      <c r="IHD209" s="413"/>
      <c r="IHE209" s="413"/>
      <c r="IHF209" s="413"/>
      <c r="IHG209" s="413"/>
      <c r="IHH209" s="413"/>
      <c r="IHI209" s="413"/>
      <c r="IHJ209" s="413"/>
      <c r="IHK209" s="413"/>
      <c r="IHL209" s="413"/>
      <c r="IHM209" s="413"/>
      <c r="IHN209" s="413"/>
      <c r="IHO209" s="413"/>
      <c r="IHP209" s="413"/>
      <c r="IHQ209" s="413"/>
      <c r="IHR209" s="414"/>
      <c r="IHS209" s="414"/>
      <c r="IHT209" s="414"/>
      <c r="IHU209" s="414"/>
      <c r="IHV209" s="414"/>
      <c r="IHW209" s="413"/>
      <c r="IHX209" s="413"/>
      <c r="IHY209" s="414"/>
      <c r="IHZ209" s="414"/>
      <c r="IIA209" s="413"/>
      <c r="IIB209" s="413"/>
      <c r="IIC209" s="414"/>
      <c r="IID209" s="414"/>
      <c r="IIE209" s="413"/>
      <c r="IIF209" s="413"/>
      <c r="IIG209" s="413"/>
      <c r="IIH209" s="413"/>
      <c r="III209" s="413"/>
      <c r="IIJ209" s="413"/>
      <c r="IIK209" s="413"/>
      <c r="IIL209" s="414"/>
      <c r="IIM209" s="414"/>
      <c r="IIN209" s="413"/>
      <c r="IIO209" s="413"/>
      <c r="IIP209" s="414"/>
      <c r="IIQ209" s="414"/>
      <c r="IIR209" s="413"/>
      <c r="IIS209" s="413"/>
      <c r="IIT209" s="413"/>
      <c r="IIU209" s="413"/>
      <c r="IIV209" s="413"/>
      <c r="IIW209" s="407"/>
      <c r="IIX209" s="439"/>
      <c r="IIY209" s="413"/>
      <c r="IIZ209" s="413"/>
      <c r="IJA209" s="413"/>
      <c r="IJB209" s="413"/>
      <c r="IJC209" s="413"/>
      <c r="IJD209" s="413"/>
      <c r="IJE209" s="413"/>
      <c r="IJF209" s="412"/>
      <c r="IJG209" s="412"/>
      <c r="IJH209" s="412"/>
      <c r="IJI209" s="412"/>
      <c r="IJJ209" s="412"/>
      <c r="IJK209" s="412"/>
      <c r="IJL209" s="412"/>
      <c r="IJM209" s="412"/>
      <c r="IJN209" s="412"/>
      <c r="IJO209" s="412"/>
      <c r="IJP209" s="412"/>
      <c r="IJQ209" s="412"/>
      <c r="IJR209" s="412"/>
      <c r="IJS209" s="412"/>
      <c r="IJT209" s="412"/>
      <c r="IJU209" s="412"/>
      <c r="IJV209" s="412"/>
      <c r="IJW209" s="412"/>
      <c r="IJX209" s="412"/>
      <c r="IJY209" s="412"/>
      <c r="IJZ209" s="412"/>
      <c r="IKA209" s="412"/>
      <c r="IKB209" s="412"/>
      <c r="IKC209" s="412"/>
      <c r="IKD209" s="412"/>
      <c r="IKE209" s="412"/>
      <c r="IKF209" s="412"/>
      <c r="IKG209" s="412"/>
      <c r="IKH209" s="412"/>
      <c r="IKI209" s="412"/>
      <c r="IKJ209" s="412"/>
      <c r="IKK209" s="412"/>
      <c r="IKL209" s="412"/>
      <c r="IKM209" s="412"/>
      <c r="IKN209" s="412"/>
      <c r="IKO209" s="412"/>
      <c r="IKP209" s="412"/>
      <c r="IKQ209" s="412"/>
      <c r="IKR209" s="412"/>
      <c r="IKS209" s="412"/>
      <c r="IKT209" s="412"/>
      <c r="IKU209" s="412"/>
      <c r="IKV209" s="412"/>
      <c r="IKW209" s="412"/>
      <c r="IKX209" s="413"/>
      <c r="IKY209" s="413"/>
      <c r="IKZ209" s="413"/>
      <c r="ILA209" s="413"/>
      <c r="ILB209" s="413"/>
      <c r="ILC209" s="413"/>
      <c r="ILD209" s="413"/>
      <c r="ILE209" s="413"/>
      <c r="ILF209" s="413"/>
      <c r="ILG209" s="413"/>
      <c r="ILH209" s="413"/>
      <c r="ILI209" s="413"/>
      <c r="ILJ209" s="413"/>
      <c r="ILK209" s="413"/>
      <c r="ILL209" s="413"/>
      <c r="ILM209" s="413"/>
      <c r="ILN209" s="413"/>
      <c r="ILO209" s="413"/>
      <c r="ILP209" s="413"/>
      <c r="ILQ209" s="413"/>
      <c r="ILR209" s="413"/>
      <c r="ILS209" s="413"/>
      <c r="ILT209" s="413"/>
      <c r="ILU209" s="413"/>
      <c r="ILV209" s="414"/>
      <c r="ILW209" s="414"/>
      <c r="ILX209" s="414"/>
      <c r="ILY209" s="414"/>
      <c r="ILZ209" s="414"/>
      <c r="IMA209" s="413"/>
      <c r="IMB209" s="413"/>
      <c r="IMC209" s="414"/>
      <c r="IMD209" s="414"/>
      <c r="IME209" s="413"/>
      <c r="IMF209" s="413"/>
      <c r="IMG209" s="414"/>
      <c r="IMH209" s="414"/>
      <c r="IMI209" s="413"/>
      <c r="IMJ209" s="413"/>
      <c r="IMK209" s="413"/>
      <c r="IML209" s="413"/>
      <c r="IMM209" s="413"/>
      <c r="IMN209" s="413"/>
      <c r="IMO209" s="413"/>
      <c r="IMP209" s="414"/>
      <c r="IMQ209" s="414"/>
      <c r="IMR209" s="413"/>
      <c r="IMS209" s="413"/>
      <c r="IMT209" s="414"/>
      <c r="IMU209" s="414"/>
      <c r="IMV209" s="413"/>
      <c r="IMW209" s="413"/>
      <c r="IMX209" s="413"/>
      <c r="IMY209" s="413"/>
      <c r="IMZ209" s="413"/>
      <c r="INA209" s="407"/>
      <c r="INB209" s="439"/>
      <c r="INC209" s="413"/>
      <c r="IND209" s="413"/>
      <c r="INE209" s="413"/>
      <c r="INF209" s="413"/>
      <c r="ING209" s="413"/>
      <c r="INH209" s="413"/>
      <c r="INI209" s="413"/>
      <c r="INJ209" s="412"/>
      <c r="INK209" s="412"/>
      <c r="INL209" s="412"/>
      <c r="INM209" s="412"/>
      <c r="INN209" s="412"/>
      <c r="INO209" s="412"/>
      <c r="INP209" s="412"/>
      <c r="INQ209" s="412"/>
      <c r="INR209" s="412"/>
      <c r="INS209" s="412"/>
      <c r="INT209" s="412"/>
      <c r="INU209" s="412"/>
      <c r="INV209" s="412"/>
      <c r="INW209" s="412"/>
      <c r="INX209" s="412"/>
      <c r="INY209" s="412"/>
      <c r="INZ209" s="412"/>
      <c r="IOA209" s="412"/>
      <c r="IOB209" s="412"/>
      <c r="IOC209" s="412"/>
      <c r="IOD209" s="412"/>
      <c r="IOE209" s="412"/>
      <c r="IOF209" s="412"/>
      <c r="IOG209" s="412"/>
      <c r="IOH209" s="412"/>
      <c r="IOI209" s="412"/>
      <c r="IOJ209" s="412"/>
      <c r="IOK209" s="412"/>
      <c r="IOL209" s="412"/>
      <c r="IOM209" s="412"/>
      <c r="ION209" s="412"/>
      <c r="IOO209" s="412"/>
      <c r="IOP209" s="412"/>
      <c r="IOQ209" s="412"/>
      <c r="IOR209" s="412"/>
      <c r="IOS209" s="412"/>
      <c r="IOT209" s="412"/>
      <c r="IOU209" s="412"/>
      <c r="IOV209" s="412"/>
      <c r="IOW209" s="412"/>
      <c r="IOX209" s="412"/>
      <c r="IOY209" s="412"/>
      <c r="IOZ209" s="412"/>
      <c r="IPA209" s="412"/>
      <c r="IPB209" s="413"/>
      <c r="IPC209" s="413"/>
      <c r="IPD209" s="413"/>
      <c r="IPE209" s="413"/>
      <c r="IPF209" s="413"/>
      <c r="IPG209" s="413"/>
      <c r="IPH209" s="413"/>
      <c r="IPI209" s="413"/>
      <c r="IPJ209" s="413"/>
      <c r="IPK209" s="413"/>
      <c r="IPL209" s="413"/>
      <c r="IPM209" s="413"/>
      <c r="IPN209" s="413"/>
      <c r="IPO209" s="413"/>
      <c r="IPP209" s="413"/>
      <c r="IPQ209" s="413"/>
      <c r="IPR209" s="413"/>
      <c r="IPS209" s="413"/>
      <c r="IPT209" s="413"/>
      <c r="IPU209" s="413"/>
      <c r="IPV209" s="413"/>
      <c r="IPW209" s="413"/>
      <c r="IPX209" s="413"/>
      <c r="IPY209" s="413"/>
      <c r="IPZ209" s="414"/>
      <c r="IQA209" s="414"/>
      <c r="IQB209" s="414"/>
      <c r="IQC209" s="414"/>
      <c r="IQD209" s="414"/>
      <c r="IQE209" s="413"/>
      <c r="IQF209" s="413"/>
      <c r="IQG209" s="414"/>
      <c r="IQH209" s="414"/>
      <c r="IQI209" s="413"/>
      <c r="IQJ209" s="413"/>
      <c r="IQK209" s="414"/>
      <c r="IQL209" s="414"/>
      <c r="IQM209" s="413"/>
      <c r="IQN209" s="413"/>
      <c r="IQO209" s="413"/>
      <c r="IQP209" s="413"/>
      <c r="IQQ209" s="413"/>
      <c r="IQR209" s="413"/>
      <c r="IQS209" s="413"/>
      <c r="IQT209" s="414"/>
      <c r="IQU209" s="414"/>
      <c r="IQV209" s="413"/>
      <c r="IQW209" s="413"/>
      <c r="IQX209" s="414"/>
      <c r="IQY209" s="414"/>
      <c r="IQZ209" s="413"/>
      <c r="IRA209" s="413"/>
      <c r="IRB209" s="413"/>
      <c r="IRC209" s="413"/>
      <c r="IRD209" s="413"/>
      <c r="IRE209" s="407"/>
      <c r="IRF209" s="439"/>
      <c r="IRG209" s="413"/>
      <c r="IRH209" s="413"/>
      <c r="IRI209" s="413"/>
      <c r="IRJ209" s="413"/>
      <c r="IRK209" s="413"/>
      <c r="IRL209" s="413"/>
      <c r="IRM209" s="413"/>
      <c r="IRN209" s="412"/>
      <c r="IRO209" s="412"/>
      <c r="IRP209" s="412"/>
      <c r="IRQ209" s="412"/>
      <c r="IRR209" s="412"/>
      <c r="IRS209" s="412"/>
      <c r="IRT209" s="412"/>
      <c r="IRU209" s="412"/>
      <c r="IRV209" s="412"/>
      <c r="IRW209" s="412"/>
      <c r="IRX209" s="412"/>
      <c r="IRY209" s="412"/>
      <c r="IRZ209" s="412"/>
      <c r="ISA209" s="412"/>
      <c r="ISB209" s="412"/>
      <c r="ISC209" s="412"/>
      <c r="ISD209" s="412"/>
      <c r="ISE209" s="412"/>
      <c r="ISF209" s="412"/>
      <c r="ISG209" s="412"/>
      <c r="ISH209" s="412"/>
      <c r="ISI209" s="412"/>
      <c r="ISJ209" s="412"/>
      <c r="ISK209" s="412"/>
      <c r="ISL209" s="412"/>
      <c r="ISM209" s="412"/>
      <c r="ISN209" s="412"/>
      <c r="ISO209" s="412"/>
      <c r="ISP209" s="412"/>
      <c r="ISQ209" s="412"/>
      <c r="ISR209" s="412"/>
      <c r="ISS209" s="412"/>
      <c r="IST209" s="412"/>
      <c r="ISU209" s="412"/>
      <c r="ISV209" s="412"/>
      <c r="ISW209" s="412"/>
      <c r="ISX209" s="412"/>
      <c r="ISY209" s="412"/>
      <c r="ISZ209" s="412"/>
      <c r="ITA209" s="412"/>
      <c r="ITB209" s="412"/>
      <c r="ITC209" s="412"/>
      <c r="ITD209" s="412"/>
      <c r="ITE209" s="412"/>
      <c r="ITF209" s="413"/>
      <c r="ITG209" s="413"/>
      <c r="ITH209" s="413"/>
      <c r="ITI209" s="413"/>
      <c r="ITJ209" s="413"/>
      <c r="ITK209" s="413"/>
      <c r="ITL209" s="413"/>
      <c r="ITM209" s="413"/>
      <c r="ITN209" s="413"/>
      <c r="ITO209" s="413"/>
      <c r="ITP209" s="413"/>
      <c r="ITQ209" s="413"/>
      <c r="ITR209" s="413"/>
      <c r="ITS209" s="413"/>
      <c r="ITT209" s="413"/>
      <c r="ITU209" s="413"/>
      <c r="ITV209" s="413"/>
      <c r="ITW209" s="413"/>
      <c r="ITX209" s="413"/>
      <c r="ITY209" s="413"/>
      <c r="ITZ209" s="413"/>
      <c r="IUA209" s="413"/>
      <c r="IUB209" s="413"/>
      <c r="IUC209" s="413"/>
      <c r="IUD209" s="414"/>
      <c r="IUE209" s="414"/>
      <c r="IUF209" s="414"/>
      <c r="IUG209" s="414"/>
      <c r="IUH209" s="414"/>
      <c r="IUI209" s="413"/>
      <c r="IUJ209" s="413"/>
      <c r="IUK209" s="414"/>
      <c r="IUL209" s="414"/>
      <c r="IUM209" s="413"/>
      <c r="IUN209" s="413"/>
      <c r="IUO209" s="414"/>
      <c r="IUP209" s="414"/>
      <c r="IUQ209" s="413"/>
      <c r="IUR209" s="413"/>
      <c r="IUS209" s="413"/>
      <c r="IUT209" s="413"/>
      <c r="IUU209" s="413"/>
      <c r="IUV209" s="413"/>
      <c r="IUW209" s="413"/>
      <c r="IUX209" s="414"/>
      <c r="IUY209" s="414"/>
      <c r="IUZ209" s="413"/>
      <c r="IVA209" s="413"/>
      <c r="IVB209" s="414"/>
      <c r="IVC209" s="414"/>
      <c r="IVD209" s="413"/>
      <c r="IVE209" s="413"/>
      <c r="IVF209" s="413"/>
      <c r="IVG209" s="413"/>
      <c r="IVH209" s="413"/>
      <c r="IVI209" s="407"/>
      <c r="IVJ209" s="439"/>
      <c r="IVK209" s="413"/>
      <c r="IVL209" s="413"/>
      <c r="IVM209" s="413"/>
      <c r="IVN209" s="413"/>
      <c r="IVO209" s="413"/>
      <c r="IVP209" s="413"/>
      <c r="IVQ209" s="413"/>
      <c r="IVR209" s="412"/>
      <c r="IVS209" s="412"/>
      <c r="IVT209" s="412"/>
      <c r="IVU209" s="412"/>
      <c r="IVV209" s="412"/>
      <c r="IVW209" s="412"/>
      <c r="IVX209" s="412"/>
      <c r="IVY209" s="412"/>
      <c r="IVZ209" s="412"/>
      <c r="IWA209" s="412"/>
      <c r="IWB209" s="412"/>
      <c r="IWC209" s="412"/>
      <c r="IWD209" s="412"/>
      <c r="IWE209" s="412"/>
      <c r="IWF209" s="412"/>
      <c r="IWG209" s="412"/>
      <c r="IWH209" s="412"/>
      <c r="IWI209" s="412"/>
      <c r="IWJ209" s="412"/>
      <c r="IWK209" s="412"/>
      <c r="IWL209" s="412"/>
      <c r="IWM209" s="412"/>
      <c r="IWN209" s="412"/>
      <c r="IWO209" s="412"/>
      <c r="IWP209" s="412"/>
      <c r="IWQ209" s="412"/>
      <c r="IWR209" s="412"/>
      <c r="IWS209" s="412"/>
      <c r="IWT209" s="412"/>
      <c r="IWU209" s="412"/>
      <c r="IWV209" s="412"/>
      <c r="IWW209" s="412"/>
      <c r="IWX209" s="412"/>
      <c r="IWY209" s="412"/>
      <c r="IWZ209" s="412"/>
      <c r="IXA209" s="412"/>
      <c r="IXB209" s="412"/>
      <c r="IXC209" s="412"/>
      <c r="IXD209" s="412"/>
      <c r="IXE209" s="412"/>
      <c r="IXF209" s="412"/>
      <c r="IXG209" s="412"/>
      <c r="IXH209" s="412"/>
      <c r="IXI209" s="412"/>
      <c r="IXJ209" s="413"/>
      <c r="IXK209" s="413"/>
      <c r="IXL209" s="413"/>
      <c r="IXM209" s="413"/>
      <c r="IXN209" s="413"/>
      <c r="IXO209" s="413"/>
      <c r="IXP209" s="413"/>
      <c r="IXQ209" s="413"/>
      <c r="IXR209" s="413"/>
      <c r="IXS209" s="413"/>
      <c r="IXT209" s="413"/>
      <c r="IXU209" s="413"/>
      <c r="IXV209" s="413"/>
      <c r="IXW209" s="413"/>
      <c r="IXX209" s="413"/>
      <c r="IXY209" s="413"/>
      <c r="IXZ209" s="413"/>
      <c r="IYA209" s="413"/>
      <c r="IYB209" s="413"/>
      <c r="IYC209" s="413"/>
      <c r="IYD209" s="413"/>
      <c r="IYE209" s="413"/>
      <c r="IYF209" s="413"/>
      <c r="IYG209" s="413"/>
      <c r="IYH209" s="414"/>
      <c r="IYI209" s="414"/>
      <c r="IYJ209" s="414"/>
      <c r="IYK209" s="414"/>
      <c r="IYL209" s="414"/>
      <c r="IYM209" s="413"/>
      <c r="IYN209" s="413"/>
      <c r="IYO209" s="414"/>
      <c r="IYP209" s="414"/>
      <c r="IYQ209" s="413"/>
      <c r="IYR209" s="413"/>
      <c r="IYS209" s="414"/>
      <c r="IYT209" s="414"/>
      <c r="IYU209" s="413"/>
      <c r="IYV209" s="413"/>
      <c r="IYW209" s="413"/>
      <c r="IYX209" s="413"/>
      <c r="IYY209" s="413"/>
      <c r="IYZ209" s="413"/>
      <c r="IZA209" s="413"/>
      <c r="IZB209" s="414"/>
      <c r="IZC209" s="414"/>
      <c r="IZD209" s="413"/>
      <c r="IZE209" s="413"/>
      <c r="IZF209" s="414"/>
      <c r="IZG209" s="414"/>
      <c r="IZH209" s="413"/>
      <c r="IZI209" s="413"/>
      <c r="IZJ209" s="413"/>
      <c r="IZK209" s="413"/>
      <c r="IZL209" s="413"/>
      <c r="IZM209" s="407"/>
      <c r="IZN209" s="439"/>
      <c r="IZO209" s="413"/>
      <c r="IZP209" s="413"/>
      <c r="IZQ209" s="413"/>
      <c r="IZR209" s="413"/>
      <c r="IZS209" s="413"/>
      <c r="IZT209" s="413"/>
      <c r="IZU209" s="413"/>
      <c r="IZV209" s="412"/>
      <c r="IZW209" s="412"/>
      <c r="IZX209" s="412"/>
      <c r="IZY209" s="412"/>
      <c r="IZZ209" s="412"/>
      <c r="JAA209" s="412"/>
      <c r="JAB209" s="412"/>
      <c r="JAC209" s="412"/>
      <c r="JAD209" s="412"/>
      <c r="JAE209" s="412"/>
      <c r="JAF209" s="412"/>
      <c r="JAG209" s="412"/>
      <c r="JAH209" s="412"/>
      <c r="JAI209" s="412"/>
      <c r="JAJ209" s="412"/>
      <c r="JAK209" s="412"/>
      <c r="JAL209" s="412"/>
      <c r="JAM209" s="412"/>
      <c r="JAN209" s="412"/>
      <c r="JAO209" s="412"/>
      <c r="JAP209" s="412"/>
      <c r="JAQ209" s="412"/>
      <c r="JAR209" s="412"/>
      <c r="JAS209" s="412"/>
      <c r="JAT209" s="412"/>
      <c r="JAU209" s="412"/>
      <c r="JAV209" s="412"/>
      <c r="JAW209" s="412"/>
      <c r="JAX209" s="412"/>
      <c r="JAY209" s="412"/>
      <c r="JAZ209" s="412"/>
      <c r="JBA209" s="412"/>
      <c r="JBB209" s="412"/>
      <c r="JBC209" s="412"/>
      <c r="JBD209" s="412"/>
      <c r="JBE209" s="412"/>
      <c r="JBF209" s="412"/>
      <c r="JBG209" s="412"/>
      <c r="JBH209" s="412"/>
      <c r="JBI209" s="412"/>
      <c r="JBJ209" s="412"/>
      <c r="JBK209" s="412"/>
      <c r="JBL209" s="412"/>
      <c r="JBM209" s="412"/>
      <c r="JBN209" s="413"/>
      <c r="JBO209" s="413"/>
      <c r="JBP209" s="413"/>
      <c r="JBQ209" s="413"/>
      <c r="JBR209" s="413"/>
      <c r="JBS209" s="413"/>
      <c r="JBT209" s="413"/>
      <c r="JBU209" s="413"/>
      <c r="JBV209" s="413"/>
      <c r="JBW209" s="413"/>
      <c r="JBX209" s="413"/>
      <c r="JBY209" s="413"/>
      <c r="JBZ209" s="413"/>
      <c r="JCA209" s="413"/>
      <c r="JCB209" s="413"/>
      <c r="JCC209" s="413"/>
      <c r="JCD209" s="413"/>
      <c r="JCE209" s="413"/>
      <c r="JCF209" s="413"/>
      <c r="JCG209" s="413"/>
      <c r="JCH209" s="413"/>
      <c r="JCI209" s="413"/>
      <c r="JCJ209" s="413"/>
      <c r="JCK209" s="413"/>
      <c r="JCL209" s="414"/>
      <c r="JCM209" s="414"/>
      <c r="JCN209" s="414"/>
      <c r="JCO209" s="414"/>
      <c r="JCP209" s="414"/>
      <c r="JCQ209" s="413"/>
      <c r="JCR209" s="413"/>
      <c r="JCS209" s="414"/>
      <c r="JCT209" s="414"/>
      <c r="JCU209" s="413"/>
      <c r="JCV209" s="413"/>
      <c r="JCW209" s="414"/>
      <c r="JCX209" s="414"/>
      <c r="JCY209" s="413"/>
      <c r="JCZ209" s="413"/>
      <c r="JDA209" s="413"/>
      <c r="JDB209" s="413"/>
      <c r="JDC209" s="413"/>
      <c r="JDD209" s="413"/>
      <c r="JDE209" s="413"/>
      <c r="JDF209" s="414"/>
      <c r="JDG209" s="414"/>
      <c r="JDH209" s="413"/>
      <c r="JDI209" s="413"/>
      <c r="JDJ209" s="414"/>
      <c r="JDK209" s="414"/>
      <c r="JDL209" s="413"/>
      <c r="JDM209" s="413"/>
      <c r="JDN209" s="413"/>
      <c r="JDO209" s="413"/>
      <c r="JDP209" s="413"/>
      <c r="JDQ209" s="407"/>
      <c r="JDR209" s="439"/>
      <c r="JDS209" s="413"/>
      <c r="JDT209" s="413"/>
      <c r="JDU209" s="413"/>
      <c r="JDV209" s="413"/>
      <c r="JDW209" s="413"/>
      <c r="JDX209" s="413"/>
      <c r="JDY209" s="413"/>
      <c r="JDZ209" s="412"/>
      <c r="JEA209" s="412"/>
      <c r="JEB209" s="412"/>
      <c r="JEC209" s="412"/>
      <c r="JED209" s="412"/>
      <c r="JEE209" s="412"/>
      <c r="JEF209" s="412"/>
      <c r="JEG209" s="412"/>
      <c r="JEH209" s="412"/>
      <c r="JEI209" s="412"/>
      <c r="JEJ209" s="412"/>
      <c r="JEK209" s="412"/>
      <c r="JEL209" s="412"/>
      <c r="JEM209" s="412"/>
      <c r="JEN209" s="412"/>
      <c r="JEO209" s="412"/>
      <c r="JEP209" s="412"/>
      <c r="JEQ209" s="412"/>
      <c r="JER209" s="412"/>
      <c r="JES209" s="412"/>
      <c r="JET209" s="412"/>
      <c r="JEU209" s="412"/>
      <c r="JEV209" s="412"/>
      <c r="JEW209" s="412"/>
      <c r="JEX209" s="412"/>
      <c r="JEY209" s="412"/>
      <c r="JEZ209" s="412"/>
      <c r="JFA209" s="412"/>
      <c r="JFB209" s="412"/>
      <c r="JFC209" s="412"/>
      <c r="JFD209" s="412"/>
      <c r="JFE209" s="412"/>
      <c r="JFF209" s="412"/>
      <c r="JFG209" s="412"/>
      <c r="JFH209" s="412"/>
      <c r="JFI209" s="412"/>
      <c r="JFJ209" s="412"/>
      <c r="JFK209" s="412"/>
      <c r="JFL209" s="412"/>
      <c r="JFM209" s="412"/>
      <c r="JFN209" s="412"/>
      <c r="JFO209" s="412"/>
      <c r="JFP209" s="412"/>
      <c r="JFQ209" s="412"/>
      <c r="JFR209" s="413"/>
      <c r="JFS209" s="413"/>
      <c r="JFT209" s="413"/>
      <c r="JFU209" s="413"/>
      <c r="JFV209" s="413"/>
      <c r="JFW209" s="413"/>
      <c r="JFX209" s="413"/>
      <c r="JFY209" s="413"/>
      <c r="JFZ209" s="413"/>
      <c r="JGA209" s="413"/>
      <c r="JGB209" s="413"/>
      <c r="JGC209" s="413"/>
      <c r="JGD209" s="413"/>
      <c r="JGE209" s="413"/>
      <c r="JGF209" s="413"/>
      <c r="JGG209" s="413"/>
      <c r="JGH209" s="413"/>
      <c r="JGI209" s="413"/>
      <c r="JGJ209" s="413"/>
      <c r="JGK209" s="413"/>
      <c r="JGL209" s="413"/>
      <c r="JGM209" s="413"/>
      <c r="JGN209" s="413"/>
      <c r="JGO209" s="413"/>
      <c r="JGP209" s="414"/>
      <c r="JGQ209" s="414"/>
      <c r="JGR209" s="414"/>
      <c r="JGS209" s="414"/>
      <c r="JGT209" s="414"/>
      <c r="JGU209" s="413"/>
      <c r="JGV209" s="413"/>
      <c r="JGW209" s="414"/>
      <c r="JGX209" s="414"/>
      <c r="JGY209" s="413"/>
      <c r="JGZ209" s="413"/>
      <c r="JHA209" s="414"/>
      <c r="JHB209" s="414"/>
      <c r="JHC209" s="413"/>
      <c r="JHD209" s="413"/>
      <c r="JHE209" s="413"/>
      <c r="JHF209" s="413"/>
      <c r="JHG209" s="413"/>
      <c r="JHH209" s="413"/>
      <c r="JHI209" s="413"/>
      <c r="JHJ209" s="414"/>
      <c r="JHK209" s="414"/>
      <c r="JHL209" s="413"/>
      <c r="JHM209" s="413"/>
      <c r="JHN209" s="414"/>
      <c r="JHO209" s="414"/>
      <c r="JHP209" s="413"/>
      <c r="JHQ209" s="413"/>
      <c r="JHR209" s="413"/>
      <c r="JHS209" s="413"/>
      <c r="JHT209" s="413"/>
      <c r="JHU209" s="407"/>
      <c r="JHV209" s="439"/>
      <c r="JHW209" s="413"/>
      <c r="JHX209" s="413"/>
      <c r="JHY209" s="413"/>
      <c r="JHZ209" s="413"/>
      <c r="JIA209" s="413"/>
      <c r="JIB209" s="413"/>
      <c r="JIC209" s="413"/>
      <c r="JID209" s="412"/>
      <c r="JIE209" s="412"/>
      <c r="JIF209" s="412"/>
      <c r="JIG209" s="412"/>
      <c r="JIH209" s="412"/>
      <c r="JII209" s="412"/>
      <c r="JIJ209" s="412"/>
      <c r="JIK209" s="412"/>
      <c r="JIL209" s="412"/>
      <c r="JIM209" s="412"/>
      <c r="JIN209" s="412"/>
      <c r="JIO209" s="412"/>
      <c r="JIP209" s="412"/>
      <c r="JIQ209" s="412"/>
      <c r="JIR209" s="412"/>
      <c r="JIS209" s="412"/>
      <c r="JIT209" s="412"/>
      <c r="JIU209" s="412"/>
      <c r="JIV209" s="412"/>
      <c r="JIW209" s="412"/>
      <c r="JIX209" s="412"/>
      <c r="JIY209" s="412"/>
      <c r="JIZ209" s="412"/>
      <c r="JJA209" s="412"/>
      <c r="JJB209" s="412"/>
      <c r="JJC209" s="412"/>
      <c r="JJD209" s="412"/>
      <c r="JJE209" s="412"/>
      <c r="JJF209" s="412"/>
      <c r="JJG209" s="412"/>
      <c r="JJH209" s="412"/>
      <c r="JJI209" s="412"/>
      <c r="JJJ209" s="412"/>
      <c r="JJK209" s="412"/>
      <c r="JJL209" s="412"/>
      <c r="JJM209" s="412"/>
      <c r="JJN209" s="412"/>
      <c r="JJO209" s="412"/>
      <c r="JJP209" s="412"/>
      <c r="JJQ209" s="412"/>
      <c r="JJR209" s="412"/>
      <c r="JJS209" s="412"/>
      <c r="JJT209" s="412"/>
      <c r="JJU209" s="412"/>
      <c r="JJV209" s="413"/>
      <c r="JJW209" s="413"/>
      <c r="JJX209" s="413"/>
      <c r="JJY209" s="413"/>
      <c r="JJZ209" s="413"/>
      <c r="JKA209" s="413"/>
      <c r="JKB209" s="413"/>
      <c r="JKC209" s="413"/>
      <c r="JKD209" s="413"/>
      <c r="JKE209" s="413"/>
      <c r="JKF209" s="413"/>
      <c r="JKG209" s="413"/>
      <c r="JKH209" s="413"/>
      <c r="JKI209" s="413"/>
      <c r="JKJ209" s="413"/>
      <c r="JKK209" s="413"/>
      <c r="JKL209" s="413"/>
      <c r="JKM209" s="413"/>
      <c r="JKN209" s="413"/>
      <c r="JKO209" s="413"/>
      <c r="JKP209" s="413"/>
      <c r="JKQ209" s="413"/>
      <c r="JKR209" s="413"/>
      <c r="JKS209" s="413"/>
      <c r="JKT209" s="414"/>
      <c r="JKU209" s="414"/>
      <c r="JKV209" s="414"/>
      <c r="JKW209" s="414"/>
      <c r="JKX209" s="414"/>
      <c r="JKY209" s="413"/>
      <c r="JKZ209" s="413"/>
      <c r="JLA209" s="414"/>
      <c r="JLB209" s="414"/>
      <c r="JLC209" s="413"/>
      <c r="JLD209" s="413"/>
      <c r="JLE209" s="414"/>
      <c r="JLF209" s="414"/>
      <c r="JLG209" s="413"/>
      <c r="JLH209" s="413"/>
      <c r="JLI209" s="413"/>
      <c r="JLJ209" s="413"/>
      <c r="JLK209" s="413"/>
      <c r="JLL209" s="413"/>
      <c r="JLM209" s="413"/>
      <c r="JLN209" s="414"/>
      <c r="JLO209" s="414"/>
      <c r="JLP209" s="413"/>
      <c r="JLQ209" s="413"/>
      <c r="JLR209" s="414"/>
      <c r="JLS209" s="414"/>
      <c r="JLT209" s="413"/>
      <c r="JLU209" s="413"/>
      <c r="JLV209" s="413"/>
      <c r="JLW209" s="413"/>
      <c r="JLX209" s="413"/>
      <c r="JLY209" s="407"/>
      <c r="JLZ209" s="439"/>
      <c r="JMA209" s="413"/>
      <c r="JMB209" s="413"/>
      <c r="JMC209" s="413"/>
      <c r="JMD209" s="413"/>
      <c r="JME209" s="413"/>
      <c r="JMF209" s="413"/>
      <c r="JMG209" s="413"/>
      <c r="JMH209" s="412"/>
      <c r="JMI209" s="412"/>
      <c r="JMJ209" s="412"/>
      <c r="JMK209" s="412"/>
      <c r="JML209" s="412"/>
      <c r="JMM209" s="412"/>
      <c r="JMN209" s="412"/>
      <c r="JMO209" s="412"/>
      <c r="JMP209" s="412"/>
      <c r="JMQ209" s="412"/>
      <c r="JMR209" s="412"/>
      <c r="JMS209" s="412"/>
      <c r="JMT209" s="412"/>
      <c r="JMU209" s="412"/>
      <c r="JMV209" s="412"/>
      <c r="JMW209" s="412"/>
      <c r="JMX209" s="412"/>
      <c r="JMY209" s="412"/>
      <c r="JMZ209" s="412"/>
      <c r="JNA209" s="412"/>
      <c r="JNB209" s="412"/>
      <c r="JNC209" s="412"/>
      <c r="JND209" s="412"/>
      <c r="JNE209" s="412"/>
      <c r="JNF209" s="412"/>
      <c r="JNG209" s="412"/>
      <c r="JNH209" s="412"/>
      <c r="JNI209" s="412"/>
      <c r="JNJ209" s="412"/>
      <c r="JNK209" s="412"/>
      <c r="JNL209" s="412"/>
      <c r="JNM209" s="412"/>
      <c r="JNN209" s="412"/>
      <c r="JNO209" s="412"/>
      <c r="JNP209" s="412"/>
      <c r="JNQ209" s="412"/>
      <c r="JNR209" s="412"/>
      <c r="JNS209" s="412"/>
      <c r="JNT209" s="412"/>
      <c r="JNU209" s="412"/>
      <c r="JNV209" s="412"/>
      <c r="JNW209" s="412"/>
      <c r="JNX209" s="412"/>
      <c r="JNY209" s="412"/>
      <c r="JNZ209" s="413"/>
      <c r="JOA209" s="413"/>
      <c r="JOB209" s="413"/>
      <c r="JOC209" s="413"/>
      <c r="JOD209" s="413"/>
      <c r="JOE209" s="413"/>
      <c r="JOF209" s="413"/>
      <c r="JOG209" s="413"/>
      <c r="JOH209" s="413"/>
      <c r="JOI209" s="413"/>
      <c r="JOJ209" s="413"/>
      <c r="JOK209" s="413"/>
      <c r="JOL209" s="413"/>
      <c r="JOM209" s="413"/>
      <c r="JON209" s="413"/>
      <c r="JOO209" s="413"/>
      <c r="JOP209" s="413"/>
      <c r="JOQ209" s="413"/>
      <c r="JOR209" s="413"/>
      <c r="JOS209" s="413"/>
      <c r="JOT209" s="413"/>
      <c r="JOU209" s="413"/>
      <c r="JOV209" s="413"/>
      <c r="JOW209" s="413"/>
      <c r="JOX209" s="414"/>
      <c r="JOY209" s="414"/>
      <c r="JOZ209" s="414"/>
      <c r="JPA209" s="414"/>
      <c r="JPB209" s="414"/>
      <c r="JPC209" s="413"/>
      <c r="JPD209" s="413"/>
      <c r="JPE209" s="414"/>
      <c r="JPF209" s="414"/>
      <c r="JPG209" s="413"/>
      <c r="JPH209" s="413"/>
      <c r="JPI209" s="414"/>
      <c r="JPJ209" s="414"/>
      <c r="JPK209" s="413"/>
      <c r="JPL209" s="413"/>
      <c r="JPM209" s="413"/>
      <c r="JPN209" s="413"/>
      <c r="JPO209" s="413"/>
      <c r="JPP209" s="413"/>
      <c r="JPQ209" s="413"/>
      <c r="JPR209" s="414"/>
      <c r="JPS209" s="414"/>
      <c r="JPT209" s="413"/>
      <c r="JPU209" s="413"/>
      <c r="JPV209" s="414"/>
      <c r="JPW209" s="414"/>
      <c r="JPX209" s="413"/>
      <c r="JPY209" s="413"/>
      <c r="JPZ209" s="413"/>
      <c r="JQA209" s="413"/>
      <c r="JQB209" s="413"/>
      <c r="JQC209" s="407"/>
      <c r="JQD209" s="439"/>
      <c r="JQE209" s="413"/>
      <c r="JQF209" s="413"/>
      <c r="JQG209" s="413"/>
      <c r="JQH209" s="413"/>
      <c r="JQI209" s="413"/>
      <c r="JQJ209" s="413"/>
      <c r="JQK209" s="413"/>
      <c r="JQL209" s="412"/>
      <c r="JQM209" s="412"/>
      <c r="JQN209" s="412"/>
      <c r="JQO209" s="412"/>
      <c r="JQP209" s="412"/>
      <c r="JQQ209" s="412"/>
      <c r="JQR209" s="412"/>
      <c r="JQS209" s="412"/>
      <c r="JQT209" s="412"/>
      <c r="JQU209" s="412"/>
      <c r="JQV209" s="412"/>
      <c r="JQW209" s="412"/>
      <c r="JQX209" s="412"/>
      <c r="JQY209" s="412"/>
      <c r="JQZ209" s="412"/>
      <c r="JRA209" s="412"/>
      <c r="JRB209" s="412"/>
      <c r="JRC209" s="412"/>
      <c r="JRD209" s="412"/>
      <c r="JRE209" s="412"/>
      <c r="JRF209" s="412"/>
      <c r="JRG209" s="412"/>
      <c r="JRH209" s="412"/>
      <c r="JRI209" s="412"/>
      <c r="JRJ209" s="412"/>
      <c r="JRK209" s="412"/>
      <c r="JRL209" s="412"/>
      <c r="JRM209" s="412"/>
      <c r="JRN209" s="412"/>
      <c r="JRO209" s="412"/>
      <c r="JRP209" s="412"/>
      <c r="JRQ209" s="412"/>
      <c r="JRR209" s="412"/>
      <c r="JRS209" s="412"/>
      <c r="JRT209" s="412"/>
      <c r="JRU209" s="412"/>
      <c r="JRV209" s="412"/>
      <c r="JRW209" s="412"/>
      <c r="JRX209" s="412"/>
      <c r="JRY209" s="412"/>
      <c r="JRZ209" s="412"/>
      <c r="JSA209" s="412"/>
      <c r="JSB209" s="412"/>
      <c r="JSC209" s="412"/>
      <c r="JSD209" s="413"/>
      <c r="JSE209" s="413"/>
      <c r="JSF209" s="413"/>
      <c r="JSG209" s="413"/>
      <c r="JSH209" s="413"/>
      <c r="JSI209" s="413"/>
      <c r="JSJ209" s="413"/>
      <c r="JSK209" s="413"/>
      <c r="JSL209" s="413"/>
      <c r="JSM209" s="413"/>
      <c r="JSN209" s="413"/>
      <c r="JSO209" s="413"/>
      <c r="JSP209" s="413"/>
      <c r="JSQ209" s="413"/>
      <c r="JSR209" s="413"/>
      <c r="JSS209" s="413"/>
      <c r="JST209" s="413"/>
      <c r="JSU209" s="413"/>
      <c r="JSV209" s="413"/>
      <c r="JSW209" s="413"/>
      <c r="JSX209" s="413"/>
      <c r="JSY209" s="413"/>
      <c r="JSZ209" s="413"/>
      <c r="JTA209" s="413"/>
      <c r="JTB209" s="414"/>
      <c r="JTC209" s="414"/>
      <c r="JTD209" s="414"/>
      <c r="JTE209" s="414"/>
      <c r="JTF209" s="414"/>
      <c r="JTG209" s="413"/>
      <c r="JTH209" s="413"/>
      <c r="JTI209" s="414"/>
      <c r="JTJ209" s="414"/>
      <c r="JTK209" s="413"/>
      <c r="JTL209" s="413"/>
      <c r="JTM209" s="414"/>
      <c r="JTN209" s="414"/>
      <c r="JTO209" s="413"/>
      <c r="JTP209" s="413"/>
      <c r="JTQ209" s="413"/>
      <c r="JTR209" s="413"/>
      <c r="JTS209" s="413"/>
      <c r="JTT209" s="413"/>
      <c r="JTU209" s="413"/>
      <c r="JTV209" s="414"/>
      <c r="JTW209" s="414"/>
      <c r="JTX209" s="413"/>
      <c r="JTY209" s="413"/>
      <c r="JTZ209" s="414"/>
      <c r="JUA209" s="414"/>
      <c r="JUB209" s="413"/>
      <c r="JUC209" s="413"/>
      <c r="JUD209" s="413"/>
      <c r="JUE209" s="413"/>
      <c r="JUF209" s="413"/>
      <c r="JUG209" s="407"/>
      <c r="JUH209" s="439"/>
      <c r="JUI209" s="413"/>
      <c r="JUJ209" s="413"/>
      <c r="JUK209" s="413"/>
      <c r="JUL209" s="413"/>
      <c r="JUM209" s="413"/>
      <c r="JUN209" s="413"/>
      <c r="JUO209" s="413"/>
      <c r="JUP209" s="412"/>
      <c r="JUQ209" s="412"/>
      <c r="JUR209" s="412"/>
      <c r="JUS209" s="412"/>
      <c r="JUT209" s="412"/>
      <c r="JUU209" s="412"/>
      <c r="JUV209" s="412"/>
      <c r="JUW209" s="412"/>
      <c r="JUX209" s="412"/>
      <c r="JUY209" s="412"/>
      <c r="JUZ209" s="412"/>
      <c r="JVA209" s="412"/>
      <c r="JVB209" s="412"/>
      <c r="JVC209" s="412"/>
      <c r="JVD209" s="412"/>
      <c r="JVE209" s="412"/>
      <c r="JVF209" s="412"/>
      <c r="JVG209" s="412"/>
      <c r="JVH209" s="412"/>
      <c r="JVI209" s="412"/>
      <c r="JVJ209" s="412"/>
      <c r="JVK209" s="412"/>
      <c r="JVL209" s="412"/>
      <c r="JVM209" s="412"/>
      <c r="JVN209" s="412"/>
      <c r="JVO209" s="412"/>
      <c r="JVP209" s="412"/>
      <c r="JVQ209" s="412"/>
      <c r="JVR209" s="412"/>
      <c r="JVS209" s="412"/>
      <c r="JVT209" s="412"/>
      <c r="JVU209" s="412"/>
      <c r="JVV209" s="412"/>
      <c r="JVW209" s="412"/>
      <c r="JVX209" s="412"/>
      <c r="JVY209" s="412"/>
      <c r="JVZ209" s="412"/>
      <c r="JWA209" s="412"/>
      <c r="JWB209" s="412"/>
      <c r="JWC209" s="412"/>
      <c r="JWD209" s="412"/>
      <c r="JWE209" s="412"/>
      <c r="JWF209" s="412"/>
      <c r="JWG209" s="412"/>
      <c r="JWH209" s="413"/>
      <c r="JWI209" s="413"/>
      <c r="JWJ209" s="413"/>
      <c r="JWK209" s="413"/>
      <c r="JWL209" s="413"/>
      <c r="JWM209" s="413"/>
      <c r="JWN209" s="413"/>
      <c r="JWO209" s="413"/>
      <c r="JWP209" s="413"/>
      <c r="JWQ209" s="413"/>
      <c r="JWR209" s="413"/>
      <c r="JWS209" s="413"/>
      <c r="JWT209" s="413"/>
      <c r="JWU209" s="413"/>
      <c r="JWV209" s="413"/>
      <c r="JWW209" s="413"/>
      <c r="JWX209" s="413"/>
      <c r="JWY209" s="413"/>
      <c r="JWZ209" s="413"/>
      <c r="JXA209" s="413"/>
      <c r="JXB209" s="413"/>
      <c r="JXC209" s="413"/>
      <c r="JXD209" s="413"/>
      <c r="JXE209" s="413"/>
      <c r="JXF209" s="414"/>
      <c r="JXG209" s="414"/>
      <c r="JXH209" s="414"/>
      <c r="JXI209" s="414"/>
      <c r="JXJ209" s="414"/>
      <c r="JXK209" s="413"/>
      <c r="JXL209" s="413"/>
      <c r="JXM209" s="414"/>
      <c r="JXN209" s="414"/>
      <c r="JXO209" s="413"/>
      <c r="JXP209" s="413"/>
      <c r="JXQ209" s="414"/>
      <c r="JXR209" s="414"/>
      <c r="JXS209" s="413"/>
      <c r="JXT209" s="413"/>
      <c r="JXU209" s="413"/>
      <c r="JXV209" s="413"/>
      <c r="JXW209" s="413"/>
      <c r="JXX209" s="413"/>
      <c r="JXY209" s="413"/>
      <c r="JXZ209" s="414"/>
      <c r="JYA209" s="414"/>
      <c r="JYB209" s="413"/>
      <c r="JYC209" s="413"/>
      <c r="JYD209" s="414"/>
      <c r="JYE209" s="414"/>
      <c r="JYF209" s="413"/>
      <c r="JYG209" s="413"/>
      <c r="JYH209" s="413"/>
      <c r="JYI209" s="413"/>
      <c r="JYJ209" s="413"/>
      <c r="JYK209" s="407"/>
      <c r="JYL209" s="439"/>
      <c r="JYM209" s="413"/>
      <c r="JYN209" s="413"/>
      <c r="JYO209" s="413"/>
      <c r="JYP209" s="413"/>
      <c r="JYQ209" s="413"/>
      <c r="JYR209" s="413"/>
      <c r="JYS209" s="413"/>
      <c r="JYT209" s="412"/>
      <c r="JYU209" s="412"/>
      <c r="JYV209" s="412"/>
      <c r="JYW209" s="412"/>
      <c r="JYX209" s="412"/>
      <c r="JYY209" s="412"/>
      <c r="JYZ209" s="412"/>
      <c r="JZA209" s="412"/>
      <c r="JZB209" s="412"/>
      <c r="JZC209" s="412"/>
      <c r="JZD209" s="412"/>
      <c r="JZE209" s="412"/>
      <c r="JZF209" s="412"/>
      <c r="JZG209" s="412"/>
      <c r="JZH209" s="412"/>
      <c r="JZI209" s="412"/>
      <c r="JZJ209" s="412"/>
      <c r="JZK209" s="412"/>
      <c r="JZL209" s="412"/>
      <c r="JZM209" s="412"/>
      <c r="JZN209" s="412"/>
      <c r="JZO209" s="412"/>
      <c r="JZP209" s="412"/>
      <c r="JZQ209" s="412"/>
      <c r="JZR209" s="412"/>
      <c r="JZS209" s="412"/>
      <c r="JZT209" s="412"/>
      <c r="JZU209" s="412"/>
      <c r="JZV209" s="412"/>
      <c r="JZW209" s="412"/>
      <c r="JZX209" s="412"/>
      <c r="JZY209" s="412"/>
      <c r="JZZ209" s="412"/>
      <c r="KAA209" s="412"/>
      <c r="KAB209" s="412"/>
      <c r="KAC209" s="412"/>
      <c r="KAD209" s="412"/>
      <c r="KAE209" s="412"/>
      <c r="KAF209" s="412"/>
      <c r="KAG209" s="412"/>
      <c r="KAH209" s="412"/>
      <c r="KAI209" s="412"/>
      <c r="KAJ209" s="412"/>
      <c r="KAK209" s="412"/>
      <c r="KAL209" s="413"/>
      <c r="KAM209" s="413"/>
      <c r="KAN209" s="413"/>
      <c r="KAO209" s="413"/>
      <c r="KAP209" s="413"/>
      <c r="KAQ209" s="413"/>
      <c r="KAR209" s="413"/>
      <c r="KAS209" s="413"/>
      <c r="KAT209" s="413"/>
      <c r="KAU209" s="413"/>
      <c r="KAV209" s="413"/>
      <c r="KAW209" s="413"/>
      <c r="KAX209" s="413"/>
      <c r="KAY209" s="413"/>
      <c r="KAZ209" s="413"/>
      <c r="KBA209" s="413"/>
      <c r="KBB209" s="413"/>
      <c r="KBC209" s="413"/>
      <c r="KBD209" s="413"/>
      <c r="KBE209" s="413"/>
      <c r="KBF209" s="413"/>
      <c r="KBG209" s="413"/>
      <c r="KBH209" s="413"/>
      <c r="KBI209" s="413"/>
      <c r="KBJ209" s="414"/>
      <c r="KBK209" s="414"/>
      <c r="KBL209" s="414"/>
      <c r="KBM209" s="414"/>
      <c r="KBN209" s="414"/>
      <c r="KBO209" s="413"/>
      <c r="KBP209" s="413"/>
      <c r="KBQ209" s="414"/>
      <c r="KBR209" s="414"/>
      <c r="KBS209" s="413"/>
      <c r="KBT209" s="413"/>
      <c r="KBU209" s="414"/>
      <c r="KBV209" s="414"/>
      <c r="KBW209" s="413"/>
      <c r="KBX209" s="413"/>
      <c r="KBY209" s="413"/>
      <c r="KBZ209" s="413"/>
      <c r="KCA209" s="413"/>
      <c r="KCB209" s="413"/>
      <c r="KCC209" s="413"/>
      <c r="KCD209" s="414"/>
      <c r="KCE209" s="414"/>
      <c r="KCF209" s="413"/>
      <c r="KCG209" s="413"/>
      <c r="KCH209" s="414"/>
      <c r="KCI209" s="414"/>
      <c r="KCJ209" s="413"/>
      <c r="KCK209" s="413"/>
      <c r="KCL209" s="413"/>
      <c r="KCM209" s="413"/>
      <c r="KCN209" s="413"/>
      <c r="KCO209" s="407"/>
      <c r="KCP209" s="439"/>
      <c r="KCQ209" s="413"/>
      <c r="KCR209" s="413"/>
      <c r="KCS209" s="413"/>
      <c r="KCT209" s="413"/>
      <c r="KCU209" s="413"/>
      <c r="KCV209" s="413"/>
      <c r="KCW209" s="413"/>
      <c r="KCX209" s="412"/>
      <c r="KCY209" s="412"/>
      <c r="KCZ209" s="412"/>
      <c r="KDA209" s="412"/>
      <c r="KDB209" s="412"/>
      <c r="KDC209" s="412"/>
      <c r="KDD209" s="412"/>
      <c r="KDE209" s="412"/>
      <c r="KDF209" s="412"/>
      <c r="KDG209" s="412"/>
      <c r="KDH209" s="412"/>
      <c r="KDI209" s="412"/>
      <c r="KDJ209" s="412"/>
      <c r="KDK209" s="412"/>
      <c r="KDL209" s="412"/>
      <c r="KDM209" s="412"/>
      <c r="KDN209" s="412"/>
      <c r="KDO209" s="412"/>
      <c r="KDP209" s="412"/>
      <c r="KDQ209" s="412"/>
      <c r="KDR209" s="412"/>
      <c r="KDS209" s="412"/>
      <c r="KDT209" s="412"/>
      <c r="KDU209" s="412"/>
      <c r="KDV209" s="412"/>
      <c r="KDW209" s="412"/>
      <c r="KDX209" s="412"/>
      <c r="KDY209" s="412"/>
      <c r="KDZ209" s="412"/>
      <c r="KEA209" s="412"/>
      <c r="KEB209" s="412"/>
      <c r="KEC209" s="412"/>
      <c r="KED209" s="412"/>
      <c r="KEE209" s="412"/>
      <c r="KEF209" s="412"/>
      <c r="KEG209" s="412"/>
      <c r="KEH209" s="412"/>
      <c r="KEI209" s="412"/>
      <c r="KEJ209" s="412"/>
      <c r="KEK209" s="412"/>
      <c r="KEL209" s="412"/>
      <c r="KEM209" s="412"/>
      <c r="KEN209" s="412"/>
      <c r="KEO209" s="412"/>
      <c r="KEP209" s="413"/>
      <c r="KEQ209" s="413"/>
      <c r="KER209" s="413"/>
      <c r="KES209" s="413"/>
      <c r="KET209" s="413"/>
      <c r="KEU209" s="413"/>
      <c r="KEV209" s="413"/>
      <c r="KEW209" s="413"/>
      <c r="KEX209" s="413"/>
      <c r="KEY209" s="413"/>
      <c r="KEZ209" s="413"/>
      <c r="KFA209" s="413"/>
      <c r="KFB209" s="413"/>
      <c r="KFC209" s="413"/>
      <c r="KFD209" s="413"/>
      <c r="KFE209" s="413"/>
      <c r="KFF209" s="413"/>
      <c r="KFG209" s="413"/>
      <c r="KFH209" s="413"/>
      <c r="KFI209" s="413"/>
      <c r="KFJ209" s="413"/>
      <c r="KFK209" s="413"/>
      <c r="KFL209" s="413"/>
      <c r="KFM209" s="413"/>
      <c r="KFN209" s="414"/>
      <c r="KFO209" s="414"/>
      <c r="KFP209" s="414"/>
      <c r="KFQ209" s="414"/>
      <c r="KFR209" s="414"/>
      <c r="KFS209" s="413"/>
      <c r="KFT209" s="413"/>
      <c r="KFU209" s="414"/>
      <c r="KFV209" s="414"/>
      <c r="KFW209" s="413"/>
      <c r="KFX209" s="413"/>
      <c r="KFY209" s="414"/>
      <c r="KFZ209" s="414"/>
      <c r="KGA209" s="413"/>
      <c r="KGB209" s="413"/>
      <c r="KGC209" s="413"/>
      <c r="KGD209" s="413"/>
      <c r="KGE209" s="413"/>
      <c r="KGF209" s="413"/>
      <c r="KGG209" s="413"/>
      <c r="KGH209" s="414"/>
      <c r="KGI209" s="414"/>
      <c r="KGJ209" s="413"/>
      <c r="KGK209" s="413"/>
      <c r="KGL209" s="414"/>
      <c r="KGM209" s="414"/>
      <c r="KGN209" s="413"/>
      <c r="KGO209" s="413"/>
      <c r="KGP209" s="413"/>
      <c r="KGQ209" s="413"/>
      <c r="KGR209" s="413"/>
      <c r="KGS209" s="407"/>
      <c r="KGT209" s="439"/>
      <c r="KGU209" s="413"/>
      <c r="KGV209" s="413"/>
      <c r="KGW209" s="413"/>
      <c r="KGX209" s="413"/>
      <c r="KGY209" s="413"/>
      <c r="KGZ209" s="413"/>
      <c r="KHA209" s="413"/>
      <c r="KHB209" s="412"/>
      <c r="KHC209" s="412"/>
      <c r="KHD209" s="412"/>
      <c r="KHE209" s="412"/>
      <c r="KHF209" s="412"/>
      <c r="KHG209" s="412"/>
      <c r="KHH209" s="412"/>
      <c r="KHI209" s="412"/>
      <c r="KHJ209" s="412"/>
      <c r="KHK209" s="412"/>
      <c r="KHL209" s="412"/>
      <c r="KHM209" s="412"/>
      <c r="KHN209" s="412"/>
      <c r="KHO209" s="412"/>
      <c r="KHP209" s="412"/>
      <c r="KHQ209" s="412"/>
      <c r="KHR209" s="412"/>
      <c r="KHS209" s="412"/>
      <c r="KHT209" s="412"/>
      <c r="KHU209" s="412"/>
      <c r="KHV209" s="412"/>
      <c r="KHW209" s="412"/>
      <c r="KHX209" s="412"/>
      <c r="KHY209" s="412"/>
      <c r="KHZ209" s="412"/>
      <c r="KIA209" s="412"/>
      <c r="KIB209" s="412"/>
      <c r="KIC209" s="412"/>
      <c r="KID209" s="412"/>
      <c r="KIE209" s="412"/>
      <c r="KIF209" s="412"/>
      <c r="KIG209" s="412"/>
      <c r="KIH209" s="412"/>
      <c r="KII209" s="412"/>
      <c r="KIJ209" s="412"/>
      <c r="KIK209" s="412"/>
      <c r="KIL209" s="412"/>
      <c r="KIM209" s="412"/>
      <c r="KIN209" s="412"/>
      <c r="KIO209" s="412"/>
      <c r="KIP209" s="412"/>
      <c r="KIQ209" s="412"/>
      <c r="KIR209" s="412"/>
      <c r="KIS209" s="412"/>
      <c r="KIT209" s="413"/>
      <c r="KIU209" s="413"/>
      <c r="KIV209" s="413"/>
      <c r="KIW209" s="413"/>
      <c r="KIX209" s="413"/>
      <c r="KIY209" s="413"/>
      <c r="KIZ209" s="413"/>
      <c r="KJA209" s="413"/>
      <c r="KJB209" s="413"/>
      <c r="KJC209" s="413"/>
      <c r="KJD209" s="413"/>
      <c r="KJE209" s="413"/>
      <c r="KJF209" s="413"/>
      <c r="KJG209" s="413"/>
      <c r="KJH209" s="413"/>
      <c r="KJI209" s="413"/>
      <c r="KJJ209" s="413"/>
      <c r="KJK209" s="413"/>
      <c r="KJL209" s="413"/>
      <c r="KJM209" s="413"/>
      <c r="KJN209" s="413"/>
      <c r="KJO209" s="413"/>
      <c r="KJP209" s="413"/>
      <c r="KJQ209" s="413"/>
      <c r="KJR209" s="414"/>
      <c r="KJS209" s="414"/>
      <c r="KJT209" s="414"/>
      <c r="KJU209" s="414"/>
      <c r="KJV209" s="414"/>
      <c r="KJW209" s="413"/>
      <c r="KJX209" s="413"/>
      <c r="KJY209" s="414"/>
      <c r="KJZ209" s="414"/>
      <c r="KKA209" s="413"/>
      <c r="KKB209" s="413"/>
      <c r="KKC209" s="414"/>
      <c r="KKD209" s="414"/>
      <c r="KKE209" s="413"/>
      <c r="KKF209" s="413"/>
      <c r="KKG209" s="413"/>
      <c r="KKH209" s="413"/>
      <c r="KKI209" s="413"/>
      <c r="KKJ209" s="413"/>
      <c r="KKK209" s="413"/>
      <c r="KKL209" s="414"/>
      <c r="KKM209" s="414"/>
      <c r="KKN209" s="413"/>
      <c r="KKO209" s="413"/>
      <c r="KKP209" s="414"/>
      <c r="KKQ209" s="414"/>
      <c r="KKR209" s="413"/>
      <c r="KKS209" s="413"/>
      <c r="KKT209" s="413"/>
      <c r="KKU209" s="413"/>
      <c r="KKV209" s="413"/>
      <c r="KKW209" s="407"/>
      <c r="KKX209" s="439"/>
      <c r="KKY209" s="413"/>
      <c r="KKZ209" s="413"/>
      <c r="KLA209" s="413"/>
      <c r="KLB209" s="413"/>
      <c r="KLC209" s="413"/>
      <c r="KLD209" s="413"/>
      <c r="KLE209" s="413"/>
      <c r="KLF209" s="412"/>
      <c r="KLG209" s="412"/>
      <c r="KLH209" s="412"/>
      <c r="KLI209" s="412"/>
      <c r="KLJ209" s="412"/>
      <c r="KLK209" s="412"/>
      <c r="KLL209" s="412"/>
      <c r="KLM209" s="412"/>
      <c r="KLN209" s="412"/>
      <c r="KLO209" s="412"/>
      <c r="KLP209" s="412"/>
      <c r="KLQ209" s="412"/>
      <c r="KLR209" s="412"/>
      <c r="KLS209" s="412"/>
      <c r="KLT209" s="412"/>
      <c r="KLU209" s="412"/>
      <c r="KLV209" s="412"/>
      <c r="KLW209" s="412"/>
      <c r="KLX209" s="412"/>
      <c r="KLY209" s="412"/>
      <c r="KLZ209" s="412"/>
      <c r="KMA209" s="412"/>
      <c r="KMB209" s="412"/>
      <c r="KMC209" s="412"/>
      <c r="KMD209" s="412"/>
      <c r="KME209" s="412"/>
      <c r="KMF209" s="412"/>
      <c r="KMG209" s="412"/>
      <c r="KMH209" s="412"/>
      <c r="KMI209" s="412"/>
      <c r="KMJ209" s="412"/>
      <c r="KMK209" s="412"/>
      <c r="KML209" s="412"/>
      <c r="KMM209" s="412"/>
      <c r="KMN209" s="412"/>
      <c r="KMO209" s="412"/>
      <c r="KMP209" s="412"/>
      <c r="KMQ209" s="412"/>
      <c r="KMR209" s="412"/>
      <c r="KMS209" s="412"/>
      <c r="KMT209" s="412"/>
      <c r="KMU209" s="412"/>
      <c r="KMV209" s="412"/>
      <c r="KMW209" s="412"/>
      <c r="KMX209" s="413"/>
      <c r="KMY209" s="413"/>
      <c r="KMZ209" s="413"/>
      <c r="KNA209" s="413"/>
      <c r="KNB209" s="413"/>
      <c r="KNC209" s="413"/>
      <c r="KND209" s="413"/>
      <c r="KNE209" s="413"/>
      <c r="KNF209" s="413"/>
      <c r="KNG209" s="413"/>
      <c r="KNH209" s="413"/>
      <c r="KNI209" s="413"/>
      <c r="KNJ209" s="413"/>
      <c r="KNK209" s="413"/>
      <c r="KNL209" s="413"/>
      <c r="KNM209" s="413"/>
      <c r="KNN209" s="413"/>
      <c r="KNO209" s="413"/>
      <c r="KNP209" s="413"/>
      <c r="KNQ209" s="413"/>
      <c r="KNR209" s="413"/>
      <c r="KNS209" s="413"/>
      <c r="KNT209" s="413"/>
      <c r="KNU209" s="413"/>
      <c r="KNV209" s="414"/>
      <c r="KNW209" s="414"/>
      <c r="KNX209" s="414"/>
      <c r="KNY209" s="414"/>
      <c r="KNZ209" s="414"/>
      <c r="KOA209" s="413"/>
      <c r="KOB209" s="413"/>
      <c r="KOC209" s="414"/>
      <c r="KOD209" s="414"/>
      <c r="KOE209" s="413"/>
      <c r="KOF209" s="413"/>
      <c r="KOG209" s="414"/>
      <c r="KOH209" s="414"/>
      <c r="KOI209" s="413"/>
      <c r="KOJ209" s="413"/>
      <c r="KOK209" s="413"/>
      <c r="KOL209" s="413"/>
      <c r="KOM209" s="413"/>
      <c r="KON209" s="413"/>
      <c r="KOO209" s="413"/>
      <c r="KOP209" s="414"/>
      <c r="KOQ209" s="414"/>
      <c r="KOR209" s="413"/>
      <c r="KOS209" s="413"/>
      <c r="KOT209" s="414"/>
      <c r="KOU209" s="414"/>
      <c r="KOV209" s="413"/>
      <c r="KOW209" s="413"/>
      <c r="KOX209" s="413"/>
      <c r="KOY209" s="413"/>
      <c r="KOZ209" s="413"/>
      <c r="KPA209" s="407"/>
      <c r="KPB209" s="439"/>
      <c r="KPC209" s="413"/>
      <c r="KPD209" s="413"/>
      <c r="KPE209" s="413"/>
      <c r="KPF209" s="413"/>
      <c r="KPG209" s="413"/>
      <c r="KPH209" s="413"/>
      <c r="KPI209" s="413"/>
      <c r="KPJ209" s="412"/>
      <c r="KPK209" s="412"/>
      <c r="KPL209" s="412"/>
      <c r="KPM209" s="412"/>
      <c r="KPN209" s="412"/>
      <c r="KPO209" s="412"/>
      <c r="KPP209" s="412"/>
      <c r="KPQ209" s="412"/>
      <c r="KPR209" s="412"/>
      <c r="KPS209" s="412"/>
      <c r="KPT209" s="412"/>
      <c r="KPU209" s="412"/>
      <c r="KPV209" s="412"/>
      <c r="KPW209" s="412"/>
      <c r="KPX209" s="412"/>
      <c r="KPY209" s="412"/>
      <c r="KPZ209" s="412"/>
      <c r="KQA209" s="412"/>
      <c r="KQB209" s="412"/>
      <c r="KQC209" s="412"/>
      <c r="KQD209" s="412"/>
      <c r="KQE209" s="412"/>
      <c r="KQF209" s="412"/>
      <c r="KQG209" s="412"/>
      <c r="KQH209" s="412"/>
      <c r="KQI209" s="412"/>
      <c r="KQJ209" s="412"/>
      <c r="KQK209" s="412"/>
      <c r="KQL209" s="412"/>
      <c r="KQM209" s="412"/>
      <c r="KQN209" s="412"/>
      <c r="KQO209" s="412"/>
      <c r="KQP209" s="412"/>
      <c r="KQQ209" s="412"/>
      <c r="KQR209" s="412"/>
      <c r="KQS209" s="412"/>
      <c r="KQT209" s="412"/>
      <c r="KQU209" s="412"/>
      <c r="KQV209" s="412"/>
      <c r="KQW209" s="412"/>
      <c r="KQX209" s="412"/>
      <c r="KQY209" s="412"/>
      <c r="KQZ209" s="412"/>
      <c r="KRA209" s="412"/>
      <c r="KRB209" s="413"/>
      <c r="KRC209" s="413"/>
      <c r="KRD209" s="413"/>
      <c r="KRE209" s="413"/>
      <c r="KRF209" s="413"/>
      <c r="KRG209" s="413"/>
      <c r="KRH209" s="413"/>
      <c r="KRI209" s="413"/>
      <c r="KRJ209" s="413"/>
      <c r="KRK209" s="413"/>
      <c r="KRL209" s="413"/>
      <c r="KRM209" s="413"/>
      <c r="KRN209" s="413"/>
      <c r="KRO209" s="413"/>
      <c r="KRP209" s="413"/>
      <c r="KRQ209" s="413"/>
      <c r="KRR209" s="413"/>
      <c r="KRS209" s="413"/>
      <c r="KRT209" s="413"/>
      <c r="KRU209" s="413"/>
      <c r="KRV209" s="413"/>
      <c r="KRW209" s="413"/>
      <c r="KRX209" s="413"/>
      <c r="KRY209" s="413"/>
      <c r="KRZ209" s="414"/>
      <c r="KSA209" s="414"/>
      <c r="KSB209" s="414"/>
      <c r="KSC209" s="414"/>
      <c r="KSD209" s="414"/>
      <c r="KSE209" s="413"/>
      <c r="KSF209" s="413"/>
      <c r="KSG209" s="414"/>
      <c r="KSH209" s="414"/>
      <c r="KSI209" s="413"/>
      <c r="KSJ209" s="413"/>
      <c r="KSK209" s="414"/>
      <c r="KSL209" s="414"/>
      <c r="KSM209" s="413"/>
      <c r="KSN209" s="413"/>
      <c r="KSO209" s="413"/>
      <c r="KSP209" s="413"/>
      <c r="KSQ209" s="413"/>
      <c r="KSR209" s="413"/>
      <c r="KSS209" s="413"/>
      <c r="KST209" s="414"/>
      <c r="KSU209" s="414"/>
      <c r="KSV209" s="413"/>
      <c r="KSW209" s="413"/>
      <c r="KSX209" s="414"/>
      <c r="KSY209" s="414"/>
      <c r="KSZ209" s="413"/>
      <c r="KTA209" s="413"/>
      <c r="KTB209" s="413"/>
      <c r="KTC209" s="413"/>
      <c r="KTD209" s="413"/>
      <c r="KTE209" s="407"/>
      <c r="KTF209" s="439"/>
      <c r="KTG209" s="413"/>
      <c r="KTH209" s="413"/>
      <c r="KTI209" s="413"/>
      <c r="KTJ209" s="413"/>
      <c r="KTK209" s="413"/>
      <c r="KTL209" s="413"/>
      <c r="KTM209" s="413"/>
      <c r="KTN209" s="412"/>
      <c r="KTO209" s="412"/>
      <c r="KTP209" s="412"/>
      <c r="KTQ209" s="412"/>
      <c r="KTR209" s="412"/>
      <c r="KTS209" s="412"/>
      <c r="KTT209" s="412"/>
      <c r="KTU209" s="412"/>
      <c r="KTV209" s="412"/>
      <c r="KTW209" s="412"/>
      <c r="KTX209" s="412"/>
      <c r="KTY209" s="412"/>
      <c r="KTZ209" s="412"/>
      <c r="KUA209" s="412"/>
      <c r="KUB209" s="412"/>
      <c r="KUC209" s="412"/>
      <c r="KUD209" s="412"/>
      <c r="KUE209" s="412"/>
      <c r="KUF209" s="412"/>
      <c r="KUG209" s="412"/>
      <c r="KUH209" s="412"/>
      <c r="KUI209" s="412"/>
      <c r="KUJ209" s="412"/>
      <c r="KUK209" s="412"/>
      <c r="KUL209" s="412"/>
      <c r="KUM209" s="412"/>
      <c r="KUN209" s="412"/>
      <c r="KUO209" s="412"/>
      <c r="KUP209" s="412"/>
      <c r="KUQ209" s="412"/>
      <c r="KUR209" s="412"/>
      <c r="KUS209" s="412"/>
      <c r="KUT209" s="412"/>
      <c r="KUU209" s="412"/>
      <c r="KUV209" s="412"/>
      <c r="KUW209" s="412"/>
      <c r="KUX209" s="412"/>
      <c r="KUY209" s="412"/>
      <c r="KUZ209" s="412"/>
      <c r="KVA209" s="412"/>
      <c r="KVB209" s="412"/>
      <c r="KVC209" s="412"/>
      <c r="KVD209" s="412"/>
      <c r="KVE209" s="412"/>
      <c r="KVF209" s="413"/>
      <c r="KVG209" s="413"/>
      <c r="KVH209" s="413"/>
      <c r="KVI209" s="413"/>
      <c r="KVJ209" s="413"/>
      <c r="KVK209" s="413"/>
      <c r="KVL209" s="413"/>
      <c r="KVM209" s="413"/>
      <c r="KVN209" s="413"/>
      <c r="KVO209" s="413"/>
      <c r="KVP209" s="413"/>
      <c r="KVQ209" s="413"/>
      <c r="KVR209" s="413"/>
      <c r="KVS209" s="413"/>
      <c r="KVT209" s="413"/>
      <c r="KVU209" s="413"/>
      <c r="KVV209" s="413"/>
      <c r="KVW209" s="413"/>
      <c r="KVX209" s="413"/>
      <c r="KVY209" s="413"/>
      <c r="KVZ209" s="413"/>
      <c r="KWA209" s="413"/>
      <c r="KWB209" s="413"/>
      <c r="KWC209" s="413"/>
      <c r="KWD209" s="414"/>
      <c r="KWE209" s="414"/>
      <c r="KWF209" s="414"/>
      <c r="KWG209" s="414"/>
      <c r="KWH209" s="414"/>
      <c r="KWI209" s="413"/>
      <c r="KWJ209" s="413"/>
      <c r="KWK209" s="414"/>
      <c r="KWL209" s="414"/>
      <c r="KWM209" s="413"/>
      <c r="KWN209" s="413"/>
      <c r="KWO209" s="414"/>
      <c r="KWP209" s="414"/>
      <c r="KWQ209" s="413"/>
      <c r="KWR209" s="413"/>
      <c r="KWS209" s="413"/>
      <c r="KWT209" s="413"/>
      <c r="KWU209" s="413"/>
      <c r="KWV209" s="413"/>
      <c r="KWW209" s="413"/>
      <c r="KWX209" s="414"/>
      <c r="KWY209" s="414"/>
      <c r="KWZ209" s="413"/>
      <c r="KXA209" s="413"/>
      <c r="KXB209" s="414"/>
      <c r="KXC209" s="414"/>
      <c r="KXD209" s="413"/>
      <c r="KXE209" s="413"/>
      <c r="KXF209" s="413"/>
      <c r="KXG209" s="413"/>
      <c r="KXH209" s="413"/>
      <c r="KXI209" s="407"/>
      <c r="KXJ209" s="439"/>
      <c r="KXK209" s="413"/>
      <c r="KXL209" s="413"/>
      <c r="KXM209" s="413"/>
      <c r="KXN209" s="413"/>
      <c r="KXO209" s="413"/>
      <c r="KXP209" s="413"/>
      <c r="KXQ209" s="413"/>
      <c r="KXR209" s="412"/>
      <c r="KXS209" s="412"/>
      <c r="KXT209" s="412"/>
      <c r="KXU209" s="412"/>
      <c r="KXV209" s="412"/>
      <c r="KXW209" s="412"/>
      <c r="KXX209" s="412"/>
      <c r="KXY209" s="412"/>
      <c r="KXZ209" s="412"/>
      <c r="KYA209" s="412"/>
      <c r="KYB209" s="412"/>
      <c r="KYC209" s="412"/>
      <c r="KYD209" s="412"/>
      <c r="KYE209" s="412"/>
      <c r="KYF209" s="412"/>
      <c r="KYG209" s="412"/>
      <c r="KYH209" s="412"/>
      <c r="KYI209" s="412"/>
      <c r="KYJ209" s="412"/>
      <c r="KYK209" s="412"/>
      <c r="KYL209" s="412"/>
      <c r="KYM209" s="412"/>
      <c r="KYN209" s="412"/>
      <c r="KYO209" s="412"/>
      <c r="KYP209" s="412"/>
      <c r="KYQ209" s="412"/>
      <c r="KYR209" s="412"/>
      <c r="KYS209" s="412"/>
      <c r="KYT209" s="412"/>
      <c r="KYU209" s="412"/>
      <c r="KYV209" s="412"/>
      <c r="KYW209" s="412"/>
      <c r="KYX209" s="412"/>
      <c r="KYY209" s="412"/>
      <c r="KYZ209" s="412"/>
      <c r="KZA209" s="412"/>
      <c r="KZB209" s="412"/>
      <c r="KZC209" s="412"/>
      <c r="KZD209" s="412"/>
      <c r="KZE209" s="412"/>
      <c r="KZF209" s="412"/>
      <c r="KZG209" s="412"/>
      <c r="KZH209" s="412"/>
      <c r="KZI209" s="412"/>
      <c r="KZJ209" s="413"/>
      <c r="KZK209" s="413"/>
      <c r="KZL209" s="413"/>
      <c r="KZM209" s="413"/>
      <c r="KZN209" s="413"/>
      <c r="KZO209" s="413"/>
      <c r="KZP209" s="413"/>
      <c r="KZQ209" s="413"/>
      <c r="KZR209" s="413"/>
      <c r="KZS209" s="413"/>
      <c r="KZT209" s="413"/>
      <c r="KZU209" s="413"/>
      <c r="KZV209" s="413"/>
      <c r="KZW209" s="413"/>
      <c r="KZX209" s="413"/>
      <c r="KZY209" s="413"/>
      <c r="KZZ209" s="413"/>
      <c r="LAA209" s="413"/>
      <c r="LAB209" s="413"/>
      <c r="LAC209" s="413"/>
      <c r="LAD209" s="413"/>
      <c r="LAE209" s="413"/>
      <c r="LAF209" s="413"/>
      <c r="LAG209" s="413"/>
      <c r="LAH209" s="414"/>
      <c r="LAI209" s="414"/>
      <c r="LAJ209" s="414"/>
      <c r="LAK209" s="414"/>
      <c r="LAL209" s="414"/>
      <c r="LAM209" s="413"/>
      <c r="LAN209" s="413"/>
      <c r="LAO209" s="414"/>
      <c r="LAP209" s="414"/>
      <c r="LAQ209" s="413"/>
      <c r="LAR209" s="413"/>
      <c r="LAS209" s="414"/>
      <c r="LAT209" s="414"/>
      <c r="LAU209" s="413"/>
      <c r="LAV209" s="413"/>
      <c r="LAW209" s="413"/>
      <c r="LAX209" s="413"/>
      <c r="LAY209" s="413"/>
      <c r="LAZ209" s="413"/>
      <c r="LBA209" s="413"/>
      <c r="LBB209" s="414"/>
      <c r="LBC209" s="414"/>
      <c r="LBD209" s="413"/>
      <c r="LBE209" s="413"/>
      <c r="LBF209" s="414"/>
      <c r="LBG209" s="414"/>
      <c r="LBH209" s="413"/>
      <c r="LBI209" s="413"/>
      <c r="LBJ209" s="413"/>
      <c r="LBK209" s="413"/>
      <c r="LBL209" s="413"/>
      <c r="LBM209" s="407"/>
      <c r="LBN209" s="439"/>
      <c r="LBO209" s="413"/>
      <c r="LBP209" s="413"/>
      <c r="LBQ209" s="413"/>
      <c r="LBR209" s="413"/>
      <c r="LBS209" s="413"/>
      <c r="LBT209" s="413"/>
      <c r="LBU209" s="413"/>
      <c r="LBV209" s="412"/>
      <c r="LBW209" s="412"/>
      <c r="LBX209" s="412"/>
      <c r="LBY209" s="412"/>
      <c r="LBZ209" s="412"/>
      <c r="LCA209" s="412"/>
      <c r="LCB209" s="412"/>
      <c r="LCC209" s="412"/>
      <c r="LCD209" s="412"/>
      <c r="LCE209" s="412"/>
      <c r="LCF209" s="412"/>
      <c r="LCG209" s="412"/>
      <c r="LCH209" s="412"/>
      <c r="LCI209" s="412"/>
      <c r="LCJ209" s="412"/>
      <c r="LCK209" s="412"/>
      <c r="LCL209" s="412"/>
      <c r="LCM209" s="412"/>
      <c r="LCN209" s="412"/>
      <c r="LCO209" s="412"/>
      <c r="LCP209" s="412"/>
      <c r="LCQ209" s="412"/>
      <c r="LCR209" s="412"/>
      <c r="LCS209" s="412"/>
      <c r="LCT209" s="412"/>
      <c r="LCU209" s="412"/>
      <c r="LCV209" s="412"/>
      <c r="LCW209" s="412"/>
      <c r="LCX209" s="412"/>
      <c r="LCY209" s="412"/>
      <c r="LCZ209" s="412"/>
      <c r="LDA209" s="412"/>
      <c r="LDB209" s="412"/>
      <c r="LDC209" s="412"/>
      <c r="LDD209" s="412"/>
      <c r="LDE209" s="412"/>
      <c r="LDF209" s="412"/>
      <c r="LDG209" s="412"/>
      <c r="LDH209" s="412"/>
      <c r="LDI209" s="412"/>
      <c r="LDJ209" s="412"/>
      <c r="LDK209" s="412"/>
      <c r="LDL209" s="412"/>
      <c r="LDM209" s="412"/>
      <c r="LDN209" s="413"/>
      <c r="LDO209" s="413"/>
      <c r="LDP209" s="413"/>
      <c r="LDQ209" s="413"/>
      <c r="LDR209" s="413"/>
      <c r="LDS209" s="413"/>
      <c r="LDT209" s="413"/>
      <c r="LDU209" s="413"/>
      <c r="LDV209" s="413"/>
      <c r="LDW209" s="413"/>
      <c r="LDX209" s="413"/>
      <c r="LDY209" s="413"/>
      <c r="LDZ209" s="413"/>
      <c r="LEA209" s="413"/>
      <c r="LEB209" s="413"/>
      <c r="LEC209" s="413"/>
      <c r="LED209" s="413"/>
      <c r="LEE209" s="413"/>
      <c r="LEF209" s="413"/>
      <c r="LEG209" s="413"/>
      <c r="LEH209" s="413"/>
      <c r="LEI209" s="413"/>
      <c r="LEJ209" s="413"/>
      <c r="LEK209" s="413"/>
      <c r="LEL209" s="414"/>
      <c r="LEM209" s="414"/>
      <c r="LEN209" s="414"/>
      <c r="LEO209" s="414"/>
      <c r="LEP209" s="414"/>
      <c r="LEQ209" s="413"/>
      <c r="LER209" s="413"/>
      <c r="LES209" s="414"/>
      <c r="LET209" s="414"/>
      <c r="LEU209" s="413"/>
      <c r="LEV209" s="413"/>
      <c r="LEW209" s="414"/>
      <c r="LEX209" s="414"/>
      <c r="LEY209" s="413"/>
      <c r="LEZ209" s="413"/>
      <c r="LFA209" s="413"/>
      <c r="LFB209" s="413"/>
      <c r="LFC209" s="413"/>
      <c r="LFD209" s="413"/>
      <c r="LFE209" s="413"/>
      <c r="LFF209" s="414"/>
      <c r="LFG209" s="414"/>
      <c r="LFH209" s="413"/>
      <c r="LFI209" s="413"/>
      <c r="LFJ209" s="414"/>
      <c r="LFK209" s="414"/>
      <c r="LFL209" s="413"/>
      <c r="LFM209" s="413"/>
      <c r="LFN209" s="413"/>
      <c r="LFO209" s="413"/>
      <c r="LFP209" s="413"/>
      <c r="LFQ209" s="407"/>
      <c r="LFR209" s="439"/>
      <c r="LFS209" s="413"/>
      <c r="LFT209" s="413"/>
      <c r="LFU209" s="413"/>
      <c r="LFV209" s="413"/>
      <c r="LFW209" s="413"/>
      <c r="LFX209" s="413"/>
      <c r="LFY209" s="413"/>
      <c r="LFZ209" s="412"/>
      <c r="LGA209" s="412"/>
      <c r="LGB209" s="412"/>
      <c r="LGC209" s="412"/>
      <c r="LGD209" s="412"/>
      <c r="LGE209" s="412"/>
      <c r="LGF209" s="412"/>
      <c r="LGG209" s="412"/>
      <c r="LGH209" s="412"/>
      <c r="LGI209" s="412"/>
      <c r="LGJ209" s="412"/>
      <c r="LGK209" s="412"/>
      <c r="LGL209" s="412"/>
      <c r="LGM209" s="412"/>
      <c r="LGN209" s="412"/>
      <c r="LGO209" s="412"/>
      <c r="LGP209" s="412"/>
      <c r="LGQ209" s="412"/>
      <c r="LGR209" s="412"/>
      <c r="LGS209" s="412"/>
      <c r="LGT209" s="412"/>
      <c r="LGU209" s="412"/>
      <c r="LGV209" s="412"/>
      <c r="LGW209" s="412"/>
      <c r="LGX209" s="412"/>
      <c r="LGY209" s="412"/>
      <c r="LGZ209" s="412"/>
      <c r="LHA209" s="412"/>
      <c r="LHB209" s="412"/>
      <c r="LHC209" s="412"/>
      <c r="LHD209" s="412"/>
      <c r="LHE209" s="412"/>
      <c r="LHF209" s="412"/>
      <c r="LHG209" s="412"/>
      <c r="LHH209" s="412"/>
      <c r="LHI209" s="412"/>
      <c r="LHJ209" s="412"/>
      <c r="LHK209" s="412"/>
      <c r="LHL209" s="412"/>
      <c r="LHM209" s="412"/>
      <c r="LHN209" s="412"/>
      <c r="LHO209" s="412"/>
      <c r="LHP209" s="412"/>
      <c r="LHQ209" s="412"/>
      <c r="LHR209" s="413"/>
      <c r="LHS209" s="413"/>
      <c r="LHT209" s="413"/>
      <c r="LHU209" s="413"/>
      <c r="LHV209" s="413"/>
      <c r="LHW209" s="413"/>
      <c r="LHX209" s="413"/>
      <c r="LHY209" s="413"/>
      <c r="LHZ209" s="413"/>
      <c r="LIA209" s="413"/>
      <c r="LIB209" s="413"/>
      <c r="LIC209" s="413"/>
      <c r="LID209" s="413"/>
      <c r="LIE209" s="413"/>
      <c r="LIF209" s="413"/>
      <c r="LIG209" s="413"/>
      <c r="LIH209" s="413"/>
      <c r="LII209" s="413"/>
      <c r="LIJ209" s="413"/>
      <c r="LIK209" s="413"/>
      <c r="LIL209" s="413"/>
      <c r="LIM209" s="413"/>
      <c r="LIN209" s="413"/>
      <c r="LIO209" s="413"/>
      <c r="LIP209" s="414"/>
      <c r="LIQ209" s="414"/>
      <c r="LIR209" s="414"/>
      <c r="LIS209" s="414"/>
      <c r="LIT209" s="414"/>
      <c r="LIU209" s="413"/>
      <c r="LIV209" s="413"/>
      <c r="LIW209" s="414"/>
      <c r="LIX209" s="414"/>
      <c r="LIY209" s="413"/>
      <c r="LIZ209" s="413"/>
      <c r="LJA209" s="414"/>
      <c r="LJB209" s="414"/>
      <c r="LJC209" s="413"/>
      <c r="LJD209" s="413"/>
      <c r="LJE209" s="413"/>
      <c r="LJF209" s="413"/>
      <c r="LJG209" s="413"/>
      <c r="LJH209" s="413"/>
      <c r="LJI209" s="413"/>
      <c r="LJJ209" s="414"/>
      <c r="LJK209" s="414"/>
      <c r="LJL209" s="413"/>
      <c r="LJM209" s="413"/>
      <c r="LJN209" s="414"/>
      <c r="LJO209" s="414"/>
      <c r="LJP209" s="413"/>
      <c r="LJQ209" s="413"/>
      <c r="LJR209" s="413"/>
      <c r="LJS209" s="413"/>
      <c r="LJT209" s="413"/>
      <c r="LJU209" s="407"/>
      <c r="LJV209" s="439"/>
      <c r="LJW209" s="413"/>
      <c r="LJX209" s="413"/>
      <c r="LJY209" s="413"/>
      <c r="LJZ209" s="413"/>
      <c r="LKA209" s="413"/>
      <c r="LKB209" s="413"/>
      <c r="LKC209" s="413"/>
      <c r="LKD209" s="412"/>
      <c r="LKE209" s="412"/>
      <c r="LKF209" s="412"/>
      <c r="LKG209" s="412"/>
      <c r="LKH209" s="412"/>
      <c r="LKI209" s="412"/>
      <c r="LKJ209" s="412"/>
      <c r="LKK209" s="412"/>
      <c r="LKL209" s="412"/>
      <c r="LKM209" s="412"/>
      <c r="LKN209" s="412"/>
      <c r="LKO209" s="412"/>
      <c r="LKP209" s="412"/>
      <c r="LKQ209" s="412"/>
      <c r="LKR209" s="412"/>
      <c r="LKS209" s="412"/>
      <c r="LKT209" s="412"/>
      <c r="LKU209" s="412"/>
      <c r="LKV209" s="412"/>
      <c r="LKW209" s="412"/>
      <c r="LKX209" s="412"/>
      <c r="LKY209" s="412"/>
      <c r="LKZ209" s="412"/>
      <c r="LLA209" s="412"/>
      <c r="LLB209" s="412"/>
      <c r="LLC209" s="412"/>
      <c r="LLD209" s="412"/>
      <c r="LLE209" s="412"/>
      <c r="LLF209" s="412"/>
      <c r="LLG209" s="412"/>
      <c r="LLH209" s="412"/>
      <c r="LLI209" s="412"/>
      <c r="LLJ209" s="412"/>
      <c r="LLK209" s="412"/>
      <c r="LLL209" s="412"/>
      <c r="LLM209" s="412"/>
      <c r="LLN209" s="412"/>
      <c r="LLO209" s="412"/>
      <c r="LLP209" s="412"/>
      <c r="LLQ209" s="412"/>
      <c r="LLR209" s="412"/>
      <c r="LLS209" s="412"/>
      <c r="LLT209" s="412"/>
      <c r="LLU209" s="412"/>
      <c r="LLV209" s="413"/>
      <c r="LLW209" s="413"/>
      <c r="LLX209" s="413"/>
      <c r="LLY209" s="413"/>
      <c r="LLZ209" s="413"/>
      <c r="LMA209" s="413"/>
      <c r="LMB209" s="413"/>
      <c r="LMC209" s="413"/>
      <c r="LMD209" s="413"/>
      <c r="LME209" s="413"/>
      <c r="LMF209" s="413"/>
      <c r="LMG209" s="413"/>
      <c r="LMH209" s="413"/>
      <c r="LMI209" s="413"/>
      <c r="LMJ209" s="413"/>
      <c r="LMK209" s="413"/>
      <c r="LML209" s="413"/>
      <c r="LMM209" s="413"/>
      <c r="LMN209" s="413"/>
      <c r="LMO209" s="413"/>
      <c r="LMP209" s="413"/>
      <c r="LMQ209" s="413"/>
      <c r="LMR209" s="413"/>
      <c r="LMS209" s="413"/>
      <c r="LMT209" s="414"/>
      <c r="LMU209" s="414"/>
      <c r="LMV209" s="414"/>
      <c r="LMW209" s="414"/>
      <c r="LMX209" s="414"/>
      <c r="LMY209" s="413"/>
      <c r="LMZ209" s="413"/>
      <c r="LNA209" s="414"/>
      <c r="LNB209" s="414"/>
      <c r="LNC209" s="413"/>
      <c r="LND209" s="413"/>
      <c r="LNE209" s="414"/>
      <c r="LNF209" s="414"/>
      <c r="LNG209" s="413"/>
      <c r="LNH209" s="413"/>
      <c r="LNI209" s="413"/>
      <c r="LNJ209" s="413"/>
      <c r="LNK209" s="413"/>
      <c r="LNL209" s="413"/>
      <c r="LNM209" s="413"/>
      <c r="LNN209" s="414"/>
      <c r="LNO209" s="414"/>
      <c r="LNP209" s="413"/>
      <c r="LNQ209" s="413"/>
      <c r="LNR209" s="414"/>
      <c r="LNS209" s="414"/>
      <c r="LNT209" s="413"/>
      <c r="LNU209" s="413"/>
      <c r="LNV209" s="413"/>
      <c r="LNW209" s="413"/>
      <c r="LNX209" s="413"/>
      <c r="LNY209" s="407"/>
      <c r="LNZ209" s="439"/>
      <c r="LOA209" s="413"/>
      <c r="LOB209" s="413"/>
      <c r="LOC209" s="413"/>
      <c r="LOD209" s="413"/>
      <c r="LOE209" s="413"/>
      <c r="LOF209" s="413"/>
      <c r="LOG209" s="413"/>
      <c r="LOH209" s="412"/>
      <c r="LOI209" s="412"/>
      <c r="LOJ209" s="412"/>
      <c r="LOK209" s="412"/>
      <c r="LOL209" s="412"/>
      <c r="LOM209" s="412"/>
      <c r="LON209" s="412"/>
      <c r="LOO209" s="412"/>
      <c r="LOP209" s="412"/>
      <c r="LOQ209" s="412"/>
      <c r="LOR209" s="412"/>
      <c r="LOS209" s="412"/>
      <c r="LOT209" s="412"/>
      <c r="LOU209" s="412"/>
      <c r="LOV209" s="412"/>
      <c r="LOW209" s="412"/>
      <c r="LOX209" s="412"/>
      <c r="LOY209" s="412"/>
      <c r="LOZ209" s="412"/>
      <c r="LPA209" s="412"/>
      <c r="LPB209" s="412"/>
      <c r="LPC209" s="412"/>
      <c r="LPD209" s="412"/>
      <c r="LPE209" s="412"/>
      <c r="LPF209" s="412"/>
      <c r="LPG209" s="412"/>
      <c r="LPH209" s="412"/>
      <c r="LPI209" s="412"/>
      <c r="LPJ209" s="412"/>
      <c r="LPK209" s="412"/>
      <c r="LPL209" s="412"/>
      <c r="LPM209" s="412"/>
      <c r="LPN209" s="412"/>
      <c r="LPO209" s="412"/>
      <c r="LPP209" s="412"/>
      <c r="LPQ209" s="412"/>
      <c r="LPR209" s="412"/>
      <c r="LPS209" s="412"/>
      <c r="LPT209" s="412"/>
      <c r="LPU209" s="412"/>
      <c r="LPV209" s="412"/>
      <c r="LPW209" s="412"/>
      <c r="LPX209" s="412"/>
      <c r="LPY209" s="412"/>
      <c r="LPZ209" s="413"/>
      <c r="LQA209" s="413"/>
      <c r="LQB209" s="413"/>
      <c r="LQC209" s="413"/>
      <c r="LQD209" s="413"/>
      <c r="LQE209" s="413"/>
      <c r="LQF209" s="413"/>
      <c r="LQG209" s="413"/>
      <c r="LQH209" s="413"/>
      <c r="LQI209" s="413"/>
      <c r="LQJ209" s="413"/>
      <c r="LQK209" s="413"/>
      <c r="LQL209" s="413"/>
      <c r="LQM209" s="413"/>
      <c r="LQN209" s="413"/>
      <c r="LQO209" s="413"/>
      <c r="LQP209" s="413"/>
      <c r="LQQ209" s="413"/>
      <c r="LQR209" s="413"/>
      <c r="LQS209" s="413"/>
      <c r="LQT209" s="413"/>
      <c r="LQU209" s="413"/>
      <c r="LQV209" s="413"/>
      <c r="LQW209" s="413"/>
      <c r="LQX209" s="414"/>
      <c r="LQY209" s="414"/>
      <c r="LQZ209" s="414"/>
      <c r="LRA209" s="414"/>
      <c r="LRB209" s="414"/>
      <c r="LRC209" s="413"/>
      <c r="LRD209" s="413"/>
      <c r="LRE209" s="414"/>
      <c r="LRF209" s="414"/>
      <c r="LRG209" s="413"/>
      <c r="LRH209" s="413"/>
      <c r="LRI209" s="414"/>
      <c r="LRJ209" s="414"/>
      <c r="LRK209" s="413"/>
      <c r="LRL209" s="413"/>
      <c r="LRM209" s="413"/>
      <c r="LRN209" s="413"/>
      <c r="LRO209" s="413"/>
      <c r="LRP209" s="413"/>
      <c r="LRQ209" s="413"/>
      <c r="LRR209" s="414"/>
      <c r="LRS209" s="414"/>
      <c r="LRT209" s="413"/>
      <c r="LRU209" s="413"/>
      <c r="LRV209" s="414"/>
      <c r="LRW209" s="414"/>
      <c r="LRX209" s="413"/>
      <c r="LRY209" s="413"/>
      <c r="LRZ209" s="413"/>
      <c r="LSA209" s="413"/>
      <c r="LSB209" s="413"/>
      <c r="LSC209" s="407"/>
      <c r="LSD209" s="439"/>
      <c r="LSE209" s="413"/>
      <c r="LSF209" s="413"/>
      <c r="LSG209" s="413"/>
      <c r="LSH209" s="413"/>
      <c r="LSI209" s="413"/>
      <c r="LSJ209" s="413"/>
      <c r="LSK209" s="413"/>
      <c r="LSL209" s="412"/>
      <c r="LSM209" s="412"/>
      <c r="LSN209" s="412"/>
      <c r="LSO209" s="412"/>
      <c r="LSP209" s="412"/>
      <c r="LSQ209" s="412"/>
      <c r="LSR209" s="412"/>
      <c r="LSS209" s="412"/>
      <c r="LST209" s="412"/>
      <c r="LSU209" s="412"/>
      <c r="LSV209" s="412"/>
      <c r="LSW209" s="412"/>
      <c r="LSX209" s="412"/>
      <c r="LSY209" s="412"/>
      <c r="LSZ209" s="412"/>
      <c r="LTA209" s="412"/>
      <c r="LTB209" s="412"/>
      <c r="LTC209" s="412"/>
      <c r="LTD209" s="412"/>
      <c r="LTE209" s="412"/>
      <c r="LTF209" s="412"/>
      <c r="LTG209" s="412"/>
      <c r="LTH209" s="412"/>
      <c r="LTI209" s="412"/>
      <c r="LTJ209" s="412"/>
      <c r="LTK209" s="412"/>
      <c r="LTL209" s="412"/>
      <c r="LTM209" s="412"/>
      <c r="LTN209" s="412"/>
      <c r="LTO209" s="412"/>
      <c r="LTP209" s="412"/>
      <c r="LTQ209" s="412"/>
      <c r="LTR209" s="412"/>
      <c r="LTS209" s="412"/>
      <c r="LTT209" s="412"/>
      <c r="LTU209" s="412"/>
      <c r="LTV209" s="412"/>
      <c r="LTW209" s="412"/>
      <c r="LTX209" s="412"/>
      <c r="LTY209" s="412"/>
      <c r="LTZ209" s="412"/>
      <c r="LUA209" s="412"/>
      <c r="LUB209" s="412"/>
      <c r="LUC209" s="412"/>
      <c r="LUD209" s="413"/>
      <c r="LUE209" s="413"/>
      <c r="LUF209" s="413"/>
      <c r="LUG209" s="413"/>
      <c r="LUH209" s="413"/>
      <c r="LUI209" s="413"/>
      <c r="LUJ209" s="413"/>
      <c r="LUK209" s="413"/>
      <c r="LUL209" s="413"/>
      <c r="LUM209" s="413"/>
      <c r="LUN209" s="413"/>
      <c r="LUO209" s="413"/>
      <c r="LUP209" s="413"/>
      <c r="LUQ209" s="413"/>
      <c r="LUR209" s="413"/>
      <c r="LUS209" s="413"/>
      <c r="LUT209" s="413"/>
      <c r="LUU209" s="413"/>
      <c r="LUV209" s="413"/>
      <c r="LUW209" s="413"/>
      <c r="LUX209" s="413"/>
      <c r="LUY209" s="413"/>
      <c r="LUZ209" s="413"/>
      <c r="LVA209" s="413"/>
      <c r="LVB209" s="414"/>
      <c r="LVC209" s="414"/>
      <c r="LVD209" s="414"/>
      <c r="LVE209" s="414"/>
      <c r="LVF209" s="414"/>
      <c r="LVG209" s="413"/>
      <c r="LVH209" s="413"/>
      <c r="LVI209" s="414"/>
      <c r="LVJ209" s="414"/>
      <c r="LVK209" s="413"/>
      <c r="LVL209" s="413"/>
      <c r="LVM209" s="414"/>
      <c r="LVN209" s="414"/>
      <c r="LVO209" s="413"/>
      <c r="LVP209" s="413"/>
      <c r="LVQ209" s="413"/>
      <c r="LVR209" s="413"/>
      <c r="LVS209" s="413"/>
      <c r="LVT209" s="413"/>
      <c r="LVU209" s="413"/>
      <c r="LVV209" s="414"/>
      <c r="LVW209" s="414"/>
      <c r="LVX209" s="413"/>
      <c r="LVY209" s="413"/>
      <c r="LVZ209" s="414"/>
      <c r="LWA209" s="414"/>
      <c r="LWB209" s="413"/>
      <c r="LWC209" s="413"/>
      <c r="LWD209" s="413"/>
      <c r="LWE209" s="413"/>
      <c r="LWF209" s="413"/>
      <c r="LWG209" s="407"/>
      <c r="LWH209" s="439"/>
      <c r="LWI209" s="413"/>
      <c r="LWJ209" s="413"/>
      <c r="LWK209" s="413"/>
      <c r="LWL209" s="413"/>
      <c r="LWM209" s="413"/>
      <c r="LWN209" s="413"/>
      <c r="LWO209" s="413"/>
      <c r="LWP209" s="412"/>
      <c r="LWQ209" s="412"/>
      <c r="LWR209" s="412"/>
      <c r="LWS209" s="412"/>
      <c r="LWT209" s="412"/>
      <c r="LWU209" s="412"/>
      <c r="LWV209" s="412"/>
      <c r="LWW209" s="412"/>
      <c r="LWX209" s="412"/>
      <c r="LWY209" s="412"/>
      <c r="LWZ209" s="412"/>
      <c r="LXA209" s="412"/>
      <c r="LXB209" s="412"/>
      <c r="LXC209" s="412"/>
      <c r="LXD209" s="412"/>
      <c r="LXE209" s="412"/>
      <c r="LXF209" s="412"/>
      <c r="LXG209" s="412"/>
      <c r="LXH209" s="412"/>
      <c r="LXI209" s="412"/>
      <c r="LXJ209" s="412"/>
      <c r="LXK209" s="412"/>
      <c r="LXL209" s="412"/>
      <c r="LXM209" s="412"/>
      <c r="LXN209" s="412"/>
      <c r="LXO209" s="412"/>
      <c r="LXP209" s="412"/>
      <c r="LXQ209" s="412"/>
      <c r="LXR209" s="412"/>
      <c r="LXS209" s="412"/>
      <c r="LXT209" s="412"/>
      <c r="LXU209" s="412"/>
      <c r="LXV209" s="412"/>
      <c r="LXW209" s="412"/>
      <c r="LXX209" s="412"/>
      <c r="LXY209" s="412"/>
      <c r="LXZ209" s="412"/>
      <c r="LYA209" s="412"/>
      <c r="LYB209" s="412"/>
      <c r="LYC209" s="412"/>
      <c r="LYD209" s="412"/>
      <c r="LYE209" s="412"/>
      <c r="LYF209" s="412"/>
      <c r="LYG209" s="412"/>
      <c r="LYH209" s="413"/>
      <c r="LYI209" s="413"/>
      <c r="LYJ209" s="413"/>
      <c r="LYK209" s="413"/>
      <c r="LYL209" s="413"/>
      <c r="LYM209" s="413"/>
      <c r="LYN209" s="413"/>
      <c r="LYO209" s="413"/>
      <c r="LYP209" s="413"/>
      <c r="LYQ209" s="413"/>
      <c r="LYR209" s="413"/>
      <c r="LYS209" s="413"/>
      <c r="LYT209" s="413"/>
      <c r="LYU209" s="413"/>
      <c r="LYV209" s="413"/>
      <c r="LYW209" s="413"/>
      <c r="LYX209" s="413"/>
      <c r="LYY209" s="413"/>
      <c r="LYZ209" s="413"/>
      <c r="LZA209" s="413"/>
      <c r="LZB209" s="413"/>
      <c r="LZC209" s="413"/>
      <c r="LZD209" s="413"/>
      <c r="LZE209" s="413"/>
      <c r="LZF209" s="414"/>
      <c r="LZG209" s="414"/>
      <c r="LZH209" s="414"/>
      <c r="LZI209" s="414"/>
      <c r="LZJ209" s="414"/>
      <c r="LZK209" s="413"/>
      <c r="LZL209" s="413"/>
      <c r="LZM209" s="414"/>
      <c r="LZN209" s="414"/>
      <c r="LZO209" s="413"/>
      <c r="LZP209" s="413"/>
      <c r="LZQ209" s="414"/>
      <c r="LZR209" s="414"/>
      <c r="LZS209" s="413"/>
      <c r="LZT209" s="413"/>
      <c r="LZU209" s="413"/>
      <c r="LZV209" s="413"/>
      <c r="LZW209" s="413"/>
      <c r="LZX209" s="413"/>
      <c r="LZY209" s="413"/>
      <c r="LZZ209" s="414"/>
      <c r="MAA209" s="414"/>
      <c r="MAB209" s="413"/>
      <c r="MAC209" s="413"/>
      <c r="MAD209" s="414"/>
      <c r="MAE209" s="414"/>
      <c r="MAF209" s="413"/>
      <c r="MAG209" s="413"/>
      <c r="MAH209" s="413"/>
      <c r="MAI209" s="413"/>
      <c r="MAJ209" s="413"/>
      <c r="MAK209" s="407"/>
      <c r="MAL209" s="439"/>
      <c r="MAM209" s="413"/>
      <c r="MAN209" s="413"/>
      <c r="MAO209" s="413"/>
      <c r="MAP209" s="413"/>
      <c r="MAQ209" s="413"/>
      <c r="MAR209" s="413"/>
      <c r="MAS209" s="413"/>
      <c r="MAT209" s="412"/>
      <c r="MAU209" s="412"/>
      <c r="MAV209" s="412"/>
      <c r="MAW209" s="412"/>
      <c r="MAX209" s="412"/>
      <c r="MAY209" s="412"/>
      <c r="MAZ209" s="412"/>
      <c r="MBA209" s="412"/>
      <c r="MBB209" s="412"/>
      <c r="MBC209" s="412"/>
      <c r="MBD209" s="412"/>
      <c r="MBE209" s="412"/>
      <c r="MBF209" s="412"/>
      <c r="MBG209" s="412"/>
      <c r="MBH209" s="412"/>
      <c r="MBI209" s="412"/>
      <c r="MBJ209" s="412"/>
      <c r="MBK209" s="412"/>
      <c r="MBL209" s="412"/>
      <c r="MBM209" s="412"/>
      <c r="MBN209" s="412"/>
      <c r="MBO209" s="412"/>
      <c r="MBP209" s="412"/>
      <c r="MBQ209" s="412"/>
      <c r="MBR209" s="412"/>
      <c r="MBS209" s="412"/>
      <c r="MBT209" s="412"/>
      <c r="MBU209" s="412"/>
      <c r="MBV209" s="412"/>
      <c r="MBW209" s="412"/>
      <c r="MBX209" s="412"/>
      <c r="MBY209" s="412"/>
      <c r="MBZ209" s="412"/>
      <c r="MCA209" s="412"/>
      <c r="MCB209" s="412"/>
      <c r="MCC209" s="412"/>
      <c r="MCD209" s="412"/>
      <c r="MCE209" s="412"/>
      <c r="MCF209" s="412"/>
      <c r="MCG209" s="412"/>
      <c r="MCH209" s="412"/>
      <c r="MCI209" s="412"/>
      <c r="MCJ209" s="412"/>
      <c r="MCK209" s="412"/>
      <c r="MCL209" s="413"/>
      <c r="MCM209" s="413"/>
      <c r="MCN209" s="413"/>
      <c r="MCO209" s="413"/>
      <c r="MCP209" s="413"/>
      <c r="MCQ209" s="413"/>
      <c r="MCR209" s="413"/>
      <c r="MCS209" s="413"/>
      <c r="MCT209" s="413"/>
      <c r="MCU209" s="413"/>
      <c r="MCV209" s="413"/>
      <c r="MCW209" s="413"/>
      <c r="MCX209" s="413"/>
      <c r="MCY209" s="413"/>
      <c r="MCZ209" s="413"/>
      <c r="MDA209" s="413"/>
      <c r="MDB209" s="413"/>
      <c r="MDC209" s="413"/>
      <c r="MDD209" s="413"/>
      <c r="MDE209" s="413"/>
      <c r="MDF209" s="413"/>
      <c r="MDG209" s="413"/>
      <c r="MDH209" s="413"/>
      <c r="MDI209" s="413"/>
      <c r="MDJ209" s="414"/>
      <c r="MDK209" s="414"/>
      <c r="MDL209" s="414"/>
      <c r="MDM209" s="414"/>
      <c r="MDN209" s="414"/>
      <c r="MDO209" s="413"/>
      <c r="MDP209" s="413"/>
      <c r="MDQ209" s="414"/>
      <c r="MDR209" s="414"/>
      <c r="MDS209" s="413"/>
      <c r="MDT209" s="413"/>
      <c r="MDU209" s="414"/>
      <c r="MDV209" s="414"/>
      <c r="MDW209" s="413"/>
      <c r="MDX209" s="413"/>
      <c r="MDY209" s="413"/>
      <c r="MDZ209" s="413"/>
      <c r="MEA209" s="413"/>
      <c r="MEB209" s="413"/>
      <c r="MEC209" s="413"/>
      <c r="MED209" s="414"/>
      <c r="MEE209" s="414"/>
      <c r="MEF209" s="413"/>
      <c r="MEG209" s="413"/>
      <c r="MEH209" s="414"/>
      <c r="MEI209" s="414"/>
      <c r="MEJ209" s="413"/>
      <c r="MEK209" s="413"/>
      <c r="MEL209" s="413"/>
      <c r="MEM209" s="413"/>
      <c r="MEN209" s="413"/>
      <c r="MEO209" s="407"/>
      <c r="MEP209" s="439"/>
      <c r="MEQ209" s="413"/>
      <c r="MER209" s="413"/>
      <c r="MES209" s="413"/>
      <c r="MET209" s="413"/>
      <c r="MEU209" s="413"/>
      <c r="MEV209" s="413"/>
      <c r="MEW209" s="413"/>
      <c r="MEX209" s="412"/>
      <c r="MEY209" s="412"/>
      <c r="MEZ209" s="412"/>
      <c r="MFA209" s="412"/>
      <c r="MFB209" s="412"/>
      <c r="MFC209" s="412"/>
      <c r="MFD209" s="412"/>
      <c r="MFE209" s="412"/>
      <c r="MFF209" s="412"/>
      <c r="MFG209" s="412"/>
      <c r="MFH209" s="412"/>
      <c r="MFI209" s="412"/>
      <c r="MFJ209" s="412"/>
      <c r="MFK209" s="412"/>
      <c r="MFL209" s="412"/>
      <c r="MFM209" s="412"/>
      <c r="MFN209" s="412"/>
      <c r="MFO209" s="412"/>
      <c r="MFP209" s="412"/>
      <c r="MFQ209" s="412"/>
      <c r="MFR209" s="412"/>
      <c r="MFS209" s="412"/>
      <c r="MFT209" s="412"/>
      <c r="MFU209" s="412"/>
      <c r="MFV209" s="412"/>
      <c r="MFW209" s="412"/>
      <c r="MFX209" s="412"/>
      <c r="MFY209" s="412"/>
      <c r="MFZ209" s="412"/>
      <c r="MGA209" s="412"/>
      <c r="MGB209" s="412"/>
      <c r="MGC209" s="412"/>
      <c r="MGD209" s="412"/>
      <c r="MGE209" s="412"/>
      <c r="MGF209" s="412"/>
      <c r="MGG209" s="412"/>
      <c r="MGH209" s="412"/>
      <c r="MGI209" s="412"/>
      <c r="MGJ209" s="412"/>
      <c r="MGK209" s="412"/>
      <c r="MGL209" s="412"/>
      <c r="MGM209" s="412"/>
      <c r="MGN209" s="412"/>
      <c r="MGO209" s="412"/>
      <c r="MGP209" s="413"/>
      <c r="MGQ209" s="413"/>
      <c r="MGR209" s="413"/>
      <c r="MGS209" s="413"/>
      <c r="MGT209" s="413"/>
      <c r="MGU209" s="413"/>
      <c r="MGV209" s="413"/>
      <c r="MGW209" s="413"/>
      <c r="MGX209" s="413"/>
      <c r="MGY209" s="413"/>
      <c r="MGZ209" s="413"/>
      <c r="MHA209" s="413"/>
      <c r="MHB209" s="413"/>
      <c r="MHC209" s="413"/>
      <c r="MHD209" s="413"/>
      <c r="MHE209" s="413"/>
      <c r="MHF209" s="413"/>
      <c r="MHG209" s="413"/>
      <c r="MHH209" s="413"/>
      <c r="MHI209" s="413"/>
      <c r="MHJ209" s="413"/>
      <c r="MHK209" s="413"/>
      <c r="MHL209" s="413"/>
      <c r="MHM209" s="413"/>
      <c r="MHN209" s="414"/>
      <c r="MHO209" s="414"/>
      <c r="MHP209" s="414"/>
      <c r="MHQ209" s="414"/>
      <c r="MHR209" s="414"/>
      <c r="MHS209" s="413"/>
      <c r="MHT209" s="413"/>
      <c r="MHU209" s="414"/>
      <c r="MHV209" s="414"/>
      <c r="MHW209" s="413"/>
      <c r="MHX209" s="413"/>
      <c r="MHY209" s="414"/>
      <c r="MHZ209" s="414"/>
      <c r="MIA209" s="413"/>
      <c r="MIB209" s="413"/>
      <c r="MIC209" s="413"/>
      <c r="MID209" s="413"/>
      <c r="MIE209" s="413"/>
      <c r="MIF209" s="413"/>
      <c r="MIG209" s="413"/>
      <c r="MIH209" s="414"/>
      <c r="MII209" s="414"/>
      <c r="MIJ209" s="413"/>
      <c r="MIK209" s="413"/>
      <c r="MIL209" s="414"/>
      <c r="MIM209" s="414"/>
      <c r="MIN209" s="413"/>
      <c r="MIO209" s="413"/>
      <c r="MIP209" s="413"/>
      <c r="MIQ209" s="413"/>
      <c r="MIR209" s="413"/>
      <c r="MIS209" s="407"/>
      <c r="MIT209" s="439"/>
      <c r="MIU209" s="413"/>
      <c r="MIV209" s="413"/>
      <c r="MIW209" s="413"/>
      <c r="MIX209" s="413"/>
      <c r="MIY209" s="413"/>
      <c r="MIZ209" s="413"/>
      <c r="MJA209" s="413"/>
      <c r="MJB209" s="412"/>
      <c r="MJC209" s="412"/>
      <c r="MJD209" s="412"/>
      <c r="MJE209" s="412"/>
      <c r="MJF209" s="412"/>
      <c r="MJG209" s="412"/>
      <c r="MJH209" s="412"/>
      <c r="MJI209" s="412"/>
      <c r="MJJ209" s="412"/>
      <c r="MJK209" s="412"/>
      <c r="MJL209" s="412"/>
      <c r="MJM209" s="412"/>
      <c r="MJN209" s="412"/>
      <c r="MJO209" s="412"/>
      <c r="MJP209" s="412"/>
      <c r="MJQ209" s="412"/>
      <c r="MJR209" s="412"/>
      <c r="MJS209" s="412"/>
      <c r="MJT209" s="412"/>
      <c r="MJU209" s="412"/>
      <c r="MJV209" s="412"/>
      <c r="MJW209" s="412"/>
      <c r="MJX209" s="412"/>
      <c r="MJY209" s="412"/>
      <c r="MJZ209" s="412"/>
      <c r="MKA209" s="412"/>
      <c r="MKB209" s="412"/>
      <c r="MKC209" s="412"/>
      <c r="MKD209" s="412"/>
      <c r="MKE209" s="412"/>
      <c r="MKF209" s="412"/>
      <c r="MKG209" s="412"/>
      <c r="MKH209" s="412"/>
      <c r="MKI209" s="412"/>
      <c r="MKJ209" s="412"/>
      <c r="MKK209" s="412"/>
      <c r="MKL209" s="412"/>
      <c r="MKM209" s="412"/>
      <c r="MKN209" s="412"/>
      <c r="MKO209" s="412"/>
      <c r="MKP209" s="412"/>
      <c r="MKQ209" s="412"/>
      <c r="MKR209" s="412"/>
      <c r="MKS209" s="412"/>
      <c r="MKT209" s="413"/>
      <c r="MKU209" s="413"/>
      <c r="MKV209" s="413"/>
      <c r="MKW209" s="413"/>
      <c r="MKX209" s="413"/>
      <c r="MKY209" s="413"/>
      <c r="MKZ209" s="413"/>
      <c r="MLA209" s="413"/>
      <c r="MLB209" s="413"/>
      <c r="MLC209" s="413"/>
      <c r="MLD209" s="413"/>
      <c r="MLE209" s="413"/>
      <c r="MLF209" s="413"/>
      <c r="MLG209" s="413"/>
      <c r="MLH209" s="413"/>
      <c r="MLI209" s="413"/>
      <c r="MLJ209" s="413"/>
      <c r="MLK209" s="413"/>
      <c r="MLL209" s="413"/>
      <c r="MLM209" s="413"/>
      <c r="MLN209" s="413"/>
      <c r="MLO209" s="413"/>
      <c r="MLP209" s="413"/>
      <c r="MLQ209" s="413"/>
      <c r="MLR209" s="414"/>
      <c r="MLS209" s="414"/>
      <c r="MLT209" s="414"/>
      <c r="MLU209" s="414"/>
      <c r="MLV209" s="414"/>
      <c r="MLW209" s="413"/>
      <c r="MLX209" s="413"/>
      <c r="MLY209" s="414"/>
      <c r="MLZ209" s="414"/>
      <c r="MMA209" s="413"/>
      <c r="MMB209" s="413"/>
      <c r="MMC209" s="414"/>
      <c r="MMD209" s="414"/>
      <c r="MME209" s="413"/>
      <c r="MMF209" s="413"/>
      <c r="MMG209" s="413"/>
      <c r="MMH209" s="413"/>
      <c r="MMI209" s="413"/>
      <c r="MMJ209" s="413"/>
      <c r="MMK209" s="413"/>
      <c r="MML209" s="414"/>
      <c r="MMM209" s="414"/>
      <c r="MMN209" s="413"/>
      <c r="MMO209" s="413"/>
      <c r="MMP209" s="414"/>
      <c r="MMQ209" s="414"/>
      <c r="MMR209" s="413"/>
      <c r="MMS209" s="413"/>
      <c r="MMT209" s="413"/>
      <c r="MMU209" s="413"/>
      <c r="MMV209" s="413"/>
      <c r="MMW209" s="407"/>
      <c r="MMX209" s="439"/>
      <c r="MMY209" s="413"/>
      <c r="MMZ209" s="413"/>
      <c r="MNA209" s="413"/>
      <c r="MNB209" s="413"/>
      <c r="MNC209" s="413"/>
      <c r="MND209" s="413"/>
      <c r="MNE209" s="413"/>
      <c r="MNF209" s="412"/>
      <c r="MNG209" s="412"/>
      <c r="MNH209" s="412"/>
      <c r="MNI209" s="412"/>
      <c r="MNJ209" s="412"/>
      <c r="MNK209" s="412"/>
      <c r="MNL209" s="412"/>
      <c r="MNM209" s="412"/>
      <c r="MNN209" s="412"/>
      <c r="MNO209" s="412"/>
      <c r="MNP209" s="412"/>
      <c r="MNQ209" s="412"/>
      <c r="MNR209" s="412"/>
      <c r="MNS209" s="412"/>
      <c r="MNT209" s="412"/>
      <c r="MNU209" s="412"/>
      <c r="MNV209" s="412"/>
      <c r="MNW209" s="412"/>
      <c r="MNX209" s="412"/>
      <c r="MNY209" s="412"/>
      <c r="MNZ209" s="412"/>
      <c r="MOA209" s="412"/>
      <c r="MOB209" s="412"/>
      <c r="MOC209" s="412"/>
      <c r="MOD209" s="412"/>
      <c r="MOE209" s="412"/>
      <c r="MOF209" s="412"/>
      <c r="MOG209" s="412"/>
      <c r="MOH209" s="412"/>
      <c r="MOI209" s="412"/>
      <c r="MOJ209" s="412"/>
      <c r="MOK209" s="412"/>
      <c r="MOL209" s="412"/>
      <c r="MOM209" s="412"/>
      <c r="MON209" s="412"/>
      <c r="MOO209" s="412"/>
      <c r="MOP209" s="412"/>
      <c r="MOQ209" s="412"/>
      <c r="MOR209" s="412"/>
      <c r="MOS209" s="412"/>
      <c r="MOT209" s="412"/>
      <c r="MOU209" s="412"/>
      <c r="MOV209" s="412"/>
      <c r="MOW209" s="412"/>
      <c r="MOX209" s="413"/>
      <c r="MOY209" s="413"/>
      <c r="MOZ209" s="413"/>
      <c r="MPA209" s="413"/>
      <c r="MPB209" s="413"/>
      <c r="MPC209" s="413"/>
      <c r="MPD209" s="413"/>
      <c r="MPE209" s="413"/>
      <c r="MPF209" s="413"/>
      <c r="MPG209" s="413"/>
      <c r="MPH209" s="413"/>
      <c r="MPI209" s="413"/>
      <c r="MPJ209" s="413"/>
      <c r="MPK209" s="413"/>
      <c r="MPL209" s="413"/>
      <c r="MPM209" s="413"/>
      <c r="MPN209" s="413"/>
      <c r="MPO209" s="413"/>
      <c r="MPP209" s="413"/>
      <c r="MPQ209" s="413"/>
      <c r="MPR209" s="413"/>
      <c r="MPS209" s="413"/>
      <c r="MPT209" s="413"/>
      <c r="MPU209" s="413"/>
      <c r="MPV209" s="414"/>
      <c r="MPW209" s="414"/>
      <c r="MPX209" s="414"/>
      <c r="MPY209" s="414"/>
      <c r="MPZ209" s="414"/>
      <c r="MQA209" s="413"/>
      <c r="MQB209" s="413"/>
      <c r="MQC209" s="414"/>
      <c r="MQD209" s="414"/>
      <c r="MQE209" s="413"/>
      <c r="MQF209" s="413"/>
      <c r="MQG209" s="414"/>
      <c r="MQH209" s="414"/>
      <c r="MQI209" s="413"/>
      <c r="MQJ209" s="413"/>
      <c r="MQK209" s="413"/>
      <c r="MQL209" s="413"/>
      <c r="MQM209" s="413"/>
      <c r="MQN209" s="413"/>
      <c r="MQO209" s="413"/>
      <c r="MQP209" s="414"/>
      <c r="MQQ209" s="414"/>
      <c r="MQR209" s="413"/>
      <c r="MQS209" s="413"/>
      <c r="MQT209" s="414"/>
      <c r="MQU209" s="414"/>
      <c r="MQV209" s="413"/>
      <c r="MQW209" s="413"/>
      <c r="MQX209" s="413"/>
      <c r="MQY209" s="413"/>
      <c r="MQZ209" s="413"/>
      <c r="MRA209" s="407"/>
      <c r="MRB209" s="439"/>
      <c r="MRC209" s="413"/>
      <c r="MRD209" s="413"/>
      <c r="MRE209" s="413"/>
      <c r="MRF209" s="413"/>
      <c r="MRG209" s="413"/>
      <c r="MRH209" s="413"/>
      <c r="MRI209" s="413"/>
      <c r="MRJ209" s="412"/>
      <c r="MRK209" s="412"/>
      <c r="MRL209" s="412"/>
      <c r="MRM209" s="412"/>
      <c r="MRN209" s="412"/>
      <c r="MRO209" s="412"/>
      <c r="MRP209" s="412"/>
      <c r="MRQ209" s="412"/>
      <c r="MRR209" s="412"/>
      <c r="MRS209" s="412"/>
      <c r="MRT209" s="412"/>
      <c r="MRU209" s="412"/>
      <c r="MRV209" s="412"/>
      <c r="MRW209" s="412"/>
      <c r="MRX209" s="412"/>
      <c r="MRY209" s="412"/>
      <c r="MRZ209" s="412"/>
      <c r="MSA209" s="412"/>
      <c r="MSB209" s="412"/>
      <c r="MSC209" s="412"/>
      <c r="MSD209" s="412"/>
      <c r="MSE209" s="412"/>
      <c r="MSF209" s="412"/>
      <c r="MSG209" s="412"/>
      <c r="MSH209" s="412"/>
      <c r="MSI209" s="412"/>
      <c r="MSJ209" s="412"/>
      <c r="MSK209" s="412"/>
      <c r="MSL209" s="412"/>
      <c r="MSM209" s="412"/>
      <c r="MSN209" s="412"/>
      <c r="MSO209" s="412"/>
      <c r="MSP209" s="412"/>
      <c r="MSQ209" s="412"/>
      <c r="MSR209" s="412"/>
      <c r="MSS209" s="412"/>
      <c r="MST209" s="412"/>
      <c r="MSU209" s="412"/>
      <c r="MSV209" s="412"/>
      <c r="MSW209" s="412"/>
      <c r="MSX209" s="412"/>
      <c r="MSY209" s="412"/>
      <c r="MSZ209" s="412"/>
      <c r="MTA209" s="412"/>
      <c r="MTB209" s="413"/>
      <c r="MTC209" s="413"/>
      <c r="MTD209" s="413"/>
      <c r="MTE209" s="413"/>
      <c r="MTF209" s="413"/>
      <c r="MTG209" s="413"/>
      <c r="MTH209" s="413"/>
      <c r="MTI209" s="413"/>
      <c r="MTJ209" s="413"/>
      <c r="MTK209" s="413"/>
      <c r="MTL209" s="413"/>
      <c r="MTM209" s="413"/>
      <c r="MTN209" s="413"/>
      <c r="MTO209" s="413"/>
      <c r="MTP209" s="413"/>
      <c r="MTQ209" s="413"/>
      <c r="MTR209" s="413"/>
      <c r="MTS209" s="413"/>
      <c r="MTT209" s="413"/>
      <c r="MTU209" s="413"/>
      <c r="MTV209" s="413"/>
      <c r="MTW209" s="413"/>
      <c r="MTX209" s="413"/>
      <c r="MTY209" s="413"/>
      <c r="MTZ209" s="414"/>
      <c r="MUA209" s="414"/>
      <c r="MUB209" s="414"/>
      <c r="MUC209" s="414"/>
      <c r="MUD209" s="414"/>
      <c r="MUE209" s="413"/>
      <c r="MUF209" s="413"/>
      <c r="MUG209" s="414"/>
      <c r="MUH209" s="414"/>
      <c r="MUI209" s="413"/>
      <c r="MUJ209" s="413"/>
      <c r="MUK209" s="414"/>
      <c r="MUL209" s="414"/>
      <c r="MUM209" s="413"/>
      <c r="MUN209" s="413"/>
      <c r="MUO209" s="413"/>
      <c r="MUP209" s="413"/>
      <c r="MUQ209" s="413"/>
      <c r="MUR209" s="413"/>
      <c r="MUS209" s="413"/>
      <c r="MUT209" s="414"/>
      <c r="MUU209" s="414"/>
      <c r="MUV209" s="413"/>
      <c r="MUW209" s="413"/>
      <c r="MUX209" s="414"/>
      <c r="MUY209" s="414"/>
      <c r="MUZ209" s="413"/>
      <c r="MVA209" s="413"/>
      <c r="MVB209" s="413"/>
      <c r="MVC209" s="413"/>
      <c r="MVD209" s="413"/>
      <c r="MVE209" s="407"/>
      <c r="MVF209" s="439"/>
      <c r="MVG209" s="413"/>
      <c r="MVH209" s="413"/>
      <c r="MVI209" s="413"/>
      <c r="MVJ209" s="413"/>
      <c r="MVK209" s="413"/>
      <c r="MVL209" s="413"/>
      <c r="MVM209" s="413"/>
      <c r="MVN209" s="412"/>
      <c r="MVO209" s="412"/>
      <c r="MVP209" s="412"/>
      <c r="MVQ209" s="412"/>
      <c r="MVR209" s="412"/>
      <c r="MVS209" s="412"/>
      <c r="MVT209" s="412"/>
      <c r="MVU209" s="412"/>
      <c r="MVV209" s="412"/>
      <c r="MVW209" s="412"/>
      <c r="MVX209" s="412"/>
      <c r="MVY209" s="412"/>
      <c r="MVZ209" s="412"/>
      <c r="MWA209" s="412"/>
      <c r="MWB209" s="412"/>
      <c r="MWC209" s="412"/>
      <c r="MWD209" s="412"/>
      <c r="MWE209" s="412"/>
      <c r="MWF209" s="412"/>
      <c r="MWG209" s="412"/>
      <c r="MWH209" s="412"/>
      <c r="MWI209" s="412"/>
      <c r="MWJ209" s="412"/>
      <c r="MWK209" s="412"/>
      <c r="MWL209" s="412"/>
      <c r="MWM209" s="412"/>
      <c r="MWN209" s="412"/>
      <c r="MWO209" s="412"/>
      <c r="MWP209" s="412"/>
      <c r="MWQ209" s="412"/>
      <c r="MWR209" s="412"/>
      <c r="MWS209" s="412"/>
      <c r="MWT209" s="412"/>
      <c r="MWU209" s="412"/>
      <c r="MWV209" s="412"/>
      <c r="MWW209" s="412"/>
      <c r="MWX209" s="412"/>
      <c r="MWY209" s="412"/>
      <c r="MWZ209" s="412"/>
      <c r="MXA209" s="412"/>
      <c r="MXB209" s="412"/>
      <c r="MXC209" s="412"/>
      <c r="MXD209" s="412"/>
      <c r="MXE209" s="412"/>
      <c r="MXF209" s="413"/>
      <c r="MXG209" s="413"/>
      <c r="MXH209" s="413"/>
      <c r="MXI209" s="413"/>
      <c r="MXJ209" s="413"/>
      <c r="MXK209" s="413"/>
      <c r="MXL209" s="413"/>
      <c r="MXM209" s="413"/>
      <c r="MXN209" s="413"/>
      <c r="MXO209" s="413"/>
      <c r="MXP209" s="413"/>
      <c r="MXQ209" s="413"/>
      <c r="MXR209" s="413"/>
      <c r="MXS209" s="413"/>
      <c r="MXT209" s="413"/>
      <c r="MXU209" s="413"/>
      <c r="MXV209" s="413"/>
      <c r="MXW209" s="413"/>
      <c r="MXX209" s="413"/>
      <c r="MXY209" s="413"/>
      <c r="MXZ209" s="413"/>
      <c r="MYA209" s="413"/>
      <c r="MYB209" s="413"/>
      <c r="MYC209" s="413"/>
      <c r="MYD209" s="414"/>
      <c r="MYE209" s="414"/>
      <c r="MYF209" s="414"/>
      <c r="MYG209" s="414"/>
      <c r="MYH209" s="414"/>
      <c r="MYI209" s="413"/>
      <c r="MYJ209" s="413"/>
      <c r="MYK209" s="414"/>
      <c r="MYL209" s="414"/>
      <c r="MYM209" s="413"/>
      <c r="MYN209" s="413"/>
      <c r="MYO209" s="414"/>
      <c r="MYP209" s="414"/>
      <c r="MYQ209" s="413"/>
      <c r="MYR209" s="413"/>
      <c r="MYS209" s="413"/>
      <c r="MYT209" s="413"/>
      <c r="MYU209" s="413"/>
      <c r="MYV209" s="413"/>
      <c r="MYW209" s="413"/>
      <c r="MYX209" s="414"/>
      <c r="MYY209" s="414"/>
      <c r="MYZ209" s="413"/>
      <c r="MZA209" s="413"/>
      <c r="MZB209" s="414"/>
      <c r="MZC209" s="414"/>
      <c r="MZD209" s="413"/>
      <c r="MZE209" s="413"/>
      <c r="MZF209" s="413"/>
      <c r="MZG209" s="413"/>
      <c r="MZH209" s="413"/>
      <c r="MZI209" s="407"/>
      <c r="MZJ209" s="439"/>
      <c r="MZK209" s="413"/>
      <c r="MZL209" s="413"/>
      <c r="MZM209" s="413"/>
      <c r="MZN209" s="413"/>
      <c r="MZO209" s="413"/>
      <c r="MZP209" s="413"/>
      <c r="MZQ209" s="413"/>
      <c r="MZR209" s="412"/>
      <c r="MZS209" s="412"/>
      <c r="MZT209" s="412"/>
      <c r="MZU209" s="412"/>
      <c r="MZV209" s="412"/>
      <c r="MZW209" s="412"/>
      <c r="MZX209" s="412"/>
      <c r="MZY209" s="412"/>
      <c r="MZZ209" s="412"/>
      <c r="NAA209" s="412"/>
      <c r="NAB209" s="412"/>
      <c r="NAC209" s="412"/>
      <c r="NAD209" s="412"/>
      <c r="NAE209" s="412"/>
      <c r="NAF209" s="412"/>
      <c r="NAG209" s="412"/>
      <c r="NAH209" s="412"/>
      <c r="NAI209" s="412"/>
      <c r="NAJ209" s="412"/>
      <c r="NAK209" s="412"/>
      <c r="NAL209" s="412"/>
      <c r="NAM209" s="412"/>
      <c r="NAN209" s="412"/>
      <c r="NAO209" s="412"/>
      <c r="NAP209" s="412"/>
      <c r="NAQ209" s="412"/>
      <c r="NAR209" s="412"/>
      <c r="NAS209" s="412"/>
      <c r="NAT209" s="412"/>
      <c r="NAU209" s="412"/>
      <c r="NAV209" s="412"/>
      <c r="NAW209" s="412"/>
      <c r="NAX209" s="412"/>
      <c r="NAY209" s="412"/>
      <c r="NAZ209" s="412"/>
      <c r="NBA209" s="412"/>
      <c r="NBB209" s="412"/>
      <c r="NBC209" s="412"/>
      <c r="NBD209" s="412"/>
      <c r="NBE209" s="412"/>
      <c r="NBF209" s="412"/>
      <c r="NBG209" s="412"/>
      <c r="NBH209" s="412"/>
      <c r="NBI209" s="412"/>
      <c r="NBJ209" s="413"/>
      <c r="NBK209" s="413"/>
      <c r="NBL209" s="413"/>
      <c r="NBM209" s="413"/>
      <c r="NBN209" s="413"/>
      <c r="NBO209" s="413"/>
      <c r="NBP209" s="413"/>
      <c r="NBQ209" s="413"/>
      <c r="NBR209" s="413"/>
      <c r="NBS209" s="413"/>
      <c r="NBT209" s="413"/>
      <c r="NBU209" s="413"/>
      <c r="NBV209" s="413"/>
      <c r="NBW209" s="413"/>
      <c r="NBX209" s="413"/>
      <c r="NBY209" s="413"/>
      <c r="NBZ209" s="413"/>
      <c r="NCA209" s="413"/>
      <c r="NCB209" s="413"/>
      <c r="NCC209" s="413"/>
      <c r="NCD209" s="413"/>
      <c r="NCE209" s="413"/>
      <c r="NCF209" s="413"/>
      <c r="NCG209" s="413"/>
      <c r="NCH209" s="414"/>
      <c r="NCI209" s="414"/>
      <c r="NCJ209" s="414"/>
      <c r="NCK209" s="414"/>
      <c r="NCL209" s="414"/>
      <c r="NCM209" s="413"/>
      <c r="NCN209" s="413"/>
      <c r="NCO209" s="414"/>
      <c r="NCP209" s="414"/>
      <c r="NCQ209" s="413"/>
      <c r="NCR209" s="413"/>
      <c r="NCS209" s="414"/>
      <c r="NCT209" s="414"/>
      <c r="NCU209" s="413"/>
      <c r="NCV209" s="413"/>
      <c r="NCW209" s="413"/>
      <c r="NCX209" s="413"/>
      <c r="NCY209" s="413"/>
      <c r="NCZ209" s="413"/>
      <c r="NDA209" s="413"/>
      <c r="NDB209" s="414"/>
      <c r="NDC209" s="414"/>
      <c r="NDD209" s="413"/>
      <c r="NDE209" s="413"/>
      <c r="NDF209" s="414"/>
      <c r="NDG209" s="414"/>
      <c r="NDH209" s="413"/>
      <c r="NDI209" s="413"/>
      <c r="NDJ209" s="413"/>
      <c r="NDK209" s="413"/>
      <c r="NDL209" s="413"/>
      <c r="NDM209" s="407"/>
      <c r="NDN209" s="439"/>
      <c r="NDO209" s="413"/>
      <c r="NDP209" s="413"/>
      <c r="NDQ209" s="413"/>
      <c r="NDR209" s="413"/>
      <c r="NDS209" s="413"/>
      <c r="NDT209" s="413"/>
      <c r="NDU209" s="413"/>
      <c r="NDV209" s="412"/>
      <c r="NDW209" s="412"/>
      <c r="NDX209" s="412"/>
      <c r="NDY209" s="412"/>
      <c r="NDZ209" s="412"/>
      <c r="NEA209" s="412"/>
      <c r="NEB209" s="412"/>
      <c r="NEC209" s="412"/>
      <c r="NED209" s="412"/>
      <c r="NEE209" s="412"/>
      <c r="NEF209" s="412"/>
      <c r="NEG209" s="412"/>
      <c r="NEH209" s="412"/>
      <c r="NEI209" s="412"/>
      <c r="NEJ209" s="412"/>
      <c r="NEK209" s="412"/>
      <c r="NEL209" s="412"/>
      <c r="NEM209" s="412"/>
      <c r="NEN209" s="412"/>
      <c r="NEO209" s="412"/>
      <c r="NEP209" s="412"/>
      <c r="NEQ209" s="412"/>
      <c r="NER209" s="412"/>
      <c r="NES209" s="412"/>
      <c r="NET209" s="412"/>
      <c r="NEU209" s="412"/>
      <c r="NEV209" s="412"/>
      <c r="NEW209" s="412"/>
      <c r="NEX209" s="412"/>
      <c r="NEY209" s="412"/>
      <c r="NEZ209" s="412"/>
      <c r="NFA209" s="412"/>
      <c r="NFB209" s="412"/>
      <c r="NFC209" s="412"/>
      <c r="NFD209" s="412"/>
      <c r="NFE209" s="412"/>
      <c r="NFF209" s="412"/>
      <c r="NFG209" s="412"/>
      <c r="NFH209" s="412"/>
      <c r="NFI209" s="412"/>
      <c r="NFJ209" s="412"/>
      <c r="NFK209" s="412"/>
      <c r="NFL209" s="412"/>
      <c r="NFM209" s="412"/>
      <c r="NFN209" s="413"/>
      <c r="NFO209" s="413"/>
      <c r="NFP209" s="413"/>
      <c r="NFQ209" s="413"/>
      <c r="NFR209" s="413"/>
      <c r="NFS209" s="413"/>
      <c r="NFT209" s="413"/>
      <c r="NFU209" s="413"/>
      <c r="NFV209" s="413"/>
      <c r="NFW209" s="413"/>
      <c r="NFX209" s="413"/>
      <c r="NFY209" s="413"/>
      <c r="NFZ209" s="413"/>
      <c r="NGA209" s="413"/>
      <c r="NGB209" s="413"/>
      <c r="NGC209" s="413"/>
      <c r="NGD209" s="413"/>
      <c r="NGE209" s="413"/>
      <c r="NGF209" s="413"/>
      <c r="NGG209" s="413"/>
      <c r="NGH209" s="413"/>
      <c r="NGI209" s="413"/>
      <c r="NGJ209" s="413"/>
      <c r="NGK209" s="413"/>
      <c r="NGL209" s="414"/>
      <c r="NGM209" s="414"/>
      <c r="NGN209" s="414"/>
      <c r="NGO209" s="414"/>
      <c r="NGP209" s="414"/>
      <c r="NGQ209" s="413"/>
      <c r="NGR209" s="413"/>
      <c r="NGS209" s="414"/>
      <c r="NGT209" s="414"/>
      <c r="NGU209" s="413"/>
      <c r="NGV209" s="413"/>
      <c r="NGW209" s="414"/>
      <c r="NGX209" s="414"/>
      <c r="NGY209" s="413"/>
      <c r="NGZ209" s="413"/>
      <c r="NHA209" s="413"/>
      <c r="NHB209" s="413"/>
      <c r="NHC209" s="413"/>
      <c r="NHD209" s="413"/>
      <c r="NHE209" s="413"/>
      <c r="NHF209" s="414"/>
      <c r="NHG209" s="414"/>
      <c r="NHH209" s="413"/>
      <c r="NHI209" s="413"/>
      <c r="NHJ209" s="414"/>
      <c r="NHK209" s="414"/>
      <c r="NHL209" s="413"/>
      <c r="NHM209" s="413"/>
      <c r="NHN209" s="413"/>
      <c r="NHO209" s="413"/>
      <c r="NHP209" s="413"/>
      <c r="NHQ209" s="407"/>
      <c r="NHR209" s="439"/>
      <c r="NHS209" s="413"/>
      <c r="NHT209" s="413"/>
      <c r="NHU209" s="413"/>
      <c r="NHV209" s="413"/>
      <c r="NHW209" s="413"/>
      <c r="NHX209" s="413"/>
      <c r="NHY209" s="413"/>
      <c r="NHZ209" s="412"/>
      <c r="NIA209" s="412"/>
      <c r="NIB209" s="412"/>
      <c r="NIC209" s="412"/>
      <c r="NID209" s="412"/>
      <c r="NIE209" s="412"/>
      <c r="NIF209" s="412"/>
      <c r="NIG209" s="412"/>
      <c r="NIH209" s="412"/>
      <c r="NII209" s="412"/>
      <c r="NIJ209" s="412"/>
      <c r="NIK209" s="412"/>
      <c r="NIL209" s="412"/>
      <c r="NIM209" s="412"/>
      <c r="NIN209" s="412"/>
      <c r="NIO209" s="412"/>
      <c r="NIP209" s="412"/>
      <c r="NIQ209" s="412"/>
      <c r="NIR209" s="412"/>
      <c r="NIS209" s="412"/>
      <c r="NIT209" s="412"/>
      <c r="NIU209" s="412"/>
      <c r="NIV209" s="412"/>
      <c r="NIW209" s="412"/>
      <c r="NIX209" s="412"/>
      <c r="NIY209" s="412"/>
      <c r="NIZ209" s="412"/>
      <c r="NJA209" s="412"/>
      <c r="NJB209" s="412"/>
      <c r="NJC209" s="412"/>
      <c r="NJD209" s="412"/>
      <c r="NJE209" s="412"/>
      <c r="NJF209" s="412"/>
      <c r="NJG209" s="412"/>
      <c r="NJH209" s="412"/>
      <c r="NJI209" s="412"/>
      <c r="NJJ209" s="412"/>
      <c r="NJK209" s="412"/>
      <c r="NJL209" s="412"/>
      <c r="NJM209" s="412"/>
      <c r="NJN209" s="412"/>
      <c r="NJO209" s="412"/>
      <c r="NJP209" s="412"/>
      <c r="NJQ209" s="412"/>
      <c r="NJR209" s="413"/>
      <c r="NJS209" s="413"/>
      <c r="NJT209" s="413"/>
      <c r="NJU209" s="413"/>
      <c r="NJV209" s="413"/>
      <c r="NJW209" s="413"/>
      <c r="NJX209" s="413"/>
      <c r="NJY209" s="413"/>
      <c r="NJZ209" s="413"/>
      <c r="NKA209" s="413"/>
      <c r="NKB209" s="413"/>
      <c r="NKC209" s="413"/>
      <c r="NKD209" s="413"/>
      <c r="NKE209" s="413"/>
      <c r="NKF209" s="413"/>
      <c r="NKG209" s="413"/>
      <c r="NKH209" s="413"/>
      <c r="NKI209" s="413"/>
      <c r="NKJ209" s="413"/>
      <c r="NKK209" s="413"/>
      <c r="NKL209" s="413"/>
      <c r="NKM209" s="413"/>
      <c r="NKN209" s="413"/>
      <c r="NKO209" s="413"/>
      <c r="NKP209" s="414"/>
      <c r="NKQ209" s="414"/>
      <c r="NKR209" s="414"/>
      <c r="NKS209" s="414"/>
      <c r="NKT209" s="414"/>
      <c r="NKU209" s="413"/>
      <c r="NKV209" s="413"/>
      <c r="NKW209" s="414"/>
      <c r="NKX209" s="414"/>
      <c r="NKY209" s="413"/>
      <c r="NKZ209" s="413"/>
      <c r="NLA209" s="414"/>
      <c r="NLB209" s="414"/>
      <c r="NLC209" s="413"/>
      <c r="NLD209" s="413"/>
      <c r="NLE209" s="413"/>
      <c r="NLF209" s="413"/>
      <c r="NLG209" s="413"/>
      <c r="NLH209" s="413"/>
      <c r="NLI209" s="413"/>
      <c r="NLJ209" s="414"/>
      <c r="NLK209" s="414"/>
      <c r="NLL209" s="413"/>
      <c r="NLM209" s="413"/>
      <c r="NLN209" s="414"/>
      <c r="NLO209" s="414"/>
      <c r="NLP209" s="413"/>
      <c r="NLQ209" s="413"/>
      <c r="NLR209" s="413"/>
      <c r="NLS209" s="413"/>
      <c r="NLT209" s="413"/>
      <c r="NLU209" s="407"/>
      <c r="NLV209" s="439"/>
      <c r="NLW209" s="413"/>
      <c r="NLX209" s="413"/>
      <c r="NLY209" s="413"/>
      <c r="NLZ209" s="413"/>
      <c r="NMA209" s="413"/>
      <c r="NMB209" s="413"/>
      <c r="NMC209" s="413"/>
      <c r="NMD209" s="412"/>
      <c r="NME209" s="412"/>
      <c r="NMF209" s="412"/>
      <c r="NMG209" s="412"/>
      <c r="NMH209" s="412"/>
      <c r="NMI209" s="412"/>
      <c r="NMJ209" s="412"/>
      <c r="NMK209" s="412"/>
      <c r="NML209" s="412"/>
      <c r="NMM209" s="412"/>
      <c r="NMN209" s="412"/>
      <c r="NMO209" s="412"/>
      <c r="NMP209" s="412"/>
      <c r="NMQ209" s="412"/>
      <c r="NMR209" s="412"/>
      <c r="NMS209" s="412"/>
      <c r="NMT209" s="412"/>
      <c r="NMU209" s="412"/>
      <c r="NMV209" s="412"/>
      <c r="NMW209" s="412"/>
      <c r="NMX209" s="412"/>
      <c r="NMY209" s="412"/>
      <c r="NMZ209" s="412"/>
      <c r="NNA209" s="412"/>
      <c r="NNB209" s="412"/>
      <c r="NNC209" s="412"/>
      <c r="NND209" s="412"/>
      <c r="NNE209" s="412"/>
      <c r="NNF209" s="412"/>
      <c r="NNG209" s="412"/>
      <c r="NNH209" s="412"/>
      <c r="NNI209" s="412"/>
      <c r="NNJ209" s="412"/>
      <c r="NNK209" s="412"/>
      <c r="NNL209" s="412"/>
      <c r="NNM209" s="412"/>
      <c r="NNN209" s="412"/>
      <c r="NNO209" s="412"/>
      <c r="NNP209" s="412"/>
      <c r="NNQ209" s="412"/>
      <c r="NNR209" s="412"/>
      <c r="NNS209" s="412"/>
      <c r="NNT209" s="412"/>
      <c r="NNU209" s="412"/>
      <c r="NNV209" s="413"/>
      <c r="NNW209" s="413"/>
      <c r="NNX209" s="413"/>
      <c r="NNY209" s="413"/>
      <c r="NNZ209" s="413"/>
      <c r="NOA209" s="413"/>
      <c r="NOB209" s="413"/>
      <c r="NOC209" s="413"/>
      <c r="NOD209" s="413"/>
      <c r="NOE209" s="413"/>
      <c r="NOF209" s="413"/>
      <c r="NOG209" s="413"/>
      <c r="NOH209" s="413"/>
      <c r="NOI209" s="413"/>
      <c r="NOJ209" s="413"/>
      <c r="NOK209" s="413"/>
      <c r="NOL209" s="413"/>
      <c r="NOM209" s="413"/>
      <c r="NON209" s="413"/>
      <c r="NOO209" s="413"/>
      <c r="NOP209" s="413"/>
      <c r="NOQ209" s="413"/>
      <c r="NOR209" s="413"/>
      <c r="NOS209" s="413"/>
      <c r="NOT209" s="414"/>
      <c r="NOU209" s="414"/>
      <c r="NOV209" s="414"/>
      <c r="NOW209" s="414"/>
      <c r="NOX209" s="414"/>
      <c r="NOY209" s="413"/>
      <c r="NOZ209" s="413"/>
      <c r="NPA209" s="414"/>
      <c r="NPB209" s="414"/>
      <c r="NPC209" s="413"/>
      <c r="NPD209" s="413"/>
      <c r="NPE209" s="414"/>
      <c r="NPF209" s="414"/>
      <c r="NPG209" s="413"/>
      <c r="NPH209" s="413"/>
      <c r="NPI209" s="413"/>
      <c r="NPJ209" s="413"/>
      <c r="NPK209" s="413"/>
      <c r="NPL209" s="413"/>
      <c r="NPM209" s="413"/>
      <c r="NPN209" s="414"/>
      <c r="NPO209" s="414"/>
      <c r="NPP209" s="413"/>
      <c r="NPQ209" s="413"/>
      <c r="NPR209" s="414"/>
      <c r="NPS209" s="414"/>
      <c r="NPT209" s="413"/>
      <c r="NPU209" s="413"/>
      <c r="NPV209" s="413"/>
      <c r="NPW209" s="413"/>
      <c r="NPX209" s="413"/>
      <c r="NPY209" s="407"/>
      <c r="NPZ209" s="439"/>
      <c r="NQA209" s="413"/>
      <c r="NQB209" s="413"/>
      <c r="NQC209" s="413"/>
      <c r="NQD209" s="413"/>
      <c r="NQE209" s="413"/>
      <c r="NQF209" s="413"/>
      <c r="NQG209" s="413"/>
      <c r="NQH209" s="412"/>
      <c r="NQI209" s="412"/>
      <c r="NQJ209" s="412"/>
      <c r="NQK209" s="412"/>
      <c r="NQL209" s="412"/>
      <c r="NQM209" s="412"/>
      <c r="NQN209" s="412"/>
      <c r="NQO209" s="412"/>
      <c r="NQP209" s="412"/>
      <c r="NQQ209" s="412"/>
      <c r="NQR209" s="412"/>
      <c r="NQS209" s="412"/>
      <c r="NQT209" s="412"/>
      <c r="NQU209" s="412"/>
      <c r="NQV209" s="412"/>
      <c r="NQW209" s="412"/>
      <c r="NQX209" s="412"/>
      <c r="NQY209" s="412"/>
      <c r="NQZ209" s="412"/>
      <c r="NRA209" s="412"/>
      <c r="NRB209" s="412"/>
      <c r="NRC209" s="412"/>
      <c r="NRD209" s="412"/>
      <c r="NRE209" s="412"/>
      <c r="NRF209" s="412"/>
      <c r="NRG209" s="412"/>
      <c r="NRH209" s="412"/>
      <c r="NRI209" s="412"/>
      <c r="NRJ209" s="412"/>
      <c r="NRK209" s="412"/>
      <c r="NRL209" s="412"/>
      <c r="NRM209" s="412"/>
      <c r="NRN209" s="412"/>
      <c r="NRO209" s="412"/>
      <c r="NRP209" s="412"/>
      <c r="NRQ209" s="412"/>
      <c r="NRR209" s="412"/>
      <c r="NRS209" s="412"/>
      <c r="NRT209" s="412"/>
      <c r="NRU209" s="412"/>
      <c r="NRV209" s="412"/>
      <c r="NRW209" s="412"/>
      <c r="NRX209" s="412"/>
      <c r="NRY209" s="412"/>
      <c r="NRZ209" s="413"/>
      <c r="NSA209" s="413"/>
      <c r="NSB209" s="413"/>
      <c r="NSC209" s="413"/>
      <c r="NSD209" s="413"/>
      <c r="NSE209" s="413"/>
      <c r="NSF209" s="413"/>
      <c r="NSG209" s="413"/>
      <c r="NSH209" s="413"/>
      <c r="NSI209" s="413"/>
      <c r="NSJ209" s="413"/>
      <c r="NSK209" s="413"/>
      <c r="NSL209" s="413"/>
      <c r="NSM209" s="413"/>
      <c r="NSN209" s="413"/>
      <c r="NSO209" s="413"/>
      <c r="NSP209" s="413"/>
      <c r="NSQ209" s="413"/>
      <c r="NSR209" s="413"/>
      <c r="NSS209" s="413"/>
      <c r="NST209" s="413"/>
      <c r="NSU209" s="413"/>
      <c r="NSV209" s="413"/>
      <c r="NSW209" s="413"/>
      <c r="NSX209" s="414"/>
      <c r="NSY209" s="414"/>
      <c r="NSZ209" s="414"/>
      <c r="NTA209" s="414"/>
      <c r="NTB209" s="414"/>
      <c r="NTC209" s="413"/>
      <c r="NTD209" s="413"/>
      <c r="NTE209" s="414"/>
      <c r="NTF209" s="414"/>
      <c r="NTG209" s="413"/>
      <c r="NTH209" s="413"/>
      <c r="NTI209" s="414"/>
      <c r="NTJ209" s="414"/>
      <c r="NTK209" s="413"/>
      <c r="NTL209" s="413"/>
      <c r="NTM209" s="413"/>
      <c r="NTN209" s="413"/>
      <c r="NTO209" s="413"/>
      <c r="NTP209" s="413"/>
      <c r="NTQ209" s="413"/>
      <c r="NTR209" s="414"/>
      <c r="NTS209" s="414"/>
      <c r="NTT209" s="413"/>
      <c r="NTU209" s="413"/>
      <c r="NTV209" s="414"/>
      <c r="NTW209" s="414"/>
      <c r="NTX209" s="413"/>
      <c r="NTY209" s="413"/>
      <c r="NTZ209" s="413"/>
      <c r="NUA209" s="413"/>
      <c r="NUB209" s="413"/>
      <c r="NUC209" s="407"/>
      <c r="NUD209" s="439"/>
      <c r="NUE209" s="413"/>
      <c r="NUF209" s="413"/>
      <c r="NUG209" s="413"/>
      <c r="NUH209" s="413"/>
      <c r="NUI209" s="413"/>
      <c r="NUJ209" s="413"/>
      <c r="NUK209" s="413"/>
      <c r="NUL209" s="412"/>
      <c r="NUM209" s="412"/>
      <c r="NUN209" s="412"/>
      <c r="NUO209" s="412"/>
      <c r="NUP209" s="412"/>
      <c r="NUQ209" s="412"/>
      <c r="NUR209" s="412"/>
      <c r="NUS209" s="412"/>
      <c r="NUT209" s="412"/>
      <c r="NUU209" s="412"/>
      <c r="NUV209" s="412"/>
      <c r="NUW209" s="412"/>
      <c r="NUX209" s="412"/>
      <c r="NUY209" s="412"/>
      <c r="NUZ209" s="412"/>
      <c r="NVA209" s="412"/>
      <c r="NVB209" s="412"/>
      <c r="NVC209" s="412"/>
      <c r="NVD209" s="412"/>
      <c r="NVE209" s="412"/>
      <c r="NVF209" s="412"/>
      <c r="NVG209" s="412"/>
      <c r="NVH209" s="412"/>
      <c r="NVI209" s="412"/>
      <c r="NVJ209" s="412"/>
      <c r="NVK209" s="412"/>
      <c r="NVL209" s="412"/>
      <c r="NVM209" s="412"/>
      <c r="NVN209" s="412"/>
      <c r="NVO209" s="412"/>
      <c r="NVP209" s="412"/>
      <c r="NVQ209" s="412"/>
      <c r="NVR209" s="412"/>
      <c r="NVS209" s="412"/>
      <c r="NVT209" s="412"/>
      <c r="NVU209" s="412"/>
      <c r="NVV209" s="412"/>
      <c r="NVW209" s="412"/>
      <c r="NVX209" s="412"/>
      <c r="NVY209" s="412"/>
      <c r="NVZ209" s="412"/>
      <c r="NWA209" s="412"/>
      <c r="NWB209" s="412"/>
      <c r="NWC209" s="412"/>
      <c r="NWD209" s="413"/>
      <c r="NWE209" s="413"/>
      <c r="NWF209" s="413"/>
      <c r="NWG209" s="413"/>
      <c r="NWH209" s="413"/>
      <c r="NWI209" s="413"/>
      <c r="NWJ209" s="413"/>
      <c r="NWK209" s="413"/>
      <c r="NWL209" s="413"/>
      <c r="NWM209" s="413"/>
      <c r="NWN209" s="413"/>
      <c r="NWO209" s="413"/>
      <c r="NWP209" s="413"/>
      <c r="NWQ209" s="413"/>
      <c r="NWR209" s="413"/>
      <c r="NWS209" s="413"/>
      <c r="NWT209" s="413"/>
      <c r="NWU209" s="413"/>
      <c r="NWV209" s="413"/>
      <c r="NWW209" s="413"/>
      <c r="NWX209" s="413"/>
      <c r="NWY209" s="413"/>
      <c r="NWZ209" s="413"/>
      <c r="NXA209" s="413"/>
      <c r="NXB209" s="414"/>
      <c r="NXC209" s="414"/>
      <c r="NXD209" s="414"/>
      <c r="NXE209" s="414"/>
      <c r="NXF209" s="414"/>
      <c r="NXG209" s="413"/>
      <c r="NXH209" s="413"/>
      <c r="NXI209" s="414"/>
      <c r="NXJ209" s="414"/>
      <c r="NXK209" s="413"/>
      <c r="NXL209" s="413"/>
      <c r="NXM209" s="414"/>
      <c r="NXN209" s="414"/>
      <c r="NXO209" s="413"/>
      <c r="NXP209" s="413"/>
      <c r="NXQ209" s="413"/>
      <c r="NXR209" s="413"/>
      <c r="NXS209" s="413"/>
      <c r="NXT209" s="413"/>
      <c r="NXU209" s="413"/>
      <c r="NXV209" s="414"/>
      <c r="NXW209" s="414"/>
      <c r="NXX209" s="413"/>
      <c r="NXY209" s="413"/>
      <c r="NXZ209" s="414"/>
      <c r="NYA209" s="414"/>
      <c r="NYB209" s="413"/>
      <c r="NYC209" s="413"/>
      <c r="NYD209" s="413"/>
      <c r="NYE209" s="413"/>
      <c r="NYF209" s="413"/>
      <c r="NYG209" s="407"/>
      <c r="NYH209" s="439"/>
      <c r="NYI209" s="413"/>
      <c r="NYJ209" s="413"/>
      <c r="NYK209" s="413"/>
      <c r="NYL209" s="413"/>
      <c r="NYM209" s="413"/>
      <c r="NYN209" s="413"/>
      <c r="NYO209" s="413"/>
      <c r="NYP209" s="412"/>
      <c r="NYQ209" s="412"/>
      <c r="NYR209" s="412"/>
      <c r="NYS209" s="412"/>
      <c r="NYT209" s="412"/>
      <c r="NYU209" s="412"/>
      <c r="NYV209" s="412"/>
      <c r="NYW209" s="412"/>
      <c r="NYX209" s="412"/>
      <c r="NYY209" s="412"/>
      <c r="NYZ209" s="412"/>
      <c r="NZA209" s="412"/>
      <c r="NZB209" s="412"/>
      <c r="NZC209" s="412"/>
      <c r="NZD209" s="412"/>
      <c r="NZE209" s="412"/>
      <c r="NZF209" s="412"/>
      <c r="NZG209" s="412"/>
      <c r="NZH209" s="412"/>
      <c r="NZI209" s="412"/>
      <c r="NZJ209" s="412"/>
      <c r="NZK209" s="412"/>
      <c r="NZL209" s="412"/>
      <c r="NZM209" s="412"/>
      <c r="NZN209" s="412"/>
      <c r="NZO209" s="412"/>
      <c r="NZP209" s="412"/>
      <c r="NZQ209" s="412"/>
      <c r="NZR209" s="412"/>
      <c r="NZS209" s="412"/>
      <c r="NZT209" s="412"/>
      <c r="NZU209" s="412"/>
      <c r="NZV209" s="412"/>
      <c r="NZW209" s="412"/>
      <c r="NZX209" s="412"/>
      <c r="NZY209" s="412"/>
      <c r="NZZ209" s="412"/>
      <c r="OAA209" s="412"/>
      <c r="OAB209" s="412"/>
      <c r="OAC209" s="412"/>
      <c r="OAD209" s="412"/>
      <c r="OAE209" s="412"/>
      <c r="OAF209" s="412"/>
      <c r="OAG209" s="412"/>
      <c r="OAH209" s="413"/>
      <c r="OAI209" s="413"/>
      <c r="OAJ209" s="413"/>
      <c r="OAK209" s="413"/>
      <c r="OAL209" s="413"/>
      <c r="OAM209" s="413"/>
      <c r="OAN209" s="413"/>
      <c r="OAO209" s="413"/>
      <c r="OAP209" s="413"/>
      <c r="OAQ209" s="413"/>
      <c r="OAR209" s="413"/>
      <c r="OAS209" s="413"/>
      <c r="OAT209" s="413"/>
      <c r="OAU209" s="413"/>
      <c r="OAV209" s="413"/>
      <c r="OAW209" s="413"/>
      <c r="OAX209" s="413"/>
      <c r="OAY209" s="413"/>
      <c r="OAZ209" s="413"/>
      <c r="OBA209" s="413"/>
      <c r="OBB209" s="413"/>
      <c r="OBC209" s="413"/>
      <c r="OBD209" s="413"/>
      <c r="OBE209" s="413"/>
      <c r="OBF209" s="414"/>
      <c r="OBG209" s="414"/>
      <c r="OBH209" s="414"/>
      <c r="OBI209" s="414"/>
      <c r="OBJ209" s="414"/>
      <c r="OBK209" s="413"/>
      <c r="OBL209" s="413"/>
      <c r="OBM209" s="414"/>
      <c r="OBN209" s="414"/>
      <c r="OBO209" s="413"/>
      <c r="OBP209" s="413"/>
      <c r="OBQ209" s="414"/>
      <c r="OBR209" s="414"/>
      <c r="OBS209" s="413"/>
      <c r="OBT209" s="413"/>
      <c r="OBU209" s="413"/>
      <c r="OBV209" s="413"/>
      <c r="OBW209" s="413"/>
      <c r="OBX209" s="413"/>
      <c r="OBY209" s="413"/>
      <c r="OBZ209" s="414"/>
      <c r="OCA209" s="414"/>
      <c r="OCB209" s="413"/>
      <c r="OCC209" s="413"/>
      <c r="OCD209" s="414"/>
      <c r="OCE209" s="414"/>
      <c r="OCF209" s="413"/>
      <c r="OCG209" s="413"/>
      <c r="OCH209" s="413"/>
      <c r="OCI209" s="413"/>
      <c r="OCJ209" s="413"/>
      <c r="OCK209" s="407"/>
      <c r="OCL209" s="439"/>
      <c r="OCM209" s="413"/>
      <c r="OCN209" s="413"/>
      <c r="OCO209" s="413"/>
      <c r="OCP209" s="413"/>
      <c r="OCQ209" s="413"/>
      <c r="OCR209" s="413"/>
      <c r="OCS209" s="413"/>
      <c r="OCT209" s="412"/>
      <c r="OCU209" s="412"/>
      <c r="OCV209" s="412"/>
      <c r="OCW209" s="412"/>
      <c r="OCX209" s="412"/>
      <c r="OCY209" s="412"/>
      <c r="OCZ209" s="412"/>
      <c r="ODA209" s="412"/>
      <c r="ODB209" s="412"/>
      <c r="ODC209" s="412"/>
      <c r="ODD209" s="412"/>
      <c r="ODE209" s="412"/>
      <c r="ODF209" s="412"/>
      <c r="ODG209" s="412"/>
      <c r="ODH209" s="412"/>
      <c r="ODI209" s="412"/>
      <c r="ODJ209" s="412"/>
      <c r="ODK209" s="412"/>
      <c r="ODL209" s="412"/>
      <c r="ODM209" s="412"/>
      <c r="ODN209" s="412"/>
      <c r="ODO209" s="412"/>
      <c r="ODP209" s="412"/>
      <c r="ODQ209" s="412"/>
      <c r="ODR209" s="412"/>
      <c r="ODS209" s="412"/>
      <c r="ODT209" s="412"/>
      <c r="ODU209" s="412"/>
      <c r="ODV209" s="412"/>
      <c r="ODW209" s="412"/>
      <c r="ODX209" s="412"/>
      <c r="ODY209" s="412"/>
      <c r="ODZ209" s="412"/>
      <c r="OEA209" s="412"/>
      <c r="OEB209" s="412"/>
      <c r="OEC209" s="412"/>
      <c r="OED209" s="412"/>
      <c r="OEE209" s="412"/>
      <c r="OEF209" s="412"/>
      <c r="OEG209" s="412"/>
      <c r="OEH209" s="412"/>
      <c r="OEI209" s="412"/>
      <c r="OEJ209" s="412"/>
      <c r="OEK209" s="412"/>
      <c r="OEL209" s="413"/>
      <c r="OEM209" s="413"/>
      <c r="OEN209" s="413"/>
      <c r="OEO209" s="413"/>
      <c r="OEP209" s="413"/>
      <c r="OEQ209" s="413"/>
      <c r="OER209" s="413"/>
      <c r="OES209" s="413"/>
      <c r="OET209" s="413"/>
      <c r="OEU209" s="413"/>
      <c r="OEV209" s="413"/>
      <c r="OEW209" s="413"/>
      <c r="OEX209" s="413"/>
      <c r="OEY209" s="413"/>
      <c r="OEZ209" s="413"/>
      <c r="OFA209" s="413"/>
      <c r="OFB209" s="413"/>
      <c r="OFC209" s="413"/>
      <c r="OFD209" s="413"/>
      <c r="OFE209" s="413"/>
      <c r="OFF209" s="413"/>
      <c r="OFG209" s="413"/>
      <c r="OFH209" s="413"/>
      <c r="OFI209" s="413"/>
      <c r="OFJ209" s="414"/>
      <c r="OFK209" s="414"/>
      <c r="OFL209" s="414"/>
      <c r="OFM209" s="414"/>
      <c r="OFN209" s="414"/>
      <c r="OFO209" s="413"/>
      <c r="OFP209" s="413"/>
      <c r="OFQ209" s="414"/>
      <c r="OFR209" s="414"/>
      <c r="OFS209" s="413"/>
      <c r="OFT209" s="413"/>
      <c r="OFU209" s="414"/>
      <c r="OFV209" s="414"/>
      <c r="OFW209" s="413"/>
      <c r="OFX209" s="413"/>
      <c r="OFY209" s="413"/>
      <c r="OFZ209" s="413"/>
      <c r="OGA209" s="413"/>
      <c r="OGB209" s="413"/>
      <c r="OGC209" s="413"/>
      <c r="OGD209" s="414"/>
      <c r="OGE209" s="414"/>
      <c r="OGF209" s="413"/>
      <c r="OGG209" s="413"/>
      <c r="OGH209" s="414"/>
      <c r="OGI209" s="414"/>
      <c r="OGJ209" s="413"/>
      <c r="OGK209" s="413"/>
      <c r="OGL209" s="413"/>
      <c r="OGM209" s="413"/>
      <c r="OGN209" s="413"/>
      <c r="OGO209" s="407"/>
      <c r="OGP209" s="439"/>
      <c r="OGQ209" s="413"/>
      <c r="OGR209" s="413"/>
      <c r="OGS209" s="413"/>
      <c r="OGT209" s="413"/>
      <c r="OGU209" s="413"/>
      <c r="OGV209" s="413"/>
      <c r="OGW209" s="413"/>
      <c r="OGX209" s="412"/>
      <c r="OGY209" s="412"/>
      <c r="OGZ209" s="412"/>
      <c r="OHA209" s="412"/>
      <c r="OHB209" s="412"/>
      <c r="OHC209" s="412"/>
      <c r="OHD209" s="412"/>
      <c r="OHE209" s="412"/>
      <c r="OHF209" s="412"/>
      <c r="OHG209" s="412"/>
      <c r="OHH209" s="412"/>
      <c r="OHI209" s="412"/>
      <c r="OHJ209" s="412"/>
      <c r="OHK209" s="412"/>
      <c r="OHL209" s="412"/>
      <c r="OHM209" s="412"/>
      <c r="OHN209" s="412"/>
      <c r="OHO209" s="412"/>
      <c r="OHP209" s="412"/>
      <c r="OHQ209" s="412"/>
      <c r="OHR209" s="412"/>
      <c r="OHS209" s="412"/>
      <c r="OHT209" s="412"/>
      <c r="OHU209" s="412"/>
      <c r="OHV209" s="412"/>
      <c r="OHW209" s="412"/>
      <c r="OHX209" s="412"/>
      <c r="OHY209" s="412"/>
      <c r="OHZ209" s="412"/>
      <c r="OIA209" s="412"/>
      <c r="OIB209" s="412"/>
      <c r="OIC209" s="412"/>
      <c r="OID209" s="412"/>
      <c r="OIE209" s="412"/>
      <c r="OIF209" s="412"/>
      <c r="OIG209" s="412"/>
      <c r="OIH209" s="412"/>
      <c r="OII209" s="412"/>
      <c r="OIJ209" s="412"/>
      <c r="OIK209" s="412"/>
      <c r="OIL209" s="412"/>
      <c r="OIM209" s="412"/>
      <c r="OIN209" s="412"/>
      <c r="OIO209" s="412"/>
      <c r="OIP209" s="413"/>
      <c r="OIQ209" s="413"/>
      <c r="OIR209" s="413"/>
      <c r="OIS209" s="413"/>
      <c r="OIT209" s="413"/>
      <c r="OIU209" s="413"/>
      <c r="OIV209" s="413"/>
      <c r="OIW209" s="413"/>
      <c r="OIX209" s="413"/>
      <c r="OIY209" s="413"/>
      <c r="OIZ209" s="413"/>
      <c r="OJA209" s="413"/>
      <c r="OJB209" s="413"/>
      <c r="OJC209" s="413"/>
      <c r="OJD209" s="413"/>
      <c r="OJE209" s="413"/>
      <c r="OJF209" s="413"/>
      <c r="OJG209" s="413"/>
      <c r="OJH209" s="413"/>
      <c r="OJI209" s="413"/>
      <c r="OJJ209" s="413"/>
      <c r="OJK209" s="413"/>
      <c r="OJL209" s="413"/>
      <c r="OJM209" s="413"/>
      <c r="OJN209" s="414"/>
      <c r="OJO209" s="414"/>
      <c r="OJP209" s="414"/>
      <c r="OJQ209" s="414"/>
      <c r="OJR209" s="414"/>
      <c r="OJS209" s="413"/>
      <c r="OJT209" s="413"/>
      <c r="OJU209" s="414"/>
      <c r="OJV209" s="414"/>
      <c r="OJW209" s="413"/>
      <c r="OJX209" s="413"/>
      <c r="OJY209" s="414"/>
      <c r="OJZ209" s="414"/>
      <c r="OKA209" s="413"/>
      <c r="OKB209" s="413"/>
      <c r="OKC209" s="413"/>
      <c r="OKD209" s="413"/>
      <c r="OKE209" s="413"/>
      <c r="OKF209" s="413"/>
      <c r="OKG209" s="413"/>
      <c r="OKH209" s="414"/>
      <c r="OKI209" s="414"/>
      <c r="OKJ209" s="413"/>
      <c r="OKK209" s="413"/>
      <c r="OKL209" s="414"/>
      <c r="OKM209" s="414"/>
      <c r="OKN209" s="413"/>
      <c r="OKO209" s="413"/>
      <c r="OKP209" s="413"/>
      <c r="OKQ209" s="413"/>
      <c r="OKR209" s="413"/>
      <c r="OKS209" s="407"/>
      <c r="OKT209" s="439"/>
      <c r="OKU209" s="413"/>
      <c r="OKV209" s="413"/>
      <c r="OKW209" s="413"/>
      <c r="OKX209" s="413"/>
      <c r="OKY209" s="413"/>
      <c r="OKZ209" s="413"/>
      <c r="OLA209" s="413"/>
      <c r="OLB209" s="412"/>
      <c r="OLC209" s="412"/>
      <c r="OLD209" s="412"/>
      <c r="OLE209" s="412"/>
      <c r="OLF209" s="412"/>
      <c r="OLG209" s="412"/>
      <c r="OLH209" s="412"/>
      <c r="OLI209" s="412"/>
      <c r="OLJ209" s="412"/>
      <c r="OLK209" s="412"/>
      <c r="OLL209" s="412"/>
      <c r="OLM209" s="412"/>
      <c r="OLN209" s="412"/>
      <c r="OLO209" s="412"/>
      <c r="OLP209" s="412"/>
      <c r="OLQ209" s="412"/>
      <c r="OLR209" s="412"/>
      <c r="OLS209" s="412"/>
      <c r="OLT209" s="412"/>
      <c r="OLU209" s="412"/>
      <c r="OLV209" s="412"/>
      <c r="OLW209" s="412"/>
      <c r="OLX209" s="412"/>
      <c r="OLY209" s="412"/>
      <c r="OLZ209" s="412"/>
      <c r="OMA209" s="412"/>
      <c r="OMB209" s="412"/>
      <c r="OMC209" s="412"/>
      <c r="OMD209" s="412"/>
      <c r="OME209" s="412"/>
      <c r="OMF209" s="412"/>
      <c r="OMG209" s="412"/>
      <c r="OMH209" s="412"/>
      <c r="OMI209" s="412"/>
      <c r="OMJ209" s="412"/>
      <c r="OMK209" s="412"/>
      <c r="OML209" s="412"/>
      <c r="OMM209" s="412"/>
      <c r="OMN209" s="412"/>
      <c r="OMO209" s="412"/>
      <c r="OMP209" s="412"/>
      <c r="OMQ209" s="412"/>
      <c r="OMR209" s="412"/>
      <c r="OMS209" s="412"/>
      <c r="OMT209" s="413"/>
      <c r="OMU209" s="413"/>
      <c r="OMV209" s="413"/>
      <c r="OMW209" s="413"/>
      <c r="OMX209" s="413"/>
      <c r="OMY209" s="413"/>
      <c r="OMZ209" s="413"/>
      <c r="ONA209" s="413"/>
      <c r="ONB209" s="413"/>
      <c r="ONC209" s="413"/>
      <c r="OND209" s="413"/>
      <c r="ONE209" s="413"/>
      <c r="ONF209" s="413"/>
      <c r="ONG209" s="413"/>
      <c r="ONH209" s="413"/>
      <c r="ONI209" s="413"/>
      <c r="ONJ209" s="413"/>
      <c r="ONK209" s="413"/>
      <c r="ONL209" s="413"/>
      <c r="ONM209" s="413"/>
      <c r="ONN209" s="413"/>
      <c r="ONO209" s="413"/>
      <c r="ONP209" s="413"/>
      <c r="ONQ209" s="413"/>
      <c r="ONR209" s="414"/>
      <c r="ONS209" s="414"/>
      <c r="ONT209" s="414"/>
      <c r="ONU209" s="414"/>
      <c r="ONV209" s="414"/>
      <c r="ONW209" s="413"/>
      <c r="ONX209" s="413"/>
      <c r="ONY209" s="414"/>
      <c r="ONZ209" s="414"/>
      <c r="OOA209" s="413"/>
      <c r="OOB209" s="413"/>
      <c r="OOC209" s="414"/>
      <c r="OOD209" s="414"/>
      <c r="OOE209" s="413"/>
      <c r="OOF209" s="413"/>
      <c r="OOG209" s="413"/>
      <c r="OOH209" s="413"/>
      <c r="OOI209" s="413"/>
      <c r="OOJ209" s="413"/>
      <c r="OOK209" s="413"/>
      <c r="OOL209" s="414"/>
      <c r="OOM209" s="414"/>
      <c r="OON209" s="413"/>
      <c r="OOO209" s="413"/>
      <c r="OOP209" s="414"/>
      <c r="OOQ209" s="414"/>
      <c r="OOR209" s="413"/>
      <c r="OOS209" s="413"/>
      <c r="OOT209" s="413"/>
      <c r="OOU209" s="413"/>
      <c r="OOV209" s="413"/>
      <c r="OOW209" s="407"/>
      <c r="OOX209" s="439"/>
      <c r="OOY209" s="413"/>
      <c r="OOZ209" s="413"/>
      <c r="OPA209" s="413"/>
      <c r="OPB209" s="413"/>
      <c r="OPC209" s="413"/>
      <c r="OPD209" s="413"/>
      <c r="OPE209" s="413"/>
      <c r="OPF209" s="412"/>
      <c r="OPG209" s="412"/>
      <c r="OPH209" s="412"/>
      <c r="OPI209" s="412"/>
      <c r="OPJ209" s="412"/>
      <c r="OPK209" s="412"/>
      <c r="OPL209" s="412"/>
      <c r="OPM209" s="412"/>
      <c r="OPN209" s="412"/>
      <c r="OPO209" s="412"/>
      <c r="OPP209" s="412"/>
      <c r="OPQ209" s="412"/>
      <c r="OPR209" s="412"/>
      <c r="OPS209" s="412"/>
      <c r="OPT209" s="412"/>
      <c r="OPU209" s="412"/>
      <c r="OPV209" s="412"/>
      <c r="OPW209" s="412"/>
      <c r="OPX209" s="412"/>
      <c r="OPY209" s="412"/>
      <c r="OPZ209" s="412"/>
      <c r="OQA209" s="412"/>
      <c r="OQB209" s="412"/>
      <c r="OQC209" s="412"/>
      <c r="OQD209" s="412"/>
      <c r="OQE209" s="412"/>
      <c r="OQF209" s="412"/>
      <c r="OQG209" s="412"/>
      <c r="OQH209" s="412"/>
      <c r="OQI209" s="412"/>
      <c r="OQJ209" s="412"/>
      <c r="OQK209" s="412"/>
      <c r="OQL209" s="412"/>
      <c r="OQM209" s="412"/>
      <c r="OQN209" s="412"/>
      <c r="OQO209" s="412"/>
      <c r="OQP209" s="412"/>
      <c r="OQQ209" s="412"/>
      <c r="OQR209" s="412"/>
      <c r="OQS209" s="412"/>
      <c r="OQT209" s="412"/>
      <c r="OQU209" s="412"/>
      <c r="OQV209" s="412"/>
      <c r="OQW209" s="412"/>
      <c r="OQX209" s="413"/>
      <c r="OQY209" s="413"/>
      <c r="OQZ209" s="413"/>
      <c r="ORA209" s="413"/>
      <c r="ORB209" s="413"/>
      <c r="ORC209" s="413"/>
      <c r="ORD209" s="413"/>
      <c r="ORE209" s="413"/>
      <c r="ORF209" s="413"/>
      <c r="ORG209" s="413"/>
      <c r="ORH209" s="413"/>
      <c r="ORI209" s="413"/>
      <c r="ORJ209" s="413"/>
      <c r="ORK209" s="413"/>
      <c r="ORL209" s="413"/>
      <c r="ORM209" s="413"/>
      <c r="ORN209" s="413"/>
      <c r="ORO209" s="413"/>
      <c r="ORP209" s="413"/>
      <c r="ORQ209" s="413"/>
      <c r="ORR209" s="413"/>
      <c r="ORS209" s="413"/>
      <c r="ORT209" s="413"/>
      <c r="ORU209" s="413"/>
      <c r="ORV209" s="414"/>
      <c r="ORW209" s="414"/>
      <c r="ORX209" s="414"/>
      <c r="ORY209" s="414"/>
      <c r="ORZ209" s="414"/>
      <c r="OSA209" s="413"/>
      <c r="OSB209" s="413"/>
      <c r="OSC209" s="414"/>
      <c r="OSD209" s="414"/>
      <c r="OSE209" s="413"/>
      <c r="OSF209" s="413"/>
      <c r="OSG209" s="414"/>
      <c r="OSH209" s="414"/>
      <c r="OSI209" s="413"/>
      <c r="OSJ209" s="413"/>
      <c r="OSK209" s="413"/>
      <c r="OSL209" s="413"/>
      <c r="OSM209" s="413"/>
      <c r="OSN209" s="413"/>
      <c r="OSO209" s="413"/>
      <c r="OSP209" s="414"/>
      <c r="OSQ209" s="414"/>
      <c r="OSR209" s="413"/>
      <c r="OSS209" s="413"/>
      <c r="OST209" s="414"/>
      <c r="OSU209" s="414"/>
      <c r="OSV209" s="413"/>
      <c r="OSW209" s="413"/>
      <c r="OSX209" s="413"/>
      <c r="OSY209" s="413"/>
      <c r="OSZ209" s="413"/>
      <c r="OTA209" s="407"/>
      <c r="OTB209" s="439"/>
      <c r="OTC209" s="413"/>
      <c r="OTD209" s="413"/>
      <c r="OTE209" s="413"/>
      <c r="OTF209" s="413"/>
      <c r="OTG209" s="413"/>
      <c r="OTH209" s="413"/>
      <c r="OTI209" s="413"/>
      <c r="OTJ209" s="412"/>
      <c r="OTK209" s="412"/>
      <c r="OTL209" s="412"/>
      <c r="OTM209" s="412"/>
      <c r="OTN209" s="412"/>
      <c r="OTO209" s="412"/>
      <c r="OTP209" s="412"/>
      <c r="OTQ209" s="412"/>
      <c r="OTR209" s="412"/>
      <c r="OTS209" s="412"/>
      <c r="OTT209" s="412"/>
      <c r="OTU209" s="412"/>
      <c r="OTV209" s="412"/>
      <c r="OTW209" s="412"/>
      <c r="OTX209" s="412"/>
      <c r="OTY209" s="412"/>
      <c r="OTZ209" s="412"/>
      <c r="OUA209" s="412"/>
      <c r="OUB209" s="412"/>
      <c r="OUC209" s="412"/>
      <c r="OUD209" s="412"/>
      <c r="OUE209" s="412"/>
      <c r="OUF209" s="412"/>
      <c r="OUG209" s="412"/>
      <c r="OUH209" s="412"/>
      <c r="OUI209" s="412"/>
      <c r="OUJ209" s="412"/>
      <c r="OUK209" s="412"/>
      <c r="OUL209" s="412"/>
      <c r="OUM209" s="412"/>
      <c r="OUN209" s="412"/>
      <c r="OUO209" s="412"/>
      <c r="OUP209" s="412"/>
      <c r="OUQ209" s="412"/>
      <c r="OUR209" s="412"/>
      <c r="OUS209" s="412"/>
      <c r="OUT209" s="412"/>
      <c r="OUU209" s="412"/>
      <c r="OUV209" s="412"/>
      <c r="OUW209" s="412"/>
      <c r="OUX209" s="412"/>
      <c r="OUY209" s="412"/>
      <c r="OUZ209" s="412"/>
      <c r="OVA209" s="412"/>
      <c r="OVB209" s="413"/>
      <c r="OVC209" s="413"/>
      <c r="OVD209" s="413"/>
      <c r="OVE209" s="413"/>
      <c r="OVF209" s="413"/>
      <c r="OVG209" s="413"/>
      <c r="OVH209" s="413"/>
      <c r="OVI209" s="413"/>
      <c r="OVJ209" s="413"/>
      <c r="OVK209" s="413"/>
      <c r="OVL209" s="413"/>
      <c r="OVM209" s="413"/>
      <c r="OVN209" s="413"/>
      <c r="OVO209" s="413"/>
      <c r="OVP209" s="413"/>
      <c r="OVQ209" s="413"/>
      <c r="OVR209" s="413"/>
      <c r="OVS209" s="413"/>
      <c r="OVT209" s="413"/>
      <c r="OVU209" s="413"/>
      <c r="OVV209" s="413"/>
      <c r="OVW209" s="413"/>
      <c r="OVX209" s="413"/>
      <c r="OVY209" s="413"/>
      <c r="OVZ209" s="414"/>
      <c r="OWA209" s="414"/>
      <c r="OWB209" s="414"/>
      <c r="OWC209" s="414"/>
      <c r="OWD209" s="414"/>
      <c r="OWE209" s="413"/>
      <c r="OWF209" s="413"/>
      <c r="OWG209" s="414"/>
      <c r="OWH209" s="414"/>
      <c r="OWI209" s="413"/>
      <c r="OWJ209" s="413"/>
      <c r="OWK209" s="414"/>
      <c r="OWL209" s="414"/>
      <c r="OWM209" s="413"/>
      <c r="OWN209" s="413"/>
      <c r="OWO209" s="413"/>
      <c r="OWP209" s="413"/>
      <c r="OWQ209" s="413"/>
      <c r="OWR209" s="413"/>
      <c r="OWS209" s="413"/>
      <c r="OWT209" s="414"/>
      <c r="OWU209" s="414"/>
      <c r="OWV209" s="413"/>
      <c r="OWW209" s="413"/>
      <c r="OWX209" s="414"/>
      <c r="OWY209" s="414"/>
      <c r="OWZ209" s="413"/>
      <c r="OXA209" s="413"/>
      <c r="OXB209" s="413"/>
      <c r="OXC209" s="413"/>
      <c r="OXD209" s="413"/>
      <c r="OXE209" s="407"/>
      <c r="OXF209" s="439"/>
      <c r="OXG209" s="413"/>
      <c r="OXH209" s="413"/>
      <c r="OXI209" s="413"/>
      <c r="OXJ209" s="413"/>
      <c r="OXK209" s="413"/>
      <c r="OXL209" s="413"/>
      <c r="OXM209" s="413"/>
      <c r="OXN209" s="412"/>
      <c r="OXO209" s="412"/>
      <c r="OXP209" s="412"/>
      <c r="OXQ209" s="412"/>
      <c r="OXR209" s="412"/>
      <c r="OXS209" s="412"/>
      <c r="OXT209" s="412"/>
      <c r="OXU209" s="412"/>
      <c r="OXV209" s="412"/>
      <c r="OXW209" s="412"/>
      <c r="OXX209" s="412"/>
      <c r="OXY209" s="412"/>
      <c r="OXZ209" s="412"/>
      <c r="OYA209" s="412"/>
      <c r="OYB209" s="412"/>
      <c r="OYC209" s="412"/>
      <c r="OYD209" s="412"/>
      <c r="OYE209" s="412"/>
      <c r="OYF209" s="412"/>
      <c r="OYG209" s="412"/>
      <c r="OYH209" s="412"/>
      <c r="OYI209" s="412"/>
      <c r="OYJ209" s="412"/>
      <c r="OYK209" s="412"/>
      <c r="OYL209" s="412"/>
      <c r="OYM209" s="412"/>
      <c r="OYN209" s="412"/>
      <c r="OYO209" s="412"/>
      <c r="OYP209" s="412"/>
      <c r="OYQ209" s="412"/>
      <c r="OYR209" s="412"/>
      <c r="OYS209" s="412"/>
      <c r="OYT209" s="412"/>
      <c r="OYU209" s="412"/>
      <c r="OYV209" s="412"/>
      <c r="OYW209" s="412"/>
      <c r="OYX209" s="412"/>
      <c r="OYY209" s="412"/>
      <c r="OYZ209" s="412"/>
      <c r="OZA209" s="412"/>
      <c r="OZB209" s="412"/>
      <c r="OZC209" s="412"/>
      <c r="OZD209" s="412"/>
      <c r="OZE209" s="412"/>
      <c r="OZF209" s="413"/>
      <c r="OZG209" s="413"/>
      <c r="OZH209" s="413"/>
      <c r="OZI209" s="413"/>
      <c r="OZJ209" s="413"/>
      <c r="OZK209" s="413"/>
      <c r="OZL209" s="413"/>
      <c r="OZM209" s="413"/>
      <c r="OZN209" s="413"/>
      <c r="OZO209" s="413"/>
      <c r="OZP209" s="413"/>
      <c r="OZQ209" s="413"/>
      <c r="OZR209" s="413"/>
      <c r="OZS209" s="413"/>
      <c r="OZT209" s="413"/>
      <c r="OZU209" s="413"/>
      <c r="OZV209" s="413"/>
      <c r="OZW209" s="413"/>
      <c r="OZX209" s="413"/>
      <c r="OZY209" s="413"/>
      <c r="OZZ209" s="413"/>
      <c r="PAA209" s="413"/>
      <c r="PAB209" s="413"/>
      <c r="PAC209" s="413"/>
      <c r="PAD209" s="414"/>
      <c r="PAE209" s="414"/>
      <c r="PAF209" s="414"/>
      <c r="PAG209" s="414"/>
      <c r="PAH209" s="414"/>
      <c r="PAI209" s="413"/>
      <c r="PAJ209" s="413"/>
      <c r="PAK209" s="414"/>
      <c r="PAL209" s="414"/>
      <c r="PAM209" s="413"/>
      <c r="PAN209" s="413"/>
      <c r="PAO209" s="414"/>
      <c r="PAP209" s="414"/>
      <c r="PAQ209" s="413"/>
      <c r="PAR209" s="413"/>
      <c r="PAS209" s="413"/>
      <c r="PAT209" s="413"/>
      <c r="PAU209" s="413"/>
      <c r="PAV209" s="413"/>
      <c r="PAW209" s="413"/>
      <c r="PAX209" s="414"/>
      <c r="PAY209" s="414"/>
      <c r="PAZ209" s="413"/>
      <c r="PBA209" s="413"/>
      <c r="PBB209" s="414"/>
      <c r="PBC209" s="414"/>
      <c r="PBD209" s="413"/>
      <c r="PBE209" s="413"/>
      <c r="PBF209" s="413"/>
      <c r="PBG209" s="413"/>
      <c r="PBH209" s="413"/>
      <c r="PBI209" s="407"/>
      <c r="PBJ209" s="439"/>
      <c r="PBK209" s="413"/>
      <c r="PBL209" s="413"/>
      <c r="PBM209" s="413"/>
      <c r="PBN209" s="413"/>
      <c r="PBO209" s="413"/>
      <c r="PBP209" s="413"/>
      <c r="PBQ209" s="413"/>
      <c r="PBR209" s="412"/>
      <c r="PBS209" s="412"/>
      <c r="PBT209" s="412"/>
      <c r="PBU209" s="412"/>
      <c r="PBV209" s="412"/>
      <c r="PBW209" s="412"/>
      <c r="PBX209" s="412"/>
      <c r="PBY209" s="412"/>
      <c r="PBZ209" s="412"/>
      <c r="PCA209" s="412"/>
      <c r="PCB209" s="412"/>
      <c r="PCC209" s="412"/>
      <c r="PCD209" s="412"/>
      <c r="PCE209" s="412"/>
      <c r="PCF209" s="412"/>
      <c r="PCG209" s="412"/>
      <c r="PCH209" s="412"/>
      <c r="PCI209" s="412"/>
      <c r="PCJ209" s="412"/>
      <c r="PCK209" s="412"/>
      <c r="PCL209" s="412"/>
      <c r="PCM209" s="412"/>
      <c r="PCN209" s="412"/>
      <c r="PCO209" s="412"/>
      <c r="PCP209" s="412"/>
      <c r="PCQ209" s="412"/>
      <c r="PCR209" s="412"/>
      <c r="PCS209" s="412"/>
      <c r="PCT209" s="412"/>
      <c r="PCU209" s="412"/>
      <c r="PCV209" s="412"/>
      <c r="PCW209" s="412"/>
      <c r="PCX209" s="412"/>
      <c r="PCY209" s="412"/>
      <c r="PCZ209" s="412"/>
      <c r="PDA209" s="412"/>
      <c r="PDB209" s="412"/>
      <c r="PDC209" s="412"/>
      <c r="PDD209" s="412"/>
      <c r="PDE209" s="412"/>
      <c r="PDF209" s="412"/>
      <c r="PDG209" s="412"/>
      <c r="PDH209" s="412"/>
      <c r="PDI209" s="412"/>
      <c r="PDJ209" s="413"/>
      <c r="PDK209" s="413"/>
      <c r="PDL209" s="413"/>
      <c r="PDM209" s="413"/>
      <c r="PDN209" s="413"/>
      <c r="PDO209" s="413"/>
      <c r="PDP209" s="413"/>
      <c r="PDQ209" s="413"/>
      <c r="PDR209" s="413"/>
      <c r="PDS209" s="413"/>
      <c r="PDT209" s="413"/>
      <c r="PDU209" s="413"/>
      <c r="PDV209" s="413"/>
      <c r="PDW209" s="413"/>
      <c r="PDX209" s="413"/>
      <c r="PDY209" s="413"/>
      <c r="PDZ209" s="413"/>
      <c r="PEA209" s="413"/>
      <c r="PEB209" s="413"/>
      <c r="PEC209" s="413"/>
      <c r="PED209" s="413"/>
      <c r="PEE209" s="413"/>
      <c r="PEF209" s="413"/>
      <c r="PEG209" s="413"/>
      <c r="PEH209" s="414"/>
      <c r="PEI209" s="414"/>
      <c r="PEJ209" s="414"/>
      <c r="PEK209" s="414"/>
      <c r="PEL209" s="414"/>
      <c r="PEM209" s="413"/>
      <c r="PEN209" s="413"/>
      <c r="PEO209" s="414"/>
      <c r="PEP209" s="414"/>
      <c r="PEQ209" s="413"/>
      <c r="PER209" s="413"/>
      <c r="PES209" s="414"/>
      <c r="PET209" s="414"/>
      <c r="PEU209" s="413"/>
      <c r="PEV209" s="413"/>
      <c r="PEW209" s="413"/>
      <c r="PEX209" s="413"/>
      <c r="PEY209" s="413"/>
      <c r="PEZ209" s="413"/>
      <c r="PFA209" s="413"/>
      <c r="PFB209" s="414"/>
      <c r="PFC209" s="414"/>
      <c r="PFD209" s="413"/>
      <c r="PFE209" s="413"/>
      <c r="PFF209" s="414"/>
      <c r="PFG209" s="414"/>
      <c r="PFH209" s="413"/>
      <c r="PFI209" s="413"/>
      <c r="PFJ209" s="413"/>
      <c r="PFK209" s="413"/>
      <c r="PFL209" s="413"/>
      <c r="PFM209" s="407"/>
      <c r="PFN209" s="439"/>
      <c r="PFO209" s="413"/>
      <c r="PFP209" s="413"/>
      <c r="PFQ209" s="413"/>
      <c r="PFR209" s="413"/>
      <c r="PFS209" s="413"/>
      <c r="PFT209" s="413"/>
      <c r="PFU209" s="413"/>
      <c r="PFV209" s="412"/>
      <c r="PFW209" s="412"/>
      <c r="PFX209" s="412"/>
      <c r="PFY209" s="412"/>
      <c r="PFZ209" s="412"/>
      <c r="PGA209" s="412"/>
      <c r="PGB209" s="412"/>
      <c r="PGC209" s="412"/>
      <c r="PGD209" s="412"/>
      <c r="PGE209" s="412"/>
      <c r="PGF209" s="412"/>
      <c r="PGG209" s="412"/>
      <c r="PGH209" s="412"/>
      <c r="PGI209" s="412"/>
      <c r="PGJ209" s="412"/>
      <c r="PGK209" s="412"/>
      <c r="PGL209" s="412"/>
      <c r="PGM209" s="412"/>
      <c r="PGN209" s="412"/>
      <c r="PGO209" s="412"/>
      <c r="PGP209" s="412"/>
      <c r="PGQ209" s="412"/>
      <c r="PGR209" s="412"/>
      <c r="PGS209" s="412"/>
      <c r="PGT209" s="412"/>
      <c r="PGU209" s="412"/>
      <c r="PGV209" s="412"/>
      <c r="PGW209" s="412"/>
      <c r="PGX209" s="412"/>
      <c r="PGY209" s="412"/>
      <c r="PGZ209" s="412"/>
      <c r="PHA209" s="412"/>
      <c r="PHB209" s="412"/>
      <c r="PHC209" s="412"/>
      <c r="PHD209" s="412"/>
      <c r="PHE209" s="412"/>
      <c r="PHF209" s="412"/>
      <c r="PHG209" s="412"/>
      <c r="PHH209" s="412"/>
      <c r="PHI209" s="412"/>
      <c r="PHJ209" s="412"/>
      <c r="PHK209" s="412"/>
      <c r="PHL209" s="412"/>
      <c r="PHM209" s="412"/>
      <c r="PHN209" s="413"/>
      <c r="PHO209" s="413"/>
      <c r="PHP209" s="413"/>
      <c r="PHQ209" s="413"/>
      <c r="PHR209" s="413"/>
      <c r="PHS209" s="413"/>
      <c r="PHT209" s="413"/>
      <c r="PHU209" s="413"/>
      <c r="PHV209" s="413"/>
      <c r="PHW209" s="413"/>
      <c r="PHX209" s="413"/>
      <c r="PHY209" s="413"/>
      <c r="PHZ209" s="413"/>
      <c r="PIA209" s="413"/>
      <c r="PIB209" s="413"/>
      <c r="PIC209" s="413"/>
      <c r="PID209" s="413"/>
      <c r="PIE209" s="413"/>
      <c r="PIF209" s="413"/>
      <c r="PIG209" s="413"/>
      <c r="PIH209" s="413"/>
      <c r="PII209" s="413"/>
      <c r="PIJ209" s="413"/>
      <c r="PIK209" s="413"/>
      <c r="PIL209" s="414"/>
      <c r="PIM209" s="414"/>
      <c r="PIN209" s="414"/>
      <c r="PIO209" s="414"/>
      <c r="PIP209" s="414"/>
      <c r="PIQ209" s="413"/>
      <c r="PIR209" s="413"/>
      <c r="PIS209" s="414"/>
      <c r="PIT209" s="414"/>
      <c r="PIU209" s="413"/>
      <c r="PIV209" s="413"/>
      <c r="PIW209" s="414"/>
      <c r="PIX209" s="414"/>
      <c r="PIY209" s="413"/>
      <c r="PIZ209" s="413"/>
      <c r="PJA209" s="413"/>
      <c r="PJB209" s="413"/>
      <c r="PJC209" s="413"/>
      <c r="PJD209" s="413"/>
      <c r="PJE209" s="413"/>
      <c r="PJF209" s="414"/>
      <c r="PJG209" s="414"/>
      <c r="PJH209" s="413"/>
      <c r="PJI209" s="413"/>
      <c r="PJJ209" s="414"/>
      <c r="PJK209" s="414"/>
      <c r="PJL209" s="413"/>
      <c r="PJM209" s="413"/>
      <c r="PJN209" s="413"/>
      <c r="PJO209" s="413"/>
      <c r="PJP209" s="413"/>
      <c r="PJQ209" s="407"/>
      <c r="PJR209" s="439"/>
      <c r="PJS209" s="413"/>
      <c r="PJT209" s="413"/>
      <c r="PJU209" s="413"/>
      <c r="PJV209" s="413"/>
      <c r="PJW209" s="413"/>
      <c r="PJX209" s="413"/>
      <c r="PJY209" s="413"/>
      <c r="PJZ209" s="412"/>
      <c r="PKA209" s="412"/>
      <c r="PKB209" s="412"/>
      <c r="PKC209" s="412"/>
      <c r="PKD209" s="412"/>
      <c r="PKE209" s="412"/>
      <c r="PKF209" s="412"/>
      <c r="PKG209" s="412"/>
      <c r="PKH209" s="412"/>
      <c r="PKI209" s="412"/>
      <c r="PKJ209" s="412"/>
      <c r="PKK209" s="412"/>
      <c r="PKL209" s="412"/>
      <c r="PKM209" s="412"/>
      <c r="PKN209" s="412"/>
      <c r="PKO209" s="412"/>
      <c r="PKP209" s="412"/>
      <c r="PKQ209" s="412"/>
      <c r="PKR209" s="412"/>
      <c r="PKS209" s="412"/>
      <c r="PKT209" s="412"/>
      <c r="PKU209" s="412"/>
      <c r="PKV209" s="412"/>
      <c r="PKW209" s="412"/>
      <c r="PKX209" s="412"/>
      <c r="PKY209" s="412"/>
      <c r="PKZ209" s="412"/>
      <c r="PLA209" s="412"/>
      <c r="PLB209" s="412"/>
      <c r="PLC209" s="412"/>
      <c r="PLD209" s="412"/>
      <c r="PLE209" s="412"/>
      <c r="PLF209" s="412"/>
      <c r="PLG209" s="412"/>
      <c r="PLH209" s="412"/>
      <c r="PLI209" s="412"/>
      <c r="PLJ209" s="412"/>
      <c r="PLK209" s="412"/>
      <c r="PLL209" s="412"/>
      <c r="PLM209" s="412"/>
      <c r="PLN209" s="412"/>
      <c r="PLO209" s="412"/>
      <c r="PLP209" s="412"/>
      <c r="PLQ209" s="412"/>
      <c r="PLR209" s="413"/>
      <c r="PLS209" s="413"/>
      <c r="PLT209" s="413"/>
      <c r="PLU209" s="413"/>
      <c r="PLV209" s="413"/>
      <c r="PLW209" s="413"/>
      <c r="PLX209" s="413"/>
      <c r="PLY209" s="413"/>
      <c r="PLZ209" s="413"/>
      <c r="PMA209" s="413"/>
      <c r="PMB209" s="413"/>
      <c r="PMC209" s="413"/>
      <c r="PMD209" s="413"/>
      <c r="PME209" s="413"/>
      <c r="PMF209" s="413"/>
      <c r="PMG209" s="413"/>
      <c r="PMH209" s="413"/>
      <c r="PMI209" s="413"/>
      <c r="PMJ209" s="413"/>
      <c r="PMK209" s="413"/>
      <c r="PML209" s="413"/>
      <c r="PMM209" s="413"/>
      <c r="PMN209" s="413"/>
      <c r="PMO209" s="413"/>
      <c r="PMP209" s="414"/>
      <c r="PMQ209" s="414"/>
      <c r="PMR209" s="414"/>
      <c r="PMS209" s="414"/>
      <c r="PMT209" s="414"/>
      <c r="PMU209" s="413"/>
      <c r="PMV209" s="413"/>
      <c r="PMW209" s="414"/>
      <c r="PMX209" s="414"/>
      <c r="PMY209" s="413"/>
      <c r="PMZ209" s="413"/>
      <c r="PNA209" s="414"/>
      <c r="PNB209" s="414"/>
      <c r="PNC209" s="413"/>
      <c r="PND209" s="413"/>
      <c r="PNE209" s="413"/>
      <c r="PNF209" s="413"/>
      <c r="PNG209" s="413"/>
      <c r="PNH209" s="413"/>
      <c r="PNI209" s="413"/>
      <c r="PNJ209" s="414"/>
      <c r="PNK209" s="414"/>
      <c r="PNL209" s="413"/>
      <c r="PNM209" s="413"/>
      <c r="PNN209" s="414"/>
      <c r="PNO209" s="414"/>
      <c r="PNP209" s="413"/>
      <c r="PNQ209" s="413"/>
      <c r="PNR209" s="413"/>
      <c r="PNS209" s="413"/>
      <c r="PNT209" s="413"/>
      <c r="PNU209" s="407"/>
      <c r="PNV209" s="439"/>
      <c r="PNW209" s="413"/>
      <c r="PNX209" s="413"/>
      <c r="PNY209" s="413"/>
      <c r="PNZ209" s="413"/>
      <c r="POA209" s="413"/>
      <c r="POB209" s="413"/>
      <c r="POC209" s="413"/>
      <c r="POD209" s="412"/>
      <c r="POE209" s="412"/>
      <c r="POF209" s="412"/>
      <c r="POG209" s="412"/>
      <c r="POH209" s="412"/>
      <c r="POI209" s="412"/>
      <c r="POJ209" s="412"/>
      <c r="POK209" s="412"/>
      <c r="POL209" s="412"/>
      <c r="POM209" s="412"/>
      <c r="PON209" s="412"/>
      <c r="POO209" s="412"/>
      <c r="POP209" s="412"/>
      <c r="POQ209" s="412"/>
      <c r="POR209" s="412"/>
      <c r="POS209" s="412"/>
      <c r="POT209" s="412"/>
      <c r="POU209" s="412"/>
      <c r="POV209" s="412"/>
      <c r="POW209" s="412"/>
      <c r="POX209" s="412"/>
      <c r="POY209" s="412"/>
      <c r="POZ209" s="412"/>
      <c r="PPA209" s="412"/>
      <c r="PPB209" s="412"/>
      <c r="PPC209" s="412"/>
      <c r="PPD209" s="412"/>
      <c r="PPE209" s="412"/>
      <c r="PPF209" s="412"/>
      <c r="PPG209" s="412"/>
      <c r="PPH209" s="412"/>
      <c r="PPI209" s="412"/>
      <c r="PPJ209" s="412"/>
      <c r="PPK209" s="412"/>
      <c r="PPL209" s="412"/>
      <c r="PPM209" s="412"/>
      <c r="PPN209" s="412"/>
      <c r="PPO209" s="412"/>
      <c r="PPP209" s="412"/>
      <c r="PPQ209" s="412"/>
      <c r="PPR209" s="412"/>
      <c r="PPS209" s="412"/>
      <c r="PPT209" s="412"/>
      <c r="PPU209" s="412"/>
      <c r="PPV209" s="413"/>
      <c r="PPW209" s="413"/>
      <c r="PPX209" s="413"/>
      <c r="PPY209" s="413"/>
      <c r="PPZ209" s="413"/>
      <c r="PQA209" s="413"/>
      <c r="PQB209" s="413"/>
      <c r="PQC209" s="413"/>
      <c r="PQD209" s="413"/>
      <c r="PQE209" s="413"/>
      <c r="PQF209" s="413"/>
      <c r="PQG209" s="413"/>
      <c r="PQH209" s="413"/>
      <c r="PQI209" s="413"/>
      <c r="PQJ209" s="413"/>
      <c r="PQK209" s="413"/>
      <c r="PQL209" s="413"/>
      <c r="PQM209" s="413"/>
      <c r="PQN209" s="413"/>
      <c r="PQO209" s="413"/>
      <c r="PQP209" s="413"/>
      <c r="PQQ209" s="413"/>
      <c r="PQR209" s="413"/>
      <c r="PQS209" s="413"/>
      <c r="PQT209" s="414"/>
      <c r="PQU209" s="414"/>
      <c r="PQV209" s="414"/>
      <c r="PQW209" s="414"/>
      <c r="PQX209" s="414"/>
      <c r="PQY209" s="413"/>
      <c r="PQZ209" s="413"/>
      <c r="PRA209" s="414"/>
      <c r="PRB209" s="414"/>
      <c r="PRC209" s="413"/>
      <c r="PRD209" s="413"/>
      <c r="PRE209" s="414"/>
      <c r="PRF209" s="414"/>
      <c r="PRG209" s="413"/>
      <c r="PRH209" s="413"/>
      <c r="PRI209" s="413"/>
      <c r="PRJ209" s="413"/>
      <c r="PRK209" s="413"/>
      <c r="PRL209" s="413"/>
      <c r="PRM209" s="413"/>
      <c r="PRN209" s="414"/>
      <c r="PRO209" s="414"/>
      <c r="PRP209" s="413"/>
      <c r="PRQ209" s="413"/>
      <c r="PRR209" s="414"/>
      <c r="PRS209" s="414"/>
      <c r="PRT209" s="413"/>
      <c r="PRU209" s="413"/>
      <c r="PRV209" s="413"/>
      <c r="PRW209" s="413"/>
      <c r="PRX209" s="413"/>
      <c r="PRY209" s="407"/>
      <c r="PRZ209" s="439"/>
      <c r="PSA209" s="413"/>
      <c r="PSB209" s="413"/>
      <c r="PSC209" s="413"/>
      <c r="PSD209" s="413"/>
      <c r="PSE209" s="413"/>
      <c r="PSF209" s="413"/>
      <c r="PSG209" s="413"/>
      <c r="PSH209" s="412"/>
      <c r="PSI209" s="412"/>
      <c r="PSJ209" s="412"/>
      <c r="PSK209" s="412"/>
      <c r="PSL209" s="412"/>
      <c r="PSM209" s="412"/>
      <c r="PSN209" s="412"/>
      <c r="PSO209" s="412"/>
      <c r="PSP209" s="412"/>
      <c r="PSQ209" s="412"/>
      <c r="PSR209" s="412"/>
      <c r="PSS209" s="412"/>
      <c r="PST209" s="412"/>
      <c r="PSU209" s="412"/>
      <c r="PSV209" s="412"/>
      <c r="PSW209" s="412"/>
      <c r="PSX209" s="412"/>
      <c r="PSY209" s="412"/>
      <c r="PSZ209" s="412"/>
      <c r="PTA209" s="412"/>
      <c r="PTB209" s="412"/>
      <c r="PTC209" s="412"/>
      <c r="PTD209" s="412"/>
      <c r="PTE209" s="412"/>
      <c r="PTF209" s="412"/>
      <c r="PTG209" s="412"/>
      <c r="PTH209" s="412"/>
      <c r="PTI209" s="412"/>
      <c r="PTJ209" s="412"/>
      <c r="PTK209" s="412"/>
      <c r="PTL209" s="412"/>
      <c r="PTM209" s="412"/>
      <c r="PTN209" s="412"/>
      <c r="PTO209" s="412"/>
      <c r="PTP209" s="412"/>
      <c r="PTQ209" s="412"/>
      <c r="PTR209" s="412"/>
      <c r="PTS209" s="412"/>
      <c r="PTT209" s="412"/>
      <c r="PTU209" s="412"/>
      <c r="PTV209" s="412"/>
      <c r="PTW209" s="412"/>
      <c r="PTX209" s="412"/>
      <c r="PTY209" s="412"/>
      <c r="PTZ209" s="413"/>
      <c r="PUA209" s="413"/>
      <c r="PUB209" s="413"/>
      <c r="PUC209" s="413"/>
      <c r="PUD209" s="413"/>
      <c r="PUE209" s="413"/>
      <c r="PUF209" s="413"/>
      <c r="PUG209" s="413"/>
      <c r="PUH209" s="413"/>
      <c r="PUI209" s="413"/>
      <c r="PUJ209" s="413"/>
      <c r="PUK209" s="413"/>
      <c r="PUL209" s="413"/>
      <c r="PUM209" s="413"/>
      <c r="PUN209" s="413"/>
      <c r="PUO209" s="413"/>
      <c r="PUP209" s="413"/>
      <c r="PUQ209" s="413"/>
      <c r="PUR209" s="413"/>
      <c r="PUS209" s="413"/>
      <c r="PUT209" s="413"/>
      <c r="PUU209" s="413"/>
      <c r="PUV209" s="413"/>
      <c r="PUW209" s="413"/>
      <c r="PUX209" s="414"/>
      <c r="PUY209" s="414"/>
      <c r="PUZ209" s="414"/>
      <c r="PVA209" s="414"/>
      <c r="PVB209" s="414"/>
      <c r="PVC209" s="413"/>
      <c r="PVD209" s="413"/>
      <c r="PVE209" s="414"/>
      <c r="PVF209" s="414"/>
      <c r="PVG209" s="413"/>
      <c r="PVH209" s="413"/>
      <c r="PVI209" s="414"/>
      <c r="PVJ209" s="414"/>
      <c r="PVK209" s="413"/>
      <c r="PVL209" s="413"/>
      <c r="PVM209" s="413"/>
      <c r="PVN209" s="413"/>
      <c r="PVO209" s="413"/>
      <c r="PVP209" s="413"/>
      <c r="PVQ209" s="413"/>
      <c r="PVR209" s="414"/>
      <c r="PVS209" s="414"/>
      <c r="PVT209" s="413"/>
      <c r="PVU209" s="413"/>
      <c r="PVV209" s="414"/>
      <c r="PVW209" s="414"/>
      <c r="PVX209" s="413"/>
      <c r="PVY209" s="413"/>
      <c r="PVZ209" s="413"/>
      <c r="PWA209" s="413"/>
      <c r="PWB209" s="413"/>
      <c r="PWC209" s="407"/>
      <c r="PWD209" s="439"/>
      <c r="PWE209" s="413"/>
      <c r="PWF209" s="413"/>
      <c r="PWG209" s="413"/>
      <c r="PWH209" s="413"/>
      <c r="PWI209" s="413"/>
      <c r="PWJ209" s="413"/>
      <c r="PWK209" s="413"/>
      <c r="PWL209" s="412"/>
      <c r="PWM209" s="412"/>
      <c r="PWN209" s="412"/>
      <c r="PWO209" s="412"/>
      <c r="PWP209" s="412"/>
      <c r="PWQ209" s="412"/>
      <c r="PWR209" s="412"/>
      <c r="PWS209" s="412"/>
      <c r="PWT209" s="412"/>
      <c r="PWU209" s="412"/>
      <c r="PWV209" s="412"/>
      <c r="PWW209" s="412"/>
      <c r="PWX209" s="412"/>
      <c r="PWY209" s="412"/>
      <c r="PWZ209" s="412"/>
      <c r="PXA209" s="412"/>
      <c r="PXB209" s="412"/>
      <c r="PXC209" s="412"/>
      <c r="PXD209" s="412"/>
      <c r="PXE209" s="412"/>
      <c r="PXF209" s="412"/>
      <c r="PXG209" s="412"/>
      <c r="PXH209" s="412"/>
      <c r="PXI209" s="412"/>
      <c r="PXJ209" s="412"/>
      <c r="PXK209" s="412"/>
      <c r="PXL209" s="412"/>
      <c r="PXM209" s="412"/>
      <c r="PXN209" s="412"/>
      <c r="PXO209" s="412"/>
      <c r="PXP209" s="412"/>
      <c r="PXQ209" s="412"/>
      <c r="PXR209" s="412"/>
      <c r="PXS209" s="412"/>
      <c r="PXT209" s="412"/>
      <c r="PXU209" s="412"/>
      <c r="PXV209" s="412"/>
      <c r="PXW209" s="412"/>
      <c r="PXX209" s="412"/>
      <c r="PXY209" s="412"/>
      <c r="PXZ209" s="412"/>
      <c r="PYA209" s="412"/>
      <c r="PYB209" s="412"/>
      <c r="PYC209" s="412"/>
      <c r="PYD209" s="413"/>
      <c r="PYE209" s="413"/>
      <c r="PYF209" s="413"/>
      <c r="PYG209" s="413"/>
      <c r="PYH209" s="413"/>
      <c r="PYI209" s="413"/>
      <c r="PYJ209" s="413"/>
      <c r="PYK209" s="413"/>
      <c r="PYL209" s="413"/>
      <c r="PYM209" s="413"/>
      <c r="PYN209" s="413"/>
      <c r="PYO209" s="413"/>
      <c r="PYP209" s="413"/>
      <c r="PYQ209" s="413"/>
      <c r="PYR209" s="413"/>
      <c r="PYS209" s="413"/>
      <c r="PYT209" s="413"/>
      <c r="PYU209" s="413"/>
      <c r="PYV209" s="413"/>
      <c r="PYW209" s="413"/>
      <c r="PYX209" s="413"/>
      <c r="PYY209" s="413"/>
      <c r="PYZ209" s="413"/>
      <c r="PZA209" s="413"/>
      <c r="PZB209" s="414"/>
      <c r="PZC209" s="414"/>
      <c r="PZD209" s="414"/>
      <c r="PZE209" s="414"/>
      <c r="PZF209" s="414"/>
      <c r="PZG209" s="413"/>
      <c r="PZH209" s="413"/>
      <c r="PZI209" s="414"/>
      <c r="PZJ209" s="414"/>
      <c r="PZK209" s="413"/>
      <c r="PZL209" s="413"/>
      <c r="PZM209" s="414"/>
      <c r="PZN209" s="414"/>
      <c r="PZO209" s="413"/>
      <c r="PZP209" s="413"/>
      <c r="PZQ209" s="413"/>
      <c r="PZR209" s="413"/>
      <c r="PZS209" s="413"/>
      <c r="PZT209" s="413"/>
      <c r="PZU209" s="413"/>
      <c r="PZV209" s="414"/>
      <c r="PZW209" s="414"/>
      <c r="PZX209" s="413"/>
      <c r="PZY209" s="413"/>
      <c r="PZZ209" s="414"/>
      <c r="QAA209" s="414"/>
      <c r="QAB209" s="413"/>
      <c r="QAC209" s="413"/>
      <c r="QAD209" s="413"/>
      <c r="QAE209" s="413"/>
      <c r="QAF209" s="413"/>
      <c r="QAG209" s="407"/>
      <c r="QAH209" s="439"/>
      <c r="QAI209" s="413"/>
      <c r="QAJ209" s="413"/>
      <c r="QAK209" s="413"/>
      <c r="QAL209" s="413"/>
      <c r="QAM209" s="413"/>
      <c r="QAN209" s="413"/>
      <c r="QAO209" s="413"/>
      <c r="QAP209" s="412"/>
      <c r="QAQ209" s="412"/>
      <c r="QAR209" s="412"/>
      <c r="QAS209" s="412"/>
      <c r="QAT209" s="412"/>
      <c r="QAU209" s="412"/>
      <c r="QAV209" s="412"/>
      <c r="QAW209" s="412"/>
      <c r="QAX209" s="412"/>
      <c r="QAY209" s="412"/>
      <c r="QAZ209" s="412"/>
      <c r="QBA209" s="412"/>
      <c r="QBB209" s="412"/>
      <c r="QBC209" s="412"/>
      <c r="QBD209" s="412"/>
      <c r="QBE209" s="412"/>
      <c r="QBF209" s="412"/>
      <c r="QBG209" s="412"/>
      <c r="QBH209" s="412"/>
      <c r="QBI209" s="412"/>
      <c r="QBJ209" s="412"/>
      <c r="QBK209" s="412"/>
      <c r="QBL209" s="412"/>
      <c r="QBM209" s="412"/>
      <c r="QBN209" s="412"/>
      <c r="QBO209" s="412"/>
      <c r="QBP209" s="412"/>
      <c r="QBQ209" s="412"/>
      <c r="QBR209" s="412"/>
      <c r="QBS209" s="412"/>
      <c r="QBT209" s="412"/>
      <c r="QBU209" s="412"/>
      <c r="QBV209" s="412"/>
      <c r="QBW209" s="412"/>
      <c r="QBX209" s="412"/>
      <c r="QBY209" s="412"/>
      <c r="QBZ209" s="412"/>
      <c r="QCA209" s="412"/>
      <c r="QCB209" s="412"/>
      <c r="QCC209" s="412"/>
      <c r="QCD209" s="412"/>
      <c r="QCE209" s="412"/>
      <c r="QCF209" s="412"/>
      <c r="QCG209" s="412"/>
      <c r="QCH209" s="413"/>
      <c r="QCI209" s="413"/>
      <c r="QCJ209" s="413"/>
      <c r="QCK209" s="413"/>
      <c r="QCL209" s="413"/>
      <c r="QCM209" s="413"/>
      <c r="QCN209" s="413"/>
      <c r="QCO209" s="413"/>
      <c r="QCP209" s="413"/>
      <c r="QCQ209" s="413"/>
      <c r="QCR209" s="413"/>
      <c r="QCS209" s="413"/>
      <c r="QCT209" s="413"/>
      <c r="QCU209" s="413"/>
      <c r="QCV209" s="413"/>
      <c r="QCW209" s="413"/>
      <c r="QCX209" s="413"/>
      <c r="QCY209" s="413"/>
      <c r="QCZ209" s="413"/>
      <c r="QDA209" s="413"/>
      <c r="QDB209" s="413"/>
      <c r="QDC209" s="413"/>
      <c r="QDD209" s="413"/>
      <c r="QDE209" s="413"/>
      <c r="QDF209" s="414"/>
      <c r="QDG209" s="414"/>
      <c r="QDH209" s="414"/>
      <c r="QDI209" s="414"/>
      <c r="QDJ209" s="414"/>
      <c r="QDK209" s="413"/>
      <c r="QDL209" s="413"/>
      <c r="QDM209" s="414"/>
      <c r="QDN209" s="414"/>
      <c r="QDO209" s="413"/>
      <c r="QDP209" s="413"/>
      <c r="QDQ209" s="414"/>
      <c r="QDR209" s="414"/>
      <c r="QDS209" s="413"/>
      <c r="QDT209" s="413"/>
      <c r="QDU209" s="413"/>
      <c r="QDV209" s="413"/>
      <c r="QDW209" s="413"/>
      <c r="QDX209" s="413"/>
      <c r="QDY209" s="413"/>
      <c r="QDZ209" s="414"/>
      <c r="QEA209" s="414"/>
      <c r="QEB209" s="413"/>
      <c r="QEC209" s="413"/>
      <c r="QED209" s="414"/>
      <c r="QEE209" s="414"/>
      <c r="QEF209" s="413"/>
      <c r="QEG209" s="413"/>
      <c r="QEH209" s="413"/>
      <c r="QEI209" s="413"/>
      <c r="QEJ209" s="413"/>
      <c r="QEK209" s="407"/>
      <c r="QEL209" s="439"/>
      <c r="QEM209" s="413"/>
      <c r="QEN209" s="413"/>
      <c r="QEO209" s="413"/>
      <c r="QEP209" s="413"/>
      <c r="QEQ209" s="413"/>
      <c r="QER209" s="413"/>
      <c r="QES209" s="413"/>
      <c r="QET209" s="412"/>
      <c r="QEU209" s="412"/>
      <c r="QEV209" s="412"/>
      <c r="QEW209" s="412"/>
      <c r="QEX209" s="412"/>
      <c r="QEY209" s="412"/>
      <c r="QEZ209" s="412"/>
      <c r="QFA209" s="412"/>
      <c r="QFB209" s="412"/>
      <c r="QFC209" s="412"/>
      <c r="QFD209" s="412"/>
      <c r="QFE209" s="412"/>
      <c r="QFF209" s="412"/>
      <c r="QFG209" s="412"/>
      <c r="QFH209" s="412"/>
      <c r="QFI209" s="412"/>
      <c r="QFJ209" s="412"/>
      <c r="QFK209" s="412"/>
      <c r="QFL209" s="412"/>
      <c r="QFM209" s="412"/>
      <c r="QFN209" s="412"/>
      <c r="QFO209" s="412"/>
      <c r="QFP209" s="412"/>
      <c r="QFQ209" s="412"/>
      <c r="QFR209" s="412"/>
      <c r="QFS209" s="412"/>
      <c r="QFT209" s="412"/>
      <c r="QFU209" s="412"/>
      <c r="QFV209" s="412"/>
      <c r="QFW209" s="412"/>
      <c r="QFX209" s="412"/>
      <c r="QFY209" s="412"/>
      <c r="QFZ209" s="412"/>
      <c r="QGA209" s="412"/>
      <c r="QGB209" s="412"/>
      <c r="QGC209" s="412"/>
      <c r="QGD209" s="412"/>
      <c r="QGE209" s="412"/>
      <c r="QGF209" s="412"/>
      <c r="QGG209" s="412"/>
      <c r="QGH209" s="412"/>
      <c r="QGI209" s="412"/>
      <c r="QGJ209" s="412"/>
      <c r="QGK209" s="412"/>
      <c r="QGL209" s="413"/>
      <c r="QGM209" s="413"/>
      <c r="QGN209" s="413"/>
      <c r="QGO209" s="413"/>
      <c r="QGP209" s="413"/>
      <c r="QGQ209" s="413"/>
      <c r="QGR209" s="413"/>
      <c r="QGS209" s="413"/>
      <c r="QGT209" s="413"/>
      <c r="QGU209" s="413"/>
      <c r="QGV209" s="413"/>
      <c r="QGW209" s="413"/>
      <c r="QGX209" s="413"/>
      <c r="QGY209" s="413"/>
      <c r="QGZ209" s="413"/>
      <c r="QHA209" s="413"/>
      <c r="QHB209" s="413"/>
      <c r="QHC209" s="413"/>
      <c r="QHD209" s="413"/>
      <c r="QHE209" s="413"/>
      <c r="QHF209" s="413"/>
      <c r="QHG209" s="413"/>
      <c r="QHH209" s="413"/>
      <c r="QHI209" s="413"/>
      <c r="QHJ209" s="414"/>
      <c r="QHK209" s="414"/>
      <c r="QHL209" s="414"/>
      <c r="QHM209" s="414"/>
      <c r="QHN209" s="414"/>
      <c r="QHO209" s="413"/>
      <c r="QHP209" s="413"/>
      <c r="QHQ209" s="414"/>
      <c r="QHR209" s="414"/>
      <c r="QHS209" s="413"/>
      <c r="QHT209" s="413"/>
      <c r="QHU209" s="414"/>
      <c r="QHV209" s="414"/>
      <c r="QHW209" s="413"/>
      <c r="QHX209" s="413"/>
      <c r="QHY209" s="413"/>
      <c r="QHZ209" s="413"/>
      <c r="QIA209" s="413"/>
      <c r="QIB209" s="413"/>
      <c r="QIC209" s="413"/>
      <c r="QID209" s="414"/>
      <c r="QIE209" s="414"/>
      <c r="QIF209" s="413"/>
      <c r="QIG209" s="413"/>
      <c r="QIH209" s="414"/>
      <c r="QII209" s="414"/>
      <c r="QIJ209" s="413"/>
      <c r="QIK209" s="413"/>
      <c r="QIL209" s="413"/>
      <c r="QIM209" s="413"/>
      <c r="QIN209" s="413"/>
      <c r="QIO209" s="407"/>
      <c r="QIP209" s="439"/>
      <c r="QIQ209" s="413"/>
      <c r="QIR209" s="413"/>
      <c r="QIS209" s="413"/>
      <c r="QIT209" s="413"/>
      <c r="QIU209" s="413"/>
      <c r="QIV209" s="413"/>
      <c r="QIW209" s="413"/>
      <c r="QIX209" s="412"/>
      <c r="QIY209" s="412"/>
      <c r="QIZ209" s="412"/>
      <c r="QJA209" s="412"/>
      <c r="QJB209" s="412"/>
      <c r="QJC209" s="412"/>
      <c r="QJD209" s="412"/>
      <c r="QJE209" s="412"/>
      <c r="QJF209" s="412"/>
      <c r="QJG209" s="412"/>
      <c r="QJH209" s="412"/>
      <c r="QJI209" s="412"/>
      <c r="QJJ209" s="412"/>
      <c r="QJK209" s="412"/>
      <c r="QJL209" s="412"/>
      <c r="QJM209" s="412"/>
      <c r="QJN209" s="412"/>
      <c r="QJO209" s="412"/>
      <c r="QJP209" s="412"/>
      <c r="QJQ209" s="412"/>
      <c r="QJR209" s="412"/>
      <c r="QJS209" s="412"/>
      <c r="QJT209" s="412"/>
      <c r="QJU209" s="412"/>
      <c r="QJV209" s="412"/>
      <c r="QJW209" s="412"/>
      <c r="QJX209" s="412"/>
      <c r="QJY209" s="412"/>
      <c r="QJZ209" s="412"/>
      <c r="QKA209" s="412"/>
      <c r="QKB209" s="412"/>
      <c r="QKC209" s="412"/>
      <c r="QKD209" s="412"/>
      <c r="QKE209" s="412"/>
      <c r="QKF209" s="412"/>
      <c r="QKG209" s="412"/>
      <c r="QKH209" s="412"/>
      <c r="QKI209" s="412"/>
      <c r="QKJ209" s="412"/>
      <c r="QKK209" s="412"/>
      <c r="QKL209" s="412"/>
      <c r="QKM209" s="412"/>
      <c r="QKN209" s="412"/>
      <c r="QKO209" s="412"/>
      <c r="QKP209" s="413"/>
      <c r="QKQ209" s="413"/>
      <c r="QKR209" s="413"/>
      <c r="QKS209" s="413"/>
      <c r="QKT209" s="413"/>
      <c r="QKU209" s="413"/>
      <c r="QKV209" s="413"/>
      <c r="QKW209" s="413"/>
      <c r="QKX209" s="413"/>
      <c r="QKY209" s="413"/>
      <c r="QKZ209" s="413"/>
      <c r="QLA209" s="413"/>
      <c r="QLB209" s="413"/>
      <c r="QLC209" s="413"/>
      <c r="QLD209" s="413"/>
      <c r="QLE209" s="413"/>
      <c r="QLF209" s="413"/>
      <c r="QLG209" s="413"/>
      <c r="QLH209" s="413"/>
      <c r="QLI209" s="413"/>
      <c r="QLJ209" s="413"/>
      <c r="QLK209" s="413"/>
      <c r="QLL209" s="413"/>
      <c r="QLM209" s="413"/>
      <c r="QLN209" s="414"/>
      <c r="QLO209" s="414"/>
      <c r="QLP209" s="414"/>
      <c r="QLQ209" s="414"/>
      <c r="QLR209" s="414"/>
      <c r="QLS209" s="413"/>
      <c r="QLT209" s="413"/>
      <c r="QLU209" s="414"/>
      <c r="QLV209" s="414"/>
      <c r="QLW209" s="413"/>
      <c r="QLX209" s="413"/>
      <c r="QLY209" s="414"/>
      <c r="QLZ209" s="414"/>
      <c r="QMA209" s="413"/>
      <c r="QMB209" s="413"/>
      <c r="QMC209" s="413"/>
      <c r="QMD209" s="413"/>
      <c r="QME209" s="413"/>
      <c r="QMF209" s="413"/>
      <c r="QMG209" s="413"/>
      <c r="QMH209" s="414"/>
      <c r="QMI209" s="414"/>
      <c r="QMJ209" s="413"/>
      <c r="QMK209" s="413"/>
      <c r="QML209" s="414"/>
      <c r="QMM209" s="414"/>
      <c r="QMN209" s="413"/>
      <c r="QMO209" s="413"/>
      <c r="QMP209" s="413"/>
      <c r="QMQ209" s="413"/>
      <c r="QMR209" s="413"/>
      <c r="QMS209" s="407"/>
      <c r="QMT209" s="439"/>
      <c r="QMU209" s="413"/>
      <c r="QMV209" s="413"/>
      <c r="QMW209" s="413"/>
      <c r="QMX209" s="413"/>
      <c r="QMY209" s="413"/>
      <c r="QMZ209" s="413"/>
      <c r="QNA209" s="413"/>
      <c r="QNB209" s="412"/>
      <c r="QNC209" s="412"/>
      <c r="QND209" s="412"/>
      <c r="QNE209" s="412"/>
      <c r="QNF209" s="412"/>
      <c r="QNG209" s="412"/>
      <c r="QNH209" s="412"/>
      <c r="QNI209" s="412"/>
      <c r="QNJ209" s="412"/>
      <c r="QNK209" s="412"/>
      <c r="QNL209" s="412"/>
      <c r="QNM209" s="412"/>
      <c r="QNN209" s="412"/>
      <c r="QNO209" s="412"/>
      <c r="QNP209" s="412"/>
      <c r="QNQ209" s="412"/>
      <c r="QNR209" s="412"/>
      <c r="QNS209" s="412"/>
      <c r="QNT209" s="412"/>
      <c r="QNU209" s="412"/>
      <c r="QNV209" s="412"/>
      <c r="QNW209" s="412"/>
      <c r="QNX209" s="412"/>
      <c r="QNY209" s="412"/>
      <c r="QNZ209" s="412"/>
      <c r="QOA209" s="412"/>
      <c r="QOB209" s="412"/>
      <c r="QOC209" s="412"/>
      <c r="QOD209" s="412"/>
      <c r="QOE209" s="412"/>
      <c r="QOF209" s="412"/>
      <c r="QOG209" s="412"/>
      <c r="QOH209" s="412"/>
      <c r="QOI209" s="412"/>
      <c r="QOJ209" s="412"/>
      <c r="QOK209" s="412"/>
      <c r="QOL209" s="412"/>
      <c r="QOM209" s="412"/>
      <c r="QON209" s="412"/>
      <c r="QOO209" s="412"/>
      <c r="QOP209" s="412"/>
      <c r="QOQ209" s="412"/>
      <c r="QOR209" s="412"/>
      <c r="QOS209" s="412"/>
      <c r="QOT209" s="413"/>
      <c r="QOU209" s="413"/>
      <c r="QOV209" s="413"/>
      <c r="QOW209" s="413"/>
      <c r="QOX209" s="413"/>
      <c r="QOY209" s="413"/>
      <c r="QOZ209" s="413"/>
      <c r="QPA209" s="413"/>
      <c r="QPB209" s="413"/>
      <c r="QPC209" s="413"/>
      <c r="QPD209" s="413"/>
      <c r="QPE209" s="413"/>
      <c r="QPF209" s="413"/>
      <c r="QPG209" s="413"/>
      <c r="QPH209" s="413"/>
      <c r="QPI209" s="413"/>
      <c r="QPJ209" s="413"/>
      <c r="QPK209" s="413"/>
      <c r="QPL209" s="413"/>
      <c r="QPM209" s="413"/>
      <c r="QPN209" s="413"/>
      <c r="QPO209" s="413"/>
      <c r="QPP209" s="413"/>
      <c r="QPQ209" s="413"/>
      <c r="QPR209" s="414"/>
      <c r="QPS209" s="414"/>
      <c r="QPT209" s="414"/>
      <c r="QPU209" s="414"/>
      <c r="QPV209" s="414"/>
      <c r="QPW209" s="413"/>
      <c r="QPX209" s="413"/>
      <c r="QPY209" s="414"/>
      <c r="QPZ209" s="414"/>
      <c r="QQA209" s="413"/>
      <c r="QQB209" s="413"/>
      <c r="QQC209" s="414"/>
      <c r="QQD209" s="414"/>
      <c r="QQE209" s="413"/>
      <c r="QQF209" s="413"/>
      <c r="QQG209" s="413"/>
      <c r="QQH209" s="413"/>
      <c r="QQI209" s="413"/>
      <c r="QQJ209" s="413"/>
      <c r="QQK209" s="413"/>
      <c r="QQL209" s="414"/>
      <c r="QQM209" s="414"/>
      <c r="QQN209" s="413"/>
      <c r="QQO209" s="413"/>
      <c r="QQP209" s="414"/>
      <c r="QQQ209" s="414"/>
      <c r="QQR209" s="413"/>
      <c r="QQS209" s="413"/>
      <c r="QQT209" s="413"/>
      <c r="QQU209" s="413"/>
      <c r="QQV209" s="413"/>
      <c r="QQW209" s="407"/>
      <c r="QQX209" s="439"/>
      <c r="QQY209" s="413"/>
      <c r="QQZ209" s="413"/>
      <c r="QRA209" s="413"/>
      <c r="QRB209" s="413"/>
      <c r="QRC209" s="413"/>
      <c r="QRD209" s="413"/>
      <c r="QRE209" s="413"/>
      <c r="QRF209" s="412"/>
      <c r="QRG209" s="412"/>
      <c r="QRH209" s="412"/>
      <c r="QRI209" s="412"/>
      <c r="QRJ209" s="412"/>
      <c r="QRK209" s="412"/>
      <c r="QRL209" s="412"/>
      <c r="QRM209" s="412"/>
      <c r="QRN209" s="412"/>
      <c r="QRO209" s="412"/>
      <c r="QRP209" s="412"/>
      <c r="QRQ209" s="412"/>
      <c r="QRR209" s="412"/>
      <c r="QRS209" s="412"/>
      <c r="QRT209" s="412"/>
      <c r="QRU209" s="412"/>
      <c r="QRV209" s="412"/>
      <c r="QRW209" s="412"/>
      <c r="QRX209" s="412"/>
      <c r="QRY209" s="412"/>
      <c r="QRZ209" s="412"/>
      <c r="QSA209" s="412"/>
      <c r="QSB209" s="412"/>
      <c r="QSC209" s="412"/>
      <c r="QSD209" s="412"/>
      <c r="QSE209" s="412"/>
      <c r="QSF209" s="412"/>
      <c r="QSG209" s="412"/>
      <c r="QSH209" s="412"/>
      <c r="QSI209" s="412"/>
      <c r="QSJ209" s="412"/>
      <c r="QSK209" s="412"/>
      <c r="QSL209" s="412"/>
      <c r="QSM209" s="412"/>
      <c r="QSN209" s="412"/>
      <c r="QSO209" s="412"/>
      <c r="QSP209" s="412"/>
      <c r="QSQ209" s="412"/>
      <c r="QSR209" s="412"/>
      <c r="QSS209" s="412"/>
      <c r="QST209" s="412"/>
      <c r="QSU209" s="412"/>
      <c r="QSV209" s="412"/>
      <c r="QSW209" s="412"/>
      <c r="QSX209" s="413"/>
      <c r="QSY209" s="413"/>
      <c r="QSZ209" s="413"/>
      <c r="QTA209" s="413"/>
      <c r="QTB209" s="413"/>
      <c r="QTC209" s="413"/>
      <c r="QTD209" s="413"/>
      <c r="QTE209" s="413"/>
      <c r="QTF209" s="413"/>
      <c r="QTG209" s="413"/>
      <c r="QTH209" s="413"/>
      <c r="QTI209" s="413"/>
      <c r="QTJ209" s="413"/>
      <c r="QTK209" s="413"/>
      <c r="QTL209" s="413"/>
      <c r="QTM209" s="413"/>
      <c r="QTN209" s="413"/>
      <c r="QTO209" s="413"/>
      <c r="QTP209" s="413"/>
      <c r="QTQ209" s="413"/>
      <c r="QTR209" s="413"/>
      <c r="QTS209" s="413"/>
      <c r="QTT209" s="413"/>
      <c r="QTU209" s="413"/>
      <c r="QTV209" s="414"/>
      <c r="QTW209" s="414"/>
      <c r="QTX209" s="414"/>
      <c r="QTY209" s="414"/>
      <c r="QTZ209" s="414"/>
      <c r="QUA209" s="413"/>
      <c r="QUB209" s="413"/>
      <c r="QUC209" s="414"/>
      <c r="QUD209" s="414"/>
      <c r="QUE209" s="413"/>
      <c r="QUF209" s="413"/>
      <c r="QUG209" s="414"/>
      <c r="QUH209" s="414"/>
      <c r="QUI209" s="413"/>
      <c r="QUJ209" s="413"/>
      <c r="QUK209" s="413"/>
      <c r="QUL209" s="413"/>
      <c r="QUM209" s="413"/>
      <c r="QUN209" s="413"/>
      <c r="QUO209" s="413"/>
      <c r="QUP209" s="414"/>
      <c r="QUQ209" s="414"/>
      <c r="QUR209" s="413"/>
      <c r="QUS209" s="413"/>
      <c r="QUT209" s="414"/>
      <c r="QUU209" s="414"/>
      <c r="QUV209" s="413"/>
      <c r="QUW209" s="413"/>
      <c r="QUX209" s="413"/>
      <c r="QUY209" s="413"/>
      <c r="QUZ209" s="413"/>
      <c r="QVA209" s="407"/>
      <c r="QVB209" s="439"/>
      <c r="QVC209" s="413"/>
      <c r="QVD209" s="413"/>
      <c r="QVE209" s="413"/>
      <c r="QVF209" s="413"/>
      <c r="QVG209" s="413"/>
      <c r="QVH209" s="413"/>
      <c r="QVI209" s="413"/>
      <c r="QVJ209" s="412"/>
      <c r="QVK209" s="412"/>
      <c r="QVL209" s="412"/>
      <c r="QVM209" s="412"/>
      <c r="QVN209" s="412"/>
      <c r="QVO209" s="412"/>
      <c r="QVP209" s="412"/>
      <c r="QVQ209" s="412"/>
      <c r="QVR209" s="412"/>
      <c r="QVS209" s="412"/>
      <c r="QVT209" s="412"/>
      <c r="QVU209" s="412"/>
      <c r="QVV209" s="412"/>
      <c r="QVW209" s="412"/>
      <c r="QVX209" s="412"/>
      <c r="QVY209" s="412"/>
      <c r="QVZ209" s="412"/>
      <c r="QWA209" s="412"/>
      <c r="QWB209" s="412"/>
      <c r="QWC209" s="412"/>
      <c r="QWD209" s="412"/>
      <c r="QWE209" s="412"/>
      <c r="QWF209" s="412"/>
      <c r="QWG209" s="412"/>
      <c r="QWH209" s="412"/>
      <c r="QWI209" s="412"/>
      <c r="QWJ209" s="412"/>
      <c r="QWK209" s="412"/>
      <c r="QWL209" s="412"/>
      <c r="QWM209" s="412"/>
      <c r="QWN209" s="412"/>
      <c r="QWO209" s="412"/>
      <c r="QWP209" s="412"/>
      <c r="QWQ209" s="412"/>
      <c r="QWR209" s="412"/>
      <c r="QWS209" s="412"/>
      <c r="QWT209" s="412"/>
      <c r="QWU209" s="412"/>
      <c r="QWV209" s="412"/>
      <c r="QWW209" s="412"/>
      <c r="QWX209" s="412"/>
      <c r="QWY209" s="412"/>
      <c r="QWZ209" s="412"/>
      <c r="QXA209" s="412"/>
      <c r="QXB209" s="413"/>
      <c r="QXC209" s="413"/>
      <c r="QXD209" s="413"/>
      <c r="QXE209" s="413"/>
      <c r="QXF209" s="413"/>
      <c r="QXG209" s="413"/>
      <c r="QXH209" s="413"/>
      <c r="QXI209" s="413"/>
      <c r="QXJ209" s="413"/>
      <c r="QXK209" s="413"/>
      <c r="QXL209" s="413"/>
      <c r="QXM209" s="413"/>
      <c r="QXN209" s="413"/>
      <c r="QXO209" s="413"/>
      <c r="QXP209" s="413"/>
      <c r="QXQ209" s="413"/>
      <c r="QXR209" s="413"/>
      <c r="QXS209" s="413"/>
      <c r="QXT209" s="413"/>
      <c r="QXU209" s="413"/>
      <c r="QXV209" s="413"/>
      <c r="QXW209" s="413"/>
      <c r="QXX209" s="413"/>
      <c r="QXY209" s="413"/>
      <c r="QXZ209" s="414"/>
      <c r="QYA209" s="414"/>
      <c r="QYB209" s="414"/>
      <c r="QYC209" s="414"/>
      <c r="QYD209" s="414"/>
      <c r="QYE209" s="413"/>
      <c r="QYF209" s="413"/>
      <c r="QYG209" s="414"/>
      <c r="QYH209" s="414"/>
      <c r="QYI209" s="413"/>
      <c r="QYJ209" s="413"/>
      <c r="QYK209" s="414"/>
      <c r="QYL209" s="414"/>
      <c r="QYM209" s="413"/>
      <c r="QYN209" s="413"/>
      <c r="QYO209" s="413"/>
      <c r="QYP209" s="413"/>
      <c r="QYQ209" s="413"/>
      <c r="QYR209" s="413"/>
      <c r="QYS209" s="413"/>
      <c r="QYT209" s="414"/>
      <c r="QYU209" s="414"/>
      <c r="QYV209" s="413"/>
      <c r="QYW209" s="413"/>
      <c r="QYX209" s="414"/>
      <c r="QYY209" s="414"/>
      <c r="QYZ209" s="413"/>
      <c r="QZA209" s="413"/>
      <c r="QZB209" s="413"/>
      <c r="QZC209" s="413"/>
      <c r="QZD209" s="413"/>
      <c r="QZE209" s="407"/>
      <c r="QZF209" s="439"/>
      <c r="QZG209" s="413"/>
      <c r="QZH209" s="413"/>
      <c r="QZI209" s="413"/>
      <c r="QZJ209" s="413"/>
      <c r="QZK209" s="413"/>
      <c r="QZL209" s="413"/>
      <c r="QZM209" s="413"/>
      <c r="QZN209" s="412"/>
      <c r="QZO209" s="412"/>
      <c r="QZP209" s="412"/>
      <c r="QZQ209" s="412"/>
      <c r="QZR209" s="412"/>
      <c r="QZS209" s="412"/>
      <c r="QZT209" s="412"/>
      <c r="QZU209" s="412"/>
      <c r="QZV209" s="412"/>
      <c r="QZW209" s="412"/>
      <c r="QZX209" s="412"/>
      <c r="QZY209" s="412"/>
      <c r="QZZ209" s="412"/>
      <c r="RAA209" s="412"/>
      <c r="RAB209" s="412"/>
      <c r="RAC209" s="412"/>
      <c r="RAD209" s="412"/>
      <c r="RAE209" s="412"/>
      <c r="RAF209" s="412"/>
      <c r="RAG209" s="412"/>
      <c r="RAH209" s="412"/>
      <c r="RAI209" s="412"/>
      <c r="RAJ209" s="412"/>
      <c r="RAK209" s="412"/>
      <c r="RAL209" s="412"/>
      <c r="RAM209" s="412"/>
      <c r="RAN209" s="412"/>
      <c r="RAO209" s="412"/>
      <c r="RAP209" s="412"/>
      <c r="RAQ209" s="412"/>
      <c r="RAR209" s="412"/>
      <c r="RAS209" s="412"/>
      <c r="RAT209" s="412"/>
      <c r="RAU209" s="412"/>
      <c r="RAV209" s="412"/>
      <c r="RAW209" s="412"/>
      <c r="RAX209" s="412"/>
      <c r="RAY209" s="412"/>
      <c r="RAZ209" s="412"/>
      <c r="RBA209" s="412"/>
      <c r="RBB209" s="412"/>
      <c r="RBC209" s="412"/>
      <c r="RBD209" s="412"/>
      <c r="RBE209" s="412"/>
      <c r="RBF209" s="413"/>
      <c r="RBG209" s="413"/>
      <c r="RBH209" s="413"/>
      <c r="RBI209" s="413"/>
      <c r="RBJ209" s="413"/>
      <c r="RBK209" s="413"/>
      <c r="RBL209" s="413"/>
      <c r="RBM209" s="413"/>
      <c r="RBN209" s="413"/>
      <c r="RBO209" s="413"/>
      <c r="RBP209" s="413"/>
      <c r="RBQ209" s="413"/>
      <c r="RBR209" s="413"/>
      <c r="RBS209" s="413"/>
      <c r="RBT209" s="413"/>
      <c r="RBU209" s="413"/>
      <c r="RBV209" s="413"/>
      <c r="RBW209" s="413"/>
      <c r="RBX209" s="413"/>
      <c r="RBY209" s="413"/>
      <c r="RBZ209" s="413"/>
      <c r="RCA209" s="413"/>
      <c r="RCB209" s="413"/>
    </row>
    <row r="210" spans="1:12248" s="295" customFormat="1" ht="57.75" customHeight="1" x14ac:dyDescent="0.3">
      <c r="B210" s="207"/>
      <c r="C210" s="115" t="s">
        <v>32</v>
      </c>
      <c r="D210" s="192">
        <f>E210+F210+G210+H210</f>
        <v>1702810.9000000001</v>
      </c>
      <c r="E210" s="192">
        <f>E214+E218</f>
        <v>186640.84518999999</v>
      </c>
      <c r="F210" s="192">
        <f>F214+F218+F241</f>
        <v>1516170.0548100001</v>
      </c>
      <c r="G210" s="192">
        <f t="shared" si="178"/>
        <v>0</v>
      </c>
      <c r="H210" s="192">
        <f t="shared" si="178"/>
        <v>0</v>
      </c>
      <c r="I210" s="192">
        <f t="shared" si="177"/>
        <v>1702810.84782</v>
      </c>
      <c r="J210" s="591">
        <f t="shared" si="158"/>
        <v>0.99999996935655033</v>
      </c>
      <c r="K210" s="192">
        <f>K214+K218</f>
        <v>186640.79302000001</v>
      </c>
      <c r="L210" s="591">
        <f>K210/E210</f>
        <v>0.99999972047919128</v>
      </c>
      <c r="M210" s="192">
        <f>M214+M218+M241</f>
        <v>1516170.0548</v>
      </c>
      <c r="N210" s="591">
        <f>M210/F210</f>
        <v>0.99999999999340439</v>
      </c>
      <c r="O210" s="664"/>
      <c r="P210" s="664"/>
      <c r="Q210" s="664"/>
      <c r="R210" s="664"/>
      <c r="S210" s="183">
        <f t="shared" si="166"/>
        <v>899857.9286199999</v>
      </c>
      <c r="T210" s="597">
        <f t="shared" si="167"/>
        <v>0.5284544094825796</v>
      </c>
      <c r="U210" s="192">
        <f>U214+U218</f>
        <v>203268.70817999999</v>
      </c>
      <c r="V210" s="597">
        <f t="shared" si="163"/>
        <v>1.0890901612295683</v>
      </c>
      <c r="W210" s="183">
        <f>W214+W218+W241</f>
        <v>696589.22043999995</v>
      </c>
      <c r="X210" s="597">
        <f t="shared" si="159"/>
        <v>0.45944003327996968</v>
      </c>
      <c r="Y210" s="664">
        <f>Y214+Y218</f>
        <v>0</v>
      </c>
      <c r="Z210" s="597"/>
      <c r="AA210" s="664">
        <f>AA214+AA218</f>
        <v>0</v>
      </c>
      <c r="AB210" s="597"/>
      <c r="AC210" s="183">
        <f t="shared" si="164"/>
        <v>1702810.84782</v>
      </c>
      <c r="AD210" s="633">
        <f t="shared" si="165"/>
        <v>0.99999996935655033</v>
      </c>
      <c r="AE210" s="192">
        <f>AE214+AE218</f>
        <v>186640.79300999999</v>
      </c>
      <c r="AF210" s="633">
        <f t="shared" si="162"/>
        <v>0.99999972042561236</v>
      </c>
      <c r="AG210" s="183">
        <f>AG214+AG218+AG241</f>
        <v>1516170.0548100001</v>
      </c>
      <c r="AH210" s="633">
        <f t="shared" si="160"/>
        <v>1</v>
      </c>
      <c r="AI210" s="664">
        <f>AI214+AI218</f>
        <v>0</v>
      </c>
      <c r="AJ210" s="633">
        <v>0</v>
      </c>
      <c r="AK210" s="664">
        <f>AK214+AK218</f>
        <v>0</v>
      </c>
      <c r="AL210" s="664"/>
      <c r="AM210" s="664"/>
      <c r="AN210" s="664"/>
      <c r="AO210" s="664"/>
      <c r="AP210" s="664"/>
      <c r="AQ210" s="664"/>
      <c r="AR210" s="664"/>
      <c r="AS210" s="664"/>
      <c r="AT210" s="664"/>
      <c r="AU210" s="664">
        <f>AU214+AU218+AU241</f>
        <v>0</v>
      </c>
      <c r="AV210" s="664">
        <f>AW210+AX210+AY210+AZ210</f>
        <v>1702810.9</v>
      </c>
      <c r="AW210" s="664">
        <f>AW214+AW218</f>
        <v>186640.84518999999</v>
      </c>
      <c r="AX210" s="664">
        <f>AX214+AX218+AX241</f>
        <v>1516170.0548099999</v>
      </c>
      <c r="AY210" s="664">
        <f>AY214+AY218+AY241</f>
        <v>0</v>
      </c>
      <c r="AZ210" s="664">
        <f>AZ214+AZ218+AZ241</f>
        <v>0</v>
      </c>
      <c r="BA210" s="664">
        <f>BB210+BC210+BD210</f>
        <v>0</v>
      </c>
      <c r="BB210" s="664">
        <f>BB214+BB218</f>
        <v>0</v>
      </c>
      <c r="BC210" s="82"/>
      <c r="BD210" s="82"/>
      <c r="BE210" s="664">
        <f>BF210+BG210+BH210</f>
        <v>186640.84518999999</v>
      </c>
      <c r="BF210" s="664">
        <f>BF214+BF218</f>
        <v>186640.84518999999</v>
      </c>
      <c r="BG210" s="82"/>
      <c r="BH210" s="82"/>
      <c r="BI210" s="664">
        <f t="shared" si="171"/>
        <v>4931899.5999999996</v>
      </c>
      <c r="BJ210" s="664">
        <f>BJ214+BJ218</f>
        <v>2092041.51232</v>
      </c>
      <c r="BK210" s="664">
        <f>BK214+BK218+BK241</f>
        <v>2839858.0876799999</v>
      </c>
      <c r="BL210" s="664">
        <f t="shared" si="179"/>
        <v>0</v>
      </c>
      <c r="BM210" s="664">
        <f t="shared" si="179"/>
        <v>0</v>
      </c>
      <c r="BN210" s="664">
        <f>BO210-BI210</f>
        <v>0</v>
      </c>
      <c r="BO210" s="664">
        <f t="shared" si="169"/>
        <v>4931899.5999999996</v>
      </c>
      <c r="BP210" s="664">
        <f>BP214+BP218+BP241</f>
        <v>2092041.51232</v>
      </c>
      <c r="BQ210" s="664">
        <f>BQ214+BQ218+BQ241</f>
        <v>2839858.0876799999</v>
      </c>
      <c r="BR210" s="664">
        <f t="shared" si="180"/>
        <v>0</v>
      </c>
      <c r="BS210" s="664">
        <f t="shared" si="180"/>
        <v>0</v>
      </c>
      <c r="BT210" s="82"/>
      <c r="BU210" s="82"/>
      <c r="BV210" s="664">
        <f t="shared" si="172"/>
        <v>0</v>
      </c>
      <c r="BW210" s="664">
        <f t="shared" si="181"/>
        <v>0</v>
      </c>
      <c r="BX210" s="664">
        <f t="shared" si="181"/>
        <v>0</v>
      </c>
      <c r="BY210" s="664">
        <f t="shared" si="181"/>
        <v>0</v>
      </c>
      <c r="BZ210" s="664">
        <f t="shared" si="181"/>
        <v>0</v>
      </c>
      <c r="CA210" s="664">
        <f>CB210+CC210+CD210</f>
        <v>0</v>
      </c>
      <c r="CB210" s="192"/>
      <c r="CC210" s="253"/>
      <c r="CD210" s="253"/>
      <c r="CE210" s="664">
        <f>CF210+CG210+CH210+CI210</f>
        <v>7036123.2000000002</v>
      </c>
      <c r="CF210" s="664">
        <f>CF214+CF218</f>
        <v>1719405.71</v>
      </c>
      <c r="CG210" s="664">
        <f>CG214+CG218+CG241</f>
        <v>5316717.49</v>
      </c>
      <c r="CH210" s="664">
        <f>CH214+CH218</f>
        <v>0</v>
      </c>
      <c r="CI210" s="664">
        <f>CI214+CI218</f>
        <v>0</v>
      </c>
      <c r="CJ210" s="664">
        <v>0</v>
      </c>
      <c r="CK210" s="664">
        <f t="shared" si="170"/>
        <v>7036123.2000000002</v>
      </c>
      <c r="CL210" s="664">
        <f>CL214+CL218</f>
        <v>1719405.71</v>
      </c>
      <c r="CM210" s="664">
        <f>CM214+CM218+CM241</f>
        <v>5316717.49</v>
      </c>
      <c r="CN210" s="664">
        <f t="shared" si="182"/>
        <v>0</v>
      </c>
      <c r="CO210" s="664">
        <f t="shared" si="182"/>
        <v>0</v>
      </c>
    </row>
    <row r="211" spans="1:12248" s="80" customFormat="1" ht="59.25" customHeight="1" x14ac:dyDescent="0.3">
      <c r="B211" s="662"/>
      <c r="C211" s="111" t="s">
        <v>417</v>
      </c>
      <c r="D211" s="182">
        <f>E211+F211+G211+H211</f>
        <v>838697.93833999999</v>
      </c>
      <c r="E211" s="182">
        <f>E215+E219</f>
        <v>91927.56912</v>
      </c>
      <c r="F211" s="182">
        <f>F215+F219+F242</f>
        <v>746770.36921999999</v>
      </c>
      <c r="G211" s="182">
        <f t="shared" si="178"/>
        <v>0</v>
      </c>
      <c r="H211" s="182">
        <f t="shared" si="178"/>
        <v>0</v>
      </c>
      <c r="I211" s="182">
        <f t="shared" si="177"/>
        <v>838697.93680999998</v>
      </c>
      <c r="J211" s="603">
        <f t="shared" si="158"/>
        <v>0.9999999981757437</v>
      </c>
      <c r="K211" s="182">
        <f>K215+K219</f>
        <v>91927.568880000006</v>
      </c>
      <c r="L211" s="603">
        <f>K211/E211</f>
        <v>0.99999999738924894</v>
      </c>
      <c r="M211" s="182">
        <f>M215+M219+M242</f>
        <v>746770.36792999995</v>
      </c>
      <c r="N211" s="603">
        <f>M211/F211</f>
        <v>0.99999999827256125</v>
      </c>
      <c r="O211" s="663"/>
      <c r="P211" s="663"/>
      <c r="Q211" s="663"/>
      <c r="R211" s="663"/>
      <c r="S211" s="681">
        <f t="shared" si="166"/>
        <v>443213.64415999997</v>
      </c>
      <c r="T211" s="621">
        <f t="shared" si="167"/>
        <v>0.52845443383017532</v>
      </c>
      <c r="U211" s="182">
        <f>U215+U219</f>
        <v>100117.43881000001</v>
      </c>
      <c r="V211" s="621">
        <f t="shared" si="163"/>
        <v>1.0890904629416356</v>
      </c>
      <c r="W211" s="807">
        <f>W215+W219+W242</f>
        <v>343096.20534999995</v>
      </c>
      <c r="X211" s="621">
        <f t="shared" si="159"/>
        <v>0.45944003604262335</v>
      </c>
      <c r="Y211" s="663">
        <f>Y215+Y219</f>
        <v>0</v>
      </c>
      <c r="Z211" s="621"/>
      <c r="AA211" s="663">
        <f>AA215+AA219</f>
        <v>0</v>
      </c>
      <c r="AB211" s="621"/>
      <c r="AC211" s="661">
        <f t="shared" si="164"/>
        <v>838697.93695</v>
      </c>
      <c r="AD211" s="641">
        <f t="shared" si="165"/>
        <v>0.99999999834266917</v>
      </c>
      <c r="AE211" s="182">
        <f>AE215+AE219</f>
        <v>91927.568889999995</v>
      </c>
      <c r="AF211" s="641">
        <f t="shared" si="162"/>
        <v>0.99999999749803015</v>
      </c>
      <c r="AG211" s="661">
        <f>AG215+AG219+AG242</f>
        <v>746770.36806000001</v>
      </c>
      <c r="AH211" s="641">
        <f t="shared" si="160"/>
        <v>0.99999999844664433</v>
      </c>
      <c r="AI211" s="663">
        <f>AI215+AI219</f>
        <v>0</v>
      </c>
      <c r="AJ211" s="641">
        <v>0</v>
      </c>
      <c r="AK211" s="663">
        <f>AK215+AK219</f>
        <v>0</v>
      </c>
      <c r="AL211" s="663"/>
      <c r="AM211" s="663"/>
      <c r="AN211" s="663"/>
      <c r="AO211" s="663"/>
      <c r="AP211" s="663"/>
      <c r="AQ211" s="663"/>
      <c r="AR211" s="663"/>
      <c r="AS211" s="663"/>
      <c r="AT211" s="663"/>
      <c r="AU211" s="663">
        <f>AU215+AU219+AU242</f>
        <v>2.3710000066785142E-2</v>
      </c>
      <c r="AV211" s="663">
        <f>AW211+AX211+AY211+AZ211</f>
        <v>838697.96205000009</v>
      </c>
      <c r="AW211" s="663">
        <f>AW215+AW219</f>
        <v>91927.594379999995</v>
      </c>
      <c r="AX211" s="663">
        <f>AX215+AX219+AX242</f>
        <v>746770.36767000007</v>
      </c>
      <c r="AY211" s="663">
        <f>AY215+AY219</f>
        <v>0</v>
      </c>
      <c r="AZ211" s="663">
        <f>AZ215+AZ219</f>
        <v>0</v>
      </c>
      <c r="BA211" s="663">
        <f>BB211</f>
        <v>746770.36921999999</v>
      </c>
      <c r="BB211" s="663">
        <f>BF211-E211</f>
        <v>746770.36921999999</v>
      </c>
      <c r="BC211" s="33"/>
      <c r="BD211" s="33"/>
      <c r="BE211" s="663">
        <f>BF211+BG211+BH211</f>
        <v>838697.93833999999</v>
      </c>
      <c r="BF211" s="663">
        <f>D211</f>
        <v>838697.93833999999</v>
      </c>
      <c r="BG211" s="33"/>
      <c r="BH211" s="33"/>
      <c r="BI211" s="663">
        <f t="shared" si="171"/>
        <v>2429144.6000100002</v>
      </c>
      <c r="BJ211" s="663">
        <f>BJ215+BJ219</f>
        <v>1030408.5149299999</v>
      </c>
      <c r="BK211" s="663">
        <f>BK215+BK219+BK242</f>
        <v>1398736.0850800001</v>
      </c>
      <c r="BL211" s="663">
        <f t="shared" si="179"/>
        <v>0</v>
      </c>
      <c r="BM211" s="663">
        <f t="shared" si="179"/>
        <v>0</v>
      </c>
      <c r="BN211" s="663">
        <f>BO211-BI211</f>
        <v>0</v>
      </c>
      <c r="BO211" s="663">
        <f t="shared" si="169"/>
        <v>2429144.6000100002</v>
      </c>
      <c r="BP211" s="663">
        <f>BP215+BP219+BP242</f>
        <v>1030408.5149299999</v>
      </c>
      <c r="BQ211" s="663">
        <f>BQ215+BQ219+BQ242</f>
        <v>1398736.0850800001</v>
      </c>
      <c r="BR211" s="663">
        <f t="shared" si="180"/>
        <v>0</v>
      </c>
      <c r="BS211" s="663">
        <f t="shared" si="180"/>
        <v>0</v>
      </c>
      <c r="BT211" s="33"/>
      <c r="BU211" s="33"/>
      <c r="BV211" s="663">
        <f t="shared" si="172"/>
        <v>0</v>
      </c>
      <c r="BW211" s="663">
        <f t="shared" si="181"/>
        <v>0</v>
      </c>
      <c r="BX211" s="663">
        <f t="shared" si="181"/>
        <v>0</v>
      </c>
      <c r="BY211" s="663">
        <f t="shared" si="181"/>
        <v>0</v>
      </c>
      <c r="BZ211" s="663">
        <f t="shared" si="181"/>
        <v>0</v>
      </c>
      <c r="CA211" s="663">
        <f>CB211</f>
        <v>2279212.2423999999</v>
      </c>
      <c r="CB211" s="182">
        <f>CF211-BW211</f>
        <v>2279212.2423999999</v>
      </c>
      <c r="CC211" s="247"/>
      <c r="CD211" s="247"/>
      <c r="CE211" s="663">
        <f>CF211+CG211+CH211+CI211</f>
        <v>9326954.1000013798</v>
      </c>
      <c r="CF211" s="663">
        <f>CF215+CF219</f>
        <v>2279212.2423999999</v>
      </c>
      <c r="CG211" s="663">
        <f>CG215+CG219+CG242</f>
        <v>7047741.8576013809</v>
      </c>
      <c r="CH211" s="663">
        <f>CH215+CH219</f>
        <v>0</v>
      </c>
      <c r="CI211" s="663">
        <f>CI215+CI219</f>
        <v>0</v>
      </c>
      <c r="CJ211" s="663">
        <v>0</v>
      </c>
      <c r="CK211" s="663">
        <f t="shared" si="170"/>
        <v>9326954.1000013798</v>
      </c>
      <c r="CL211" s="663">
        <f>CL215+CL219</f>
        <v>2279212.2423999999</v>
      </c>
      <c r="CM211" s="663">
        <f>CM215+CM219+CM242</f>
        <v>7047741.8576013809</v>
      </c>
      <c r="CN211" s="663">
        <f t="shared" si="182"/>
        <v>0</v>
      </c>
      <c r="CO211" s="663">
        <f t="shared" si="182"/>
        <v>0</v>
      </c>
    </row>
    <row r="212" spans="1:12248" s="80" customFormat="1" ht="59.25" hidden="1" customHeight="1" x14ac:dyDescent="0.3">
      <c r="B212" s="662"/>
      <c r="C212" s="111" t="s">
        <v>31</v>
      </c>
      <c r="D212" s="182">
        <f>E212+F212+G212+H212</f>
        <v>0</v>
      </c>
      <c r="E212" s="182">
        <f>E216+E238+E243</f>
        <v>0</v>
      </c>
      <c r="F212" s="182">
        <f>F216+F238+F243</f>
        <v>0</v>
      </c>
      <c r="G212" s="182">
        <f>G216+G238+G243</f>
        <v>0</v>
      </c>
      <c r="H212" s="182">
        <f>H216+H238+H243</f>
        <v>0</v>
      </c>
      <c r="I212" s="182">
        <f t="shared" si="177"/>
        <v>0</v>
      </c>
      <c r="J212" s="603" t="e">
        <f t="shared" si="158"/>
        <v>#DIV/0!</v>
      </c>
      <c r="K212" s="182">
        <f>K216+K238+K243</f>
        <v>0</v>
      </c>
      <c r="L212" s="663"/>
      <c r="M212" s="182">
        <f>M216+M238+M243</f>
        <v>0</v>
      </c>
      <c r="N212" s="663"/>
      <c r="O212" s="663"/>
      <c r="P212" s="663"/>
      <c r="Q212" s="663"/>
      <c r="R212" s="663"/>
      <c r="S212" s="681">
        <f t="shared" si="166"/>
        <v>0</v>
      </c>
      <c r="T212" s="621" t="e">
        <f t="shared" si="167"/>
        <v>#DIV/0!</v>
      </c>
      <c r="U212" s="182">
        <f>U216+U238+U243</f>
        <v>0</v>
      </c>
      <c r="V212" s="621" t="e">
        <f t="shared" si="163"/>
        <v>#DIV/0!</v>
      </c>
      <c r="W212" s="807">
        <f>W216+W238+W243</f>
        <v>0</v>
      </c>
      <c r="X212" s="621" t="e">
        <f t="shared" si="159"/>
        <v>#DIV/0!</v>
      </c>
      <c r="Y212" s="663">
        <f>Y216+Y238+Y243</f>
        <v>0</v>
      </c>
      <c r="Z212" s="621"/>
      <c r="AA212" s="663">
        <f>AA216+AA238+AA243</f>
        <v>0</v>
      </c>
      <c r="AB212" s="621"/>
      <c r="AC212" s="661">
        <f t="shared" si="164"/>
        <v>0</v>
      </c>
      <c r="AD212" s="641" t="e">
        <f t="shared" si="165"/>
        <v>#DIV/0!</v>
      </c>
      <c r="AE212" s="182">
        <f>AE216+AE238+AE243</f>
        <v>0</v>
      </c>
      <c r="AF212" s="641" t="e">
        <f t="shared" si="162"/>
        <v>#DIV/0!</v>
      </c>
      <c r="AG212" s="661">
        <f>AG216+AG238+AG243</f>
        <v>0</v>
      </c>
      <c r="AH212" s="641" t="e">
        <f t="shared" si="160"/>
        <v>#DIV/0!</v>
      </c>
      <c r="AI212" s="663">
        <f>AI216+AI238+AI243</f>
        <v>0</v>
      </c>
      <c r="AJ212" s="641">
        <v>0</v>
      </c>
      <c r="AK212" s="663">
        <f>AK216+AK238+AK243</f>
        <v>0</v>
      </c>
      <c r="AL212" s="663"/>
      <c r="AM212" s="663"/>
      <c r="AN212" s="663"/>
      <c r="AO212" s="663"/>
      <c r="AP212" s="663"/>
      <c r="AQ212" s="663"/>
      <c r="AR212" s="663"/>
      <c r="AS212" s="663"/>
      <c r="AT212" s="663"/>
      <c r="AU212" s="663">
        <f>AV212-D212</f>
        <v>0</v>
      </c>
      <c r="AV212" s="663">
        <f>AW212+AX212+AY212+AZ212</f>
        <v>0</v>
      </c>
      <c r="AW212" s="663">
        <f>AW216</f>
        <v>0</v>
      </c>
      <c r="AX212" s="663">
        <f>AX216+AX238+AX243</f>
        <v>0</v>
      </c>
      <c r="AY212" s="663">
        <f>AY216+AY238+AY243</f>
        <v>0</v>
      </c>
      <c r="AZ212" s="663">
        <f>AZ216+AZ238+AZ243</f>
        <v>0</v>
      </c>
      <c r="BA212" s="663"/>
      <c r="BB212" s="663"/>
      <c r="BC212" s="33"/>
      <c r="BD212" s="33"/>
      <c r="BE212" s="663"/>
      <c r="BF212" s="663"/>
      <c r="BG212" s="33"/>
      <c r="BH212" s="33"/>
      <c r="BI212" s="663">
        <f>BJ212</f>
        <v>0</v>
      </c>
      <c r="BJ212" s="663">
        <f>BJ216+BJ238+BJ243</f>
        <v>0</v>
      </c>
      <c r="BK212" s="663"/>
      <c r="BL212" s="663"/>
      <c r="BM212" s="663"/>
      <c r="BN212" s="663"/>
      <c r="BO212" s="663"/>
      <c r="BP212" s="663">
        <f>BP216+BP238+BP243</f>
        <v>0</v>
      </c>
      <c r="BQ212" s="663">
        <f>BQ216+BQ238+BQ243</f>
        <v>0</v>
      </c>
      <c r="BR212" s="663"/>
      <c r="BS212" s="663"/>
      <c r="BT212" s="33"/>
      <c r="BU212" s="33"/>
      <c r="BV212" s="663"/>
      <c r="BW212" s="663"/>
      <c r="BX212" s="663"/>
      <c r="BY212" s="663"/>
      <c r="BZ212" s="663"/>
      <c r="CA212" s="663"/>
      <c r="CB212" s="182"/>
      <c r="CC212" s="247"/>
      <c r="CD212" s="247"/>
      <c r="CE212" s="663"/>
      <c r="CF212" s="182"/>
      <c r="CG212" s="182"/>
      <c r="CH212" s="247"/>
      <c r="CI212" s="247"/>
      <c r="CJ212" s="663"/>
      <c r="CK212" s="663"/>
      <c r="CL212" s="663"/>
      <c r="CM212" s="663"/>
      <c r="CN212" s="663"/>
      <c r="CO212" s="663"/>
    </row>
    <row r="213" spans="1:12248" s="191" customFormat="1" ht="44.25" customHeight="1" x14ac:dyDescent="0.3">
      <c r="B213" s="213" t="s">
        <v>34</v>
      </c>
      <c r="C213" s="113" t="s">
        <v>219</v>
      </c>
      <c r="D213" s="185">
        <f>E213</f>
        <v>278568.41431000002</v>
      </c>
      <c r="E213" s="185">
        <f>SUM(E214:E216)</f>
        <v>278568.41431000002</v>
      </c>
      <c r="F213" s="185"/>
      <c r="G213" s="256"/>
      <c r="H213" s="256"/>
      <c r="I213" s="185">
        <f t="shared" si="177"/>
        <v>278568.36190000002</v>
      </c>
      <c r="J213" s="567">
        <f t="shared" si="158"/>
        <v>0.99999981185950271</v>
      </c>
      <c r="K213" s="185">
        <f>SUM(K214:K216)</f>
        <v>278568.36190000002</v>
      </c>
      <c r="L213" s="567">
        <f>K213/E213</f>
        <v>0.99999981185950271</v>
      </c>
      <c r="M213" s="185"/>
      <c r="N213" s="311"/>
      <c r="O213" s="311"/>
      <c r="P213" s="311"/>
      <c r="Q213" s="311"/>
      <c r="R213" s="311"/>
      <c r="S213" s="185">
        <f t="shared" si="166"/>
        <v>303386.14698999998</v>
      </c>
      <c r="T213" s="587">
        <f t="shared" si="167"/>
        <v>1.0890902607945421</v>
      </c>
      <c r="U213" s="185">
        <f>SUM(U214:U216)</f>
        <v>303386.14698999998</v>
      </c>
      <c r="V213" s="567">
        <f>U213/E213</f>
        <v>1.0890902607945421</v>
      </c>
      <c r="W213" s="185"/>
      <c r="X213" s="587"/>
      <c r="Y213" s="311"/>
      <c r="Z213" s="587"/>
      <c r="AA213" s="311"/>
      <c r="AB213" s="587"/>
      <c r="AC213" s="254">
        <f t="shared" si="164"/>
        <v>278568.36190000002</v>
      </c>
      <c r="AD213" s="622">
        <f t="shared" si="165"/>
        <v>0.99999981185950271</v>
      </c>
      <c r="AE213" s="185">
        <f>SUM(AE214:AE216)</f>
        <v>278568.36190000002</v>
      </c>
      <c r="AF213" s="622">
        <f t="shared" si="162"/>
        <v>0.99999981185950271</v>
      </c>
      <c r="AG213" s="254"/>
      <c r="AH213" s="622"/>
      <c r="AI213" s="311"/>
      <c r="AJ213" s="622">
        <v>0</v>
      </c>
      <c r="AK213" s="311"/>
      <c r="AL213" s="311"/>
      <c r="AM213" s="311"/>
      <c r="AN213" s="311"/>
      <c r="AO213" s="311"/>
      <c r="AP213" s="311"/>
      <c r="AQ213" s="311"/>
      <c r="AR213" s="311"/>
      <c r="AS213" s="311"/>
      <c r="AT213" s="311"/>
      <c r="AU213" s="666">
        <f>AU214+AU215+AU216</f>
        <v>2.5259999994887039E-2</v>
      </c>
      <c r="AV213" s="666">
        <f>AW213</f>
        <v>278568.43956999999</v>
      </c>
      <c r="AW213" s="185">
        <f>AW214+AW215+AW216</f>
        <v>278568.43956999999</v>
      </c>
      <c r="AX213" s="666"/>
      <c r="AY213" s="311"/>
      <c r="AZ213" s="311"/>
      <c r="BA213" s="666">
        <f>BB213+BC213+BD213</f>
        <v>0</v>
      </c>
      <c r="BB213" s="666">
        <f>BB214+BB215</f>
        <v>0</v>
      </c>
      <c r="BC213" s="311"/>
      <c r="BD213" s="311"/>
      <c r="BE213" s="666">
        <f>BF213+BG213+BH213</f>
        <v>278568.41431000002</v>
      </c>
      <c r="BF213" s="666">
        <f>BF214+BF215</f>
        <v>278568.41431000002</v>
      </c>
      <c r="BG213" s="311"/>
      <c r="BH213" s="311"/>
      <c r="BI213" s="666">
        <f>BJ213</f>
        <v>3122450.0272499998</v>
      </c>
      <c r="BJ213" s="666">
        <f>BJ214+BJ215</f>
        <v>3122450.0272499998</v>
      </c>
      <c r="BK213" s="666">
        <f>BK214+BK215</f>
        <v>0</v>
      </c>
      <c r="BL213" s="666">
        <f>BL214+BL215</f>
        <v>0</v>
      </c>
      <c r="BM213" s="666">
        <f>BM214+BM215</f>
        <v>0</v>
      </c>
      <c r="BN213" s="666">
        <f>BN214+BN215</f>
        <v>0</v>
      </c>
      <c r="BO213" s="666">
        <f>BP213</f>
        <v>3122450.0272499998</v>
      </c>
      <c r="BP213" s="666">
        <f>BP214+BP215</f>
        <v>3122450.0272499998</v>
      </c>
      <c r="BQ213" s="666">
        <f>BQ214+BQ215</f>
        <v>0</v>
      </c>
      <c r="BR213" s="666">
        <f>BR214+BR215</f>
        <v>0</v>
      </c>
      <c r="BS213" s="666">
        <f>BS214+BS215</f>
        <v>0</v>
      </c>
      <c r="BT213" s="311"/>
      <c r="BU213" s="311"/>
      <c r="BV213" s="666">
        <f>BW213</f>
        <v>0</v>
      </c>
      <c r="BW213" s="666">
        <f>BW214+BW215</f>
        <v>0</v>
      </c>
      <c r="BX213" s="666"/>
      <c r="BY213" s="311"/>
      <c r="BZ213" s="311"/>
      <c r="CA213" s="666">
        <f>CB213+CC213+CD213</f>
        <v>0</v>
      </c>
      <c r="CB213" s="185"/>
      <c r="CC213" s="256"/>
      <c r="CD213" s="256"/>
      <c r="CE213" s="666">
        <f t="shared" si="131"/>
        <v>3998617.9523999998</v>
      </c>
      <c r="CF213" s="185">
        <f>CF214+CF215</f>
        <v>3998617.9523999998</v>
      </c>
      <c r="CG213" s="185"/>
      <c r="CH213" s="256"/>
      <c r="CI213" s="256"/>
      <c r="CJ213" s="666">
        <f>CJ214+CJ215</f>
        <v>0</v>
      </c>
      <c r="CK213" s="666">
        <f>CL213</f>
        <v>3998617.9523999998</v>
      </c>
      <c r="CL213" s="666">
        <f>CL214+CL215</f>
        <v>3998617.9523999998</v>
      </c>
      <c r="CM213" s="666"/>
      <c r="CN213" s="311"/>
      <c r="CO213" s="311"/>
    </row>
    <row r="214" spans="1:12248" s="518" customFormat="1" ht="61.5" customHeight="1" x14ac:dyDescent="0.25">
      <c r="B214" s="207"/>
      <c r="C214" s="115" t="s">
        <v>32</v>
      </c>
      <c r="D214" s="192">
        <f>E214</f>
        <v>186640.84518999999</v>
      </c>
      <c r="E214" s="192">
        <v>186640.84518999999</v>
      </c>
      <c r="F214" s="192"/>
      <c r="G214" s="195"/>
      <c r="H214" s="249"/>
      <c r="I214" s="192">
        <f t="shared" si="177"/>
        <v>186640.79302000001</v>
      </c>
      <c r="J214" s="591">
        <f t="shared" si="158"/>
        <v>0.99999972047919128</v>
      </c>
      <c r="K214" s="192">
        <v>186640.79302000001</v>
      </c>
      <c r="L214" s="591">
        <f>K214/E214</f>
        <v>0.99999972047919128</v>
      </c>
      <c r="M214" s="192"/>
      <c r="N214" s="300"/>
      <c r="O214" s="24"/>
      <c r="P214" s="300"/>
      <c r="Q214" s="300"/>
      <c r="R214" s="300"/>
      <c r="S214" s="192">
        <f t="shared" si="166"/>
        <v>203268.70817999999</v>
      </c>
      <c r="T214" s="597">
        <f t="shared" si="167"/>
        <v>1.0890901612295683</v>
      </c>
      <c r="U214" s="192">
        <v>203268.70817999999</v>
      </c>
      <c r="V214" s="591">
        <f>U214/E214</f>
        <v>1.0890901612295683</v>
      </c>
      <c r="W214" s="664"/>
      <c r="X214" s="597"/>
      <c r="Y214" s="24"/>
      <c r="Z214" s="597"/>
      <c r="AA214" s="300"/>
      <c r="AB214" s="597"/>
      <c r="AC214" s="183">
        <f t="shared" si="164"/>
        <v>186640.79300999999</v>
      </c>
      <c r="AD214" s="633">
        <f t="shared" si="165"/>
        <v>0.99999972042561236</v>
      </c>
      <c r="AE214" s="192">
        <v>186640.79300999999</v>
      </c>
      <c r="AF214" s="633">
        <f t="shared" si="162"/>
        <v>0.99999972042561236</v>
      </c>
      <c r="AG214" s="664"/>
      <c r="AH214" s="633"/>
      <c r="AI214" s="24"/>
      <c r="AJ214" s="633">
        <v>0</v>
      </c>
      <c r="AK214" s="300"/>
      <c r="AL214" s="300"/>
      <c r="AM214" s="300"/>
      <c r="AN214" s="300"/>
      <c r="AO214" s="300"/>
      <c r="AP214" s="300"/>
      <c r="AQ214" s="300"/>
      <c r="AR214" s="300"/>
      <c r="AS214" s="300"/>
      <c r="AT214" s="300"/>
      <c r="AU214" s="664">
        <f>AW214-E214</f>
        <v>0</v>
      </c>
      <c r="AV214" s="664">
        <f>AW214</f>
        <v>186640.84518999999</v>
      </c>
      <c r="AW214" s="192">
        <v>186640.84518999999</v>
      </c>
      <c r="AX214" s="664"/>
      <c r="AY214" s="24"/>
      <c r="AZ214" s="300"/>
      <c r="BA214" s="664">
        <f>BB214+BC214+BD214</f>
        <v>0</v>
      </c>
      <c r="BB214" s="664">
        <f>BF214-E214</f>
        <v>0</v>
      </c>
      <c r="BC214" s="116"/>
      <c r="BD214" s="116"/>
      <c r="BE214" s="664">
        <f>BF214+BG214+BH214</f>
        <v>186640.84518999999</v>
      </c>
      <c r="BF214" s="664">
        <f>E214</f>
        <v>186640.84518999999</v>
      </c>
      <c r="BG214" s="24"/>
      <c r="BH214" s="300"/>
      <c r="BI214" s="664">
        <f>BJ214</f>
        <v>2092041.51232</v>
      </c>
      <c r="BJ214" s="664">
        <v>2092041.51232</v>
      </c>
      <c r="BK214" s="664"/>
      <c r="BL214" s="24"/>
      <c r="BM214" s="300"/>
      <c r="BN214" s="664">
        <f>BP214-BJ214</f>
        <v>0</v>
      </c>
      <c r="BO214" s="664">
        <f>BP214</f>
        <v>2092041.51232</v>
      </c>
      <c r="BP214" s="664">
        <v>2092041.51232</v>
      </c>
      <c r="BQ214" s="664"/>
      <c r="BR214" s="24"/>
      <c r="BS214" s="300"/>
      <c r="BT214" s="24"/>
      <c r="BU214" s="300"/>
      <c r="BV214" s="664">
        <f>BW214</f>
        <v>0</v>
      </c>
      <c r="BW214" s="664"/>
      <c r="BX214" s="664"/>
      <c r="BY214" s="24"/>
      <c r="BZ214" s="300"/>
      <c r="CA214" s="664">
        <f>CB214+CC214+CD214</f>
        <v>0</v>
      </c>
      <c r="CB214" s="192"/>
      <c r="CC214" s="195"/>
      <c r="CD214" s="249"/>
      <c r="CE214" s="664">
        <f t="shared" si="131"/>
        <v>1719405.71</v>
      </c>
      <c r="CF214" s="664">
        <v>1719405.71</v>
      </c>
      <c r="CG214" s="664"/>
      <c r="CH214" s="195"/>
      <c r="CI214" s="249"/>
      <c r="CJ214" s="664">
        <f>CL214-CF214</f>
        <v>0</v>
      </c>
      <c r="CK214" s="664">
        <f>CL214</f>
        <v>1719405.71</v>
      </c>
      <c r="CL214" s="664">
        <v>1719405.71</v>
      </c>
      <c r="CM214" s="664"/>
      <c r="CN214" s="24"/>
      <c r="CO214" s="300"/>
    </row>
    <row r="215" spans="1:12248" s="52" customFormat="1" ht="54" customHeight="1" x14ac:dyDescent="0.25">
      <c r="B215" s="206"/>
      <c r="C215" s="111" t="s">
        <v>417</v>
      </c>
      <c r="D215" s="182">
        <f>E215</f>
        <v>91927.56912</v>
      </c>
      <c r="E215" s="182">
        <v>91927.56912</v>
      </c>
      <c r="F215" s="182"/>
      <c r="G215" s="247"/>
      <c r="H215" s="247"/>
      <c r="I215" s="182">
        <f>K215</f>
        <v>91927.568880000006</v>
      </c>
      <c r="J215" s="603">
        <f t="shared" si="158"/>
        <v>0.99999999738924894</v>
      </c>
      <c r="K215" s="182">
        <v>91927.568880000006</v>
      </c>
      <c r="L215" s="603">
        <f>K215/E215</f>
        <v>0.99999999738924894</v>
      </c>
      <c r="M215" s="182"/>
      <c r="N215" s="33"/>
      <c r="O215" s="33"/>
      <c r="P215" s="33"/>
      <c r="Q215" s="33"/>
      <c r="R215" s="33"/>
      <c r="S215" s="182">
        <f t="shared" si="166"/>
        <v>100117.43881000001</v>
      </c>
      <c r="T215" s="621">
        <f t="shared" si="167"/>
        <v>1.0890904629416356</v>
      </c>
      <c r="U215" s="182">
        <v>100117.43881000001</v>
      </c>
      <c r="V215" s="603">
        <f>U215/E215</f>
        <v>1.0890904629416356</v>
      </c>
      <c r="W215" s="663"/>
      <c r="X215" s="621"/>
      <c r="Y215" s="33"/>
      <c r="Z215" s="621"/>
      <c r="AA215" s="33"/>
      <c r="AB215" s="621"/>
      <c r="AC215" s="661">
        <f t="shared" si="164"/>
        <v>91927.568889999995</v>
      </c>
      <c r="AD215" s="641">
        <f t="shared" si="165"/>
        <v>0.99999999749803015</v>
      </c>
      <c r="AE215" s="182">
        <v>91927.568889999995</v>
      </c>
      <c r="AF215" s="641">
        <f t="shared" si="162"/>
        <v>0.99999999749803015</v>
      </c>
      <c r="AG215" s="663"/>
      <c r="AH215" s="641"/>
      <c r="AI215" s="33"/>
      <c r="AJ215" s="641">
        <v>0</v>
      </c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182">
        <f>AW215-E215</f>
        <v>2.5259999994887039E-2</v>
      </c>
      <c r="AV215" s="663">
        <f>AW215</f>
        <v>91927.594379999995</v>
      </c>
      <c r="AW215" s="182">
        <v>91927.594379999995</v>
      </c>
      <c r="AX215" s="663"/>
      <c r="AY215" s="33"/>
      <c r="AZ215" s="33"/>
      <c r="BA215" s="663">
        <f>BB215+BC215+BD215</f>
        <v>0</v>
      </c>
      <c r="BB215" s="663"/>
      <c r="BC215" s="33"/>
      <c r="BD215" s="33"/>
      <c r="BE215" s="663">
        <f>BF215+BG215+BH215</f>
        <v>91927.56912</v>
      </c>
      <c r="BF215" s="663">
        <f>E215</f>
        <v>91927.56912</v>
      </c>
      <c r="BG215" s="33"/>
      <c r="BH215" s="33"/>
      <c r="BI215" s="663">
        <f>BJ215</f>
        <v>1030408.5149299999</v>
      </c>
      <c r="BJ215" s="663">
        <v>1030408.5149299999</v>
      </c>
      <c r="BK215" s="663"/>
      <c r="BL215" s="33"/>
      <c r="BM215" s="33"/>
      <c r="BN215" s="663">
        <f>BP215-BJ215</f>
        <v>0</v>
      </c>
      <c r="BO215" s="663">
        <f>BP215</f>
        <v>1030408.5149299999</v>
      </c>
      <c r="BP215" s="663">
        <v>1030408.5149299999</v>
      </c>
      <c r="BQ215" s="663"/>
      <c r="BR215" s="33"/>
      <c r="BS215" s="33"/>
      <c r="BT215" s="33"/>
      <c r="BU215" s="33"/>
      <c r="BV215" s="663">
        <f>BW215</f>
        <v>0</v>
      </c>
      <c r="BW215" s="663"/>
      <c r="BX215" s="663"/>
      <c r="BY215" s="33"/>
      <c r="BZ215" s="33"/>
      <c r="CA215" s="663">
        <f>CB215</f>
        <v>2279212.2423999999</v>
      </c>
      <c r="CB215" s="182">
        <f>CF215-BW215</f>
        <v>2279212.2423999999</v>
      </c>
      <c r="CC215" s="247"/>
      <c r="CD215" s="247"/>
      <c r="CE215" s="663">
        <f t="shared" si="131"/>
        <v>2279212.2423999999</v>
      </c>
      <c r="CF215" s="663">
        <v>2279212.2423999999</v>
      </c>
      <c r="CG215" s="663"/>
      <c r="CH215" s="247"/>
      <c r="CI215" s="247"/>
      <c r="CJ215" s="663">
        <f>CL215-CF215</f>
        <v>0</v>
      </c>
      <c r="CK215" s="663">
        <f>CL215</f>
        <v>2279212.2423999999</v>
      </c>
      <c r="CL215" s="663">
        <v>2279212.2423999999</v>
      </c>
      <c r="CM215" s="663"/>
      <c r="CN215" s="33"/>
      <c r="CO215" s="33"/>
    </row>
    <row r="216" spans="1:12248" s="52" customFormat="1" ht="54" hidden="1" customHeight="1" x14ac:dyDescent="0.25">
      <c r="B216" s="206"/>
      <c r="C216" s="111" t="s">
        <v>31</v>
      </c>
      <c r="D216" s="182">
        <f>E216</f>
        <v>0</v>
      </c>
      <c r="E216" s="182">
        <v>0</v>
      </c>
      <c r="F216" s="182"/>
      <c r="G216" s="247"/>
      <c r="H216" s="247"/>
      <c r="I216" s="182">
        <f>K216</f>
        <v>0</v>
      </c>
      <c r="J216" s="603" t="e">
        <f t="shared" si="158"/>
        <v>#DIV/0!</v>
      </c>
      <c r="K216" s="182">
        <v>0</v>
      </c>
      <c r="L216" s="603" t="e">
        <f>K216/E216</f>
        <v>#DIV/0!</v>
      </c>
      <c r="M216" s="182"/>
      <c r="N216" s="33"/>
      <c r="O216" s="33"/>
      <c r="P216" s="33"/>
      <c r="Q216" s="33"/>
      <c r="R216" s="33"/>
      <c r="S216" s="182">
        <f t="shared" si="166"/>
        <v>0</v>
      </c>
      <c r="T216" s="621" t="e">
        <f t="shared" si="167"/>
        <v>#DIV/0!</v>
      </c>
      <c r="U216" s="182">
        <v>0</v>
      </c>
      <c r="V216" s="603" t="e">
        <f>U216/E216</f>
        <v>#DIV/0!</v>
      </c>
      <c r="W216" s="663"/>
      <c r="X216" s="621"/>
      <c r="Y216" s="33"/>
      <c r="Z216" s="621"/>
      <c r="AA216" s="33"/>
      <c r="AB216" s="621"/>
      <c r="AC216" s="661">
        <f t="shared" si="164"/>
        <v>0</v>
      </c>
      <c r="AD216" s="641" t="e">
        <f t="shared" si="165"/>
        <v>#DIV/0!</v>
      </c>
      <c r="AE216" s="182">
        <v>0</v>
      </c>
      <c r="AF216" s="641" t="e">
        <f t="shared" si="162"/>
        <v>#DIV/0!</v>
      </c>
      <c r="AG216" s="663"/>
      <c r="AH216" s="641"/>
      <c r="AI216" s="33"/>
      <c r="AJ216" s="641">
        <v>0</v>
      </c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663">
        <f>AW216-E216</f>
        <v>0</v>
      </c>
      <c r="AV216" s="663">
        <f>AW216</f>
        <v>0</v>
      </c>
      <c r="AW216" s="663">
        <v>0</v>
      </c>
      <c r="AX216" s="663"/>
      <c r="AY216" s="33"/>
      <c r="AZ216" s="33"/>
      <c r="BA216" s="663"/>
      <c r="BB216" s="663"/>
      <c r="BC216" s="33"/>
      <c r="BD216" s="33"/>
      <c r="BE216" s="663"/>
      <c r="BF216" s="663"/>
      <c r="BG216" s="33"/>
      <c r="BH216" s="33"/>
      <c r="BI216" s="663"/>
      <c r="BJ216" s="663"/>
      <c r="BK216" s="663"/>
      <c r="BL216" s="33"/>
      <c r="BM216" s="33"/>
      <c r="BN216" s="663"/>
      <c r="BO216" s="663"/>
      <c r="BP216" s="663"/>
      <c r="BQ216" s="663"/>
      <c r="BR216" s="33"/>
      <c r="BS216" s="33"/>
      <c r="BT216" s="33"/>
      <c r="BU216" s="33"/>
      <c r="BV216" s="663"/>
      <c r="BW216" s="663"/>
      <c r="BX216" s="663"/>
      <c r="BY216" s="33"/>
      <c r="BZ216" s="33"/>
      <c r="CA216" s="663"/>
      <c r="CB216" s="182"/>
      <c r="CC216" s="247"/>
      <c r="CD216" s="247"/>
      <c r="CE216" s="663"/>
      <c r="CF216" s="182"/>
      <c r="CG216" s="182"/>
      <c r="CH216" s="247"/>
      <c r="CI216" s="247"/>
      <c r="CJ216" s="663"/>
      <c r="CK216" s="663"/>
      <c r="CL216" s="663"/>
      <c r="CM216" s="663"/>
      <c r="CN216" s="33"/>
      <c r="CO216" s="33"/>
    </row>
    <row r="217" spans="1:12248" s="191" customFormat="1" ht="44.25" customHeight="1" x14ac:dyDescent="0.3">
      <c r="B217" s="213" t="s">
        <v>62</v>
      </c>
      <c r="C217" s="113" t="s">
        <v>421</v>
      </c>
      <c r="D217" s="185">
        <f>E217+F217+G217+H217</f>
        <v>386066.81780000002</v>
      </c>
      <c r="E217" s="185">
        <f>E218+E219</f>
        <v>0</v>
      </c>
      <c r="F217" s="185">
        <f>F218+F219+F238</f>
        <v>386066.81780000002</v>
      </c>
      <c r="G217" s="256"/>
      <c r="H217" s="256"/>
      <c r="I217" s="185">
        <f>K217+M217</f>
        <v>386066.81779999996</v>
      </c>
      <c r="J217" s="567">
        <f t="shared" si="158"/>
        <v>0.99999999999999989</v>
      </c>
      <c r="K217" s="185">
        <f>K218+K219</f>
        <v>0</v>
      </c>
      <c r="L217" s="311"/>
      <c r="M217" s="185">
        <f>M218+M219+M238</f>
        <v>386066.81779999996</v>
      </c>
      <c r="N217" s="567">
        <f>M217/F217</f>
        <v>0.99999999999999989</v>
      </c>
      <c r="O217" s="311"/>
      <c r="P217" s="311"/>
      <c r="Q217" s="311"/>
      <c r="R217" s="311"/>
      <c r="S217" s="185">
        <f t="shared" si="166"/>
        <v>278026.40951999999</v>
      </c>
      <c r="T217" s="587">
        <f t="shared" si="167"/>
        <v>0.72015101195262576</v>
      </c>
      <c r="U217" s="666"/>
      <c r="V217" s="587"/>
      <c r="W217" s="185">
        <f>W218+W219+W238</f>
        <v>278026.40951999999</v>
      </c>
      <c r="X217" s="587">
        <f t="shared" si="159"/>
        <v>0.72015101195262576</v>
      </c>
      <c r="Y217" s="311"/>
      <c r="Z217" s="587"/>
      <c r="AA217" s="311"/>
      <c r="AB217" s="587"/>
      <c r="AC217" s="254">
        <f t="shared" si="164"/>
        <v>386066.81780000002</v>
      </c>
      <c r="AD217" s="622">
        <f t="shared" si="165"/>
        <v>1</v>
      </c>
      <c r="AE217" s="666"/>
      <c r="AF217" s="622"/>
      <c r="AG217" s="254">
        <f>AG218+AG219+AG238</f>
        <v>386066.81780000002</v>
      </c>
      <c r="AH217" s="622">
        <f t="shared" si="160"/>
        <v>1</v>
      </c>
      <c r="AI217" s="311"/>
      <c r="AJ217" s="622">
        <v>0</v>
      </c>
      <c r="AK217" s="311"/>
      <c r="AL217" s="311"/>
      <c r="AM217" s="311"/>
      <c r="AN217" s="311"/>
      <c r="AO217" s="311"/>
      <c r="AP217" s="311"/>
      <c r="AQ217" s="311"/>
      <c r="AR217" s="311"/>
      <c r="AS217" s="311"/>
      <c r="AT217" s="311"/>
      <c r="AU217" s="666">
        <f>AU218+AU219+AU238</f>
        <v>0</v>
      </c>
      <c r="AV217" s="666">
        <f>AW217+AX217+AY217+AZ217</f>
        <v>386066.81780000002</v>
      </c>
      <c r="AW217" s="666">
        <f>AW218+AW219</f>
        <v>0</v>
      </c>
      <c r="AX217" s="185">
        <f>AX218+AX219+AX238</f>
        <v>386066.81780000002</v>
      </c>
      <c r="AY217" s="311"/>
      <c r="AZ217" s="311"/>
      <c r="BA217" s="666">
        <f t="shared" ref="BA217:BA222" si="183">BB217+BC217+BD217</f>
        <v>0</v>
      </c>
      <c r="BB217" s="666"/>
      <c r="BC217" s="311"/>
      <c r="BD217" s="311"/>
      <c r="BE217" s="666">
        <f t="shared" ref="BE217:BE222" si="184">BF217+BG217+BH217</f>
        <v>0</v>
      </c>
      <c r="BF217" s="666">
        <f>SUM(BF218:BF219)</f>
        <v>0</v>
      </c>
      <c r="BG217" s="311"/>
      <c r="BH217" s="311"/>
      <c r="BI217" s="666">
        <f>BK217</f>
        <v>2958195.3631499996</v>
      </c>
      <c r="BJ217" s="666">
        <f>BJ218+BJ219</f>
        <v>0</v>
      </c>
      <c r="BK217" s="666">
        <f>BK218+BK219</f>
        <v>2958195.3631499996</v>
      </c>
      <c r="BL217" s="311"/>
      <c r="BM217" s="311"/>
      <c r="BN217" s="666">
        <f>BN218+BN219</f>
        <v>0</v>
      </c>
      <c r="BO217" s="666">
        <f>BQ217</f>
        <v>2958195.3631499996</v>
      </c>
      <c r="BP217" s="666">
        <f>BP218+BP219</f>
        <v>0</v>
      </c>
      <c r="BQ217" s="185">
        <f>BQ218+BQ219+BQ238</f>
        <v>2958195.3631499996</v>
      </c>
      <c r="BR217" s="311"/>
      <c r="BS217" s="311"/>
      <c r="BT217" s="311"/>
      <c r="BU217" s="311"/>
      <c r="BV217" s="666">
        <f>BW217</f>
        <v>0</v>
      </c>
      <c r="BW217" s="666">
        <f>BW218+BW219</f>
        <v>0</v>
      </c>
      <c r="BX217" s="666"/>
      <c r="BY217" s="311"/>
      <c r="BZ217" s="311"/>
      <c r="CA217" s="666">
        <f t="shared" ref="CA217:CA223" si="185">CB217+CC217+CD217</f>
        <v>0</v>
      </c>
      <c r="CB217" s="185"/>
      <c r="CC217" s="256"/>
      <c r="CD217" s="256"/>
      <c r="CE217" s="666">
        <f>CG217</f>
        <v>3499999.9961399999</v>
      </c>
      <c r="CF217" s="185"/>
      <c r="CG217" s="666">
        <f>CG218+CG219</f>
        <v>3499999.9961399999</v>
      </c>
      <c r="CH217" s="256"/>
      <c r="CI217" s="256"/>
      <c r="CJ217" s="666"/>
      <c r="CK217" s="666">
        <f>CM217</f>
        <v>3499999.9961399999</v>
      </c>
      <c r="CL217" s="666">
        <f>CL218+CL219</f>
        <v>0</v>
      </c>
      <c r="CM217" s="666">
        <f>CM218+CM219</f>
        <v>3499999.9961399999</v>
      </c>
      <c r="CN217" s="311"/>
      <c r="CO217" s="311"/>
    </row>
    <row r="218" spans="1:12248" s="166" customFormat="1" ht="54" customHeight="1" x14ac:dyDescent="0.25">
      <c r="B218" s="212"/>
      <c r="C218" s="115" t="s">
        <v>32</v>
      </c>
      <c r="D218" s="192">
        <f t="shared" ref="D218:D238" si="186">E218+F218+G218+H218</f>
        <v>258664.75481000001</v>
      </c>
      <c r="E218" s="192">
        <v>0</v>
      </c>
      <c r="F218" s="192">
        <v>258664.75481000001</v>
      </c>
      <c r="G218" s="195"/>
      <c r="H218" s="249"/>
      <c r="I218" s="192">
        <f>K218+M218</f>
        <v>258664.7548</v>
      </c>
      <c r="J218" s="591">
        <f t="shared" si="158"/>
        <v>0.99999999996133981</v>
      </c>
      <c r="K218" s="192">
        <v>0</v>
      </c>
      <c r="L218" s="300"/>
      <c r="M218" s="192">
        <v>258664.7548</v>
      </c>
      <c r="N218" s="591">
        <f t="shared" ref="N218:N238" si="187">M218/F218</f>
        <v>0.99999999996133981</v>
      </c>
      <c r="O218" s="24"/>
      <c r="P218" s="300"/>
      <c r="Q218" s="300"/>
      <c r="R218" s="300"/>
      <c r="S218" s="192">
        <f t="shared" si="166"/>
        <v>186277.68591999999</v>
      </c>
      <c r="T218" s="597">
        <f t="shared" si="167"/>
        <v>0.72015101576876472</v>
      </c>
      <c r="U218" s="664"/>
      <c r="V218" s="597"/>
      <c r="W218" s="192">
        <v>186277.68591999999</v>
      </c>
      <c r="X218" s="597">
        <f t="shared" si="159"/>
        <v>0.72015101576876472</v>
      </c>
      <c r="Y218" s="24"/>
      <c r="Z218" s="597"/>
      <c r="AA218" s="300"/>
      <c r="AB218" s="597"/>
      <c r="AC218" s="183">
        <f t="shared" si="164"/>
        <v>258664.75481000001</v>
      </c>
      <c r="AD218" s="633">
        <f t="shared" si="165"/>
        <v>1</v>
      </c>
      <c r="AE218" s="664"/>
      <c r="AF218" s="633"/>
      <c r="AG218" s="183">
        <v>258664.75481000001</v>
      </c>
      <c r="AH218" s="633">
        <f t="shared" si="160"/>
        <v>1</v>
      </c>
      <c r="AI218" s="24"/>
      <c r="AJ218" s="633">
        <v>0</v>
      </c>
      <c r="AK218" s="300"/>
      <c r="AL218" s="300"/>
      <c r="AM218" s="300"/>
      <c r="AN218" s="300"/>
      <c r="AO218" s="300"/>
      <c r="AP218" s="300"/>
      <c r="AQ218" s="300"/>
      <c r="AR218" s="300"/>
      <c r="AS218" s="300"/>
      <c r="AT218" s="300"/>
      <c r="AU218" s="192">
        <f>AX218-F218</f>
        <v>0</v>
      </c>
      <c r="AV218" s="664">
        <f t="shared" ref="AV218:AV238" si="188">AW218+AX218+AY218+AZ218</f>
        <v>258664.75481000001</v>
      </c>
      <c r="AW218" s="664">
        <v>0</v>
      </c>
      <c r="AX218" s="664">
        <v>258664.75481000001</v>
      </c>
      <c r="AY218" s="24"/>
      <c r="AZ218" s="300"/>
      <c r="BA218" s="664">
        <f t="shared" si="183"/>
        <v>0</v>
      </c>
      <c r="BB218" s="664"/>
      <c r="BC218" s="116"/>
      <c r="BD218" s="116"/>
      <c r="BE218" s="664">
        <f t="shared" si="184"/>
        <v>0</v>
      </c>
      <c r="BF218" s="664">
        <f>E218</f>
        <v>0</v>
      </c>
      <c r="BG218" s="24"/>
      <c r="BH218" s="300"/>
      <c r="BI218" s="664">
        <f>BK218</f>
        <v>1981990.8876799999</v>
      </c>
      <c r="BJ218" s="664"/>
      <c r="BK218" s="192">
        <v>1981990.8876799999</v>
      </c>
      <c r="BL218" s="24"/>
      <c r="BM218" s="300"/>
      <c r="BN218" s="664">
        <f>BQ218-BK218</f>
        <v>0</v>
      </c>
      <c r="BO218" s="664">
        <f>BQ218</f>
        <v>1981990.8876799999</v>
      </c>
      <c r="BP218" s="664"/>
      <c r="BQ218" s="192">
        <v>1981990.8876799999</v>
      </c>
      <c r="BR218" s="24"/>
      <c r="BS218" s="300"/>
      <c r="BT218" s="24"/>
      <c r="BU218" s="300"/>
      <c r="BV218" s="664">
        <f>BW218</f>
        <v>0</v>
      </c>
      <c r="BW218" s="664"/>
      <c r="BX218" s="664"/>
      <c r="BY218" s="24"/>
      <c r="BZ218" s="300"/>
      <c r="CA218" s="664">
        <f t="shared" si="185"/>
        <v>0</v>
      </c>
      <c r="CB218" s="192"/>
      <c r="CC218" s="195"/>
      <c r="CD218" s="249"/>
      <c r="CE218" s="664">
        <f>CG218</f>
        <v>1504999.99</v>
      </c>
      <c r="CF218" s="192"/>
      <c r="CG218" s="664">
        <v>1504999.99</v>
      </c>
      <c r="CH218" s="195"/>
      <c r="CI218" s="249"/>
      <c r="CJ218" s="664"/>
      <c r="CK218" s="664">
        <f>CM218</f>
        <v>1504999.99</v>
      </c>
      <c r="CL218" s="664"/>
      <c r="CM218" s="664">
        <v>1504999.99</v>
      </c>
      <c r="CN218" s="24"/>
      <c r="CO218" s="300"/>
    </row>
    <row r="219" spans="1:12248" s="52" customFormat="1" ht="54" customHeight="1" x14ac:dyDescent="0.25">
      <c r="B219" s="206"/>
      <c r="C219" s="111" t="s">
        <v>417</v>
      </c>
      <c r="D219" s="182">
        <f t="shared" si="186"/>
        <v>127402.06299000001</v>
      </c>
      <c r="E219" s="182">
        <v>0</v>
      </c>
      <c r="F219" s="182">
        <v>127402.06299000001</v>
      </c>
      <c r="G219" s="247"/>
      <c r="H219" s="247"/>
      <c r="I219" s="182">
        <f>K219+M219</f>
        <v>127402.06299999999</v>
      </c>
      <c r="J219" s="603">
        <f t="shared" si="158"/>
        <v>1.0000000000784917</v>
      </c>
      <c r="K219" s="182">
        <v>0</v>
      </c>
      <c r="L219" s="33"/>
      <c r="M219" s="182">
        <v>127402.06299999999</v>
      </c>
      <c r="N219" s="603">
        <f t="shared" si="187"/>
        <v>1.0000000000784917</v>
      </c>
      <c r="O219" s="33"/>
      <c r="P219" s="33"/>
      <c r="Q219" s="33"/>
      <c r="R219" s="33"/>
      <c r="S219" s="182">
        <f t="shared" si="166"/>
        <v>91748.723599999998</v>
      </c>
      <c r="T219" s="621">
        <f t="shared" si="167"/>
        <v>0.72015100420470823</v>
      </c>
      <c r="U219" s="663"/>
      <c r="V219" s="621"/>
      <c r="W219" s="182">
        <v>91748.723599999998</v>
      </c>
      <c r="X219" s="621">
        <f t="shared" si="159"/>
        <v>0.72015100420470823</v>
      </c>
      <c r="Y219" s="33"/>
      <c r="Z219" s="621"/>
      <c r="AA219" s="33"/>
      <c r="AB219" s="621"/>
      <c r="AC219" s="661">
        <f t="shared" si="164"/>
        <v>127402.06299000001</v>
      </c>
      <c r="AD219" s="641">
        <f t="shared" si="165"/>
        <v>1</v>
      </c>
      <c r="AE219" s="663"/>
      <c r="AF219" s="641"/>
      <c r="AG219" s="661">
        <v>127402.06299000001</v>
      </c>
      <c r="AH219" s="641">
        <f t="shared" si="160"/>
        <v>1</v>
      </c>
      <c r="AI219" s="33"/>
      <c r="AJ219" s="641">
        <v>0</v>
      </c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182">
        <f>AX219-F219</f>
        <v>0</v>
      </c>
      <c r="AV219" s="663">
        <f t="shared" si="188"/>
        <v>127402.06299000001</v>
      </c>
      <c r="AW219" s="663">
        <v>0</v>
      </c>
      <c r="AX219" s="663">
        <f>386066.8178-AX218</f>
        <v>127402.06299000001</v>
      </c>
      <c r="AY219" s="33"/>
      <c r="AZ219" s="33"/>
      <c r="BA219" s="663">
        <f t="shared" si="183"/>
        <v>0</v>
      </c>
      <c r="BB219" s="663"/>
      <c r="BC219" s="33"/>
      <c r="BD219" s="33"/>
      <c r="BE219" s="663">
        <f t="shared" si="184"/>
        <v>0</v>
      </c>
      <c r="BF219" s="663">
        <f>E219</f>
        <v>0</v>
      </c>
      <c r="BG219" s="33"/>
      <c r="BH219" s="33"/>
      <c r="BI219" s="663">
        <f>BK219</f>
        <v>976204.47546999995</v>
      </c>
      <c r="BJ219" s="663"/>
      <c r="BK219" s="182">
        <v>976204.47546999995</v>
      </c>
      <c r="BL219" s="33"/>
      <c r="BM219" s="33"/>
      <c r="BN219" s="663">
        <f>BQ219-BK219</f>
        <v>0</v>
      </c>
      <c r="BO219" s="663">
        <f>BQ219</f>
        <v>976204.47546999995</v>
      </c>
      <c r="BP219" s="663"/>
      <c r="BQ219" s="182">
        <v>976204.47546999995</v>
      </c>
      <c r="BR219" s="33"/>
      <c r="BS219" s="33"/>
      <c r="BT219" s="33"/>
      <c r="BU219" s="33"/>
      <c r="BV219" s="663">
        <f>BW219</f>
        <v>0</v>
      </c>
      <c r="BW219" s="663"/>
      <c r="BX219" s="663"/>
      <c r="BY219" s="33"/>
      <c r="BZ219" s="33"/>
      <c r="CA219" s="663">
        <f t="shared" si="185"/>
        <v>0</v>
      </c>
      <c r="CB219" s="182"/>
      <c r="CC219" s="247"/>
      <c r="CD219" s="247"/>
      <c r="CE219" s="663">
        <f>CG219</f>
        <v>1995000.00614</v>
      </c>
      <c r="CF219" s="182"/>
      <c r="CG219" s="663">
        <v>1995000.00614</v>
      </c>
      <c r="CH219" s="247"/>
      <c r="CI219" s="247"/>
      <c r="CJ219" s="663"/>
      <c r="CK219" s="663">
        <f>CM219</f>
        <v>1995000.00614</v>
      </c>
      <c r="CL219" s="663"/>
      <c r="CM219" s="663">
        <v>1995000.00614</v>
      </c>
      <c r="CN219" s="33"/>
      <c r="CO219" s="33"/>
    </row>
    <row r="220" spans="1:12248" s="52" customFormat="1" ht="67.5" hidden="1" customHeight="1" x14ac:dyDescent="0.25">
      <c r="B220" s="206"/>
      <c r="C220" s="111" t="s">
        <v>32</v>
      </c>
      <c r="D220" s="182">
        <f t="shared" si="186"/>
        <v>0</v>
      </c>
      <c r="E220" s="182">
        <v>0</v>
      </c>
      <c r="F220" s="182">
        <v>0</v>
      </c>
      <c r="G220" s="182">
        <v>0</v>
      </c>
      <c r="H220" s="182">
        <v>0</v>
      </c>
      <c r="I220" s="182"/>
      <c r="J220" s="603" t="e">
        <f t="shared" si="158"/>
        <v>#DIV/0!</v>
      </c>
      <c r="K220" s="182">
        <v>0</v>
      </c>
      <c r="L220" s="663"/>
      <c r="M220" s="185">
        <v>0</v>
      </c>
      <c r="N220" s="603" t="e">
        <f t="shared" si="187"/>
        <v>#DIV/0!</v>
      </c>
      <c r="O220" s="663">
        <v>0</v>
      </c>
      <c r="P220" s="663"/>
      <c r="Q220" s="663">
        <v>0</v>
      </c>
      <c r="R220" s="663"/>
      <c r="S220" s="128">
        <f t="shared" si="166"/>
        <v>0</v>
      </c>
      <c r="T220" s="621" t="e">
        <f t="shared" si="167"/>
        <v>#DIV/0!</v>
      </c>
      <c r="U220" s="663"/>
      <c r="V220" s="621"/>
      <c r="W220" s="663">
        <v>0</v>
      </c>
      <c r="X220" s="621" t="e">
        <f t="shared" si="159"/>
        <v>#DIV/0!</v>
      </c>
      <c r="Y220" s="663">
        <v>0</v>
      </c>
      <c r="Z220" s="621"/>
      <c r="AA220" s="663">
        <v>0</v>
      </c>
      <c r="AB220" s="621"/>
      <c r="AC220" s="661">
        <f t="shared" si="164"/>
        <v>0</v>
      </c>
      <c r="AD220" s="641" t="e">
        <f t="shared" si="165"/>
        <v>#DIV/0!</v>
      </c>
      <c r="AE220" s="663"/>
      <c r="AF220" s="641"/>
      <c r="AG220" s="661">
        <v>0</v>
      </c>
      <c r="AH220" s="641" t="e">
        <f t="shared" si="160"/>
        <v>#DIV/0!</v>
      </c>
      <c r="AI220" s="663">
        <v>0</v>
      </c>
      <c r="AJ220" s="641">
        <v>0</v>
      </c>
      <c r="AK220" s="663">
        <v>0</v>
      </c>
      <c r="AL220" s="663"/>
      <c r="AM220" s="663"/>
      <c r="AN220" s="663"/>
      <c r="AO220" s="663"/>
      <c r="AP220" s="663"/>
      <c r="AQ220" s="663"/>
      <c r="AR220" s="663"/>
      <c r="AS220" s="663"/>
      <c r="AT220" s="663"/>
      <c r="AU220" s="182">
        <f t="shared" ref="AU220:AU238" si="189">AX220-F220</f>
        <v>0</v>
      </c>
      <c r="AV220" s="663">
        <f t="shared" si="188"/>
        <v>0</v>
      </c>
      <c r="AW220" s="663">
        <v>0</v>
      </c>
      <c r="AX220" s="663">
        <v>0</v>
      </c>
      <c r="AY220" s="663">
        <v>0</v>
      </c>
      <c r="AZ220" s="663">
        <v>0</v>
      </c>
      <c r="BA220" s="663" t="e">
        <f t="shared" si="183"/>
        <v>#REF!</v>
      </c>
      <c r="BB220" s="663" t="e">
        <f>#REF!+BB235+BB283+BB289+BB291</f>
        <v>#REF!</v>
      </c>
      <c r="BC220" s="21"/>
      <c r="BD220" s="21"/>
      <c r="BE220" s="663" t="e">
        <f t="shared" si="184"/>
        <v>#REF!</v>
      </c>
      <c r="BF220" s="663" t="e">
        <f>#REF!+BF235+BF283+BF289+BF291</f>
        <v>#REF!</v>
      </c>
      <c r="BG220" s="21"/>
      <c r="BH220" s="21"/>
      <c r="BI220" s="663">
        <f>BJ220+BK220+BL220+BM220</f>
        <v>0</v>
      </c>
      <c r="BJ220" s="663">
        <v>0</v>
      </c>
      <c r="BK220" s="663">
        <v>0</v>
      </c>
      <c r="BL220" s="663">
        <v>0</v>
      </c>
      <c r="BM220" s="663">
        <v>0</v>
      </c>
      <c r="BN220" s="663"/>
      <c r="BO220" s="663">
        <f>BP220+BQ220+BR220+BS220</f>
        <v>0</v>
      </c>
      <c r="BP220" s="663">
        <v>0</v>
      </c>
      <c r="BQ220" s="663">
        <v>0</v>
      </c>
      <c r="BR220" s="663">
        <v>0</v>
      </c>
      <c r="BS220" s="663">
        <v>0</v>
      </c>
      <c r="BT220" s="21"/>
      <c r="BU220" s="21"/>
      <c r="BV220" s="663">
        <f>BW220+BX220+BY220+BZ220</f>
        <v>0</v>
      </c>
      <c r="BW220" s="663">
        <v>0</v>
      </c>
      <c r="BX220" s="663">
        <v>0</v>
      </c>
      <c r="BY220" s="663">
        <v>0</v>
      </c>
      <c r="BZ220" s="663">
        <v>0</v>
      </c>
      <c r="CA220" s="663" t="e">
        <f t="shared" si="185"/>
        <v>#REF!</v>
      </c>
      <c r="CB220" s="663" t="e">
        <f>#REF!+CB235+CB283+CB291+CB302+CB305+CB317+CB320+CB323+CB333</f>
        <v>#REF!</v>
      </c>
      <c r="CC220" s="663" t="e">
        <f>#REF!+CC235+CC283+CC291+CC302+CC305+CC317+CC320+CC323+CC333</f>
        <v>#REF!</v>
      </c>
      <c r="CD220" s="663" t="e">
        <f>#REF!+CD235+CD283+CD291+CD302+CD305+CD317+CD320+CD323+CD333</f>
        <v>#REF!</v>
      </c>
      <c r="CE220" s="663" t="e">
        <f>CF220+CH220+CI220</f>
        <v>#REF!</v>
      </c>
      <c r="CF220" s="663" t="e">
        <f>#REF!+CF235+CF283+CF291+CF302+CF305+CF317+CF320+CF323+CF333</f>
        <v>#REF!</v>
      </c>
      <c r="CG220" s="663"/>
      <c r="CH220" s="663" t="e">
        <f>#REF!+CH235+CH283+CH291+CH302+CH305+CH317+CH320+CH323+CH333</f>
        <v>#REF!</v>
      </c>
      <c r="CI220" s="663" t="e">
        <f>#REF!+CI235+CI283+CI291+CI302+CI305+CI317+CI320+CI323+CI333</f>
        <v>#REF!</v>
      </c>
      <c r="CJ220" s="663"/>
      <c r="CK220" s="663">
        <f>CL220+CM220+CN220+CO220</f>
        <v>0</v>
      </c>
      <c r="CL220" s="663">
        <v>0</v>
      </c>
      <c r="CM220" s="663">
        <v>0</v>
      </c>
      <c r="CN220" s="663">
        <v>0</v>
      </c>
      <c r="CO220" s="663">
        <v>0</v>
      </c>
    </row>
    <row r="221" spans="1:12248" s="52" customFormat="1" ht="157.5" hidden="1" customHeight="1" x14ac:dyDescent="0.25">
      <c r="B221" s="206" t="s">
        <v>6</v>
      </c>
      <c r="C221" s="114" t="s">
        <v>477</v>
      </c>
      <c r="D221" s="182">
        <f t="shared" si="186"/>
        <v>196971.32866</v>
      </c>
      <c r="E221" s="182">
        <f>E222+E223</f>
        <v>0</v>
      </c>
      <c r="F221" s="182">
        <f>F222</f>
        <v>0</v>
      </c>
      <c r="G221" s="182">
        <f>G222+G223</f>
        <v>0</v>
      </c>
      <c r="H221" s="182">
        <f>H222+H223</f>
        <v>196971.32866</v>
      </c>
      <c r="I221" s="182"/>
      <c r="J221" s="603">
        <f t="shared" si="158"/>
        <v>0</v>
      </c>
      <c r="K221" s="182">
        <f>K222+K223</f>
        <v>0</v>
      </c>
      <c r="L221" s="663"/>
      <c r="M221" s="185">
        <f>M222</f>
        <v>0</v>
      </c>
      <c r="N221" s="603" t="e">
        <f t="shared" si="187"/>
        <v>#DIV/0!</v>
      </c>
      <c r="O221" s="663">
        <f>O222+O223</f>
        <v>0</v>
      </c>
      <c r="P221" s="663"/>
      <c r="Q221" s="663">
        <f>Q222+Q223</f>
        <v>186754.19435000001</v>
      </c>
      <c r="R221" s="663"/>
      <c r="S221" s="128">
        <f t="shared" si="166"/>
        <v>186754.19435000001</v>
      </c>
      <c r="T221" s="621">
        <f t="shared" si="167"/>
        <v>0.94812882474059867</v>
      </c>
      <c r="U221" s="663"/>
      <c r="V221" s="621"/>
      <c r="W221" s="663">
        <f>W222</f>
        <v>0</v>
      </c>
      <c r="X221" s="621" t="e">
        <f t="shared" si="159"/>
        <v>#DIV/0!</v>
      </c>
      <c r="Y221" s="663">
        <f>Y222+Y223</f>
        <v>0</v>
      </c>
      <c r="Z221" s="621"/>
      <c r="AA221" s="663">
        <f>AA222+AA223</f>
        <v>186754.19435000001</v>
      </c>
      <c r="AB221" s="621"/>
      <c r="AC221" s="661">
        <f t="shared" si="164"/>
        <v>196971.32866</v>
      </c>
      <c r="AD221" s="641">
        <f t="shared" si="165"/>
        <v>1</v>
      </c>
      <c r="AE221" s="663"/>
      <c r="AF221" s="641"/>
      <c r="AG221" s="661">
        <f>AG222</f>
        <v>0</v>
      </c>
      <c r="AH221" s="641" t="e">
        <f t="shared" si="160"/>
        <v>#DIV/0!</v>
      </c>
      <c r="AI221" s="663">
        <f>AI222+AI223</f>
        <v>0</v>
      </c>
      <c r="AJ221" s="641">
        <v>0</v>
      </c>
      <c r="AK221" s="663">
        <f>AK222+AK223</f>
        <v>196971.32866</v>
      </c>
      <c r="AL221" s="663"/>
      <c r="AM221" s="663"/>
      <c r="AN221" s="663"/>
      <c r="AO221" s="663"/>
      <c r="AP221" s="663"/>
      <c r="AQ221" s="663"/>
      <c r="AR221" s="663"/>
      <c r="AS221" s="663"/>
      <c r="AT221" s="663"/>
      <c r="AU221" s="182">
        <f t="shared" si="189"/>
        <v>0</v>
      </c>
      <c r="AV221" s="663">
        <f t="shared" si="188"/>
        <v>3334.6351399999985</v>
      </c>
      <c r="AW221" s="663">
        <f>AW222+AW223</f>
        <v>0</v>
      </c>
      <c r="AX221" s="663">
        <f>AX222</f>
        <v>0</v>
      </c>
      <c r="AY221" s="663">
        <f>AY222+AY223</f>
        <v>0</v>
      </c>
      <c r="AZ221" s="663">
        <f>AZ222+AZ223</f>
        <v>3334.6351399999985</v>
      </c>
      <c r="BA221" s="663">
        <f t="shared" si="183"/>
        <v>0</v>
      </c>
      <c r="BB221" s="663">
        <f>BB222+BB223</f>
        <v>0</v>
      </c>
      <c r="BC221" s="21"/>
      <c r="BD221" s="21"/>
      <c r="BE221" s="663">
        <f t="shared" si="184"/>
        <v>0</v>
      </c>
      <c r="BF221" s="663">
        <f>BF222+BF223</f>
        <v>0</v>
      </c>
      <c r="BG221" s="21"/>
      <c r="BH221" s="21"/>
      <c r="BI221" s="663">
        <f>BJ221+BL221+BM221+BK221</f>
        <v>1053111.71263</v>
      </c>
      <c r="BJ221" s="663">
        <f>BJ222+BJ223</f>
        <v>0</v>
      </c>
      <c r="BK221" s="663">
        <f>BK222+BK223</f>
        <v>0</v>
      </c>
      <c r="BL221" s="663">
        <f>BL222+BL223</f>
        <v>0</v>
      </c>
      <c r="BM221" s="663">
        <f>BM222+BM223</f>
        <v>1053111.71263</v>
      </c>
      <c r="BN221" s="663"/>
      <c r="BO221" s="663">
        <f>BP221+BR221+BS221+BQ221</f>
        <v>1053111.71263</v>
      </c>
      <c r="BP221" s="663">
        <f>BP222+BP223</f>
        <v>0</v>
      </c>
      <c r="BQ221" s="663">
        <f>BQ222+BQ223</f>
        <v>0</v>
      </c>
      <c r="BR221" s="663">
        <f>BR222+BR223</f>
        <v>0</v>
      </c>
      <c r="BS221" s="663">
        <f>BS222+BS223</f>
        <v>1053111.71263</v>
      </c>
      <c r="BT221" s="21"/>
      <c r="BU221" s="21"/>
      <c r="BV221" s="663" t="e">
        <f>BW221+BY221+BZ221+BX221</f>
        <v>#REF!</v>
      </c>
      <c r="BW221" s="663">
        <f>BW222+BW223</f>
        <v>0</v>
      </c>
      <c r="BX221" s="663">
        <f>BX222+BX223</f>
        <v>0</v>
      </c>
      <c r="BY221" s="663">
        <f>BY222+BY223</f>
        <v>0</v>
      </c>
      <c r="BZ221" s="663" t="e">
        <f>BZ222+BZ223</f>
        <v>#REF!</v>
      </c>
      <c r="CA221" s="663">
        <f t="shared" si="185"/>
        <v>0</v>
      </c>
      <c r="CB221" s="182">
        <f>CB222+CB223</f>
        <v>0</v>
      </c>
      <c r="CC221" s="248"/>
      <c r="CD221" s="248"/>
      <c r="CE221" s="663">
        <f>CF221+CH221+CI221</f>
        <v>534943.48860000004</v>
      </c>
      <c r="CF221" s="182">
        <f>CF222+CF223</f>
        <v>534943.48860000004</v>
      </c>
      <c r="CG221" s="182"/>
      <c r="CH221" s="248"/>
      <c r="CI221" s="248"/>
      <c r="CJ221" s="663"/>
      <c r="CK221" s="663">
        <f>CL221+CN221+CO221+CM221</f>
        <v>1090000</v>
      </c>
      <c r="CL221" s="663">
        <f>CL222+CL223</f>
        <v>0</v>
      </c>
      <c r="CM221" s="663">
        <f>CM222+CM223</f>
        <v>0</v>
      </c>
      <c r="CN221" s="663">
        <f>CN222+CN223</f>
        <v>0</v>
      </c>
      <c r="CO221" s="663">
        <f>CO222+CO223</f>
        <v>1090000</v>
      </c>
    </row>
    <row r="222" spans="1:12248" s="47" customFormat="1" ht="41.25" hidden="1" customHeight="1" x14ac:dyDescent="0.25">
      <c r="B222" s="206"/>
      <c r="C222" s="111" t="s">
        <v>385</v>
      </c>
      <c r="D222" s="182">
        <f t="shared" si="186"/>
        <v>196971.32866</v>
      </c>
      <c r="E222" s="193">
        <v>0</v>
      </c>
      <c r="F222" s="193">
        <f>F225</f>
        <v>0</v>
      </c>
      <c r="G222" s="193"/>
      <c r="H222" s="193">
        <f>H225+H231</f>
        <v>196971.32866</v>
      </c>
      <c r="I222" s="193"/>
      <c r="J222" s="603">
        <f t="shared" si="158"/>
        <v>0</v>
      </c>
      <c r="K222" s="193">
        <v>0</v>
      </c>
      <c r="L222" s="112"/>
      <c r="M222" s="185">
        <f>M225</f>
        <v>0</v>
      </c>
      <c r="N222" s="603" t="e">
        <f t="shared" si="187"/>
        <v>#DIV/0!</v>
      </c>
      <c r="O222" s="112"/>
      <c r="P222" s="112"/>
      <c r="Q222" s="112">
        <f>Q225+Q231</f>
        <v>186754.19435000001</v>
      </c>
      <c r="R222" s="112"/>
      <c r="S222" s="128">
        <f t="shared" si="166"/>
        <v>186754.19435000001</v>
      </c>
      <c r="T222" s="621">
        <f t="shared" si="167"/>
        <v>0.94812882474059867</v>
      </c>
      <c r="U222" s="112"/>
      <c r="V222" s="621"/>
      <c r="W222" s="112">
        <f>W225</f>
        <v>0</v>
      </c>
      <c r="X222" s="621" t="e">
        <f t="shared" si="159"/>
        <v>#DIV/0!</v>
      </c>
      <c r="Y222" s="112"/>
      <c r="Z222" s="621"/>
      <c r="AA222" s="112">
        <f>AA225+AA231</f>
        <v>186754.19435000001</v>
      </c>
      <c r="AB222" s="621"/>
      <c r="AC222" s="661">
        <f t="shared" si="164"/>
        <v>196971.32866</v>
      </c>
      <c r="AD222" s="641">
        <f t="shared" si="165"/>
        <v>1</v>
      </c>
      <c r="AE222" s="112"/>
      <c r="AF222" s="641"/>
      <c r="AG222" s="661">
        <f>AG225</f>
        <v>0</v>
      </c>
      <c r="AH222" s="641" t="e">
        <f t="shared" si="160"/>
        <v>#DIV/0!</v>
      </c>
      <c r="AI222" s="112"/>
      <c r="AJ222" s="641">
        <v>0</v>
      </c>
      <c r="AK222" s="112">
        <f>AK225+AK231</f>
        <v>196971.32866</v>
      </c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82">
        <f t="shared" si="189"/>
        <v>0</v>
      </c>
      <c r="AV222" s="663">
        <f t="shared" si="188"/>
        <v>3334.6351399999985</v>
      </c>
      <c r="AW222" s="112">
        <v>0</v>
      </c>
      <c r="AX222" s="112">
        <f>AX225</f>
        <v>0</v>
      </c>
      <c r="AY222" s="112"/>
      <c r="AZ222" s="112">
        <f>AZ225+AZ231</f>
        <v>3334.6351399999985</v>
      </c>
      <c r="BA222" s="112">
        <f t="shared" si="183"/>
        <v>0</v>
      </c>
      <c r="BB222" s="112">
        <f>BB231+BB284+BB295</f>
        <v>0</v>
      </c>
      <c r="BC222" s="112"/>
      <c r="BD222" s="112"/>
      <c r="BE222" s="112">
        <f t="shared" si="184"/>
        <v>0</v>
      </c>
      <c r="BF222" s="112">
        <f>BF231+BF284+BF295</f>
        <v>0</v>
      </c>
      <c r="BG222" s="112"/>
      <c r="BH222" s="112"/>
      <c r="BI222" s="112">
        <f>BJ222+BK222+BL222+BM222</f>
        <v>0</v>
      </c>
      <c r="BJ222" s="112">
        <f t="shared" ref="BJ222:BM223" si="190">BJ225+BJ231</f>
        <v>0</v>
      </c>
      <c r="BK222" s="112">
        <f t="shared" si="190"/>
        <v>0</v>
      </c>
      <c r="BL222" s="112">
        <f t="shared" si="190"/>
        <v>0</v>
      </c>
      <c r="BM222" s="112">
        <f t="shared" si="190"/>
        <v>0</v>
      </c>
      <c r="BN222" s="112"/>
      <c r="BO222" s="112">
        <f>BP222+BQ222+BR222+BS222</f>
        <v>0</v>
      </c>
      <c r="BP222" s="112">
        <f t="shared" ref="BP222:BS223" si="191">BP225+BP231</f>
        <v>0</v>
      </c>
      <c r="BQ222" s="112">
        <f t="shared" si="191"/>
        <v>0</v>
      </c>
      <c r="BR222" s="112">
        <f t="shared" si="191"/>
        <v>0</v>
      </c>
      <c r="BS222" s="112">
        <f t="shared" si="191"/>
        <v>0</v>
      </c>
      <c r="BT222" s="112"/>
      <c r="BU222" s="112"/>
      <c r="BV222" s="112">
        <f>BW222+BX222+BY222+BZ222</f>
        <v>0</v>
      </c>
      <c r="BW222" s="112">
        <f t="shared" ref="BW222:BZ223" si="192">BW225+BW231</f>
        <v>0</v>
      </c>
      <c r="BX222" s="112">
        <f t="shared" si="192"/>
        <v>0</v>
      </c>
      <c r="BY222" s="112">
        <f t="shared" si="192"/>
        <v>0</v>
      </c>
      <c r="BZ222" s="112">
        <f t="shared" si="192"/>
        <v>0</v>
      </c>
      <c r="CA222" s="112">
        <f t="shared" si="185"/>
        <v>0</v>
      </c>
      <c r="CB222" s="112">
        <f>CB231+CB284+CB295+CB306+CB309+CB321+CB324+CB334+CB337</f>
        <v>0</v>
      </c>
      <c r="CC222" s="112">
        <f>CC231+CC284+CC295+CC306+CC309+CC321+CC324+CC334+CC337</f>
        <v>0</v>
      </c>
      <c r="CD222" s="112">
        <f>CD231+CD284+CD295+CD306+CD309+CD321+CD324+CD334+CD337</f>
        <v>0</v>
      </c>
      <c r="CE222" s="112">
        <f>CF222+CH222+CI222</f>
        <v>0</v>
      </c>
      <c r="CF222" s="112">
        <f>CF231+CF284+CF295+CF306+CF309+CF321+CF324+CF334+CF337</f>
        <v>0</v>
      </c>
      <c r="CG222" s="112"/>
      <c r="CH222" s="112">
        <f>CH231+CH284+CH295+CH306+CH309+CH321+CH324+CH334+CH337</f>
        <v>0</v>
      </c>
      <c r="CI222" s="112">
        <f>CI231+CI284+CI295+CI306+CI309+CI321+CI324+CI334+CI337</f>
        <v>0</v>
      </c>
      <c r="CJ222" s="112"/>
      <c r="CK222" s="112">
        <f>CL222+CM222+CN222+CO222</f>
        <v>0</v>
      </c>
      <c r="CL222" s="112">
        <f t="shared" ref="CL222:CO223" si="193">CL225+CL231</f>
        <v>0</v>
      </c>
      <c r="CM222" s="112">
        <f t="shared" si="193"/>
        <v>0</v>
      </c>
      <c r="CN222" s="112">
        <f t="shared" si="193"/>
        <v>0</v>
      </c>
      <c r="CO222" s="112">
        <f t="shared" si="193"/>
        <v>0</v>
      </c>
    </row>
    <row r="223" spans="1:12248" s="52" customFormat="1" ht="67.5" hidden="1" customHeight="1" x14ac:dyDescent="0.25">
      <c r="B223" s="206"/>
      <c r="C223" s="111" t="s">
        <v>32</v>
      </c>
      <c r="D223" s="182">
        <f t="shared" si="186"/>
        <v>0</v>
      </c>
      <c r="E223" s="182">
        <f>E226+E232</f>
        <v>0</v>
      </c>
      <c r="F223" s="182">
        <f>F226+F232</f>
        <v>0</v>
      </c>
      <c r="G223" s="182">
        <f>G226+G232</f>
        <v>0</v>
      </c>
      <c r="H223" s="182">
        <f>H226+H232</f>
        <v>0</v>
      </c>
      <c r="I223" s="182"/>
      <c r="J223" s="603" t="e">
        <f t="shared" si="158"/>
        <v>#DIV/0!</v>
      </c>
      <c r="K223" s="182">
        <f>K226+K232</f>
        <v>0</v>
      </c>
      <c r="L223" s="663"/>
      <c r="M223" s="185">
        <f>M226+M232</f>
        <v>0</v>
      </c>
      <c r="N223" s="603" t="e">
        <f t="shared" si="187"/>
        <v>#DIV/0!</v>
      </c>
      <c r="O223" s="663">
        <f>O226+O232</f>
        <v>0</v>
      </c>
      <c r="P223" s="663"/>
      <c r="Q223" s="663">
        <f>Q226+Q232</f>
        <v>0</v>
      </c>
      <c r="R223" s="663"/>
      <c r="S223" s="128">
        <f t="shared" si="166"/>
        <v>0</v>
      </c>
      <c r="T223" s="621" t="e">
        <f t="shared" si="167"/>
        <v>#DIV/0!</v>
      </c>
      <c r="U223" s="663"/>
      <c r="V223" s="621"/>
      <c r="W223" s="663">
        <f>W226+W232</f>
        <v>0</v>
      </c>
      <c r="X223" s="621" t="e">
        <f t="shared" si="159"/>
        <v>#DIV/0!</v>
      </c>
      <c r="Y223" s="663">
        <f>Y226+Y232</f>
        <v>0</v>
      </c>
      <c r="Z223" s="621"/>
      <c r="AA223" s="663">
        <f>AA226+AA232</f>
        <v>0</v>
      </c>
      <c r="AB223" s="621"/>
      <c r="AC223" s="661">
        <f t="shared" si="164"/>
        <v>0</v>
      </c>
      <c r="AD223" s="641" t="e">
        <f t="shared" si="165"/>
        <v>#DIV/0!</v>
      </c>
      <c r="AE223" s="663"/>
      <c r="AF223" s="641"/>
      <c r="AG223" s="661">
        <f>AG226+AG232</f>
        <v>0</v>
      </c>
      <c r="AH223" s="641" t="e">
        <f t="shared" si="160"/>
        <v>#DIV/0!</v>
      </c>
      <c r="AI223" s="663">
        <f>AI226+AI232</f>
        <v>0</v>
      </c>
      <c r="AJ223" s="641">
        <v>0</v>
      </c>
      <c r="AK223" s="663">
        <f>AK226+AK232</f>
        <v>0</v>
      </c>
      <c r="AL223" s="663"/>
      <c r="AM223" s="663"/>
      <c r="AN223" s="663"/>
      <c r="AO223" s="663"/>
      <c r="AP223" s="663"/>
      <c r="AQ223" s="663"/>
      <c r="AR223" s="663"/>
      <c r="AS223" s="663"/>
      <c r="AT223" s="663"/>
      <c r="AU223" s="182">
        <f t="shared" si="189"/>
        <v>0</v>
      </c>
      <c r="AV223" s="663">
        <f t="shared" si="188"/>
        <v>0</v>
      </c>
      <c r="AW223" s="663">
        <f>AW226+AW232</f>
        <v>0</v>
      </c>
      <c r="AX223" s="663">
        <f>AX226+AX232</f>
        <v>0</v>
      </c>
      <c r="AY223" s="663">
        <f>AY226+AY232</f>
        <v>0</v>
      </c>
      <c r="AZ223" s="663">
        <f>AZ226+AZ232</f>
        <v>0</v>
      </c>
      <c r="BA223" s="663">
        <f t="shared" ref="BA223:BH223" si="194">BA226+BA232</f>
        <v>0</v>
      </c>
      <c r="BB223" s="663">
        <f t="shared" si="194"/>
        <v>0</v>
      </c>
      <c r="BC223" s="663">
        <f t="shared" si="194"/>
        <v>0</v>
      </c>
      <c r="BD223" s="663">
        <f t="shared" si="194"/>
        <v>0</v>
      </c>
      <c r="BE223" s="663">
        <f t="shared" si="194"/>
        <v>0</v>
      </c>
      <c r="BF223" s="663">
        <f t="shared" si="194"/>
        <v>0</v>
      </c>
      <c r="BG223" s="663">
        <f t="shared" si="194"/>
        <v>0</v>
      </c>
      <c r="BH223" s="663">
        <f t="shared" si="194"/>
        <v>0</v>
      </c>
      <c r="BI223" s="663">
        <f>BJ223+BK223+BL223+BM223</f>
        <v>1053111.71263</v>
      </c>
      <c r="BJ223" s="663">
        <f t="shared" si="190"/>
        <v>0</v>
      </c>
      <c r="BK223" s="663">
        <f t="shared" si="190"/>
        <v>0</v>
      </c>
      <c r="BL223" s="663">
        <f t="shared" si="190"/>
        <v>0</v>
      </c>
      <c r="BM223" s="663">
        <f t="shared" si="190"/>
        <v>1053111.71263</v>
      </c>
      <c r="BN223" s="663"/>
      <c r="BO223" s="663">
        <f>BP223+BQ223+BR223+BS223</f>
        <v>1053111.71263</v>
      </c>
      <c r="BP223" s="663">
        <f t="shared" si="191"/>
        <v>0</v>
      </c>
      <c r="BQ223" s="663">
        <f t="shared" si="191"/>
        <v>0</v>
      </c>
      <c r="BR223" s="663">
        <f t="shared" si="191"/>
        <v>0</v>
      </c>
      <c r="BS223" s="663">
        <f t="shared" si="191"/>
        <v>1053111.71263</v>
      </c>
      <c r="BT223" s="21"/>
      <c r="BU223" s="21"/>
      <c r="BV223" s="663" t="e">
        <f>BW223+BX223+BY223+BZ223</f>
        <v>#REF!</v>
      </c>
      <c r="BW223" s="663">
        <f t="shared" si="192"/>
        <v>0</v>
      </c>
      <c r="BX223" s="663">
        <f t="shared" si="192"/>
        <v>0</v>
      </c>
      <c r="BY223" s="663">
        <f t="shared" si="192"/>
        <v>0</v>
      </c>
      <c r="BZ223" s="663" t="e">
        <f t="shared" si="192"/>
        <v>#REF!</v>
      </c>
      <c r="CA223" s="663">
        <f t="shared" si="185"/>
        <v>0</v>
      </c>
      <c r="CB223" s="663">
        <f>CB230+CB283+CB286+CB294+CB305+CB308+CB320+CB323+CB333+CB336</f>
        <v>0</v>
      </c>
      <c r="CC223" s="663">
        <f>CC230+CC283+CC286+CC294+CC305+CC308+CC320+CC323+CC333+CC336</f>
        <v>0</v>
      </c>
      <c r="CD223" s="663">
        <f>CD230+CD283+CD286+CD294+CD305+CD308+CD320+CD323+CD333+CD336</f>
        <v>0</v>
      </c>
      <c r="CE223" s="663">
        <f>CF223+CH223+CI223</f>
        <v>1624943.4886</v>
      </c>
      <c r="CF223" s="663">
        <f>CF230+CF283+CF286+CF294+CF305+CF308+CF320+CF323+CF333+CF336</f>
        <v>534943.48860000004</v>
      </c>
      <c r="CG223" s="663"/>
      <c r="CH223" s="663">
        <f>CH230+CH283+CH286+CH294+CH305+CH308+CH320+CH323+CH333+CH336</f>
        <v>0</v>
      </c>
      <c r="CI223" s="663">
        <f>CI230+CI283+CI286+CI294+CI305+CI308+CI320+CI323+CI333+CI336</f>
        <v>1090000</v>
      </c>
      <c r="CJ223" s="663"/>
      <c r="CK223" s="663">
        <f>CL223+CM223+CN223+CO223</f>
        <v>1090000</v>
      </c>
      <c r="CL223" s="663">
        <f t="shared" si="193"/>
        <v>0</v>
      </c>
      <c r="CM223" s="663">
        <f t="shared" si="193"/>
        <v>0</v>
      </c>
      <c r="CN223" s="663">
        <f t="shared" si="193"/>
        <v>0</v>
      </c>
      <c r="CO223" s="663">
        <f t="shared" si="193"/>
        <v>1090000</v>
      </c>
    </row>
    <row r="224" spans="1:12248" s="52" customFormat="1" ht="184.5" hidden="1" customHeight="1" x14ac:dyDescent="0.25">
      <c r="B224" s="206" t="s">
        <v>384</v>
      </c>
      <c r="C224" s="114" t="s">
        <v>383</v>
      </c>
      <c r="D224" s="182">
        <f t="shared" si="186"/>
        <v>220895.66612999997</v>
      </c>
      <c r="E224" s="182">
        <f>E225</f>
        <v>220895.66612999997</v>
      </c>
      <c r="F224" s="182">
        <f>F225</f>
        <v>0</v>
      </c>
      <c r="G224" s="247"/>
      <c r="H224" s="247"/>
      <c r="I224" s="247"/>
      <c r="J224" s="603">
        <f t="shared" si="158"/>
        <v>0</v>
      </c>
      <c r="K224" s="182">
        <f>K225</f>
        <v>220895.66612999997</v>
      </c>
      <c r="L224" s="33"/>
      <c r="M224" s="185">
        <f>M225</f>
        <v>0</v>
      </c>
      <c r="N224" s="603" t="e">
        <f t="shared" si="187"/>
        <v>#DIV/0!</v>
      </c>
      <c r="O224" s="33"/>
      <c r="P224" s="33"/>
      <c r="Q224" s="33"/>
      <c r="R224" s="33"/>
      <c r="S224" s="128">
        <f t="shared" si="166"/>
        <v>0</v>
      </c>
      <c r="T224" s="621">
        <f t="shared" si="167"/>
        <v>0</v>
      </c>
      <c r="U224" s="663"/>
      <c r="V224" s="621"/>
      <c r="W224" s="663">
        <f>W225</f>
        <v>0</v>
      </c>
      <c r="X224" s="621" t="e">
        <f t="shared" si="159"/>
        <v>#DIV/0!</v>
      </c>
      <c r="Y224" s="33"/>
      <c r="Z224" s="621"/>
      <c r="AA224" s="33"/>
      <c r="AB224" s="621"/>
      <c r="AC224" s="661">
        <f t="shared" si="164"/>
        <v>0</v>
      </c>
      <c r="AD224" s="641">
        <f t="shared" si="165"/>
        <v>0</v>
      </c>
      <c r="AE224" s="663"/>
      <c r="AF224" s="641"/>
      <c r="AG224" s="661">
        <f>AG225</f>
        <v>0</v>
      </c>
      <c r="AH224" s="641" t="e">
        <f t="shared" si="160"/>
        <v>#DIV/0!</v>
      </c>
      <c r="AI224" s="33"/>
      <c r="AJ224" s="641">
        <v>0</v>
      </c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182">
        <f t="shared" si="189"/>
        <v>0</v>
      </c>
      <c r="AV224" s="663">
        <f t="shared" si="188"/>
        <v>220895.66612999997</v>
      </c>
      <c r="AW224" s="663">
        <f>AW225</f>
        <v>220895.66612999997</v>
      </c>
      <c r="AX224" s="663">
        <f>AX225</f>
        <v>0</v>
      </c>
      <c r="AY224" s="33"/>
      <c r="AZ224" s="33"/>
      <c r="BA224" s="663"/>
      <c r="BB224" s="663"/>
      <c r="BC224" s="33"/>
      <c r="BD224" s="33"/>
      <c r="BE224" s="663"/>
      <c r="BF224" s="663"/>
      <c r="BG224" s="33"/>
      <c r="BH224" s="33"/>
      <c r="BI224" s="663"/>
      <c r="BJ224" s="663"/>
      <c r="BK224" s="663"/>
      <c r="BL224" s="33"/>
      <c r="BM224" s="33"/>
      <c r="BN224" s="663"/>
      <c r="BO224" s="663"/>
      <c r="BP224" s="663"/>
      <c r="BQ224" s="663"/>
      <c r="BR224" s="33"/>
      <c r="BS224" s="33"/>
      <c r="BT224" s="33"/>
      <c r="BU224" s="33"/>
      <c r="BV224" s="663"/>
      <c r="BW224" s="663"/>
      <c r="BX224" s="663"/>
      <c r="BY224" s="33"/>
      <c r="BZ224" s="33"/>
      <c r="CA224" s="663"/>
      <c r="CB224" s="182"/>
      <c r="CC224" s="247"/>
      <c r="CD224" s="247"/>
      <c r="CE224" s="663"/>
      <c r="CF224" s="182"/>
      <c r="CG224" s="182"/>
      <c r="CH224" s="247"/>
      <c r="CI224" s="247"/>
      <c r="CJ224" s="663"/>
      <c r="CK224" s="663"/>
      <c r="CL224" s="663"/>
      <c r="CM224" s="663"/>
      <c r="CN224" s="33"/>
      <c r="CO224" s="33"/>
    </row>
    <row r="225" spans="2:93" s="47" customFormat="1" ht="41.25" hidden="1" customHeight="1" x14ac:dyDescent="0.25">
      <c r="B225" s="206"/>
      <c r="C225" s="111" t="s">
        <v>31</v>
      </c>
      <c r="D225" s="182">
        <f t="shared" si="186"/>
        <v>417866.99478999997</v>
      </c>
      <c r="E225" s="193">
        <f>[5]Лист1!$X$9+[5]Лист1!$X$10+[5]Лист1!$X$18</f>
        <v>220895.66612999997</v>
      </c>
      <c r="F225" s="193">
        <v>0</v>
      </c>
      <c r="G225" s="193"/>
      <c r="H225" s="193">
        <f>H230+H284+H295+H306+H309+H321+H324+H334+H337</f>
        <v>196971.32866</v>
      </c>
      <c r="I225" s="193"/>
      <c r="J225" s="603">
        <f t="shared" si="158"/>
        <v>0</v>
      </c>
      <c r="K225" s="193">
        <f>[5]Лист1!$X$9+[5]Лист1!$X$10+[5]Лист1!$X$18</f>
        <v>220895.66612999997</v>
      </c>
      <c r="L225" s="112"/>
      <c r="M225" s="185">
        <v>0</v>
      </c>
      <c r="N225" s="603" t="e">
        <f t="shared" si="187"/>
        <v>#DIV/0!</v>
      </c>
      <c r="O225" s="112"/>
      <c r="P225" s="112"/>
      <c r="Q225" s="112">
        <f>Q230+Q284+Q295+Q306+Q309+Q321+Q324+Q334+Q337</f>
        <v>186754.19435000001</v>
      </c>
      <c r="R225" s="112"/>
      <c r="S225" s="128">
        <f t="shared" si="166"/>
        <v>186754.19435000001</v>
      </c>
      <c r="T225" s="621">
        <f t="shared" si="167"/>
        <v>0.44692257746715258</v>
      </c>
      <c r="U225" s="112"/>
      <c r="V225" s="621"/>
      <c r="W225" s="112">
        <v>0</v>
      </c>
      <c r="X225" s="621" t="e">
        <f t="shared" si="159"/>
        <v>#DIV/0!</v>
      </c>
      <c r="Y225" s="112"/>
      <c r="Z225" s="621"/>
      <c r="AA225" s="112">
        <f>AA230+AA284+AA295+AA306+AA309+AA321+AA324+AA334+AA337</f>
        <v>186754.19435000001</v>
      </c>
      <c r="AB225" s="621"/>
      <c r="AC225" s="661">
        <f t="shared" si="164"/>
        <v>196971.32866</v>
      </c>
      <c r="AD225" s="641">
        <f t="shared" si="165"/>
        <v>0.47137326258320161</v>
      </c>
      <c r="AE225" s="112"/>
      <c r="AF225" s="641"/>
      <c r="AG225" s="661">
        <v>0</v>
      </c>
      <c r="AH225" s="641" t="e">
        <f t="shared" si="160"/>
        <v>#DIV/0!</v>
      </c>
      <c r="AI225" s="112"/>
      <c r="AJ225" s="641">
        <v>0</v>
      </c>
      <c r="AK225" s="112">
        <f>AK230+AK284+AK295+AK306+AK309+AK321+AK324+AK334+AK337</f>
        <v>196971.32866</v>
      </c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82">
        <f t="shared" si="189"/>
        <v>0</v>
      </c>
      <c r="AV225" s="663">
        <f t="shared" si="188"/>
        <v>224230.30126999997</v>
      </c>
      <c r="AW225" s="112">
        <f>[5]Лист1!$X$9+[5]Лист1!$X$10+[5]Лист1!$X$18</f>
        <v>220895.66612999997</v>
      </c>
      <c r="AX225" s="112">
        <v>0</v>
      </c>
      <c r="AY225" s="112"/>
      <c r="AZ225" s="112">
        <f>AZ230+AZ284+AZ295+AZ306+AZ309+AZ321+AZ324+AZ334+AZ337</f>
        <v>3334.6351399999985</v>
      </c>
      <c r="BA225" s="112">
        <f>BB225+BC225+BD225</f>
        <v>0</v>
      </c>
      <c r="BB225" s="112">
        <f>BB230+BB284+BB295</f>
        <v>0</v>
      </c>
      <c r="BC225" s="112"/>
      <c r="BD225" s="112"/>
      <c r="BE225" s="112">
        <f>BF225+BG225+BH225</f>
        <v>0</v>
      </c>
      <c r="BF225" s="112">
        <f>BF230+BF284+BF295</f>
        <v>0</v>
      </c>
      <c r="BG225" s="112"/>
      <c r="BH225" s="112"/>
      <c r="BI225" s="112">
        <f>BJ225+BK225+BL225+BM225</f>
        <v>0</v>
      </c>
      <c r="BJ225" s="112">
        <f>BJ230+BJ233+BJ236</f>
        <v>0</v>
      </c>
      <c r="BK225" s="112">
        <f>BK230+BK233+BK236</f>
        <v>0</v>
      </c>
      <c r="BL225" s="112">
        <f>BL230+BL233+BL236</f>
        <v>0</v>
      </c>
      <c r="BM225" s="112">
        <f>BM230+BM284+BM295+BM306+BM309+BM321+BM324+BM334+BM337</f>
        <v>0</v>
      </c>
      <c r="BN225" s="112"/>
      <c r="BO225" s="112">
        <f>BP225+BQ225+BR225+BS225</f>
        <v>0</v>
      </c>
      <c r="BP225" s="112">
        <f>BP230+BP233+BP236</f>
        <v>0</v>
      </c>
      <c r="BQ225" s="112">
        <f>BQ230+BQ233+BQ236</f>
        <v>0</v>
      </c>
      <c r="BR225" s="112">
        <f>BR230+BR233+BR236</f>
        <v>0</v>
      </c>
      <c r="BS225" s="112">
        <f>BS230+BS284+BS295+BS306+BS309+BS321+BS324+BS334+BS337</f>
        <v>0</v>
      </c>
      <c r="BT225" s="112"/>
      <c r="BU225" s="112"/>
      <c r="BV225" s="112">
        <f>BW225+BX225+BY225+BZ225</f>
        <v>0</v>
      </c>
      <c r="BW225" s="112">
        <f>BW230+BW233+BW236</f>
        <v>0</v>
      </c>
      <c r="BX225" s="112">
        <f>BX230+BX233+BX236</f>
        <v>0</v>
      </c>
      <c r="BY225" s="112">
        <f>BY230+BY233+BY236</f>
        <v>0</v>
      </c>
      <c r="BZ225" s="112">
        <f>BZ230+BZ284+BZ295+BZ306+BZ309+BZ321+BZ324+BZ334+BZ337</f>
        <v>0</v>
      </c>
      <c r="CA225" s="112">
        <f>CB225+CC225+CD225</f>
        <v>0</v>
      </c>
      <c r="CB225" s="112">
        <f>CB230+CB284+CB295+CB306+CB309+CB321+CB324+CB334+CB337</f>
        <v>0</v>
      </c>
      <c r="CC225" s="112">
        <f>CC230+CC284+CC295+CC306+CC309+CC321+CC324+CC334+CC337</f>
        <v>0</v>
      </c>
      <c r="CD225" s="112">
        <f>CD230+CD284+CD295+CD306+CD309+CD321+CD324+CD334+CD337</f>
        <v>0</v>
      </c>
      <c r="CE225" s="112">
        <f>CF225+CH225+CI225</f>
        <v>0</v>
      </c>
      <c r="CF225" s="112">
        <f>CF230+CF284+CF295+CF306+CF309+CF321+CF324+CF334+CF337</f>
        <v>0</v>
      </c>
      <c r="CG225" s="112"/>
      <c r="CH225" s="112">
        <f>CH230+CH284+CH295+CH306+CH309+CH321+CH324+CH334+CH337</f>
        <v>0</v>
      </c>
      <c r="CI225" s="112">
        <f>CI230+CI284+CI295+CI306+CI309+CI321+CI324+CI334+CI337</f>
        <v>0</v>
      </c>
      <c r="CJ225" s="112"/>
      <c r="CK225" s="112">
        <f>CL225+CM225+CN225+CO225</f>
        <v>0</v>
      </c>
      <c r="CL225" s="112">
        <f>CL230+CL233+CL236</f>
        <v>0</v>
      </c>
      <c r="CM225" s="112">
        <f>CM230+CM233+CM236</f>
        <v>0</v>
      </c>
      <c r="CN225" s="112">
        <f>CN230+CN233+CN236</f>
        <v>0</v>
      </c>
      <c r="CO225" s="112">
        <f>CO230+CO284+CO295+CO306+CO309+CO321+CO324+CO334+CO337</f>
        <v>0</v>
      </c>
    </row>
    <row r="226" spans="2:93" s="52" customFormat="1" ht="67.5" hidden="1" customHeight="1" x14ac:dyDescent="0.25">
      <c r="B226" s="206"/>
      <c r="C226" s="111" t="s">
        <v>32</v>
      </c>
      <c r="D226" s="182">
        <f t="shared" si="186"/>
        <v>0</v>
      </c>
      <c r="E226" s="182">
        <f>E229+E232+E235</f>
        <v>0</v>
      </c>
      <c r="F226" s="182">
        <f>F229+F232+F235</f>
        <v>0</v>
      </c>
      <c r="G226" s="182">
        <v>0</v>
      </c>
      <c r="H226" s="182">
        <f>H229+H232+H235</f>
        <v>0</v>
      </c>
      <c r="I226" s="182"/>
      <c r="J226" s="603" t="e">
        <f t="shared" si="158"/>
        <v>#DIV/0!</v>
      </c>
      <c r="K226" s="182">
        <f>K229+K232+K235</f>
        <v>0</v>
      </c>
      <c r="L226" s="663"/>
      <c r="M226" s="185">
        <f>M229+M232+M235</f>
        <v>0</v>
      </c>
      <c r="N226" s="603" t="e">
        <f t="shared" si="187"/>
        <v>#DIV/0!</v>
      </c>
      <c r="O226" s="663">
        <v>0</v>
      </c>
      <c r="P226" s="663"/>
      <c r="Q226" s="663">
        <f>Q229+Q232+Q235</f>
        <v>0</v>
      </c>
      <c r="R226" s="663"/>
      <c r="S226" s="128">
        <f t="shared" si="166"/>
        <v>0</v>
      </c>
      <c r="T226" s="621" t="e">
        <f t="shared" si="167"/>
        <v>#DIV/0!</v>
      </c>
      <c r="U226" s="663"/>
      <c r="V226" s="621"/>
      <c r="W226" s="663">
        <f>W229+W232+W235</f>
        <v>0</v>
      </c>
      <c r="X226" s="621" t="e">
        <f t="shared" si="159"/>
        <v>#DIV/0!</v>
      </c>
      <c r="Y226" s="663">
        <v>0</v>
      </c>
      <c r="Z226" s="621"/>
      <c r="AA226" s="663">
        <f>AA229+AA232+AA235</f>
        <v>0</v>
      </c>
      <c r="AB226" s="621"/>
      <c r="AC226" s="661">
        <f t="shared" si="164"/>
        <v>0</v>
      </c>
      <c r="AD226" s="641" t="e">
        <f t="shared" si="165"/>
        <v>#DIV/0!</v>
      </c>
      <c r="AE226" s="663"/>
      <c r="AF226" s="641"/>
      <c r="AG226" s="661">
        <f>AG229+AG232+AG235</f>
        <v>0</v>
      </c>
      <c r="AH226" s="641" t="e">
        <f t="shared" si="160"/>
        <v>#DIV/0!</v>
      </c>
      <c r="AI226" s="663">
        <v>0</v>
      </c>
      <c r="AJ226" s="641">
        <v>0</v>
      </c>
      <c r="AK226" s="663">
        <f>AK229+AK232+AK235</f>
        <v>0</v>
      </c>
      <c r="AL226" s="663"/>
      <c r="AM226" s="663"/>
      <c r="AN226" s="663"/>
      <c r="AO226" s="663"/>
      <c r="AP226" s="663"/>
      <c r="AQ226" s="663"/>
      <c r="AR226" s="663"/>
      <c r="AS226" s="663"/>
      <c r="AT226" s="663"/>
      <c r="AU226" s="182">
        <f t="shared" si="189"/>
        <v>0</v>
      </c>
      <c r="AV226" s="663">
        <f t="shared" si="188"/>
        <v>0</v>
      </c>
      <c r="AW226" s="663">
        <f>AW229+AW232+AW235</f>
        <v>0</v>
      </c>
      <c r="AX226" s="663">
        <f>AX229+AX232+AX235</f>
        <v>0</v>
      </c>
      <c r="AY226" s="663">
        <v>0</v>
      </c>
      <c r="AZ226" s="663">
        <f t="shared" ref="AZ226:BL226" si="195">AZ229+AZ232+AZ235</f>
        <v>0</v>
      </c>
      <c r="BA226" s="663">
        <f t="shared" si="195"/>
        <v>0</v>
      </c>
      <c r="BB226" s="663">
        <f t="shared" si="195"/>
        <v>0</v>
      </c>
      <c r="BC226" s="663">
        <f t="shared" si="195"/>
        <v>0</v>
      </c>
      <c r="BD226" s="663">
        <f t="shared" si="195"/>
        <v>0</v>
      </c>
      <c r="BE226" s="663">
        <f t="shared" si="195"/>
        <v>0</v>
      </c>
      <c r="BF226" s="663">
        <f t="shared" si="195"/>
        <v>0</v>
      </c>
      <c r="BG226" s="663">
        <f t="shared" si="195"/>
        <v>0</v>
      </c>
      <c r="BH226" s="663">
        <f t="shared" si="195"/>
        <v>0</v>
      </c>
      <c r="BI226" s="663">
        <f t="shared" si="195"/>
        <v>0</v>
      </c>
      <c r="BJ226" s="663">
        <f t="shared" si="195"/>
        <v>0</v>
      </c>
      <c r="BK226" s="663">
        <f t="shared" si="195"/>
        <v>0</v>
      </c>
      <c r="BL226" s="663">
        <f t="shared" si="195"/>
        <v>0</v>
      </c>
      <c r="BM226" s="663">
        <f>BM229+BM283+BM286+BM294+BM305+BM308+BM320+BM323+BM333+BM336</f>
        <v>1053111.71263</v>
      </c>
      <c r="BN226" s="663"/>
      <c r="BO226" s="663">
        <f>BO229+BO232+BO235</f>
        <v>0</v>
      </c>
      <c r="BP226" s="663">
        <f>BP229+BP232+BP235</f>
        <v>0</v>
      </c>
      <c r="BQ226" s="663">
        <f>BQ229+BQ232+BQ235</f>
        <v>0</v>
      </c>
      <c r="BR226" s="663">
        <f>BR229+BR232+BR235</f>
        <v>0</v>
      </c>
      <c r="BS226" s="663">
        <f>BS229+BS283+BS286+BS294+BS305+BS308+BS320+BS323+BS333+BS336</f>
        <v>1053111.71263</v>
      </c>
      <c r="BT226" s="21"/>
      <c r="BU226" s="21"/>
      <c r="BV226" s="663">
        <f>BV229+BV232+BV235</f>
        <v>0</v>
      </c>
      <c r="BW226" s="663">
        <f>BW229+BW232+BW235</f>
        <v>0</v>
      </c>
      <c r="BX226" s="663">
        <f>BX229+BX232+BX235</f>
        <v>0</v>
      </c>
      <c r="BY226" s="663">
        <f>BY229+BY232+BY235</f>
        <v>0</v>
      </c>
      <c r="BZ226" s="663" t="e">
        <f>BZ229+BZ283+BZ286+BZ294+BZ305+BZ308+BZ320+BZ323+BZ333+BZ336</f>
        <v>#REF!</v>
      </c>
      <c r="CA226" s="663">
        <f>CB226+CC226+CD226</f>
        <v>0</v>
      </c>
      <c r="CB226" s="663">
        <f>CB229+CB283+CB286+CB294+CB305+CB308+CB320+CB323+CB333+CB336</f>
        <v>0</v>
      </c>
      <c r="CC226" s="663">
        <f>CC229+CC283+CC286+CC294+CC305+CC308+CC320+CC323+CC333+CC336</f>
        <v>0</v>
      </c>
      <c r="CD226" s="663">
        <f>CD229+CD283+CD286+CD294+CD305+CD308+CD320+CD323+CD333+CD336</f>
        <v>0</v>
      </c>
      <c r="CE226" s="663">
        <f>CF226+CH226+CI226</f>
        <v>1624943.4886</v>
      </c>
      <c r="CF226" s="663">
        <f>CF229+CF283+CF286+CF294+CF305+CF308+CF320+CF323+CF333+CF336</f>
        <v>534943.48860000004</v>
      </c>
      <c r="CG226" s="663"/>
      <c r="CH226" s="663">
        <f>CH229+CH283+CH286+CH294+CH305+CH308+CH320+CH323+CH333+CH336</f>
        <v>0</v>
      </c>
      <c r="CI226" s="663">
        <f>CI229+CI283+CI286+CI294+CI305+CI308+CI320+CI323+CI333+CI336</f>
        <v>1090000</v>
      </c>
      <c r="CJ226" s="663"/>
      <c r="CK226" s="663">
        <f>CK229+CK232+CK235</f>
        <v>0</v>
      </c>
      <c r="CL226" s="663">
        <f>CL229+CL232+CL235</f>
        <v>0</v>
      </c>
      <c r="CM226" s="663">
        <f>CM229+CM232+CM235</f>
        <v>0</v>
      </c>
      <c r="CN226" s="663">
        <f>CN229+CN232+CN235</f>
        <v>0</v>
      </c>
      <c r="CO226" s="663">
        <f>CO229+CO283+CO286+CO294+CO305+CO308+CO320+CO323+CO333+CO336</f>
        <v>1090000</v>
      </c>
    </row>
    <row r="227" spans="2:93" s="741" customFormat="1" ht="133.5" hidden="1" customHeight="1" x14ac:dyDescent="0.3">
      <c r="B227" s="737" t="s">
        <v>337</v>
      </c>
      <c r="C227" s="738" t="s">
        <v>347</v>
      </c>
      <c r="D227" s="182">
        <f t="shared" si="186"/>
        <v>0</v>
      </c>
      <c r="E227" s="739">
        <f>E229</f>
        <v>0</v>
      </c>
      <c r="F227" s="739"/>
      <c r="G227" s="739">
        <f>G229</f>
        <v>0</v>
      </c>
      <c r="H227" s="739">
        <f>H229</f>
        <v>0</v>
      </c>
      <c r="I227" s="739"/>
      <c r="J227" s="603" t="e">
        <f t="shared" si="158"/>
        <v>#DIV/0!</v>
      </c>
      <c r="K227" s="739">
        <f>K229</f>
        <v>0</v>
      </c>
      <c r="L227" s="740"/>
      <c r="M227" s="185"/>
      <c r="N227" s="603" t="e">
        <f t="shared" si="187"/>
        <v>#DIV/0!</v>
      </c>
      <c r="O227" s="740">
        <f>O229</f>
        <v>0</v>
      </c>
      <c r="P227" s="740"/>
      <c r="Q227" s="740">
        <f>Q229</f>
        <v>0</v>
      </c>
      <c r="R227" s="740"/>
      <c r="S227" s="128">
        <f t="shared" si="166"/>
        <v>0</v>
      </c>
      <c r="T227" s="621" t="e">
        <f t="shared" si="167"/>
        <v>#DIV/0!</v>
      </c>
      <c r="U227" s="740"/>
      <c r="V227" s="621"/>
      <c r="W227" s="740"/>
      <c r="X227" s="621" t="e">
        <f t="shared" si="159"/>
        <v>#DIV/0!</v>
      </c>
      <c r="Y227" s="740">
        <f>Y229</f>
        <v>0</v>
      </c>
      <c r="Z227" s="621"/>
      <c r="AA227" s="740">
        <f>AA229</f>
        <v>0</v>
      </c>
      <c r="AB227" s="621"/>
      <c r="AC227" s="661">
        <f t="shared" si="164"/>
        <v>0</v>
      </c>
      <c r="AD227" s="641" t="e">
        <f t="shared" si="165"/>
        <v>#DIV/0!</v>
      </c>
      <c r="AE227" s="740"/>
      <c r="AF227" s="641"/>
      <c r="AG227" s="661"/>
      <c r="AH227" s="641" t="e">
        <f t="shared" si="160"/>
        <v>#DIV/0!</v>
      </c>
      <c r="AI227" s="740">
        <f>AI229</f>
        <v>0</v>
      </c>
      <c r="AJ227" s="641">
        <v>0</v>
      </c>
      <c r="AK227" s="740">
        <f>AK229</f>
        <v>0</v>
      </c>
      <c r="AL227" s="663"/>
      <c r="AM227" s="740"/>
      <c r="AN227" s="740"/>
      <c r="AO227" s="740"/>
      <c r="AP227" s="740"/>
      <c r="AQ227" s="740"/>
      <c r="AR227" s="740"/>
      <c r="AS227" s="740"/>
      <c r="AT227" s="740"/>
      <c r="AU227" s="182">
        <f t="shared" si="189"/>
        <v>0</v>
      </c>
      <c r="AV227" s="663">
        <f t="shared" si="188"/>
        <v>0</v>
      </c>
      <c r="AW227" s="740">
        <f>AW229</f>
        <v>0</v>
      </c>
      <c r="AX227" s="740"/>
      <c r="AY227" s="740">
        <f>AY229</f>
        <v>0</v>
      </c>
      <c r="AZ227" s="740">
        <f>AZ229</f>
        <v>0</v>
      </c>
      <c r="BA227" s="740">
        <f>BB227+BC227+BD227</f>
        <v>0</v>
      </c>
      <c r="BB227" s="740">
        <f>BB231</f>
        <v>0</v>
      </c>
      <c r="BC227" s="740">
        <f>BC231</f>
        <v>0</v>
      </c>
      <c r="BD227" s="740">
        <f>BD231</f>
        <v>0</v>
      </c>
      <c r="BE227" s="740">
        <f>BF227+BG227+BH227</f>
        <v>0</v>
      </c>
      <c r="BF227" s="740">
        <f>BF231</f>
        <v>0</v>
      </c>
      <c r="BG227" s="740">
        <f>BG231</f>
        <v>0</v>
      </c>
      <c r="BH227" s="740">
        <f>BH231</f>
        <v>0</v>
      </c>
      <c r="BI227" s="663">
        <f>BJ227+BL227+BM227</f>
        <v>0</v>
      </c>
      <c r="BJ227" s="740">
        <f>BJ229</f>
        <v>0</v>
      </c>
      <c r="BK227" s="740"/>
      <c r="BL227" s="740">
        <f>BL229</f>
        <v>0</v>
      </c>
      <c r="BM227" s="740">
        <f>BM229</f>
        <v>0</v>
      </c>
      <c r="BN227" s="740"/>
      <c r="BO227" s="663">
        <f>BP227+BR227+BS227</f>
        <v>0</v>
      </c>
      <c r="BP227" s="663">
        <f>BP229</f>
        <v>0</v>
      </c>
      <c r="BQ227" s="740"/>
      <c r="BR227" s="740">
        <f>BR229</f>
        <v>0</v>
      </c>
      <c r="BS227" s="740">
        <f>BS229</f>
        <v>0</v>
      </c>
      <c r="BT227" s="740">
        <f>BT231</f>
        <v>0</v>
      </c>
      <c r="BU227" s="740">
        <f>BU231</f>
        <v>0</v>
      </c>
      <c r="BV227" s="663">
        <f>BW227+BY227+BZ227</f>
        <v>0</v>
      </c>
      <c r="BW227" s="740">
        <f>BW229</f>
        <v>0</v>
      </c>
      <c r="BX227" s="740"/>
      <c r="BY227" s="740">
        <f>BY229</f>
        <v>0</v>
      </c>
      <c r="BZ227" s="740">
        <f>BZ229</f>
        <v>0</v>
      </c>
      <c r="CA227" s="740">
        <f>CB227+CC227+CD227</f>
        <v>0</v>
      </c>
      <c r="CB227" s="740">
        <f>CB229</f>
        <v>0</v>
      </c>
      <c r="CC227" s="740">
        <f>CC229</f>
        <v>0</v>
      </c>
      <c r="CD227" s="740">
        <f>CD229</f>
        <v>0</v>
      </c>
      <c r="CE227" s="740">
        <f>CF227+CH227+CI227</f>
        <v>0</v>
      </c>
      <c r="CF227" s="740">
        <f>CF229</f>
        <v>0</v>
      </c>
      <c r="CG227" s="740"/>
      <c r="CH227" s="740">
        <f>CH229</f>
        <v>0</v>
      </c>
      <c r="CI227" s="740">
        <f>CI229</f>
        <v>0</v>
      </c>
      <c r="CJ227" s="740"/>
      <c r="CK227" s="663">
        <f>CL227+CN227+CO227</f>
        <v>0</v>
      </c>
      <c r="CL227" s="740">
        <f>CL229</f>
        <v>0</v>
      </c>
      <c r="CM227" s="740"/>
      <c r="CN227" s="740">
        <f>CN229</f>
        <v>0</v>
      </c>
      <c r="CO227" s="740">
        <f>CO229</f>
        <v>0</v>
      </c>
    </row>
    <row r="228" spans="2:93" s="77" customFormat="1" ht="55.5" hidden="1" customHeight="1" x14ac:dyDescent="0.3">
      <c r="B228" s="206"/>
      <c r="C228" s="111" t="s">
        <v>32</v>
      </c>
      <c r="D228" s="182">
        <f t="shared" si="186"/>
        <v>0</v>
      </c>
      <c r="E228" s="182">
        <f>E234</f>
        <v>0</v>
      </c>
      <c r="F228" s="182"/>
      <c r="G228" s="182">
        <f>G234</f>
        <v>0</v>
      </c>
      <c r="H228" s="182">
        <f>H234</f>
        <v>0</v>
      </c>
      <c r="I228" s="182"/>
      <c r="J228" s="603" t="e">
        <f t="shared" si="158"/>
        <v>#DIV/0!</v>
      </c>
      <c r="K228" s="182">
        <f>K234</f>
        <v>0</v>
      </c>
      <c r="L228" s="663"/>
      <c r="M228" s="185"/>
      <c r="N228" s="603" t="e">
        <f t="shared" si="187"/>
        <v>#DIV/0!</v>
      </c>
      <c r="O228" s="663">
        <f>O234</f>
        <v>0</v>
      </c>
      <c r="P228" s="663"/>
      <c r="Q228" s="663">
        <f>Q234</f>
        <v>0</v>
      </c>
      <c r="R228" s="663"/>
      <c r="S228" s="128">
        <f t="shared" si="166"/>
        <v>0</v>
      </c>
      <c r="T228" s="621" t="e">
        <f t="shared" si="167"/>
        <v>#DIV/0!</v>
      </c>
      <c r="U228" s="663"/>
      <c r="V228" s="621"/>
      <c r="W228" s="663"/>
      <c r="X228" s="621" t="e">
        <f t="shared" si="159"/>
        <v>#DIV/0!</v>
      </c>
      <c r="Y228" s="663">
        <f>Y234</f>
        <v>0</v>
      </c>
      <c r="Z228" s="621"/>
      <c r="AA228" s="663">
        <f>AA234</f>
        <v>0</v>
      </c>
      <c r="AB228" s="621"/>
      <c r="AC228" s="661">
        <f t="shared" si="164"/>
        <v>0</v>
      </c>
      <c r="AD228" s="641" t="e">
        <f t="shared" si="165"/>
        <v>#DIV/0!</v>
      </c>
      <c r="AE228" s="663"/>
      <c r="AF228" s="641"/>
      <c r="AG228" s="661"/>
      <c r="AH228" s="641" t="e">
        <f t="shared" si="160"/>
        <v>#DIV/0!</v>
      </c>
      <c r="AI228" s="663">
        <f>AI234</f>
        <v>0</v>
      </c>
      <c r="AJ228" s="641">
        <v>0</v>
      </c>
      <c r="AK228" s="663">
        <f>AK234</f>
        <v>0</v>
      </c>
      <c r="AL228" s="663"/>
      <c r="AM228" s="663"/>
      <c r="AN228" s="663"/>
      <c r="AO228" s="663"/>
      <c r="AP228" s="663"/>
      <c r="AQ228" s="663"/>
      <c r="AR228" s="663"/>
      <c r="AS228" s="663"/>
      <c r="AT228" s="663"/>
      <c r="AU228" s="182">
        <f t="shared" si="189"/>
        <v>0</v>
      </c>
      <c r="AV228" s="663">
        <f t="shared" si="188"/>
        <v>0</v>
      </c>
      <c r="AW228" s="663">
        <f>AW234</f>
        <v>0</v>
      </c>
      <c r="AX228" s="663"/>
      <c r="AY228" s="663">
        <f>AY234</f>
        <v>0</v>
      </c>
      <c r="AZ228" s="663">
        <f>AZ234</f>
        <v>0</v>
      </c>
      <c r="BA228" s="663">
        <f>BB228+BC228+BD228</f>
        <v>0</v>
      </c>
      <c r="BB228" s="663">
        <f>BB234</f>
        <v>0</v>
      </c>
      <c r="BC228" s="663">
        <f>BC234</f>
        <v>0</v>
      </c>
      <c r="BD228" s="663">
        <f>BD234</f>
        <v>0</v>
      </c>
      <c r="BE228" s="663">
        <f>BF228+BG228+BH228</f>
        <v>0</v>
      </c>
      <c r="BF228" s="663">
        <f>BF234</f>
        <v>0</v>
      </c>
      <c r="BG228" s="663">
        <f>BG234</f>
        <v>0</v>
      </c>
      <c r="BH228" s="663">
        <f>BH234</f>
        <v>0</v>
      </c>
      <c r="BI228" s="663">
        <f>BJ228+BL228+BM228</f>
        <v>0</v>
      </c>
      <c r="BJ228" s="663">
        <f>BJ234</f>
        <v>0</v>
      </c>
      <c r="BK228" s="663"/>
      <c r="BL228" s="663">
        <f>BL234</f>
        <v>0</v>
      </c>
      <c r="BM228" s="663">
        <f>BM234</f>
        <v>0</v>
      </c>
      <c r="BN228" s="663"/>
      <c r="BO228" s="663">
        <f>BP228+BR228+BS228</f>
        <v>0</v>
      </c>
      <c r="BP228" s="663">
        <f>BP234</f>
        <v>0</v>
      </c>
      <c r="BQ228" s="663"/>
      <c r="BR228" s="663">
        <f>BR234</f>
        <v>0</v>
      </c>
      <c r="BS228" s="663">
        <f>BS234</f>
        <v>0</v>
      </c>
      <c r="BT228" s="663">
        <f>BT234</f>
        <v>0</v>
      </c>
      <c r="BU228" s="663">
        <f>BU234</f>
        <v>0</v>
      </c>
      <c r="BV228" s="663">
        <f>BW228+BY228+BZ228</f>
        <v>0</v>
      </c>
      <c r="BW228" s="663">
        <f>BW234</f>
        <v>0</v>
      </c>
      <c r="BX228" s="663"/>
      <c r="BY228" s="663">
        <f>BY234</f>
        <v>0</v>
      </c>
      <c r="BZ228" s="663">
        <f>BZ234</f>
        <v>0</v>
      </c>
      <c r="CA228" s="663">
        <f>CB228+CC228+CD228</f>
        <v>0</v>
      </c>
      <c r="CB228" s="663">
        <f>CB234</f>
        <v>0</v>
      </c>
      <c r="CC228" s="663">
        <f>CC234</f>
        <v>0</v>
      </c>
      <c r="CD228" s="663">
        <f>CD234</f>
        <v>0</v>
      </c>
      <c r="CE228" s="663">
        <f>CF228+CH228+CI228</f>
        <v>0</v>
      </c>
      <c r="CF228" s="663">
        <f>CF234</f>
        <v>0</v>
      </c>
      <c r="CG228" s="663"/>
      <c r="CH228" s="663">
        <f>CH234</f>
        <v>0</v>
      </c>
      <c r="CI228" s="663">
        <f>CI234</f>
        <v>0</v>
      </c>
      <c r="CJ228" s="663"/>
      <c r="CK228" s="663">
        <f>CL228+CN228+CO228</f>
        <v>0</v>
      </c>
      <c r="CL228" s="663">
        <f>CL234</f>
        <v>0</v>
      </c>
      <c r="CM228" s="663"/>
      <c r="CN228" s="663">
        <f>CN234</f>
        <v>0</v>
      </c>
      <c r="CO228" s="663">
        <f>CO234</f>
        <v>0</v>
      </c>
    </row>
    <row r="229" spans="2:93" s="77" customFormat="1" ht="57.75" hidden="1" customHeight="1" x14ac:dyDescent="0.3">
      <c r="B229" s="206"/>
      <c r="C229" s="111" t="s">
        <v>31</v>
      </c>
      <c r="D229" s="182">
        <f t="shared" si="186"/>
        <v>0</v>
      </c>
      <c r="E229" s="182">
        <f>E230+E236</f>
        <v>0</v>
      </c>
      <c r="F229" s="182"/>
      <c r="G229" s="182">
        <f>G230+G236</f>
        <v>0</v>
      </c>
      <c r="H229" s="182">
        <f>H232+H235</f>
        <v>0</v>
      </c>
      <c r="I229" s="182"/>
      <c r="J229" s="603" t="e">
        <f t="shared" si="158"/>
        <v>#DIV/0!</v>
      </c>
      <c r="K229" s="182">
        <f>K230+K236</f>
        <v>0</v>
      </c>
      <c r="L229" s="663"/>
      <c r="M229" s="185"/>
      <c r="N229" s="603" t="e">
        <f t="shared" si="187"/>
        <v>#DIV/0!</v>
      </c>
      <c r="O229" s="663">
        <f>O230+O236</f>
        <v>0</v>
      </c>
      <c r="P229" s="663"/>
      <c r="Q229" s="663">
        <f>Q232+Q235</f>
        <v>0</v>
      </c>
      <c r="R229" s="663"/>
      <c r="S229" s="128">
        <f t="shared" si="166"/>
        <v>0</v>
      </c>
      <c r="T229" s="621" t="e">
        <f t="shared" si="167"/>
        <v>#DIV/0!</v>
      </c>
      <c r="U229" s="663"/>
      <c r="V229" s="621"/>
      <c r="W229" s="663"/>
      <c r="X229" s="621" t="e">
        <f t="shared" si="159"/>
        <v>#DIV/0!</v>
      </c>
      <c r="Y229" s="663">
        <f>Y230+Y236</f>
        <v>0</v>
      </c>
      <c r="Z229" s="621"/>
      <c r="AA229" s="663">
        <f>AA232+AA235</f>
        <v>0</v>
      </c>
      <c r="AB229" s="621"/>
      <c r="AC229" s="661">
        <f t="shared" si="164"/>
        <v>0</v>
      </c>
      <c r="AD229" s="641" t="e">
        <f t="shared" si="165"/>
        <v>#DIV/0!</v>
      </c>
      <c r="AE229" s="663"/>
      <c r="AF229" s="641"/>
      <c r="AG229" s="661"/>
      <c r="AH229" s="641" t="e">
        <f t="shared" si="160"/>
        <v>#DIV/0!</v>
      </c>
      <c r="AI229" s="663">
        <f>AI230+AI236</f>
        <v>0</v>
      </c>
      <c r="AJ229" s="641">
        <v>0</v>
      </c>
      <c r="AK229" s="663">
        <f>AK232+AK235</f>
        <v>0</v>
      </c>
      <c r="AL229" s="663"/>
      <c r="AM229" s="663"/>
      <c r="AN229" s="663"/>
      <c r="AO229" s="663"/>
      <c r="AP229" s="663"/>
      <c r="AQ229" s="663"/>
      <c r="AR229" s="663"/>
      <c r="AS229" s="663"/>
      <c r="AT229" s="663"/>
      <c r="AU229" s="182">
        <f t="shared" si="189"/>
        <v>0</v>
      </c>
      <c r="AV229" s="663">
        <f t="shared" si="188"/>
        <v>0</v>
      </c>
      <c r="AW229" s="663">
        <f>AW230+AW236</f>
        <v>0</v>
      </c>
      <c r="AX229" s="663"/>
      <c r="AY229" s="663">
        <f>AY230+AY236</f>
        <v>0</v>
      </c>
      <c r="AZ229" s="663">
        <f>AZ232+AZ235</f>
        <v>0</v>
      </c>
      <c r="BA229" s="663">
        <f>BB229+BC229+BD229</f>
        <v>0</v>
      </c>
      <c r="BB229" s="663">
        <f>BB232+BB235</f>
        <v>0</v>
      </c>
      <c r="BC229" s="663">
        <f>BC232+BC235</f>
        <v>0</v>
      </c>
      <c r="BD229" s="663">
        <f>BD232+BD235</f>
        <v>0</v>
      </c>
      <c r="BE229" s="663">
        <f>BF229+BG229+BH229</f>
        <v>0</v>
      </c>
      <c r="BF229" s="663">
        <f>BF232+BF235</f>
        <v>0</v>
      </c>
      <c r="BG229" s="663">
        <f>BG232+BG235</f>
        <v>0</v>
      </c>
      <c r="BH229" s="663">
        <f>BH232+BH235</f>
        <v>0</v>
      </c>
      <c r="BI229" s="663">
        <f>BJ229+BL229+BM229</f>
        <v>0</v>
      </c>
      <c r="BJ229" s="663">
        <f>BJ230+BJ236</f>
        <v>0</v>
      </c>
      <c r="BK229" s="663"/>
      <c r="BL229" s="663">
        <f>BL230+BL236</f>
        <v>0</v>
      </c>
      <c r="BM229" s="663">
        <f>BM232+BM235</f>
        <v>0</v>
      </c>
      <c r="BN229" s="663"/>
      <c r="BO229" s="663">
        <f>BP229+BR229+BS229</f>
        <v>0</v>
      </c>
      <c r="BP229" s="663">
        <f>BP230+BP236</f>
        <v>0</v>
      </c>
      <c r="BQ229" s="663"/>
      <c r="BR229" s="663">
        <f>BR230+BR236</f>
        <v>0</v>
      </c>
      <c r="BS229" s="663">
        <f>BS232+BS235</f>
        <v>0</v>
      </c>
      <c r="BT229" s="663">
        <f>BT232+BT235</f>
        <v>0</v>
      </c>
      <c r="BU229" s="663">
        <f>BU232+BU235</f>
        <v>0</v>
      </c>
      <c r="BV229" s="663">
        <f>BW229+BY229+BZ229</f>
        <v>0</v>
      </c>
      <c r="BW229" s="663">
        <f>BW230+BW236</f>
        <v>0</v>
      </c>
      <c r="BX229" s="663"/>
      <c r="BY229" s="663">
        <f>BY230+BY236</f>
        <v>0</v>
      </c>
      <c r="BZ229" s="663">
        <f>BZ232+BZ235</f>
        <v>0</v>
      </c>
      <c r="CA229" s="663">
        <f>CB229+CC229+CD229</f>
        <v>0</v>
      </c>
      <c r="CB229" s="663">
        <f>CB230+CB236</f>
        <v>0</v>
      </c>
      <c r="CC229" s="663">
        <f>CC230+CC236</f>
        <v>0</v>
      </c>
      <c r="CD229" s="663">
        <f>CD232+CD235</f>
        <v>0</v>
      </c>
      <c r="CE229" s="663">
        <f>CF229+CH229+CI229</f>
        <v>0</v>
      </c>
      <c r="CF229" s="663">
        <f>CF230+CF236</f>
        <v>0</v>
      </c>
      <c r="CG229" s="663"/>
      <c r="CH229" s="663">
        <f>CH230+CH236</f>
        <v>0</v>
      </c>
      <c r="CI229" s="663">
        <f>CI232+CI235</f>
        <v>0</v>
      </c>
      <c r="CJ229" s="663"/>
      <c r="CK229" s="663">
        <f>CL229+CN229+CO229</f>
        <v>0</v>
      </c>
      <c r="CL229" s="663">
        <f>CL230+CL236</f>
        <v>0</v>
      </c>
      <c r="CM229" s="663"/>
      <c r="CN229" s="663">
        <f>CN230+CN236</f>
        <v>0</v>
      </c>
      <c r="CO229" s="663">
        <f>CO232+CO235</f>
        <v>0</v>
      </c>
    </row>
    <row r="230" spans="2:93" s="744" customFormat="1" ht="209.25" hidden="1" customHeight="1" x14ac:dyDescent="0.3">
      <c r="B230" s="742" t="s">
        <v>34</v>
      </c>
      <c r="C230" s="743" t="s">
        <v>330</v>
      </c>
      <c r="D230" s="182">
        <f t="shared" si="186"/>
        <v>0</v>
      </c>
      <c r="E230" s="451"/>
      <c r="F230" s="451"/>
      <c r="G230" s="451">
        <f>G231</f>
        <v>0</v>
      </c>
      <c r="H230" s="451"/>
      <c r="I230" s="451"/>
      <c r="J230" s="603" t="e">
        <f t="shared" si="158"/>
        <v>#DIV/0!</v>
      </c>
      <c r="K230" s="451"/>
      <c r="L230" s="465"/>
      <c r="M230" s="185"/>
      <c r="N230" s="603" t="e">
        <f t="shared" si="187"/>
        <v>#DIV/0!</v>
      </c>
      <c r="O230" s="465">
        <f>O231</f>
        <v>0</v>
      </c>
      <c r="P230" s="465"/>
      <c r="Q230" s="465"/>
      <c r="R230" s="465"/>
      <c r="S230" s="128">
        <f t="shared" si="166"/>
        <v>0</v>
      </c>
      <c r="T230" s="621" t="e">
        <f t="shared" si="167"/>
        <v>#DIV/0!</v>
      </c>
      <c r="U230" s="465"/>
      <c r="V230" s="621"/>
      <c r="W230" s="465"/>
      <c r="X230" s="621" t="e">
        <f t="shared" si="159"/>
        <v>#DIV/0!</v>
      </c>
      <c r="Y230" s="465">
        <f>Y231</f>
        <v>0</v>
      </c>
      <c r="Z230" s="621"/>
      <c r="AA230" s="465"/>
      <c r="AB230" s="621"/>
      <c r="AC230" s="661">
        <f t="shared" si="164"/>
        <v>0</v>
      </c>
      <c r="AD230" s="641" t="e">
        <f t="shared" si="165"/>
        <v>#DIV/0!</v>
      </c>
      <c r="AE230" s="465"/>
      <c r="AF230" s="641"/>
      <c r="AG230" s="661"/>
      <c r="AH230" s="641" t="e">
        <f t="shared" si="160"/>
        <v>#DIV/0!</v>
      </c>
      <c r="AI230" s="465">
        <f>AI231</f>
        <v>0</v>
      </c>
      <c r="AJ230" s="641">
        <v>0</v>
      </c>
      <c r="AK230" s="465"/>
      <c r="AL230" s="663"/>
      <c r="AM230" s="465"/>
      <c r="AN230" s="465"/>
      <c r="AO230" s="465"/>
      <c r="AP230" s="465"/>
      <c r="AQ230" s="465"/>
      <c r="AR230" s="465"/>
      <c r="AS230" s="465"/>
      <c r="AT230" s="465"/>
      <c r="AU230" s="182">
        <f t="shared" si="189"/>
        <v>0</v>
      </c>
      <c r="AV230" s="663">
        <f t="shared" si="188"/>
        <v>0</v>
      </c>
      <c r="AW230" s="465"/>
      <c r="AX230" s="465"/>
      <c r="AY230" s="465">
        <f>AY231</f>
        <v>0</v>
      </c>
      <c r="AZ230" s="465"/>
      <c r="BA230" s="465"/>
      <c r="BB230" s="465"/>
      <c r="BC230" s="465"/>
      <c r="BD230" s="465"/>
      <c r="BE230" s="465"/>
      <c r="BF230" s="465"/>
      <c r="BG230" s="465"/>
      <c r="BH230" s="465"/>
      <c r="BI230" s="663">
        <f>BI231</f>
        <v>0</v>
      </c>
      <c r="BJ230" s="465"/>
      <c r="BK230" s="465"/>
      <c r="BL230" s="465">
        <f>BL231</f>
        <v>0</v>
      </c>
      <c r="BM230" s="465"/>
      <c r="BN230" s="465"/>
      <c r="BO230" s="663">
        <f>BO231</f>
        <v>0</v>
      </c>
      <c r="BP230" s="663"/>
      <c r="BQ230" s="465"/>
      <c r="BR230" s="465">
        <f>BR231</f>
        <v>0</v>
      </c>
      <c r="BS230" s="465"/>
      <c r="BT230" s="465"/>
      <c r="BU230" s="465"/>
      <c r="BV230" s="663">
        <f>BV231</f>
        <v>0</v>
      </c>
      <c r="BW230" s="465"/>
      <c r="BX230" s="465"/>
      <c r="BY230" s="465">
        <f>BY231</f>
        <v>0</v>
      </c>
      <c r="BZ230" s="465"/>
      <c r="CA230" s="465">
        <f>CA231</f>
        <v>0</v>
      </c>
      <c r="CB230" s="465"/>
      <c r="CC230" s="465">
        <f>CC231</f>
        <v>0</v>
      </c>
      <c r="CD230" s="465"/>
      <c r="CE230" s="465">
        <f>CE231</f>
        <v>0</v>
      </c>
      <c r="CF230" s="465"/>
      <c r="CG230" s="465"/>
      <c r="CH230" s="465">
        <f>CH231</f>
        <v>0</v>
      </c>
      <c r="CI230" s="465"/>
      <c r="CJ230" s="465"/>
      <c r="CK230" s="663">
        <f>CK231</f>
        <v>0</v>
      </c>
      <c r="CL230" s="465"/>
      <c r="CM230" s="465"/>
      <c r="CN230" s="465">
        <f>CN231</f>
        <v>0</v>
      </c>
      <c r="CO230" s="465"/>
    </row>
    <row r="231" spans="2:93" s="77" customFormat="1" ht="206.25" hidden="1" customHeight="1" x14ac:dyDescent="0.3">
      <c r="B231" s="662" t="s">
        <v>36</v>
      </c>
      <c r="C231" s="114" t="s">
        <v>128</v>
      </c>
      <c r="D231" s="182">
        <f t="shared" si="186"/>
        <v>0</v>
      </c>
      <c r="E231" s="182"/>
      <c r="F231" s="182"/>
      <c r="G231" s="182">
        <v>0</v>
      </c>
      <c r="H231" s="248"/>
      <c r="I231" s="248"/>
      <c r="J231" s="603" t="e">
        <f t="shared" si="158"/>
        <v>#DIV/0!</v>
      </c>
      <c r="K231" s="182"/>
      <c r="L231" s="21"/>
      <c r="M231" s="185"/>
      <c r="N231" s="603" t="e">
        <f t="shared" si="187"/>
        <v>#DIV/0!</v>
      </c>
      <c r="O231" s="663">
        <v>0</v>
      </c>
      <c r="P231" s="21"/>
      <c r="Q231" s="21"/>
      <c r="R231" s="21"/>
      <c r="S231" s="128">
        <f t="shared" si="166"/>
        <v>0</v>
      </c>
      <c r="T231" s="621" t="e">
        <f t="shared" si="167"/>
        <v>#DIV/0!</v>
      </c>
      <c r="U231" s="663"/>
      <c r="V231" s="621"/>
      <c r="W231" s="663"/>
      <c r="X231" s="621" t="e">
        <f t="shared" si="159"/>
        <v>#DIV/0!</v>
      </c>
      <c r="Y231" s="663">
        <v>0</v>
      </c>
      <c r="Z231" s="621"/>
      <c r="AA231" s="21"/>
      <c r="AB231" s="621"/>
      <c r="AC231" s="661">
        <f t="shared" si="164"/>
        <v>0</v>
      </c>
      <c r="AD231" s="641" t="e">
        <f t="shared" si="165"/>
        <v>#DIV/0!</v>
      </c>
      <c r="AE231" s="663"/>
      <c r="AF231" s="641"/>
      <c r="AG231" s="661"/>
      <c r="AH231" s="641" t="e">
        <f t="shared" si="160"/>
        <v>#DIV/0!</v>
      </c>
      <c r="AI231" s="663">
        <v>0</v>
      </c>
      <c r="AJ231" s="641">
        <v>0</v>
      </c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182">
        <f t="shared" si="189"/>
        <v>0</v>
      </c>
      <c r="AV231" s="663">
        <f t="shared" si="188"/>
        <v>0</v>
      </c>
      <c r="AW231" s="663"/>
      <c r="AX231" s="663"/>
      <c r="AY231" s="663">
        <v>0</v>
      </c>
      <c r="AZ231" s="21"/>
      <c r="BA231" s="21">
        <f>BB231+BC231+BD231</f>
        <v>0</v>
      </c>
      <c r="BB231" s="21"/>
      <c r="BC231" s="21"/>
      <c r="BD231" s="21"/>
      <c r="BE231" s="663">
        <f>BF231+BG231+BH231</f>
        <v>0</v>
      </c>
      <c r="BF231" s="663">
        <f>E231</f>
        <v>0</v>
      </c>
      <c r="BG231" s="663">
        <f>G231</f>
        <v>0</v>
      </c>
      <c r="BH231" s="21"/>
      <c r="BI231" s="663">
        <f>BJ231+BL231+BM231</f>
        <v>0</v>
      </c>
      <c r="BJ231" s="663"/>
      <c r="BK231" s="663"/>
      <c r="BL231" s="663"/>
      <c r="BM231" s="21"/>
      <c r="BN231" s="663"/>
      <c r="BO231" s="663">
        <f>BP231+BR231+BS231</f>
        <v>0</v>
      </c>
      <c r="BP231" s="663"/>
      <c r="BQ231" s="663"/>
      <c r="BR231" s="663"/>
      <c r="BS231" s="21"/>
      <c r="BT231" s="663"/>
      <c r="BU231" s="21"/>
      <c r="BV231" s="663">
        <f>BW231+BY231+BZ231</f>
        <v>0</v>
      </c>
      <c r="BW231" s="663"/>
      <c r="BX231" s="663"/>
      <c r="BY231" s="663"/>
      <c r="BZ231" s="21"/>
      <c r="CA231" s="663">
        <f>CB231+CC231+CD231</f>
        <v>0</v>
      </c>
      <c r="CB231" s="182"/>
      <c r="CC231" s="182"/>
      <c r="CD231" s="248"/>
      <c r="CE231" s="663">
        <f>CF231+CH231+CI231</f>
        <v>0</v>
      </c>
      <c r="CF231" s="182"/>
      <c r="CG231" s="182"/>
      <c r="CH231" s="182"/>
      <c r="CI231" s="248"/>
      <c r="CJ231" s="663"/>
      <c r="CK231" s="663">
        <f>CL231+CN231+CO231</f>
        <v>0</v>
      </c>
      <c r="CL231" s="663"/>
      <c r="CM231" s="663"/>
      <c r="CN231" s="663"/>
      <c r="CO231" s="21"/>
    </row>
    <row r="232" spans="2:93" s="80" customFormat="1" ht="156.75" hidden="1" customHeight="1" x14ac:dyDescent="0.3">
      <c r="B232" s="209"/>
      <c r="C232" s="137" t="s">
        <v>31</v>
      </c>
      <c r="D232" s="182">
        <f t="shared" si="186"/>
        <v>0</v>
      </c>
      <c r="E232" s="123"/>
      <c r="F232" s="123"/>
      <c r="G232" s="123"/>
      <c r="H232" s="247"/>
      <c r="I232" s="247"/>
      <c r="J232" s="603" t="e">
        <f t="shared" si="158"/>
        <v>#DIV/0!</v>
      </c>
      <c r="K232" s="123"/>
      <c r="L232" s="33"/>
      <c r="M232" s="185"/>
      <c r="N232" s="603" t="e">
        <f t="shared" si="187"/>
        <v>#DIV/0!</v>
      </c>
      <c r="O232" s="120"/>
      <c r="P232" s="33"/>
      <c r="Q232" s="33"/>
      <c r="R232" s="33"/>
      <c r="S232" s="128">
        <f t="shared" si="166"/>
        <v>0</v>
      </c>
      <c r="T232" s="621" t="e">
        <f t="shared" si="167"/>
        <v>#DIV/0!</v>
      </c>
      <c r="U232" s="120"/>
      <c r="V232" s="621"/>
      <c r="W232" s="120"/>
      <c r="X232" s="621" t="e">
        <f t="shared" si="159"/>
        <v>#DIV/0!</v>
      </c>
      <c r="Y232" s="120"/>
      <c r="Z232" s="621"/>
      <c r="AA232" s="33"/>
      <c r="AB232" s="621"/>
      <c r="AC232" s="661">
        <f t="shared" si="164"/>
        <v>0</v>
      </c>
      <c r="AD232" s="641" t="e">
        <f t="shared" si="165"/>
        <v>#DIV/0!</v>
      </c>
      <c r="AE232" s="120"/>
      <c r="AF232" s="641"/>
      <c r="AG232" s="661"/>
      <c r="AH232" s="641" t="e">
        <f t="shared" si="160"/>
        <v>#DIV/0!</v>
      </c>
      <c r="AI232" s="120"/>
      <c r="AJ232" s="641">
        <v>0</v>
      </c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182">
        <f t="shared" si="189"/>
        <v>0</v>
      </c>
      <c r="AV232" s="663">
        <f t="shared" si="188"/>
        <v>0</v>
      </c>
      <c r="AW232" s="120"/>
      <c r="AX232" s="120"/>
      <c r="AY232" s="120"/>
      <c r="AZ232" s="33"/>
      <c r="BA232" s="33"/>
      <c r="BB232" s="33"/>
      <c r="BC232" s="33"/>
      <c r="BD232" s="33"/>
      <c r="BE232" s="120"/>
      <c r="BF232" s="120"/>
      <c r="BG232" s="120"/>
      <c r="BH232" s="33"/>
      <c r="BI232" s="120"/>
      <c r="BJ232" s="120"/>
      <c r="BK232" s="120"/>
      <c r="BL232" s="120"/>
      <c r="BM232" s="33"/>
      <c r="BN232" s="120"/>
      <c r="BO232" s="120"/>
      <c r="BP232" s="120"/>
      <c r="BQ232" s="120"/>
      <c r="BR232" s="120"/>
      <c r="BS232" s="33"/>
      <c r="BT232" s="120"/>
      <c r="BU232" s="33"/>
      <c r="BV232" s="120"/>
      <c r="BW232" s="120"/>
      <c r="BX232" s="120"/>
      <c r="BY232" s="120"/>
      <c r="BZ232" s="33"/>
      <c r="CA232" s="120"/>
      <c r="CB232" s="123"/>
      <c r="CC232" s="123"/>
      <c r="CD232" s="247"/>
      <c r="CE232" s="120"/>
      <c r="CF232" s="123"/>
      <c r="CG232" s="123"/>
      <c r="CH232" s="123"/>
      <c r="CI232" s="247"/>
      <c r="CJ232" s="120"/>
      <c r="CK232" s="120"/>
      <c r="CL232" s="120"/>
      <c r="CM232" s="120"/>
      <c r="CN232" s="120"/>
      <c r="CO232" s="33"/>
    </row>
    <row r="233" spans="2:93" s="77" customFormat="1" ht="186" hidden="1" customHeight="1" x14ac:dyDescent="0.3">
      <c r="B233" s="662" t="s">
        <v>179</v>
      </c>
      <c r="C233" s="114" t="s">
        <v>284</v>
      </c>
      <c r="D233" s="182">
        <f t="shared" si="186"/>
        <v>0</v>
      </c>
      <c r="E233" s="182"/>
      <c r="F233" s="182"/>
      <c r="G233" s="182"/>
      <c r="H233" s="248"/>
      <c r="I233" s="248"/>
      <c r="J233" s="603" t="e">
        <f t="shared" si="158"/>
        <v>#DIV/0!</v>
      </c>
      <c r="K233" s="182"/>
      <c r="L233" s="21"/>
      <c r="M233" s="185"/>
      <c r="N233" s="603" t="e">
        <f t="shared" si="187"/>
        <v>#DIV/0!</v>
      </c>
      <c r="O233" s="663"/>
      <c r="P233" s="21"/>
      <c r="Q233" s="21"/>
      <c r="R233" s="21"/>
      <c r="S233" s="128">
        <f t="shared" si="166"/>
        <v>0</v>
      </c>
      <c r="T233" s="621" t="e">
        <f t="shared" si="167"/>
        <v>#DIV/0!</v>
      </c>
      <c r="U233" s="663"/>
      <c r="V233" s="621"/>
      <c r="W233" s="663"/>
      <c r="X233" s="621" t="e">
        <f t="shared" si="159"/>
        <v>#DIV/0!</v>
      </c>
      <c r="Y233" s="663"/>
      <c r="Z233" s="621"/>
      <c r="AA233" s="21"/>
      <c r="AB233" s="621"/>
      <c r="AC233" s="661">
        <f t="shared" si="164"/>
        <v>0</v>
      </c>
      <c r="AD233" s="641" t="e">
        <f t="shared" si="165"/>
        <v>#DIV/0!</v>
      </c>
      <c r="AE233" s="663"/>
      <c r="AF233" s="641"/>
      <c r="AG233" s="661"/>
      <c r="AH233" s="641" t="e">
        <f t="shared" si="160"/>
        <v>#DIV/0!</v>
      </c>
      <c r="AI233" s="663"/>
      <c r="AJ233" s="641">
        <v>0</v>
      </c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182">
        <f t="shared" si="189"/>
        <v>0</v>
      </c>
      <c r="AV233" s="663">
        <f t="shared" si="188"/>
        <v>0</v>
      </c>
      <c r="AW233" s="663"/>
      <c r="AX233" s="663"/>
      <c r="AY233" s="663"/>
      <c r="AZ233" s="21"/>
      <c r="BA233" s="21"/>
      <c r="BB233" s="21"/>
      <c r="BC233" s="21"/>
      <c r="BD233" s="21"/>
      <c r="BE233" s="663"/>
      <c r="BF233" s="663"/>
      <c r="BG233" s="663"/>
      <c r="BH233" s="21"/>
      <c r="BI233" s="663"/>
      <c r="BJ233" s="663"/>
      <c r="BK233" s="663"/>
      <c r="BL233" s="663"/>
      <c r="BM233" s="21"/>
      <c r="BN233" s="663"/>
      <c r="BO233" s="663"/>
      <c r="BP233" s="663"/>
      <c r="BQ233" s="663"/>
      <c r="BR233" s="663"/>
      <c r="BS233" s="21"/>
      <c r="BT233" s="663"/>
      <c r="BU233" s="21"/>
      <c r="BV233" s="663"/>
      <c r="BW233" s="663"/>
      <c r="BX233" s="663"/>
      <c r="BY233" s="663"/>
      <c r="BZ233" s="21"/>
      <c r="CA233" s="663"/>
      <c r="CB233" s="182"/>
      <c r="CC233" s="182"/>
      <c r="CD233" s="248"/>
      <c r="CE233" s="663"/>
      <c r="CF233" s="182"/>
      <c r="CG233" s="182"/>
      <c r="CH233" s="182"/>
      <c r="CI233" s="248"/>
      <c r="CJ233" s="663"/>
      <c r="CK233" s="663"/>
      <c r="CL233" s="663"/>
      <c r="CM233" s="663"/>
      <c r="CN233" s="663"/>
      <c r="CO233" s="21"/>
    </row>
    <row r="234" spans="2:93" s="77" customFormat="1" ht="52.5" hidden="1" customHeight="1" x14ac:dyDescent="0.3">
      <c r="B234" s="662"/>
      <c r="C234" s="111" t="s">
        <v>32</v>
      </c>
      <c r="D234" s="182">
        <f t="shared" si="186"/>
        <v>0</v>
      </c>
      <c r="E234" s="182"/>
      <c r="F234" s="182"/>
      <c r="G234" s="182"/>
      <c r="H234" s="248"/>
      <c r="I234" s="248"/>
      <c r="J234" s="603" t="e">
        <f t="shared" si="158"/>
        <v>#DIV/0!</v>
      </c>
      <c r="K234" s="182"/>
      <c r="L234" s="21"/>
      <c r="M234" s="185"/>
      <c r="N234" s="603" t="e">
        <f t="shared" si="187"/>
        <v>#DIV/0!</v>
      </c>
      <c r="O234" s="663"/>
      <c r="P234" s="21"/>
      <c r="Q234" s="21"/>
      <c r="R234" s="21"/>
      <c r="S234" s="128">
        <f t="shared" si="166"/>
        <v>0</v>
      </c>
      <c r="T234" s="621" t="e">
        <f t="shared" si="167"/>
        <v>#DIV/0!</v>
      </c>
      <c r="U234" s="663"/>
      <c r="V234" s="621"/>
      <c r="W234" s="663"/>
      <c r="X234" s="621" t="e">
        <f t="shared" si="159"/>
        <v>#DIV/0!</v>
      </c>
      <c r="Y234" s="663"/>
      <c r="Z234" s="621"/>
      <c r="AA234" s="21"/>
      <c r="AB234" s="621"/>
      <c r="AC234" s="661">
        <f t="shared" si="164"/>
        <v>0</v>
      </c>
      <c r="AD234" s="641" t="e">
        <f t="shared" si="165"/>
        <v>#DIV/0!</v>
      </c>
      <c r="AE234" s="663"/>
      <c r="AF234" s="641"/>
      <c r="AG234" s="661"/>
      <c r="AH234" s="641" t="e">
        <f t="shared" si="160"/>
        <v>#DIV/0!</v>
      </c>
      <c r="AI234" s="663"/>
      <c r="AJ234" s="641">
        <v>0</v>
      </c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182">
        <f t="shared" si="189"/>
        <v>0</v>
      </c>
      <c r="AV234" s="663">
        <f t="shared" si="188"/>
        <v>0</v>
      </c>
      <c r="AW234" s="663"/>
      <c r="AX234" s="663"/>
      <c r="AY234" s="663"/>
      <c r="AZ234" s="21"/>
      <c r="BA234" s="21"/>
      <c r="BB234" s="21"/>
      <c r="BC234" s="21"/>
      <c r="BD234" s="21"/>
      <c r="BE234" s="663"/>
      <c r="BF234" s="663"/>
      <c r="BG234" s="663"/>
      <c r="BH234" s="21"/>
      <c r="BI234" s="663"/>
      <c r="BJ234" s="663"/>
      <c r="BK234" s="663"/>
      <c r="BL234" s="663"/>
      <c r="BM234" s="21"/>
      <c r="BN234" s="663"/>
      <c r="BO234" s="663"/>
      <c r="BP234" s="663"/>
      <c r="BQ234" s="663"/>
      <c r="BR234" s="663"/>
      <c r="BS234" s="21"/>
      <c r="BT234" s="663"/>
      <c r="BU234" s="21"/>
      <c r="BV234" s="663"/>
      <c r="BW234" s="663"/>
      <c r="BX234" s="663"/>
      <c r="BY234" s="663"/>
      <c r="BZ234" s="21"/>
      <c r="CA234" s="663"/>
      <c r="CB234" s="182"/>
      <c r="CC234" s="182"/>
      <c r="CD234" s="248"/>
      <c r="CE234" s="663"/>
      <c r="CF234" s="182"/>
      <c r="CG234" s="182"/>
      <c r="CH234" s="182"/>
      <c r="CI234" s="248"/>
      <c r="CJ234" s="663"/>
      <c r="CK234" s="663"/>
      <c r="CL234" s="663"/>
      <c r="CM234" s="663"/>
      <c r="CN234" s="663"/>
      <c r="CO234" s="21"/>
    </row>
    <row r="235" spans="2:93" s="77" customFormat="1" ht="52.5" hidden="1" customHeight="1" x14ac:dyDescent="0.3">
      <c r="B235" s="662"/>
      <c r="C235" s="111" t="s">
        <v>31</v>
      </c>
      <c r="D235" s="182">
        <f t="shared" si="186"/>
        <v>0</v>
      </c>
      <c r="E235" s="182"/>
      <c r="F235" s="182"/>
      <c r="G235" s="182"/>
      <c r="H235" s="248"/>
      <c r="I235" s="248"/>
      <c r="J235" s="603" t="e">
        <f t="shared" si="158"/>
        <v>#DIV/0!</v>
      </c>
      <c r="K235" s="182"/>
      <c r="L235" s="21"/>
      <c r="M235" s="185"/>
      <c r="N235" s="603" t="e">
        <f t="shared" si="187"/>
        <v>#DIV/0!</v>
      </c>
      <c r="O235" s="663"/>
      <c r="P235" s="21"/>
      <c r="Q235" s="21"/>
      <c r="R235" s="21"/>
      <c r="S235" s="128">
        <f t="shared" si="166"/>
        <v>0</v>
      </c>
      <c r="T235" s="621" t="e">
        <f t="shared" si="167"/>
        <v>#DIV/0!</v>
      </c>
      <c r="U235" s="663"/>
      <c r="V235" s="621"/>
      <c r="W235" s="663"/>
      <c r="X235" s="621" t="e">
        <f t="shared" si="159"/>
        <v>#DIV/0!</v>
      </c>
      <c r="Y235" s="663"/>
      <c r="Z235" s="621"/>
      <c r="AA235" s="21"/>
      <c r="AB235" s="621"/>
      <c r="AC235" s="661">
        <f t="shared" si="164"/>
        <v>0</v>
      </c>
      <c r="AD235" s="641" t="e">
        <f t="shared" si="165"/>
        <v>#DIV/0!</v>
      </c>
      <c r="AE235" s="663"/>
      <c r="AF235" s="641"/>
      <c r="AG235" s="661"/>
      <c r="AH235" s="641" t="e">
        <f t="shared" si="160"/>
        <v>#DIV/0!</v>
      </c>
      <c r="AI235" s="663"/>
      <c r="AJ235" s="641">
        <v>0</v>
      </c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182">
        <f t="shared" si="189"/>
        <v>0</v>
      </c>
      <c r="AV235" s="663">
        <f t="shared" si="188"/>
        <v>0</v>
      </c>
      <c r="AW235" s="663"/>
      <c r="AX235" s="663"/>
      <c r="AY235" s="663"/>
      <c r="AZ235" s="21"/>
      <c r="BA235" s="21"/>
      <c r="BB235" s="21"/>
      <c r="BC235" s="21"/>
      <c r="BD235" s="21"/>
      <c r="BE235" s="663"/>
      <c r="BF235" s="663"/>
      <c r="BG235" s="663"/>
      <c r="BH235" s="21"/>
      <c r="BI235" s="663"/>
      <c r="BJ235" s="663"/>
      <c r="BK235" s="663"/>
      <c r="BL235" s="663"/>
      <c r="BM235" s="21"/>
      <c r="BN235" s="663"/>
      <c r="BO235" s="663"/>
      <c r="BP235" s="663"/>
      <c r="BQ235" s="663"/>
      <c r="BR235" s="663"/>
      <c r="BS235" s="21"/>
      <c r="BT235" s="663"/>
      <c r="BU235" s="21"/>
      <c r="BV235" s="663"/>
      <c r="BW235" s="663"/>
      <c r="BX235" s="663"/>
      <c r="BY235" s="663"/>
      <c r="BZ235" s="21"/>
      <c r="CA235" s="663"/>
      <c r="CB235" s="182"/>
      <c r="CC235" s="182"/>
      <c r="CD235" s="248"/>
      <c r="CE235" s="663"/>
      <c r="CF235" s="182"/>
      <c r="CG235" s="182"/>
      <c r="CH235" s="182"/>
      <c r="CI235" s="248"/>
      <c r="CJ235" s="663"/>
      <c r="CK235" s="663"/>
      <c r="CL235" s="663"/>
      <c r="CM235" s="663"/>
      <c r="CN235" s="663"/>
      <c r="CO235" s="21"/>
    </row>
    <row r="236" spans="2:93" s="744" customFormat="1" ht="209.25" hidden="1" customHeight="1" x14ac:dyDescent="0.3">
      <c r="B236" s="742" t="s">
        <v>62</v>
      </c>
      <c r="C236" s="743" t="s">
        <v>331</v>
      </c>
      <c r="D236" s="182">
        <f t="shared" si="186"/>
        <v>0</v>
      </c>
      <c r="E236" s="451">
        <f>E237</f>
        <v>0</v>
      </c>
      <c r="F236" s="451"/>
      <c r="G236" s="451"/>
      <c r="H236" s="451"/>
      <c r="I236" s="451"/>
      <c r="J236" s="603" t="e">
        <f t="shared" si="158"/>
        <v>#DIV/0!</v>
      </c>
      <c r="K236" s="451">
        <f>K237</f>
        <v>0</v>
      </c>
      <c r="L236" s="465"/>
      <c r="M236" s="185"/>
      <c r="N236" s="603" t="e">
        <f t="shared" si="187"/>
        <v>#DIV/0!</v>
      </c>
      <c r="O236" s="465"/>
      <c r="P236" s="465"/>
      <c r="Q236" s="465"/>
      <c r="R236" s="465"/>
      <c r="S236" s="128">
        <f t="shared" si="166"/>
        <v>0</v>
      </c>
      <c r="T236" s="621" t="e">
        <f t="shared" si="167"/>
        <v>#DIV/0!</v>
      </c>
      <c r="U236" s="465"/>
      <c r="V236" s="621"/>
      <c r="W236" s="465"/>
      <c r="X236" s="621" t="e">
        <f t="shared" si="159"/>
        <v>#DIV/0!</v>
      </c>
      <c r="Y236" s="465"/>
      <c r="Z236" s="621"/>
      <c r="AA236" s="465"/>
      <c r="AB236" s="621"/>
      <c r="AC236" s="661">
        <f t="shared" si="164"/>
        <v>0</v>
      </c>
      <c r="AD236" s="641" t="e">
        <f t="shared" si="165"/>
        <v>#DIV/0!</v>
      </c>
      <c r="AE236" s="465"/>
      <c r="AF236" s="641"/>
      <c r="AG236" s="661"/>
      <c r="AH236" s="641" t="e">
        <f t="shared" si="160"/>
        <v>#DIV/0!</v>
      </c>
      <c r="AI236" s="465"/>
      <c r="AJ236" s="641">
        <v>0</v>
      </c>
      <c r="AK236" s="465"/>
      <c r="AL236" s="663"/>
      <c r="AM236" s="465"/>
      <c r="AN236" s="465"/>
      <c r="AO236" s="465"/>
      <c r="AP236" s="465"/>
      <c r="AQ236" s="465"/>
      <c r="AR236" s="465"/>
      <c r="AS236" s="465"/>
      <c r="AT236" s="465"/>
      <c r="AU236" s="182">
        <f t="shared" si="189"/>
        <v>0</v>
      </c>
      <c r="AV236" s="663">
        <f t="shared" si="188"/>
        <v>0</v>
      </c>
      <c r="AW236" s="465">
        <f>AW237</f>
        <v>0</v>
      </c>
      <c r="AX236" s="465"/>
      <c r="AY236" s="465"/>
      <c r="AZ236" s="465"/>
      <c r="BA236" s="465"/>
      <c r="BB236" s="465"/>
      <c r="BC236" s="465"/>
      <c r="BD236" s="465"/>
      <c r="BE236" s="465"/>
      <c r="BF236" s="465"/>
      <c r="BG236" s="465"/>
      <c r="BH236" s="465"/>
      <c r="BI236" s="663"/>
      <c r="BJ236" s="465"/>
      <c r="BK236" s="465"/>
      <c r="BL236" s="465"/>
      <c r="BM236" s="465"/>
      <c r="BN236" s="465"/>
      <c r="BO236" s="663"/>
      <c r="BP236" s="663"/>
      <c r="BQ236" s="465"/>
      <c r="BR236" s="465"/>
      <c r="BS236" s="465"/>
      <c r="BT236" s="465"/>
      <c r="BU236" s="465"/>
      <c r="BV236" s="663"/>
      <c r="BW236" s="465"/>
      <c r="BX236" s="465"/>
      <c r="BY236" s="465"/>
      <c r="BZ236" s="465"/>
      <c r="CA236" s="465"/>
      <c r="CB236" s="465"/>
      <c r="CC236" s="465"/>
      <c r="CD236" s="465"/>
      <c r="CE236" s="465"/>
      <c r="CF236" s="465"/>
      <c r="CG236" s="465"/>
      <c r="CH236" s="465"/>
      <c r="CI236" s="465"/>
      <c r="CJ236" s="465"/>
      <c r="CK236" s="663"/>
      <c r="CL236" s="465"/>
      <c r="CM236" s="465"/>
      <c r="CN236" s="465"/>
      <c r="CO236" s="465"/>
    </row>
    <row r="237" spans="2:93" s="77" customFormat="1" ht="235.5" hidden="1" customHeight="1" x14ac:dyDescent="0.3">
      <c r="B237" s="662" t="s">
        <v>178</v>
      </c>
      <c r="C237" s="114" t="s">
        <v>332</v>
      </c>
      <c r="D237" s="182">
        <f t="shared" si="186"/>
        <v>0</v>
      </c>
      <c r="E237" s="182"/>
      <c r="F237" s="182"/>
      <c r="G237" s="182"/>
      <c r="H237" s="248"/>
      <c r="I237" s="248"/>
      <c r="J237" s="603" t="e">
        <f t="shared" si="158"/>
        <v>#DIV/0!</v>
      </c>
      <c r="K237" s="182"/>
      <c r="L237" s="21"/>
      <c r="M237" s="185"/>
      <c r="N237" s="603" t="e">
        <f t="shared" si="187"/>
        <v>#DIV/0!</v>
      </c>
      <c r="O237" s="663"/>
      <c r="P237" s="21"/>
      <c r="Q237" s="21"/>
      <c r="R237" s="21"/>
      <c r="S237" s="128">
        <f t="shared" si="166"/>
        <v>0</v>
      </c>
      <c r="T237" s="621" t="e">
        <f t="shared" si="167"/>
        <v>#DIV/0!</v>
      </c>
      <c r="U237" s="663"/>
      <c r="V237" s="621"/>
      <c r="W237" s="663"/>
      <c r="X237" s="621" t="e">
        <f t="shared" si="159"/>
        <v>#DIV/0!</v>
      </c>
      <c r="Y237" s="663"/>
      <c r="Z237" s="621"/>
      <c r="AA237" s="21"/>
      <c r="AB237" s="621"/>
      <c r="AC237" s="661">
        <f t="shared" si="164"/>
        <v>0</v>
      </c>
      <c r="AD237" s="641" t="e">
        <f t="shared" si="165"/>
        <v>#DIV/0!</v>
      </c>
      <c r="AE237" s="663"/>
      <c r="AF237" s="641"/>
      <c r="AG237" s="661"/>
      <c r="AH237" s="641" t="e">
        <f t="shared" si="160"/>
        <v>#DIV/0!</v>
      </c>
      <c r="AI237" s="663"/>
      <c r="AJ237" s="641">
        <v>0</v>
      </c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182">
        <f t="shared" si="189"/>
        <v>0</v>
      </c>
      <c r="AV237" s="663">
        <f t="shared" si="188"/>
        <v>0</v>
      </c>
      <c r="AW237" s="663"/>
      <c r="AX237" s="663"/>
      <c r="AY237" s="663"/>
      <c r="AZ237" s="21"/>
      <c r="BA237" s="21"/>
      <c r="BB237" s="21"/>
      <c r="BC237" s="21"/>
      <c r="BD237" s="21"/>
      <c r="BE237" s="663"/>
      <c r="BF237" s="663"/>
      <c r="BG237" s="663"/>
      <c r="BH237" s="21"/>
      <c r="BI237" s="663"/>
      <c r="BJ237" s="663"/>
      <c r="BK237" s="663"/>
      <c r="BL237" s="663"/>
      <c r="BM237" s="21"/>
      <c r="BN237" s="663"/>
      <c r="BO237" s="663"/>
      <c r="BP237" s="663"/>
      <c r="BQ237" s="663"/>
      <c r="BR237" s="663"/>
      <c r="BS237" s="21"/>
      <c r="BT237" s="663"/>
      <c r="BU237" s="21"/>
      <c r="BV237" s="663"/>
      <c r="BW237" s="663"/>
      <c r="BX237" s="663"/>
      <c r="BY237" s="663"/>
      <c r="BZ237" s="21"/>
      <c r="CA237" s="663"/>
      <c r="CB237" s="182"/>
      <c r="CC237" s="182"/>
      <c r="CD237" s="248"/>
      <c r="CE237" s="663"/>
      <c r="CF237" s="182"/>
      <c r="CG237" s="182"/>
      <c r="CH237" s="182"/>
      <c r="CI237" s="248"/>
      <c r="CJ237" s="663"/>
      <c r="CK237" s="663"/>
      <c r="CL237" s="663"/>
      <c r="CM237" s="663"/>
      <c r="CN237" s="663"/>
      <c r="CO237" s="21"/>
    </row>
    <row r="238" spans="2:93" s="77" customFormat="1" ht="50.25" hidden="1" customHeight="1" x14ac:dyDescent="0.3">
      <c r="B238" s="662"/>
      <c r="C238" s="111" t="s">
        <v>31</v>
      </c>
      <c r="D238" s="182">
        <f t="shared" si="186"/>
        <v>0</v>
      </c>
      <c r="E238" s="182"/>
      <c r="F238" s="182">
        <v>0</v>
      </c>
      <c r="G238" s="182"/>
      <c r="H238" s="248"/>
      <c r="I238" s="182">
        <f>K238+M238</f>
        <v>0</v>
      </c>
      <c r="J238" s="603" t="e">
        <f t="shared" si="158"/>
        <v>#DIV/0!</v>
      </c>
      <c r="K238" s="182"/>
      <c r="L238" s="21"/>
      <c r="M238" s="185">
        <v>0</v>
      </c>
      <c r="N238" s="603" t="e">
        <f t="shared" si="187"/>
        <v>#DIV/0!</v>
      </c>
      <c r="O238" s="663"/>
      <c r="P238" s="21"/>
      <c r="Q238" s="21"/>
      <c r="R238" s="21"/>
      <c r="S238" s="128">
        <f t="shared" si="166"/>
        <v>0</v>
      </c>
      <c r="T238" s="621" t="e">
        <f t="shared" si="167"/>
        <v>#DIV/0!</v>
      </c>
      <c r="U238" s="663"/>
      <c r="V238" s="621"/>
      <c r="W238" s="663">
        <v>0</v>
      </c>
      <c r="X238" s="621" t="e">
        <f t="shared" si="159"/>
        <v>#DIV/0!</v>
      </c>
      <c r="Y238" s="663"/>
      <c r="Z238" s="621"/>
      <c r="AA238" s="21"/>
      <c r="AB238" s="621"/>
      <c r="AC238" s="661">
        <f t="shared" si="164"/>
        <v>0</v>
      </c>
      <c r="AD238" s="641" t="e">
        <f t="shared" si="165"/>
        <v>#DIV/0!</v>
      </c>
      <c r="AE238" s="663"/>
      <c r="AF238" s="641"/>
      <c r="AG238" s="661">
        <v>0</v>
      </c>
      <c r="AH238" s="641" t="e">
        <f t="shared" si="160"/>
        <v>#DIV/0!</v>
      </c>
      <c r="AI238" s="663"/>
      <c r="AJ238" s="641">
        <v>0</v>
      </c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663">
        <f t="shared" si="189"/>
        <v>0</v>
      </c>
      <c r="AV238" s="663">
        <f t="shared" si="188"/>
        <v>0</v>
      </c>
      <c r="AW238" s="663"/>
      <c r="AX238" s="663">
        <v>0</v>
      </c>
      <c r="AY238" s="663"/>
      <c r="AZ238" s="21"/>
      <c r="BA238" s="21"/>
      <c r="BB238" s="21"/>
      <c r="BC238" s="21"/>
      <c r="BD238" s="21"/>
      <c r="BE238" s="663"/>
      <c r="BF238" s="663"/>
      <c r="BG238" s="663"/>
      <c r="BH238" s="21"/>
      <c r="BI238" s="663"/>
      <c r="BJ238" s="663"/>
      <c r="BK238" s="663"/>
      <c r="BL238" s="663"/>
      <c r="BM238" s="21"/>
      <c r="BN238" s="663"/>
      <c r="BO238" s="663"/>
      <c r="BP238" s="663"/>
      <c r="BQ238" s="663"/>
      <c r="BR238" s="663"/>
      <c r="BS238" s="21"/>
      <c r="BT238" s="663"/>
      <c r="BU238" s="21"/>
      <c r="BV238" s="663"/>
      <c r="BW238" s="663"/>
      <c r="BX238" s="663"/>
      <c r="BY238" s="663"/>
      <c r="BZ238" s="21"/>
      <c r="CA238" s="663"/>
      <c r="CB238" s="182"/>
      <c r="CC238" s="182"/>
      <c r="CD238" s="248"/>
      <c r="CE238" s="663"/>
      <c r="CF238" s="182"/>
      <c r="CG238" s="182"/>
      <c r="CH238" s="182"/>
      <c r="CI238" s="248"/>
      <c r="CJ238" s="663"/>
      <c r="CK238" s="663"/>
      <c r="CL238" s="663"/>
      <c r="CM238" s="663"/>
      <c r="CN238" s="663"/>
      <c r="CO238" s="21"/>
    </row>
    <row r="239" spans="2:93" s="77" customFormat="1" ht="50.25" hidden="1" customHeight="1" x14ac:dyDescent="0.3">
      <c r="B239" s="660"/>
      <c r="C239" s="111"/>
      <c r="D239" s="182"/>
      <c r="E239" s="182"/>
      <c r="F239" s="182"/>
      <c r="G239" s="182"/>
      <c r="H239" s="248"/>
      <c r="I239" s="182"/>
      <c r="J239" s="567"/>
      <c r="K239" s="182"/>
      <c r="L239" s="21"/>
      <c r="M239" s="185"/>
      <c r="N239" s="567"/>
      <c r="O239" s="657"/>
      <c r="P239" s="21"/>
      <c r="Q239" s="21"/>
      <c r="R239" s="21"/>
      <c r="S239" s="128"/>
      <c r="T239" s="629"/>
      <c r="U239" s="657"/>
      <c r="V239" s="629"/>
      <c r="W239" s="657"/>
      <c r="X239" s="629"/>
      <c r="Y239" s="657"/>
      <c r="Z239" s="629"/>
      <c r="AA239" s="21"/>
      <c r="AB239" s="629"/>
      <c r="AC239" s="745"/>
      <c r="AD239" s="622"/>
      <c r="AE239" s="657"/>
      <c r="AF239" s="622"/>
      <c r="AG239" s="745"/>
      <c r="AH239" s="622"/>
      <c r="AI239" s="657"/>
      <c r="AJ239" s="622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657"/>
      <c r="AV239" s="657"/>
      <c r="AW239" s="657"/>
      <c r="AX239" s="657"/>
      <c r="AY239" s="657"/>
      <c r="AZ239" s="21"/>
      <c r="BA239" s="306"/>
      <c r="BB239" s="21"/>
      <c r="BC239" s="21"/>
      <c r="BD239" s="21"/>
      <c r="BE239" s="657"/>
      <c r="BF239" s="657"/>
      <c r="BG239" s="657"/>
      <c r="BH239" s="21"/>
      <c r="BI239" s="657"/>
      <c r="BJ239" s="657"/>
      <c r="BK239" s="657"/>
      <c r="BL239" s="657"/>
      <c r="BM239" s="21"/>
      <c r="BN239" s="657"/>
      <c r="BO239" s="657"/>
      <c r="BP239" s="657"/>
      <c r="BQ239" s="657"/>
      <c r="BR239" s="657"/>
      <c r="BS239" s="21"/>
      <c r="BT239" s="657"/>
      <c r="BU239" s="21"/>
      <c r="BV239" s="657"/>
      <c r="BW239" s="657"/>
      <c r="BX239" s="657"/>
      <c r="BY239" s="657"/>
      <c r="BZ239" s="21"/>
      <c r="CA239" s="657"/>
      <c r="CB239" s="182"/>
      <c r="CC239" s="182"/>
      <c r="CD239" s="248"/>
      <c r="CE239" s="657"/>
      <c r="CF239" s="182"/>
      <c r="CG239" s="182"/>
      <c r="CH239" s="182"/>
      <c r="CI239" s="248"/>
      <c r="CJ239" s="657"/>
      <c r="CK239" s="657"/>
      <c r="CL239" s="657"/>
      <c r="CM239" s="657"/>
      <c r="CN239" s="657"/>
      <c r="CO239" s="21"/>
    </row>
    <row r="240" spans="2:93" s="61" customFormat="1" ht="85.5" customHeight="1" x14ac:dyDescent="0.3">
      <c r="B240" s="213" t="s">
        <v>7</v>
      </c>
      <c r="C240" s="113" t="s">
        <v>414</v>
      </c>
      <c r="D240" s="185">
        <f>D241+D242+D243</f>
        <v>1876873.60623</v>
      </c>
      <c r="E240" s="185"/>
      <c r="F240" s="185">
        <f>F241+F242+F243</f>
        <v>1876873.60623</v>
      </c>
      <c r="G240" s="185"/>
      <c r="H240" s="185"/>
      <c r="I240" s="185">
        <f>K240+M240</f>
        <v>1876873.6049299999</v>
      </c>
      <c r="J240" s="567">
        <f t="shared" si="158"/>
        <v>0.99999999930735872</v>
      </c>
      <c r="K240" s="185"/>
      <c r="L240" s="666"/>
      <c r="M240" s="185">
        <f>M241+M242+M243</f>
        <v>1876873.6049299999</v>
      </c>
      <c r="N240" s="567">
        <f>M240/F240</f>
        <v>0.99999999930735872</v>
      </c>
      <c r="O240" s="666"/>
      <c r="P240" s="666"/>
      <c r="Q240" s="666"/>
      <c r="R240" s="666"/>
      <c r="S240" s="185">
        <f t="shared" si="166"/>
        <v>761659.01627000002</v>
      </c>
      <c r="T240" s="587">
        <f t="shared" si="167"/>
        <v>0.40581263103801307</v>
      </c>
      <c r="U240" s="666"/>
      <c r="V240" s="587"/>
      <c r="W240" s="185">
        <f>W241+W242+W243</f>
        <v>761659.01627000002</v>
      </c>
      <c r="X240" s="587">
        <f t="shared" si="159"/>
        <v>0.40581263103801307</v>
      </c>
      <c r="Y240" s="666"/>
      <c r="Z240" s="587"/>
      <c r="AA240" s="666"/>
      <c r="AB240" s="587"/>
      <c r="AC240" s="254">
        <f t="shared" si="164"/>
        <v>1876873.60507</v>
      </c>
      <c r="AD240" s="622">
        <f t="shared" si="165"/>
        <v>0.99999999938195094</v>
      </c>
      <c r="AE240" s="666"/>
      <c r="AF240" s="622"/>
      <c r="AG240" s="254">
        <f>AG241+AG242+AG243</f>
        <v>1876873.60507</v>
      </c>
      <c r="AH240" s="622">
        <f t="shared" si="160"/>
        <v>0.99999999938195094</v>
      </c>
      <c r="AI240" s="666"/>
      <c r="AJ240" s="622">
        <v>0</v>
      </c>
      <c r="AK240" s="666"/>
      <c r="AL240" s="666"/>
      <c r="AM240" s="666"/>
      <c r="AN240" s="666"/>
      <c r="AO240" s="666"/>
      <c r="AP240" s="666"/>
      <c r="AQ240" s="666"/>
      <c r="AR240" s="666"/>
      <c r="AS240" s="666"/>
      <c r="AT240" s="666"/>
      <c r="AU240" s="666">
        <f>AV240-D240</f>
        <v>-1.5500001609325409E-3</v>
      </c>
      <c r="AV240" s="666">
        <f>AV241+AV242+AV243</f>
        <v>1876873.6046799999</v>
      </c>
      <c r="AW240" s="666">
        <f>AW241+AW242</f>
        <v>0</v>
      </c>
      <c r="AX240" s="666">
        <f>AX241+AX242+AX243</f>
        <v>1876873.6046799999</v>
      </c>
      <c r="AY240" s="666"/>
      <c r="AZ240" s="666"/>
      <c r="BA240" s="666"/>
      <c r="BB240" s="666"/>
      <c r="BC240" s="666"/>
      <c r="BD240" s="666"/>
      <c r="BE240" s="666"/>
      <c r="BF240" s="666"/>
      <c r="BG240" s="666"/>
      <c r="BH240" s="666"/>
      <c r="BI240" s="666">
        <f>BJ240+BK240+BL240+BM240</f>
        <v>1280398.8096099999</v>
      </c>
      <c r="BJ240" s="666"/>
      <c r="BK240" s="666">
        <f>BK241+BK242</f>
        <v>1280398.8096099999</v>
      </c>
      <c r="BL240" s="666"/>
      <c r="BM240" s="666"/>
      <c r="BN240" s="666"/>
      <c r="BO240" s="666">
        <f>BP240+BQ240+BR240+BS240</f>
        <v>1280398.8096099999</v>
      </c>
      <c r="BP240" s="666"/>
      <c r="BQ240" s="185">
        <f>BQ241+BQ242</f>
        <v>1280398.8096099999</v>
      </c>
      <c r="BR240" s="666"/>
      <c r="BS240" s="102"/>
      <c r="BT240" s="666"/>
      <c r="BU240" s="102"/>
      <c r="BV240" s="666"/>
      <c r="BW240" s="666"/>
      <c r="BX240" s="666"/>
      <c r="BY240" s="666"/>
      <c r="BZ240" s="102"/>
      <c r="CA240" s="666"/>
      <c r="CB240" s="185"/>
      <c r="CC240" s="185"/>
      <c r="CD240" s="35"/>
      <c r="CE240" s="666">
        <f>CG240</f>
        <v>8864459.3514613807</v>
      </c>
      <c r="CF240" s="185"/>
      <c r="CG240" s="185">
        <f>CG241+CG242</f>
        <v>8864459.3514613807</v>
      </c>
      <c r="CH240" s="185"/>
      <c r="CI240" s="35"/>
      <c r="CJ240" s="666">
        <v>0</v>
      </c>
      <c r="CK240" s="666">
        <f t="shared" ref="CK240:CK270" si="196">CM240</f>
        <v>8864459.3514613807</v>
      </c>
      <c r="CL240" s="666"/>
      <c r="CM240" s="185">
        <f>CM241+CM242</f>
        <v>8864459.3514613807</v>
      </c>
      <c r="CN240" s="666"/>
      <c r="CO240" s="102"/>
    </row>
    <row r="241" spans="2:93" s="166" customFormat="1" ht="54" customHeight="1" x14ac:dyDescent="0.25">
      <c r="B241" s="212"/>
      <c r="C241" s="115" t="s">
        <v>32</v>
      </c>
      <c r="D241" s="192">
        <f>F241</f>
        <v>1257505.3</v>
      </c>
      <c r="E241" s="192">
        <v>0</v>
      </c>
      <c r="F241" s="192">
        <f>F245+F249+F252+F255+F259+F262+F265+F269+F276</f>
        <v>1257505.3</v>
      </c>
      <c r="G241" s="195"/>
      <c r="H241" s="249"/>
      <c r="I241" s="192">
        <f>K241+M241</f>
        <v>1257505.3</v>
      </c>
      <c r="J241" s="591">
        <f t="shared" si="158"/>
        <v>1</v>
      </c>
      <c r="K241" s="192">
        <v>0</v>
      </c>
      <c r="L241" s="300"/>
      <c r="M241" s="192">
        <f>M245+M249+M252+M255+M259+M262+M265+M269+M276</f>
        <v>1257505.3</v>
      </c>
      <c r="N241" s="591">
        <f>M241/F241</f>
        <v>1</v>
      </c>
      <c r="O241" s="24"/>
      <c r="P241" s="300"/>
      <c r="Q241" s="300"/>
      <c r="R241" s="300"/>
      <c r="S241" s="192">
        <f t="shared" si="166"/>
        <v>510311.53451999999</v>
      </c>
      <c r="T241" s="597">
        <f t="shared" si="167"/>
        <v>0.40581263118334371</v>
      </c>
      <c r="U241" s="664"/>
      <c r="V241" s="597"/>
      <c r="W241" s="192">
        <f>W245+W249+W252+W255+W259+W262+W265+W269+W276</f>
        <v>510311.53451999999</v>
      </c>
      <c r="X241" s="597">
        <f t="shared" si="159"/>
        <v>0.40581263118334371</v>
      </c>
      <c r="Y241" s="24"/>
      <c r="Z241" s="597"/>
      <c r="AA241" s="300"/>
      <c r="AB241" s="597"/>
      <c r="AC241" s="183">
        <f t="shared" si="164"/>
        <v>1257505.3</v>
      </c>
      <c r="AD241" s="633">
        <f t="shared" si="165"/>
        <v>1</v>
      </c>
      <c r="AE241" s="664"/>
      <c r="AF241" s="633"/>
      <c r="AG241" s="192">
        <f>AG245+AG249+AG252+AG255+AG259+AG262+AG265+AG269+AG276</f>
        <v>1257505.3</v>
      </c>
      <c r="AH241" s="633">
        <f t="shared" si="160"/>
        <v>1</v>
      </c>
      <c r="AI241" s="24"/>
      <c r="AJ241" s="633">
        <v>0</v>
      </c>
      <c r="AK241" s="300"/>
      <c r="AL241" s="300"/>
      <c r="AM241" s="300"/>
      <c r="AN241" s="300"/>
      <c r="AO241" s="300"/>
      <c r="AP241" s="300"/>
      <c r="AQ241" s="300"/>
      <c r="AR241" s="300"/>
      <c r="AS241" s="300"/>
      <c r="AT241" s="300"/>
      <c r="AU241" s="192">
        <f>AV241-D241</f>
        <v>0</v>
      </c>
      <c r="AV241" s="664">
        <f t="shared" ref="AV241:AV270" si="197">AX241</f>
        <v>1257505.2999999998</v>
      </c>
      <c r="AW241" s="664">
        <f>AW245+AW249+AW252+AW255+AW259+AW262+AW265+AW269</f>
        <v>0</v>
      </c>
      <c r="AX241" s="192">
        <f>AX245+AX249+AX252+AX255+AX259+AX262+AX265+AX269</f>
        <v>1257505.2999999998</v>
      </c>
      <c r="AY241" s="300"/>
      <c r="AZ241" s="300"/>
      <c r="BA241" s="664">
        <f>BB241+BC241+BD241</f>
        <v>0</v>
      </c>
      <c r="BB241" s="664"/>
      <c r="BC241" s="116"/>
      <c r="BD241" s="116"/>
      <c r="BE241" s="664">
        <f>BF241+BG241+BH241</f>
        <v>0</v>
      </c>
      <c r="BF241" s="664">
        <f>E241</f>
        <v>0</v>
      </c>
      <c r="BG241" s="24"/>
      <c r="BH241" s="300"/>
      <c r="BI241" s="192">
        <f>BK241</f>
        <v>857867.2</v>
      </c>
      <c r="BJ241" s="664"/>
      <c r="BK241" s="192">
        <f>BK245+BK249+BK252+BK255+BK259+BK262+BK265+BK269</f>
        <v>857867.2</v>
      </c>
      <c r="BL241" s="24"/>
      <c r="BM241" s="300"/>
      <c r="BN241" s="664"/>
      <c r="BO241" s="192">
        <f>BQ241</f>
        <v>857867.2</v>
      </c>
      <c r="BP241" s="664"/>
      <c r="BQ241" s="192">
        <f>BQ245+BQ249+BQ252+BQ255+BQ259+BQ262+BQ265+BQ269</f>
        <v>857867.2</v>
      </c>
      <c r="BR241" s="24"/>
      <c r="BS241" s="300"/>
      <c r="BT241" s="24"/>
      <c r="BU241" s="300"/>
      <c r="BV241" s="664">
        <f>BW241</f>
        <v>0</v>
      </c>
      <c r="BW241" s="664"/>
      <c r="BX241" s="664"/>
      <c r="BY241" s="24"/>
      <c r="BZ241" s="300"/>
      <c r="CA241" s="664">
        <f>CB241+CC241+CD241</f>
        <v>0</v>
      </c>
      <c r="CB241" s="192"/>
      <c r="CC241" s="195"/>
      <c r="CD241" s="249"/>
      <c r="CE241" s="664">
        <f>CG241</f>
        <v>3811717.5</v>
      </c>
      <c r="CF241" s="192"/>
      <c r="CG241" s="192">
        <f>CG245+CG249+CG252+CG255+CG259+CG262+CG265+CG269</f>
        <v>3811717.5</v>
      </c>
      <c r="CH241" s="195"/>
      <c r="CI241" s="249"/>
      <c r="CJ241" s="664">
        <v>0</v>
      </c>
      <c r="CK241" s="664">
        <f t="shared" si="196"/>
        <v>3811717.5</v>
      </c>
      <c r="CL241" s="664"/>
      <c r="CM241" s="192">
        <f>CM245+CM249+CM252+CM255+CM259+CM262+CM265+CM269</f>
        <v>3811717.5</v>
      </c>
      <c r="CN241" s="24"/>
      <c r="CO241" s="300"/>
    </row>
    <row r="242" spans="2:93" s="52" customFormat="1" ht="54" customHeight="1" x14ac:dyDescent="0.25">
      <c r="B242" s="206"/>
      <c r="C242" s="111" t="s">
        <v>417</v>
      </c>
      <c r="D242" s="182">
        <f>F242</f>
        <v>619368.30622999999</v>
      </c>
      <c r="E242" s="182">
        <v>0</v>
      </c>
      <c r="F242" s="182">
        <f>F246+F250+F253+F260+F263+F266+F270+F256+F277</f>
        <v>619368.30622999999</v>
      </c>
      <c r="G242" s="247"/>
      <c r="H242" s="247"/>
      <c r="I242" s="182">
        <f>K242+M242</f>
        <v>619368.30492999998</v>
      </c>
      <c r="J242" s="603">
        <f t="shared" si="158"/>
        <v>0.99999999790108729</v>
      </c>
      <c r="K242" s="182">
        <v>0</v>
      </c>
      <c r="L242" s="33"/>
      <c r="M242" s="182">
        <f>M246+M250+M253+M260+M263+M266+M270+M256+M277</f>
        <v>619368.30492999998</v>
      </c>
      <c r="N242" s="603">
        <f>M242/F242</f>
        <v>0.99999999790108729</v>
      </c>
      <c r="O242" s="33"/>
      <c r="P242" s="33"/>
      <c r="Q242" s="33"/>
      <c r="R242" s="33"/>
      <c r="S242" s="182">
        <f t="shared" si="166"/>
        <v>251347.48174999998</v>
      </c>
      <c r="T242" s="621">
        <f t="shared" si="167"/>
        <v>0.40581263074294777</v>
      </c>
      <c r="U242" s="663"/>
      <c r="V242" s="621"/>
      <c r="W242" s="182">
        <f>W246+W250+W253+W260+W263+W266+W270+W256+W277</f>
        <v>251347.48174999998</v>
      </c>
      <c r="X242" s="621">
        <f t="shared" si="159"/>
        <v>0.40581263074294777</v>
      </c>
      <c r="Y242" s="33"/>
      <c r="Z242" s="621"/>
      <c r="AA242" s="33"/>
      <c r="AB242" s="621"/>
      <c r="AC242" s="661">
        <f t="shared" si="164"/>
        <v>619368.30507</v>
      </c>
      <c r="AD242" s="641">
        <f t="shared" si="165"/>
        <v>0.99999999812712403</v>
      </c>
      <c r="AE242" s="663"/>
      <c r="AF242" s="641"/>
      <c r="AG242" s="182">
        <f>AG246+AG250+AG253+AG260+AG263+AG266+AG270+AG256+AG277</f>
        <v>619368.30507</v>
      </c>
      <c r="AH242" s="641">
        <f t="shared" si="160"/>
        <v>0.99999999812712403</v>
      </c>
      <c r="AI242" s="33"/>
      <c r="AJ242" s="641">
        <v>0</v>
      </c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182">
        <f>AV242-D242</f>
        <v>-1.5499999281018972E-3</v>
      </c>
      <c r="AV242" s="663">
        <f t="shared" si="197"/>
        <v>619368.30468000006</v>
      </c>
      <c r="AW242" s="663">
        <f>AW246+AW250+AW253+AW260+AW263+AW266+AW270</f>
        <v>0</v>
      </c>
      <c r="AX242" s="182">
        <f>AX246+AX250+AX253+AX260+AX263+AX266+AX270+AX256</f>
        <v>619368.30468000006</v>
      </c>
      <c r="AY242" s="33"/>
      <c r="AZ242" s="33"/>
      <c r="BA242" s="663">
        <f>BB242+BC242+BD242</f>
        <v>0</v>
      </c>
      <c r="BB242" s="663"/>
      <c r="BC242" s="33"/>
      <c r="BD242" s="33"/>
      <c r="BE242" s="663">
        <f>BF242+BG242+BH242</f>
        <v>0</v>
      </c>
      <c r="BF242" s="663">
        <f>E242</f>
        <v>0</v>
      </c>
      <c r="BG242" s="33"/>
      <c r="BH242" s="33"/>
      <c r="BI242" s="182">
        <f>BK242</f>
        <v>422531.60961000004</v>
      </c>
      <c r="BJ242" s="663"/>
      <c r="BK242" s="182">
        <f>BK246+BK250+BK253+BK260+BK263+BK266+BK270+BK256</f>
        <v>422531.60961000004</v>
      </c>
      <c r="BL242" s="33"/>
      <c r="BM242" s="33"/>
      <c r="BN242" s="663"/>
      <c r="BO242" s="182">
        <f>BQ242</f>
        <v>422531.60961000004</v>
      </c>
      <c r="BP242" s="663"/>
      <c r="BQ242" s="182">
        <f>BQ246+BQ250+BQ253+BQ260+BQ263+BQ266+BQ270+BQ256</f>
        <v>422531.60961000004</v>
      </c>
      <c r="BR242" s="33"/>
      <c r="BS242" s="33"/>
      <c r="BT242" s="33"/>
      <c r="BU242" s="33"/>
      <c r="BV242" s="663">
        <f>BW242</f>
        <v>0</v>
      </c>
      <c r="BW242" s="663"/>
      <c r="BX242" s="663"/>
      <c r="BY242" s="33"/>
      <c r="BZ242" s="33"/>
      <c r="CA242" s="663">
        <f>CB242+CC242+CD242</f>
        <v>0</v>
      </c>
      <c r="CB242" s="182"/>
      <c r="CC242" s="247"/>
      <c r="CD242" s="247"/>
      <c r="CE242" s="663">
        <f>CG242</f>
        <v>5052741.8514613807</v>
      </c>
      <c r="CF242" s="182"/>
      <c r="CG242" s="182">
        <f>CG246+CG250+CG253+CG260+CG263+CG266+CG270+CG256</f>
        <v>5052741.8514613807</v>
      </c>
      <c r="CH242" s="247"/>
      <c r="CI242" s="247"/>
      <c r="CJ242" s="663">
        <v>0</v>
      </c>
      <c r="CK242" s="663">
        <f t="shared" si="196"/>
        <v>5052741.8514613807</v>
      </c>
      <c r="CL242" s="663"/>
      <c r="CM242" s="182">
        <f>CM246+CM250+CM253+CM260+CM263+CM266+CM270+CM256</f>
        <v>5052741.8514613807</v>
      </c>
      <c r="CN242" s="33"/>
      <c r="CO242" s="33"/>
    </row>
    <row r="243" spans="2:93" s="52" customFormat="1" ht="54" hidden="1" customHeight="1" x14ac:dyDescent="0.25">
      <c r="B243" s="206"/>
      <c r="C243" s="111" t="s">
        <v>282</v>
      </c>
      <c r="D243" s="182">
        <f>F243</f>
        <v>0</v>
      </c>
      <c r="E243" s="182"/>
      <c r="F243" s="182">
        <f>F247+F267+F257</f>
        <v>0</v>
      </c>
      <c r="G243" s="247"/>
      <c r="H243" s="247"/>
      <c r="I243" s="182">
        <f>K243+M243+O243+Q243</f>
        <v>0</v>
      </c>
      <c r="J243" s="603" t="e">
        <f t="shared" si="158"/>
        <v>#DIV/0!</v>
      </c>
      <c r="K243" s="182"/>
      <c r="L243" s="33"/>
      <c r="M243" s="182">
        <f>M247+M267+M257</f>
        <v>0</v>
      </c>
      <c r="N243" s="603"/>
      <c r="O243" s="33"/>
      <c r="P243" s="33"/>
      <c r="Q243" s="33"/>
      <c r="R243" s="33"/>
      <c r="S243" s="182">
        <f t="shared" si="166"/>
        <v>0</v>
      </c>
      <c r="T243" s="621" t="e">
        <f t="shared" si="167"/>
        <v>#DIV/0!</v>
      </c>
      <c r="U243" s="663"/>
      <c r="V243" s="621"/>
      <c r="W243" s="182">
        <f>W247+W267+W257</f>
        <v>0</v>
      </c>
      <c r="X243" s="621" t="e">
        <f t="shared" si="159"/>
        <v>#DIV/0!</v>
      </c>
      <c r="Y243" s="33"/>
      <c r="Z243" s="621"/>
      <c r="AA243" s="33"/>
      <c r="AB243" s="621"/>
      <c r="AC243" s="661">
        <f t="shared" si="164"/>
        <v>0</v>
      </c>
      <c r="AD243" s="641" t="e">
        <f t="shared" si="165"/>
        <v>#DIV/0!</v>
      </c>
      <c r="AE243" s="663"/>
      <c r="AF243" s="641"/>
      <c r="AG243" s="661">
        <f>AG247+AG267+AG257</f>
        <v>0</v>
      </c>
      <c r="AH243" s="641" t="e">
        <f t="shared" si="160"/>
        <v>#DIV/0!</v>
      </c>
      <c r="AI243" s="33"/>
      <c r="AJ243" s="641">
        <v>0</v>
      </c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663">
        <f>AV243-D243</f>
        <v>0</v>
      </c>
      <c r="AV243" s="663">
        <f>AX243</f>
        <v>0</v>
      </c>
      <c r="AW243" s="663"/>
      <c r="AX243" s="182">
        <f>AX247+AX267+AX257</f>
        <v>0</v>
      </c>
      <c r="AY243" s="33"/>
      <c r="AZ243" s="33"/>
      <c r="BA243" s="663"/>
      <c r="BB243" s="663"/>
      <c r="BC243" s="33"/>
      <c r="BD243" s="33"/>
      <c r="BE243" s="663"/>
      <c r="BF243" s="663"/>
      <c r="BG243" s="33"/>
      <c r="BH243" s="33"/>
      <c r="BI243" s="663"/>
      <c r="BJ243" s="663"/>
      <c r="BK243" s="663"/>
      <c r="BL243" s="33"/>
      <c r="BM243" s="33"/>
      <c r="BN243" s="663"/>
      <c r="BO243" s="663"/>
      <c r="BP243" s="663"/>
      <c r="BQ243" s="663"/>
      <c r="BR243" s="33"/>
      <c r="BS243" s="33"/>
      <c r="BT243" s="33"/>
      <c r="BU243" s="33"/>
      <c r="BV243" s="663"/>
      <c r="BW243" s="663"/>
      <c r="BX243" s="663"/>
      <c r="BY243" s="33"/>
      <c r="BZ243" s="33"/>
      <c r="CA243" s="663"/>
      <c r="CB243" s="182"/>
      <c r="CC243" s="247"/>
      <c r="CD243" s="247"/>
      <c r="CE243" s="663"/>
      <c r="CF243" s="182"/>
      <c r="CG243" s="182"/>
      <c r="CH243" s="247"/>
      <c r="CI243" s="247"/>
      <c r="CJ243" s="663"/>
      <c r="CK243" s="663"/>
      <c r="CL243" s="663"/>
      <c r="CM243" s="182"/>
      <c r="CN243" s="33"/>
      <c r="CO243" s="33"/>
    </row>
    <row r="244" spans="2:93" s="77" customFormat="1" ht="177.75" customHeight="1" x14ac:dyDescent="0.3">
      <c r="B244" s="662" t="s">
        <v>34</v>
      </c>
      <c r="C244" s="111" t="s">
        <v>53</v>
      </c>
      <c r="D244" s="182">
        <f t="shared" ref="D244:D250" si="198">F244</f>
        <v>573544.33528</v>
      </c>
      <c r="E244" s="182"/>
      <c r="F244" s="182">
        <f>F245+F246</f>
        <v>573544.33528</v>
      </c>
      <c r="G244" s="182"/>
      <c r="H244" s="248"/>
      <c r="I244" s="182">
        <f t="shared" ref="I244:I257" si="199">M244</f>
        <v>573544.33513999998</v>
      </c>
      <c r="J244" s="567">
        <f t="shared" si="158"/>
        <v>0.9999999997559037</v>
      </c>
      <c r="K244" s="182"/>
      <c r="L244" s="21"/>
      <c r="M244" s="505">
        <f>M245+M246+M247</f>
        <v>573544.33513999998</v>
      </c>
      <c r="N244" s="567">
        <f>M244/F244</f>
        <v>0.9999999997559037</v>
      </c>
      <c r="O244" s="663"/>
      <c r="P244" s="21"/>
      <c r="Q244" s="21"/>
      <c r="R244" s="21"/>
      <c r="S244" s="505">
        <f t="shared" si="166"/>
        <v>59253.040719999997</v>
      </c>
      <c r="T244" s="621">
        <f t="shared" si="167"/>
        <v>0.10331030589130152</v>
      </c>
      <c r="U244" s="663"/>
      <c r="V244" s="621"/>
      <c r="W244" s="505">
        <f>W245+W246+W247</f>
        <v>59253.040719999997</v>
      </c>
      <c r="X244" s="621">
        <f t="shared" si="159"/>
        <v>0.10331030589130152</v>
      </c>
      <c r="Y244" s="663"/>
      <c r="Z244" s="621"/>
      <c r="AA244" s="21"/>
      <c r="AB244" s="621"/>
      <c r="AC244" s="661">
        <f t="shared" si="164"/>
        <v>573544.33528</v>
      </c>
      <c r="AD244" s="641">
        <f t="shared" si="165"/>
        <v>1</v>
      </c>
      <c r="AE244" s="663"/>
      <c r="AF244" s="641"/>
      <c r="AG244" s="505">
        <f>AG245+AG246+AG247</f>
        <v>573544.33528</v>
      </c>
      <c r="AH244" s="641">
        <f t="shared" si="160"/>
        <v>1</v>
      </c>
      <c r="AI244" s="663"/>
      <c r="AJ244" s="641">
        <v>0</v>
      </c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663">
        <f>AU245+AU246+AU247</f>
        <v>-110058.55028999998</v>
      </c>
      <c r="AV244" s="663">
        <f t="shared" si="197"/>
        <v>240033.58499</v>
      </c>
      <c r="AW244" s="663"/>
      <c r="AX244" s="505">
        <f>AX245+AX246+AX247</f>
        <v>240033.58499</v>
      </c>
      <c r="AY244" s="663"/>
      <c r="AZ244" s="21"/>
      <c r="BA244" s="21"/>
      <c r="BB244" s="21"/>
      <c r="BC244" s="21"/>
      <c r="BD244" s="21"/>
      <c r="BE244" s="663"/>
      <c r="BF244" s="663"/>
      <c r="BG244" s="663"/>
      <c r="BH244" s="21"/>
      <c r="BI244" s="663">
        <f>BK244</f>
        <v>494495.67304999998</v>
      </c>
      <c r="BJ244" s="663"/>
      <c r="BK244" s="182">
        <f>BK245+BK246</f>
        <v>494495.67304999998</v>
      </c>
      <c r="BL244" s="663"/>
      <c r="BM244" s="21"/>
      <c r="BN244" s="663"/>
      <c r="BO244" s="663">
        <f>BQ244</f>
        <v>494495.67304999998</v>
      </c>
      <c r="BP244" s="663"/>
      <c r="BQ244" s="182">
        <f>BQ245+BQ246</f>
        <v>494495.67304999998</v>
      </c>
      <c r="BR244" s="663"/>
      <c r="BS244" s="21"/>
      <c r="BT244" s="663"/>
      <c r="BU244" s="21"/>
      <c r="BV244" s="663"/>
      <c r="BW244" s="663"/>
      <c r="BX244" s="663"/>
      <c r="BY244" s="663"/>
      <c r="BZ244" s="21"/>
      <c r="CA244" s="663"/>
      <c r="CB244" s="182"/>
      <c r="CC244" s="182"/>
      <c r="CD244" s="248"/>
      <c r="CE244" s="663">
        <f t="shared" ref="CE244:CE270" si="200">CG244</f>
        <v>1947710.2433500001</v>
      </c>
      <c r="CF244" s="182"/>
      <c r="CG244" s="663">
        <f>CG245+CG246</f>
        <v>1947710.2433500001</v>
      </c>
      <c r="CH244" s="182"/>
      <c r="CI244" s="248"/>
      <c r="CJ244" s="663">
        <v>0</v>
      </c>
      <c r="CK244" s="663">
        <f t="shared" si="196"/>
        <v>1947710.2433500001</v>
      </c>
      <c r="CL244" s="663"/>
      <c r="CM244" s="663">
        <f>CM245+CM246</f>
        <v>1947710.2433500001</v>
      </c>
      <c r="CN244" s="663"/>
      <c r="CO244" s="21"/>
    </row>
    <row r="245" spans="2:93" s="190" customFormat="1" ht="44.25" customHeight="1" x14ac:dyDescent="0.3">
      <c r="B245" s="207"/>
      <c r="C245" s="115" t="s">
        <v>32</v>
      </c>
      <c r="D245" s="192">
        <f t="shared" si="198"/>
        <v>384274.7</v>
      </c>
      <c r="E245" s="192"/>
      <c r="F245" s="192">
        <v>384274.7</v>
      </c>
      <c r="G245" s="192"/>
      <c r="H245" s="249"/>
      <c r="I245" s="192">
        <f t="shared" si="199"/>
        <v>384274.7</v>
      </c>
      <c r="J245" s="591">
        <f t="shared" si="158"/>
        <v>1</v>
      </c>
      <c r="K245" s="192"/>
      <c r="L245" s="300"/>
      <c r="M245" s="192">
        <v>384274.7</v>
      </c>
      <c r="N245" s="591">
        <f>M245/F245</f>
        <v>1</v>
      </c>
      <c r="O245" s="664"/>
      <c r="P245" s="300"/>
      <c r="Q245" s="300"/>
      <c r="R245" s="300"/>
      <c r="S245" s="192">
        <f t="shared" si="166"/>
        <v>39699.536809999998</v>
      </c>
      <c r="T245" s="597">
        <f t="shared" si="167"/>
        <v>0.10331030590876786</v>
      </c>
      <c r="U245" s="664"/>
      <c r="V245" s="597"/>
      <c r="W245" s="192">
        <v>39699.536809999998</v>
      </c>
      <c r="X245" s="597">
        <f t="shared" si="159"/>
        <v>0.10331030590876786</v>
      </c>
      <c r="Y245" s="664"/>
      <c r="Z245" s="597"/>
      <c r="AA245" s="300"/>
      <c r="AB245" s="597"/>
      <c r="AC245" s="183">
        <f t="shared" si="164"/>
        <v>384274.7</v>
      </c>
      <c r="AD245" s="633">
        <f t="shared" si="165"/>
        <v>1</v>
      </c>
      <c r="AE245" s="664"/>
      <c r="AF245" s="633"/>
      <c r="AG245" s="192">
        <f>D245</f>
        <v>384274.7</v>
      </c>
      <c r="AH245" s="633">
        <f t="shared" si="160"/>
        <v>1</v>
      </c>
      <c r="AI245" s="664"/>
      <c r="AJ245" s="633">
        <v>0</v>
      </c>
      <c r="AK245" s="300"/>
      <c r="AL245" s="300"/>
      <c r="AM245" s="300"/>
      <c r="AN245" s="300"/>
      <c r="AO245" s="300"/>
      <c r="AP245" s="300"/>
      <c r="AQ245" s="300"/>
      <c r="AR245" s="300"/>
      <c r="AS245" s="300"/>
      <c r="AT245" s="300"/>
      <c r="AU245" s="664"/>
      <c r="AV245" s="664">
        <f t="shared" si="197"/>
        <v>160822.5</v>
      </c>
      <c r="AW245" s="664"/>
      <c r="AX245" s="192">
        <v>160822.5</v>
      </c>
      <c r="AY245" s="664"/>
      <c r="AZ245" s="300"/>
      <c r="BA245" s="300"/>
      <c r="BB245" s="300"/>
      <c r="BC245" s="300"/>
      <c r="BD245" s="300"/>
      <c r="BE245" s="664"/>
      <c r="BF245" s="664"/>
      <c r="BG245" s="664"/>
      <c r="BH245" s="300"/>
      <c r="BI245" s="664">
        <f>BK245</f>
        <v>331312.09999999998</v>
      </c>
      <c r="BJ245" s="664"/>
      <c r="BK245" s="664">
        <f>[6]Лист1!$C$8</f>
        <v>331312.09999999998</v>
      </c>
      <c r="BL245" s="664"/>
      <c r="BM245" s="300"/>
      <c r="BN245" s="664"/>
      <c r="BO245" s="664">
        <f>BQ245</f>
        <v>331312.09999999998</v>
      </c>
      <c r="BP245" s="664"/>
      <c r="BQ245" s="664">
        <f>[6]Лист1!$C$8</f>
        <v>331312.09999999998</v>
      </c>
      <c r="BR245" s="664"/>
      <c r="BS245" s="300"/>
      <c r="BT245" s="664"/>
      <c r="BU245" s="300"/>
      <c r="BV245" s="664"/>
      <c r="BW245" s="664"/>
      <c r="BX245" s="664"/>
      <c r="BY245" s="664"/>
      <c r="BZ245" s="300"/>
      <c r="CA245" s="664"/>
      <c r="CB245" s="192"/>
      <c r="CC245" s="192"/>
      <c r="CD245" s="249"/>
      <c r="CE245" s="664">
        <f t="shared" si="200"/>
        <v>837515.4</v>
      </c>
      <c r="CF245" s="192"/>
      <c r="CG245" s="664">
        <v>837515.4</v>
      </c>
      <c r="CH245" s="192"/>
      <c r="CI245" s="249"/>
      <c r="CJ245" s="664">
        <f>CM245-CG245</f>
        <v>0</v>
      </c>
      <c r="CK245" s="664">
        <f t="shared" si="196"/>
        <v>837515.4</v>
      </c>
      <c r="CL245" s="664"/>
      <c r="CM245" s="664">
        <v>837515.4</v>
      </c>
      <c r="CN245" s="664"/>
      <c r="CO245" s="300"/>
    </row>
    <row r="246" spans="2:93" s="77" customFormat="1" ht="44.25" customHeight="1" x14ac:dyDescent="0.3">
      <c r="B246" s="662"/>
      <c r="C246" s="111" t="s">
        <v>417</v>
      </c>
      <c r="D246" s="182">
        <f t="shared" si="198"/>
        <v>189269.63527999999</v>
      </c>
      <c r="E246" s="182"/>
      <c r="F246" s="182">
        <v>189269.63527999999</v>
      </c>
      <c r="G246" s="182"/>
      <c r="H246" s="248"/>
      <c r="I246" s="182">
        <f t="shared" si="199"/>
        <v>189269.63514</v>
      </c>
      <c r="J246" s="603">
        <f t="shared" si="158"/>
        <v>0.99999999926031458</v>
      </c>
      <c r="K246" s="182"/>
      <c r="L246" s="21"/>
      <c r="M246" s="182">
        <v>189269.63514</v>
      </c>
      <c r="N246" s="603">
        <f>M246/F246</f>
        <v>0.99999999926031458</v>
      </c>
      <c r="O246" s="663"/>
      <c r="P246" s="21"/>
      <c r="Q246" s="21"/>
      <c r="R246" s="21"/>
      <c r="S246" s="182">
        <f t="shared" si="166"/>
        <v>19553.503909999999</v>
      </c>
      <c r="T246" s="621">
        <f t="shared" si="167"/>
        <v>0.10331030585583956</v>
      </c>
      <c r="U246" s="663"/>
      <c r="V246" s="621"/>
      <c r="W246" s="182">
        <v>19553.503909999999</v>
      </c>
      <c r="X246" s="621">
        <f t="shared" si="159"/>
        <v>0.10331030585583956</v>
      </c>
      <c r="Y246" s="663"/>
      <c r="Z246" s="621"/>
      <c r="AA246" s="21"/>
      <c r="AB246" s="621"/>
      <c r="AC246" s="661">
        <f t="shared" si="164"/>
        <v>189269.63527999999</v>
      </c>
      <c r="AD246" s="641">
        <f t="shared" si="165"/>
        <v>1</v>
      </c>
      <c r="AE246" s="663"/>
      <c r="AF246" s="641"/>
      <c r="AG246" s="505">
        <f>D246</f>
        <v>189269.63527999999</v>
      </c>
      <c r="AH246" s="641">
        <f t="shared" si="160"/>
        <v>1</v>
      </c>
      <c r="AI246" s="663"/>
      <c r="AJ246" s="641">
        <v>0</v>
      </c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663">
        <f>AX246-F246</f>
        <v>-110058.55028999998</v>
      </c>
      <c r="AV246" s="663">
        <f t="shared" si="197"/>
        <v>79211.084990000003</v>
      </c>
      <c r="AW246" s="663"/>
      <c r="AX246" s="182">
        <f>79211.08498+0.00001</f>
        <v>79211.084990000003</v>
      </c>
      <c r="AY246" s="663"/>
      <c r="AZ246" s="21"/>
      <c r="BA246" s="21"/>
      <c r="BB246" s="21"/>
      <c r="BC246" s="21"/>
      <c r="BD246" s="21"/>
      <c r="BE246" s="663"/>
      <c r="BF246" s="663"/>
      <c r="BG246" s="663"/>
      <c r="BH246" s="21"/>
      <c r="BI246" s="663">
        <f>BK246</f>
        <v>163183.57305000001</v>
      </c>
      <c r="BJ246" s="663"/>
      <c r="BK246" s="663">
        <v>163183.57305000001</v>
      </c>
      <c r="BL246" s="663"/>
      <c r="BM246" s="663"/>
      <c r="BN246" s="663"/>
      <c r="BO246" s="663">
        <f>BQ246</f>
        <v>163183.57305000001</v>
      </c>
      <c r="BP246" s="663"/>
      <c r="BQ246" s="663">
        <v>163183.57305000001</v>
      </c>
      <c r="BR246" s="663"/>
      <c r="BS246" s="663"/>
      <c r="BT246" s="663"/>
      <c r="BU246" s="663"/>
      <c r="BV246" s="663"/>
      <c r="BW246" s="663"/>
      <c r="BX246" s="663"/>
      <c r="BY246" s="663"/>
      <c r="BZ246" s="663"/>
      <c r="CA246" s="663"/>
      <c r="CB246" s="663"/>
      <c r="CC246" s="663"/>
      <c r="CD246" s="663"/>
      <c r="CE246" s="663">
        <f t="shared" si="200"/>
        <v>1110194.84335</v>
      </c>
      <c r="CF246" s="182"/>
      <c r="CG246" s="663">
        <v>1110194.84335</v>
      </c>
      <c r="CH246" s="182"/>
      <c r="CI246" s="248"/>
      <c r="CJ246" s="663">
        <v>0</v>
      </c>
      <c r="CK246" s="663">
        <f t="shared" si="196"/>
        <v>1110194.84335</v>
      </c>
      <c r="CL246" s="663"/>
      <c r="CM246" s="663">
        <v>1110194.84335</v>
      </c>
      <c r="CN246" s="663"/>
      <c r="CO246" s="21"/>
    </row>
    <row r="247" spans="2:93" s="77" customFormat="1" ht="44.25" hidden="1" customHeight="1" x14ac:dyDescent="0.3">
      <c r="B247" s="662"/>
      <c r="C247" s="111" t="s">
        <v>31</v>
      </c>
      <c r="D247" s="182">
        <f t="shared" si="198"/>
        <v>0</v>
      </c>
      <c r="E247" s="182"/>
      <c r="F247" s="182">
        <v>0</v>
      </c>
      <c r="G247" s="182"/>
      <c r="H247" s="248"/>
      <c r="I247" s="182">
        <f t="shared" si="199"/>
        <v>0</v>
      </c>
      <c r="J247" s="603" t="e">
        <f t="shared" si="158"/>
        <v>#DIV/0!</v>
      </c>
      <c r="K247" s="182"/>
      <c r="L247" s="21"/>
      <c r="M247" s="182"/>
      <c r="N247" s="21"/>
      <c r="O247" s="663"/>
      <c r="P247" s="21"/>
      <c r="Q247" s="21"/>
      <c r="R247" s="21"/>
      <c r="S247" s="182">
        <f t="shared" si="166"/>
        <v>0</v>
      </c>
      <c r="T247" s="621" t="e">
        <f t="shared" si="167"/>
        <v>#DIV/0!</v>
      </c>
      <c r="U247" s="663"/>
      <c r="V247" s="621"/>
      <c r="W247" s="182"/>
      <c r="X247" s="621" t="e">
        <f t="shared" si="159"/>
        <v>#DIV/0!</v>
      </c>
      <c r="Y247" s="663"/>
      <c r="Z247" s="621"/>
      <c r="AA247" s="21"/>
      <c r="AB247" s="621"/>
      <c r="AC247" s="661">
        <f t="shared" si="164"/>
        <v>0</v>
      </c>
      <c r="AD247" s="641" t="e">
        <f t="shared" si="165"/>
        <v>#DIV/0!</v>
      </c>
      <c r="AE247" s="663"/>
      <c r="AF247" s="641"/>
      <c r="AG247" s="663">
        <f>D247</f>
        <v>0</v>
      </c>
      <c r="AH247" s="641" t="e">
        <f t="shared" si="160"/>
        <v>#DIV/0!</v>
      </c>
      <c r="AI247" s="663"/>
      <c r="AJ247" s="641">
        <v>0</v>
      </c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663">
        <f>AX247-F247</f>
        <v>0</v>
      </c>
      <c r="AV247" s="663">
        <f>AX247</f>
        <v>0</v>
      </c>
      <c r="AW247" s="663"/>
      <c r="AX247" s="182">
        <v>0</v>
      </c>
      <c r="AY247" s="663"/>
      <c r="AZ247" s="21"/>
      <c r="BA247" s="21"/>
      <c r="BB247" s="21"/>
      <c r="BC247" s="21"/>
      <c r="BD247" s="21"/>
      <c r="BE247" s="663"/>
      <c r="BF247" s="663"/>
      <c r="BG247" s="663"/>
      <c r="BH247" s="21"/>
      <c r="BI247" s="663"/>
      <c r="BJ247" s="663"/>
      <c r="BK247" s="663"/>
      <c r="BL247" s="663"/>
      <c r="BM247" s="21"/>
      <c r="BN247" s="663"/>
      <c r="BO247" s="663"/>
      <c r="BP247" s="663"/>
      <c r="BQ247" s="663"/>
      <c r="BR247" s="663"/>
      <c r="BS247" s="21"/>
      <c r="BT247" s="663"/>
      <c r="BU247" s="21"/>
      <c r="BV247" s="663"/>
      <c r="BW247" s="663"/>
      <c r="BX247" s="663"/>
      <c r="BY247" s="663"/>
      <c r="BZ247" s="21"/>
      <c r="CA247" s="663"/>
      <c r="CB247" s="182"/>
      <c r="CC247" s="182"/>
      <c r="CD247" s="248"/>
      <c r="CE247" s="663"/>
      <c r="CF247" s="182"/>
      <c r="CG247" s="663"/>
      <c r="CH247" s="182"/>
      <c r="CI247" s="248"/>
      <c r="CJ247" s="663"/>
      <c r="CK247" s="663"/>
      <c r="CL247" s="663"/>
      <c r="CM247" s="663"/>
      <c r="CN247" s="663"/>
      <c r="CO247" s="21"/>
    </row>
    <row r="248" spans="2:93" s="77" customFormat="1" ht="44.25" hidden="1" customHeight="1" x14ac:dyDescent="0.3">
      <c r="B248" s="662" t="s">
        <v>62</v>
      </c>
      <c r="C248" s="111" t="s">
        <v>38</v>
      </c>
      <c r="D248" s="182">
        <f t="shared" si="198"/>
        <v>0</v>
      </c>
      <c r="E248" s="182"/>
      <c r="F248" s="182">
        <f>F249+F250</f>
        <v>0</v>
      </c>
      <c r="G248" s="182"/>
      <c r="H248" s="248"/>
      <c r="I248" s="182">
        <f t="shared" si="199"/>
        <v>0</v>
      </c>
      <c r="J248" s="603" t="e">
        <f t="shared" si="158"/>
        <v>#DIV/0!</v>
      </c>
      <c r="K248" s="182"/>
      <c r="L248" s="21"/>
      <c r="M248" s="505">
        <f>M249+M250</f>
        <v>0</v>
      </c>
      <c r="N248" s="21"/>
      <c r="O248" s="663"/>
      <c r="P248" s="21"/>
      <c r="Q248" s="21"/>
      <c r="R248" s="21"/>
      <c r="S248" s="505">
        <f t="shared" si="166"/>
        <v>0</v>
      </c>
      <c r="T248" s="621" t="e">
        <f t="shared" si="167"/>
        <v>#DIV/0!</v>
      </c>
      <c r="U248" s="663"/>
      <c r="V248" s="621"/>
      <c r="W248" s="505">
        <f>W249+W250</f>
        <v>0</v>
      </c>
      <c r="X248" s="621" t="e">
        <f t="shared" si="159"/>
        <v>#DIV/0!</v>
      </c>
      <c r="Y248" s="663"/>
      <c r="Z248" s="621"/>
      <c r="AA248" s="21"/>
      <c r="AB248" s="621"/>
      <c r="AC248" s="661">
        <f t="shared" si="164"/>
        <v>0</v>
      </c>
      <c r="AD248" s="641" t="e">
        <f t="shared" si="165"/>
        <v>#DIV/0!</v>
      </c>
      <c r="AE248" s="663"/>
      <c r="AF248" s="641"/>
      <c r="AG248" s="663">
        <f>AI248</f>
        <v>0</v>
      </c>
      <c r="AH248" s="641" t="e">
        <f t="shared" si="160"/>
        <v>#DIV/0!</v>
      </c>
      <c r="AI248" s="663"/>
      <c r="AJ248" s="641">
        <v>0</v>
      </c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182"/>
      <c r="AV248" s="663">
        <f t="shared" si="197"/>
        <v>0</v>
      </c>
      <c r="AW248" s="663"/>
      <c r="AX248" s="505">
        <f>AX249+AX250</f>
        <v>0</v>
      </c>
      <c r="AY248" s="663"/>
      <c r="AZ248" s="21"/>
      <c r="BA248" s="21"/>
      <c r="BB248" s="21"/>
      <c r="BC248" s="21"/>
      <c r="BD248" s="21"/>
      <c r="BE248" s="663"/>
      <c r="BF248" s="663"/>
      <c r="BG248" s="663"/>
      <c r="BH248" s="21"/>
      <c r="BI248" s="663"/>
      <c r="BJ248" s="663"/>
      <c r="BK248" s="663"/>
      <c r="BL248" s="663"/>
      <c r="BM248" s="21"/>
      <c r="BN248" s="663"/>
      <c r="BO248" s="663"/>
      <c r="BP248" s="663"/>
      <c r="BQ248" s="663"/>
      <c r="BR248" s="663"/>
      <c r="BS248" s="21"/>
      <c r="BT248" s="663"/>
      <c r="BU248" s="21"/>
      <c r="BV248" s="663"/>
      <c r="BW248" s="663"/>
      <c r="BX248" s="663"/>
      <c r="BY248" s="663"/>
      <c r="BZ248" s="21"/>
      <c r="CA248" s="663"/>
      <c r="CB248" s="182"/>
      <c r="CC248" s="182"/>
      <c r="CD248" s="248"/>
      <c r="CE248" s="663">
        <f t="shared" si="200"/>
        <v>348754.88565401756</v>
      </c>
      <c r="CF248" s="182"/>
      <c r="CG248" s="663">
        <f>CG249+CG250</f>
        <v>348754.88565401756</v>
      </c>
      <c r="CH248" s="182"/>
      <c r="CI248" s="248"/>
      <c r="CJ248" s="663"/>
      <c r="CK248" s="663">
        <f t="shared" si="196"/>
        <v>348754.88565401756</v>
      </c>
      <c r="CL248" s="663"/>
      <c r="CM248" s="663">
        <f>CM249+CM250</f>
        <v>348754.88565401756</v>
      </c>
      <c r="CN248" s="663"/>
      <c r="CO248" s="21"/>
    </row>
    <row r="249" spans="2:93" s="77" customFormat="1" ht="55.5" hidden="1" customHeight="1" x14ac:dyDescent="0.3">
      <c r="B249" s="662"/>
      <c r="C249" s="111" t="s">
        <v>32</v>
      </c>
      <c r="D249" s="182">
        <f t="shared" si="198"/>
        <v>0</v>
      </c>
      <c r="E249" s="182"/>
      <c r="F249" s="182">
        <v>0</v>
      </c>
      <c r="G249" s="182"/>
      <c r="H249" s="248"/>
      <c r="I249" s="182">
        <f t="shared" si="199"/>
        <v>0</v>
      </c>
      <c r="J249" s="603" t="e">
        <f t="shared" si="158"/>
        <v>#DIV/0!</v>
      </c>
      <c r="K249" s="182"/>
      <c r="L249" s="21"/>
      <c r="M249" s="182">
        <v>0</v>
      </c>
      <c r="N249" s="21"/>
      <c r="O249" s="663"/>
      <c r="P249" s="21"/>
      <c r="Q249" s="21"/>
      <c r="R249" s="21"/>
      <c r="S249" s="182">
        <f t="shared" si="166"/>
        <v>0</v>
      </c>
      <c r="T249" s="621" t="e">
        <f t="shared" si="167"/>
        <v>#DIV/0!</v>
      </c>
      <c r="U249" s="663"/>
      <c r="V249" s="621"/>
      <c r="W249" s="182">
        <v>0</v>
      </c>
      <c r="X249" s="621" t="e">
        <f t="shared" si="159"/>
        <v>#DIV/0!</v>
      </c>
      <c r="Y249" s="663"/>
      <c r="Z249" s="621"/>
      <c r="AA249" s="21"/>
      <c r="AB249" s="621"/>
      <c r="AC249" s="661">
        <f t="shared" si="164"/>
        <v>0</v>
      </c>
      <c r="AD249" s="641" t="e">
        <f t="shared" si="165"/>
        <v>#DIV/0!</v>
      </c>
      <c r="AE249" s="663"/>
      <c r="AF249" s="641"/>
      <c r="AG249" s="663">
        <f>AI249</f>
        <v>0</v>
      </c>
      <c r="AH249" s="641" t="e">
        <f t="shared" si="160"/>
        <v>#DIV/0!</v>
      </c>
      <c r="AI249" s="663"/>
      <c r="AJ249" s="641">
        <v>0</v>
      </c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182"/>
      <c r="AV249" s="663">
        <f t="shared" si="197"/>
        <v>0</v>
      </c>
      <c r="AW249" s="663"/>
      <c r="AX249" s="182">
        <v>0</v>
      </c>
      <c r="AY249" s="663"/>
      <c r="AZ249" s="21"/>
      <c r="BA249" s="21"/>
      <c r="BB249" s="21"/>
      <c r="BC249" s="21"/>
      <c r="BD249" s="21"/>
      <c r="BE249" s="663"/>
      <c r="BF249" s="663"/>
      <c r="BG249" s="663"/>
      <c r="BH249" s="21"/>
      <c r="BI249" s="663"/>
      <c r="BJ249" s="663"/>
      <c r="BK249" s="663"/>
      <c r="BL249" s="663"/>
      <c r="BM249" s="21"/>
      <c r="BN249" s="663"/>
      <c r="BO249" s="663">
        <f>BQ249</f>
        <v>0</v>
      </c>
      <c r="BP249" s="663"/>
      <c r="BQ249" s="663">
        <v>0</v>
      </c>
      <c r="BR249" s="663"/>
      <c r="BS249" s="21"/>
      <c r="BT249" s="663"/>
      <c r="BU249" s="21"/>
      <c r="BV249" s="663"/>
      <c r="BW249" s="663"/>
      <c r="BX249" s="663"/>
      <c r="BY249" s="663"/>
      <c r="BZ249" s="21"/>
      <c r="CA249" s="663"/>
      <c r="CB249" s="182"/>
      <c r="CC249" s="182"/>
      <c r="CD249" s="248"/>
      <c r="CE249" s="663">
        <f t="shared" si="200"/>
        <v>149964.6</v>
      </c>
      <c r="CF249" s="182"/>
      <c r="CG249" s="663">
        <f>[6]Лист1!$D$11</f>
        <v>149964.6</v>
      </c>
      <c r="CH249" s="182"/>
      <c r="CI249" s="248"/>
      <c r="CJ249" s="663"/>
      <c r="CK249" s="663">
        <f t="shared" si="196"/>
        <v>149964.6</v>
      </c>
      <c r="CL249" s="663"/>
      <c r="CM249" s="663">
        <f>[6]Лист1!$D$11</f>
        <v>149964.6</v>
      </c>
      <c r="CN249" s="663"/>
      <c r="CO249" s="21"/>
    </row>
    <row r="250" spans="2:93" s="77" customFormat="1" ht="55.5" hidden="1" customHeight="1" x14ac:dyDescent="0.3">
      <c r="B250" s="662"/>
      <c r="C250" s="111" t="s">
        <v>417</v>
      </c>
      <c r="D250" s="182">
        <f t="shared" si="198"/>
        <v>0</v>
      </c>
      <c r="E250" s="182"/>
      <c r="F250" s="182">
        <v>0</v>
      </c>
      <c r="G250" s="182"/>
      <c r="H250" s="248"/>
      <c r="I250" s="182">
        <f t="shared" si="199"/>
        <v>0</v>
      </c>
      <c r="J250" s="603" t="e">
        <f t="shared" si="158"/>
        <v>#DIV/0!</v>
      </c>
      <c r="K250" s="182"/>
      <c r="L250" s="21"/>
      <c r="M250" s="182">
        <v>0</v>
      </c>
      <c r="N250" s="21"/>
      <c r="O250" s="663"/>
      <c r="P250" s="21"/>
      <c r="Q250" s="21"/>
      <c r="R250" s="21"/>
      <c r="S250" s="182">
        <f t="shared" si="166"/>
        <v>0</v>
      </c>
      <c r="T250" s="621" t="e">
        <f t="shared" si="167"/>
        <v>#DIV/0!</v>
      </c>
      <c r="U250" s="663"/>
      <c r="V250" s="621"/>
      <c r="W250" s="182">
        <v>0</v>
      </c>
      <c r="X250" s="621" t="e">
        <f t="shared" si="159"/>
        <v>#DIV/0!</v>
      </c>
      <c r="Y250" s="663"/>
      <c r="Z250" s="621"/>
      <c r="AA250" s="21"/>
      <c r="AB250" s="621"/>
      <c r="AC250" s="661">
        <f t="shared" si="164"/>
        <v>0</v>
      </c>
      <c r="AD250" s="641" t="e">
        <f t="shared" si="165"/>
        <v>#DIV/0!</v>
      </c>
      <c r="AE250" s="663"/>
      <c r="AF250" s="641"/>
      <c r="AG250" s="663">
        <f>AI250</f>
        <v>0</v>
      </c>
      <c r="AH250" s="641" t="e">
        <f t="shared" si="160"/>
        <v>#DIV/0!</v>
      </c>
      <c r="AI250" s="663"/>
      <c r="AJ250" s="641">
        <v>0</v>
      </c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182"/>
      <c r="AV250" s="663">
        <f t="shared" si="197"/>
        <v>0</v>
      </c>
      <c r="AW250" s="663"/>
      <c r="AX250" s="182">
        <v>0</v>
      </c>
      <c r="AY250" s="663"/>
      <c r="AZ250" s="21"/>
      <c r="BA250" s="21"/>
      <c r="BB250" s="21"/>
      <c r="BC250" s="21"/>
      <c r="BD250" s="21"/>
      <c r="BE250" s="663"/>
      <c r="BF250" s="663"/>
      <c r="BG250" s="663"/>
      <c r="BH250" s="21"/>
      <c r="BI250" s="663"/>
      <c r="BJ250" s="663"/>
      <c r="BK250" s="663"/>
      <c r="BL250" s="663"/>
      <c r="BM250" s="21"/>
      <c r="BN250" s="663"/>
      <c r="BO250" s="663">
        <f>BQ250</f>
        <v>0</v>
      </c>
      <c r="BP250" s="663"/>
      <c r="BQ250" s="663">
        <v>0</v>
      </c>
      <c r="BR250" s="663"/>
      <c r="BS250" s="21"/>
      <c r="BT250" s="663"/>
      <c r="BU250" s="21"/>
      <c r="BV250" s="663"/>
      <c r="BW250" s="663"/>
      <c r="BX250" s="663"/>
      <c r="BY250" s="663"/>
      <c r="BZ250" s="21"/>
      <c r="CA250" s="663"/>
      <c r="CB250" s="182"/>
      <c r="CC250" s="182"/>
      <c r="CD250" s="248"/>
      <c r="CE250" s="663">
        <f t="shared" si="200"/>
        <v>198790.28565401753</v>
      </c>
      <c r="CF250" s="182"/>
      <c r="CG250" s="663">
        <f>[6]Лист1!$D$12</f>
        <v>198790.28565401753</v>
      </c>
      <c r="CH250" s="182"/>
      <c r="CI250" s="248"/>
      <c r="CJ250" s="663"/>
      <c r="CK250" s="663">
        <f t="shared" si="196"/>
        <v>198790.28565401753</v>
      </c>
      <c r="CL250" s="663"/>
      <c r="CM250" s="663">
        <f>[6]Лист1!$D$12</f>
        <v>198790.28565401753</v>
      </c>
      <c r="CN250" s="663"/>
      <c r="CO250" s="21"/>
    </row>
    <row r="251" spans="2:93" s="77" customFormat="1" ht="55.5" customHeight="1" x14ac:dyDescent="0.3">
      <c r="B251" s="662" t="s">
        <v>62</v>
      </c>
      <c r="C251" s="138" t="s">
        <v>220</v>
      </c>
      <c r="D251" s="182">
        <f t="shared" ref="D251:D257" si="201">F251</f>
        <v>184421.19740999999</v>
      </c>
      <c r="E251" s="182"/>
      <c r="F251" s="182">
        <f>F252+F253</f>
        <v>184421.19740999999</v>
      </c>
      <c r="G251" s="182"/>
      <c r="H251" s="248"/>
      <c r="I251" s="182">
        <f t="shared" si="199"/>
        <v>184421.19624999998</v>
      </c>
      <c r="J251" s="603">
        <f t="shared" si="158"/>
        <v>0.99999999371005055</v>
      </c>
      <c r="K251" s="182"/>
      <c r="L251" s="21"/>
      <c r="M251" s="505">
        <f>M252+M253</f>
        <v>184421.19624999998</v>
      </c>
      <c r="N251" s="567">
        <f>M251/F251</f>
        <v>0.99999999371005055</v>
      </c>
      <c r="O251" s="663"/>
      <c r="P251" s="21"/>
      <c r="Q251" s="21"/>
      <c r="R251" s="21"/>
      <c r="S251" s="505">
        <f t="shared" si="166"/>
        <v>184421.19624999998</v>
      </c>
      <c r="T251" s="621">
        <f t="shared" si="167"/>
        <v>0.99999999371005055</v>
      </c>
      <c r="U251" s="663"/>
      <c r="V251" s="621"/>
      <c r="W251" s="505">
        <f>W252+W253</f>
        <v>184421.19624999998</v>
      </c>
      <c r="X251" s="621">
        <f t="shared" si="159"/>
        <v>0.99999999371005055</v>
      </c>
      <c r="Y251" s="663"/>
      <c r="Z251" s="621"/>
      <c r="AA251" s="21"/>
      <c r="AB251" s="621"/>
      <c r="AC251" s="661">
        <f t="shared" si="164"/>
        <v>184421.19624999998</v>
      </c>
      <c r="AD251" s="641">
        <f t="shared" si="165"/>
        <v>0.99999999371005055</v>
      </c>
      <c r="AE251" s="663"/>
      <c r="AF251" s="641"/>
      <c r="AG251" s="505">
        <f>AG252+AG253</f>
        <v>184421.19624999998</v>
      </c>
      <c r="AH251" s="641">
        <f t="shared" si="160"/>
        <v>0.99999999371005055</v>
      </c>
      <c r="AI251" s="663"/>
      <c r="AJ251" s="641">
        <v>0</v>
      </c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182"/>
      <c r="AV251" s="663">
        <f t="shared" si="197"/>
        <v>184421.19624999998</v>
      </c>
      <c r="AW251" s="663"/>
      <c r="AX251" s="505">
        <f>AX252+AX253</f>
        <v>184421.19624999998</v>
      </c>
      <c r="AY251" s="663"/>
      <c r="AZ251" s="21"/>
      <c r="BA251" s="21"/>
      <c r="BB251" s="21"/>
      <c r="BC251" s="21"/>
      <c r="BD251" s="21"/>
      <c r="BE251" s="663"/>
      <c r="BF251" s="663"/>
      <c r="BG251" s="663"/>
      <c r="BH251" s="21"/>
      <c r="BI251" s="663"/>
      <c r="BJ251" s="663"/>
      <c r="BK251" s="663"/>
      <c r="BL251" s="663"/>
      <c r="BM251" s="21"/>
      <c r="BN251" s="663"/>
      <c r="BO251" s="663"/>
      <c r="BP251" s="663"/>
      <c r="BQ251" s="663"/>
      <c r="BR251" s="663"/>
      <c r="BS251" s="21"/>
      <c r="BT251" s="663"/>
      <c r="BU251" s="21"/>
      <c r="BV251" s="663"/>
      <c r="BW251" s="663"/>
      <c r="BX251" s="663"/>
      <c r="BY251" s="663"/>
      <c r="BZ251" s="21"/>
      <c r="CA251" s="663"/>
      <c r="CB251" s="182"/>
      <c r="CC251" s="182"/>
      <c r="CD251" s="248"/>
      <c r="CE251" s="663">
        <f t="shared" si="200"/>
        <v>0</v>
      </c>
      <c r="CF251" s="182"/>
      <c r="CG251" s="663">
        <f>CG252+CG253</f>
        <v>0</v>
      </c>
      <c r="CH251" s="182"/>
      <c r="CI251" s="248"/>
      <c r="CJ251" s="663">
        <f>CM251</f>
        <v>0</v>
      </c>
      <c r="CK251" s="663">
        <f t="shared" si="196"/>
        <v>0</v>
      </c>
      <c r="CL251" s="663"/>
      <c r="CM251" s="663">
        <f>CM252+CM253</f>
        <v>0</v>
      </c>
      <c r="CN251" s="663"/>
      <c r="CO251" s="21"/>
    </row>
    <row r="252" spans="2:93" s="190" customFormat="1" ht="55.5" customHeight="1" x14ac:dyDescent="0.3">
      <c r="B252" s="207"/>
      <c r="C252" s="115" t="s">
        <v>32</v>
      </c>
      <c r="D252" s="192">
        <f t="shared" si="201"/>
        <v>123562.19999999998</v>
      </c>
      <c r="E252" s="192"/>
      <c r="F252" s="192">
        <f>[6]Лист1!$B$14</f>
        <v>123562.19999999998</v>
      </c>
      <c r="G252" s="192"/>
      <c r="H252" s="249"/>
      <c r="I252" s="192">
        <f t="shared" si="199"/>
        <v>123562.19999999998</v>
      </c>
      <c r="J252" s="591">
        <f t="shared" si="158"/>
        <v>1</v>
      </c>
      <c r="K252" s="192"/>
      <c r="L252" s="300"/>
      <c r="M252" s="192">
        <f>D252</f>
        <v>123562.19999999998</v>
      </c>
      <c r="N252" s="591">
        <f>M252/F252</f>
        <v>1</v>
      </c>
      <c r="O252" s="664"/>
      <c r="P252" s="300"/>
      <c r="Q252" s="300"/>
      <c r="R252" s="300"/>
      <c r="S252" s="192">
        <f t="shared" si="166"/>
        <v>123562.19999999998</v>
      </c>
      <c r="T252" s="597">
        <f t="shared" si="167"/>
        <v>1</v>
      </c>
      <c r="U252" s="664"/>
      <c r="V252" s="597"/>
      <c r="W252" s="192">
        <f>D252</f>
        <v>123562.19999999998</v>
      </c>
      <c r="X252" s="597">
        <f t="shared" si="159"/>
        <v>1</v>
      </c>
      <c r="Y252" s="664"/>
      <c r="Z252" s="597"/>
      <c r="AA252" s="300"/>
      <c r="AB252" s="597"/>
      <c r="AC252" s="183">
        <f t="shared" si="164"/>
        <v>123562.19999999998</v>
      </c>
      <c r="AD252" s="633">
        <f t="shared" si="165"/>
        <v>1</v>
      </c>
      <c r="AE252" s="664"/>
      <c r="AF252" s="633"/>
      <c r="AG252" s="192">
        <f>D252</f>
        <v>123562.19999999998</v>
      </c>
      <c r="AH252" s="633">
        <f t="shared" si="160"/>
        <v>1</v>
      </c>
      <c r="AI252" s="664"/>
      <c r="AJ252" s="633">
        <v>0</v>
      </c>
      <c r="AK252" s="300"/>
      <c r="AL252" s="300"/>
      <c r="AM252" s="300"/>
      <c r="AN252" s="300"/>
      <c r="AO252" s="300"/>
      <c r="AP252" s="300"/>
      <c r="AQ252" s="300"/>
      <c r="AR252" s="300"/>
      <c r="AS252" s="300"/>
      <c r="AT252" s="300"/>
      <c r="AU252" s="192"/>
      <c r="AV252" s="664">
        <f t="shared" si="197"/>
        <v>123562.19999999998</v>
      </c>
      <c r="AW252" s="664"/>
      <c r="AX252" s="192">
        <f>[6]Лист1!$B$14</f>
        <v>123562.19999999998</v>
      </c>
      <c r="AY252" s="664"/>
      <c r="AZ252" s="300"/>
      <c r="BA252" s="300"/>
      <c r="BB252" s="300"/>
      <c r="BC252" s="300"/>
      <c r="BD252" s="300"/>
      <c r="BE252" s="664"/>
      <c r="BF252" s="664"/>
      <c r="BG252" s="664"/>
      <c r="BH252" s="300"/>
      <c r="BI252" s="664"/>
      <c r="BJ252" s="664"/>
      <c r="BK252" s="664"/>
      <c r="BL252" s="664"/>
      <c r="BM252" s="300"/>
      <c r="BN252" s="664"/>
      <c r="BO252" s="664">
        <f>BQ252</f>
        <v>0</v>
      </c>
      <c r="BP252" s="664"/>
      <c r="BQ252" s="664">
        <v>0</v>
      </c>
      <c r="BR252" s="664"/>
      <c r="BS252" s="300"/>
      <c r="BT252" s="664"/>
      <c r="BU252" s="300"/>
      <c r="BV252" s="664"/>
      <c r="BW252" s="664"/>
      <c r="BX252" s="664"/>
      <c r="BY252" s="664"/>
      <c r="BZ252" s="300"/>
      <c r="CA252" s="664"/>
      <c r="CB252" s="192"/>
      <c r="CC252" s="192"/>
      <c r="CD252" s="249"/>
      <c r="CE252" s="664">
        <f t="shared" si="200"/>
        <v>0</v>
      </c>
      <c r="CF252" s="192"/>
      <c r="CG252" s="664">
        <v>0</v>
      </c>
      <c r="CH252" s="192"/>
      <c r="CI252" s="249"/>
      <c r="CJ252" s="664">
        <f>CM252</f>
        <v>0</v>
      </c>
      <c r="CK252" s="664">
        <f t="shared" si="196"/>
        <v>0</v>
      </c>
      <c r="CL252" s="664"/>
      <c r="CM252" s="664">
        <v>0</v>
      </c>
      <c r="CN252" s="664"/>
      <c r="CO252" s="300"/>
    </row>
    <row r="253" spans="2:93" s="77" customFormat="1" ht="55.5" customHeight="1" x14ac:dyDescent="0.3">
      <c r="B253" s="662"/>
      <c r="C253" s="111" t="s">
        <v>417</v>
      </c>
      <c r="D253" s="182">
        <f t="shared" si="201"/>
        <v>60858.997410000004</v>
      </c>
      <c r="E253" s="182"/>
      <c r="F253" s="182">
        <v>60858.997410000004</v>
      </c>
      <c r="G253" s="182"/>
      <c r="H253" s="248"/>
      <c r="I253" s="182">
        <f t="shared" si="199"/>
        <v>60858.996249999997</v>
      </c>
      <c r="J253" s="603">
        <f t="shared" si="158"/>
        <v>0.99999998093954789</v>
      </c>
      <c r="K253" s="182"/>
      <c r="L253" s="21"/>
      <c r="M253" s="182">
        <v>60858.996249999997</v>
      </c>
      <c r="N253" s="603">
        <f>M253/F253</f>
        <v>0.99999998093954789</v>
      </c>
      <c r="O253" s="663"/>
      <c r="P253" s="21"/>
      <c r="Q253" s="21"/>
      <c r="R253" s="21"/>
      <c r="S253" s="182">
        <f t="shared" si="166"/>
        <v>60858.996249999997</v>
      </c>
      <c r="T253" s="621">
        <f t="shared" si="167"/>
        <v>0.99999998093954789</v>
      </c>
      <c r="U253" s="663"/>
      <c r="V253" s="621"/>
      <c r="W253" s="182">
        <v>60858.996249999997</v>
      </c>
      <c r="X253" s="621">
        <f t="shared" si="159"/>
        <v>0.99999998093954789</v>
      </c>
      <c r="Y253" s="663"/>
      <c r="Z253" s="621"/>
      <c r="AA253" s="21"/>
      <c r="AB253" s="621"/>
      <c r="AC253" s="661">
        <f t="shared" si="164"/>
        <v>60858.996249999997</v>
      </c>
      <c r="AD253" s="641">
        <f t="shared" si="165"/>
        <v>0.99999998093954789</v>
      </c>
      <c r="AE253" s="663"/>
      <c r="AF253" s="641"/>
      <c r="AG253" s="182">
        <v>60858.996249999997</v>
      </c>
      <c r="AH253" s="641">
        <f t="shared" si="160"/>
        <v>0.99999998093954789</v>
      </c>
      <c r="AI253" s="663"/>
      <c r="AJ253" s="641">
        <v>0</v>
      </c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182"/>
      <c r="AV253" s="663">
        <f t="shared" si="197"/>
        <v>60858.996249999997</v>
      </c>
      <c r="AW253" s="663"/>
      <c r="AX253" s="182">
        <v>60858.996249999997</v>
      </c>
      <c r="AY253" s="663"/>
      <c r="AZ253" s="21"/>
      <c r="BA253" s="21"/>
      <c r="BB253" s="21"/>
      <c r="BC253" s="21"/>
      <c r="BD253" s="21"/>
      <c r="BE253" s="663"/>
      <c r="BF253" s="663"/>
      <c r="BG253" s="663"/>
      <c r="BH253" s="21"/>
      <c r="BI253" s="663"/>
      <c r="BJ253" s="663"/>
      <c r="BK253" s="663"/>
      <c r="BL253" s="663"/>
      <c r="BM253" s="21"/>
      <c r="BN253" s="663"/>
      <c r="BO253" s="663">
        <f>BQ253</f>
        <v>0</v>
      </c>
      <c r="BP253" s="663"/>
      <c r="BQ253" s="663">
        <v>0</v>
      </c>
      <c r="BR253" s="663"/>
      <c r="BS253" s="21"/>
      <c r="BT253" s="663"/>
      <c r="BU253" s="21"/>
      <c r="BV253" s="663"/>
      <c r="BW253" s="663"/>
      <c r="BX253" s="663"/>
      <c r="BY253" s="663"/>
      <c r="BZ253" s="21"/>
      <c r="CA253" s="663"/>
      <c r="CB253" s="182"/>
      <c r="CC253" s="182"/>
      <c r="CD253" s="248"/>
      <c r="CE253" s="663">
        <f t="shared" si="200"/>
        <v>0</v>
      </c>
      <c r="CF253" s="182"/>
      <c r="CG253" s="663">
        <v>0</v>
      </c>
      <c r="CH253" s="182"/>
      <c r="CI253" s="248"/>
      <c r="CJ253" s="663">
        <f>CM253</f>
        <v>0</v>
      </c>
      <c r="CK253" s="663">
        <f t="shared" si="196"/>
        <v>0</v>
      </c>
      <c r="CL253" s="663"/>
      <c r="CM253" s="663">
        <v>0</v>
      </c>
      <c r="CN253" s="663"/>
      <c r="CO253" s="21"/>
    </row>
    <row r="254" spans="2:93" s="77" customFormat="1" ht="55.5" hidden="1" customHeight="1" x14ac:dyDescent="0.3">
      <c r="B254" s="662" t="s">
        <v>7</v>
      </c>
      <c r="C254" s="138" t="s">
        <v>221</v>
      </c>
      <c r="D254" s="182">
        <f t="shared" si="201"/>
        <v>0</v>
      </c>
      <c r="E254" s="182"/>
      <c r="F254" s="182">
        <f>F255+F256+F257</f>
        <v>0</v>
      </c>
      <c r="G254" s="182"/>
      <c r="H254" s="248"/>
      <c r="I254" s="182">
        <f t="shared" si="199"/>
        <v>0</v>
      </c>
      <c r="J254" s="603" t="e">
        <f t="shared" si="158"/>
        <v>#DIV/0!</v>
      </c>
      <c r="K254" s="182"/>
      <c r="L254" s="21"/>
      <c r="M254" s="505"/>
      <c r="N254" s="21"/>
      <c r="O254" s="663"/>
      <c r="P254" s="21"/>
      <c r="Q254" s="21"/>
      <c r="R254" s="21"/>
      <c r="S254" s="128">
        <f t="shared" si="166"/>
        <v>0</v>
      </c>
      <c r="T254" s="621" t="e">
        <f t="shared" si="167"/>
        <v>#DIV/0!</v>
      </c>
      <c r="U254" s="663"/>
      <c r="V254" s="621"/>
      <c r="W254" s="505"/>
      <c r="X254" s="621" t="e">
        <f t="shared" si="159"/>
        <v>#DIV/0!</v>
      </c>
      <c r="Y254" s="663"/>
      <c r="Z254" s="621"/>
      <c r="AA254" s="21"/>
      <c r="AB254" s="621"/>
      <c r="AC254" s="661">
        <f t="shared" si="164"/>
        <v>0</v>
      </c>
      <c r="AD254" s="641" t="e">
        <f t="shared" si="165"/>
        <v>#DIV/0!</v>
      </c>
      <c r="AE254" s="663"/>
      <c r="AF254" s="641"/>
      <c r="AG254" s="505">
        <f>AG257</f>
        <v>0</v>
      </c>
      <c r="AH254" s="641" t="e">
        <f t="shared" si="160"/>
        <v>#DIV/0!</v>
      </c>
      <c r="AI254" s="663"/>
      <c r="AJ254" s="641">
        <v>0</v>
      </c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663">
        <f>AX254-F254</f>
        <v>0</v>
      </c>
      <c r="AV254" s="663">
        <f t="shared" si="197"/>
        <v>0</v>
      </c>
      <c r="AW254" s="663"/>
      <c r="AX254" s="505">
        <v>0</v>
      </c>
      <c r="AY254" s="663"/>
      <c r="AZ254" s="21"/>
      <c r="BA254" s="21"/>
      <c r="BB254" s="21"/>
      <c r="BC254" s="21"/>
      <c r="BD254" s="21"/>
      <c r="BE254" s="663"/>
      <c r="BF254" s="663"/>
      <c r="BG254" s="663"/>
      <c r="BH254" s="21"/>
      <c r="BI254" s="663">
        <f>BK254</f>
        <v>643749.40480999998</v>
      </c>
      <c r="BJ254" s="663">
        <f>BJ255+BJ256</f>
        <v>0</v>
      </c>
      <c r="BK254" s="182">
        <f>BK255+BK256</f>
        <v>643749.40480999998</v>
      </c>
      <c r="BL254" s="663"/>
      <c r="BM254" s="21"/>
      <c r="BN254" s="663"/>
      <c r="BO254" s="663">
        <f>BQ254</f>
        <v>643749.40480999998</v>
      </c>
      <c r="BP254" s="663">
        <f>BP255+BP256</f>
        <v>0</v>
      </c>
      <c r="BQ254" s="182">
        <f>BQ255+BQ256</f>
        <v>643749.40480999998</v>
      </c>
      <c r="BR254" s="663"/>
      <c r="BS254" s="21"/>
      <c r="BT254" s="663"/>
      <c r="BU254" s="21"/>
      <c r="BV254" s="663"/>
      <c r="BW254" s="663"/>
      <c r="BX254" s="663"/>
      <c r="BY254" s="663"/>
      <c r="BZ254" s="21"/>
      <c r="CA254" s="663"/>
      <c r="CB254" s="182"/>
      <c r="CC254" s="182"/>
      <c r="CD254" s="248"/>
      <c r="CE254" s="663">
        <f t="shared" si="200"/>
        <v>721466.51563000004</v>
      </c>
      <c r="CF254" s="182"/>
      <c r="CG254" s="663">
        <f>CG255+CG256</f>
        <v>721466.51563000004</v>
      </c>
      <c r="CH254" s="182"/>
      <c r="CI254" s="248"/>
      <c r="CJ254" s="663"/>
      <c r="CK254" s="663">
        <f t="shared" si="196"/>
        <v>721466.51563000004</v>
      </c>
      <c r="CL254" s="663"/>
      <c r="CM254" s="663">
        <f>CM255+CM256</f>
        <v>721466.51563000004</v>
      </c>
      <c r="CN254" s="663"/>
      <c r="CO254" s="21"/>
    </row>
    <row r="255" spans="2:93" s="190" customFormat="1" ht="55.5" hidden="1" customHeight="1" x14ac:dyDescent="0.3">
      <c r="B255" s="207"/>
      <c r="C255" s="115" t="s">
        <v>32</v>
      </c>
      <c r="D255" s="192">
        <f t="shared" si="201"/>
        <v>0</v>
      </c>
      <c r="E255" s="192"/>
      <c r="F255" s="192">
        <v>0</v>
      </c>
      <c r="G255" s="192"/>
      <c r="H255" s="249"/>
      <c r="I255" s="192">
        <f t="shared" si="199"/>
        <v>0</v>
      </c>
      <c r="J255" s="591" t="e">
        <f t="shared" si="158"/>
        <v>#DIV/0!</v>
      </c>
      <c r="K255" s="192"/>
      <c r="L255" s="300"/>
      <c r="M255" s="192">
        <v>0</v>
      </c>
      <c r="N255" s="300"/>
      <c r="O255" s="664"/>
      <c r="P255" s="300"/>
      <c r="Q255" s="300"/>
      <c r="R255" s="300"/>
      <c r="S255" s="116">
        <f t="shared" si="166"/>
        <v>0</v>
      </c>
      <c r="T255" s="597">
        <v>0</v>
      </c>
      <c r="U255" s="664"/>
      <c r="V255" s="597"/>
      <c r="W255" s="192"/>
      <c r="X255" s="597"/>
      <c r="Y255" s="664"/>
      <c r="Z255" s="597"/>
      <c r="AA255" s="300"/>
      <c r="AB255" s="597"/>
      <c r="AC255" s="183">
        <f t="shared" si="164"/>
        <v>0</v>
      </c>
      <c r="AD255" s="633" t="e">
        <f t="shared" si="165"/>
        <v>#DIV/0!</v>
      </c>
      <c r="AE255" s="664"/>
      <c r="AF255" s="633"/>
      <c r="AG255" s="192">
        <v>0</v>
      </c>
      <c r="AH255" s="633" t="e">
        <f t="shared" si="160"/>
        <v>#DIV/0!</v>
      </c>
      <c r="AI255" s="664"/>
      <c r="AJ255" s="633">
        <v>0</v>
      </c>
      <c r="AK255" s="300"/>
      <c r="AL255" s="300"/>
      <c r="AM255" s="300"/>
      <c r="AN255" s="300"/>
      <c r="AO255" s="300"/>
      <c r="AP255" s="300"/>
      <c r="AQ255" s="300"/>
      <c r="AR255" s="300"/>
      <c r="AS255" s="300"/>
      <c r="AT255" s="300"/>
      <c r="AU255" s="192"/>
      <c r="AV255" s="664">
        <f t="shared" si="197"/>
        <v>0</v>
      </c>
      <c r="AW255" s="664"/>
      <c r="AX255" s="192">
        <v>0</v>
      </c>
      <c r="AY255" s="664"/>
      <c r="AZ255" s="300"/>
      <c r="BA255" s="300"/>
      <c r="BB255" s="300"/>
      <c r="BC255" s="300"/>
      <c r="BD255" s="300"/>
      <c r="BE255" s="664"/>
      <c r="BF255" s="664"/>
      <c r="BG255" s="664"/>
      <c r="BH255" s="300"/>
      <c r="BI255" s="664">
        <f>BK255</f>
        <v>431312.1</v>
      </c>
      <c r="BJ255" s="664">
        <v>0</v>
      </c>
      <c r="BK255" s="664">
        <f>[6]Лист1!$C$17</f>
        <v>431312.1</v>
      </c>
      <c r="BL255" s="664"/>
      <c r="BM255" s="300"/>
      <c r="BN255" s="664"/>
      <c r="BO255" s="664">
        <f>BQ255</f>
        <v>431312.1</v>
      </c>
      <c r="BP255" s="664">
        <v>0</v>
      </c>
      <c r="BQ255" s="664">
        <f>[6]Лист1!$C$17</f>
        <v>431312.1</v>
      </c>
      <c r="BR255" s="664"/>
      <c r="BS255" s="300"/>
      <c r="BT255" s="664"/>
      <c r="BU255" s="300"/>
      <c r="BV255" s="664"/>
      <c r="BW255" s="664"/>
      <c r="BX255" s="664"/>
      <c r="BY255" s="664"/>
      <c r="BZ255" s="300"/>
      <c r="CA255" s="664"/>
      <c r="CB255" s="192"/>
      <c r="CC255" s="192"/>
      <c r="CD255" s="249"/>
      <c r="CE255" s="664">
        <f t="shared" si="200"/>
        <v>310230.59999999998</v>
      </c>
      <c r="CF255" s="192"/>
      <c r="CG255" s="664">
        <v>310230.59999999998</v>
      </c>
      <c r="CH255" s="192"/>
      <c r="CI255" s="249"/>
      <c r="CJ255" s="664"/>
      <c r="CK255" s="664">
        <f t="shared" si="196"/>
        <v>310230.59999999998</v>
      </c>
      <c r="CL255" s="664"/>
      <c r="CM255" s="664">
        <v>310230.59999999998</v>
      </c>
      <c r="CN255" s="664"/>
      <c r="CO255" s="300"/>
    </row>
    <row r="256" spans="2:93" s="77" customFormat="1" ht="55.5" hidden="1" customHeight="1" x14ac:dyDescent="0.3">
      <c r="B256" s="662"/>
      <c r="C256" s="111" t="s">
        <v>417</v>
      </c>
      <c r="D256" s="182">
        <f t="shared" si="201"/>
        <v>0</v>
      </c>
      <c r="E256" s="182"/>
      <c r="F256" s="182">
        <v>0</v>
      </c>
      <c r="G256" s="182"/>
      <c r="H256" s="248"/>
      <c r="I256" s="182">
        <f t="shared" si="199"/>
        <v>0</v>
      </c>
      <c r="J256" s="603" t="e">
        <f t="shared" si="158"/>
        <v>#DIV/0!</v>
      </c>
      <c r="K256" s="182"/>
      <c r="L256" s="21"/>
      <c r="M256" s="182">
        <v>0</v>
      </c>
      <c r="N256" s="21"/>
      <c r="O256" s="663"/>
      <c r="P256" s="21"/>
      <c r="Q256" s="21"/>
      <c r="R256" s="21"/>
      <c r="S256" s="128">
        <f t="shared" si="166"/>
        <v>0</v>
      </c>
      <c r="T256" s="621">
        <v>0</v>
      </c>
      <c r="U256" s="663"/>
      <c r="V256" s="621"/>
      <c r="W256" s="182"/>
      <c r="X256" s="621"/>
      <c r="Y256" s="663"/>
      <c r="Z256" s="621"/>
      <c r="AA256" s="21"/>
      <c r="AB256" s="621"/>
      <c r="AC256" s="661">
        <f t="shared" si="164"/>
        <v>0</v>
      </c>
      <c r="AD256" s="641" t="e">
        <f t="shared" si="165"/>
        <v>#DIV/0!</v>
      </c>
      <c r="AE256" s="663"/>
      <c r="AF256" s="641"/>
      <c r="AG256" s="182">
        <v>0</v>
      </c>
      <c r="AH256" s="641" t="e">
        <f t="shared" si="160"/>
        <v>#DIV/0!</v>
      </c>
      <c r="AI256" s="663"/>
      <c r="AJ256" s="641">
        <v>0</v>
      </c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182"/>
      <c r="AV256" s="663">
        <f t="shared" si="197"/>
        <v>0</v>
      </c>
      <c r="AW256" s="663"/>
      <c r="AX256" s="182">
        <v>0</v>
      </c>
      <c r="AY256" s="663"/>
      <c r="AZ256" s="21"/>
      <c r="BA256" s="21"/>
      <c r="BB256" s="21"/>
      <c r="BC256" s="21"/>
      <c r="BD256" s="21"/>
      <c r="BE256" s="663"/>
      <c r="BF256" s="663"/>
      <c r="BG256" s="663"/>
      <c r="BH256" s="21"/>
      <c r="BI256" s="663">
        <f>BK256</f>
        <v>212437.30481</v>
      </c>
      <c r="BJ256" s="663">
        <v>0</v>
      </c>
      <c r="BK256" s="182">
        <v>212437.30481</v>
      </c>
      <c r="BL256" s="663"/>
      <c r="BM256" s="21"/>
      <c r="BN256" s="663"/>
      <c r="BO256" s="663">
        <f>BQ256</f>
        <v>212437.30481</v>
      </c>
      <c r="BP256" s="663">
        <v>0</v>
      </c>
      <c r="BQ256" s="182">
        <v>212437.30481</v>
      </c>
      <c r="BR256" s="663"/>
      <c r="BS256" s="21"/>
      <c r="BT256" s="663"/>
      <c r="BU256" s="21"/>
      <c r="BV256" s="663"/>
      <c r="BW256" s="663"/>
      <c r="BX256" s="663"/>
      <c r="BY256" s="663"/>
      <c r="BZ256" s="21"/>
      <c r="CA256" s="663"/>
      <c r="CB256" s="182"/>
      <c r="CC256" s="182"/>
      <c r="CD256" s="248"/>
      <c r="CE256" s="663">
        <f t="shared" si="200"/>
        <v>411235.91563</v>
      </c>
      <c r="CF256" s="182"/>
      <c r="CG256" s="663">
        <v>411235.91563</v>
      </c>
      <c r="CH256" s="182"/>
      <c r="CI256" s="248"/>
      <c r="CJ256" s="663"/>
      <c r="CK256" s="663">
        <f t="shared" si="196"/>
        <v>411235.91563</v>
      </c>
      <c r="CL256" s="663"/>
      <c r="CM256" s="663">
        <v>411235.91563</v>
      </c>
      <c r="CN256" s="663"/>
      <c r="CO256" s="21"/>
    </row>
    <row r="257" spans="2:93" s="77" customFormat="1" ht="55.5" hidden="1" customHeight="1" x14ac:dyDescent="0.3">
      <c r="B257" s="662"/>
      <c r="C257" s="111" t="s">
        <v>31</v>
      </c>
      <c r="D257" s="182">
        <f t="shared" si="201"/>
        <v>0</v>
      </c>
      <c r="E257" s="182"/>
      <c r="F257" s="182">
        <v>0</v>
      </c>
      <c r="G257" s="182"/>
      <c r="H257" s="248"/>
      <c r="I257" s="182">
        <f t="shared" si="199"/>
        <v>0</v>
      </c>
      <c r="J257" s="603" t="e">
        <f t="shared" si="158"/>
        <v>#DIV/0!</v>
      </c>
      <c r="K257" s="182"/>
      <c r="L257" s="21"/>
      <c r="M257" s="182"/>
      <c r="N257" s="21"/>
      <c r="O257" s="663"/>
      <c r="P257" s="21"/>
      <c r="Q257" s="21"/>
      <c r="R257" s="21"/>
      <c r="S257" s="128">
        <f t="shared" si="166"/>
        <v>0</v>
      </c>
      <c r="T257" s="621" t="e">
        <f t="shared" si="167"/>
        <v>#DIV/0!</v>
      </c>
      <c r="U257" s="663"/>
      <c r="V257" s="621"/>
      <c r="W257" s="182"/>
      <c r="X257" s="621" t="e">
        <f t="shared" si="159"/>
        <v>#DIV/0!</v>
      </c>
      <c r="Y257" s="663"/>
      <c r="Z257" s="621"/>
      <c r="AA257" s="21"/>
      <c r="AB257" s="621"/>
      <c r="AC257" s="661">
        <f t="shared" si="164"/>
        <v>0</v>
      </c>
      <c r="AD257" s="641" t="e">
        <f t="shared" si="165"/>
        <v>#DIV/0!</v>
      </c>
      <c r="AE257" s="663"/>
      <c r="AF257" s="641"/>
      <c r="AG257" s="182">
        <f>D257</f>
        <v>0</v>
      </c>
      <c r="AH257" s="641" t="e">
        <f t="shared" si="160"/>
        <v>#DIV/0!</v>
      </c>
      <c r="AI257" s="663"/>
      <c r="AJ257" s="641">
        <v>0</v>
      </c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663">
        <f>AX257-F257</f>
        <v>0</v>
      </c>
      <c r="AV257" s="663">
        <f>AX257</f>
        <v>0</v>
      </c>
      <c r="AW257" s="663"/>
      <c r="AX257" s="182">
        <v>0</v>
      </c>
      <c r="AY257" s="663"/>
      <c r="AZ257" s="21"/>
      <c r="BA257" s="21"/>
      <c r="BB257" s="21"/>
      <c r="BC257" s="21"/>
      <c r="BD257" s="21"/>
      <c r="BE257" s="663"/>
      <c r="BF257" s="663"/>
      <c r="BG257" s="663"/>
      <c r="BH257" s="21"/>
      <c r="BI257" s="663"/>
      <c r="BJ257" s="663"/>
      <c r="BK257" s="663"/>
      <c r="BL257" s="663"/>
      <c r="BM257" s="21"/>
      <c r="BN257" s="663"/>
      <c r="BO257" s="663"/>
      <c r="BP257" s="663"/>
      <c r="BQ257" s="663"/>
      <c r="BR257" s="663"/>
      <c r="BS257" s="21"/>
      <c r="BT257" s="663"/>
      <c r="BU257" s="21"/>
      <c r="BV257" s="663"/>
      <c r="BW257" s="663"/>
      <c r="BX257" s="663"/>
      <c r="BY257" s="663"/>
      <c r="BZ257" s="21"/>
      <c r="CA257" s="663"/>
      <c r="CB257" s="182"/>
      <c r="CC257" s="182"/>
      <c r="CD257" s="248"/>
      <c r="CE257" s="663"/>
      <c r="CF257" s="182"/>
      <c r="CG257" s="663"/>
      <c r="CH257" s="182"/>
      <c r="CI257" s="248"/>
      <c r="CJ257" s="663"/>
      <c r="CK257" s="663"/>
      <c r="CL257" s="663"/>
      <c r="CM257" s="663"/>
      <c r="CN257" s="663"/>
      <c r="CO257" s="21"/>
    </row>
    <row r="258" spans="2:93" s="77" customFormat="1" ht="110.25" hidden="1" customHeight="1" x14ac:dyDescent="0.3">
      <c r="B258" s="662" t="s">
        <v>10</v>
      </c>
      <c r="C258" s="138" t="s">
        <v>231</v>
      </c>
      <c r="D258" s="182"/>
      <c r="E258" s="182"/>
      <c r="F258" s="182"/>
      <c r="G258" s="182"/>
      <c r="H258" s="248"/>
      <c r="I258" s="248"/>
      <c r="J258" s="603" t="e">
        <f t="shared" si="158"/>
        <v>#DIV/0!</v>
      </c>
      <c r="K258" s="182"/>
      <c r="L258" s="21"/>
      <c r="M258" s="663"/>
      <c r="N258" s="21"/>
      <c r="O258" s="663"/>
      <c r="P258" s="21"/>
      <c r="Q258" s="21"/>
      <c r="R258" s="21"/>
      <c r="S258" s="128">
        <f t="shared" si="166"/>
        <v>0</v>
      </c>
      <c r="T258" s="621" t="e">
        <f t="shared" si="167"/>
        <v>#DIV/0!</v>
      </c>
      <c r="U258" s="663"/>
      <c r="V258" s="621"/>
      <c r="W258" s="663"/>
      <c r="X258" s="621" t="e">
        <f t="shared" si="159"/>
        <v>#DIV/0!</v>
      </c>
      <c r="Y258" s="663"/>
      <c r="Z258" s="621"/>
      <c r="AA258" s="21"/>
      <c r="AB258" s="621"/>
      <c r="AC258" s="661">
        <f t="shared" si="164"/>
        <v>0</v>
      </c>
      <c r="AD258" s="641" t="e">
        <f t="shared" si="165"/>
        <v>#DIV/0!</v>
      </c>
      <c r="AE258" s="663"/>
      <c r="AF258" s="641"/>
      <c r="AG258" s="663"/>
      <c r="AH258" s="641" t="e">
        <f t="shared" si="160"/>
        <v>#DIV/0!</v>
      </c>
      <c r="AI258" s="663"/>
      <c r="AJ258" s="641">
        <v>0</v>
      </c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182">
        <f t="shared" ref="AU258:AU270" si="202">AX258</f>
        <v>0</v>
      </c>
      <c r="AV258" s="663">
        <f t="shared" si="197"/>
        <v>0</v>
      </c>
      <c r="AW258" s="663"/>
      <c r="AX258" s="505">
        <f>AX259+AX260</f>
        <v>0</v>
      </c>
      <c r="AY258" s="663"/>
      <c r="AZ258" s="21"/>
      <c r="BA258" s="21"/>
      <c r="BB258" s="21"/>
      <c r="BC258" s="21"/>
      <c r="BD258" s="21"/>
      <c r="BE258" s="663"/>
      <c r="BF258" s="663"/>
      <c r="BG258" s="663"/>
      <c r="BH258" s="21"/>
      <c r="BI258" s="663">
        <f>BI259+BI260</f>
        <v>142153.73175000001</v>
      </c>
      <c r="BJ258" s="663">
        <f>BJ259+BJ260</f>
        <v>0</v>
      </c>
      <c r="BK258" s="182">
        <f>BK259+BK260</f>
        <v>142153.73175000001</v>
      </c>
      <c r="BL258" s="663"/>
      <c r="BM258" s="21"/>
      <c r="BN258" s="663"/>
      <c r="BO258" s="663">
        <f>BO259+BO260</f>
        <v>142153.73175000001</v>
      </c>
      <c r="BP258" s="663">
        <f>BP259+BP260</f>
        <v>0</v>
      </c>
      <c r="BQ258" s="182">
        <f>BQ259+BQ260</f>
        <v>142153.73175000001</v>
      </c>
      <c r="BR258" s="663"/>
      <c r="BS258" s="21"/>
      <c r="BT258" s="663"/>
      <c r="BU258" s="21"/>
      <c r="BV258" s="663"/>
      <c r="BW258" s="663"/>
      <c r="BX258" s="663"/>
      <c r="BY258" s="663"/>
      <c r="BZ258" s="21"/>
      <c r="CA258" s="663"/>
      <c r="CB258" s="182"/>
      <c r="CC258" s="182"/>
      <c r="CD258" s="248"/>
      <c r="CE258" s="663">
        <f t="shared" si="200"/>
        <v>2495296.99058</v>
      </c>
      <c r="CF258" s="182"/>
      <c r="CG258" s="663">
        <f>CG259+CG260</f>
        <v>2495296.99058</v>
      </c>
      <c r="CH258" s="182"/>
      <c r="CI258" s="248"/>
      <c r="CJ258" s="663"/>
      <c r="CK258" s="663">
        <f t="shared" si="196"/>
        <v>2495296.99058</v>
      </c>
      <c r="CL258" s="663"/>
      <c r="CM258" s="663">
        <f>CM259+CM260</f>
        <v>2495296.99058</v>
      </c>
      <c r="CN258" s="663"/>
      <c r="CO258" s="21"/>
    </row>
    <row r="259" spans="2:93" s="77" customFormat="1" ht="55.5" hidden="1" customHeight="1" x14ac:dyDescent="0.3">
      <c r="B259" s="662"/>
      <c r="C259" s="111" t="s">
        <v>32</v>
      </c>
      <c r="D259" s="182"/>
      <c r="E259" s="182"/>
      <c r="F259" s="182"/>
      <c r="G259" s="182"/>
      <c r="H259" s="248"/>
      <c r="I259" s="248"/>
      <c r="J259" s="603" t="e">
        <f t="shared" ref="J259:J315" si="203">I259/D259</f>
        <v>#DIV/0!</v>
      </c>
      <c r="K259" s="182"/>
      <c r="L259" s="21"/>
      <c r="M259" s="663"/>
      <c r="N259" s="21"/>
      <c r="O259" s="663"/>
      <c r="P259" s="21"/>
      <c r="Q259" s="21"/>
      <c r="R259" s="21"/>
      <c r="S259" s="128">
        <f t="shared" si="166"/>
        <v>0</v>
      </c>
      <c r="T259" s="621" t="e">
        <f t="shared" si="167"/>
        <v>#DIV/0!</v>
      </c>
      <c r="U259" s="663"/>
      <c r="V259" s="621"/>
      <c r="W259" s="663"/>
      <c r="X259" s="621" t="e">
        <f t="shared" si="159"/>
        <v>#DIV/0!</v>
      </c>
      <c r="Y259" s="663"/>
      <c r="Z259" s="621"/>
      <c r="AA259" s="21"/>
      <c r="AB259" s="621"/>
      <c r="AC259" s="661">
        <f t="shared" si="164"/>
        <v>0</v>
      </c>
      <c r="AD259" s="641" t="e">
        <f t="shared" si="165"/>
        <v>#DIV/0!</v>
      </c>
      <c r="AE259" s="663"/>
      <c r="AF259" s="641"/>
      <c r="AG259" s="663"/>
      <c r="AH259" s="641" t="e">
        <f t="shared" si="160"/>
        <v>#DIV/0!</v>
      </c>
      <c r="AI259" s="663"/>
      <c r="AJ259" s="641">
        <v>0</v>
      </c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182">
        <f t="shared" si="202"/>
        <v>0</v>
      </c>
      <c r="AV259" s="663">
        <f t="shared" si="197"/>
        <v>0</v>
      </c>
      <c r="AW259" s="663"/>
      <c r="AX259" s="182">
        <v>0</v>
      </c>
      <c r="AY259" s="663"/>
      <c r="AZ259" s="21"/>
      <c r="BA259" s="21"/>
      <c r="BB259" s="21"/>
      <c r="BC259" s="21"/>
      <c r="BD259" s="21"/>
      <c r="BE259" s="663"/>
      <c r="BF259" s="663"/>
      <c r="BG259" s="663"/>
      <c r="BH259" s="21"/>
      <c r="BI259" s="663">
        <f>BK259</f>
        <v>95243</v>
      </c>
      <c r="BJ259" s="663">
        <v>0</v>
      </c>
      <c r="BK259" s="663">
        <f>[6]Лист1!$C$20</f>
        <v>95243</v>
      </c>
      <c r="BL259" s="663"/>
      <c r="BM259" s="21"/>
      <c r="BN259" s="663"/>
      <c r="BO259" s="663">
        <f>BQ259</f>
        <v>95243</v>
      </c>
      <c r="BP259" s="663">
        <v>0</v>
      </c>
      <c r="BQ259" s="663">
        <f>[6]Лист1!$C$20</f>
        <v>95243</v>
      </c>
      <c r="BR259" s="663"/>
      <c r="BS259" s="21"/>
      <c r="BT259" s="663"/>
      <c r="BU259" s="21"/>
      <c r="BV259" s="663"/>
      <c r="BW259" s="663"/>
      <c r="BX259" s="663"/>
      <c r="BY259" s="663"/>
      <c r="BZ259" s="21"/>
      <c r="CA259" s="663"/>
      <c r="CB259" s="182"/>
      <c r="CC259" s="182"/>
      <c r="CD259" s="248"/>
      <c r="CE259" s="663">
        <f t="shared" si="200"/>
        <v>1072977.7</v>
      </c>
      <c r="CF259" s="182"/>
      <c r="CG259" s="663">
        <v>1072977.7</v>
      </c>
      <c r="CH259" s="182"/>
      <c r="CI259" s="248"/>
      <c r="CJ259" s="663"/>
      <c r="CK259" s="663">
        <f t="shared" si="196"/>
        <v>1072977.7</v>
      </c>
      <c r="CL259" s="663"/>
      <c r="CM259" s="663">
        <v>1072977.7</v>
      </c>
      <c r="CN259" s="663"/>
      <c r="CO259" s="21"/>
    </row>
    <row r="260" spans="2:93" s="77" customFormat="1" ht="55.5" hidden="1" customHeight="1" x14ac:dyDescent="0.3">
      <c r="B260" s="662"/>
      <c r="C260" s="111" t="s">
        <v>417</v>
      </c>
      <c r="D260" s="182"/>
      <c r="E260" s="182"/>
      <c r="F260" s="182"/>
      <c r="G260" s="182"/>
      <c r="H260" s="248"/>
      <c r="I260" s="248"/>
      <c r="J260" s="603" t="e">
        <f t="shared" si="203"/>
        <v>#DIV/0!</v>
      </c>
      <c r="K260" s="182"/>
      <c r="L260" s="21"/>
      <c r="M260" s="663"/>
      <c r="N260" s="21"/>
      <c r="O260" s="663"/>
      <c r="P260" s="21"/>
      <c r="Q260" s="21"/>
      <c r="R260" s="21"/>
      <c r="S260" s="128">
        <f t="shared" si="166"/>
        <v>0</v>
      </c>
      <c r="T260" s="621" t="e">
        <f t="shared" si="167"/>
        <v>#DIV/0!</v>
      </c>
      <c r="U260" s="663"/>
      <c r="V260" s="621"/>
      <c r="W260" s="663"/>
      <c r="X260" s="621" t="e">
        <f t="shared" ref="X260:X286" si="204">W260/F260</f>
        <v>#DIV/0!</v>
      </c>
      <c r="Y260" s="663"/>
      <c r="Z260" s="621"/>
      <c r="AA260" s="21"/>
      <c r="AB260" s="621"/>
      <c r="AC260" s="661">
        <f t="shared" si="164"/>
        <v>0</v>
      </c>
      <c r="AD260" s="641" t="e">
        <f t="shared" ref="AD260:AD315" si="205">AC260/D260</f>
        <v>#DIV/0!</v>
      </c>
      <c r="AE260" s="663"/>
      <c r="AF260" s="641"/>
      <c r="AG260" s="663"/>
      <c r="AH260" s="641" t="e">
        <f t="shared" ref="AH260:AH315" si="206">AG260/F260</f>
        <v>#DIV/0!</v>
      </c>
      <c r="AI260" s="663"/>
      <c r="AJ260" s="641">
        <v>0</v>
      </c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182">
        <f t="shared" si="202"/>
        <v>0</v>
      </c>
      <c r="AV260" s="663">
        <f t="shared" si="197"/>
        <v>0</v>
      </c>
      <c r="AW260" s="663"/>
      <c r="AX260" s="182">
        <v>0</v>
      </c>
      <c r="AY260" s="663"/>
      <c r="AZ260" s="21"/>
      <c r="BA260" s="21"/>
      <c r="BB260" s="21"/>
      <c r="BC260" s="21"/>
      <c r="BD260" s="21"/>
      <c r="BE260" s="663"/>
      <c r="BF260" s="663"/>
      <c r="BG260" s="663"/>
      <c r="BH260" s="21"/>
      <c r="BI260" s="663">
        <f>BK260</f>
        <v>46910.731749999999</v>
      </c>
      <c r="BJ260" s="663">
        <v>0</v>
      </c>
      <c r="BK260" s="182">
        <v>46910.731749999999</v>
      </c>
      <c r="BL260" s="663"/>
      <c r="BM260" s="21"/>
      <c r="BN260" s="663"/>
      <c r="BO260" s="663">
        <f>BQ260</f>
        <v>46910.731749999999</v>
      </c>
      <c r="BP260" s="663">
        <v>0</v>
      </c>
      <c r="BQ260" s="182">
        <v>46910.731749999999</v>
      </c>
      <c r="BR260" s="663"/>
      <c r="BS260" s="21"/>
      <c r="BT260" s="663"/>
      <c r="BU260" s="21"/>
      <c r="BV260" s="663"/>
      <c r="BW260" s="663"/>
      <c r="BX260" s="663"/>
      <c r="BY260" s="663"/>
      <c r="BZ260" s="21"/>
      <c r="CA260" s="663"/>
      <c r="CB260" s="182"/>
      <c r="CC260" s="182"/>
      <c r="CD260" s="248"/>
      <c r="CE260" s="663">
        <f t="shared" si="200"/>
        <v>1422319.29058</v>
      </c>
      <c r="CF260" s="182"/>
      <c r="CG260" s="663">
        <v>1422319.29058</v>
      </c>
      <c r="CH260" s="182"/>
      <c r="CI260" s="248"/>
      <c r="CJ260" s="663"/>
      <c r="CK260" s="663">
        <f t="shared" si="196"/>
        <v>1422319.29058</v>
      </c>
      <c r="CL260" s="663"/>
      <c r="CM260" s="663">
        <v>1422319.29058</v>
      </c>
      <c r="CN260" s="663"/>
      <c r="CO260" s="21"/>
    </row>
    <row r="261" spans="2:93" s="77" customFormat="1" ht="97.5" hidden="1" customHeight="1" x14ac:dyDescent="0.3">
      <c r="B261" s="662" t="s">
        <v>11</v>
      </c>
      <c r="C261" s="122" t="s">
        <v>288</v>
      </c>
      <c r="D261" s="182"/>
      <c r="E261" s="182"/>
      <c r="F261" s="182"/>
      <c r="G261" s="182"/>
      <c r="H261" s="248"/>
      <c r="I261" s="248"/>
      <c r="J261" s="603" t="e">
        <f t="shared" si="203"/>
        <v>#DIV/0!</v>
      </c>
      <c r="K261" s="182"/>
      <c r="L261" s="21"/>
      <c r="M261" s="663"/>
      <c r="N261" s="21"/>
      <c r="O261" s="663"/>
      <c r="P261" s="21"/>
      <c r="Q261" s="21"/>
      <c r="R261" s="21"/>
      <c r="S261" s="128">
        <f t="shared" si="166"/>
        <v>0</v>
      </c>
      <c r="T261" s="621" t="e">
        <f t="shared" si="167"/>
        <v>#DIV/0!</v>
      </c>
      <c r="U261" s="663"/>
      <c r="V261" s="621"/>
      <c r="W261" s="663"/>
      <c r="X261" s="621" t="e">
        <f t="shared" si="204"/>
        <v>#DIV/0!</v>
      </c>
      <c r="Y261" s="663"/>
      <c r="Z261" s="621"/>
      <c r="AA261" s="21"/>
      <c r="AB261" s="621"/>
      <c r="AC261" s="661">
        <f t="shared" si="164"/>
        <v>0</v>
      </c>
      <c r="AD261" s="641" t="e">
        <f t="shared" si="205"/>
        <v>#DIV/0!</v>
      </c>
      <c r="AE261" s="663"/>
      <c r="AF261" s="641"/>
      <c r="AG261" s="663"/>
      <c r="AH261" s="641" t="e">
        <f t="shared" si="206"/>
        <v>#DIV/0!</v>
      </c>
      <c r="AI261" s="663"/>
      <c r="AJ261" s="641">
        <v>0</v>
      </c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182">
        <f t="shared" si="202"/>
        <v>0</v>
      </c>
      <c r="AV261" s="663">
        <f t="shared" si="197"/>
        <v>0</v>
      </c>
      <c r="AW261" s="663"/>
      <c r="AX261" s="505">
        <f>AX262+AX263</f>
        <v>0</v>
      </c>
      <c r="AY261" s="663"/>
      <c r="AZ261" s="21"/>
      <c r="BA261" s="21"/>
      <c r="BB261" s="21"/>
      <c r="BC261" s="21"/>
      <c r="BD261" s="21"/>
      <c r="BE261" s="663"/>
      <c r="BF261" s="663"/>
      <c r="BG261" s="663"/>
      <c r="BH261" s="21"/>
      <c r="BI261" s="663"/>
      <c r="BJ261" s="663"/>
      <c r="BK261" s="663"/>
      <c r="BL261" s="663"/>
      <c r="BM261" s="21"/>
      <c r="BN261" s="663"/>
      <c r="BO261" s="663"/>
      <c r="BP261" s="663"/>
      <c r="BQ261" s="663"/>
      <c r="BR261" s="663"/>
      <c r="BS261" s="21"/>
      <c r="BT261" s="663"/>
      <c r="BU261" s="21"/>
      <c r="BV261" s="663"/>
      <c r="BW261" s="663"/>
      <c r="BX261" s="663"/>
      <c r="BY261" s="663"/>
      <c r="BZ261" s="21"/>
      <c r="CA261" s="663"/>
      <c r="CB261" s="182"/>
      <c r="CC261" s="182"/>
      <c r="CD261" s="248"/>
      <c r="CE261" s="663">
        <f t="shared" si="200"/>
        <v>2079414.1975699998</v>
      </c>
      <c r="CF261" s="182"/>
      <c r="CG261" s="663">
        <f>CG262+CG263</f>
        <v>2079414.1975699998</v>
      </c>
      <c r="CH261" s="182"/>
      <c r="CI261" s="248"/>
      <c r="CJ261" s="663">
        <v>0</v>
      </c>
      <c r="CK261" s="663">
        <f t="shared" si="196"/>
        <v>2079414.1975699998</v>
      </c>
      <c r="CL261" s="663"/>
      <c r="CM261" s="663">
        <f>CM262+CM263</f>
        <v>2079414.1975699998</v>
      </c>
      <c r="CN261" s="663"/>
      <c r="CO261" s="21"/>
    </row>
    <row r="262" spans="2:93" s="77" customFormat="1" ht="55.5" hidden="1" customHeight="1" x14ac:dyDescent="0.3">
      <c r="B262" s="662"/>
      <c r="C262" s="111" t="s">
        <v>32</v>
      </c>
      <c r="D262" s="182"/>
      <c r="E262" s="182"/>
      <c r="F262" s="182"/>
      <c r="G262" s="182"/>
      <c r="H262" s="248"/>
      <c r="I262" s="248"/>
      <c r="J262" s="603" t="e">
        <f t="shared" si="203"/>
        <v>#DIV/0!</v>
      </c>
      <c r="K262" s="182"/>
      <c r="L262" s="21"/>
      <c r="M262" s="663"/>
      <c r="N262" s="21"/>
      <c r="O262" s="663"/>
      <c r="P262" s="21"/>
      <c r="Q262" s="21"/>
      <c r="R262" s="21"/>
      <c r="S262" s="128">
        <f t="shared" si="166"/>
        <v>0</v>
      </c>
      <c r="T262" s="621" t="e">
        <f t="shared" si="167"/>
        <v>#DIV/0!</v>
      </c>
      <c r="U262" s="663"/>
      <c r="V262" s="621"/>
      <c r="W262" s="663"/>
      <c r="X262" s="621" t="e">
        <f t="shared" si="204"/>
        <v>#DIV/0!</v>
      </c>
      <c r="Y262" s="663"/>
      <c r="Z262" s="621"/>
      <c r="AA262" s="21"/>
      <c r="AB262" s="621"/>
      <c r="AC262" s="661">
        <f t="shared" si="164"/>
        <v>0</v>
      </c>
      <c r="AD262" s="641" t="e">
        <f t="shared" si="205"/>
        <v>#DIV/0!</v>
      </c>
      <c r="AE262" s="663"/>
      <c r="AF262" s="641"/>
      <c r="AG262" s="663"/>
      <c r="AH262" s="641" t="e">
        <f t="shared" si="206"/>
        <v>#DIV/0!</v>
      </c>
      <c r="AI262" s="663"/>
      <c r="AJ262" s="641">
        <v>0</v>
      </c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663">
        <f t="shared" si="202"/>
        <v>0</v>
      </c>
      <c r="AV262" s="663">
        <f t="shared" si="197"/>
        <v>0</v>
      </c>
      <c r="AW262" s="663"/>
      <c r="AX262" s="182">
        <v>0</v>
      </c>
      <c r="AY262" s="663"/>
      <c r="AZ262" s="21"/>
      <c r="BA262" s="21"/>
      <c r="BB262" s="21"/>
      <c r="BC262" s="21"/>
      <c r="BD262" s="21"/>
      <c r="BE262" s="663"/>
      <c r="BF262" s="663"/>
      <c r="BG262" s="663"/>
      <c r="BH262" s="21"/>
      <c r="BI262" s="663">
        <v>0</v>
      </c>
      <c r="BJ262" s="663">
        <v>0</v>
      </c>
      <c r="BK262" s="663"/>
      <c r="BL262" s="663"/>
      <c r="BM262" s="21"/>
      <c r="BN262" s="663">
        <f>BQ262</f>
        <v>0</v>
      </c>
      <c r="BO262" s="663">
        <v>0</v>
      </c>
      <c r="BP262" s="663">
        <v>0</v>
      </c>
      <c r="BQ262" s="663"/>
      <c r="BR262" s="663"/>
      <c r="BS262" s="21"/>
      <c r="BT262" s="663"/>
      <c r="BU262" s="21"/>
      <c r="BV262" s="663"/>
      <c r="BW262" s="663"/>
      <c r="BX262" s="663"/>
      <c r="BY262" s="663"/>
      <c r="BZ262" s="21"/>
      <c r="CA262" s="663"/>
      <c r="CB262" s="182"/>
      <c r="CC262" s="182"/>
      <c r="CD262" s="248"/>
      <c r="CE262" s="663">
        <f t="shared" si="200"/>
        <v>894148.1</v>
      </c>
      <c r="CF262" s="182"/>
      <c r="CG262" s="663">
        <v>894148.1</v>
      </c>
      <c r="CH262" s="182"/>
      <c r="CI262" s="248"/>
      <c r="CJ262" s="663">
        <f>CM262-CG262</f>
        <v>0</v>
      </c>
      <c r="CK262" s="663">
        <f t="shared" si="196"/>
        <v>894148.1</v>
      </c>
      <c r="CL262" s="663"/>
      <c r="CM262" s="663">
        <v>894148.1</v>
      </c>
      <c r="CN262" s="663"/>
      <c r="CO262" s="21"/>
    </row>
    <row r="263" spans="2:93" s="77" customFormat="1" ht="55.5" hidden="1" customHeight="1" x14ac:dyDescent="0.3">
      <c r="B263" s="662"/>
      <c r="C263" s="111" t="s">
        <v>417</v>
      </c>
      <c r="D263" s="182"/>
      <c r="E263" s="182"/>
      <c r="F263" s="182"/>
      <c r="G263" s="182"/>
      <c r="H263" s="248"/>
      <c r="I263" s="248"/>
      <c r="J263" s="603" t="e">
        <f t="shared" si="203"/>
        <v>#DIV/0!</v>
      </c>
      <c r="K263" s="182"/>
      <c r="L263" s="21"/>
      <c r="M263" s="663"/>
      <c r="N263" s="21"/>
      <c r="O263" s="663"/>
      <c r="P263" s="21"/>
      <c r="Q263" s="21"/>
      <c r="R263" s="21"/>
      <c r="S263" s="128">
        <f t="shared" si="166"/>
        <v>0</v>
      </c>
      <c r="T263" s="621" t="e">
        <f t="shared" si="167"/>
        <v>#DIV/0!</v>
      </c>
      <c r="U263" s="663"/>
      <c r="V263" s="621"/>
      <c r="W263" s="663"/>
      <c r="X263" s="621" t="e">
        <f t="shared" si="204"/>
        <v>#DIV/0!</v>
      </c>
      <c r="Y263" s="663"/>
      <c r="Z263" s="621"/>
      <c r="AA263" s="21"/>
      <c r="AB263" s="621"/>
      <c r="AC263" s="661">
        <f t="shared" ref="AC263:AC315" si="207">AE263+AG263+AI263+AK263</f>
        <v>0</v>
      </c>
      <c r="AD263" s="641" t="e">
        <f t="shared" si="205"/>
        <v>#DIV/0!</v>
      </c>
      <c r="AE263" s="663"/>
      <c r="AF263" s="641"/>
      <c r="AG263" s="663"/>
      <c r="AH263" s="641" t="e">
        <f t="shared" si="206"/>
        <v>#DIV/0!</v>
      </c>
      <c r="AI263" s="663"/>
      <c r="AJ263" s="641">
        <v>0</v>
      </c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663">
        <f t="shared" si="202"/>
        <v>0</v>
      </c>
      <c r="AV263" s="663">
        <f t="shared" si="197"/>
        <v>0</v>
      </c>
      <c r="AW263" s="663"/>
      <c r="AX263" s="182">
        <v>0</v>
      </c>
      <c r="AY263" s="663"/>
      <c r="AZ263" s="21"/>
      <c r="BA263" s="21"/>
      <c r="BB263" s="21"/>
      <c r="BC263" s="21"/>
      <c r="BD263" s="21"/>
      <c r="BE263" s="663"/>
      <c r="BF263" s="663"/>
      <c r="BG263" s="663"/>
      <c r="BH263" s="21"/>
      <c r="BI263" s="663">
        <v>0</v>
      </c>
      <c r="BJ263" s="663">
        <v>0</v>
      </c>
      <c r="BK263" s="663"/>
      <c r="BL263" s="663"/>
      <c r="BM263" s="21"/>
      <c r="BN263" s="663">
        <f>BQ263</f>
        <v>0</v>
      </c>
      <c r="BO263" s="663">
        <v>0</v>
      </c>
      <c r="BP263" s="663">
        <v>0</v>
      </c>
      <c r="BQ263" s="663"/>
      <c r="BR263" s="663"/>
      <c r="BS263" s="21"/>
      <c r="BT263" s="663"/>
      <c r="BU263" s="21"/>
      <c r="BV263" s="663"/>
      <c r="BW263" s="663"/>
      <c r="BX263" s="663"/>
      <c r="BY263" s="663"/>
      <c r="BZ263" s="21"/>
      <c r="CA263" s="663"/>
      <c r="CB263" s="182"/>
      <c r="CC263" s="182"/>
      <c r="CD263" s="248"/>
      <c r="CE263" s="663">
        <f t="shared" si="200"/>
        <v>1185266.09757</v>
      </c>
      <c r="CF263" s="182"/>
      <c r="CG263" s="663">
        <v>1185266.09757</v>
      </c>
      <c r="CH263" s="182"/>
      <c r="CI263" s="248"/>
      <c r="CJ263" s="663">
        <f>CM263-CG263</f>
        <v>0</v>
      </c>
      <c r="CK263" s="663">
        <f t="shared" si="196"/>
        <v>1185266.09757</v>
      </c>
      <c r="CL263" s="663"/>
      <c r="CM263" s="663">
        <v>1185266.09757</v>
      </c>
      <c r="CN263" s="663"/>
      <c r="CO263" s="21"/>
    </row>
    <row r="264" spans="2:93" s="77" customFormat="1" ht="137.25" customHeight="1" x14ac:dyDescent="0.3">
      <c r="B264" s="662" t="s">
        <v>7</v>
      </c>
      <c r="C264" s="122" t="s">
        <v>45</v>
      </c>
      <c r="D264" s="182">
        <f>F264</f>
        <v>785397.32288999995</v>
      </c>
      <c r="E264" s="182"/>
      <c r="F264" s="182">
        <f>F265+F266+F267</f>
        <v>785397.32288999995</v>
      </c>
      <c r="G264" s="182"/>
      <c r="H264" s="248"/>
      <c r="I264" s="182">
        <f>M264</f>
        <v>785397.32288999995</v>
      </c>
      <c r="J264" s="567">
        <f t="shared" si="203"/>
        <v>1</v>
      </c>
      <c r="K264" s="182"/>
      <c r="L264" s="21"/>
      <c r="M264" s="505">
        <f>M265+M266+M267</f>
        <v>785397.32288999995</v>
      </c>
      <c r="N264" s="567">
        <f>M264/F264</f>
        <v>1</v>
      </c>
      <c r="O264" s="663"/>
      <c r="P264" s="21"/>
      <c r="Q264" s="21"/>
      <c r="R264" s="21"/>
      <c r="S264" s="182">
        <f t="shared" ref="S264:S315" si="208">U264+W264+Y264+AA264</f>
        <v>184474.02864999999</v>
      </c>
      <c r="T264" s="621">
        <f t="shared" ref="T264:T273" si="209">S264/D264</f>
        <v>0.23487987961455883</v>
      </c>
      <c r="U264" s="663"/>
      <c r="V264" s="621"/>
      <c r="W264" s="505">
        <f>W265+W266</f>
        <v>184474.02864999999</v>
      </c>
      <c r="X264" s="621">
        <f t="shared" si="204"/>
        <v>0.23487987961455883</v>
      </c>
      <c r="Y264" s="663"/>
      <c r="Z264" s="621"/>
      <c r="AA264" s="21"/>
      <c r="AB264" s="621"/>
      <c r="AC264" s="661">
        <f t="shared" si="207"/>
        <v>785397.32288999995</v>
      </c>
      <c r="AD264" s="641">
        <f t="shared" si="205"/>
        <v>1</v>
      </c>
      <c r="AE264" s="663"/>
      <c r="AF264" s="641"/>
      <c r="AG264" s="505">
        <f>AG265+AG266</f>
        <v>785397.32288999995</v>
      </c>
      <c r="AH264" s="641">
        <f t="shared" si="206"/>
        <v>1</v>
      </c>
      <c r="AI264" s="663"/>
      <c r="AJ264" s="641">
        <v>0</v>
      </c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663">
        <f>AU265+AU266+AU267</f>
        <v>220117.10055000003</v>
      </c>
      <c r="AV264" s="663">
        <f t="shared" si="197"/>
        <v>1452418.8234399999</v>
      </c>
      <c r="AW264" s="663"/>
      <c r="AX264" s="505">
        <f>AX265+AX266+AX267</f>
        <v>1452418.8234399999</v>
      </c>
      <c r="AY264" s="663"/>
      <c r="AZ264" s="21"/>
      <c r="BA264" s="21"/>
      <c r="BB264" s="21"/>
      <c r="BC264" s="21"/>
      <c r="BD264" s="21"/>
      <c r="BE264" s="663"/>
      <c r="BF264" s="663"/>
      <c r="BG264" s="663"/>
      <c r="BH264" s="21"/>
      <c r="BI264" s="663"/>
      <c r="BJ264" s="663"/>
      <c r="BK264" s="663"/>
      <c r="BL264" s="663"/>
      <c r="BM264" s="21"/>
      <c r="BN264" s="663"/>
      <c r="BO264" s="663"/>
      <c r="BP264" s="663"/>
      <c r="BQ264" s="663"/>
      <c r="BR264" s="663"/>
      <c r="BS264" s="21"/>
      <c r="BT264" s="663"/>
      <c r="BU264" s="21"/>
      <c r="BV264" s="663"/>
      <c r="BW264" s="663"/>
      <c r="BX264" s="663"/>
      <c r="BY264" s="663"/>
      <c r="BZ264" s="21"/>
      <c r="CA264" s="663"/>
      <c r="CB264" s="182"/>
      <c r="CC264" s="182"/>
      <c r="CD264" s="248"/>
      <c r="CE264" s="663">
        <f t="shared" si="200"/>
        <v>0</v>
      </c>
      <c r="CF264" s="182"/>
      <c r="CG264" s="663">
        <f>CG265+CG266</f>
        <v>0</v>
      </c>
      <c r="CH264" s="182"/>
      <c r="CI264" s="248"/>
      <c r="CJ264" s="663">
        <f>CM264</f>
        <v>0</v>
      </c>
      <c r="CK264" s="663">
        <f t="shared" si="196"/>
        <v>0</v>
      </c>
      <c r="CL264" s="663"/>
      <c r="CM264" s="663">
        <f>CM265+CM266</f>
        <v>0</v>
      </c>
      <c r="CN264" s="663"/>
      <c r="CO264" s="21"/>
    </row>
    <row r="265" spans="2:93" s="190" customFormat="1" ht="55.5" customHeight="1" x14ac:dyDescent="0.3">
      <c r="B265" s="207"/>
      <c r="C265" s="115" t="s">
        <v>32</v>
      </c>
      <c r="D265" s="192">
        <f>F265</f>
        <v>526216.19999999995</v>
      </c>
      <c r="E265" s="192"/>
      <c r="F265" s="192">
        <v>526216.19999999995</v>
      </c>
      <c r="G265" s="192"/>
      <c r="H265" s="249"/>
      <c r="I265" s="192">
        <f>M265</f>
        <v>526216.19999999995</v>
      </c>
      <c r="J265" s="591">
        <f t="shared" si="203"/>
        <v>1</v>
      </c>
      <c r="K265" s="192"/>
      <c r="L265" s="300"/>
      <c r="M265" s="192">
        <v>526216.19999999995</v>
      </c>
      <c r="N265" s="591">
        <f>M265/F265</f>
        <v>1</v>
      </c>
      <c r="O265" s="664"/>
      <c r="P265" s="300"/>
      <c r="Q265" s="300"/>
      <c r="R265" s="300"/>
      <c r="S265" s="192">
        <f t="shared" si="208"/>
        <v>123597.59771</v>
      </c>
      <c r="T265" s="597">
        <f t="shared" si="209"/>
        <v>0.23487987961982168</v>
      </c>
      <c r="U265" s="664"/>
      <c r="V265" s="597"/>
      <c r="W265" s="192">
        <v>123597.59771</v>
      </c>
      <c r="X265" s="597">
        <f t="shared" si="204"/>
        <v>0.23487987961982168</v>
      </c>
      <c r="Y265" s="664"/>
      <c r="Z265" s="597"/>
      <c r="AA265" s="300"/>
      <c r="AB265" s="597"/>
      <c r="AC265" s="183">
        <f t="shared" si="207"/>
        <v>526216.19999999995</v>
      </c>
      <c r="AD265" s="633">
        <f t="shared" si="205"/>
        <v>1</v>
      </c>
      <c r="AE265" s="664"/>
      <c r="AF265" s="633"/>
      <c r="AG265" s="192">
        <v>526216.19999999995</v>
      </c>
      <c r="AH265" s="633">
        <f t="shared" si="206"/>
        <v>1</v>
      </c>
      <c r="AI265" s="664"/>
      <c r="AJ265" s="633">
        <v>0</v>
      </c>
      <c r="AK265" s="300"/>
      <c r="AL265" s="300"/>
      <c r="AM265" s="300"/>
      <c r="AN265" s="300"/>
      <c r="AO265" s="300"/>
      <c r="AP265" s="300"/>
      <c r="AQ265" s="300"/>
      <c r="AR265" s="300"/>
      <c r="AS265" s="300"/>
      <c r="AT265" s="300"/>
      <c r="AU265" s="664"/>
      <c r="AV265" s="664">
        <f t="shared" si="197"/>
        <v>973120.6</v>
      </c>
      <c r="AW265" s="664"/>
      <c r="AX265" s="192">
        <v>973120.6</v>
      </c>
      <c r="AY265" s="664"/>
      <c r="AZ265" s="300"/>
      <c r="BA265" s="300"/>
      <c r="BB265" s="300"/>
      <c r="BC265" s="300"/>
      <c r="BD265" s="300"/>
      <c r="BE265" s="664"/>
      <c r="BF265" s="664"/>
      <c r="BG265" s="664"/>
      <c r="BH265" s="300"/>
      <c r="BI265" s="664">
        <v>0</v>
      </c>
      <c r="BJ265" s="664">
        <v>0</v>
      </c>
      <c r="BK265" s="664"/>
      <c r="BL265" s="664"/>
      <c r="BM265" s="300"/>
      <c r="BN265" s="664">
        <f>BQ265</f>
        <v>0</v>
      </c>
      <c r="BO265" s="664">
        <v>0</v>
      </c>
      <c r="BP265" s="664">
        <v>0</v>
      </c>
      <c r="BQ265" s="664"/>
      <c r="BR265" s="664"/>
      <c r="BS265" s="300"/>
      <c r="BT265" s="664"/>
      <c r="BU265" s="300"/>
      <c r="BV265" s="664"/>
      <c r="BW265" s="664"/>
      <c r="BX265" s="664"/>
      <c r="BY265" s="664"/>
      <c r="BZ265" s="300"/>
      <c r="CA265" s="664"/>
      <c r="CB265" s="192"/>
      <c r="CC265" s="192"/>
      <c r="CD265" s="249"/>
      <c r="CE265" s="664">
        <f t="shared" si="200"/>
        <v>0</v>
      </c>
      <c r="CF265" s="192"/>
      <c r="CG265" s="664">
        <v>0</v>
      </c>
      <c r="CH265" s="192"/>
      <c r="CI265" s="249"/>
      <c r="CJ265" s="664">
        <f>CM265</f>
        <v>0</v>
      </c>
      <c r="CK265" s="664">
        <f t="shared" si="196"/>
        <v>0</v>
      </c>
      <c r="CL265" s="664"/>
      <c r="CM265" s="664">
        <v>0</v>
      </c>
      <c r="CN265" s="664"/>
      <c r="CO265" s="300"/>
    </row>
    <row r="266" spans="2:93" s="77" customFormat="1" ht="55.5" customHeight="1" x14ac:dyDescent="0.3">
      <c r="B266" s="662"/>
      <c r="C266" s="111" t="s">
        <v>417</v>
      </c>
      <c r="D266" s="182">
        <f>F266</f>
        <v>259181.12289</v>
      </c>
      <c r="E266" s="182"/>
      <c r="F266" s="182">
        <v>259181.12289</v>
      </c>
      <c r="G266" s="182"/>
      <c r="H266" s="248"/>
      <c r="I266" s="182">
        <f>M266</f>
        <v>259181.12289</v>
      </c>
      <c r="J266" s="603">
        <f t="shared" si="203"/>
        <v>1</v>
      </c>
      <c r="K266" s="182"/>
      <c r="L266" s="21"/>
      <c r="M266" s="182">
        <v>259181.12289</v>
      </c>
      <c r="N266" s="603">
        <f>M266/F266</f>
        <v>1</v>
      </c>
      <c r="O266" s="663"/>
      <c r="P266" s="21"/>
      <c r="Q266" s="21"/>
      <c r="R266" s="21"/>
      <c r="S266" s="182">
        <f t="shared" si="208"/>
        <v>60876.430939999998</v>
      </c>
      <c r="T266" s="621">
        <f t="shared" si="209"/>
        <v>0.23487987960387371</v>
      </c>
      <c r="U266" s="663"/>
      <c r="V266" s="621"/>
      <c r="W266" s="182">
        <v>60876.430939999998</v>
      </c>
      <c r="X266" s="621">
        <f t="shared" si="204"/>
        <v>0.23487987960387371</v>
      </c>
      <c r="Y266" s="663"/>
      <c r="Z266" s="621"/>
      <c r="AA266" s="21"/>
      <c r="AB266" s="621"/>
      <c r="AC266" s="661">
        <f t="shared" si="207"/>
        <v>259181.12289</v>
      </c>
      <c r="AD266" s="641">
        <f t="shared" si="205"/>
        <v>1</v>
      </c>
      <c r="AE266" s="663"/>
      <c r="AF266" s="641"/>
      <c r="AG266" s="182">
        <v>259181.12289</v>
      </c>
      <c r="AH266" s="641">
        <f t="shared" si="206"/>
        <v>1</v>
      </c>
      <c r="AI266" s="663"/>
      <c r="AJ266" s="641">
        <v>0</v>
      </c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663">
        <f>AX266-F266</f>
        <v>220117.10055000003</v>
      </c>
      <c r="AV266" s="663">
        <f t="shared" si="197"/>
        <v>479298.22344000003</v>
      </c>
      <c r="AW266" s="663"/>
      <c r="AX266" s="182">
        <f>479298.22347-0.00003</f>
        <v>479298.22344000003</v>
      </c>
      <c r="AY266" s="663"/>
      <c r="AZ266" s="21"/>
      <c r="BA266" s="21"/>
      <c r="BB266" s="21"/>
      <c r="BC266" s="21"/>
      <c r="BD266" s="21"/>
      <c r="BE266" s="663"/>
      <c r="BF266" s="663"/>
      <c r="BG266" s="663"/>
      <c r="BH266" s="21"/>
      <c r="BI266" s="663">
        <v>0</v>
      </c>
      <c r="BJ266" s="663">
        <v>0</v>
      </c>
      <c r="BK266" s="663"/>
      <c r="BL266" s="663"/>
      <c r="BM266" s="21"/>
      <c r="BN266" s="663">
        <f>BQ266</f>
        <v>0</v>
      </c>
      <c r="BO266" s="663">
        <v>0</v>
      </c>
      <c r="BP266" s="663">
        <v>0</v>
      </c>
      <c r="BQ266" s="663"/>
      <c r="BR266" s="663"/>
      <c r="BS266" s="21"/>
      <c r="BT266" s="663"/>
      <c r="BU266" s="21"/>
      <c r="BV266" s="663"/>
      <c r="BW266" s="663"/>
      <c r="BX266" s="663"/>
      <c r="BY266" s="663"/>
      <c r="BZ266" s="21"/>
      <c r="CA266" s="663"/>
      <c r="CB266" s="182"/>
      <c r="CC266" s="182"/>
      <c r="CD266" s="248"/>
      <c r="CE266" s="663">
        <f t="shared" si="200"/>
        <v>0</v>
      </c>
      <c r="CF266" s="182"/>
      <c r="CG266" s="663">
        <v>0</v>
      </c>
      <c r="CH266" s="182"/>
      <c r="CI266" s="248"/>
      <c r="CJ266" s="663">
        <f>CM266</f>
        <v>0</v>
      </c>
      <c r="CK266" s="663">
        <f t="shared" si="196"/>
        <v>0</v>
      </c>
      <c r="CL266" s="663"/>
      <c r="CM266" s="663">
        <v>0</v>
      </c>
      <c r="CN266" s="663"/>
      <c r="CO266" s="21"/>
    </row>
    <row r="267" spans="2:93" s="77" customFormat="1" ht="55.5" hidden="1" customHeight="1" x14ac:dyDescent="0.3">
      <c r="B267" s="662"/>
      <c r="C267" s="111" t="s">
        <v>31</v>
      </c>
      <c r="D267" s="182">
        <f>F267</f>
        <v>0</v>
      </c>
      <c r="E267" s="182"/>
      <c r="F267" s="182">
        <v>0</v>
      </c>
      <c r="G267" s="182"/>
      <c r="H267" s="248"/>
      <c r="I267" s="182">
        <f>M267</f>
        <v>0</v>
      </c>
      <c r="J267" s="603" t="e">
        <f t="shared" si="203"/>
        <v>#DIV/0!</v>
      </c>
      <c r="K267" s="182"/>
      <c r="L267" s="21"/>
      <c r="M267" s="182"/>
      <c r="N267" s="21"/>
      <c r="O267" s="663"/>
      <c r="P267" s="21"/>
      <c r="Q267" s="21"/>
      <c r="R267" s="21"/>
      <c r="S267" s="128">
        <f t="shared" si="208"/>
        <v>0</v>
      </c>
      <c r="T267" s="621" t="e">
        <f t="shared" si="209"/>
        <v>#DIV/0!</v>
      </c>
      <c r="U267" s="663"/>
      <c r="V267" s="621"/>
      <c r="W267" s="182"/>
      <c r="X267" s="621" t="e">
        <f t="shared" si="204"/>
        <v>#DIV/0!</v>
      </c>
      <c r="Y267" s="663"/>
      <c r="Z267" s="621"/>
      <c r="AA267" s="21"/>
      <c r="AB267" s="621"/>
      <c r="AC267" s="661">
        <f t="shared" si="207"/>
        <v>0</v>
      </c>
      <c r="AD267" s="641" t="e">
        <f t="shared" si="205"/>
        <v>#DIV/0!</v>
      </c>
      <c r="AE267" s="663"/>
      <c r="AF267" s="641"/>
      <c r="AG267" s="182">
        <v>0</v>
      </c>
      <c r="AH267" s="641" t="e">
        <f t="shared" si="206"/>
        <v>#DIV/0!</v>
      </c>
      <c r="AI267" s="663"/>
      <c r="AJ267" s="641">
        <v>0</v>
      </c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663">
        <f>AX267-F267</f>
        <v>0</v>
      </c>
      <c r="AV267" s="663">
        <f>AX267</f>
        <v>0</v>
      </c>
      <c r="AW267" s="663"/>
      <c r="AX267" s="182">
        <v>0</v>
      </c>
      <c r="AY267" s="663"/>
      <c r="AZ267" s="21"/>
      <c r="BA267" s="21"/>
      <c r="BB267" s="21"/>
      <c r="BC267" s="21"/>
      <c r="BD267" s="21"/>
      <c r="BE267" s="663"/>
      <c r="BF267" s="663"/>
      <c r="BG267" s="663"/>
      <c r="BH267" s="21"/>
      <c r="BI267" s="663"/>
      <c r="BJ267" s="663"/>
      <c r="BK267" s="663"/>
      <c r="BL267" s="663"/>
      <c r="BM267" s="21"/>
      <c r="BN267" s="663"/>
      <c r="BO267" s="663"/>
      <c r="BP267" s="663"/>
      <c r="BQ267" s="663"/>
      <c r="BR267" s="663"/>
      <c r="BS267" s="21"/>
      <c r="BT267" s="663"/>
      <c r="BU267" s="21"/>
      <c r="BV267" s="663"/>
      <c r="BW267" s="663"/>
      <c r="BX267" s="663"/>
      <c r="BY267" s="663"/>
      <c r="BZ267" s="21"/>
      <c r="CA267" s="663"/>
      <c r="CB267" s="182"/>
      <c r="CC267" s="182"/>
      <c r="CD267" s="248"/>
      <c r="CE267" s="663"/>
      <c r="CF267" s="182"/>
      <c r="CG267" s="663"/>
      <c r="CH267" s="182"/>
      <c r="CI267" s="248"/>
      <c r="CJ267" s="663"/>
      <c r="CK267" s="663"/>
      <c r="CL267" s="663"/>
      <c r="CM267" s="663"/>
      <c r="CN267" s="663"/>
      <c r="CO267" s="21"/>
    </row>
    <row r="268" spans="2:93" s="77" customFormat="1" ht="96.75" hidden="1" customHeight="1" x14ac:dyDescent="0.3">
      <c r="B268" s="488" t="s">
        <v>12</v>
      </c>
      <c r="C268" s="122" t="s">
        <v>290</v>
      </c>
      <c r="D268" s="182"/>
      <c r="E268" s="182"/>
      <c r="F268" s="182"/>
      <c r="G268" s="182"/>
      <c r="H268" s="248"/>
      <c r="I268" s="248"/>
      <c r="J268" s="567" t="e">
        <f t="shared" si="203"/>
        <v>#DIV/0!</v>
      </c>
      <c r="K268" s="182"/>
      <c r="L268" s="21"/>
      <c r="M268" s="559"/>
      <c r="N268" s="21"/>
      <c r="O268" s="559"/>
      <c r="P268" s="21"/>
      <c r="Q268" s="21"/>
      <c r="R268" s="21"/>
      <c r="S268" s="128">
        <f t="shared" si="208"/>
        <v>0</v>
      </c>
      <c r="T268" s="629" t="e">
        <f t="shared" si="209"/>
        <v>#DIV/0!</v>
      </c>
      <c r="U268" s="581"/>
      <c r="V268" s="629" t="e">
        <f t="shared" ref="V268:V315" si="210">U268/E268</f>
        <v>#DIV/0!</v>
      </c>
      <c r="W268" s="581"/>
      <c r="X268" s="629" t="e">
        <f t="shared" si="204"/>
        <v>#DIV/0!</v>
      </c>
      <c r="Y268" s="581"/>
      <c r="Z268" s="629" t="e">
        <f t="shared" ref="Z268:Z311" si="211">Y268/G268</f>
        <v>#DIV/0!</v>
      </c>
      <c r="AA268" s="21"/>
      <c r="AB268" s="21"/>
      <c r="AC268" s="458">
        <f t="shared" si="207"/>
        <v>0</v>
      </c>
      <c r="AD268" s="622" t="e">
        <f t="shared" si="205"/>
        <v>#DIV/0!</v>
      </c>
      <c r="AE268" s="581"/>
      <c r="AF268" s="622" t="e">
        <f t="shared" ref="AF268:AF286" si="212">AE268/E268</f>
        <v>#DIV/0!</v>
      </c>
      <c r="AG268" s="581"/>
      <c r="AH268" s="622" t="e">
        <f t="shared" si="206"/>
        <v>#DIV/0!</v>
      </c>
      <c r="AI268" s="581"/>
      <c r="AJ268" s="622">
        <v>0</v>
      </c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559">
        <f t="shared" si="202"/>
        <v>0</v>
      </c>
      <c r="AV268" s="559">
        <f t="shared" si="197"/>
        <v>0</v>
      </c>
      <c r="AW268" s="482"/>
      <c r="AX268" s="505">
        <f>AX269+AX270</f>
        <v>0</v>
      </c>
      <c r="AY268" s="482"/>
      <c r="AZ268" s="21"/>
      <c r="BA268" s="306"/>
      <c r="BB268" s="21"/>
      <c r="BC268" s="21"/>
      <c r="BD268" s="21"/>
      <c r="BE268" s="526"/>
      <c r="BF268" s="482"/>
      <c r="BG268" s="482"/>
      <c r="BH268" s="21"/>
      <c r="BI268" s="526"/>
      <c r="BJ268" s="526"/>
      <c r="BK268" s="526"/>
      <c r="BL268" s="482"/>
      <c r="BM268" s="21"/>
      <c r="BN268" s="482"/>
      <c r="BO268" s="491"/>
      <c r="BP268" s="482"/>
      <c r="BQ268" s="482"/>
      <c r="BR268" s="482"/>
      <c r="BS268" s="21"/>
      <c r="BT268" s="482"/>
      <c r="BU268" s="21"/>
      <c r="BV268" s="491"/>
      <c r="BW268" s="482"/>
      <c r="BX268" s="482"/>
      <c r="BY268" s="482"/>
      <c r="BZ268" s="21"/>
      <c r="CA268" s="482"/>
      <c r="CB268" s="182"/>
      <c r="CC268" s="182"/>
      <c r="CD268" s="248"/>
      <c r="CE268" s="526">
        <f t="shared" si="200"/>
        <v>1271816.5186773632</v>
      </c>
      <c r="CF268" s="182"/>
      <c r="CG268" s="526">
        <f>CG269+CG270</f>
        <v>1271816.5186773632</v>
      </c>
      <c r="CH268" s="182"/>
      <c r="CI268" s="248"/>
      <c r="CJ268" s="482">
        <v>0</v>
      </c>
      <c r="CK268" s="491">
        <f t="shared" si="196"/>
        <v>1271816.5186773632</v>
      </c>
      <c r="CL268" s="482"/>
      <c r="CM268" s="482">
        <f>CM269+CM270</f>
        <v>1271816.5186773632</v>
      </c>
      <c r="CN268" s="482"/>
      <c r="CO268" s="21"/>
    </row>
    <row r="269" spans="2:93" s="190" customFormat="1" ht="55.5" hidden="1" customHeight="1" x14ac:dyDescent="0.3">
      <c r="B269" s="207"/>
      <c r="C269" s="115" t="s">
        <v>32</v>
      </c>
      <c r="D269" s="192"/>
      <c r="E269" s="192"/>
      <c r="F269" s="192"/>
      <c r="G269" s="192"/>
      <c r="H269" s="249"/>
      <c r="I269" s="249"/>
      <c r="J269" s="567" t="e">
        <f t="shared" si="203"/>
        <v>#DIV/0!</v>
      </c>
      <c r="K269" s="192"/>
      <c r="L269" s="300"/>
      <c r="M269" s="558"/>
      <c r="N269" s="300"/>
      <c r="O269" s="558"/>
      <c r="P269" s="300"/>
      <c r="Q269" s="300"/>
      <c r="R269" s="300"/>
      <c r="S269" s="128">
        <f t="shared" si="208"/>
        <v>0</v>
      </c>
      <c r="T269" s="629" t="e">
        <f t="shared" si="209"/>
        <v>#DIV/0!</v>
      </c>
      <c r="U269" s="580"/>
      <c r="V269" s="629" t="e">
        <f t="shared" si="210"/>
        <v>#DIV/0!</v>
      </c>
      <c r="W269" s="580"/>
      <c r="X269" s="629" t="e">
        <f t="shared" si="204"/>
        <v>#DIV/0!</v>
      </c>
      <c r="Y269" s="580"/>
      <c r="Z269" s="629" t="e">
        <f t="shared" si="211"/>
        <v>#DIV/0!</v>
      </c>
      <c r="AA269" s="300"/>
      <c r="AB269" s="300"/>
      <c r="AC269" s="458">
        <f t="shared" si="207"/>
        <v>0</v>
      </c>
      <c r="AD269" s="622" t="e">
        <f t="shared" si="205"/>
        <v>#DIV/0!</v>
      </c>
      <c r="AE269" s="580"/>
      <c r="AF269" s="622" t="e">
        <f t="shared" si="212"/>
        <v>#DIV/0!</v>
      </c>
      <c r="AG269" s="580"/>
      <c r="AH269" s="622" t="e">
        <f t="shared" si="206"/>
        <v>#DIV/0!</v>
      </c>
      <c r="AI269" s="580"/>
      <c r="AJ269" s="622">
        <v>0</v>
      </c>
      <c r="AK269" s="300"/>
      <c r="AL269" s="300"/>
      <c r="AM269" s="300"/>
      <c r="AN269" s="300"/>
      <c r="AO269" s="300"/>
      <c r="AP269" s="300"/>
      <c r="AQ269" s="300"/>
      <c r="AR269" s="300"/>
      <c r="AS269" s="300"/>
      <c r="AT269" s="300"/>
      <c r="AU269" s="558">
        <f t="shared" si="202"/>
        <v>0</v>
      </c>
      <c r="AV269" s="558">
        <f t="shared" si="197"/>
        <v>0</v>
      </c>
      <c r="AW269" s="490"/>
      <c r="AX269" s="192">
        <v>0</v>
      </c>
      <c r="AY269" s="490"/>
      <c r="AZ269" s="300"/>
      <c r="BA269" s="300"/>
      <c r="BB269" s="300"/>
      <c r="BC269" s="300"/>
      <c r="BD269" s="300"/>
      <c r="BE269" s="525"/>
      <c r="BF269" s="490"/>
      <c r="BG269" s="490"/>
      <c r="BH269" s="300"/>
      <c r="BI269" s="525">
        <v>0</v>
      </c>
      <c r="BJ269" s="525">
        <v>0</v>
      </c>
      <c r="BK269" s="525"/>
      <c r="BL269" s="490"/>
      <c r="BM269" s="300"/>
      <c r="BN269" s="490">
        <f>BQ269</f>
        <v>0</v>
      </c>
      <c r="BO269" s="490">
        <v>0</v>
      </c>
      <c r="BP269" s="490">
        <v>0</v>
      </c>
      <c r="BQ269" s="490"/>
      <c r="BR269" s="490"/>
      <c r="BS269" s="300"/>
      <c r="BT269" s="490"/>
      <c r="BU269" s="300"/>
      <c r="BV269" s="490"/>
      <c r="BW269" s="490"/>
      <c r="BX269" s="490"/>
      <c r="BY269" s="490"/>
      <c r="BZ269" s="300"/>
      <c r="CA269" s="490"/>
      <c r="CB269" s="192"/>
      <c r="CC269" s="192"/>
      <c r="CD269" s="249"/>
      <c r="CE269" s="525">
        <f t="shared" si="200"/>
        <v>546881.1</v>
      </c>
      <c r="CF269" s="192"/>
      <c r="CG269" s="525">
        <f>[6]Лист1!$D$29</f>
        <v>546881.1</v>
      </c>
      <c r="CH269" s="192"/>
      <c r="CI269" s="249"/>
      <c r="CJ269" s="490">
        <f>CM269-CG269</f>
        <v>0</v>
      </c>
      <c r="CK269" s="490">
        <f t="shared" si="196"/>
        <v>546881.1</v>
      </c>
      <c r="CL269" s="490"/>
      <c r="CM269" s="490">
        <f>[6]Лист1!$D$29</f>
        <v>546881.1</v>
      </c>
      <c r="CN269" s="490"/>
      <c r="CO269" s="300"/>
    </row>
    <row r="270" spans="2:93" s="77" customFormat="1" ht="55.5" hidden="1" customHeight="1" x14ac:dyDescent="0.3">
      <c r="B270" s="488"/>
      <c r="C270" s="111" t="s">
        <v>417</v>
      </c>
      <c r="D270" s="182"/>
      <c r="E270" s="182"/>
      <c r="F270" s="182"/>
      <c r="G270" s="182"/>
      <c r="H270" s="248"/>
      <c r="I270" s="248"/>
      <c r="J270" s="567" t="e">
        <f t="shared" si="203"/>
        <v>#DIV/0!</v>
      </c>
      <c r="K270" s="182"/>
      <c r="L270" s="21"/>
      <c r="M270" s="559"/>
      <c r="N270" s="21"/>
      <c r="O270" s="559"/>
      <c r="P270" s="21"/>
      <c r="Q270" s="21"/>
      <c r="R270" s="21"/>
      <c r="S270" s="128">
        <f t="shared" si="208"/>
        <v>0</v>
      </c>
      <c r="T270" s="629" t="e">
        <f t="shared" si="209"/>
        <v>#DIV/0!</v>
      </c>
      <c r="U270" s="581"/>
      <c r="V270" s="629" t="e">
        <f t="shared" si="210"/>
        <v>#DIV/0!</v>
      </c>
      <c r="W270" s="581"/>
      <c r="X270" s="629" t="e">
        <f t="shared" si="204"/>
        <v>#DIV/0!</v>
      </c>
      <c r="Y270" s="581"/>
      <c r="Z270" s="629" t="e">
        <f t="shared" si="211"/>
        <v>#DIV/0!</v>
      </c>
      <c r="AA270" s="21"/>
      <c r="AB270" s="21"/>
      <c r="AC270" s="458">
        <f t="shared" si="207"/>
        <v>0</v>
      </c>
      <c r="AD270" s="622" t="e">
        <f t="shared" si="205"/>
        <v>#DIV/0!</v>
      </c>
      <c r="AE270" s="581"/>
      <c r="AF270" s="622" t="e">
        <f t="shared" si="212"/>
        <v>#DIV/0!</v>
      </c>
      <c r="AG270" s="581"/>
      <c r="AH270" s="622" t="e">
        <f t="shared" si="206"/>
        <v>#DIV/0!</v>
      </c>
      <c r="AI270" s="581"/>
      <c r="AJ270" s="622">
        <v>0</v>
      </c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559">
        <f t="shared" si="202"/>
        <v>0</v>
      </c>
      <c r="AV270" s="559">
        <f t="shared" si="197"/>
        <v>0</v>
      </c>
      <c r="AW270" s="482"/>
      <c r="AX270" s="482">
        <v>0</v>
      </c>
      <c r="AY270" s="482"/>
      <c r="AZ270" s="21"/>
      <c r="BA270" s="306"/>
      <c r="BB270" s="21"/>
      <c r="BC270" s="21"/>
      <c r="BD270" s="21"/>
      <c r="BE270" s="526"/>
      <c r="BF270" s="482"/>
      <c r="BG270" s="482"/>
      <c r="BH270" s="21"/>
      <c r="BI270" s="526">
        <v>0</v>
      </c>
      <c r="BJ270" s="526">
        <v>0</v>
      </c>
      <c r="BK270" s="526"/>
      <c r="BL270" s="482"/>
      <c r="BM270" s="21"/>
      <c r="BN270" s="482">
        <f>BQ270</f>
        <v>0</v>
      </c>
      <c r="BO270" s="491">
        <v>0</v>
      </c>
      <c r="BP270" s="482">
        <v>0</v>
      </c>
      <c r="BQ270" s="482"/>
      <c r="BR270" s="482"/>
      <c r="BS270" s="21"/>
      <c r="BT270" s="482"/>
      <c r="BU270" s="21"/>
      <c r="BV270" s="491"/>
      <c r="BW270" s="482"/>
      <c r="BX270" s="482"/>
      <c r="BY270" s="482"/>
      <c r="BZ270" s="21"/>
      <c r="CA270" s="482"/>
      <c r="CB270" s="182"/>
      <c r="CC270" s="182"/>
      <c r="CD270" s="248"/>
      <c r="CE270" s="526">
        <f t="shared" si="200"/>
        <v>724935.41867736331</v>
      </c>
      <c r="CF270" s="182"/>
      <c r="CG270" s="526">
        <f>[6]Лист1!$D$30</f>
        <v>724935.41867736331</v>
      </c>
      <c r="CH270" s="182"/>
      <c r="CI270" s="248"/>
      <c r="CJ270" s="482">
        <f>CM270-CG270</f>
        <v>0</v>
      </c>
      <c r="CK270" s="491">
        <f t="shared" si="196"/>
        <v>724935.41867736331</v>
      </c>
      <c r="CL270" s="482"/>
      <c r="CM270" s="482">
        <f>[6]Лист1!$D$30</f>
        <v>724935.41867736331</v>
      </c>
      <c r="CN270" s="482"/>
      <c r="CO270" s="21"/>
    </row>
    <row r="271" spans="2:93" s="77" customFormat="1" ht="55.5" hidden="1" customHeight="1" x14ac:dyDescent="0.3">
      <c r="B271" s="488"/>
      <c r="C271" s="111"/>
      <c r="D271" s="182"/>
      <c r="E271" s="182"/>
      <c r="F271" s="182"/>
      <c r="G271" s="182"/>
      <c r="H271" s="248"/>
      <c r="I271" s="248"/>
      <c r="J271" s="567" t="e">
        <f t="shared" si="203"/>
        <v>#DIV/0!</v>
      </c>
      <c r="K271" s="182"/>
      <c r="L271" s="21"/>
      <c r="M271" s="559"/>
      <c r="N271" s="21"/>
      <c r="O271" s="559"/>
      <c r="P271" s="21"/>
      <c r="Q271" s="21"/>
      <c r="R271" s="21"/>
      <c r="S271" s="128">
        <f t="shared" si="208"/>
        <v>0</v>
      </c>
      <c r="T271" s="629" t="e">
        <f t="shared" si="209"/>
        <v>#DIV/0!</v>
      </c>
      <c r="U271" s="581"/>
      <c r="V271" s="629" t="e">
        <f t="shared" si="210"/>
        <v>#DIV/0!</v>
      </c>
      <c r="W271" s="581"/>
      <c r="X271" s="629" t="e">
        <f t="shared" si="204"/>
        <v>#DIV/0!</v>
      </c>
      <c r="Y271" s="581"/>
      <c r="Z271" s="629" t="e">
        <f t="shared" si="211"/>
        <v>#DIV/0!</v>
      </c>
      <c r="AA271" s="21"/>
      <c r="AB271" s="21"/>
      <c r="AC271" s="458">
        <f t="shared" si="207"/>
        <v>0</v>
      </c>
      <c r="AD271" s="622" t="e">
        <f t="shared" si="205"/>
        <v>#DIV/0!</v>
      </c>
      <c r="AE271" s="581"/>
      <c r="AF271" s="622" t="e">
        <f t="shared" si="212"/>
        <v>#DIV/0!</v>
      </c>
      <c r="AG271" s="581"/>
      <c r="AH271" s="622" t="e">
        <f t="shared" si="206"/>
        <v>#DIV/0!</v>
      </c>
      <c r="AI271" s="581"/>
      <c r="AJ271" s="622">
        <v>0</v>
      </c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559"/>
      <c r="AV271" s="559"/>
      <c r="AW271" s="482"/>
      <c r="AX271" s="482"/>
      <c r="AY271" s="482"/>
      <c r="AZ271" s="21"/>
      <c r="BA271" s="306"/>
      <c r="BB271" s="21"/>
      <c r="BC271" s="21"/>
      <c r="BD271" s="21"/>
      <c r="BE271" s="526"/>
      <c r="BF271" s="482"/>
      <c r="BG271" s="482"/>
      <c r="BH271" s="21"/>
      <c r="BI271" s="526"/>
      <c r="BJ271" s="526"/>
      <c r="BK271" s="526"/>
      <c r="BL271" s="482"/>
      <c r="BM271" s="21"/>
      <c r="BN271" s="482"/>
      <c r="BO271" s="491"/>
      <c r="BP271" s="482"/>
      <c r="BQ271" s="482"/>
      <c r="BR271" s="482"/>
      <c r="BS271" s="21"/>
      <c r="BT271" s="482"/>
      <c r="BU271" s="21"/>
      <c r="BV271" s="491"/>
      <c r="BW271" s="482"/>
      <c r="BX271" s="482"/>
      <c r="BY271" s="482"/>
      <c r="BZ271" s="21"/>
      <c r="CA271" s="482"/>
      <c r="CB271" s="182"/>
      <c r="CC271" s="182"/>
      <c r="CD271" s="248"/>
      <c r="CE271" s="482"/>
      <c r="CF271" s="182"/>
      <c r="CG271" s="182"/>
      <c r="CH271" s="182"/>
      <c r="CI271" s="248"/>
      <c r="CJ271" s="482"/>
      <c r="CK271" s="491"/>
      <c r="CL271" s="482"/>
      <c r="CM271" s="482"/>
      <c r="CN271" s="482"/>
      <c r="CO271" s="21"/>
    </row>
    <row r="272" spans="2:93" s="77" customFormat="1" ht="55.5" hidden="1" customHeight="1" x14ac:dyDescent="0.3">
      <c r="B272" s="488"/>
      <c r="C272" s="111"/>
      <c r="D272" s="182"/>
      <c r="E272" s="182"/>
      <c r="F272" s="182"/>
      <c r="G272" s="182"/>
      <c r="H272" s="248"/>
      <c r="I272" s="248"/>
      <c r="J272" s="567" t="e">
        <f t="shared" si="203"/>
        <v>#DIV/0!</v>
      </c>
      <c r="K272" s="182"/>
      <c r="L272" s="21"/>
      <c r="M272" s="559"/>
      <c r="N272" s="21"/>
      <c r="O272" s="559"/>
      <c r="P272" s="21"/>
      <c r="Q272" s="21"/>
      <c r="R272" s="21"/>
      <c r="S272" s="128">
        <f t="shared" si="208"/>
        <v>0</v>
      </c>
      <c r="T272" s="629" t="e">
        <f t="shared" si="209"/>
        <v>#DIV/0!</v>
      </c>
      <c r="U272" s="581"/>
      <c r="V272" s="629" t="e">
        <f t="shared" si="210"/>
        <v>#DIV/0!</v>
      </c>
      <c r="W272" s="581"/>
      <c r="X272" s="629" t="e">
        <f t="shared" si="204"/>
        <v>#DIV/0!</v>
      </c>
      <c r="Y272" s="581"/>
      <c r="Z272" s="629" t="e">
        <f t="shared" si="211"/>
        <v>#DIV/0!</v>
      </c>
      <c r="AA272" s="21"/>
      <c r="AB272" s="21"/>
      <c r="AC272" s="458">
        <f t="shared" si="207"/>
        <v>0</v>
      </c>
      <c r="AD272" s="622" t="e">
        <f t="shared" si="205"/>
        <v>#DIV/0!</v>
      </c>
      <c r="AE272" s="581"/>
      <c r="AF272" s="622" t="e">
        <f t="shared" si="212"/>
        <v>#DIV/0!</v>
      </c>
      <c r="AG272" s="581"/>
      <c r="AH272" s="622" t="e">
        <f t="shared" si="206"/>
        <v>#DIV/0!</v>
      </c>
      <c r="AI272" s="581"/>
      <c r="AJ272" s="622">
        <v>0</v>
      </c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559"/>
      <c r="AV272" s="559"/>
      <c r="AW272" s="482"/>
      <c r="AX272" s="482"/>
      <c r="AY272" s="482"/>
      <c r="AZ272" s="21"/>
      <c r="BA272" s="306"/>
      <c r="BB272" s="21"/>
      <c r="BC272" s="21"/>
      <c r="BD272" s="21"/>
      <c r="BE272" s="526"/>
      <c r="BF272" s="482"/>
      <c r="BG272" s="482"/>
      <c r="BH272" s="21"/>
      <c r="BI272" s="526"/>
      <c r="BJ272" s="526"/>
      <c r="BK272" s="526"/>
      <c r="BL272" s="482"/>
      <c r="BM272" s="21"/>
      <c r="BN272" s="482"/>
      <c r="BO272" s="491"/>
      <c r="BP272" s="482"/>
      <c r="BQ272" s="482"/>
      <c r="BR272" s="482"/>
      <c r="BS272" s="21"/>
      <c r="BT272" s="482"/>
      <c r="BU272" s="21"/>
      <c r="BV272" s="491"/>
      <c r="BW272" s="482"/>
      <c r="BX272" s="482"/>
      <c r="BY272" s="482"/>
      <c r="BZ272" s="21"/>
      <c r="CA272" s="482"/>
      <c r="CB272" s="182"/>
      <c r="CC272" s="182"/>
      <c r="CD272" s="248"/>
      <c r="CE272" s="482"/>
      <c r="CF272" s="182"/>
      <c r="CG272" s="182"/>
      <c r="CH272" s="182"/>
      <c r="CI272" s="248"/>
      <c r="CJ272" s="482"/>
      <c r="CK272" s="491"/>
      <c r="CL272" s="482"/>
      <c r="CM272" s="482"/>
      <c r="CN272" s="482"/>
      <c r="CO272" s="21"/>
    </row>
    <row r="273" spans="1:12248" s="77" customFormat="1" ht="235.5" hidden="1" customHeight="1" x14ac:dyDescent="0.3">
      <c r="B273" s="488"/>
      <c r="C273" s="114"/>
      <c r="D273" s="182"/>
      <c r="E273" s="182"/>
      <c r="F273" s="182"/>
      <c r="G273" s="182"/>
      <c r="H273" s="248"/>
      <c r="I273" s="248"/>
      <c r="J273" s="567" t="e">
        <f t="shared" si="203"/>
        <v>#DIV/0!</v>
      </c>
      <c r="K273" s="182"/>
      <c r="L273" s="21"/>
      <c r="M273" s="559"/>
      <c r="N273" s="21"/>
      <c r="O273" s="559"/>
      <c r="P273" s="21"/>
      <c r="Q273" s="21"/>
      <c r="R273" s="21"/>
      <c r="S273" s="128">
        <f t="shared" si="208"/>
        <v>0</v>
      </c>
      <c r="T273" s="629" t="e">
        <f t="shared" si="209"/>
        <v>#DIV/0!</v>
      </c>
      <c r="U273" s="581"/>
      <c r="V273" s="629" t="e">
        <f t="shared" si="210"/>
        <v>#DIV/0!</v>
      </c>
      <c r="W273" s="581"/>
      <c r="X273" s="629" t="e">
        <f t="shared" si="204"/>
        <v>#DIV/0!</v>
      </c>
      <c r="Y273" s="581"/>
      <c r="Z273" s="629" t="e">
        <f t="shared" si="211"/>
        <v>#DIV/0!</v>
      </c>
      <c r="AA273" s="21"/>
      <c r="AB273" s="21"/>
      <c r="AC273" s="458">
        <f t="shared" si="207"/>
        <v>0</v>
      </c>
      <c r="AD273" s="622" t="e">
        <f t="shared" si="205"/>
        <v>#DIV/0!</v>
      </c>
      <c r="AE273" s="581"/>
      <c r="AF273" s="622" t="e">
        <f t="shared" si="212"/>
        <v>#DIV/0!</v>
      </c>
      <c r="AG273" s="581"/>
      <c r="AH273" s="622" t="e">
        <f t="shared" si="206"/>
        <v>#DIV/0!</v>
      </c>
      <c r="AI273" s="581"/>
      <c r="AJ273" s="622">
        <v>0</v>
      </c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559"/>
      <c r="AV273" s="559"/>
      <c r="AW273" s="482"/>
      <c r="AX273" s="482"/>
      <c r="AY273" s="482"/>
      <c r="AZ273" s="21"/>
      <c r="BA273" s="306"/>
      <c r="BB273" s="21"/>
      <c r="BC273" s="21"/>
      <c r="BD273" s="21"/>
      <c r="BE273" s="526"/>
      <c r="BF273" s="482"/>
      <c r="BG273" s="482"/>
      <c r="BH273" s="21"/>
      <c r="BI273" s="526"/>
      <c r="BJ273" s="526"/>
      <c r="BK273" s="526"/>
      <c r="BL273" s="482"/>
      <c r="BM273" s="21"/>
      <c r="BN273" s="482"/>
      <c r="BO273" s="491"/>
      <c r="BP273" s="482"/>
      <c r="BQ273" s="482"/>
      <c r="BR273" s="482"/>
      <c r="BS273" s="21"/>
      <c r="BT273" s="482"/>
      <c r="BU273" s="21"/>
      <c r="BV273" s="491"/>
      <c r="BW273" s="482"/>
      <c r="BX273" s="482"/>
      <c r="BY273" s="482"/>
      <c r="BZ273" s="21"/>
      <c r="CA273" s="482"/>
      <c r="CB273" s="182"/>
      <c r="CC273" s="182"/>
      <c r="CD273" s="248"/>
      <c r="CE273" s="482"/>
      <c r="CF273" s="182"/>
      <c r="CG273" s="182"/>
      <c r="CH273" s="182"/>
      <c r="CI273" s="248"/>
      <c r="CJ273" s="482"/>
      <c r="CK273" s="491"/>
      <c r="CL273" s="482"/>
      <c r="CM273" s="482"/>
      <c r="CN273" s="482"/>
      <c r="CO273" s="21"/>
    </row>
    <row r="274" spans="1:12248" s="645" customFormat="1" ht="224.25" hidden="1" customHeight="1" x14ac:dyDescent="0.3">
      <c r="A274" s="407"/>
      <c r="B274" s="441" t="s">
        <v>8</v>
      </c>
      <c r="C274" s="440" t="s">
        <v>451</v>
      </c>
      <c r="D274" s="412">
        <f>E274</f>
        <v>0</v>
      </c>
      <c r="E274" s="412">
        <v>0</v>
      </c>
      <c r="F274" s="412"/>
      <c r="G274" s="412"/>
      <c r="H274" s="412"/>
      <c r="I274" s="412"/>
      <c r="J274" s="613" t="e">
        <f t="shared" si="203"/>
        <v>#DIV/0!</v>
      </c>
      <c r="K274" s="412">
        <v>0</v>
      </c>
      <c r="L274" s="413"/>
      <c r="M274" s="413"/>
      <c r="N274" s="413"/>
      <c r="O274" s="413"/>
      <c r="P274" s="413"/>
      <c r="Q274" s="413"/>
      <c r="R274" s="413"/>
      <c r="S274" s="646">
        <f t="shared" si="208"/>
        <v>0</v>
      </c>
      <c r="T274" s="413"/>
      <c r="U274" s="413">
        <v>0</v>
      </c>
      <c r="V274" s="644" t="e">
        <f t="shared" si="210"/>
        <v>#DIV/0!</v>
      </c>
      <c r="W274" s="413"/>
      <c r="X274" s="644" t="e">
        <f t="shared" si="204"/>
        <v>#DIV/0!</v>
      </c>
      <c r="Y274" s="413"/>
      <c r="Z274" s="644" t="e">
        <f t="shared" si="211"/>
        <v>#DIV/0!</v>
      </c>
      <c r="AA274" s="413"/>
      <c r="AB274" s="413"/>
      <c r="AC274" s="647">
        <f t="shared" si="207"/>
        <v>0</v>
      </c>
      <c r="AD274" s="628" t="e">
        <f t="shared" si="205"/>
        <v>#DIV/0!</v>
      </c>
      <c r="AE274" s="413">
        <v>0</v>
      </c>
      <c r="AF274" s="628" t="e">
        <f t="shared" si="212"/>
        <v>#DIV/0!</v>
      </c>
      <c r="AG274" s="413"/>
      <c r="AH274" s="628" t="e">
        <f t="shared" si="206"/>
        <v>#DIV/0!</v>
      </c>
      <c r="AI274" s="413"/>
      <c r="AJ274" s="628">
        <v>0</v>
      </c>
      <c r="AK274" s="413"/>
      <c r="AL274" s="577"/>
      <c r="AM274" s="413"/>
      <c r="AN274" s="413"/>
      <c r="AO274" s="413"/>
      <c r="AP274" s="413"/>
      <c r="AQ274" s="413"/>
      <c r="AR274" s="413"/>
      <c r="AS274" s="413"/>
      <c r="AT274" s="413"/>
      <c r="AU274" s="413">
        <f>AV274</f>
        <v>186818.8</v>
      </c>
      <c r="AV274" s="413">
        <f>AW274</f>
        <v>186818.8</v>
      </c>
      <c r="AW274" s="413">
        <v>186818.8</v>
      </c>
      <c r="AX274" s="413"/>
      <c r="AY274" s="413"/>
      <c r="AZ274" s="413"/>
      <c r="BA274" s="413"/>
      <c r="BB274" s="413"/>
      <c r="BC274" s="413"/>
      <c r="BD274" s="413"/>
      <c r="BE274" s="413"/>
      <c r="BF274" s="413"/>
      <c r="BG274" s="413"/>
      <c r="BH274" s="413"/>
      <c r="BI274" s="413"/>
      <c r="BJ274" s="413"/>
      <c r="BK274" s="413"/>
      <c r="BL274" s="413"/>
      <c r="BM274" s="413"/>
      <c r="BN274" s="413"/>
      <c r="BO274" s="413"/>
      <c r="BP274" s="413"/>
      <c r="BQ274" s="413"/>
      <c r="BR274" s="413"/>
      <c r="BS274" s="413"/>
      <c r="BT274" s="413"/>
      <c r="BU274" s="413"/>
      <c r="BV274" s="413"/>
      <c r="BW274" s="413"/>
      <c r="BX274" s="413"/>
      <c r="BY274" s="413"/>
      <c r="BZ274" s="413"/>
      <c r="CA274" s="413"/>
      <c r="CB274" s="413"/>
      <c r="CC274" s="413"/>
      <c r="CD274" s="413"/>
      <c r="CE274" s="413"/>
      <c r="CF274" s="413"/>
      <c r="CG274" s="413"/>
      <c r="CH274" s="413"/>
      <c r="CI274" s="413"/>
      <c r="CJ274" s="413"/>
      <c r="CK274" s="413"/>
      <c r="CL274" s="413"/>
      <c r="CM274" s="413"/>
      <c r="CN274" s="413"/>
      <c r="CO274" s="407"/>
      <c r="CP274" s="413"/>
      <c r="CQ274" s="413"/>
      <c r="CR274" s="413"/>
      <c r="CS274" s="413"/>
      <c r="CT274" s="413"/>
      <c r="CU274" s="413"/>
      <c r="CV274" s="413"/>
      <c r="CW274" s="413"/>
      <c r="CX274" s="413"/>
      <c r="CY274" s="413"/>
      <c r="CZ274" s="413"/>
      <c r="DA274" s="413"/>
      <c r="DB274" s="413"/>
      <c r="DC274" s="414"/>
      <c r="DD274" s="414"/>
      <c r="DE274" s="414"/>
      <c r="DF274" s="414"/>
      <c r="DG274" s="412"/>
      <c r="DH274" s="412"/>
      <c r="DI274" s="412"/>
      <c r="DJ274" s="412"/>
      <c r="DK274" s="412"/>
      <c r="DL274" s="412"/>
      <c r="DM274" s="412"/>
      <c r="DN274" s="412"/>
      <c r="DO274" s="412"/>
      <c r="DP274" s="412"/>
      <c r="DQ274" s="412"/>
      <c r="DR274" s="412"/>
      <c r="DS274" s="412"/>
      <c r="DT274" s="412"/>
      <c r="DU274" s="412"/>
      <c r="DV274" s="412"/>
      <c r="DW274" s="412"/>
      <c r="DX274" s="412"/>
      <c r="DY274" s="412"/>
      <c r="DZ274" s="413"/>
      <c r="EA274" s="413"/>
      <c r="EB274" s="413"/>
      <c r="EC274" s="413"/>
      <c r="ED274" s="413"/>
      <c r="EE274" s="413"/>
      <c r="EF274" s="413"/>
      <c r="EG274" s="413"/>
      <c r="EH274" s="413"/>
      <c r="EI274" s="413"/>
      <c r="EJ274" s="413"/>
      <c r="EK274" s="413"/>
      <c r="EL274" s="413"/>
      <c r="EM274" s="413"/>
      <c r="EN274" s="413"/>
      <c r="EO274" s="413"/>
      <c r="EP274" s="413"/>
      <c r="EQ274" s="413"/>
      <c r="ER274" s="413"/>
      <c r="ES274" s="413"/>
      <c r="ET274" s="413"/>
      <c r="EU274" s="413"/>
      <c r="EV274" s="413"/>
      <c r="EW274" s="413"/>
      <c r="EX274" s="414"/>
      <c r="EY274" s="414"/>
      <c r="EZ274" s="414"/>
      <c r="FA274" s="414"/>
      <c r="FB274" s="414"/>
      <c r="FC274" s="413"/>
      <c r="FD274" s="413"/>
      <c r="FE274" s="414"/>
      <c r="FF274" s="414"/>
      <c r="FG274" s="413"/>
      <c r="FH274" s="413"/>
      <c r="FI274" s="414"/>
      <c r="FJ274" s="414"/>
      <c r="FK274" s="413"/>
      <c r="FL274" s="413"/>
      <c r="FM274" s="413"/>
      <c r="FN274" s="413"/>
      <c r="FO274" s="413"/>
      <c r="FP274" s="413"/>
      <c r="FQ274" s="413"/>
      <c r="FR274" s="414"/>
      <c r="FS274" s="414"/>
      <c r="FT274" s="413"/>
      <c r="FU274" s="413"/>
      <c r="FV274" s="414"/>
      <c r="FW274" s="414"/>
      <c r="FX274" s="413"/>
      <c r="FY274" s="413"/>
      <c r="FZ274" s="413"/>
      <c r="GA274" s="413"/>
      <c r="GB274" s="413"/>
      <c r="GC274" s="407"/>
      <c r="GD274" s="439"/>
      <c r="GE274" s="413"/>
      <c r="GF274" s="413"/>
      <c r="GG274" s="413"/>
      <c r="GH274" s="413"/>
      <c r="GI274" s="413"/>
      <c r="GJ274" s="413"/>
      <c r="GK274" s="413"/>
      <c r="GL274" s="412"/>
      <c r="GM274" s="412"/>
      <c r="GN274" s="412"/>
      <c r="GO274" s="412"/>
      <c r="GP274" s="412"/>
      <c r="GQ274" s="412"/>
      <c r="GR274" s="412"/>
      <c r="GS274" s="412"/>
      <c r="GT274" s="412"/>
      <c r="GU274" s="412"/>
      <c r="GV274" s="412"/>
      <c r="GW274" s="412"/>
      <c r="GX274" s="412"/>
      <c r="GY274" s="412"/>
      <c r="GZ274" s="412"/>
      <c r="HA274" s="412"/>
      <c r="HB274" s="412"/>
      <c r="HC274" s="412"/>
      <c r="HD274" s="412"/>
      <c r="HE274" s="412"/>
      <c r="HF274" s="412"/>
      <c r="HG274" s="412"/>
      <c r="HH274" s="412"/>
      <c r="HI274" s="412"/>
      <c r="HJ274" s="412"/>
      <c r="HK274" s="412"/>
      <c r="HL274" s="412"/>
      <c r="HM274" s="412"/>
      <c r="HN274" s="412"/>
      <c r="HO274" s="412"/>
      <c r="HP274" s="412"/>
      <c r="HQ274" s="412"/>
      <c r="HR274" s="412"/>
      <c r="HS274" s="412"/>
      <c r="HT274" s="412"/>
      <c r="HU274" s="412"/>
      <c r="HV274" s="412"/>
      <c r="HW274" s="412"/>
      <c r="HX274" s="412"/>
      <c r="HY274" s="412"/>
      <c r="HZ274" s="412"/>
      <c r="IA274" s="412"/>
      <c r="IB274" s="412"/>
      <c r="IC274" s="412"/>
      <c r="ID274" s="413"/>
      <c r="IE274" s="413"/>
      <c r="IF274" s="413"/>
      <c r="IG274" s="413"/>
      <c r="IH274" s="413"/>
      <c r="II274" s="413"/>
      <c r="IJ274" s="413"/>
      <c r="IK274" s="413"/>
      <c r="IL274" s="413"/>
      <c r="IM274" s="413"/>
      <c r="IN274" s="413"/>
      <c r="IO274" s="413"/>
      <c r="IP274" s="413"/>
      <c r="IQ274" s="413"/>
      <c r="IR274" s="413"/>
      <c r="IS274" s="413"/>
      <c r="IT274" s="413"/>
      <c r="IU274" s="413"/>
      <c r="IV274" s="413"/>
      <c r="IW274" s="413"/>
      <c r="IX274" s="413"/>
      <c r="IY274" s="413"/>
      <c r="IZ274" s="413"/>
      <c r="JA274" s="413"/>
      <c r="JB274" s="414"/>
      <c r="JC274" s="414"/>
      <c r="JD274" s="414"/>
      <c r="JE274" s="414"/>
      <c r="JF274" s="414"/>
      <c r="JG274" s="413"/>
      <c r="JH274" s="413"/>
      <c r="JI274" s="414"/>
      <c r="JJ274" s="414"/>
      <c r="JK274" s="413"/>
      <c r="JL274" s="413"/>
      <c r="JM274" s="414"/>
      <c r="JN274" s="414"/>
      <c r="JO274" s="413"/>
      <c r="JP274" s="413"/>
      <c r="JQ274" s="413"/>
      <c r="JR274" s="413"/>
      <c r="JS274" s="413"/>
      <c r="JT274" s="413"/>
      <c r="JU274" s="413"/>
      <c r="JV274" s="414"/>
      <c r="JW274" s="414"/>
      <c r="JX274" s="413"/>
      <c r="JY274" s="413"/>
      <c r="JZ274" s="414"/>
      <c r="KA274" s="414"/>
      <c r="KB274" s="413"/>
      <c r="KC274" s="413"/>
      <c r="KD274" s="413"/>
      <c r="KE274" s="413"/>
      <c r="KF274" s="413"/>
      <c r="KG274" s="407"/>
      <c r="KH274" s="439"/>
      <c r="KI274" s="413"/>
      <c r="KJ274" s="413"/>
      <c r="KK274" s="413"/>
      <c r="KL274" s="413"/>
      <c r="KM274" s="413"/>
      <c r="KN274" s="413"/>
      <c r="KO274" s="413"/>
      <c r="KP274" s="412"/>
      <c r="KQ274" s="412"/>
      <c r="KR274" s="412"/>
      <c r="KS274" s="412"/>
      <c r="KT274" s="412"/>
      <c r="KU274" s="412"/>
      <c r="KV274" s="412"/>
      <c r="KW274" s="412"/>
      <c r="KX274" s="412"/>
      <c r="KY274" s="412"/>
      <c r="KZ274" s="412"/>
      <c r="LA274" s="412"/>
      <c r="LB274" s="412"/>
      <c r="LC274" s="412"/>
      <c r="LD274" s="412"/>
      <c r="LE274" s="412"/>
      <c r="LF274" s="412"/>
      <c r="LG274" s="412"/>
      <c r="LH274" s="412"/>
      <c r="LI274" s="412"/>
      <c r="LJ274" s="412"/>
      <c r="LK274" s="412"/>
      <c r="LL274" s="412"/>
      <c r="LM274" s="412"/>
      <c r="LN274" s="412"/>
      <c r="LO274" s="412"/>
      <c r="LP274" s="412"/>
      <c r="LQ274" s="412"/>
      <c r="LR274" s="412"/>
      <c r="LS274" s="412"/>
      <c r="LT274" s="412"/>
      <c r="LU274" s="412"/>
      <c r="LV274" s="412"/>
      <c r="LW274" s="412"/>
      <c r="LX274" s="412"/>
      <c r="LY274" s="412"/>
      <c r="LZ274" s="412"/>
      <c r="MA274" s="412"/>
      <c r="MB274" s="412"/>
      <c r="MC274" s="412"/>
      <c r="MD274" s="412"/>
      <c r="ME274" s="412"/>
      <c r="MF274" s="412"/>
      <c r="MG274" s="412"/>
      <c r="MH274" s="413"/>
      <c r="MI274" s="413"/>
      <c r="MJ274" s="413"/>
      <c r="MK274" s="413"/>
      <c r="ML274" s="413"/>
      <c r="MM274" s="413"/>
      <c r="MN274" s="413"/>
      <c r="MO274" s="413"/>
      <c r="MP274" s="413"/>
      <c r="MQ274" s="413"/>
      <c r="MR274" s="413"/>
      <c r="MS274" s="413"/>
      <c r="MT274" s="413"/>
      <c r="MU274" s="413"/>
      <c r="MV274" s="413"/>
      <c r="MW274" s="413"/>
      <c r="MX274" s="413"/>
      <c r="MY274" s="413"/>
      <c r="MZ274" s="413"/>
      <c r="NA274" s="413"/>
      <c r="NB274" s="413"/>
      <c r="NC274" s="413"/>
      <c r="ND274" s="413"/>
      <c r="NE274" s="413"/>
      <c r="NF274" s="414"/>
      <c r="NG274" s="414"/>
      <c r="NH274" s="414"/>
      <c r="NI274" s="414"/>
      <c r="NJ274" s="414"/>
      <c r="NK274" s="413"/>
      <c r="NL274" s="413"/>
      <c r="NM274" s="414"/>
      <c r="NN274" s="414"/>
      <c r="NO274" s="413"/>
      <c r="NP274" s="413"/>
      <c r="NQ274" s="414"/>
      <c r="NR274" s="414"/>
      <c r="NS274" s="413"/>
      <c r="NT274" s="413"/>
      <c r="NU274" s="413"/>
      <c r="NV274" s="413"/>
      <c r="NW274" s="413"/>
      <c r="NX274" s="413"/>
      <c r="NY274" s="413"/>
      <c r="NZ274" s="414"/>
      <c r="OA274" s="414"/>
      <c r="OB274" s="413"/>
      <c r="OC274" s="413"/>
      <c r="OD274" s="414"/>
      <c r="OE274" s="414"/>
      <c r="OF274" s="413"/>
      <c r="OG274" s="413"/>
      <c r="OH274" s="413"/>
      <c r="OI274" s="413"/>
      <c r="OJ274" s="413"/>
      <c r="OK274" s="407"/>
      <c r="OL274" s="439"/>
      <c r="OM274" s="413"/>
      <c r="ON274" s="413"/>
      <c r="OO274" s="413"/>
      <c r="OP274" s="413"/>
      <c r="OQ274" s="413"/>
      <c r="OR274" s="413"/>
      <c r="OS274" s="413"/>
      <c r="OT274" s="412"/>
      <c r="OU274" s="412"/>
      <c r="OV274" s="412"/>
      <c r="OW274" s="412"/>
      <c r="OX274" s="412"/>
      <c r="OY274" s="412"/>
      <c r="OZ274" s="412"/>
      <c r="PA274" s="412"/>
      <c r="PB274" s="412"/>
      <c r="PC274" s="412"/>
      <c r="PD274" s="412"/>
      <c r="PE274" s="412"/>
      <c r="PF274" s="412"/>
      <c r="PG274" s="412"/>
      <c r="PH274" s="412"/>
      <c r="PI274" s="412"/>
      <c r="PJ274" s="412"/>
      <c r="PK274" s="412"/>
      <c r="PL274" s="412"/>
      <c r="PM274" s="412"/>
      <c r="PN274" s="412"/>
      <c r="PO274" s="412"/>
      <c r="PP274" s="412"/>
      <c r="PQ274" s="412"/>
      <c r="PR274" s="412"/>
      <c r="PS274" s="412"/>
      <c r="PT274" s="412"/>
      <c r="PU274" s="412"/>
      <c r="PV274" s="412"/>
      <c r="PW274" s="412"/>
      <c r="PX274" s="412"/>
      <c r="PY274" s="412"/>
      <c r="PZ274" s="412"/>
      <c r="QA274" s="412"/>
      <c r="QB274" s="412"/>
      <c r="QC274" s="412"/>
      <c r="QD274" s="412"/>
      <c r="QE274" s="412"/>
      <c r="QF274" s="412"/>
      <c r="QG274" s="412"/>
      <c r="QH274" s="412"/>
      <c r="QI274" s="412"/>
      <c r="QJ274" s="412"/>
      <c r="QK274" s="412"/>
      <c r="QL274" s="413"/>
      <c r="QM274" s="413"/>
      <c r="QN274" s="413"/>
      <c r="QO274" s="413"/>
      <c r="QP274" s="413"/>
      <c r="QQ274" s="413"/>
      <c r="QR274" s="413"/>
      <c r="QS274" s="413"/>
      <c r="QT274" s="413"/>
      <c r="QU274" s="413"/>
      <c r="QV274" s="413"/>
      <c r="QW274" s="413"/>
      <c r="QX274" s="413"/>
      <c r="QY274" s="413"/>
      <c r="QZ274" s="413"/>
      <c r="RA274" s="413"/>
      <c r="RB274" s="413"/>
      <c r="RC274" s="413"/>
      <c r="RD274" s="413"/>
      <c r="RE274" s="413"/>
      <c r="RF274" s="413"/>
      <c r="RG274" s="413"/>
      <c r="RH274" s="413"/>
      <c r="RI274" s="413"/>
      <c r="RJ274" s="414"/>
      <c r="RK274" s="414"/>
      <c r="RL274" s="414"/>
      <c r="RM274" s="414"/>
      <c r="RN274" s="414"/>
      <c r="RO274" s="413"/>
      <c r="RP274" s="413"/>
      <c r="RQ274" s="414"/>
      <c r="RR274" s="414"/>
      <c r="RS274" s="413"/>
      <c r="RT274" s="413"/>
      <c r="RU274" s="414"/>
      <c r="RV274" s="414"/>
      <c r="RW274" s="413"/>
      <c r="RX274" s="413"/>
      <c r="RY274" s="413"/>
      <c r="RZ274" s="413"/>
      <c r="SA274" s="413"/>
      <c r="SB274" s="413"/>
      <c r="SC274" s="413"/>
      <c r="SD274" s="414"/>
      <c r="SE274" s="414"/>
      <c r="SF274" s="413"/>
      <c r="SG274" s="413"/>
      <c r="SH274" s="414"/>
      <c r="SI274" s="414"/>
      <c r="SJ274" s="413"/>
      <c r="SK274" s="413"/>
      <c r="SL274" s="413"/>
      <c r="SM274" s="413"/>
      <c r="SN274" s="413"/>
      <c r="SO274" s="407"/>
      <c r="SP274" s="439"/>
      <c r="SQ274" s="413"/>
      <c r="SR274" s="413"/>
      <c r="SS274" s="413"/>
      <c r="ST274" s="413"/>
      <c r="SU274" s="413"/>
      <c r="SV274" s="413"/>
      <c r="SW274" s="413"/>
      <c r="SX274" s="412"/>
      <c r="SY274" s="412"/>
      <c r="SZ274" s="412"/>
      <c r="TA274" s="412"/>
      <c r="TB274" s="412"/>
      <c r="TC274" s="412"/>
      <c r="TD274" s="412"/>
      <c r="TE274" s="412"/>
      <c r="TF274" s="412"/>
      <c r="TG274" s="412"/>
      <c r="TH274" s="412"/>
      <c r="TI274" s="412"/>
      <c r="TJ274" s="412"/>
      <c r="TK274" s="412"/>
      <c r="TL274" s="412"/>
      <c r="TM274" s="412"/>
      <c r="TN274" s="412"/>
      <c r="TO274" s="412"/>
      <c r="TP274" s="412"/>
      <c r="TQ274" s="412"/>
      <c r="TR274" s="412"/>
      <c r="TS274" s="412"/>
      <c r="TT274" s="412"/>
      <c r="TU274" s="412"/>
      <c r="TV274" s="412"/>
      <c r="TW274" s="412"/>
      <c r="TX274" s="412"/>
      <c r="TY274" s="412"/>
      <c r="TZ274" s="412"/>
      <c r="UA274" s="412"/>
      <c r="UB274" s="412"/>
      <c r="UC274" s="412"/>
      <c r="UD274" s="412"/>
      <c r="UE274" s="412"/>
      <c r="UF274" s="412"/>
      <c r="UG274" s="412"/>
      <c r="UH274" s="412"/>
      <c r="UI274" s="412"/>
      <c r="UJ274" s="412"/>
      <c r="UK274" s="412"/>
      <c r="UL274" s="412"/>
      <c r="UM274" s="412"/>
      <c r="UN274" s="412"/>
      <c r="UO274" s="412"/>
      <c r="UP274" s="413"/>
      <c r="UQ274" s="413"/>
      <c r="UR274" s="413"/>
      <c r="US274" s="413"/>
      <c r="UT274" s="413"/>
      <c r="UU274" s="413"/>
      <c r="UV274" s="413"/>
      <c r="UW274" s="413"/>
      <c r="UX274" s="413"/>
      <c r="UY274" s="413"/>
      <c r="UZ274" s="413"/>
      <c r="VA274" s="413"/>
      <c r="VB274" s="413"/>
      <c r="VC274" s="413"/>
      <c r="VD274" s="413"/>
      <c r="VE274" s="413"/>
      <c r="VF274" s="413"/>
      <c r="VG274" s="413"/>
      <c r="VH274" s="413"/>
      <c r="VI274" s="413"/>
      <c r="VJ274" s="413"/>
      <c r="VK274" s="413"/>
      <c r="VL274" s="413"/>
      <c r="VM274" s="413"/>
      <c r="VN274" s="414"/>
      <c r="VO274" s="414"/>
      <c r="VP274" s="414"/>
      <c r="VQ274" s="414"/>
      <c r="VR274" s="414"/>
      <c r="VS274" s="413"/>
      <c r="VT274" s="413"/>
      <c r="VU274" s="414"/>
      <c r="VV274" s="414"/>
      <c r="VW274" s="413"/>
      <c r="VX274" s="413"/>
      <c r="VY274" s="414"/>
      <c r="VZ274" s="414"/>
      <c r="WA274" s="413"/>
      <c r="WB274" s="413"/>
      <c r="WC274" s="413"/>
      <c r="WD274" s="413"/>
      <c r="WE274" s="413"/>
      <c r="WF274" s="413"/>
      <c r="WG274" s="413"/>
      <c r="WH274" s="414"/>
      <c r="WI274" s="414"/>
      <c r="WJ274" s="413"/>
      <c r="WK274" s="413"/>
      <c r="WL274" s="414"/>
      <c r="WM274" s="414"/>
      <c r="WN274" s="413"/>
      <c r="WO274" s="413"/>
      <c r="WP274" s="413"/>
      <c r="WQ274" s="413"/>
      <c r="WR274" s="413"/>
      <c r="WS274" s="407"/>
      <c r="WT274" s="439"/>
      <c r="WU274" s="413"/>
      <c r="WV274" s="413"/>
      <c r="WW274" s="413"/>
      <c r="WX274" s="413"/>
      <c r="WY274" s="413"/>
      <c r="WZ274" s="413"/>
      <c r="XA274" s="413"/>
      <c r="XB274" s="412"/>
      <c r="XC274" s="412"/>
      <c r="XD274" s="412"/>
      <c r="XE274" s="412"/>
      <c r="XF274" s="412"/>
      <c r="XG274" s="412"/>
      <c r="XH274" s="412"/>
      <c r="XI274" s="412"/>
      <c r="XJ274" s="412"/>
      <c r="XK274" s="412"/>
      <c r="XL274" s="412"/>
      <c r="XM274" s="412"/>
      <c r="XN274" s="412"/>
      <c r="XO274" s="412"/>
      <c r="XP274" s="412"/>
      <c r="XQ274" s="412"/>
      <c r="XR274" s="412"/>
      <c r="XS274" s="412"/>
      <c r="XT274" s="412"/>
      <c r="XU274" s="412"/>
      <c r="XV274" s="412"/>
      <c r="XW274" s="412"/>
      <c r="XX274" s="412"/>
      <c r="XY274" s="412"/>
      <c r="XZ274" s="412"/>
      <c r="YA274" s="412"/>
      <c r="YB274" s="412"/>
      <c r="YC274" s="412"/>
      <c r="YD274" s="412"/>
      <c r="YE274" s="412"/>
      <c r="YF274" s="412"/>
      <c r="YG274" s="412"/>
      <c r="YH274" s="412"/>
      <c r="YI274" s="412"/>
      <c r="YJ274" s="412"/>
      <c r="YK274" s="412"/>
      <c r="YL274" s="412"/>
      <c r="YM274" s="412"/>
      <c r="YN274" s="412"/>
      <c r="YO274" s="412"/>
      <c r="YP274" s="412"/>
      <c r="YQ274" s="412"/>
      <c r="YR274" s="412"/>
      <c r="YS274" s="412"/>
      <c r="YT274" s="413"/>
      <c r="YU274" s="413"/>
      <c r="YV274" s="413"/>
      <c r="YW274" s="413"/>
      <c r="YX274" s="413"/>
      <c r="YY274" s="413"/>
      <c r="YZ274" s="413"/>
      <c r="ZA274" s="413"/>
      <c r="ZB274" s="413"/>
      <c r="ZC274" s="413"/>
      <c r="ZD274" s="413"/>
      <c r="ZE274" s="413"/>
      <c r="ZF274" s="413"/>
      <c r="ZG274" s="413"/>
      <c r="ZH274" s="413"/>
      <c r="ZI274" s="413"/>
      <c r="ZJ274" s="413"/>
      <c r="ZK274" s="413"/>
      <c r="ZL274" s="413"/>
      <c r="ZM274" s="413"/>
      <c r="ZN274" s="413"/>
      <c r="ZO274" s="413"/>
      <c r="ZP274" s="413"/>
      <c r="ZQ274" s="413"/>
      <c r="ZR274" s="414"/>
      <c r="ZS274" s="414"/>
      <c r="ZT274" s="414"/>
      <c r="ZU274" s="414"/>
      <c r="ZV274" s="414"/>
      <c r="ZW274" s="413"/>
      <c r="ZX274" s="413"/>
      <c r="ZY274" s="414"/>
      <c r="ZZ274" s="414"/>
      <c r="AAA274" s="413"/>
      <c r="AAB274" s="413"/>
      <c r="AAC274" s="414"/>
      <c r="AAD274" s="414"/>
      <c r="AAE274" s="413"/>
      <c r="AAF274" s="413"/>
      <c r="AAG274" s="413"/>
      <c r="AAH274" s="413"/>
      <c r="AAI274" s="413"/>
      <c r="AAJ274" s="413"/>
      <c r="AAK274" s="413"/>
      <c r="AAL274" s="414"/>
      <c r="AAM274" s="414"/>
      <c r="AAN274" s="413"/>
      <c r="AAO274" s="413"/>
      <c r="AAP274" s="414"/>
      <c r="AAQ274" s="414"/>
      <c r="AAR274" s="413"/>
      <c r="AAS274" s="413"/>
      <c r="AAT274" s="413"/>
      <c r="AAU274" s="413"/>
      <c r="AAV274" s="413"/>
      <c r="AAW274" s="407"/>
      <c r="AAX274" s="439"/>
      <c r="AAY274" s="413"/>
      <c r="AAZ274" s="413"/>
      <c r="ABA274" s="413"/>
      <c r="ABB274" s="413"/>
      <c r="ABC274" s="413"/>
      <c r="ABD274" s="413"/>
      <c r="ABE274" s="413"/>
      <c r="ABF274" s="412"/>
      <c r="ABG274" s="412"/>
      <c r="ABH274" s="412"/>
      <c r="ABI274" s="412"/>
      <c r="ABJ274" s="412"/>
      <c r="ABK274" s="412"/>
      <c r="ABL274" s="412"/>
      <c r="ABM274" s="412"/>
      <c r="ABN274" s="412"/>
      <c r="ABO274" s="412"/>
      <c r="ABP274" s="412"/>
      <c r="ABQ274" s="412"/>
      <c r="ABR274" s="412"/>
      <c r="ABS274" s="412"/>
      <c r="ABT274" s="412"/>
      <c r="ABU274" s="412"/>
      <c r="ABV274" s="412"/>
      <c r="ABW274" s="412"/>
      <c r="ABX274" s="412"/>
      <c r="ABY274" s="412"/>
      <c r="ABZ274" s="412"/>
      <c r="ACA274" s="412"/>
      <c r="ACB274" s="412"/>
      <c r="ACC274" s="412"/>
      <c r="ACD274" s="412"/>
      <c r="ACE274" s="412"/>
      <c r="ACF274" s="412"/>
      <c r="ACG274" s="412"/>
      <c r="ACH274" s="412"/>
      <c r="ACI274" s="412"/>
      <c r="ACJ274" s="412"/>
      <c r="ACK274" s="412"/>
      <c r="ACL274" s="412"/>
      <c r="ACM274" s="412"/>
      <c r="ACN274" s="412"/>
      <c r="ACO274" s="412"/>
      <c r="ACP274" s="412"/>
      <c r="ACQ274" s="412"/>
      <c r="ACR274" s="412"/>
      <c r="ACS274" s="412"/>
      <c r="ACT274" s="412"/>
      <c r="ACU274" s="412"/>
      <c r="ACV274" s="412"/>
      <c r="ACW274" s="412"/>
      <c r="ACX274" s="413"/>
      <c r="ACY274" s="413"/>
      <c r="ACZ274" s="413"/>
      <c r="ADA274" s="413"/>
      <c r="ADB274" s="413"/>
      <c r="ADC274" s="413"/>
      <c r="ADD274" s="413"/>
      <c r="ADE274" s="413"/>
      <c r="ADF274" s="413"/>
      <c r="ADG274" s="413"/>
      <c r="ADH274" s="413"/>
      <c r="ADI274" s="413"/>
      <c r="ADJ274" s="413"/>
      <c r="ADK274" s="413"/>
      <c r="ADL274" s="413"/>
      <c r="ADM274" s="413"/>
      <c r="ADN274" s="413"/>
      <c r="ADO274" s="413"/>
      <c r="ADP274" s="413"/>
      <c r="ADQ274" s="413"/>
      <c r="ADR274" s="413"/>
      <c r="ADS274" s="413"/>
      <c r="ADT274" s="413"/>
      <c r="ADU274" s="413"/>
      <c r="ADV274" s="414"/>
      <c r="ADW274" s="414"/>
      <c r="ADX274" s="414"/>
      <c r="ADY274" s="414"/>
      <c r="ADZ274" s="414"/>
      <c r="AEA274" s="413"/>
      <c r="AEB274" s="413"/>
      <c r="AEC274" s="414"/>
      <c r="AED274" s="414"/>
      <c r="AEE274" s="413"/>
      <c r="AEF274" s="413"/>
      <c r="AEG274" s="414"/>
      <c r="AEH274" s="414"/>
      <c r="AEI274" s="413"/>
      <c r="AEJ274" s="413"/>
      <c r="AEK274" s="413"/>
      <c r="AEL274" s="413"/>
      <c r="AEM274" s="413"/>
      <c r="AEN274" s="413"/>
      <c r="AEO274" s="413"/>
      <c r="AEP274" s="414"/>
      <c r="AEQ274" s="414"/>
      <c r="AER274" s="413"/>
      <c r="AES274" s="413"/>
      <c r="AET274" s="414"/>
      <c r="AEU274" s="414"/>
      <c r="AEV274" s="413"/>
      <c r="AEW274" s="413"/>
      <c r="AEX274" s="413"/>
      <c r="AEY274" s="413"/>
      <c r="AEZ274" s="413"/>
      <c r="AFA274" s="407"/>
      <c r="AFB274" s="439"/>
      <c r="AFC274" s="413"/>
      <c r="AFD274" s="413"/>
      <c r="AFE274" s="413"/>
      <c r="AFF274" s="413"/>
      <c r="AFG274" s="413"/>
      <c r="AFH274" s="413"/>
      <c r="AFI274" s="413"/>
      <c r="AFJ274" s="412"/>
      <c r="AFK274" s="412"/>
      <c r="AFL274" s="412"/>
      <c r="AFM274" s="412"/>
      <c r="AFN274" s="412"/>
      <c r="AFO274" s="412"/>
      <c r="AFP274" s="412"/>
      <c r="AFQ274" s="412"/>
      <c r="AFR274" s="412"/>
      <c r="AFS274" s="412"/>
      <c r="AFT274" s="412"/>
      <c r="AFU274" s="412"/>
      <c r="AFV274" s="412"/>
      <c r="AFW274" s="412"/>
      <c r="AFX274" s="412"/>
      <c r="AFY274" s="412"/>
      <c r="AFZ274" s="412"/>
      <c r="AGA274" s="412"/>
      <c r="AGB274" s="412"/>
      <c r="AGC274" s="412"/>
      <c r="AGD274" s="412"/>
      <c r="AGE274" s="412"/>
      <c r="AGF274" s="412"/>
      <c r="AGG274" s="412"/>
      <c r="AGH274" s="412"/>
      <c r="AGI274" s="412"/>
      <c r="AGJ274" s="412"/>
      <c r="AGK274" s="412"/>
      <c r="AGL274" s="412"/>
      <c r="AGM274" s="412"/>
      <c r="AGN274" s="412"/>
      <c r="AGO274" s="412"/>
      <c r="AGP274" s="412"/>
      <c r="AGQ274" s="412"/>
      <c r="AGR274" s="412"/>
      <c r="AGS274" s="412"/>
      <c r="AGT274" s="412"/>
      <c r="AGU274" s="412"/>
      <c r="AGV274" s="412"/>
      <c r="AGW274" s="412"/>
      <c r="AGX274" s="412"/>
      <c r="AGY274" s="412"/>
      <c r="AGZ274" s="412"/>
      <c r="AHA274" s="412"/>
      <c r="AHB274" s="413"/>
      <c r="AHC274" s="413"/>
      <c r="AHD274" s="413"/>
      <c r="AHE274" s="413"/>
      <c r="AHF274" s="413"/>
      <c r="AHG274" s="413"/>
      <c r="AHH274" s="413"/>
      <c r="AHI274" s="413"/>
      <c r="AHJ274" s="413"/>
      <c r="AHK274" s="413"/>
      <c r="AHL274" s="413"/>
      <c r="AHM274" s="413"/>
      <c r="AHN274" s="413"/>
      <c r="AHO274" s="413"/>
      <c r="AHP274" s="413"/>
      <c r="AHQ274" s="413"/>
      <c r="AHR274" s="413"/>
      <c r="AHS274" s="413"/>
      <c r="AHT274" s="413"/>
      <c r="AHU274" s="413"/>
      <c r="AHV274" s="413"/>
      <c r="AHW274" s="413"/>
      <c r="AHX274" s="413"/>
      <c r="AHY274" s="413"/>
      <c r="AHZ274" s="414"/>
      <c r="AIA274" s="414"/>
      <c r="AIB274" s="414"/>
      <c r="AIC274" s="414"/>
      <c r="AID274" s="414"/>
      <c r="AIE274" s="413"/>
      <c r="AIF274" s="413"/>
      <c r="AIG274" s="414"/>
      <c r="AIH274" s="414"/>
      <c r="AII274" s="413"/>
      <c r="AIJ274" s="413"/>
      <c r="AIK274" s="414"/>
      <c r="AIL274" s="414"/>
      <c r="AIM274" s="413"/>
      <c r="AIN274" s="413"/>
      <c r="AIO274" s="413"/>
      <c r="AIP274" s="413"/>
      <c r="AIQ274" s="413"/>
      <c r="AIR274" s="413"/>
      <c r="AIS274" s="413"/>
      <c r="AIT274" s="414"/>
      <c r="AIU274" s="414"/>
      <c r="AIV274" s="413"/>
      <c r="AIW274" s="413"/>
      <c r="AIX274" s="414"/>
      <c r="AIY274" s="414"/>
      <c r="AIZ274" s="413"/>
      <c r="AJA274" s="413"/>
      <c r="AJB274" s="413"/>
      <c r="AJC274" s="413"/>
      <c r="AJD274" s="413"/>
      <c r="AJE274" s="407"/>
      <c r="AJF274" s="439"/>
      <c r="AJG274" s="413"/>
      <c r="AJH274" s="413"/>
      <c r="AJI274" s="413"/>
      <c r="AJJ274" s="413"/>
      <c r="AJK274" s="413"/>
      <c r="AJL274" s="413"/>
      <c r="AJM274" s="413"/>
      <c r="AJN274" s="412"/>
      <c r="AJO274" s="412"/>
      <c r="AJP274" s="412"/>
      <c r="AJQ274" s="412"/>
      <c r="AJR274" s="412"/>
      <c r="AJS274" s="412"/>
      <c r="AJT274" s="412"/>
      <c r="AJU274" s="412"/>
      <c r="AJV274" s="412"/>
      <c r="AJW274" s="412"/>
      <c r="AJX274" s="412"/>
      <c r="AJY274" s="412"/>
      <c r="AJZ274" s="412"/>
      <c r="AKA274" s="412"/>
      <c r="AKB274" s="412"/>
      <c r="AKC274" s="412"/>
      <c r="AKD274" s="412"/>
      <c r="AKE274" s="412"/>
      <c r="AKF274" s="412"/>
      <c r="AKG274" s="412"/>
      <c r="AKH274" s="412"/>
      <c r="AKI274" s="412"/>
      <c r="AKJ274" s="412"/>
      <c r="AKK274" s="412"/>
      <c r="AKL274" s="412"/>
      <c r="AKM274" s="412"/>
      <c r="AKN274" s="412"/>
      <c r="AKO274" s="412"/>
      <c r="AKP274" s="412"/>
      <c r="AKQ274" s="412"/>
      <c r="AKR274" s="412"/>
      <c r="AKS274" s="412"/>
      <c r="AKT274" s="412"/>
      <c r="AKU274" s="412"/>
      <c r="AKV274" s="412"/>
      <c r="AKW274" s="412"/>
      <c r="AKX274" s="412"/>
      <c r="AKY274" s="412"/>
      <c r="AKZ274" s="412"/>
      <c r="ALA274" s="412"/>
      <c r="ALB274" s="412"/>
      <c r="ALC274" s="412"/>
      <c r="ALD274" s="412"/>
      <c r="ALE274" s="412"/>
      <c r="ALF274" s="413"/>
      <c r="ALG274" s="413"/>
      <c r="ALH274" s="413"/>
      <c r="ALI274" s="413"/>
      <c r="ALJ274" s="413"/>
      <c r="ALK274" s="413"/>
      <c r="ALL274" s="413"/>
      <c r="ALM274" s="413"/>
      <c r="ALN274" s="413"/>
      <c r="ALO274" s="413"/>
      <c r="ALP274" s="413"/>
      <c r="ALQ274" s="413"/>
      <c r="ALR274" s="413"/>
      <c r="ALS274" s="413"/>
      <c r="ALT274" s="413"/>
      <c r="ALU274" s="413"/>
      <c r="ALV274" s="413"/>
      <c r="ALW274" s="413"/>
      <c r="ALX274" s="413"/>
      <c r="ALY274" s="413"/>
      <c r="ALZ274" s="413"/>
      <c r="AMA274" s="413"/>
      <c r="AMB274" s="413"/>
      <c r="AMC274" s="413"/>
      <c r="AMD274" s="414"/>
      <c r="AME274" s="414"/>
      <c r="AMF274" s="414"/>
      <c r="AMG274" s="414"/>
      <c r="AMH274" s="414"/>
      <c r="AMI274" s="413"/>
      <c r="AMJ274" s="413"/>
      <c r="AMK274" s="414"/>
      <c r="AML274" s="414"/>
      <c r="AMM274" s="413"/>
      <c r="AMN274" s="413"/>
      <c r="AMO274" s="414"/>
      <c r="AMP274" s="414"/>
      <c r="AMQ274" s="413"/>
      <c r="AMR274" s="413"/>
      <c r="AMS274" s="413"/>
      <c r="AMT274" s="413"/>
      <c r="AMU274" s="413"/>
      <c r="AMV274" s="413"/>
      <c r="AMW274" s="413"/>
      <c r="AMX274" s="414"/>
      <c r="AMY274" s="414"/>
      <c r="AMZ274" s="413"/>
      <c r="ANA274" s="413"/>
      <c r="ANB274" s="414"/>
      <c r="ANC274" s="414"/>
      <c r="AND274" s="413"/>
      <c r="ANE274" s="413"/>
      <c r="ANF274" s="413"/>
      <c r="ANG274" s="413"/>
      <c r="ANH274" s="413"/>
      <c r="ANI274" s="407"/>
      <c r="ANJ274" s="439"/>
      <c r="ANK274" s="413"/>
      <c r="ANL274" s="413"/>
      <c r="ANM274" s="413"/>
      <c r="ANN274" s="413"/>
      <c r="ANO274" s="413"/>
      <c r="ANP274" s="413"/>
      <c r="ANQ274" s="413"/>
      <c r="ANR274" s="412"/>
      <c r="ANS274" s="412"/>
      <c r="ANT274" s="412"/>
      <c r="ANU274" s="412"/>
      <c r="ANV274" s="412"/>
      <c r="ANW274" s="412"/>
      <c r="ANX274" s="412"/>
      <c r="ANY274" s="412"/>
      <c r="ANZ274" s="412"/>
      <c r="AOA274" s="412"/>
      <c r="AOB274" s="412"/>
      <c r="AOC274" s="412"/>
      <c r="AOD274" s="412"/>
      <c r="AOE274" s="412"/>
      <c r="AOF274" s="412"/>
      <c r="AOG274" s="412"/>
      <c r="AOH274" s="412"/>
      <c r="AOI274" s="412"/>
      <c r="AOJ274" s="412"/>
      <c r="AOK274" s="412"/>
      <c r="AOL274" s="412"/>
      <c r="AOM274" s="412"/>
      <c r="AON274" s="412"/>
      <c r="AOO274" s="412"/>
      <c r="AOP274" s="412"/>
      <c r="AOQ274" s="412"/>
      <c r="AOR274" s="412"/>
      <c r="AOS274" s="412"/>
      <c r="AOT274" s="412"/>
      <c r="AOU274" s="412"/>
      <c r="AOV274" s="412"/>
      <c r="AOW274" s="412"/>
      <c r="AOX274" s="412"/>
      <c r="AOY274" s="412"/>
      <c r="AOZ274" s="412"/>
      <c r="APA274" s="412"/>
      <c r="APB274" s="412"/>
      <c r="APC274" s="412"/>
      <c r="APD274" s="412"/>
      <c r="APE274" s="412"/>
      <c r="APF274" s="412"/>
      <c r="APG274" s="412"/>
      <c r="APH274" s="412"/>
      <c r="API274" s="412"/>
      <c r="APJ274" s="413"/>
      <c r="APK274" s="413"/>
      <c r="APL274" s="413"/>
      <c r="APM274" s="413"/>
      <c r="APN274" s="413"/>
      <c r="APO274" s="413"/>
      <c r="APP274" s="413"/>
      <c r="APQ274" s="413"/>
      <c r="APR274" s="413"/>
      <c r="APS274" s="413"/>
      <c r="APT274" s="413"/>
      <c r="APU274" s="413"/>
      <c r="APV274" s="413"/>
      <c r="APW274" s="413"/>
      <c r="APX274" s="413"/>
      <c r="APY274" s="413"/>
      <c r="APZ274" s="413"/>
      <c r="AQA274" s="413"/>
      <c r="AQB274" s="413"/>
      <c r="AQC274" s="413"/>
      <c r="AQD274" s="413"/>
      <c r="AQE274" s="413"/>
      <c r="AQF274" s="413"/>
      <c r="AQG274" s="413"/>
      <c r="AQH274" s="414"/>
      <c r="AQI274" s="414"/>
      <c r="AQJ274" s="414"/>
      <c r="AQK274" s="414"/>
      <c r="AQL274" s="414"/>
      <c r="AQM274" s="413"/>
      <c r="AQN274" s="413"/>
      <c r="AQO274" s="414"/>
      <c r="AQP274" s="414"/>
      <c r="AQQ274" s="413"/>
      <c r="AQR274" s="413"/>
      <c r="AQS274" s="414"/>
      <c r="AQT274" s="414"/>
      <c r="AQU274" s="413"/>
      <c r="AQV274" s="413"/>
      <c r="AQW274" s="413"/>
      <c r="AQX274" s="413"/>
      <c r="AQY274" s="413"/>
      <c r="AQZ274" s="413"/>
      <c r="ARA274" s="413"/>
      <c r="ARB274" s="414"/>
      <c r="ARC274" s="414"/>
      <c r="ARD274" s="413"/>
      <c r="ARE274" s="413"/>
      <c r="ARF274" s="414"/>
      <c r="ARG274" s="414"/>
      <c r="ARH274" s="413"/>
      <c r="ARI274" s="413"/>
      <c r="ARJ274" s="413"/>
      <c r="ARK274" s="413"/>
      <c r="ARL274" s="413"/>
      <c r="ARM274" s="407"/>
      <c r="ARN274" s="439"/>
      <c r="ARO274" s="413"/>
      <c r="ARP274" s="413"/>
      <c r="ARQ274" s="413"/>
      <c r="ARR274" s="413"/>
      <c r="ARS274" s="413"/>
      <c r="ART274" s="413"/>
      <c r="ARU274" s="413"/>
      <c r="ARV274" s="412"/>
      <c r="ARW274" s="412"/>
      <c r="ARX274" s="412"/>
      <c r="ARY274" s="412"/>
      <c r="ARZ274" s="412"/>
      <c r="ASA274" s="412"/>
      <c r="ASB274" s="412"/>
      <c r="ASC274" s="412"/>
      <c r="ASD274" s="412"/>
      <c r="ASE274" s="412"/>
      <c r="ASF274" s="412"/>
      <c r="ASG274" s="412"/>
      <c r="ASH274" s="412"/>
      <c r="ASI274" s="412"/>
      <c r="ASJ274" s="412"/>
      <c r="ASK274" s="412"/>
      <c r="ASL274" s="412"/>
      <c r="ASM274" s="412"/>
      <c r="ASN274" s="412"/>
      <c r="ASO274" s="412"/>
      <c r="ASP274" s="412"/>
      <c r="ASQ274" s="412"/>
      <c r="ASR274" s="412"/>
      <c r="ASS274" s="412"/>
      <c r="AST274" s="412"/>
      <c r="ASU274" s="412"/>
      <c r="ASV274" s="412"/>
      <c r="ASW274" s="412"/>
      <c r="ASX274" s="412"/>
      <c r="ASY274" s="412"/>
      <c r="ASZ274" s="412"/>
      <c r="ATA274" s="412"/>
      <c r="ATB274" s="412"/>
      <c r="ATC274" s="412"/>
      <c r="ATD274" s="412"/>
      <c r="ATE274" s="412"/>
      <c r="ATF274" s="412"/>
      <c r="ATG274" s="412"/>
      <c r="ATH274" s="412"/>
      <c r="ATI274" s="412"/>
      <c r="ATJ274" s="412"/>
      <c r="ATK274" s="412"/>
      <c r="ATL274" s="412"/>
      <c r="ATM274" s="412"/>
      <c r="ATN274" s="413"/>
      <c r="ATO274" s="413"/>
      <c r="ATP274" s="413"/>
      <c r="ATQ274" s="413"/>
      <c r="ATR274" s="413"/>
      <c r="ATS274" s="413"/>
      <c r="ATT274" s="413"/>
      <c r="ATU274" s="413"/>
      <c r="ATV274" s="413"/>
      <c r="ATW274" s="413"/>
      <c r="ATX274" s="413"/>
      <c r="ATY274" s="413"/>
      <c r="ATZ274" s="413"/>
      <c r="AUA274" s="413"/>
      <c r="AUB274" s="413"/>
      <c r="AUC274" s="413"/>
      <c r="AUD274" s="413"/>
      <c r="AUE274" s="413"/>
      <c r="AUF274" s="413"/>
      <c r="AUG274" s="413"/>
      <c r="AUH274" s="413"/>
      <c r="AUI274" s="413"/>
      <c r="AUJ274" s="413"/>
      <c r="AUK274" s="413"/>
      <c r="AUL274" s="414"/>
      <c r="AUM274" s="414"/>
      <c r="AUN274" s="414"/>
      <c r="AUO274" s="414"/>
      <c r="AUP274" s="414"/>
      <c r="AUQ274" s="413"/>
      <c r="AUR274" s="413"/>
      <c r="AUS274" s="414"/>
      <c r="AUT274" s="414"/>
      <c r="AUU274" s="413"/>
      <c r="AUV274" s="413"/>
      <c r="AUW274" s="414"/>
      <c r="AUX274" s="414"/>
      <c r="AUY274" s="413"/>
      <c r="AUZ274" s="413"/>
      <c r="AVA274" s="413"/>
      <c r="AVB274" s="413"/>
      <c r="AVC274" s="413"/>
      <c r="AVD274" s="413"/>
      <c r="AVE274" s="413"/>
      <c r="AVF274" s="414"/>
      <c r="AVG274" s="414"/>
      <c r="AVH274" s="413"/>
      <c r="AVI274" s="413"/>
      <c r="AVJ274" s="414"/>
      <c r="AVK274" s="414"/>
      <c r="AVL274" s="413"/>
      <c r="AVM274" s="413"/>
      <c r="AVN274" s="413"/>
      <c r="AVO274" s="413"/>
      <c r="AVP274" s="413"/>
      <c r="AVQ274" s="407"/>
      <c r="AVR274" s="439"/>
      <c r="AVS274" s="413"/>
      <c r="AVT274" s="413"/>
      <c r="AVU274" s="413"/>
      <c r="AVV274" s="413"/>
      <c r="AVW274" s="413"/>
      <c r="AVX274" s="413"/>
      <c r="AVY274" s="413"/>
      <c r="AVZ274" s="412"/>
      <c r="AWA274" s="412"/>
      <c r="AWB274" s="412"/>
      <c r="AWC274" s="412"/>
      <c r="AWD274" s="412"/>
      <c r="AWE274" s="412"/>
      <c r="AWF274" s="412"/>
      <c r="AWG274" s="412"/>
      <c r="AWH274" s="412"/>
      <c r="AWI274" s="412"/>
      <c r="AWJ274" s="412"/>
      <c r="AWK274" s="412"/>
      <c r="AWL274" s="412"/>
      <c r="AWM274" s="412"/>
      <c r="AWN274" s="412"/>
      <c r="AWO274" s="412"/>
      <c r="AWP274" s="412"/>
      <c r="AWQ274" s="412"/>
      <c r="AWR274" s="412"/>
      <c r="AWS274" s="412"/>
      <c r="AWT274" s="412"/>
      <c r="AWU274" s="412"/>
      <c r="AWV274" s="412"/>
      <c r="AWW274" s="412"/>
      <c r="AWX274" s="412"/>
      <c r="AWY274" s="412"/>
      <c r="AWZ274" s="412"/>
      <c r="AXA274" s="412"/>
      <c r="AXB274" s="412"/>
      <c r="AXC274" s="412"/>
      <c r="AXD274" s="412"/>
      <c r="AXE274" s="412"/>
      <c r="AXF274" s="412"/>
      <c r="AXG274" s="412"/>
      <c r="AXH274" s="412"/>
      <c r="AXI274" s="412"/>
      <c r="AXJ274" s="412"/>
      <c r="AXK274" s="412"/>
      <c r="AXL274" s="412"/>
      <c r="AXM274" s="412"/>
      <c r="AXN274" s="412"/>
      <c r="AXO274" s="412"/>
      <c r="AXP274" s="412"/>
      <c r="AXQ274" s="412"/>
      <c r="AXR274" s="413"/>
      <c r="AXS274" s="413"/>
      <c r="AXT274" s="413"/>
      <c r="AXU274" s="413"/>
      <c r="AXV274" s="413"/>
      <c r="AXW274" s="413"/>
      <c r="AXX274" s="413"/>
      <c r="AXY274" s="413"/>
      <c r="AXZ274" s="413"/>
      <c r="AYA274" s="413"/>
      <c r="AYB274" s="413"/>
      <c r="AYC274" s="413"/>
      <c r="AYD274" s="413"/>
      <c r="AYE274" s="413"/>
      <c r="AYF274" s="413"/>
      <c r="AYG274" s="413"/>
      <c r="AYH274" s="413"/>
      <c r="AYI274" s="413"/>
      <c r="AYJ274" s="413"/>
      <c r="AYK274" s="413"/>
      <c r="AYL274" s="413"/>
      <c r="AYM274" s="413"/>
      <c r="AYN274" s="413"/>
      <c r="AYO274" s="413"/>
      <c r="AYP274" s="414"/>
      <c r="AYQ274" s="414"/>
      <c r="AYR274" s="414"/>
      <c r="AYS274" s="414"/>
      <c r="AYT274" s="414"/>
      <c r="AYU274" s="413"/>
      <c r="AYV274" s="413"/>
      <c r="AYW274" s="414"/>
      <c r="AYX274" s="414"/>
      <c r="AYY274" s="413"/>
      <c r="AYZ274" s="413"/>
      <c r="AZA274" s="414"/>
      <c r="AZB274" s="414"/>
      <c r="AZC274" s="413"/>
      <c r="AZD274" s="413"/>
      <c r="AZE274" s="413"/>
      <c r="AZF274" s="413"/>
      <c r="AZG274" s="413"/>
      <c r="AZH274" s="413"/>
      <c r="AZI274" s="413"/>
      <c r="AZJ274" s="414"/>
      <c r="AZK274" s="414"/>
      <c r="AZL274" s="413"/>
      <c r="AZM274" s="413"/>
      <c r="AZN274" s="414"/>
      <c r="AZO274" s="414"/>
      <c r="AZP274" s="413"/>
      <c r="AZQ274" s="413"/>
      <c r="AZR274" s="413"/>
      <c r="AZS274" s="413"/>
      <c r="AZT274" s="413"/>
      <c r="AZU274" s="407"/>
      <c r="AZV274" s="439"/>
      <c r="AZW274" s="413"/>
      <c r="AZX274" s="413"/>
      <c r="AZY274" s="413"/>
      <c r="AZZ274" s="413"/>
      <c r="BAA274" s="413"/>
      <c r="BAB274" s="413"/>
      <c r="BAC274" s="413"/>
      <c r="BAD274" s="412"/>
      <c r="BAE274" s="412"/>
      <c r="BAF274" s="412"/>
      <c r="BAG274" s="412"/>
      <c r="BAH274" s="412"/>
      <c r="BAI274" s="412"/>
      <c r="BAJ274" s="412"/>
      <c r="BAK274" s="412"/>
      <c r="BAL274" s="412"/>
      <c r="BAM274" s="412"/>
      <c r="BAN274" s="412"/>
      <c r="BAO274" s="412"/>
      <c r="BAP274" s="412"/>
      <c r="BAQ274" s="412"/>
      <c r="BAR274" s="412"/>
      <c r="BAS274" s="412"/>
      <c r="BAT274" s="412"/>
      <c r="BAU274" s="412"/>
      <c r="BAV274" s="412"/>
      <c r="BAW274" s="412"/>
      <c r="BAX274" s="412"/>
      <c r="BAY274" s="412"/>
      <c r="BAZ274" s="412"/>
      <c r="BBA274" s="412"/>
      <c r="BBB274" s="412"/>
      <c r="BBC274" s="412"/>
      <c r="BBD274" s="412"/>
      <c r="BBE274" s="412"/>
      <c r="BBF274" s="412"/>
      <c r="BBG274" s="412"/>
      <c r="BBH274" s="412"/>
      <c r="BBI274" s="412"/>
      <c r="BBJ274" s="412"/>
      <c r="BBK274" s="412"/>
      <c r="BBL274" s="412"/>
      <c r="BBM274" s="412"/>
      <c r="BBN274" s="412"/>
      <c r="BBO274" s="412"/>
      <c r="BBP274" s="412"/>
      <c r="BBQ274" s="412"/>
      <c r="BBR274" s="412"/>
      <c r="BBS274" s="412"/>
      <c r="BBT274" s="412"/>
      <c r="BBU274" s="412"/>
      <c r="BBV274" s="413"/>
      <c r="BBW274" s="413"/>
      <c r="BBX274" s="413"/>
      <c r="BBY274" s="413"/>
      <c r="BBZ274" s="413"/>
      <c r="BCA274" s="413"/>
      <c r="BCB274" s="413"/>
      <c r="BCC274" s="413"/>
      <c r="BCD274" s="413"/>
      <c r="BCE274" s="413"/>
      <c r="BCF274" s="413"/>
      <c r="BCG274" s="413"/>
      <c r="BCH274" s="413"/>
      <c r="BCI274" s="413"/>
      <c r="BCJ274" s="413"/>
      <c r="BCK274" s="413"/>
      <c r="BCL274" s="413"/>
      <c r="BCM274" s="413"/>
      <c r="BCN274" s="413"/>
      <c r="BCO274" s="413"/>
      <c r="BCP274" s="413"/>
      <c r="BCQ274" s="413"/>
      <c r="BCR274" s="413"/>
      <c r="BCS274" s="413"/>
      <c r="BCT274" s="414"/>
      <c r="BCU274" s="414"/>
      <c r="BCV274" s="414"/>
      <c r="BCW274" s="414"/>
      <c r="BCX274" s="414"/>
      <c r="BCY274" s="413"/>
      <c r="BCZ274" s="413"/>
      <c r="BDA274" s="414"/>
      <c r="BDB274" s="414"/>
      <c r="BDC274" s="413"/>
      <c r="BDD274" s="413"/>
      <c r="BDE274" s="414"/>
      <c r="BDF274" s="414"/>
      <c r="BDG274" s="413"/>
      <c r="BDH274" s="413"/>
      <c r="BDI274" s="413"/>
      <c r="BDJ274" s="413"/>
      <c r="BDK274" s="413"/>
      <c r="BDL274" s="413"/>
      <c r="BDM274" s="413"/>
      <c r="BDN274" s="414"/>
      <c r="BDO274" s="414"/>
      <c r="BDP274" s="413"/>
      <c r="BDQ274" s="413"/>
      <c r="BDR274" s="414"/>
      <c r="BDS274" s="414"/>
      <c r="BDT274" s="413"/>
      <c r="BDU274" s="413"/>
      <c r="BDV274" s="413"/>
      <c r="BDW274" s="413"/>
      <c r="BDX274" s="413"/>
      <c r="BDY274" s="407"/>
      <c r="BDZ274" s="439"/>
      <c r="BEA274" s="413"/>
      <c r="BEB274" s="413"/>
      <c r="BEC274" s="413"/>
      <c r="BED274" s="413"/>
      <c r="BEE274" s="413"/>
      <c r="BEF274" s="413"/>
      <c r="BEG274" s="413"/>
      <c r="BEH274" s="412"/>
      <c r="BEI274" s="412"/>
      <c r="BEJ274" s="412"/>
      <c r="BEK274" s="412"/>
      <c r="BEL274" s="412"/>
      <c r="BEM274" s="412"/>
      <c r="BEN274" s="412"/>
      <c r="BEO274" s="412"/>
      <c r="BEP274" s="412"/>
      <c r="BEQ274" s="412"/>
      <c r="BER274" s="412"/>
      <c r="BES274" s="412"/>
      <c r="BET274" s="412"/>
      <c r="BEU274" s="412"/>
      <c r="BEV274" s="412"/>
      <c r="BEW274" s="412"/>
      <c r="BEX274" s="412"/>
      <c r="BEY274" s="412"/>
      <c r="BEZ274" s="412"/>
      <c r="BFA274" s="412"/>
      <c r="BFB274" s="412"/>
      <c r="BFC274" s="412"/>
      <c r="BFD274" s="412"/>
      <c r="BFE274" s="412"/>
      <c r="BFF274" s="412"/>
      <c r="BFG274" s="412"/>
      <c r="BFH274" s="412"/>
      <c r="BFI274" s="412"/>
      <c r="BFJ274" s="412"/>
      <c r="BFK274" s="412"/>
      <c r="BFL274" s="412"/>
      <c r="BFM274" s="412"/>
      <c r="BFN274" s="412"/>
      <c r="BFO274" s="412"/>
      <c r="BFP274" s="412"/>
      <c r="BFQ274" s="412"/>
      <c r="BFR274" s="412"/>
      <c r="BFS274" s="412"/>
      <c r="BFT274" s="412"/>
      <c r="BFU274" s="412"/>
      <c r="BFV274" s="412"/>
      <c r="BFW274" s="412"/>
      <c r="BFX274" s="412"/>
      <c r="BFY274" s="412"/>
      <c r="BFZ274" s="413"/>
      <c r="BGA274" s="413"/>
      <c r="BGB274" s="413"/>
      <c r="BGC274" s="413"/>
      <c r="BGD274" s="413"/>
      <c r="BGE274" s="413"/>
      <c r="BGF274" s="413"/>
      <c r="BGG274" s="413"/>
      <c r="BGH274" s="413"/>
      <c r="BGI274" s="413"/>
      <c r="BGJ274" s="413"/>
      <c r="BGK274" s="413"/>
      <c r="BGL274" s="413"/>
      <c r="BGM274" s="413"/>
      <c r="BGN274" s="413"/>
      <c r="BGO274" s="413"/>
      <c r="BGP274" s="413"/>
      <c r="BGQ274" s="413"/>
      <c r="BGR274" s="413"/>
      <c r="BGS274" s="413"/>
      <c r="BGT274" s="413"/>
      <c r="BGU274" s="413"/>
      <c r="BGV274" s="413"/>
      <c r="BGW274" s="413"/>
      <c r="BGX274" s="414"/>
      <c r="BGY274" s="414"/>
      <c r="BGZ274" s="414"/>
      <c r="BHA274" s="414"/>
      <c r="BHB274" s="414"/>
      <c r="BHC274" s="413"/>
      <c r="BHD274" s="413"/>
      <c r="BHE274" s="414"/>
      <c r="BHF274" s="414"/>
      <c r="BHG274" s="413"/>
      <c r="BHH274" s="413"/>
      <c r="BHI274" s="414"/>
      <c r="BHJ274" s="414"/>
      <c r="BHK274" s="413"/>
      <c r="BHL274" s="413"/>
      <c r="BHM274" s="413"/>
      <c r="BHN274" s="413"/>
      <c r="BHO274" s="413"/>
      <c r="BHP274" s="413"/>
      <c r="BHQ274" s="413"/>
      <c r="BHR274" s="414"/>
      <c r="BHS274" s="414"/>
      <c r="BHT274" s="413"/>
      <c r="BHU274" s="413"/>
      <c r="BHV274" s="414"/>
      <c r="BHW274" s="414"/>
      <c r="BHX274" s="413"/>
      <c r="BHY274" s="413"/>
      <c r="BHZ274" s="413"/>
      <c r="BIA274" s="413"/>
      <c r="BIB274" s="413"/>
      <c r="BIC274" s="407"/>
      <c r="BID274" s="439"/>
      <c r="BIE274" s="413"/>
      <c r="BIF274" s="413"/>
      <c r="BIG274" s="413"/>
      <c r="BIH274" s="413"/>
      <c r="BII274" s="413"/>
      <c r="BIJ274" s="413"/>
      <c r="BIK274" s="413"/>
      <c r="BIL274" s="412"/>
      <c r="BIM274" s="412"/>
      <c r="BIN274" s="412"/>
      <c r="BIO274" s="412"/>
      <c r="BIP274" s="412"/>
      <c r="BIQ274" s="412"/>
      <c r="BIR274" s="412"/>
      <c r="BIS274" s="412"/>
      <c r="BIT274" s="412"/>
      <c r="BIU274" s="412"/>
      <c r="BIV274" s="412"/>
      <c r="BIW274" s="412"/>
      <c r="BIX274" s="412"/>
      <c r="BIY274" s="412"/>
      <c r="BIZ274" s="412"/>
      <c r="BJA274" s="412"/>
      <c r="BJB274" s="412"/>
      <c r="BJC274" s="412"/>
      <c r="BJD274" s="412"/>
      <c r="BJE274" s="412"/>
      <c r="BJF274" s="412"/>
      <c r="BJG274" s="412"/>
      <c r="BJH274" s="412"/>
      <c r="BJI274" s="412"/>
      <c r="BJJ274" s="412"/>
      <c r="BJK274" s="412"/>
      <c r="BJL274" s="412"/>
      <c r="BJM274" s="412"/>
      <c r="BJN274" s="412"/>
      <c r="BJO274" s="412"/>
      <c r="BJP274" s="412"/>
      <c r="BJQ274" s="412"/>
      <c r="BJR274" s="412"/>
      <c r="BJS274" s="412"/>
      <c r="BJT274" s="412"/>
      <c r="BJU274" s="412"/>
      <c r="BJV274" s="412"/>
      <c r="BJW274" s="412"/>
      <c r="BJX274" s="412"/>
      <c r="BJY274" s="412"/>
      <c r="BJZ274" s="412"/>
      <c r="BKA274" s="412"/>
      <c r="BKB274" s="412"/>
      <c r="BKC274" s="412"/>
      <c r="BKD274" s="413"/>
      <c r="BKE274" s="413"/>
      <c r="BKF274" s="413"/>
      <c r="BKG274" s="413"/>
      <c r="BKH274" s="413"/>
      <c r="BKI274" s="413"/>
      <c r="BKJ274" s="413"/>
      <c r="BKK274" s="413"/>
      <c r="BKL274" s="413"/>
      <c r="BKM274" s="413"/>
      <c r="BKN274" s="413"/>
      <c r="BKO274" s="413"/>
      <c r="BKP274" s="413"/>
      <c r="BKQ274" s="413"/>
      <c r="BKR274" s="413"/>
      <c r="BKS274" s="413"/>
      <c r="BKT274" s="413"/>
      <c r="BKU274" s="413"/>
      <c r="BKV274" s="413"/>
      <c r="BKW274" s="413"/>
      <c r="BKX274" s="413"/>
      <c r="BKY274" s="413"/>
      <c r="BKZ274" s="413"/>
      <c r="BLA274" s="413"/>
      <c r="BLB274" s="414"/>
      <c r="BLC274" s="414"/>
      <c r="BLD274" s="414"/>
      <c r="BLE274" s="414"/>
      <c r="BLF274" s="414"/>
      <c r="BLG274" s="413"/>
      <c r="BLH274" s="413"/>
      <c r="BLI274" s="414"/>
      <c r="BLJ274" s="414"/>
      <c r="BLK274" s="413"/>
      <c r="BLL274" s="413"/>
      <c r="BLM274" s="414"/>
      <c r="BLN274" s="414"/>
      <c r="BLO274" s="413"/>
      <c r="BLP274" s="413"/>
      <c r="BLQ274" s="413"/>
      <c r="BLR274" s="413"/>
      <c r="BLS274" s="413"/>
      <c r="BLT274" s="413"/>
      <c r="BLU274" s="413"/>
      <c r="BLV274" s="414"/>
      <c r="BLW274" s="414"/>
      <c r="BLX274" s="413"/>
      <c r="BLY274" s="413"/>
      <c r="BLZ274" s="414"/>
      <c r="BMA274" s="414"/>
      <c r="BMB274" s="413"/>
      <c r="BMC274" s="413"/>
      <c r="BMD274" s="413"/>
      <c r="BME274" s="413"/>
      <c r="BMF274" s="413"/>
      <c r="BMG274" s="407"/>
      <c r="BMH274" s="439"/>
      <c r="BMI274" s="413"/>
      <c r="BMJ274" s="413"/>
      <c r="BMK274" s="413"/>
      <c r="BML274" s="413"/>
      <c r="BMM274" s="413"/>
      <c r="BMN274" s="413"/>
      <c r="BMO274" s="413"/>
      <c r="BMP274" s="412"/>
      <c r="BMQ274" s="412"/>
      <c r="BMR274" s="412"/>
      <c r="BMS274" s="412"/>
      <c r="BMT274" s="412"/>
      <c r="BMU274" s="412"/>
      <c r="BMV274" s="412"/>
      <c r="BMW274" s="412"/>
      <c r="BMX274" s="412"/>
      <c r="BMY274" s="412"/>
      <c r="BMZ274" s="412"/>
      <c r="BNA274" s="412"/>
      <c r="BNB274" s="412"/>
      <c r="BNC274" s="412"/>
      <c r="BND274" s="412"/>
      <c r="BNE274" s="412"/>
      <c r="BNF274" s="412"/>
      <c r="BNG274" s="412"/>
      <c r="BNH274" s="412"/>
      <c r="BNI274" s="412"/>
      <c r="BNJ274" s="412"/>
      <c r="BNK274" s="412"/>
      <c r="BNL274" s="412"/>
      <c r="BNM274" s="412"/>
      <c r="BNN274" s="412"/>
      <c r="BNO274" s="412"/>
      <c r="BNP274" s="412"/>
      <c r="BNQ274" s="412"/>
      <c r="BNR274" s="412"/>
      <c r="BNS274" s="412"/>
      <c r="BNT274" s="412"/>
      <c r="BNU274" s="412"/>
      <c r="BNV274" s="412"/>
      <c r="BNW274" s="412"/>
      <c r="BNX274" s="412"/>
      <c r="BNY274" s="412"/>
      <c r="BNZ274" s="412"/>
      <c r="BOA274" s="412"/>
      <c r="BOB274" s="412"/>
      <c r="BOC274" s="412"/>
      <c r="BOD274" s="412"/>
      <c r="BOE274" s="412"/>
      <c r="BOF274" s="412"/>
      <c r="BOG274" s="412"/>
      <c r="BOH274" s="413"/>
      <c r="BOI274" s="413"/>
      <c r="BOJ274" s="413"/>
      <c r="BOK274" s="413"/>
      <c r="BOL274" s="413"/>
      <c r="BOM274" s="413"/>
      <c r="BON274" s="413"/>
      <c r="BOO274" s="413"/>
      <c r="BOP274" s="413"/>
      <c r="BOQ274" s="413"/>
      <c r="BOR274" s="413"/>
      <c r="BOS274" s="413"/>
      <c r="BOT274" s="413"/>
      <c r="BOU274" s="413"/>
      <c r="BOV274" s="413"/>
      <c r="BOW274" s="413"/>
      <c r="BOX274" s="413"/>
      <c r="BOY274" s="413"/>
      <c r="BOZ274" s="413"/>
      <c r="BPA274" s="413"/>
      <c r="BPB274" s="413"/>
      <c r="BPC274" s="413"/>
      <c r="BPD274" s="413"/>
      <c r="BPE274" s="413"/>
      <c r="BPF274" s="414"/>
      <c r="BPG274" s="414"/>
      <c r="BPH274" s="414"/>
      <c r="BPI274" s="414"/>
      <c r="BPJ274" s="414"/>
      <c r="BPK274" s="413"/>
      <c r="BPL274" s="413"/>
      <c r="BPM274" s="414"/>
      <c r="BPN274" s="414"/>
      <c r="BPO274" s="413"/>
      <c r="BPP274" s="413"/>
      <c r="BPQ274" s="414"/>
      <c r="BPR274" s="414"/>
      <c r="BPS274" s="413"/>
      <c r="BPT274" s="413"/>
      <c r="BPU274" s="413"/>
      <c r="BPV274" s="413"/>
      <c r="BPW274" s="413"/>
      <c r="BPX274" s="413"/>
      <c r="BPY274" s="413"/>
      <c r="BPZ274" s="414"/>
      <c r="BQA274" s="414"/>
      <c r="BQB274" s="413"/>
      <c r="BQC274" s="413"/>
      <c r="BQD274" s="414"/>
      <c r="BQE274" s="414"/>
      <c r="BQF274" s="413"/>
      <c r="BQG274" s="413"/>
      <c r="BQH274" s="413"/>
      <c r="BQI274" s="413"/>
      <c r="BQJ274" s="413"/>
      <c r="BQK274" s="407"/>
      <c r="BQL274" s="439"/>
      <c r="BQM274" s="413"/>
      <c r="BQN274" s="413"/>
      <c r="BQO274" s="413"/>
      <c r="BQP274" s="413"/>
      <c r="BQQ274" s="413"/>
      <c r="BQR274" s="413"/>
      <c r="BQS274" s="413"/>
      <c r="BQT274" s="412"/>
      <c r="BQU274" s="412"/>
      <c r="BQV274" s="412"/>
      <c r="BQW274" s="412"/>
      <c r="BQX274" s="412"/>
      <c r="BQY274" s="412"/>
      <c r="BQZ274" s="412"/>
      <c r="BRA274" s="412"/>
      <c r="BRB274" s="412"/>
      <c r="BRC274" s="412"/>
      <c r="BRD274" s="412"/>
      <c r="BRE274" s="412"/>
      <c r="BRF274" s="412"/>
      <c r="BRG274" s="412"/>
      <c r="BRH274" s="412"/>
      <c r="BRI274" s="412"/>
      <c r="BRJ274" s="412"/>
      <c r="BRK274" s="412"/>
      <c r="BRL274" s="412"/>
      <c r="BRM274" s="412"/>
      <c r="BRN274" s="412"/>
      <c r="BRO274" s="412"/>
      <c r="BRP274" s="412"/>
      <c r="BRQ274" s="412"/>
      <c r="BRR274" s="412"/>
      <c r="BRS274" s="412"/>
      <c r="BRT274" s="412"/>
      <c r="BRU274" s="412"/>
      <c r="BRV274" s="412"/>
      <c r="BRW274" s="412"/>
      <c r="BRX274" s="412"/>
      <c r="BRY274" s="412"/>
      <c r="BRZ274" s="412"/>
      <c r="BSA274" s="412"/>
      <c r="BSB274" s="412"/>
      <c r="BSC274" s="412"/>
      <c r="BSD274" s="412"/>
      <c r="BSE274" s="412"/>
      <c r="BSF274" s="412"/>
      <c r="BSG274" s="412"/>
      <c r="BSH274" s="412"/>
      <c r="BSI274" s="412"/>
      <c r="BSJ274" s="412"/>
      <c r="BSK274" s="412"/>
      <c r="BSL274" s="413"/>
      <c r="BSM274" s="413"/>
      <c r="BSN274" s="413"/>
      <c r="BSO274" s="413"/>
      <c r="BSP274" s="413"/>
      <c r="BSQ274" s="413"/>
      <c r="BSR274" s="413"/>
      <c r="BSS274" s="413"/>
      <c r="BST274" s="413"/>
      <c r="BSU274" s="413"/>
      <c r="BSV274" s="413"/>
      <c r="BSW274" s="413"/>
      <c r="BSX274" s="413"/>
      <c r="BSY274" s="413"/>
      <c r="BSZ274" s="413"/>
      <c r="BTA274" s="413"/>
      <c r="BTB274" s="413"/>
      <c r="BTC274" s="413"/>
      <c r="BTD274" s="413"/>
      <c r="BTE274" s="413"/>
      <c r="BTF274" s="413"/>
      <c r="BTG274" s="413"/>
      <c r="BTH274" s="413"/>
      <c r="BTI274" s="413"/>
      <c r="BTJ274" s="414"/>
      <c r="BTK274" s="414"/>
      <c r="BTL274" s="414"/>
      <c r="BTM274" s="414"/>
      <c r="BTN274" s="414"/>
      <c r="BTO274" s="413"/>
      <c r="BTP274" s="413"/>
      <c r="BTQ274" s="414"/>
      <c r="BTR274" s="414"/>
      <c r="BTS274" s="413"/>
      <c r="BTT274" s="413"/>
      <c r="BTU274" s="414"/>
      <c r="BTV274" s="414"/>
      <c r="BTW274" s="413"/>
      <c r="BTX274" s="413"/>
      <c r="BTY274" s="413"/>
      <c r="BTZ274" s="413"/>
      <c r="BUA274" s="413"/>
      <c r="BUB274" s="413"/>
      <c r="BUC274" s="413"/>
      <c r="BUD274" s="414"/>
      <c r="BUE274" s="414"/>
      <c r="BUF274" s="413"/>
      <c r="BUG274" s="413"/>
      <c r="BUH274" s="414"/>
      <c r="BUI274" s="414"/>
      <c r="BUJ274" s="413"/>
      <c r="BUK274" s="413"/>
      <c r="BUL274" s="413"/>
      <c r="BUM274" s="413"/>
      <c r="BUN274" s="413"/>
      <c r="BUO274" s="407"/>
      <c r="BUP274" s="439"/>
      <c r="BUQ274" s="413"/>
      <c r="BUR274" s="413"/>
      <c r="BUS274" s="413"/>
      <c r="BUT274" s="413"/>
      <c r="BUU274" s="413"/>
      <c r="BUV274" s="413"/>
      <c r="BUW274" s="413"/>
      <c r="BUX274" s="412"/>
      <c r="BUY274" s="412"/>
      <c r="BUZ274" s="412"/>
      <c r="BVA274" s="412"/>
      <c r="BVB274" s="412"/>
      <c r="BVC274" s="412"/>
      <c r="BVD274" s="412"/>
      <c r="BVE274" s="412"/>
      <c r="BVF274" s="412"/>
      <c r="BVG274" s="412"/>
      <c r="BVH274" s="412"/>
      <c r="BVI274" s="412"/>
      <c r="BVJ274" s="412"/>
      <c r="BVK274" s="412"/>
      <c r="BVL274" s="412"/>
      <c r="BVM274" s="412"/>
      <c r="BVN274" s="412"/>
      <c r="BVO274" s="412"/>
      <c r="BVP274" s="412"/>
      <c r="BVQ274" s="412"/>
      <c r="BVR274" s="412"/>
      <c r="BVS274" s="412"/>
      <c r="BVT274" s="412"/>
      <c r="BVU274" s="412"/>
      <c r="BVV274" s="412"/>
      <c r="BVW274" s="412"/>
      <c r="BVX274" s="412"/>
      <c r="BVY274" s="412"/>
      <c r="BVZ274" s="412"/>
      <c r="BWA274" s="412"/>
      <c r="BWB274" s="412"/>
      <c r="BWC274" s="412"/>
      <c r="BWD274" s="412"/>
      <c r="BWE274" s="412"/>
      <c r="BWF274" s="412"/>
      <c r="BWG274" s="412"/>
      <c r="BWH274" s="412"/>
      <c r="BWI274" s="412"/>
      <c r="BWJ274" s="412"/>
      <c r="BWK274" s="412"/>
      <c r="BWL274" s="412"/>
      <c r="BWM274" s="412"/>
      <c r="BWN274" s="412"/>
      <c r="BWO274" s="412"/>
      <c r="BWP274" s="413"/>
      <c r="BWQ274" s="413"/>
      <c r="BWR274" s="413"/>
      <c r="BWS274" s="413"/>
      <c r="BWT274" s="413"/>
      <c r="BWU274" s="413"/>
      <c r="BWV274" s="413"/>
      <c r="BWW274" s="413"/>
      <c r="BWX274" s="413"/>
      <c r="BWY274" s="413"/>
      <c r="BWZ274" s="413"/>
      <c r="BXA274" s="413"/>
      <c r="BXB274" s="413"/>
      <c r="BXC274" s="413"/>
      <c r="BXD274" s="413"/>
      <c r="BXE274" s="413"/>
      <c r="BXF274" s="413"/>
      <c r="BXG274" s="413"/>
      <c r="BXH274" s="413"/>
      <c r="BXI274" s="413"/>
      <c r="BXJ274" s="413"/>
      <c r="BXK274" s="413"/>
      <c r="BXL274" s="413"/>
      <c r="BXM274" s="413"/>
      <c r="BXN274" s="414"/>
      <c r="BXO274" s="414"/>
      <c r="BXP274" s="414"/>
      <c r="BXQ274" s="414"/>
      <c r="BXR274" s="414"/>
      <c r="BXS274" s="413"/>
      <c r="BXT274" s="413"/>
      <c r="BXU274" s="414"/>
      <c r="BXV274" s="414"/>
      <c r="BXW274" s="413"/>
      <c r="BXX274" s="413"/>
      <c r="BXY274" s="414"/>
      <c r="BXZ274" s="414"/>
      <c r="BYA274" s="413"/>
      <c r="BYB274" s="413"/>
      <c r="BYC274" s="413"/>
      <c r="BYD274" s="413"/>
      <c r="BYE274" s="413"/>
      <c r="BYF274" s="413"/>
      <c r="BYG274" s="413"/>
      <c r="BYH274" s="414"/>
      <c r="BYI274" s="414"/>
      <c r="BYJ274" s="413"/>
      <c r="BYK274" s="413"/>
      <c r="BYL274" s="414"/>
      <c r="BYM274" s="414"/>
      <c r="BYN274" s="413"/>
      <c r="BYO274" s="413"/>
      <c r="BYP274" s="413"/>
      <c r="BYQ274" s="413"/>
      <c r="BYR274" s="413"/>
      <c r="BYS274" s="407"/>
      <c r="BYT274" s="439"/>
      <c r="BYU274" s="413"/>
      <c r="BYV274" s="413"/>
      <c r="BYW274" s="413"/>
      <c r="BYX274" s="413"/>
      <c r="BYY274" s="413"/>
      <c r="BYZ274" s="413"/>
      <c r="BZA274" s="413"/>
      <c r="BZB274" s="412"/>
      <c r="BZC274" s="412"/>
      <c r="BZD274" s="412"/>
      <c r="BZE274" s="412"/>
      <c r="BZF274" s="412"/>
      <c r="BZG274" s="412"/>
      <c r="BZH274" s="412"/>
      <c r="BZI274" s="412"/>
      <c r="BZJ274" s="412"/>
      <c r="BZK274" s="412"/>
      <c r="BZL274" s="412"/>
      <c r="BZM274" s="412"/>
      <c r="BZN274" s="412"/>
      <c r="BZO274" s="412"/>
      <c r="BZP274" s="412"/>
      <c r="BZQ274" s="412"/>
      <c r="BZR274" s="412"/>
      <c r="BZS274" s="412"/>
      <c r="BZT274" s="412"/>
      <c r="BZU274" s="412"/>
      <c r="BZV274" s="412"/>
      <c r="BZW274" s="412"/>
      <c r="BZX274" s="412"/>
      <c r="BZY274" s="412"/>
      <c r="BZZ274" s="412"/>
      <c r="CAA274" s="412"/>
      <c r="CAB274" s="412"/>
      <c r="CAC274" s="412"/>
      <c r="CAD274" s="412"/>
      <c r="CAE274" s="412"/>
      <c r="CAF274" s="412"/>
      <c r="CAG274" s="412"/>
      <c r="CAH274" s="412"/>
      <c r="CAI274" s="412"/>
      <c r="CAJ274" s="412"/>
      <c r="CAK274" s="412"/>
      <c r="CAL274" s="412"/>
      <c r="CAM274" s="412"/>
      <c r="CAN274" s="412"/>
      <c r="CAO274" s="412"/>
      <c r="CAP274" s="412"/>
      <c r="CAQ274" s="412"/>
      <c r="CAR274" s="412"/>
      <c r="CAS274" s="412"/>
      <c r="CAT274" s="413"/>
      <c r="CAU274" s="413"/>
      <c r="CAV274" s="413"/>
      <c r="CAW274" s="413"/>
      <c r="CAX274" s="413"/>
      <c r="CAY274" s="413"/>
      <c r="CAZ274" s="413"/>
      <c r="CBA274" s="413"/>
      <c r="CBB274" s="413"/>
      <c r="CBC274" s="413"/>
      <c r="CBD274" s="413"/>
      <c r="CBE274" s="413"/>
      <c r="CBF274" s="413"/>
      <c r="CBG274" s="413"/>
      <c r="CBH274" s="413"/>
      <c r="CBI274" s="413"/>
      <c r="CBJ274" s="413"/>
      <c r="CBK274" s="413"/>
      <c r="CBL274" s="413"/>
      <c r="CBM274" s="413"/>
      <c r="CBN274" s="413"/>
      <c r="CBO274" s="413"/>
      <c r="CBP274" s="413"/>
      <c r="CBQ274" s="413"/>
      <c r="CBR274" s="414"/>
      <c r="CBS274" s="414"/>
      <c r="CBT274" s="414"/>
      <c r="CBU274" s="414"/>
      <c r="CBV274" s="414"/>
      <c r="CBW274" s="413"/>
      <c r="CBX274" s="413"/>
      <c r="CBY274" s="414"/>
      <c r="CBZ274" s="414"/>
      <c r="CCA274" s="413"/>
      <c r="CCB274" s="413"/>
      <c r="CCC274" s="414"/>
      <c r="CCD274" s="414"/>
      <c r="CCE274" s="413"/>
      <c r="CCF274" s="413"/>
      <c r="CCG274" s="413"/>
      <c r="CCH274" s="413"/>
      <c r="CCI274" s="413"/>
      <c r="CCJ274" s="413"/>
      <c r="CCK274" s="413"/>
      <c r="CCL274" s="414"/>
      <c r="CCM274" s="414"/>
      <c r="CCN274" s="413"/>
      <c r="CCO274" s="413"/>
      <c r="CCP274" s="414"/>
      <c r="CCQ274" s="414"/>
      <c r="CCR274" s="413"/>
      <c r="CCS274" s="413"/>
      <c r="CCT274" s="413"/>
      <c r="CCU274" s="413"/>
      <c r="CCV274" s="413"/>
      <c r="CCW274" s="407"/>
      <c r="CCX274" s="439"/>
      <c r="CCY274" s="413"/>
      <c r="CCZ274" s="413"/>
      <c r="CDA274" s="413"/>
      <c r="CDB274" s="413"/>
      <c r="CDC274" s="413"/>
      <c r="CDD274" s="413"/>
      <c r="CDE274" s="413"/>
      <c r="CDF274" s="412"/>
      <c r="CDG274" s="412"/>
      <c r="CDH274" s="412"/>
      <c r="CDI274" s="412"/>
      <c r="CDJ274" s="412"/>
      <c r="CDK274" s="412"/>
      <c r="CDL274" s="412"/>
      <c r="CDM274" s="412"/>
      <c r="CDN274" s="412"/>
      <c r="CDO274" s="412"/>
      <c r="CDP274" s="412"/>
      <c r="CDQ274" s="412"/>
      <c r="CDR274" s="412"/>
      <c r="CDS274" s="412"/>
      <c r="CDT274" s="412"/>
      <c r="CDU274" s="412"/>
      <c r="CDV274" s="412"/>
      <c r="CDW274" s="412"/>
      <c r="CDX274" s="412"/>
      <c r="CDY274" s="412"/>
      <c r="CDZ274" s="412"/>
      <c r="CEA274" s="412"/>
      <c r="CEB274" s="412"/>
      <c r="CEC274" s="412"/>
      <c r="CED274" s="412"/>
      <c r="CEE274" s="412"/>
      <c r="CEF274" s="412"/>
      <c r="CEG274" s="412"/>
      <c r="CEH274" s="412"/>
      <c r="CEI274" s="412"/>
      <c r="CEJ274" s="412"/>
      <c r="CEK274" s="412"/>
      <c r="CEL274" s="412"/>
      <c r="CEM274" s="412"/>
      <c r="CEN274" s="412"/>
      <c r="CEO274" s="412"/>
      <c r="CEP274" s="412"/>
      <c r="CEQ274" s="412"/>
      <c r="CER274" s="412"/>
      <c r="CES274" s="412"/>
      <c r="CET274" s="412"/>
      <c r="CEU274" s="412"/>
      <c r="CEV274" s="412"/>
      <c r="CEW274" s="412"/>
      <c r="CEX274" s="413"/>
      <c r="CEY274" s="413"/>
      <c r="CEZ274" s="413"/>
      <c r="CFA274" s="413"/>
      <c r="CFB274" s="413"/>
      <c r="CFC274" s="413"/>
      <c r="CFD274" s="413"/>
      <c r="CFE274" s="413"/>
      <c r="CFF274" s="413"/>
      <c r="CFG274" s="413"/>
      <c r="CFH274" s="413"/>
      <c r="CFI274" s="413"/>
      <c r="CFJ274" s="413"/>
      <c r="CFK274" s="413"/>
      <c r="CFL274" s="413"/>
      <c r="CFM274" s="413"/>
      <c r="CFN274" s="413"/>
      <c r="CFO274" s="413"/>
      <c r="CFP274" s="413"/>
      <c r="CFQ274" s="413"/>
      <c r="CFR274" s="413"/>
      <c r="CFS274" s="413"/>
      <c r="CFT274" s="413"/>
      <c r="CFU274" s="413"/>
      <c r="CFV274" s="414"/>
      <c r="CFW274" s="414"/>
      <c r="CFX274" s="414"/>
      <c r="CFY274" s="414"/>
      <c r="CFZ274" s="414"/>
      <c r="CGA274" s="413"/>
      <c r="CGB274" s="413"/>
      <c r="CGC274" s="414"/>
      <c r="CGD274" s="414"/>
      <c r="CGE274" s="413"/>
      <c r="CGF274" s="413"/>
      <c r="CGG274" s="414"/>
      <c r="CGH274" s="414"/>
      <c r="CGI274" s="413"/>
      <c r="CGJ274" s="413"/>
      <c r="CGK274" s="413"/>
      <c r="CGL274" s="413"/>
      <c r="CGM274" s="413"/>
      <c r="CGN274" s="413"/>
      <c r="CGO274" s="413"/>
      <c r="CGP274" s="414"/>
      <c r="CGQ274" s="414"/>
      <c r="CGR274" s="413"/>
      <c r="CGS274" s="413"/>
      <c r="CGT274" s="414"/>
      <c r="CGU274" s="414"/>
      <c r="CGV274" s="413"/>
      <c r="CGW274" s="413"/>
      <c r="CGX274" s="413"/>
      <c r="CGY274" s="413"/>
      <c r="CGZ274" s="413"/>
      <c r="CHA274" s="407"/>
      <c r="CHB274" s="439"/>
      <c r="CHC274" s="413"/>
      <c r="CHD274" s="413"/>
      <c r="CHE274" s="413"/>
      <c r="CHF274" s="413"/>
      <c r="CHG274" s="413"/>
      <c r="CHH274" s="413"/>
      <c r="CHI274" s="413"/>
      <c r="CHJ274" s="412"/>
      <c r="CHK274" s="412"/>
      <c r="CHL274" s="412"/>
      <c r="CHM274" s="412"/>
      <c r="CHN274" s="412"/>
      <c r="CHO274" s="412"/>
      <c r="CHP274" s="412"/>
      <c r="CHQ274" s="412"/>
      <c r="CHR274" s="412"/>
      <c r="CHS274" s="412"/>
      <c r="CHT274" s="412"/>
      <c r="CHU274" s="412"/>
      <c r="CHV274" s="412"/>
      <c r="CHW274" s="412"/>
      <c r="CHX274" s="412"/>
      <c r="CHY274" s="412"/>
      <c r="CHZ274" s="412"/>
      <c r="CIA274" s="412"/>
      <c r="CIB274" s="412"/>
      <c r="CIC274" s="412"/>
      <c r="CID274" s="412"/>
      <c r="CIE274" s="412"/>
      <c r="CIF274" s="412"/>
      <c r="CIG274" s="412"/>
      <c r="CIH274" s="412"/>
      <c r="CII274" s="412"/>
      <c r="CIJ274" s="412"/>
      <c r="CIK274" s="412"/>
      <c r="CIL274" s="412"/>
      <c r="CIM274" s="412"/>
      <c r="CIN274" s="412"/>
      <c r="CIO274" s="412"/>
      <c r="CIP274" s="412"/>
      <c r="CIQ274" s="412"/>
      <c r="CIR274" s="412"/>
      <c r="CIS274" s="412"/>
      <c r="CIT274" s="412"/>
      <c r="CIU274" s="412"/>
      <c r="CIV274" s="412"/>
      <c r="CIW274" s="412"/>
      <c r="CIX274" s="412"/>
      <c r="CIY274" s="412"/>
      <c r="CIZ274" s="412"/>
      <c r="CJA274" s="412"/>
      <c r="CJB274" s="413"/>
      <c r="CJC274" s="413"/>
      <c r="CJD274" s="413"/>
      <c r="CJE274" s="413"/>
      <c r="CJF274" s="413"/>
      <c r="CJG274" s="413"/>
      <c r="CJH274" s="413"/>
      <c r="CJI274" s="413"/>
      <c r="CJJ274" s="413"/>
      <c r="CJK274" s="413"/>
      <c r="CJL274" s="413"/>
      <c r="CJM274" s="413"/>
      <c r="CJN274" s="413"/>
      <c r="CJO274" s="413"/>
      <c r="CJP274" s="413"/>
      <c r="CJQ274" s="413"/>
      <c r="CJR274" s="413"/>
      <c r="CJS274" s="413"/>
      <c r="CJT274" s="413"/>
      <c r="CJU274" s="413"/>
      <c r="CJV274" s="413"/>
      <c r="CJW274" s="413"/>
      <c r="CJX274" s="413"/>
      <c r="CJY274" s="413"/>
      <c r="CJZ274" s="414"/>
      <c r="CKA274" s="414"/>
      <c r="CKB274" s="414"/>
      <c r="CKC274" s="414"/>
      <c r="CKD274" s="414"/>
      <c r="CKE274" s="413"/>
      <c r="CKF274" s="413"/>
      <c r="CKG274" s="414"/>
      <c r="CKH274" s="414"/>
      <c r="CKI274" s="413"/>
      <c r="CKJ274" s="413"/>
      <c r="CKK274" s="414"/>
      <c r="CKL274" s="414"/>
      <c r="CKM274" s="413"/>
      <c r="CKN274" s="413"/>
      <c r="CKO274" s="413"/>
      <c r="CKP274" s="413"/>
      <c r="CKQ274" s="413"/>
      <c r="CKR274" s="413"/>
      <c r="CKS274" s="413"/>
      <c r="CKT274" s="414"/>
      <c r="CKU274" s="414"/>
      <c r="CKV274" s="413"/>
      <c r="CKW274" s="413"/>
      <c r="CKX274" s="414"/>
      <c r="CKY274" s="414"/>
      <c r="CKZ274" s="413"/>
      <c r="CLA274" s="413"/>
      <c r="CLB274" s="413"/>
      <c r="CLC274" s="413"/>
      <c r="CLD274" s="413"/>
      <c r="CLE274" s="407"/>
      <c r="CLF274" s="439"/>
      <c r="CLG274" s="413"/>
      <c r="CLH274" s="413"/>
      <c r="CLI274" s="413"/>
      <c r="CLJ274" s="413"/>
      <c r="CLK274" s="413"/>
      <c r="CLL274" s="413"/>
      <c r="CLM274" s="413"/>
      <c r="CLN274" s="412"/>
      <c r="CLO274" s="412"/>
      <c r="CLP274" s="412"/>
      <c r="CLQ274" s="412"/>
      <c r="CLR274" s="412"/>
      <c r="CLS274" s="412"/>
      <c r="CLT274" s="412"/>
      <c r="CLU274" s="412"/>
      <c r="CLV274" s="412"/>
      <c r="CLW274" s="412"/>
      <c r="CLX274" s="412"/>
      <c r="CLY274" s="412"/>
      <c r="CLZ274" s="412"/>
      <c r="CMA274" s="412"/>
      <c r="CMB274" s="412"/>
      <c r="CMC274" s="412"/>
      <c r="CMD274" s="412"/>
      <c r="CME274" s="412"/>
      <c r="CMF274" s="412"/>
      <c r="CMG274" s="412"/>
      <c r="CMH274" s="412"/>
      <c r="CMI274" s="412"/>
      <c r="CMJ274" s="412"/>
      <c r="CMK274" s="412"/>
      <c r="CML274" s="412"/>
      <c r="CMM274" s="412"/>
      <c r="CMN274" s="412"/>
      <c r="CMO274" s="412"/>
      <c r="CMP274" s="412"/>
      <c r="CMQ274" s="412"/>
      <c r="CMR274" s="412"/>
      <c r="CMS274" s="412"/>
      <c r="CMT274" s="412"/>
      <c r="CMU274" s="412"/>
      <c r="CMV274" s="412"/>
      <c r="CMW274" s="412"/>
      <c r="CMX274" s="412"/>
      <c r="CMY274" s="412"/>
      <c r="CMZ274" s="412"/>
      <c r="CNA274" s="412"/>
      <c r="CNB274" s="412"/>
      <c r="CNC274" s="412"/>
      <c r="CND274" s="412"/>
      <c r="CNE274" s="412"/>
      <c r="CNF274" s="413"/>
      <c r="CNG274" s="413"/>
      <c r="CNH274" s="413"/>
      <c r="CNI274" s="413"/>
      <c r="CNJ274" s="413"/>
      <c r="CNK274" s="413"/>
      <c r="CNL274" s="413"/>
      <c r="CNM274" s="413"/>
      <c r="CNN274" s="413"/>
      <c r="CNO274" s="413"/>
      <c r="CNP274" s="413"/>
      <c r="CNQ274" s="413"/>
      <c r="CNR274" s="413"/>
      <c r="CNS274" s="413"/>
      <c r="CNT274" s="413"/>
      <c r="CNU274" s="413"/>
      <c r="CNV274" s="413"/>
      <c r="CNW274" s="413"/>
      <c r="CNX274" s="413"/>
      <c r="CNY274" s="413"/>
      <c r="CNZ274" s="413"/>
      <c r="COA274" s="413"/>
      <c r="COB274" s="413"/>
      <c r="COC274" s="413"/>
      <c r="COD274" s="414"/>
      <c r="COE274" s="414"/>
      <c r="COF274" s="414"/>
      <c r="COG274" s="414"/>
      <c r="COH274" s="414"/>
      <c r="COI274" s="413"/>
      <c r="COJ274" s="413"/>
      <c r="COK274" s="414"/>
      <c r="COL274" s="414"/>
      <c r="COM274" s="413"/>
      <c r="CON274" s="413"/>
      <c r="COO274" s="414"/>
      <c r="COP274" s="414"/>
      <c r="COQ274" s="413"/>
      <c r="COR274" s="413"/>
      <c r="COS274" s="413"/>
      <c r="COT274" s="413"/>
      <c r="COU274" s="413"/>
      <c r="COV274" s="413"/>
      <c r="COW274" s="413"/>
      <c r="COX274" s="414"/>
      <c r="COY274" s="414"/>
      <c r="COZ274" s="413"/>
      <c r="CPA274" s="413"/>
      <c r="CPB274" s="414"/>
      <c r="CPC274" s="414"/>
      <c r="CPD274" s="413"/>
      <c r="CPE274" s="413"/>
      <c r="CPF274" s="413"/>
      <c r="CPG274" s="413"/>
      <c r="CPH274" s="413"/>
      <c r="CPI274" s="407"/>
      <c r="CPJ274" s="439"/>
      <c r="CPK274" s="413"/>
      <c r="CPL274" s="413"/>
      <c r="CPM274" s="413"/>
      <c r="CPN274" s="413"/>
      <c r="CPO274" s="413"/>
      <c r="CPP274" s="413"/>
      <c r="CPQ274" s="413"/>
      <c r="CPR274" s="412"/>
      <c r="CPS274" s="412"/>
      <c r="CPT274" s="412"/>
      <c r="CPU274" s="412"/>
      <c r="CPV274" s="412"/>
      <c r="CPW274" s="412"/>
      <c r="CPX274" s="412"/>
      <c r="CPY274" s="412"/>
      <c r="CPZ274" s="412"/>
      <c r="CQA274" s="412"/>
      <c r="CQB274" s="412"/>
      <c r="CQC274" s="412"/>
      <c r="CQD274" s="412"/>
      <c r="CQE274" s="412"/>
      <c r="CQF274" s="412"/>
      <c r="CQG274" s="412"/>
      <c r="CQH274" s="412"/>
      <c r="CQI274" s="412"/>
      <c r="CQJ274" s="412"/>
      <c r="CQK274" s="412"/>
      <c r="CQL274" s="412"/>
      <c r="CQM274" s="412"/>
      <c r="CQN274" s="412"/>
      <c r="CQO274" s="412"/>
      <c r="CQP274" s="412"/>
      <c r="CQQ274" s="412"/>
      <c r="CQR274" s="412"/>
      <c r="CQS274" s="412"/>
      <c r="CQT274" s="412"/>
      <c r="CQU274" s="412"/>
      <c r="CQV274" s="412"/>
      <c r="CQW274" s="412"/>
      <c r="CQX274" s="412"/>
      <c r="CQY274" s="412"/>
      <c r="CQZ274" s="412"/>
      <c r="CRA274" s="412"/>
      <c r="CRB274" s="412"/>
      <c r="CRC274" s="412"/>
      <c r="CRD274" s="412"/>
      <c r="CRE274" s="412"/>
      <c r="CRF274" s="412"/>
      <c r="CRG274" s="412"/>
      <c r="CRH274" s="412"/>
      <c r="CRI274" s="412"/>
      <c r="CRJ274" s="413"/>
      <c r="CRK274" s="413"/>
      <c r="CRL274" s="413"/>
      <c r="CRM274" s="413"/>
      <c r="CRN274" s="413"/>
      <c r="CRO274" s="413"/>
      <c r="CRP274" s="413"/>
      <c r="CRQ274" s="413"/>
      <c r="CRR274" s="413"/>
      <c r="CRS274" s="413"/>
      <c r="CRT274" s="413"/>
      <c r="CRU274" s="413"/>
      <c r="CRV274" s="413"/>
      <c r="CRW274" s="413"/>
      <c r="CRX274" s="413"/>
      <c r="CRY274" s="413"/>
      <c r="CRZ274" s="413"/>
      <c r="CSA274" s="413"/>
      <c r="CSB274" s="413"/>
      <c r="CSC274" s="413"/>
      <c r="CSD274" s="413"/>
      <c r="CSE274" s="413"/>
      <c r="CSF274" s="413"/>
      <c r="CSG274" s="413"/>
      <c r="CSH274" s="414"/>
      <c r="CSI274" s="414"/>
      <c r="CSJ274" s="414"/>
      <c r="CSK274" s="414"/>
      <c r="CSL274" s="414"/>
      <c r="CSM274" s="413"/>
      <c r="CSN274" s="413"/>
      <c r="CSO274" s="414"/>
      <c r="CSP274" s="414"/>
      <c r="CSQ274" s="413"/>
      <c r="CSR274" s="413"/>
      <c r="CSS274" s="414"/>
      <c r="CST274" s="414"/>
      <c r="CSU274" s="413"/>
      <c r="CSV274" s="413"/>
      <c r="CSW274" s="413"/>
      <c r="CSX274" s="413"/>
      <c r="CSY274" s="413"/>
      <c r="CSZ274" s="413"/>
      <c r="CTA274" s="413"/>
      <c r="CTB274" s="414"/>
      <c r="CTC274" s="414"/>
      <c r="CTD274" s="413"/>
      <c r="CTE274" s="413"/>
      <c r="CTF274" s="414"/>
      <c r="CTG274" s="414"/>
      <c r="CTH274" s="413"/>
      <c r="CTI274" s="413"/>
      <c r="CTJ274" s="413"/>
      <c r="CTK274" s="413"/>
      <c r="CTL274" s="413"/>
      <c r="CTM274" s="407"/>
      <c r="CTN274" s="439"/>
      <c r="CTO274" s="413"/>
      <c r="CTP274" s="413"/>
      <c r="CTQ274" s="413"/>
      <c r="CTR274" s="413"/>
      <c r="CTS274" s="413"/>
      <c r="CTT274" s="413"/>
      <c r="CTU274" s="413"/>
      <c r="CTV274" s="412"/>
      <c r="CTW274" s="412"/>
      <c r="CTX274" s="412"/>
      <c r="CTY274" s="412"/>
      <c r="CTZ274" s="412"/>
      <c r="CUA274" s="412"/>
      <c r="CUB274" s="412"/>
      <c r="CUC274" s="412"/>
      <c r="CUD274" s="412"/>
      <c r="CUE274" s="412"/>
      <c r="CUF274" s="412"/>
      <c r="CUG274" s="412"/>
      <c r="CUH274" s="412"/>
      <c r="CUI274" s="412"/>
      <c r="CUJ274" s="412"/>
      <c r="CUK274" s="412"/>
      <c r="CUL274" s="412"/>
      <c r="CUM274" s="412"/>
      <c r="CUN274" s="412"/>
      <c r="CUO274" s="412"/>
      <c r="CUP274" s="412"/>
      <c r="CUQ274" s="412"/>
      <c r="CUR274" s="412"/>
      <c r="CUS274" s="412"/>
      <c r="CUT274" s="412"/>
      <c r="CUU274" s="412"/>
      <c r="CUV274" s="412"/>
      <c r="CUW274" s="412"/>
      <c r="CUX274" s="412"/>
      <c r="CUY274" s="412"/>
      <c r="CUZ274" s="412"/>
      <c r="CVA274" s="412"/>
      <c r="CVB274" s="412"/>
      <c r="CVC274" s="412"/>
      <c r="CVD274" s="412"/>
      <c r="CVE274" s="412"/>
      <c r="CVF274" s="412"/>
      <c r="CVG274" s="412"/>
      <c r="CVH274" s="412"/>
      <c r="CVI274" s="412"/>
      <c r="CVJ274" s="412"/>
      <c r="CVK274" s="412"/>
      <c r="CVL274" s="412"/>
      <c r="CVM274" s="412"/>
      <c r="CVN274" s="413"/>
      <c r="CVO274" s="413"/>
      <c r="CVP274" s="413"/>
      <c r="CVQ274" s="413"/>
      <c r="CVR274" s="413"/>
      <c r="CVS274" s="413"/>
      <c r="CVT274" s="413"/>
      <c r="CVU274" s="413"/>
      <c r="CVV274" s="413"/>
      <c r="CVW274" s="413"/>
      <c r="CVX274" s="413"/>
      <c r="CVY274" s="413"/>
      <c r="CVZ274" s="413"/>
      <c r="CWA274" s="413"/>
      <c r="CWB274" s="413"/>
      <c r="CWC274" s="413"/>
      <c r="CWD274" s="413"/>
      <c r="CWE274" s="413"/>
      <c r="CWF274" s="413"/>
      <c r="CWG274" s="413"/>
      <c r="CWH274" s="413"/>
      <c r="CWI274" s="413"/>
      <c r="CWJ274" s="413"/>
      <c r="CWK274" s="413"/>
      <c r="CWL274" s="414"/>
      <c r="CWM274" s="414"/>
      <c r="CWN274" s="414"/>
      <c r="CWO274" s="414"/>
      <c r="CWP274" s="414"/>
      <c r="CWQ274" s="413"/>
      <c r="CWR274" s="413"/>
      <c r="CWS274" s="414"/>
      <c r="CWT274" s="414"/>
      <c r="CWU274" s="413"/>
      <c r="CWV274" s="413"/>
      <c r="CWW274" s="414"/>
      <c r="CWX274" s="414"/>
      <c r="CWY274" s="413"/>
      <c r="CWZ274" s="413"/>
      <c r="CXA274" s="413"/>
      <c r="CXB274" s="413"/>
      <c r="CXC274" s="413"/>
      <c r="CXD274" s="413"/>
      <c r="CXE274" s="413"/>
      <c r="CXF274" s="414"/>
      <c r="CXG274" s="414"/>
      <c r="CXH274" s="413"/>
      <c r="CXI274" s="413"/>
      <c r="CXJ274" s="414"/>
      <c r="CXK274" s="414"/>
      <c r="CXL274" s="413"/>
      <c r="CXM274" s="413"/>
      <c r="CXN274" s="413"/>
      <c r="CXO274" s="413"/>
      <c r="CXP274" s="413"/>
      <c r="CXQ274" s="407"/>
      <c r="CXR274" s="439"/>
      <c r="CXS274" s="413"/>
      <c r="CXT274" s="413"/>
      <c r="CXU274" s="413"/>
      <c r="CXV274" s="413"/>
      <c r="CXW274" s="413"/>
      <c r="CXX274" s="413"/>
      <c r="CXY274" s="413"/>
      <c r="CXZ274" s="412"/>
      <c r="CYA274" s="412"/>
      <c r="CYB274" s="412"/>
      <c r="CYC274" s="412"/>
      <c r="CYD274" s="412"/>
      <c r="CYE274" s="412"/>
      <c r="CYF274" s="412"/>
      <c r="CYG274" s="412"/>
      <c r="CYH274" s="412"/>
      <c r="CYI274" s="412"/>
      <c r="CYJ274" s="412"/>
      <c r="CYK274" s="412"/>
      <c r="CYL274" s="412"/>
      <c r="CYM274" s="412"/>
      <c r="CYN274" s="412"/>
      <c r="CYO274" s="412"/>
      <c r="CYP274" s="412"/>
      <c r="CYQ274" s="412"/>
      <c r="CYR274" s="412"/>
      <c r="CYS274" s="412"/>
      <c r="CYT274" s="412"/>
      <c r="CYU274" s="412"/>
      <c r="CYV274" s="412"/>
      <c r="CYW274" s="412"/>
      <c r="CYX274" s="412"/>
      <c r="CYY274" s="412"/>
      <c r="CYZ274" s="412"/>
      <c r="CZA274" s="412"/>
      <c r="CZB274" s="412"/>
      <c r="CZC274" s="412"/>
      <c r="CZD274" s="412"/>
      <c r="CZE274" s="412"/>
      <c r="CZF274" s="412"/>
      <c r="CZG274" s="412"/>
      <c r="CZH274" s="412"/>
      <c r="CZI274" s="412"/>
      <c r="CZJ274" s="412"/>
      <c r="CZK274" s="412"/>
      <c r="CZL274" s="412"/>
      <c r="CZM274" s="412"/>
      <c r="CZN274" s="412"/>
      <c r="CZO274" s="412"/>
      <c r="CZP274" s="412"/>
      <c r="CZQ274" s="412"/>
      <c r="CZR274" s="413"/>
      <c r="CZS274" s="413"/>
      <c r="CZT274" s="413"/>
      <c r="CZU274" s="413"/>
      <c r="CZV274" s="413"/>
      <c r="CZW274" s="413"/>
      <c r="CZX274" s="413"/>
      <c r="CZY274" s="413"/>
      <c r="CZZ274" s="413"/>
      <c r="DAA274" s="413"/>
      <c r="DAB274" s="413"/>
      <c r="DAC274" s="413"/>
      <c r="DAD274" s="413"/>
      <c r="DAE274" s="413"/>
      <c r="DAF274" s="413"/>
      <c r="DAG274" s="413"/>
      <c r="DAH274" s="413"/>
      <c r="DAI274" s="413"/>
      <c r="DAJ274" s="413"/>
      <c r="DAK274" s="413"/>
      <c r="DAL274" s="413"/>
      <c r="DAM274" s="413"/>
      <c r="DAN274" s="413"/>
      <c r="DAO274" s="413"/>
      <c r="DAP274" s="414"/>
      <c r="DAQ274" s="414"/>
      <c r="DAR274" s="414"/>
      <c r="DAS274" s="414"/>
      <c r="DAT274" s="414"/>
      <c r="DAU274" s="413"/>
      <c r="DAV274" s="413"/>
      <c r="DAW274" s="414"/>
      <c r="DAX274" s="414"/>
      <c r="DAY274" s="413"/>
      <c r="DAZ274" s="413"/>
      <c r="DBA274" s="414"/>
      <c r="DBB274" s="414"/>
      <c r="DBC274" s="413"/>
      <c r="DBD274" s="413"/>
      <c r="DBE274" s="413"/>
      <c r="DBF274" s="413"/>
      <c r="DBG274" s="413"/>
      <c r="DBH274" s="413"/>
      <c r="DBI274" s="413"/>
      <c r="DBJ274" s="414"/>
      <c r="DBK274" s="414"/>
      <c r="DBL274" s="413"/>
      <c r="DBM274" s="413"/>
      <c r="DBN274" s="414"/>
      <c r="DBO274" s="414"/>
      <c r="DBP274" s="413"/>
      <c r="DBQ274" s="413"/>
      <c r="DBR274" s="413"/>
      <c r="DBS274" s="413"/>
      <c r="DBT274" s="413"/>
      <c r="DBU274" s="407"/>
      <c r="DBV274" s="439"/>
      <c r="DBW274" s="413"/>
      <c r="DBX274" s="413"/>
      <c r="DBY274" s="413"/>
      <c r="DBZ274" s="413"/>
      <c r="DCA274" s="413"/>
      <c r="DCB274" s="413"/>
      <c r="DCC274" s="413"/>
      <c r="DCD274" s="412"/>
      <c r="DCE274" s="412"/>
      <c r="DCF274" s="412"/>
      <c r="DCG274" s="412"/>
      <c r="DCH274" s="412"/>
      <c r="DCI274" s="412"/>
      <c r="DCJ274" s="412"/>
      <c r="DCK274" s="412"/>
      <c r="DCL274" s="412"/>
      <c r="DCM274" s="412"/>
      <c r="DCN274" s="412"/>
      <c r="DCO274" s="412"/>
      <c r="DCP274" s="412"/>
      <c r="DCQ274" s="412"/>
      <c r="DCR274" s="412"/>
      <c r="DCS274" s="412"/>
      <c r="DCT274" s="412"/>
      <c r="DCU274" s="412"/>
      <c r="DCV274" s="412"/>
      <c r="DCW274" s="412"/>
      <c r="DCX274" s="412"/>
      <c r="DCY274" s="412"/>
      <c r="DCZ274" s="412"/>
      <c r="DDA274" s="412"/>
      <c r="DDB274" s="412"/>
      <c r="DDC274" s="412"/>
      <c r="DDD274" s="412"/>
      <c r="DDE274" s="412"/>
      <c r="DDF274" s="412"/>
      <c r="DDG274" s="412"/>
      <c r="DDH274" s="412"/>
      <c r="DDI274" s="412"/>
      <c r="DDJ274" s="412"/>
      <c r="DDK274" s="412"/>
      <c r="DDL274" s="412"/>
      <c r="DDM274" s="412"/>
      <c r="DDN274" s="412"/>
      <c r="DDO274" s="412"/>
      <c r="DDP274" s="412"/>
      <c r="DDQ274" s="412"/>
      <c r="DDR274" s="412"/>
      <c r="DDS274" s="412"/>
      <c r="DDT274" s="412"/>
      <c r="DDU274" s="412"/>
      <c r="DDV274" s="413"/>
      <c r="DDW274" s="413"/>
      <c r="DDX274" s="413"/>
      <c r="DDY274" s="413"/>
      <c r="DDZ274" s="413"/>
      <c r="DEA274" s="413"/>
      <c r="DEB274" s="413"/>
      <c r="DEC274" s="413"/>
      <c r="DED274" s="413"/>
      <c r="DEE274" s="413"/>
      <c r="DEF274" s="413"/>
      <c r="DEG274" s="413"/>
      <c r="DEH274" s="413"/>
      <c r="DEI274" s="413"/>
      <c r="DEJ274" s="413"/>
      <c r="DEK274" s="413"/>
      <c r="DEL274" s="413"/>
      <c r="DEM274" s="413"/>
      <c r="DEN274" s="413"/>
      <c r="DEO274" s="413"/>
      <c r="DEP274" s="413"/>
      <c r="DEQ274" s="413"/>
      <c r="DER274" s="413"/>
      <c r="DES274" s="413"/>
      <c r="DET274" s="414"/>
      <c r="DEU274" s="414"/>
      <c r="DEV274" s="414"/>
      <c r="DEW274" s="414"/>
      <c r="DEX274" s="414"/>
      <c r="DEY274" s="413"/>
      <c r="DEZ274" s="413"/>
      <c r="DFA274" s="414"/>
      <c r="DFB274" s="414"/>
      <c r="DFC274" s="413"/>
      <c r="DFD274" s="413"/>
      <c r="DFE274" s="414"/>
      <c r="DFF274" s="414"/>
      <c r="DFG274" s="413"/>
      <c r="DFH274" s="413"/>
      <c r="DFI274" s="413"/>
      <c r="DFJ274" s="413"/>
      <c r="DFK274" s="413"/>
      <c r="DFL274" s="413"/>
      <c r="DFM274" s="413"/>
      <c r="DFN274" s="414"/>
      <c r="DFO274" s="414"/>
      <c r="DFP274" s="413"/>
      <c r="DFQ274" s="413"/>
      <c r="DFR274" s="414"/>
      <c r="DFS274" s="414"/>
      <c r="DFT274" s="413"/>
      <c r="DFU274" s="413"/>
      <c r="DFV274" s="413"/>
      <c r="DFW274" s="413"/>
      <c r="DFX274" s="413"/>
      <c r="DFY274" s="407"/>
      <c r="DFZ274" s="439"/>
      <c r="DGA274" s="413"/>
      <c r="DGB274" s="413"/>
      <c r="DGC274" s="413"/>
      <c r="DGD274" s="413"/>
      <c r="DGE274" s="413"/>
      <c r="DGF274" s="413"/>
      <c r="DGG274" s="413"/>
      <c r="DGH274" s="412"/>
      <c r="DGI274" s="412"/>
      <c r="DGJ274" s="412"/>
      <c r="DGK274" s="412"/>
      <c r="DGL274" s="412"/>
      <c r="DGM274" s="412"/>
      <c r="DGN274" s="412"/>
      <c r="DGO274" s="412"/>
      <c r="DGP274" s="412"/>
      <c r="DGQ274" s="412"/>
      <c r="DGR274" s="412"/>
      <c r="DGS274" s="412"/>
      <c r="DGT274" s="412"/>
      <c r="DGU274" s="412"/>
      <c r="DGV274" s="412"/>
      <c r="DGW274" s="412"/>
      <c r="DGX274" s="412"/>
      <c r="DGY274" s="412"/>
      <c r="DGZ274" s="412"/>
      <c r="DHA274" s="412"/>
      <c r="DHB274" s="412"/>
      <c r="DHC274" s="412"/>
      <c r="DHD274" s="412"/>
      <c r="DHE274" s="412"/>
      <c r="DHF274" s="412"/>
      <c r="DHG274" s="412"/>
      <c r="DHH274" s="412"/>
      <c r="DHI274" s="412"/>
      <c r="DHJ274" s="412"/>
      <c r="DHK274" s="412"/>
      <c r="DHL274" s="412"/>
      <c r="DHM274" s="412"/>
      <c r="DHN274" s="412"/>
      <c r="DHO274" s="412"/>
      <c r="DHP274" s="412"/>
      <c r="DHQ274" s="412"/>
      <c r="DHR274" s="412"/>
      <c r="DHS274" s="412"/>
      <c r="DHT274" s="412"/>
      <c r="DHU274" s="412"/>
      <c r="DHV274" s="412"/>
      <c r="DHW274" s="412"/>
      <c r="DHX274" s="412"/>
      <c r="DHY274" s="412"/>
      <c r="DHZ274" s="413"/>
      <c r="DIA274" s="413"/>
      <c r="DIB274" s="413"/>
      <c r="DIC274" s="413"/>
      <c r="DID274" s="413"/>
      <c r="DIE274" s="413"/>
      <c r="DIF274" s="413"/>
      <c r="DIG274" s="413"/>
      <c r="DIH274" s="413"/>
      <c r="DII274" s="413"/>
      <c r="DIJ274" s="413"/>
      <c r="DIK274" s="413"/>
      <c r="DIL274" s="413"/>
      <c r="DIM274" s="413"/>
      <c r="DIN274" s="413"/>
      <c r="DIO274" s="413"/>
      <c r="DIP274" s="413"/>
      <c r="DIQ274" s="413"/>
      <c r="DIR274" s="413"/>
      <c r="DIS274" s="413"/>
      <c r="DIT274" s="413"/>
      <c r="DIU274" s="413"/>
      <c r="DIV274" s="413"/>
      <c r="DIW274" s="413"/>
      <c r="DIX274" s="414"/>
      <c r="DIY274" s="414"/>
      <c r="DIZ274" s="414"/>
      <c r="DJA274" s="414"/>
      <c r="DJB274" s="414"/>
      <c r="DJC274" s="413"/>
      <c r="DJD274" s="413"/>
      <c r="DJE274" s="414"/>
      <c r="DJF274" s="414"/>
      <c r="DJG274" s="413"/>
      <c r="DJH274" s="413"/>
      <c r="DJI274" s="414"/>
      <c r="DJJ274" s="414"/>
      <c r="DJK274" s="413"/>
      <c r="DJL274" s="413"/>
      <c r="DJM274" s="413"/>
      <c r="DJN274" s="413"/>
      <c r="DJO274" s="413"/>
      <c r="DJP274" s="413"/>
      <c r="DJQ274" s="413"/>
      <c r="DJR274" s="414"/>
      <c r="DJS274" s="414"/>
      <c r="DJT274" s="413"/>
      <c r="DJU274" s="413"/>
      <c r="DJV274" s="414"/>
      <c r="DJW274" s="414"/>
      <c r="DJX274" s="413"/>
      <c r="DJY274" s="413"/>
      <c r="DJZ274" s="413"/>
      <c r="DKA274" s="413"/>
      <c r="DKB274" s="413"/>
      <c r="DKC274" s="407"/>
      <c r="DKD274" s="439"/>
      <c r="DKE274" s="413"/>
      <c r="DKF274" s="413"/>
      <c r="DKG274" s="413"/>
      <c r="DKH274" s="413"/>
      <c r="DKI274" s="413"/>
      <c r="DKJ274" s="413"/>
      <c r="DKK274" s="413"/>
      <c r="DKL274" s="412"/>
      <c r="DKM274" s="412"/>
      <c r="DKN274" s="412"/>
      <c r="DKO274" s="412"/>
      <c r="DKP274" s="412"/>
      <c r="DKQ274" s="412"/>
      <c r="DKR274" s="412"/>
      <c r="DKS274" s="412"/>
      <c r="DKT274" s="412"/>
      <c r="DKU274" s="412"/>
      <c r="DKV274" s="412"/>
      <c r="DKW274" s="412"/>
      <c r="DKX274" s="412"/>
      <c r="DKY274" s="412"/>
      <c r="DKZ274" s="412"/>
      <c r="DLA274" s="412"/>
      <c r="DLB274" s="412"/>
      <c r="DLC274" s="412"/>
      <c r="DLD274" s="412"/>
      <c r="DLE274" s="412"/>
      <c r="DLF274" s="412"/>
      <c r="DLG274" s="412"/>
      <c r="DLH274" s="412"/>
      <c r="DLI274" s="412"/>
      <c r="DLJ274" s="412"/>
      <c r="DLK274" s="412"/>
      <c r="DLL274" s="412"/>
      <c r="DLM274" s="412"/>
      <c r="DLN274" s="412"/>
      <c r="DLO274" s="412"/>
      <c r="DLP274" s="412"/>
      <c r="DLQ274" s="412"/>
      <c r="DLR274" s="412"/>
      <c r="DLS274" s="412"/>
      <c r="DLT274" s="412"/>
      <c r="DLU274" s="412"/>
      <c r="DLV274" s="412"/>
      <c r="DLW274" s="412"/>
      <c r="DLX274" s="412"/>
      <c r="DLY274" s="412"/>
      <c r="DLZ274" s="412"/>
      <c r="DMA274" s="412"/>
      <c r="DMB274" s="412"/>
      <c r="DMC274" s="412"/>
      <c r="DMD274" s="413"/>
      <c r="DME274" s="413"/>
      <c r="DMF274" s="413"/>
      <c r="DMG274" s="413"/>
      <c r="DMH274" s="413"/>
      <c r="DMI274" s="413"/>
      <c r="DMJ274" s="413"/>
      <c r="DMK274" s="413"/>
      <c r="DML274" s="413"/>
      <c r="DMM274" s="413"/>
      <c r="DMN274" s="413"/>
      <c r="DMO274" s="413"/>
      <c r="DMP274" s="413"/>
      <c r="DMQ274" s="413"/>
      <c r="DMR274" s="413"/>
      <c r="DMS274" s="413"/>
      <c r="DMT274" s="413"/>
      <c r="DMU274" s="413"/>
      <c r="DMV274" s="413"/>
      <c r="DMW274" s="413"/>
      <c r="DMX274" s="413"/>
      <c r="DMY274" s="413"/>
      <c r="DMZ274" s="413"/>
      <c r="DNA274" s="413"/>
      <c r="DNB274" s="414"/>
      <c r="DNC274" s="414"/>
      <c r="DND274" s="414"/>
      <c r="DNE274" s="414"/>
      <c r="DNF274" s="414"/>
      <c r="DNG274" s="413"/>
      <c r="DNH274" s="413"/>
      <c r="DNI274" s="414"/>
      <c r="DNJ274" s="414"/>
      <c r="DNK274" s="413"/>
      <c r="DNL274" s="413"/>
      <c r="DNM274" s="414"/>
      <c r="DNN274" s="414"/>
      <c r="DNO274" s="413"/>
      <c r="DNP274" s="413"/>
      <c r="DNQ274" s="413"/>
      <c r="DNR274" s="413"/>
      <c r="DNS274" s="413"/>
      <c r="DNT274" s="413"/>
      <c r="DNU274" s="413"/>
      <c r="DNV274" s="414"/>
      <c r="DNW274" s="414"/>
      <c r="DNX274" s="413"/>
      <c r="DNY274" s="413"/>
      <c r="DNZ274" s="414"/>
      <c r="DOA274" s="414"/>
      <c r="DOB274" s="413"/>
      <c r="DOC274" s="413"/>
      <c r="DOD274" s="413"/>
      <c r="DOE274" s="413"/>
      <c r="DOF274" s="413"/>
      <c r="DOG274" s="407"/>
      <c r="DOH274" s="439"/>
      <c r="DOI274" s="413"/>
      <c r="DOJ274" s="413"/>
      <c r="DOK274" s="413"/>
      <c r="DOL274" s="413"/>
      <c r="DOM274" s="413"/>
      <c r="DON274" s="413"/>
      <c r="DOO274" s="413"/>
      <c r="DOP274" s="412"/>
      <c r="DOQ274" s="412"/>
      <c r="DOR274" s="412"/>
      <c r="DOS274" s="412"/>
      <c r="DOT274" s="412"/>
      <c r="DOU274" s="412"/>
      <c r="DOV274" s="412"/>
      <c r="DOW274" s="412"/>
      <c r="DOX274" s="412"/>
      <c r="DOY274" s="412"/>
      <c r="DOZ274" s="412"/>
      <c r="DPA274" s="412"/>
      <c r="DPB274" s="412"/>
      <c r="DPC274" s="412"/>
      <c r="DPD274" s="412"/>
      <c r="DPE274" s="412"/>
      <c r="DPF274" s="412"/>
      <c r="DPG274" s="412"/>
      <c r="DPH274" s="412"/>
      <c r="DPI274" s="412"/>
      <c r="DPJ274" s="412"/>
      <c r="DPK274" s="412"/>
      <c r="DPL274" s="412"/>
      <c r="DPM274" s="412"/>
      <c r="DPN274" s="412"/>
      <c r="DPO274" s="412"/>
      <c r="DPP274" s="412"/>
      <c r="DPQ274" s="412"/>
      <c r="DPR274" s="412"/>
      <c r="DPS274" s="412"/>
      <c r="DPT274" s="412"/>
      <c r="DPU274" s="412"/>
      <c r="DPV274" s="412"/>
      <c r="DPW274" s="412"/>
      <c r="DPX274" s="412"/>
      <c r="DPY274" s="412"/>
      <c r="DPZ274" s="412"/>
      <c r="DQA274" s="412"/>
      <c r="DQB274" s="412"/>
      <c r="DQC274" s="412"/>
      <c r="DQD274" s="412"/>
      <c r="DQE274" s="412"/>
      <c r="DQF274" s="412"/>
      <c r="DQG274" s="412"/>
      <c r="DQH274" s="413"/>
      <c r="DQI274" s="413"/>
      <c r="DQJ274" s="413"/>
      <c r="DQK274" s="413"/>
      <c r="DQL274" s="413"/>
      <c r="DQM274" s="413"/>
      <c r="DQN274" s="413"/>
      <c r="DQO274" s="413"/>
      <c r="DQP274" s="413"/>
      <c r="DQQ274" s="413"/>
      <c r="DQR274" s="413"/>
      <c r="DQS274" s="413"/>
      <c r="DQT274" s="413"/>
      <c r="DQU274" s="413"/>
      <c r="DQV274" s="413"/>
      <c r="DQW274" s="413"/>
      <c r="DQX274" s="413"/>
      <c r="DQY274" s="413"/>
      <c r="DQZ274" s="413"/>
      <c r="DRA274" s="413"/>
      <c r="DRB274" s="413"/>
      <c r="DRC274" s="413"/>
      <c r="DRD274" s="413"/>
      <c r="DRE274" s="413"/>
      <c r="DRF274" s="414"/>
      <c r="DRG274" s="414"/>
      <c r="DRH274" s="414"/>
      <c r="DRI274" s="414"/>
      <c r="DRJ274" s="414"/>
      <c r="DRK274" s="413"/>
      <c r="DRL274" s="413"/>
      <c r="DRM274" s="414"/>
      <c r="DRN274" s="414"/>
      <c r="DRO274" s="413"/>
      <c r="DRP274" s="413"/>
      <c r="DRQ274" s="414"/>
      <c r="DRR274" s="414"/>
      <c r="DRS274" s="413"/>
      <c r="DRT274" s="413"/>
      <c r="DRU274" s="413"/>
      <c r="DRV274" s="413"/>
      <c r="DRW274" s="413"/>
      <c r="DRX274" s="413"/>
      <c r="DRY274" s="413"/>
      <c r="DRZ274" s="414"/>
      <c r="DSA274" s="414"/>
      <c r="DSB274" s="413"/>
      <c r="DSC274" s="413"/>
      <c r="DSD274" s="414"/>
      <c r="DSE274" s="414"/>
      <c r="DSF274" s="413"/>
      <c r="DSG274" s="413"/>
      <c r="DSH274" s="413"/>
      <c r="DSI274" s="413"/>
      <c r="DSJ274" s="413"/>
      <c r="DSK274" s="407"/>
      <c r="DSL274" s="439"/>
      <c r="DSM274" s="413"/>
      <c r="DSN274" s="413"/>
      <c r="DSO274" s="413"/>
      <c r="DSP274" s="413"/>
      <c r="DSQ274" s="413"/>
      <c r="DSR274" s="413"/>
      <c r="DSS274" s="413"/>
      <c r="DST274" s="412"/>
      <c r="DSU274" s="412"/>
      <c r="DSV274" s="412"/>
      <c r="DSW274" s="412"/>
      <c r="DSX274" s="412"/>
      <c r="DSY274" s="412"/>
      <c r="DSZ274" s="412"/>
      <c r="DTA274" s="412"/>
      <c r="DTB274" s="412"/>
      <c r="DTC274" s="412"/>
      <c r="DTD274" s="412"/>
      <c r="DTE274" s="412"/>
      <c r="DTF274" s="412"/>
      <c r="DTG274" s="412"/>
      <c r="DTH274" s="412"/>
      <c r="DTI274" s="412"/>
      <c r="DTJ274" s="412"/>
      <c r="DTK274" s="412"/>
      <c r="DTL274" s="412"/>
      <c r="DTM274" s="412"/>
      <c r="DTN274" s="412"/>
      <c r="DTO274" s="412"/>
      <c r="DTP274" s="412"/>
      <c r="DTQ274" s="412"/>
      <c r="DTR274" s="412"/>
      <c r="DTS274" s="412"/>
      <c r="DTT274" s="412"/>
      <c r="DTU274" s="412"/>
      <c r="DTV274" s="412"/>
      <c r="DTW274" s="412"/>
      <c r="DTX274" s="412"/>
      <c r="DTY274" s="412"/>
      <c r="DTZ274" s="412"/>
      <c r="DUA274" s="412"/>
      <c r="DUB274" s="412"/>
      <c r="DUC274" s="412"/>
      <c r="DUD274" s="412"/>
      <c r="DUE274" s="412"/>
      <c r="DUF274" s="412"/>
      <c r="DUG274" s="412"/>
      <c r="DUH274" s="412"/>
      <c r="DUI274" s="412"/>
      <c r="DUJ274" s="412"/>
      <c r="DUK274" s="412"/>
      <c r="DUL274" s="413"/>
      <c r="DUM274" s="413"/>
      <c r="DUN274" s="413"/>
      <c r="DUO274" s="413"/>
      <c r="DUP274" s="413"/>
      <c r="DUQ274" s="413"/>
      <c r="DUR274" s="413"/>
      <c r="DUS274" s="413"/>
      <c r="DUT274" s="413"/>
      <c r="DUU274" s="413"/>
      <c r="DUV274" s="413"/>
      <c r="DUW274" s="413"/>
      <c r="DUX274" s="413"/>
      <c r="DUY274" s="413"/>
      <c r="DUZ274" s="413"/>
      <c r="DVA274" s="413"/>
      <c r="DVB274" s="413"/>
      <c r="DVC274" s="413"/>
      <c r="DVD274" s="413"/>
      <c r="DVE274" s="413"/>
      <c r="DVF274" s="413"/>
      <c r="DVG274" s="413"/>
      <c r="DVH274" s="413"/>
      <c r="DVI274" s="413"/>
      <c r="DVJ274" s="414"/>
      <c r="DVK274" s="414"/>
      <c r="DVL274" s="414"/>
      <c r="DVM274" s="414"/>
      <c r="DVN274" s="414"/>
      <c r="DVO274" s="413"/>
      <c r="DVP274" s="413"/>
      <c r="DVQ274" s="414"/>
      <c r="DVR274" s="414"/>
      <c r="DVS274" s="413"/>
      <c r="DVT274" s="413"/>
      <c r="DVU274" s="414"/>
      <c r="DVV274" s="414"/>
      <c r="DVW274" s="413"/>
      <c r="DVX274" s="413"/>
      <c r="DVY274" s="413"/>
      <c r="DVZ274" s="413"/>
      <c r="DWA274" s="413"/>
      <c r="DWB274" s="413"/>
      <c r="DWC274" s="413"/>
      <c r="DWD274" s="414"/>
      <c r="DWE274" s="414"/>
      <c r="DWF274" s="413"/>
      <c r="DWG274" s="413"/>
      <c r="DWH274" s="414"/>
      <c r="DWI274" s="414"/>
      <c r="DWJ274" s="413"/>
      <c r="DWK274" s="413"/>
      <c r="DWL274" s="413"/>
      <c r="DWM274" s="413"/>
      <c r="DWN274" s="413"/>
      <c r="DWO274" s="407"/>
      <c r="DWP274" s="439"/>
      <c r="DWQ274" s="413"/>
      <c r="DWR274" s="413"/>
      <c r="DWS274" s="413"/>
      <c r="DWT274" s="413"/>
      <c r="DWU274" s="413"/>
      <c r="DWV274" s="413"/>
      <c r="DWW274" s="413"/>
      <c r="DWX274" s="412"/>
      <c r="DWY274" s="412"/>
      <c r="DWZ274" s="412"/>
      <c r="DXA274" s="412"/>
      <c r="DXB274" s="412"/>
      <c r="DXC274" s="412"/>
      <c r="DXD274" s="412"/>
      <c r="DXE274" s="412"/>
      <c r="DXF274" s="412"/>
      <c r="DXG274" s="412"/>
      <c r="DXH274" s="412"/>
      <c r="DXI274" s="412"/>
      <c r="DXJ274" s="412"/>
      <c r="DXK274" s="412"/>
      <c r="DXL274" s="412"/>
      <c r="DXM274" s="412"/>
      <c r="DXN274" s="412"/>
      <c r="DXO274" s="412"/>
      <c r="DXP274" s="412"/>
      <c r="DXQ274" s="412"/>
      <c r="DXR274" s="412"/>
      <c r="DXS274" s="412"/>
      <c r="DXT274" s="412"/>
      <c r="DXU274" s="412"/>
      <c r="DXV274" s="412"/>
      <c r="DXW274" s="412"/>
      <c r="DXX274" s="412"/>
      <c r="DXY274" s="412"/>
      <c r="DXZ274" s="412"/>
      <c r="DYA274" s="412"/>
      <c r="DYB274" s="412"/>
      <c r="DYC274" s="412"/>
      <c r="DYD274" s="412"/>
      <c r="DYE274" s="412"/>
      <c r="DYF274" s="412"/>
      <c r="DYG274" s="412"/>
      <c r="DYH274" s="412"/>
      <c r="DYI274" s="412"/>
      <c r="DYJ274" s="412"/>
      <c r="DYK274" s="412"/>
      <c r="DYL274" s="412"/>
      <c r="DYM274" s="412"/>
      <c r="DYN274" s="412"/>
      <c r="DYO274" s="412"/>
      <c r="DYP274" s="413"/>
      <c r="DYQ274" s="413"/>
      <c r="DYR274" s="413"/>
      <c r="DYS274" s="413"/>
      <c r="DYT274" s="413"/>
      <c r="DYU274" s="413"/>
      <c r="DYV274" s="413"/>
      <c r="DYW274" s="413"/>
      <c r="DYX274" s="413"/>
      <c r="DYY274" s="413"/>
      <c r="DYZ274" s="413"/>
      <c r="DZA274" s="413"/>
      <c r="DZB274" s="413"/>
      <c r="DZC274" s="413"/>
      <c r="DZD274" s="413"/>
      <c r="DZE274" s="413"/>
      <c r="DZF274" s="413"/>
      <c r="DZG274" s="413"/>
      <c r="DZH274" s="413"/>
      <c r="DZI274" s="413"/>
      <c r="DZJ274" s="413"/>
      <c r="DZK274" s="413"/>
      <c r="DZL274" s="413"/>
      <c r="DZM274" s="413"/>
      <c r="DZN274" s="414"/>
      <c r="DZO274" s="414"/>
      <c r="DZP274" s="414"/>
      <c r="DZQ274" s="414"/>
      <c r="DZR274" s="414"/>
      <c r="DZS274" s="413"/>
      <c r="DZT274" s="413"/>
      <c r="DZU274" s="414"/>
      <c r="DZV274" s="414"/>
      <c r="DZW274" s="413"/>
      <c r="DZX274" s="413"/>
      <c r="DZY274" s="414"/>
      <c r="DZZ274" s="414"/>
      <c r="EAA274" s="413"/>
      <c r="EAB274" s="413"/>
      <c r="EAC274" s="413"/>
      <c r="EAD274" s="413"/>
      <c r="EAE274" s="413"/>
      <c r="EAF274" s="413"/>
      <c r="EAG274" s="413"/>
      <c r="EAH274" s="414"/>
      <c r="EAI274" s="414"/>
      <c r="EAJ274" s="413"/>
      <c r="EAK274" s="413"/>
      <c r="EAL274" s="414"/>
      <c r="EAM274" s="414"/>
      <c r="EAN274" s="413"/>
      <c r="EAO274" s="413"/>
      <c r="EAP274" s="413"/>
      <c r="EAQ274" s="413"/>
      <c r="EAR274" s="413"/>
      <c r="EAS274" s="407"/>
      <c r="EAT274" s="439"/>
      <c r="EAU274" s="413"/>
      <c r="EAV274" s="413"/>
      <c r="EAW274" s="413"/>
      <c r="EAX274" s="413"/>
      <c r="EAY274" s="413"/>
      <c r="EAZ274" s="413"/>
      <c r="EBA274" s="413"/>
      <c r="EBB274" s="412"/>
      <c r="EBC274" s="412"/>
      <c r="EBD274" s="412"/>
      <c r="EBE274" s="412"/>
      <c r="EBF274" s="412"/>
      <c r="EBG274" s="412"/>
      <c r="EBH274" s="412"/>
      <c r="EBI274" s="412"/>
      <c r="EBJ274" s="412"/>
      <c r="EBK274" s="412"/>
      <c r="EBL274" s="412"/>
      <c r="EBM274" s="412"/>
      <c r="EBN274" s="412"/>
      <c r="EBO274" s="412"/>
      <c r="EBP274" s="412"/>
      <c r="EBQ274" s="412"/>
      <c r="EBR274" s="412"/>
      <c r="EBS274" s="412"/>
      <c r="EBT274" s="412"/>
      <c r="EBU274" s="412"/>
      <c r="EBV274" s="412"/>
      <c r="EBW274" s="412"/>
      <c r="EBX274" s="412"/>
      <c r="EBY274" s="412"/>
      <c r="EBZ274" s="412"/>
      <c r="ECA274" s="412"/>
      <c r="ECB274" s="412"/>
      <c r="ECC274" s="412"/>
      <c r="ECD274" s="412"/>
      <c r="ECE274" s="412"/>
      <c r="ECF274" s="412"/>
      <c r="ECG274" s="412"/>
      <c r="ECH274" s="412"/>
      <c r="ECI274" s="412"/>
      <c r="ECJ274" s="412"/>
      <c r="ECK274" s="412"/>
      <c r="ECL274" s="412"/>
      <c r="ECM274" s="412"/>
      <c r="ECN274" s="412"/>
      <c r="ECO274" s="412"/>
      <c r="ECP274" s="412"/>
      <c r="ECQ274" s="412"/>
      <c r="ECR274" s="412"/>
      <c r="ECS274" s="412"/>
      <c r="ECT274" s="413"/>
      <c r="ECU274" s="413"/>
      <c r="ECV274" s="413"/>
      <c r="ECW274" s="413"/>
      <c r="ECX274" s="413"/>
      <c r="ECY274" s="413"/>
      <c r="ECZ274" s="413"/>
      <c r="EDA274" s="413"/>
      <c r="EDB274" s="413"/>
      <c r="EDC274" s="413"/>
      <c r="EDD274" s="413"/>
      <c r="EDE274" s="413"/>
      <c r="EDF274" s="413"/>
      <c r="EDG274" s="413"/>
      <c r="EDH274" s="413"/>
      <c r="EDI274" s="413"/>
      <c r="EDJ274" s="413"/>
      <c r="EDK274" s="413"/>
      <c r="EDL274" s="413"/>
      <c r="EDM274" s="413"/>
      <c r="EDN274" s="413"/>
      <c r="EDO274" s="413"/>
      <c r="EDP274" s="413"/>
      <c r="EDQ274" s="413"/>
      <c r="EDR274" s="414"/>
      <c r="EDS274" s="414"/>
      <c r="EDT274" s="414"/>
      <c r="EDU274" s="414"/>
      <c r="EDV274" s="414"/>
      <c r="EDW274" s="413"/>
      <c r="EDX274" s="413"/>
      <c r="EDY274" s="414"/>
      <c r="EDZ274" s="414"/>
      <c r="EEA274" s="413"/>
      <c r="EEB274" s="413"/>
      <c r="EEC274" s="414"/>
      <c r="EED274" s="414"/>
      <c r="EEE274" s="413"/>
      <c r="EEF274" s="413"/>
      <c r="EEG274" s="413"/>
      <c r="EEH274" s="413"/>
      <c r="EEI274" s="413"/>
      <c r="EEJ274" s="413"/>
      <c r="EEK274" s="413"/>
      <c r="EEL274" s="414"/>
      <c r="EEM274" s="414"/>
      <c r="EEN274" s="413"/>
      <c r="EEO274" s="413"/>
      <c r="EEP274" s="414"/>
      <c r="EEQ274" s="414"/>
      <c r="EER274" s="413"/>
      <c r="EES274" s="413"/>
      <c r="EET274" s="413"/>
      <c r="EEU274" s="413"/>
      <c r="EEV274" s="413"/>
      <c r="EEW274" s="407"/>
      <c r="EEX274" s="439"/>
      <c r="EEY274" s="413"/>
      <c r="EEZ274" s="413"/>
      <c r="EFA274" s="413"/>
      <c r="EFB274" s="413"/>
      <c r="EFC274" s="413"/>
      <c r="EFD274" s="413"/>
      <c r="EFE274" s="413"/>
      <c r="EFF274" s="412"/>
      <c r="EFG274" s="412"/>
      <c r="EFH274" s="412"/>
      <c r="EFI274" s="412"/>
      <c r="EFJ274" s="412"/>
      <c r="EFK274" s="412"/>
      <c r="EFL274" s="412"/>
      <c r="EFM274" s="412"/>
      <c r="EFN274" s="412"/>
      <c r="EFO274" s="412"/>
      <c r="EFP274" s="412"/>
      <c r="EFQ274" s="412"/>
      <c r="EFR274" s="412"/>
      <c r="EFS274" s="412"/>
      <c r="EFT274" s="412"/>
      <c r="EFU274" s="412"/>
      <c r="EFV274" s="412"/>
      <c r="EFW274" s="412"/>
      <c r="EFX274" s="412"/>
      <c r="EFY274" s="412"/>
      <c r="EFZ274" s="412"/>
      <c r="EGA274" s="412"/>
      <c r="EGB274" s="412"/>
      <c r="EGC274" s="412"/>
      <c r="EGD274" s="412"/>
      <c r="EGE274" s="412"/>
      <c r="EGF274" s="412"/>
      <c r="EGG274" s="412"/>
      <c r="EGH274" s="412"/>
      <c r="EGI274" s="412"/>
      <c r="EGJ274" s="412"/>
      <c r="EGK274" s="412"/>
      <c r="EGL274" s="412"/>
      <c r="EGM274" s="412"/>
      <c r="EGN274" s="412"/>
      <c r="EGO274" s="412"/>
      <c r="EGP274" s="412"/>
      <c r="EGQ274" s="412"/>
      <c r="EGR274" s="412"/>
      <c r="EGS274" s="412"/>
      <c r="EGT274" s="412"/>
      <c r="EGU274" s="412"/>
      <c r="EGV274" s="412"/>
      <c r="EGW274" s="412"/>
      <c r="EGX274" s="413"/>
      <c r="EGY274" s="413"/>
      <c r="EGZ274" s="413"/>
      <c r="EHA274" s="413"/>
      <c r="EHB274" s="413"/>
      <c r="EHC274" s="413"/>
      <c r="EHD274" s="413"/>
      <c r="EHE274" s="413"/>
      <c r="EHF274" s="413"/>
      <c r="EHG274" s="413"/>
      <c r="EHH274" s="413"/>
      <c r="EHI274" s="413"/>
      <c r="EHJ274" s="413"/>
      <c r="EHK274" s="413"/>
      <c r="EHL274" s="413"/>
      <c r="EHM274" s="413"/>
      <c r="EHN274" s="413"/>
      <c r="EHO274" s="413"/>
      <c r="EHP274" s="413"/>
      <c r="EHQ274" s="413"/>
      <c r="EHR274" s="413"/>
      <c r="EHS274" s="413"/>
      <c r="EHT274" s="413"/>
      <c r="EHU274" s="413"/>
      <c r="EHV274" s="414"/>
      <c r="EHW274" s="414"/>
      <c r="EHX274" s="414"/>
      <c r="EHY274" s="414"/>
      <c r="EHZ274" s="414"/>
      <c r="EIA274" s="413"/>
      <c r="EIB274" s="413"/>
      <c r="EIC274" s="414"/>
      <c r="EID274" s="414"/>
      <c r="EIE274" s="413"/>
      <c r="EIF274" s="413"/>
      <c r="EIG274" s="414"/>
      <c r="EIH274" s="414"/>
      <c r="EII274" s="413"/>
      <c r="EIJ274" s="413"/>
      <c r="EIK274" s="413"/>
      <c r="EIL274" s="413"/>
      <c r="EIM274" s="413"/>
      <c r="EIN274" s="413"/>
      <c r="EIO274" s="413"/>
      <c r="EIP274" s="414"/>
      <c r="EIQ274" s="414"/>
      <c r="EIR274" s="413"/>
      <c r="EIS274" s="413"/>
      <c r="EIT274" s="414"/>
      <c r="EIU274" s="414"/>
      <c r="EIV274" s="413"/>
      <c r="EIW274" s="413"/>
      <c r="EIX274" s="413"/>
      <c r="EIY274" s="413"/>
      <c r="EIZ274" s="413"/>
      <c r="EJA274" s="407"/>
      <c r="EJB274" s="439"/>
      <c r="EJC274" s="413"/>
      <c r="EJD274" s="413"/>
      <c r="EJE274" s="413"/>
      <c r="EJF274" s="413"/>
      <c r="EJG274" s="413"/>
      <c r="EJH274" s="413"/>
      <c r="EJI274" s="413"/>
      <c r="EJJ274" s="412"/>
      <c r="EJK274" s="412"/>
      <c r="EJL274" s="412"/>
      <c r="EJM274" s="412"/>
      <c r="EJN274" s="412"/>
      <c r="EJO274" s="412"/>
      <c r="EJP274" s="412"/>
      <c r="EJQ274" s="412"/>
      <c r="EJR274" s="412"/>
      <c r="EJS274" s="412"/>
      <c r="EJT274" s="412"/>
      <c r="EJU274" s="412"/>
      <c r="EJV274" s="412"/>
      <c r="EJW274" s="412"/>
      <c r="EJX274" s="412"/>
      <c r="EJY274" s="412"/>
      <c r="EJZ274" s="412"/>
      <c r="EKA274" s="412"/>
      <c r="EKB274" s="412"/>
      <c r="EKC274" s="412"/>
      <c r="EKD274" s="412"/>
      <c r="EKE274" s="412"/>
      <c r="EKF274" s="412"/>
      <c r="EKG274" s="412"/>
      <c r="EKH274" s="412"/>
      <c r="EKI274" s="412"/>
      <c r="EKJ274" s="412"/>
      <c r="EKK274" s="412"/>
      <c r="EKL274" s="412"/>
      <c r="EKM274" s="412"/>
      <c r="EKN274" s="412"/>
      <c r="EKO274" s="412"/>
      <c r="EKP274" s="412"/>
      <c r="EKQ274" s="412"/>
      <c r="EKR274" s="412"/>
      <c r="EKS274" s="412"/>
      <c r="EKT274" s="412"/>
      <c r="EKU274" s="412"/>
      <c r="EKV274" s="412"/>
      <c r="EKW274" s="412"/>
      <c r="EKX274" s="412"/>
      <c r="EKY274" s="412"/>
      <c r="EKZ274" s="412"/>
      <c r="ELA274" s="412"/>
      <c r="ELB274" s="413"/>
      <c r="ELC274" s="413"/>
      <c r="ELD274" s="413"/>
      <c r="ELE274" s="413"/>
      <c r="ELF274" s="413"/>
      <c r="ELG274" s="413"/>
      <c r="ELH274" s="413"/>
      <c r="ELI274" s="413"/>
      <c r="ELJ274" s="413"/>
      <c r="ELK274" s="413"/>
      <c r="ELL274" s="413"/>
      <c r="ELM274" s="413"/>
      <c r="ELN274" s="413"/>
      <c r="ELO274" s="413"/>
      <c r="ELP274" s="413"/>
      <c r="ELQ274" s="413"/>
      <c r="ELR274" s="413"/>
      <c r="ELS274" s="413"/>
      <c r="ELT274" s="413"/>
      <c r="ELU274" s="413"/>
      <c r="ELV274" s="413"/>
      <c r="ELW274" s="413"/>
      <c r="ELX274" s="413"/>
      <c r="ELY274" s="413"/>
      <c r="ELZ274" s="414"/>
      <c r="EMA274" s="414"/>
      <c r="EMB274" s="414"/>
      <c r="EMC274" s="414"/>
      <c r="EMD274" s="414"/>
      <c r="EME274" s="413"/>
      <c r="EMF274" s="413"/>
      <c r="EMG274" s="414"/>
      <c r="EMH274" s="414"/>
      <c r="EMI274" s="413"/>
      <c r="EMJ274" s="413"/>
      <c r="EMK274" s="414"/>
      <c r="EML274" s="414"/>
      <c r="EMM274" s="413"/>
      <c r="EMN274" s="413"/>
      <c r="EMO274" s="413"/>
      <c r="EMP274" s="413"/>
      <c r="EMQ274" s="413"/>
      <c r="EMR274" s="413"/>
      <c r="EMS274" s="413"/>
      <c r="EMT274" s="414"/>
      <c r="EMU274" s="414"/>
      <c r="EMV274" s="413"/>
      <c r="EMW274" s="413"/>
      <c r="EMX274" s="414"/>
      <c r="EMY274" s="414"/>
      <c r="EMZ274" s="413"/>
      <c r="ENA274" s="413"/>
      <c r="ENB274" s="413"/>
      <c r="ENC274" s="413"/>
      <c r="END274" s="413"/>
      <c r="ENE274" s="407"/>
      <c r="ENF274" s="439"/>
      <c r="ENG274" s="413"/>
      <c r="ENH274" s="413"/>
      <c r="ENI274" s="413"/>
      <c r="ENJ274" s="413"/>
      <c r="ENK274" s="413"/>
      <c r="ENL274" s="413"/>
      <c r="ENM274" s="413"/>
      <c r="ENN274" s="412"/>
      <c r="ENO274" s="412"/>
      <c r="ENP274" s="412"/>
      <c r="ENQ274" s="412"/>
      <c r="ENR274" s="412"/>
      <c r="ENS274" s="412"/>
      <c r="ENT274" s="412"/>
      <c r="ENU274" s="412"/>
      <c r="ENV274" s="412"/>
      <c r="ENW274" s="412"/>
      <c r="ENX274" s="412"/>
      <c r="ENY274" s="412"/>
      <c r="ENZ274" s="412"/>
      <c r="EOA274" s="412"/>
      <c r="EOB274" s="412"/>
      <c r="EOC274" s="412"/>
      <c r="EOD274" s="412"/>
      <c r="EOE274" s="412"/>
      <c r="EOF274" s="412"/>
      <c r="EOG274" s="412"/>
      <c r="EOH274" s="412"/>
      <c r="EOI274" s="412"/>
      <c r="EOJ274" s="412"/>
      <c r="EOK274" s="412"/>
      <c r="EOL274" s="412"/>
      <c r="EOM274" s="412"/>
      <c r="EON274" s="412"/>
      <c r="EOO274" s="412"/>
      <c r="EOP274" s="412"/>
      <c r="EOQ274" s="412"/>
      <c r="EOR274" s="412"/>
      <c r="EOS274" s="412"/>
      <c r="EOT274" s="412"/>
      <c r="EOU274" s="412"/>
      <c r="EOV274" s="412"/>
      <c r="EOW274" s="412"/>
      <c r="EOX274" s="412"/>
      <c r="EOY274" s="412"/>
      <c r="EOZ274" s="412"/>
      <c r="EPA274" s="412"/>
      <c r="EPB274" s="412"/>
      <c r="EPC274" s="412"/>
      <c r="EPD274" s="412"/>
      <c r="EPE274" s="412"/>
      <c r="EPF274" s="413"/>
      <c r="EPG274" s="413"/>
      <c r="EPH274" s="413"/>
      <c r="EPI274" s="413"/>
      <c r="EPJ274" s="413"/>
      <c r="EPK274" s="413"/>
      <c r="EPL274" s="413"/>
      <c r="EPM274" s="413"/>
      <c r="EPN274" s="413"/>
      <c r="EPO274" s="413"/>
      <c r="EPP274" s="413"/>
      <c r="EPQ274" s="413"/>
      <c r="EPR274" s="413"/>
      <c r="EPS274" s="413"/>
      <c r="EPT274" s="413"/>
      <c r="EPU274" s="413"/>
      <c r="EPV274" s="413"/>
      <c r="EPW274" s="413"/>
      <c r="EPX274" s="413"/>
      <c r="EPY274" s="413"/>
      <c r="EPZ274" s="413"/>
      <c r="EQA274" s="413"/>
      <c r="EQB274" s="413"/>
      <c r="EQC274" s="413"/>
      <c r="EQD274" s="414"/>
      <c r="EQE274" s="414"/>
      <c r="EQF274" s="414"/>
      <c r="EQG274" s="414"/>
      <c r="EQH274" s="414"/>
      <c r="EQI274" s="413"/>
      <c r="EQJ274" s="413"/>
      <c r="EQK274" s="414"/>
      <c r="EQL274" s="414"/>
      <c r="EQM274" s="413"/>
      <c r="EQN274" s="413"/>
      <c r="EQO274" s="414"/>
      <c r="EQP274" s="414"/>
      <c r="EQQ274" s="413"/>
      <c r="EQR274" s="413"/>
      <c r="EQS274" s="413"/>
      <c r="EQT274" s="413"/>
      <c r="EQU274" s="413"/>
      <c r="EQV274" s="413"/>
      <c r="EQW274" s="413"/>
      <c r="EQX274" s="414"/>
      <c r="EQY274" s="414"/>
      <c r="EQZ274" s="413"/>
      <c r="ERA274" s="413"/>
      <c r="ERB274" s="414"/>
      <c r="ERC274" s="414"/>
      <c r="ERD274" s="413"/>
      <c r="ERE274" s="413"/>
      <c r="ERF274" s="413"/>
      <c r="ERG274" s="413"/>
      <c r="ERH274" s="413"/>
      <c r="ERI274" s="407"/>
      <c r="ERJ274" s="439"/>
      <c r="ERK274" s="413"/>
      <c r="ERL274" s="413"/>
      <c r="ERM274" s="413"/>
      <c r="ERN274" s="413"/>
      <c r="ERO274" s="413"/>
      <c r="ERP274" s="413"/>
      <c r="ERQ274" s="413"/>
      <c r="ERR274" s="412"/>
      <c r="ERS274" s="412"/>
      <c r="ERT274" s="412"/>
      <c r="ERU274" s="412"/>
      <c r="ERV274" s="412"/>
      <c r="ERW274" s="412"/>
      <c r="ERX274" s="412"/>
      <c r="ERY274" s="412"/>
      <c r="ERZ274" s="412"/>
      <c r="ESA274" s="412"/>
      <c r="ESB274" s="412"/>
      <c r="ESC274" s="412"/>
      <c r="ESD274" s="412"/>
      <c r="ESE274" s="412"/>
      <c r="ESF274" s="412"/>
      <c r="ESG274" s="412"/>
      <c r="ESH274" s="412"/>
      <c r="ESI274" s="412"/>
      <c r="ESJ274" s="412"/>
      <c r="ESK274" s="412"/>
      <c r="ESL274" s="412"/>
      <c r="ESM274" s="412"/>
      <c r="ESN274" s="412"/>
      <c r="ESO274" s="412"/>
      <c r="ESP274" s="412"/>
      <c r="ESQ274" s="412"/>
      <c r="ESR274" s="412"/>
      <c r="ESS274" s="412"/>
      <c r="EST274" s="412"/>
      <c r="ESU274" s="412"/>
      <c r="ESV274" s="412"/>
      <c r="ESW274" s="412"/>
      <c r="ESX274" s="412"/>
      <c r="ESY274" s="412"/>
      <c r="ESZ274" s="412"/>
      <c r="ETA274" s="412"/>
      <c r="ETB274" s="412"/>
      <c r="ETC274" s="412"/>
      <c r="ETD274" s="412"/>
      <c r="ETE274" s="412"/>
      <c r="ETF274" s="412"/>
      <c r="ETG274" s="412"/>
      <c r="ETH274" s="412"/>
      <c r="ETI274" s="412"/>
      <c r="ETJ274" s="413"/>
      <c r="ETK274" s="413"/>
      <c r="ETL274" s="413"/>
      <c r="ETM274" s="413"/>
      <c r="ETN274" s="413"/>
      <c r="ETO274" s="413"/>
      <c r="ETP274" s="413"/>
      <c r="ETQ274" s="413"/>
      <c r="ETR274" s="413"/>
      <c r="ETS274" s="413"/>
      <c r="ETT274" s="413"/>
      <c r="ETU274" s="413"/>
      <c r="ETV274" s="413"/>
      <c r="ETW274" s="413"/>
      <c r="ETX274" s="413"/>
      <c r="ETY274" s="413"/>
      <c r="ETZ274" s="413"/>
      <c r="EUA274" s="413"/>
      <c r="EUB274" s="413"/>
      <c r="EUC274" s="413"/>
      <c r="EUD274" s="413"/>
      <c r="EUE274" s="413"/>
      <c r="EUF274" s="413"/>
      <c r="EUG274" s="413"/>
      <c r="EUH274" s="414"/>
      <c r="EUI274" s="414"/>
      <c r="EUJ274" s="414"/>
      <c r="EUK274" s="414"/>
      <c r="EUL274" s="414"/>
      <c r="EUM274" s="413"/>
      <c r="EUN274" s="413"/>
      <c r="EUO274" s="414"/>
      <c r="EUP274" s="414"/>
      <c r="EUQ274" s="413"/>
      <c r="EUR274" s="413"/>
      <c r="EUS274" s="414"/>
      <c r="EUT274" s="414"/>
      <c r="EUU274" s="413"/>
      <c r="EUV274" s="413"/>
      <c r="EUW274" s="413"/>
      <c r="EUX274" s="413"/>
      <c r="EUY274" s="413"/>
      <c r="EUZ274" s="413"/>
      <c r="EVA274" s="413"/>
      <c r="EVB274" s="414"/>
      <c r="EVC274" s="414"/>
      <c r="EVD274" s="413"/>
      <c r="EVE274" s="413"/>
      <c r="EVF274" s="414"/>
      <c r="EVG274" s="414"/>
      <c r="EVH274" s="413"/>
      <c r="EVI274" s="413"/>
      <c r="EVJ274" s="413"/>
      <c r="EVK274" s="413"/>
      <c r="EVL274" s="413"/>
      <c r="EVM274" s="407"/>
      <c r="EVN274" s="439"/>
      <c r="EVO274" s="413"/>
      <c r="EVP274" s="413"/>
      <c r="EVQ274" s="413"/>
      <c r="EVR274" s="413"/>
      <c r="EVS274" s="413"/>
      <c r="EVT274" s="413"/>
      <c r="EVU274" s="413"/>
      <c r="EVV274" s="412"/>
      <c r="EVW274" s="412"/>
      <c r="EVX274" s="412"/>
      <c r="EVY274" s="412"/>
      <c r="EVZ274" s="412"/>
      <c r="EWA274" s="412"/>
      <c r="EWB274" s="412"/>
      <c r="EWC274" s="412"/>
      <c r="EWD274" s="412"/>
      <c r="EWE274" s="412"/>
      <c r="EWF274" s="412"/>
      <c r="EWG274" s="412"/>
      <c r="EWH274" s="412"/>
      <c r="EWI274" s="412"/>
      <c r="EWJ274" s="412"/>
      <c r="EWK274" s="412"/>
      <c r="EWL274" s="412"/>
      <c r="EWM274" s="412"/>
      <c r="EWN274" s="412"/>
      <c r="EWO274" s="412"/>
      <c r="EWP274" s="412"/>
      <c r="EWQ274" s="412"/>
      <c r="EWR274" s="412"/>
      <c r="EWS274" s="412"/>
      <c r="EWT274" s="412"/>
      <c r="EWU274" s="412"/>
      <c r="EWV274" s="412"/>
      <c r="EWW274" s="412"/>
      <c r="EWX274" s="412"/>
      <c r="EWY274" s="412"/>
      <c r="EWZ274" s="412"/>
      <c r="EXA274" s="412"/>
      <c r="EXB274" s="412"/>
      <c r="EXC274" s="412"/>
      <c r="EXD274" s="412"/>
      <c r="EXE274" s="412"/>
      <c r="EXF274" s="412"/>
      <c r="EXG274" s="412"/>
      <c r="EXH274" s="412"/>
      <c r="EXI274" s="412"/>
      <c r="EXJ274" s="412"/>
      <c r="EXK274" s="412"/>
      <c r="EXL274" s="412"/>
      <c r="EXM274" s="412"/>
      <c r="EXN274" s="413"/>
      <c r="EXO274" s="413"/>
      <c r="EXP274" s="413"/>
      <c r="EXQ274" s="413"/>
      <c r="EXR274" s="413"/>
      <c r="EXS274" s="413"/>
      <c r="EXT274" s="413"/>
      <c r="EXU274" s="413"/>
      <c r="EXV274" s="413"/>
      <c r="EXW274" s="413"/>
      <c r="EXX274" s="413"/>
      <c r="EXY274" s="413"/>
      <c r="EXZ274" s="413"/>
      <c r="EYA274" s="413"/>
      <c r="EYB274" s="413"/>
      <c r="EYC274" s="413"/>
      <c r="EYD274" s="413"/>
      <c r="EYE274" s="413"/>
      <c r="EYF274" s="413"/>
      <c r="EYG274" s="413"/>
      <c r="EYH274" s="413"/>
      <c r="EYI274" s="413"/>
      <c r="EYJ274" s="413"/>
      <c r="EYK274" s="413"/>
      <c r="EYL274" s="414"/>
      <c r="EYM274" s="414"/>
      <c r="EYN274" s="414"/>
      <c r="EYO274" s="414"/>
      <c r="EYP274" s="414"/>
      <c r="EYQ274" s="413"/>
      <c r="EYR274" s="413"/>
      <c r="EYS274" s="414"/>
      <c r="EYT274" s="414"/>
      <c r="EYU274" s="413"/>
      <c r="EYV274" s="413"/>
      <c r="EYW274" s="414"/>
      <c r="EYX274" s="414"/>
      <c r="EYY274" s="413"/>
      <c r="EYZ274" s="413"/>
      <c r="EZA274" s="413"/>
      <c r="EZB274" s="413"/>
      <c r="EZC274" s="413"/>
      <c r="EZD274" s="413"/>
      <c r="EZE274" s="413"/>
      <c r="EZF274" s="414"/>
      <c r="EZG274" s="414"/>
      <c r="EZH274" s="413"/>
      <c r="EZI274" s="413"/>
      <c r="EZJ274" s="414"/>
      <c r="EZK274" s="414"/>
      <c r="EZL274" s="413"/>
      <c r="EZM274" s="413"/>
      <c r="EZN274" s="413"/>
      <c r="EZO274" s="413"/>
      <c r="EZP274" s="413"/>
      <c r="EZQ274" s="407"/>
      <c r="EZR274" s="439"/>
      <c r="EZS274" s="413"/>
      <c r="EZT274" s="413"/>
      <c r="EZU274" s="413"/>
      <c r="EZV274" s="413"/>
      <c r="EZW274" s="413"/>
      <c r="EZX274" s="413"/>
      <c r="EZY274" s="413"/>
      <c r="EZZ274" s="412"/>
      <c r="FAA274" s="412"/>
      <c r="FAB274" s="412"/>
      <c r="FAC274" s="412"/>
      <c r="FAD274" s="412"/>
      <c r="FAE274" s="412"/>
      <c r="FAF274" s="412"/>
      <c r="FAG274" s="412"/>
      <c r="FAH274" s="412"/>
      <c r="FAI274" s="412"/>
      <c r="FAJ274" s="412"/>
      <c r="FAK274" s="412"/>
      <c r="FAL274" s="412"/>
      <c r="FAM274" s="412"/>
      <c r="FAN274" s="412"/>
      <c r="FAO274" s="412"/>
      <c r="FAP274" s="412"/>
      <c r="FAQ274" s="412"/>
      <c r="FAR274" s="412"/>
      <c r="FAS274" s="412"/>
      <c r="FAT274" s="412"/>
      <c r="FAU274" s="412"/>
      <c r="FAV274" s="412"/>
      <c r="FAW274" s="412"/>
      <c r="FAX274" s="412"/>
      <c r="FAY274" s="412"/>
      <c r="FAZ274" s="412"/>
      <c r="FBA274" s="412"/>
      <c r="FBB274" s="412"/>
      <c r="FBC274" s="412"/>
      <c r="FBD274" s="412"/>
      <c r="FBE274" s="412"/>
      <c r="FBF274" s="412"/>
      <c r="FBG274" s="412"/>
      <c r="FBH274" s="412"/>
      <c r="FBI274" s="412"/>
      <c r="FBJ274" s="412"/>
      <c r="FBK274" s="412"/>
      <c r="FBL274" s="412"/>
      <c r="FBM274" s="412"/>
      <c r="FBN274" s="412"/>
      <c r="FBO274" s="412"/>
      <c r="FBP274" s="412"/>
      <c r="FBQ274" s="412"/>
      <c r="FBR274" s="413"/>
      <c r="FBS274" s="413"/>
      <c r="FBT274" s="413"/>
      <c r="FBU274" s="413"/>
      <c r="FBV274" s="413"/>
      <c r="FBW274" s="413"/>
      <c r="FBX274" s="413"/>
      <c r="FBY274" s="413"/>
      <c r="FBZ274" s="413"/>
      <c r="FCA274" s="413"/>
      <c r="FCB274" s="413"/>
      <c r="FCC274" s="413"/>
      <c r="FCD274" s="413"/>
      <c r="FCE274" s="413"/>
      <c r="FCF274" s="413"/>
      <c r="FCG274" s="413"/>
      <c r="FCH274" s="413"/>
      <c r="FCI274" s="413"/>
      <c r="FCJ274" s="413"/>
      <c r="FCK274" s="413"/>
      <c r="FCL274" s="413"/>
      <c r="FCM274" s="413"/>
      <c r="FCN274" s="413"/>
      <c r="FCO274" s="413"/>
      <c r="FCP274" s="414"/>
      <c r="FCQ274" s="414"/>
      <c r="FCR274" s="414"/>
      <c r="FCS274" s="414"/>
      <c r="FCT274" s="414"/>
      <c r="FCU274" s="413"/>
      <c r="FCV274" s="413"/>
      <c r="FCW274" s="414"/>
      <c r="FCX274" s="414"/>
      <c r="FCY274" s="413"/>
      <c r="FCZ274" s="413"/>
      <c r="FDA274" s="414"/>
      <c r="FDB274" s="414"/>
      <c r="FDC274" s="413"/>
      <c r="FDD274" s="413"/>
      <c r="FDE274" s="413"/>
      <c r="FDF274" s="413"/>
      <c r="FDG274" s="413"/>
      <c r="FDH274" s="413"/>
      <c r="FDI274" s="413"/>
      <c r="FDJ274" s="414"/>
      <c r="FDK274" s="414"/>
      <c r="FDL274" s="413"/>
      <c r="FDM274" s="413"/>
      <c r="FDN274" s="414"/>
      <c r="FDO274" s="414"/>
      <c r="FDP274" s="413"/>
      <c r="FDQ274" s="413"/>
      <c r="FDR274" s="413"/>
      <c r="FDS274" s="413"/>
      <c r="FDT274" s="413"/>
      <c r="FDU274" s="407"/>
      <c r="FDV274" s="439"/>
      <c r="FDW274" s="413"/>
      <c r="FDX274" s="413"/>
      <c r="FDY274" s="413"/>
      <c r="FDZ274" s="413"/>
      <c r="FEA274" s="413"/>
      <c r="FEB274" s="413"/>
      <c r="FEC274" s="413"/>
      <c r="FED274" s="412"/>
      <c r="FEE274" s="412"/>
      <c r="FEF274" s="412"/>
      <c r="FEG274" s="412"/>
      <c r="FEH274" s="412"/>
      <c r="FEI274" s="412"/>
      <c r="FEJ274" s="412"/>
      <c r="FEK274" s="412"/>
      <c r="FEL274" s="412"/>
      <c r="FEM274" s="412"/>
      <c r="FEN274" s="412"/>
      <c r="FEO274" s="412"/>
      <c r="FEP274" s="412"/>
      <c r="FEQ274" s="412"/>
      <c r="FER274" s="412"/>
      <c r="FES274" s="412"/>
      <c r="FET274" s="412"/>
      <c r="FEU274" s="412"/>
      <c r="FEV274" s="412"/>
      <c r="FEW274" s="412"/>
      <c r="FEX274" s="412"/>
      <c r="FEY274" s="412"/>
      <c r="FEZ274" s="412"/>
      <c r="FFA274" s="412"/>
      <c r="FFB274" s="412"/>
      <c r="FFC274" s="412"/>
      <c r="FFD274" s="412"/>
      <c r="FFE274" s="412"/>
      <c r="FFF274" s="412"/>
      <c r="FFG274" s="412"/>
      <c r="FFH274" s="412"/>
      <c r="FFI274" s="412"/>
      <c r="FFJ274" s="412"/>
      <c r="FFK274" s="412"/>
      <c r="FFL274" s="412"/>
      <c r="FFM274" s="412"/>
      <c r="FFN274" s="412"/>
      <c r="FFO274" s="412"/>
      <c r="FFP274" s="412"/>
      <c r="FFQ274" s="412"/>
      <c r="FFR274" s="412"/>
      <c r="FFS274" s="412"/>
      <c r="FFT274" s="412"/>
      <c r="FFU274" s="412"/>
      <c r="FFV274" s="413"/>
      <c r="FFW274" s="413"/>
      <c r="FFX274" s="413"/>
      <c r="FFY274" s="413"/>
      <c r="FFZ274" s="413"/>
      <c r="FGA274" s="413"/>
      <c r="FGB274" s="413"/>
      <c r="FGC274" s="413"/>
      <c r="FGD274" s="413"/>
      <c r="FGE274" s="413"/>
      <c r="FGF274" s="413"/>
      <c r="FGG274" s="413"/>
      <c r="FGH274" s="413"/>
      <c r="FGI274" s="413"/>
      <c r="FGJ274" s="413"/>
      <c r="FGK274" s="413"/>
      <c r="FGL274" s="413"/>
      <c r="FGM274" s="413"/>
      <c r="FGN274" s="413"/>
      <c r="FGO274" s="413"/>
      <c r="FGP274" s="413"/>
      <c r="FGQ274" s="413"/>
      <c r="FGR274" s="413"/>
      <c r="FGS274" s="413"/>
      <c r="FGT274" s="414"/>
      <c r="FGU274" s="414"/>
      <c r="FGV274" s="414"/>
      <c r="FGW274" s="414"/>
      <c r="FGX274" s="414"/>
      <c r="FGY274" s="413"/>
      <c r="FGZ274" s="413"/>
      <c r="FHA274" s="414"/>
      <c r="FHB274" s="414"/>
      <c r="FHC274" s="413"/>
      <c r="FHD274" s="413"/>
      <c r="FHE274" s="414"/>
      <c r="FHF274" s="414"/>
      <c r="FHG274" s="413"/>
      <c r="FHH274" s="413"/>
      <c r="FHI274" s="413"/>
      <c r="FHJ274" s="413"/>
      <c r="FHK274" s="413"/>
      <c r="FHL274" s="413"/>
      <c r="FHM274" s="413"/>
      <c r="FHN274" s="414"/>
      <c r="FHO274" s="414"/>
      <c r="FHP274" s="413"/>
      <c r="FHQ274" s="413"/>
      <c r="FHR274" s="414"/>
      <c r="FHS274" s="414"/>
      <c r="FHT274" s="413"/>
      <c r="FHU274" s="413"/>
      <c r="FHV274" s="413"/>
      <c r="FHW274" s="413"/>
      <c r="FHX274" s="413"/>
      <c r="FHY274" s="407"/>
      <c r="FHZ274" s="439"/>
      <c r="FIA274" s="413"/>
      <c r="FIB274" s="413"/>
      <c r="FIC274" s="413"/>
      <c r="FID274" s="413"/>
      <c r="FIE274" s="413"/>
      <c r="FIF274" s="413"/>
      <c r="FIG274" s="413"/>
      <c r="FIH274" s="412"/>
      <c r="FII274" s="412"/>
      <c r="FIJ274" s="412"/>
      <c r="FIK274" s="412"/>
      <c r="FIL274" s="412"/>
      <c r="FIM274" s="412"/>
      <c r="FIN274" s="412"/>
      <c r="FIO274" s="412"/>
      <c r="FIP274" s="412"/>
      <c r="FIQ274" s="412"/>
      <c r="FIR274" s="412"/>
      <c r="FIS274" s="412"/>
      <c r="FIT274" s="412"/>
      <c r="FIU274" s="412"/>
      <c r="FIV274" s="412"/>
      <c r="FIW274" s="412"/>
      <c r="FIX274" s="412"/>
      <c r="FIY274" s="412"/>
      <c r="FIZ274" s="412"/>
      <c r="FJA274" s="412"/>
      <c r="FJB274" s="412"/>
      <c r="FJC274" s="412"/>
      <c r="FJD274" s="412"/>
      <c r="FJE274" s="412"/>
      <c r="FJF274" s="412"/>
      <c r="FJG274" s="412"/>
      <c r="FJH274" s="412"/>
      <c r="FJI274" s="412"/>
      <c r="FJJ274" s="412"/>
      <c r="FJK274" s="412"/>
      <c r="FJL274" s="412"/>
      <c r="FJM274" s="412"/>
      <c r="FJN274" s="412"/>
      <c r="FJO274" s="412"/>
      <c r="FJP274" s="412"/>
      <c r="FJQ274" s="412"/>
      <c r="FJR274" s="412"/>
      <c r="FJS274" s="412"/>
      <c r="FJT274" s="412"/>
      <c r="FJU274" s="412"/>
      <c r="FJV274" s="412"/>
      <c r="FJW274" s="412"/>
      <c r="FJX274" s="412"/>
      <c r="FJY274" s="412"/>
      <c r="FJZ274" s="413"/>
      <c r="FKA274" s="413"/>
      <c r="FKB274" s="413"/>
      <c r="FKC274" s="413"/>
      <c r="FKD274" s="413"/>
      <c r="FKE274" s="413"/>
      <c r="FKF274" s="413"/>
      <c r="FKG274" s="413"/>
      <c r="FKH274" s="413"/>
      <c r="FKI274" s="413"/>
      <c r="FKJ274" s="413"/>
      <c r="FKK274" s="413"/>
      <c r="FKL274" s="413"/>
      <c r="FKM274" s="413"/>
      <c r="FKN274" s="413"/>
      <c r="FKO274" s="413"/>
      <c r="FKP274" s="413"/>
      <c r="FKQ274" s="413"/>
      <c r="FKR274" s="413"/>
      <c r="FKS274" s="413"/>
      <c r="FKT274" s="413"/>
      <c r="FKU274" s="413"/>
      <c r="FKV274" s="413"/>
      <c r="FKW274" s="413"/>
      <c r="FKX274" s="414"/>
      <c r="FKY274" s="414"/>
      <c r="FKZ274" s="414"/>
      <c r="FLA274" s="414"/>
      <c r="FLB274" s="414"/>
      <c r="FLC274" s="413"/>
      <c r="FLD274" s="413"/>
      <c r="FLE274" s="414"/>
      <c r="FLF274" s="414"/>
      <c r="FLG274" s="413"/>
      <c r="FLH274" s="413"/>
      <c r="FLI274" s="414"/>
      <c r="FLJ274" s="414"/>
      <c r="FLK274" s="413"/>
      <c r="FLL274" s="413"/>
      <c r="FLM274" s="413"/>
      <c r="FLN274" s="413"/>
      <c r="FLO274" s="413"/>
      <c r="FLP274" s="413"/>
      <c r="FLQ274" s="413"/>
      <c r="FLR274" s="414"/>
      <c r="FLS274" s="414"/>
      <c r="FLT274" s="413"/>
      <c r="FLU274" s="413"/>
      <c r="FLV274" s="414"/>
      <c r="FLW274" s="414"/>
      <c r="FLX274" s="413"/>
      <c r="FLY274" s="413"/>
      <c r="FLZ274" s="413"/>
      <c r="FMA274" s="413"/>
      <c r="FMB274" s="413"/>
      <c r="FMC274" s="407"/>
      <c r="FMD274" s="439"/>
      <c r="FME274" s="413"/>
      <c r="FMF274" s="413"/>
      <c r="FMG274" s="413"/>
      <c r="FMH274" s="413"/>
      <c r="FMI274" s="413"/>
      <c r="FMJ274" s="413"/>
      <c r="FMK274" s="413"/>
      <c r="FML274" s="412"/>
      <c r="FMM274" s="412"/>
      <c r="FMN274" s="412"/>
      <c r="FMO274" s="412"/>
      <c r="FMP274" s="412"/>
      <c r="FMQ274" s="412"/>
      <c r="FMR274" s="412"/>
      <c r="FMS274" s="412"/>
      <c r="FMT274" s="412"/>
      <c r="FMU274" s="412"/>
      <c r="FMV274" s="412"/>
      <c r="FMW274" s="412"/>
      <c r="FMX274" s="412"/>
      <c r="FMY274" s="412"/>
      <c r="FMZ274" s="412"/>
      <c r="FNA274" s="412"/>
      <c r="FNB274" s="412"/>
      <c r="FNC274" s="412"/>
      <c r="FND274" s="412"/>
      <c r="FNE274" s="412"/>
      <c r="FNF274" s="412"/>
      <c r="FNG274" s="412"/>
      <c r="FNH274" s="412"/>
      <c r="FNI274" s="412"/>
      <c r="FNJ274" s="412"/>
      <c r="FNK274" s="412"/>
      <c r="FNL274" s="412"/>
      <c r="FNM274" s="412"/>
      <c r="FNN274" s="412"/>
      <c r="FNO274" s="412"/>
      <c r="FNP274" s="412"/>
      <c r="FNQ274" s="412"/>
      <c r="FNR274" s="412"/>
      <c r="FNS274" s="412"/>
      <c r="FNT274" s="412"/>
      <c r="FNU274" s="412"/>
      <c r="FNV274" s="412"/>
      <c r="FNW274" s="412"/>
      <c r="FNX274" s="412"/>
      <c r="FNY274" s="412"/>
      <c r="FNZ274" s="412"/>
      <c r="FOA274" s="412"/>
      <c r="FOB274" s="412"/>
      <c r="FOC274" s="412"/>
      <c r="FOD274" s="413"/>
      <c r="FOE274" s="413"/>
      <c r="FOF274" s="413"/>
      <c r="FOG274" s="413"/>
      <c r="FOH274" s="413"/>
      <c r="FOI274" s="413"/>
      <c r="FOJ274" s="413"/>
      <c r="FOK274" s="413"/>
      <c r="FOL274" s="413"/>
      <c r="FOM274" s="413"/>
      <c r="FON274" s="413"/>
      <c r="FOO274" s="413"/>
      <c r="FOP274" s="413"/>
      <c r="FOQ274" s="413"/>
      <c r="FOR274" s="413"/>
      <c r="FOS274" s="413"/>
      <c r="FOT274" s="413"/>
      <c r="FOU274" s="413"/>
      <c r="FOV274" s="413"/>
      <c r="FOW274" s="413"/>
      <c r="FOX274" s="413"/>
      <c r="FOY274" s="413"/>
      <c r="FOZ274" s="413"/>
      <c r="FPA274" s="413"/>
      <c r="FPB274" s="414"/>
      <c r="FPC274" s="414"/>
      <c r="FPD274" s="414"/>
      <c r="FPE274" s="414"/>
      <c r="FPF274" s="414"/>
      <c r="FPG274" s="413"/>
      <c r="FPH274" s="413"/>
      <c r="FPI274" s="414"/>
      <c r="FPJ274" s="414"/>
      <c r="FPK274" s="413"/>
      <c r="FPL274" s="413"/>
      <c r="FPM274" s="414"/>
      <c r="FPN274" s="414"/>
      <c r="FPO274" s="413"/>
      <c r="FPP274" s="413"/>
      <c r="FPQ274" s="413"/>
      <c r="FPR274" s="413"/>
      <c r="FPS274" s="413"/>
      <c r="FPT274" s="413"/>
      <c r="FPU274" s="413"/>
      <c r="FPV274" s="414"/>
      <c r="FPW274" s="414"/>
      <c r="FPX274" s="413"/>
      <c r="FPY274" s="413"/>
      <c r="FPZ274" s="414"/>
      <c r="FQA274" s="414"/>
      <c r="FQB274" s="413"/>
      <c r="FQC274" s="413"/>
      <c r="FQD274" s="413"/>
      <c r="FQE274" s="413"/>
      <c r="FQF274" s="413"/>
      <c r="FQG274" s="407"/>
      <c r="FQH274" s="439"/>
      <c r="FQI274" s="413"/>
      <c r="FQJ274" s="413"/>
      <c r="FQK274" s="413"/>
      <c r="FQL274" s="413"/>
      <c r="FQM274" s="413"/>
      <c r="FQN274" s="413"/>
      <c r="FQO274" s="413"/>
      <c r="FQP274" s="412"/>
      <c r="FQQ274" s="412"/>
      <c r="FQR274" s="412"/>
      <c r="FQS274" s="412"/>
      <c r="FQT274" s="412"/>
      <c r="FQU274" s="412"/>
      <c r="FQV274" s="412"/>
      <c r="FQW274" s="412"/>
      <c r="FQX274" s="412"/>
      <c r="FQY274" s="412"/>
      <c r="FQZ274" s="412"/>
      <c r="FRA274" s="412"/>
      <c r="FRB274" s="412"/>
      <c r="FRC274" s="412"/>
      <c r="FRD274" s="412"/>
      <c r="FRE274" s="412"/>
      <c r="FRF274" s="412"/>
      <c r="FRG274" s="412"/>
      <c r="FRH274" s="412"/>
      <c r="FRI274" s="412"/>
      <c r="FRJ274" s="412"/>
      <c r="FRK274" s="412"/>
      <c r="FRL274" s="412"/>
      <c r="FRM274" s="412"/>
      <c r="FRN274" s="412"/>
      <c r="FRO274" s="412"/>
      <c r="FRP274" s="412"/>
      <c r="FRQ274" s="412"/>
      <c r="FRR274" s="412"/>
      <c r="FRS274" s="412"/>
      <c r="FRT274" s="412"/>
      <c r="FRU274" s="412"/>
      <c r="FRV274" s="412"/>
      <c r="FRW274" s="412"/>
      <c r="FRX274" s="412"/>
      <c r="FRY274" s="412"/>
      <c r="FRZ274" s="412"/>
      <c r="FSA274" s="412"/>
      <c r="FSB274" s="412"/>
      <c r="FSC274" s="412"/>
      <c r="FSD274" s="412"/>
      <c r="FSE274" s="412"/>
      <c r="FSF274" s="412"/>
      <c r="FSG274" s="412"/>
      <c r="FSH274" s="413"/>
      <c r="FSI274" s="413"/>
      <c r="FSJ274" s="413"/>
      <c r="FSK274" s="413"/>
      <c r="FSL274" s="413"/>
      <c r="FSM274" s="413"/>
      <c r="FSN274" s="413"/>
      <c r="FSO274" s="413"/>
      <c r="FSP274" s="413"/>
      <c r="FSQ274" s="413"/>
      <c r="FSR274" s="413"/>
      <c r="FSS274" s="413"/>
      <c r="FST274" s="413"/>
      <c r="FSU274" s="413"/>
      <c r="FSV274" s="413"/>
      <c r="FSW274" s="413"/>
      <c r="FSX274" s="413"/>
      <c r="FSY274" s="413"/>
      <c r="FSZ274" s="413"/>
      <c r="FTA274" s="413"/>
      <c r="FTB274" s="413"/>
      <c r="FTC274" s="413"/>
      <c r="FTD274" s="413"/>
      <c r="FTE274" s="413"/>
      <c r="FTF274" s="414"/>
      <c r="FTG274" s="414"/>
      <c r="FTH274" s="414"/>
      <c r="FTI274" s="414"/>
      <c r="FTJ274" s="414"/>
      <c r="FTK274" s="413"/>
      <c r="FTL274" s="413"/>
      <c r="FTM274" s="414"/>
      <c r="FTN274" s="414"/>
      <c r="FTO274" s="413"/>
      <c r="FTP274" s="413"/>
      <c r="FTQ274" s="414"/>
      <c r="FTR274" s="414"/>
      <c r="FTS274" s="413"/>
      <c r="FTT274" s="413"/>
      <c r="FTU274" s="413"/>
      <c r="FTV274" s="413"/>
      <c r="FTW274" s="413"/>
      <c r="FTX274" s="413"/>
      <c r="FTY274" s="413"/>
      <c r="FTZ274" s="414"/>
      <c r="FUA274" s="414"/>
      <c r="FUB274" s="413"/>
      <c r="FUC274" s="413"/>
      <c r="FUD274" s="414"/>
      <c r="FUE274" s="414"/>
      <c r="FUF274" s="413"/>
      <c r="FUG274" s="413"/>
      <c r="FUH274" s="413"/>
      <c r="FUI274" s="413"/>
      <c r="FUJ274" s="413"/>
      <c r="FUK274" s="407"/>
      <c r="FUL274" s="439"/>
      <c r="FUM274" s="413"/>
      <c r="FUN274" s="413"/>
      <c r="FUO274" s="413"/>
      <c r="FUP274" s="413"/>
      <c r="FUQ274" s="413"/>
      <c r="FUR274" s="413"/>
      <c r="FUS274" s="413"/>
      <c r="FUT274" s="412"/>
      <c r="FUU274" s="412"/>
      <c r="FUV274" s="412"/>
      <c r="FUW274" s="412"/>
      <c r="FUX274" s="412"/>
      <c r="FUY274" s="412"/>
      <c r="FUZ274" s="412"/>
      <c r="FVA274" s="412"/>
      <c r="FVB274" s="412"/>
      <c r="FVC274" s="412"/>
      <c r="FVD274" s="412"/>
      <c r="FVE274" s="412"/>
      <c r="FVF274" s="412"/>
      <c r="FVG274" s="412"/>
      <c r="FVH274" s="412"/>
      <c r="FVI274" s="412"/>
      <c r="FVJ274" s="412"/>
      <c r="FVK274" s="412"/>
      <c r="FVL274" s="412"/>
      <c r="FVM274" s="412"/>
      <c r="FVN274" s="412"/>
      <c r="FVO274" s="412"/>
      <c r="FVP274" s="412"/>
      <c r="FVQ274" s="412"/>
      <c r="FVR274" s="412"/>
      <c r="FVS274" s="412"/>
      <c r="FVT274" s="412"/>
      <c r="FVU274" s="412"/>
      <c r="FVV274" s="412"/>
      <c r="FVW274" s="412"/>
      <c r="FVX274" s="412"/>
      <c r="FVY274" s="412"/>
      <c r="FVZ274" s="412"/>
      <c r="FWA274" s="412"/>
      <c r="FWB274" s="412"/>
      <c r="FWC274" s="412"/>
      <c r="FWD274" s="412"/>
      <c r="FWE274" s="412"/>
      <c r="FWF274" s="412"/>
      <c r="FWG274" s="412"/>
      <c r="FWH274" s="412"/>
      <c r="FWI274" s="412"/>
      <c r="FWJ274" s="412"/>
      <c r="FWK274" s="412"/>
      <c r="FWL274" s="413"/>
      <c r="FWM274" s="413"/>
      <c r="FWN274" s="413"/>
      <c r="FWO274" s="413"/>
      <c r="FWP274" s="413"/>
      <c r="FWQ274" s="413"/>
      <c r="FWR274" s="413"/>
      <c r="FWS274" s="413"/>
      <c r="FWT274" s="413"/>
      <c r="FWU274" s="413"/>
      <c r="FWV274" s="413"/>
      <c r="FWW274" s="413"/>
      <c r="FWX274" s="413"/>
      <c r="FWY274" s="413"/>
      <c r="FWZ274" s="413"/>
      <c r="FXA274" s="413"/>
      <c r="FXB274" s="413"/>
      <c r="FXC274" s="413"/>
      <c r="FXD274" s="413"/>
      <c r="FXE274" s="413"/>
      <c r="FXF274" s="413"/>
      <c r="FXG274" s="413"/>
      <c r="FXH274" s="413"/>
      <c r="FXI274" s="413"/>
      <c r="FXJ274" s="414"/>
      <c r="FXK274" s="414"/>
      <c r="FXL274" s="414"/>
      <c r="FXM274" s="414"/>
      <c r="FXN274" s="414"/>
      <c r="FXO274" s="413"/>
      <c r="FXP274" s="413"/>
      <c r="FXQ274" s="414"/>
      <c r="FXR274" s="414"/>
      <c r="FXS274" s="413"/>
      <c r="FXT274" s="413"/>
      <c r="FXU274" s="414"/>
      <c r="FXV274" s="414"/>
      <c r="FXW274" s="413"/>
      <c r="FXX274" s="413"/>
      <c r="FXY274" s="413"/>
      <c r="FXZ274" s="413"/>
      <c r="FYA274" s="413"/>
      <c r="FYB274" s="413"/>
      <c r="FYC274" s="413"/>
      <c r="FYD274" s="414"/>
      <c r="FYE274" s="414"/>
      <c r="FYF274" s="413"/>
      <c r="FYG274" s="413"/>
      <c r="FYH274" s="414"/>
      <c r="FYI274" s="414"/>
      <c r="FYJ274" s="413"/>
      <c r="FYK274" s="413"/>
      <c r="FYL274" s="413"/>
      <c r="FYM274" s="413"/>
      <c r="FYN274" s="413"/>
      <c r="FYO274" s="407"/>
      <c r="FYP274" s="439"/>
      <c r="FYQ274" s="413"/>
      <c r="FYR274" s="413"/>
      <c r="FYS274" s="413"/>
      <c r="FYT274" s="413"/>
      <c r="FYU274" s="413"/>
      <c r="FYV274" s="413"/>
      <c r="FYW274" s="413"/>
      <c r="FYX274" s="412"/>
      <c r="FYY274" s="412"/>
      <c r="FYZ274" s="412"/>
      <c r="FZA274" s="412"/>
      <c r="FZB274" s="412"/>
      <c r="FZC274" s="412"/>
      <c r="FZD274" s="412"/>
      <c r="FZE274" s="412"/>
      <c r="FZF274" s="412"/>
      <c r="FZG274" s="412"/>
      <c r="FZH274" s="412"/>
      <c r="FZI274" s="412"/>
      <c r="FZJ274" s="412"/>
      <c r="FZK274" s="412"/>
      <c r="FZL274" s="412"/>
      <c r="FZM274" s="412"/>
      <c r="FZN274" s="412"/>
      <c r="FZO274" s="412"/>
      <c r="FZP274" s="412"/>
      <c r="FZQ274" s="412"/>
      <c r="FZR274" s="412"/>
      <c r="FZS274" s="412"/>
      <c r="FZT274" s="412"/>
      <c r="FZU274" s="412"/>
      <c r="FZV274" s="412"/>
      <c r="FZW274" s="412"/>
      <c r="FZX274" s="412"/>
      <c r="FZY274" s="412"/>
      <c r="FZZ274" s="412"/>
      <c r="GAA274" s="412"/>
      <c r="GAB274" s="412"/>
      <c r="GAC274" s="412"/>
      <c r="GAD274" s="412"/>
      <c r="GAE274" s="412"/>
      <c r="GAF274" s="412"/>
      <c r="GAG274" s="412"/>
      <c r="GAH274" s="412"/>
      <c r="GAI274" s="412"/>
      <c r="GAJ274" s="412"/>
      <c r="GAK274" s="412"/>
      <c r="GAL274" s="412"/>
      <c r="GAM274" s="412"/>
      <c r="GAN274" s="412"/>
      <c r="GAO274" s="412"/>
      <c r="GAP274" s="413"/>
      <c r="GAQ274" s="413"/>
      <c r="GAR274" s="413"/>
      <c r="GAS274" s="413"/>
      <c r="GAT274" s="413"/>
      <c r="GAU274" s="413"/>
      <c r="GAV274" s="413"/>
      <c r="GAW274" s="413"/>
      <c r="GAX274" s="413"/>
      <c r="GAY274" s="413"/>
      <c r="GAZ274" s="413"/>
      <c r="GBA274" s="413"/>
      <c r="GBB274" s="413"/>
      <c r="GBC274" s="413"/>
      <c r="GBD274" s="413"/>
      <c r="GBE274" s="413"/>
      <c r="GBF274" s="413"/>
      <c r="GBG274" s="413"/>
      <c r="GBH274" s="413"/>
      <c r="GBI274" s="413"/>
      <c r="GBJ274" s="413"/>
      <c r="GBK274" s="413"/>
      <c r="GBL274" s="413"/>
      <c r="GBM274" s="413"/>
      <c r="GBN274" s="414"/>
      <c r="GBO274" s="414"/>
      <c r="GBP274" s="414"/>
      <c r="GBQ274" s="414"/>
      <c r="GBR274" s="414"/>
      <c r="GBS274" s="413"/>
      <c r="GBT274" s="413"/>
      <c r="GBU274" s="414"/>
      <c r="GBV274" s="414"/>
      <c r="GBW274" s="413"/>
      <c r="GBX274" s="413"/>
      <c r="GBY274" s="414"/>
      <c r="GBZ274" s="414"/>
      <c r="GCA274" s="413"/>
      <c r="GCB274" s="413"/>
      <c r="GCC274" s="413"/>
      <c r="GCD274" s="413"/>
      <c r="GCE274" s="413"/>
      <c r="GCF274" s="413"/>
      <c r="GCG274" s="413"/>
      <c r="GCH274" s="414"/>
      <c r="GCI274" s="414"/>
      <c r="GCJ274" s="413"/>
      <c r="GCK274" s="413"/>
      <c r="GCL274" s="414"/>
      <c r="GCM274" s="414"/>
      <c r="GCN274" s="413"/>
      <c r="GCO274" s="413"/>
      <c r="GCP274" s="413"/>
      <c r="GCQ274" s="413"/>
      <c r="GCR274" s="413"/>
      <c r="GCS274" s="407"/>
      <c r="GCT274" s="439"/>
      <c r="GCU274" s="413"/>
      <c r="GCV274" s="413"/>
      <c r="GCW274" s="413"/>
      <c r="GCX274" s="413"/>
      <c r="GCY274" s="413"/>
      <c r="GCZ274" s="413"/>
      <c r="GDA274" s="413"/>
      <c r="GDB274" s="412"/>
      <c r="GDC274" s="412"/>
      <c r="GDD274" s="412"/>
      <c r="GDE274" s="412"/>
      <c r="GDF274" s="412"/>
      <c r="GDG274" s="412"/>
      <c r="GDH274" s="412"/>
      <c r="GDI274" s="412"/>
      <c r="GDJ274" s="412"/>
      <c r="GDK274" s="412"/>
      <c r="GDL274" s="412"/>
      <c r="GDM274" s="412"/>
      <c r="GDN274" s="412"/>
      <c r="GDO274" s="412"/>
      <c r="GDP274" s="412"/>
      <c r="GDQ274" s="412"/>
      <c r="GDR274" s="412"/>
      <c r="GDS274" s="412"/>
      <c r="GDT274" s="412"/>
      <c r="GDU274" s="412"/>
      <c r="GDV274" s="412"/>
      <c r="GDW274" s="412"/>
      <c r="GDX274" s="412"/>
      <c r="GDY274" s="412"/>
      <c r="GDZ274" s="412"/>
      <c r="GEA274" s="412"/>
      <c r="GEB274" s="412"/>
      <c r="GEC274" s="412"/>
      <c r="GED274" s="412"/>
      <c r="GEE274" s="412"/>
      <c r="GEF274" s="412"/>
      <c r="GEG274" s="412"/>
      <c r="GEH274" s="412"/>
      <c r="GEI274" s="412"/>
      <c r="GEJ274" s="412"/>
      <c r="GEK274" s="412"/>
      <c r="GEL274" s="412"/>
      <c r="GEM274" s="412"/>
      <c r="GEN274" s="412"/>
      <c r="GEO274" s="412"/>
      <c r="GEP274" s="412"/>
      <c r="GEQ274" s="412"/>
      <c r="GER274" s="412"/>
      <c r="GES274" s="412"/>
      <c r="GET274" s="413"/>
      <c r="GEU274" s="413"/>
      <c r="GEV274" s="413"/>
      <c r="GEW274" s="413"/>
      <c r="GEX274" s="413"/>
      <c r="GEY274" s="413"/>
      <c r="GEZ274" s="413"/>
      <c r="GFA274" s="413"/>
      <c r="GFB274" s="413"/>
      <c r="GFC274" s="413"/>
      <c r="GFD274" s="413"/>
      <c r="GFE274" s="413"/>
      <c r="GFF274" s="413"/>
      <c r="GFG274" s="413"/>
      <c r="GFH274" s="413"/>
      <c r="GFI274" s="413"/>
      <c r="GFJ274" s="413"/>
      <c r="GFK274" s="413"/>
      <c r="GFL274" s="413"/>
      <c r="GFM274" s="413"/>
      <c r="GFN274" s="413"/>
      <c r="GFO274" s="413"/>
      <c r="GFP274" s="413"/>
      <c r="GFQ274" s="413"/>
      <c r="GFR274" s="414"/>
      <c r="GFS274" s="414"/>
      <c r="GFT274" s="414"/>
      <c r="GFU274" s="414"/>
      <c r="GFV274" s="414"/>
      <c r="GFW274" s="413"/>
      <c r="GFX274" s="413"/>
      <c r="GFY274" s="414"/>
      <c r="GFZ274" s="414"/>
      <c r="GGA274" s="413"/>
      <c r="GGB274" s="413"/>
      <c r="GGC274" s="414"/>
      <c r="GGD274" s="414"/>
      <c r="GGE274" s="413"/>
      <c r="GGF274" s="413"/>
      <c r="GGG274" s="413"/>
      <c r="GGH274" s="413"/>
      <c r="GGI274" s="413"/>
      <c r="GGJ274" s="413"/>
      <c r="GGK274" s="413"/>
      <c r="GGL274" s="414"/>
      <c r="GGM274" s="414"/>
      <c r="GGN274" s="413"/>
      <c r="GGO274" s="413"/>
      <c r="GGP274" s="414"/>
      <c r="GGQ274" s="414"/>
      <c r="GGR274" s="413"/>
      <c r="GGS274" s="413"/>
      <c r="GGT274" s="413"/>
      <c r="GGU274" s="413"/>
      <c r="GGV274" s="413"/>
      <c r="GGW274" s="407"/>
      <c r="GGX274" s="439"/>
      <c r="GGY274" s="413"/>
      <c r="GGZ274" s="413"/>
      <c r="GHA274" s="413"/>
      <c r="GHB274" s="413"/>
      <c r="GHC274" s="413"/>
      <c r="GHD274" s="413"/>
      <c r="GHE274" s="413"/>
      <c r="GHF274" s="412"/>
      <c r="GHG274" s="412"/>
      <c r="GHH274" s="412"/>
      <c r="GHI274" s="412"/>
      <c r="GHJ274" s="412"/>
      <c r="GHK274" s="412"/>
      <c r="GHL274" s="412"/>
      <c r="GHM274" s="412"/>
      <c r="GHN274" s="412"/>
      <c r="GHO274" s="412"/>
      <c r="GHP274" s="412"/>
      <c r="GHQ274" s="412"/>
      <c r="GHR274" s="412"/>
      <c r="GHS274" s="412"/>
      <c r="GHT274" s="412"/>
      <c r="GHU274" s="412"/>
      <c r="GHV274" s="412"/>
      <c r="GHW274" s="412"/>
      <c r="GHX274" s="412"/>
      <c r="GHY274" s="412"/>
      <c r="GHZ274" s="412"/>
      <c r="GIA274" s="412"/>
      <c r="GIB274" s="412"/>
      <c r="GIC274" s="412"/>
      <c r="GID274" s="412"/>
      <c r="GIE274" s="412"/>
      <c r="GIF274" s="412"/>
      <c r="GIG274" s="412"/>
      <c r="GIH274" s="412"/>
      <c r="GII274" s="412"/>
      <c r="GIJ274" s="412"/>
      <c r="GIK274" s="412"/>
      <c r="GIL274" s="412"/>
      <c r="GIM274" s="412"/>
      <c r="GIN274" s="412"/>
      <c r="GIO274" s="412"/>
      <c r="GIP274" s="412"/>
      <c r="GIQ274" s="412"/>
      <c r="GIR274" s="412"/>
      <c r="GIS274" s="412"/>
      <c r="GIT274" s="412"/>
      <c r="GIU274" s="412"/>
      <c r="GIV274" s="412"/>
      <c r="GIW274" s="412"/>
      <c r="GIX274" s="413"/>
      <c r="GIY274" s="413"/>
      <c r="GIZ274" s="413"/>
      <c r="GJA274" s="413"/>
      <c r="GJB274" s="413"/>
      <c r="GJC274" s="413"/>
      <c r="GJD274" s="413"/>
      <c r="GJE274" s="413"/>
      <c r="GJF274" s="413"/>
      <c r="GJG274" s="413"/>
      <c r="GJH274" s="413"/>
      <c r="GJI274" s="413"/>
      <c r="GJJ274" s="413"/>
      <c r="GJK274" s="413"/>
      <c r="GJL274" s="413"/>
      <c r="GJM274" s="413"/>
      <c r="GJN274" s="413"/>
      <c r="GJO274" s="413"/>
      <c r="GJP274" s="413"/>
      <c r="GJQ274" s="413"/>
      <c r="GJR274" s="413"/>
      <c r="GJS274" s="413"/>
      <c r="GJT274" s="413"/>
      <c r="GJU274" s="413"/>
      <c r="GJV274" s="414"/>
      <c r="GJW274" s="414"/>
      <c r="GJX274" s="414"/>
      <c r="GJY274" s="414"/>
      <c r="GJZ274" s="414"/>
      <c r="GKA274" s="413"/>
      <c r="GKB274" s="413"/>
      <c r="GKC274" s="414"/>
      <c r="GKD274" s="414"/>
      <c r="GKE274" s="413"/>
      <c r="GKF274" s="413"/>
      <c r="GKG274" s="414"/>
      <c r="GKH274" s="414"/>
      <c r="GKI274" s="413"/>
      <c r="GKJ274" s="413"/>
      <c r="GKK274" s="413"/>
      <c r="GKL274" s="413"/>
      <c r="GKM274" s="413"/>
      <c r="GKN274" s="413"/>
      <c r="GKO274" s="413"/>
      <c r="GKP274" s="414"/>
      <c r="GKQ274" s="414"/>
      <c r="GKR274" s="413"/>
      <c r="GKS274" s="413"/>
      <c r="GKT274" s="414"/>
      <c r="GKU274" s="414"/>
      <c r="GKV274" s="413"/>
      <c r="GKW274" s="413"/>
      <c r="GKX274" s="413"/>
      <c r="GKY274" s="413"/>
      <c r="GKZ274" s="413"/>
      <c r="GLA274" s="407"/>
      <c r="GLB274" s="439"/>
      <c r="GLC274" s="413"/>
      <c r="GLD274" s="413"/>
      <c r="GLE274" s="413"/>
      <c r="GLF274" s="413"/>
      <c r="GLG274" s="413"/>
      <c r="GLH274" s="413"/>
      <c r="GLI274" s="413"/>
      <c r="GLJ274" s="412"/>
      <c r="GLK274" s="412"/>
      <c r="GLL274" s="412"/>
      <c r="GLM274" s="412"/>
      <c r="GLN274" s="412"/>
      <c r="GLO274" s="412"/>
      <c r="GLP274" s="412"/>
      <c r="GLQ274" s="412"/>
      <c r="GLR274" s="412"/>
      <c r="GLS274" s="412"/>
      <c r="GLT274" s="412"/>
      <c r="GLU274" s="412"/>
      <c r="GLV274" s="412"/>
      <c r="GLW274" s="412"/>
      <c r="GLX274" s="412"/>
      <c r="GLY274" s="412"/>
      <c r="GLZ274" s="412"/>
      <c r="GMA274" s="412"/>
      <c r="GMB274" s="412"/>
      <c r="GMC274" s="412"/>
      <c r="GMD274" s="412"/>
      <c r="GME274" s="412"/>
      <c r="GMF274" s="412"/>
      <c r="GMG274" s="412"/>
      <c r="GMH274" s="412"/>
      <c r="GMI274" s="412"/>
      <c r="GMJ274" s="412"/>
      <c r="GMK274" s="412"/>
      <c r="GML274" s="412"/>
      <c r="GMM274" s="412"/>
      <c r="GMN274" s="412"/>
      <c r="GMO274" s="412"/>
      <c r="GMP274" s="412"/>
      <c r="GMQ274" s="412"/>
      <c r="GMR274" s="412"/>
      <c r="GMS274" s="412"/>
      <c r="GMT274" s="412"/>
      <c r="GMU274" s="412"/>
      <c r="GMV274" s="412"/>
      <c r="GMW274" s="412"/>
      <c r="GMX274" s="412"/>
      <c r="GMY274" s="412"/>
      <c r="GMZ274" s="412"/>
      <c r="GNA274" s="412"/>
      <c r="GNB274" s="413"/>
      <c r="GNC274" s="413"/>
      <c r="GND274" s="413"/>
      <c r="GNE274" s="413"/>
      <c r="GNF274" s="413"/>
      <c r="GNG274" s="413"/>
      <c r="GNH274" s="413"/>
      <c r="GNI274" s="413"/>
      <c r="GNJ274" s="413"/>
      <c r="GNK274" s="413"/>
      <c r="GNL274" s="413"/>
      <c r="GNM274" s="413"/>
      <c r="GNN274" s="413"/>
      <c r="GNO274" s="413"/>
      <c r="GNP274" s="413"/>
      <c r="GNQ274" s="413"/>
      <c r="GNR274" s="413"/>
      <c r="GNS274" s="413"/>
      <c r="GNT274" s="413"/>
      <c r="GNU274" s="413"/>
      <c r="GNV274" s="413"/>
      <c r="GNW274" s="413"/>
      <c r="GNX274" s="413"/>
      <c r="GNY274" s="413"/>
      <c r="GNZ274" s="414"/>
      <c r="GOA274" s="414"/>
      <c r="GOB274" s="414"/>
      <c r="GOC274" s="414"/>
      <c r="GOD274" s="414"/>
      <c r="GOE274" s="413"/>
      <c r="GOF274" s="413"/>
      <c r="GOG274" s="414"/>
      <c r="GOH274" s="414"/>
      <c r="GOI274" s="413"/>
      <c r="GOJ274" s="413"/>
      <c r="GOK274" s="414"/>
      <c r="GOL274" s="414"/>
      <c r="GOM274" s="413"/>
      <c r="GON274" s="413"/>
      <c r="GOO274" s="413"/>
      <c r="GOP274" s="413"/>
      <c r="GOQ274" s="413"/>
      <c r="GOR274" s="413"/>
      <c r="GOS274" s="413"/>
      <c r="GOT274" s="414"/>
      <c r="GOU274" s="414"/>
      <c r="GOV274" s="413"/>
      <c r="GOW274" s="413"/>
      <c r="GOX274" s="414"/>
      <c r="GOY274" s="414"/>
      <c r="GOZ274" s="413"/>
      <c r="GPA274" s="413"/>
      <c r="GPB274" s="413"/>
      <c r="GPC274" s="413"/>
      <c r="GPD274" s="413"/>
      <c r="GPE274" s="407"/>
      <c r="GPF274" s="439"/>
      <c r="GPG274" s="413"/>
      <c r="GPH274" s="413"/>
      <c r="GPI274" s="413"/>
      <c r="GPJ274" s="413"/>
      <c r="GPK274" s="413"/>
      <c r="GPL274" s="413"/>
      <c r="GPM274" s="413"/>
      <c r="GPN274" s="412"/>
      <c r="GPO274" s="412"/>
      <c r="GPP274" s="412"/>
      <c r="GPQ274" s="412"/>
      <c r="GPR274" s="412"/>
      <c r="GPS274" s="412"/>
      <c r="GPT274" s="412"/>
      <c r="GPU274" s="412"/>
      <c r="GPV274" s="412"/>
      <c r="GPW274" s="412"/>
      <c r="GPX274" s="412"/>
      <c r="GPY274" s="412"/>
      <c r="GPZ274" s="412"/>
      <c r="GQA274" s="412"/>
      <c r="GQB274" s="412"/>
      <c r="GQC274" s="412"/>
      <c r="GQD274" s="412"/>
      <c r="GQE274" s="412"/>
      <c r="GQF274" s="412"/>
      <c r="GQG274" s="412"/>
      <c r="GQH274" s="412"/>
      <c r="GQI274" s="412"/>
      <c r="GQJ274" s="412"/>
      <c r="GQK274" s="412"/>
      <c r="GQL274" s="412"/>
      <c r="GQM274" s="412"/>
      <c r="GQN274" s="412"/>
      <c r="GQO274" s="412"/>
      <c r="GQP274" s="412"/>
      <c r="GQQ274" s="412"/>
      <c r="GQR274" s="412"/>
      <c r="GQS274" s="412"/>
      <c r="GQT274" s="412"/>
      <c r="GQU274" s="412"/>
      <c r="GQV274" s="412"/>
      <c r="GQW274" s="412"/>
      <c r="GQX274" s="412"/>
      <c r="GQY274" s="412"/>
      <c r="GQZ274" s="412"/>
      <c r="GRA274" s="412"/>
      <c r="GRB274" s="412"/>
      <c r="GRC274" s="412"/>
      <c r="GRD274" s="412"/>
      <c r="GRE274" s="412"/>
      <c r="GRF274" s="413"/>
      <c r="GRG274" s="413"/>
      <c r="GRH274" s="413"/>
      <c r="GRI274" s="413"/>
      <c r="GRJ274" s="413"/>
      <c r="GRK274" s="413"/>
      <c r="GRL274" s="413"/>
      <c r="GRM274" s="413"/>
      <c r="GRN274" s="413"/>
      <c r="GRO274" s="413"/>
      <c r="GRP274" s="413"/>
      <c r="GRQ274" s="413"/>
      <c r="GRR274" s="413"/>
      <c r="GRS274" s="413"/>
      <c r="GRT274" s="413"/>
      <c r="GRU274" s="413"/>
      <c r="GRV274" s="413"/>
      <c r="GRW274" s="413"/>
      <c r="GRX274" s="413"/>
      <c r="GRY274" s="413"/>
      <c r="GRZ274" s="413"/>
      <c r="GSA274" s="413"/>
      <c r="GSB274" s="413"/>
      <c r="GSC274" s="413"/>
      <c r="GSD274" s="414"/>
      <c r="GSE274" s="414"/>
      <c r="GSF274" s="414"/>
      <c r="GSG274" s="414"/>
      <c r="GSH274" s="414"/>
      <c r="GSI274" s="413"/>
      <c r="GSJ274" s="413"/>
      <c r="GSK274" s="414"/>
      <c r="GSL274" s="414"/>
      <c r="GSM274" s="413"/>
      <c r="GSN274" s="413"/>
      <c r="GSO274" s="414"/>
      <c r="GSP274" s="414"/>
      <c r="GSQ274" s="413"/>
      <c r="GSR274" s="413"/>
      <c r="GSS274" s="413"/>
      <c r="GST274" s="413"/>
      <c r="GSU274" s="413"/>
      <c r="GSV274" s="413"/>
      <c r="GSW274" s="413"/>
      <c r="GSX274" s="414"/>
      <c r="GSY274" s="414"/>
      <c r="GSZ274" s="413"/>
      <c r="GTA274" s="413"/>
      <c r="GTB274" s="414"/>
      <c r="GTC274" s="414"/>
      <c r="GTD274" s="413"/>
      <c r="GTE274" s="413"/>
      <c r="GTF274" s="413"/>
      <c r="GTG274" s="413"/>
      <c r="GTH274" s="413"/>
      <c r="GTI274" s="407"/>
      <c r="GTJ274" s="439"/>
      <c r="GTK274" s="413"/>
      <c r="GTL274" s="413"/>
      <c r="GTM274" s="413"/>
      <c r="GTN274" s="413"/>
      <c r="GTO274" s="413"/>
      <c r="GTP274" s="413"/>
      <c r="GTQ274" s="413"/>
      <c r="GTR274" s="412"/>
      <c r="GTS274" s="412"/>
      <c r="GTT274" s="412"/>
      <c r="GTU274" s="412"/>
      <c r="GTV274" s="412"/>
      <c r="GTW274" s="412"/>
      <c r="GTX274" s="412"/>
      <c r="GTY274" s="412"/>
      <c r="GTZ274" s="412"/>
      <c r="GUA274" s="412"/>
      <c r="GUB274" s="412"/>
      <c r="GUC274" s="412"/>
      <c r="GUD274" s="412"/>
      <c r="GUE274" s="412"/>
      <c r="GUF274" s="412"/>
      <c r="GUG274" s="412"/>
      <c r="GUH274" s="412"/>
      <c r="GUI274" s="412"/>
      <c r="GUJ274" s="412"/>
      <c r="GUK274" s="412"/>
      <c r="GUL274" s="412"/>
      <c r="GUM274" s="412"/>
      <c r="GUN274" s="412"/>
      <c r="GUO274" s="412"/>
      <c r="GUP274" s="412"/>
      <c r="GUQ274" s="412"/>
      <c r="GUR274" s="412"/>
      <c r="GUS274" s="412"/>
      <c r="GUT274" s="412"/>
      <c r="GUU274" s="412"/>
      <c r="GUV274" s="412"/>
      <c r="GUW274" s="412"/>
      <c r="GUX274" s="412"/>
      <c r="GUY274" s="412"/>
      <c r="GUZ274" s="412"/>
      <c r="GVA274" s="412"/>
      <c r="GVB274" s="412"/>
      <c r="GVC274" s="412"/>
      <c r="GVD274" s="412"/>
      <c r="GVE274" s="412"/>
      <c r="GVF274" s="412"/>
      <c r="GVG274" s="412"/>
      <c r="GVH274" s="412"/>
      <c r="GVI274" s="412"/>
      <c r="GVJ274" s="413"/>
      <c r="GVK274" s="413"/>
      <c r="GVL274" s="413"/>
      <c r="GVM274" s="413"/>
      <c r="GVN274" s="413"/>
      <c r="GVO274" s="413"/>
      <c r="GVP274" s="413"/>
      <c r="GVQ274" s="413"/>
      <c r="GVR274" s="413"/>
      <c r="GVS274" s="413"/>
      <c r="GVT274" s="413"/>
      <c r="GVU274" s="413"/>
      <c r="GVV274" s="413"/>
      <c r="GVW274" s="413"/>
      <c r="GVX274" s="413"/>
      <c r="GVY274" s="413"/>
      <c r="GVZ274" s="413"/>
      <c r="GWA274" s="413"/>
      <c r="GWB274" s="413"/>
      <c r="GWC274" s="413"/>
      <c r="GWD274" s="413"/>
      <c r="GWE274" s="413"/>
      <c r="GWF274" s="413"/>
      <c r="GWG274" s="413"/>
      <c r="GWH274" s="414"/>
      <c r="GWI274" s="414"/>
      <c r="GWJ274" s="414"/>
      <c r="GWK274" s="414"/>
      <c r="GWL274" s="414"/>
      <c r="GWM274" s="413"/>
      <c r="GWN274" s="413"/>
      <c r="GWO274" s="414"/>
      <c r="GWP274" s="414"/>
      <c r="GWQ274" s="413"/>
      <c r="GWR274" s="413"/>
      <c r="GWS274" s="414"/>
      <c r="GWT274" s="414"/>
      <c r="GWU274" s="413"/>
      <c r="GWV274" s="413"/>
      <c r="GWW274" s="413"/>
      <c r="GWX274" s="413"/>
      <c r="GWY274" s="413"/>
      <c r="GWZ274" s="413"/>
      <c r="GXA274" s="413"/>
      <c r="GXB274" s="414"/>
      <c r="GXC274" s="414"/>
      <c r="GXD274" s="413"/>
      <c r="GXE274" s="413"/>
      <c r="GXF274" s="414"/>
      <c r="GXG274" s="414"/>
      <c r="GXH274" s="413"/>
      <c r="GXI274" s="413"/>
      <c r="GXJ274" s="413"/>
      <c r="GXK274" s="413"/>
      <c r="GXL274" s="413"/>
      <c r="GXM274" s="407"/>
      <c r="GXN274" s="439"/>
      <c r="GXO274" s="413"/>
      <c r="GXP274" s="413"/>
      <c r="GXQ274" s="413"/>
      <c r="GXR274" s="413"/>
      <c r="GXS274" s="413"/>
      <c r="GXT274" s="413"/>
      <c r="GXU274" s="413"/>
      <c r="GXV274" s="412"/>
      <c r="GXW274" s="412"/>
      <c r="GXX274" s="412"/>
      <c r="GXY274" s="412"/>
      <c r="GXZ274" s="412"/>
      <c r="GYA274" s="412"/>
      <c r="GYB274" s="412"/>
      <c r="GYC274" s="412"/>
      <c r="GYD274" s="412"/>
      <c r="GYE274" s="412"/>
      <c r="GYF274" s="412"/>
      <c r="GYG274" s="412"/>
      <c r="GYH274" s="412"/>
      <c r="GYI274" s="412"/>
      <c r="GYJ274" s="412"/>
      <c r="GYK274" s="412"/>
      <c r="GYL274" s="412"/>
      <c r="GYM274" s="412"/>
      <c r="GYN274" s="412"/>
      <c r="GYO274" s="412"/>
      <c r="GYP274" s="412"/>
      <c r="GYQ274" s="412"/>
      <c r="GYR274" s="412"/>
      <c r="GYS274" s="412"/>
      <c r="GYT274" s="412"/>
      <c r="GYU274" s="412"/>
      <c r="GYV274" s="412"/>
      <c r="GYW274" s="412"/>
      <c r="GYX274" s="412"/>
      <c r="GYY274" s="412"/>
      <c r="GYZ274" s="412"/>
      <c r="GZA274" s="412"/>
      <c r="GZB274" s="412"/>
      <c r="GZC274" s="412"/>
      <c r="GZD274" s="412"/>
      <c r="GZE274" s="412"/>
      <c r="GZF274" s="412"/>
      <c r="GZG274" s="412"/>
      <c r="GZH274" s="412"/>
      <c r="GZI274" s="412"/>
      <c r="GZJ274" s="412"/>
      <c r="GZK274" s="412"/>
      <c r="GZL274" s="412"/>
      <c r="GZM274" s="412"/>
      <c r="GZN274" s="413"/>
      <c r="GZO274" s="413"/>
      <c r="GZP274" s="413"/>
      <c r="GZQ274" s="413"/>
      <c r="GZR274" s="413"/>
      <c r="GZS274" s="413"/>
      <c r="GZT274" s="413"/>
      <c r="GZU274" s="413"/>
      <c r="GZV274" s="413"/>
      <c r="GZW274" s="413"/>
      <c r="GZX274" s="413"/>
      <c r="GZY274" s="413"/>
      <c r="GZZ274" s="413"/>
      <c r="HAA274" s="413"/>
      <c r="HAB274" s="413"/>
      <c r="HAC274" s="413"/>
      <c r="HAD274" s="413"/>
      <c r="HAE274" s="413"/>
      <c r="HAF274" s="413"/>
      <c r="HAG274" s="413"/>
      <c r="HAH274" s="413"/>
      <c r="HAI274" s="413"/>
      <c r="HAJ274" s="413"/>
      <c r="HAK274" s="413"/>
      <c r="HAL274" s="414"/>
      <c r="HAM274" s="414"/>
      <c r="HAN274" s="414"/>
      <c r="HAO274" s="414"/>
      <c r="HAP274" s="414"/>
      <c r="HAQ274" s="413"/>
      <c r="HAR274" s="413"/>
      <c r="HAS274" s="414"/>
      <c r="HAT274" s="414"/>
      <c r="HAU274" s="413"/>
      <c r="HAV274" s="413"/>
      <c r="HAW274" s="414"/>
      <c r="HAX274" s="414"/>
      <c r="HAY274" s="413"/>
      <c r="HAZ274" s="413"/>
      <c r="HBA274" s="413"/>
      <c r="HBB274" s="413"/>
      <c r="HBC274" s="413"/>
      <c r="HBD274" s="413"/>
      <c r="HBE274" s="413"/>
      <c r="HBF274" s="414"/>
      <c r="HBG274" s="414"/>
      <c r="HBH274" s="413"/>
      <c r="HBI274" s="413"/>
      <c r="HBJ274" s="414"/>
      <c r="HBK274" s="414"/>
      <c r="HBL274" s="413"/>
      <c r="HBM274" s="413"/>
      <c r="HBN274" s="413"/>
      <c r="HBO274" s="413"/>
      <c r="HBP274" s="413"/>
      <c r="HBQ274" s="407"/>
      <c r="HBR274" s="439"/>
      <c r="HBS274" s="413"/>
      <c r="HBT274" s="413"/>
      <c r="HBU274" s="413"/>
      <c r="HBV274" s="413"/>
      <c r="HBW274" s="413"/>
      <c r="HBX274" s="413"/>
      <c r="HBY274" s="413"/>
      <c r="HBZ274" s="412"/>
      <c r="HCA274" s="412"/>
      <c r="HCB274" s="412"/>
      <c r="HCC274" s="412"/>
      <c r="HCD274" s="412"/>
      <c r="HCE274" s="412"/>
      <c r="HCF274" s="412"/>
      <c r="HCG274" s="412"/>
      <c r="HCH274" s="412"/>
      <c r="HCI274" s="412"/>
      <c r="HCJ274" s="412"/>
      <c r="HCK274" s="412"/>
      <c r="HCL274" s="412"/>
      <c r="HCM274" s="412"/>
      <c r="HCN274" s="412"/>
      <c r="HCO274" s="412"/>
      <c r="HCP274" s="412"/>
      <c r="HCQ274" s="412"/>
      <c r="HCR274" s="412"/>
      <c r="HCS274" s="412"/>
      <c r="HCT274" s="412"/>
      <c r="HCU274" s="412"/>
      <c r="HCV274" s="412"/>
      <c r="HCW274" s="412"/>
      <c r="HCX274" s="412"/>
      <c r="HCY274" s="412"/>
      <c r="HCZ274" s="412"/>
      <c r="HDA274" s="412"/>
      <c r="HDB274" s="412"/>
      <c r="HDC274" s="412"/>
      <c r="HDD274" s="412"/>
      <c r="HDE274" s="412"/>
      <c r="HDF274" s="412"/>
      <c r="HDG274" s="412"/>
      <c r="HDH274" s="412"/>
      <c r="HDI274" s="412"/>
      <c r="HDJ274" s="412"/>
      <c r="HDK274" s="412"/>
      <c r="HDL274" s="412"/>
      <c r="HDM274" s="412"/>
      <c r="HDN274" s="412"/>
      <c r="HDO274" s="412"/>
      <c r="HDP274" s="412"/>
      <c r="HDQ274" s="412"/>
      <c r="HDR274" s="413"/>
      <c r="HDS274" s="413"/>
      <c r="HDT274" s="413"/>
      <c r="HDU274" s="413"/>
      <c r="HDV274" s="413"/>
      <c r="HDW274" s="413"/>
      <c r="HDX274" s="413"/>
      <c r="HDY274" s="413"/>
      <c r="HDZ274" s="413"/>
      <c r="HEA274" s="413"/>
      <c r="HEB274" s="413"/>
      <c r="HEC274" s="413"/>
      <c r="HED274" s="413"/>
      <c r="HEE274" s="413"/>
      <c r="HEF274" s="413"/>
      <c r="HEG274" s="413"/>
      <c r="HEH274" s="413"/>
      <c r="HEI274" s="413"/>
      <c r="HEJ274" s="413"/>
      <c r="HEK274" s="413"/>
      <c r="HEL274" s="413"/>
      <c r="HEM274" s="413"/>
      <c r="HEN274" s="413"/>
      <c r="HEO274" s="413"/>
      <c r="HEP274" s="414"/>
      <c r="HEQ274" s="414"/>
      <c r="HER274" s="414"/>
      <c r="HES274" s="414"/>
      <c r="HET274" s="414"/>
      <c r="HEU274" s="413"/>
      <c r="HEV274" s="413"/>
      <c r="HEW274" s="414"/>
      <c r="HEX274" s="414"/>
      <c r="HEY274" s="413"/>
      <c r="HEZ274" s="413"/>
      <c r="HFA274" s="414"/>
      <c r="HFB274" s="414"/>
      <c r="HFC274" s="413"/>
      <c r="HFD274" s="413"/>
      <c r="HFE274" s="413"/>
      <c r="HFF274" s="413"/>
      <c r="HFG274" s="413"/>
      <c r="HFH274" s="413"/>
      <c r="HFI274" s="413"/>
      <c r="HFJ274" s="414"/>
      <c r="HFK274" s="414"/>
      <c r="HFL274" s="413"/>
      <c r="HFM274" s="413"/>
      <c r="HFN274" s="414"/>
      <c r="HFO274" s="414"/>
      <c r="HFP274" s="413"/>
      <c r="HFQ274" s="413"/>
      <c r="HFR274" s="413"/>
      <c r="HFS274" s="413"/>
      <c r="HFT274" s="413"/>
      <c r="HFU274" s="407"/>
      <c r="HFV274" s="439"/>
      <c r="HFW274" s="413"/>
      <c r="HFX274" s="413"/>
      <c r="HFY274" s="413"/>
      <c r="HFZ274" s="413"/>
      <c r="HGA274" s="413"/>
      <c r="HGB274" s="413"/>
      <c r="HGC274" s="413"/>
      <c r="HGD274" s="412"/>
      <c r="HGE274" s="412"/>
      <c r="HGF274" s="412"/>
      <c r="HGG274" s="412"/>
      <c r="HGH274" s="412"/>
      <c r="HGI274" s="412"/>
      <c r="HGJ274" s="412"/>
      <c r="HGK274" s="412"/>
      <c r="HGL274" s="412"/>
      <c r="HGM274" s="412"/>
      <c r="HGN274" s="412"/>
      <c r="HGO274" s="412"/>
      <c r="HGP274" s="412"/>
      <c r="HGQ274" s="412"/>
      <c r="HGR274" s="412"/>
      <c r="HGS274" s="412"/>
      <c r="HGT274" s="412"/>
      <c r="HGU274" s="412"/>
      <c r="HGV274" s="412"/>
      <c r="HGW274" s="412"/>
      <c r="HGX274" s="412"/>
      <c r="HGY274" s="412"/>
      <c r="HGZ274" s="412"/>
      <c r="HHA274" s="412"/>
      <c r="HHB274" s="412"/>
      <c r="HHC274" s="412"/>
      <c r="HHD274" s="412"/>
      <c r="HHE274" s="412"/>
      <c r="HHF274" s="412"/>
      <c r="HHG274" s="412"/>
      <c r="HHH274" s="412"/>
      <c r="HHI274" s="412"/>
      <c r="HHJ274" s="412"/>
      <c r="HHK274" s="412"/>
      <c r="HHL274" s="412"/>
      <c r="HHM274" s="412"/>
      <c r="HHN274" s="412"/>
      <c r="HHO274" s="412"/>
      <c r="HHP274" s="412"/>
      <c r="HHQ274" s="412"/>
      <c r="HHR274" s="412"/>
      <c r="HHS274" s="412"/>
      <c r="HHT274" s="412"/>
      <c r="HHU274" s="412"/>
      <c r="HHV274" s="413"/>
      <c r="HHW274" s="413"/>
      <c r="HHX274" s="413"/>
      <c r="HHY274" s="413"/>
      <c r="HHZ274" s="413"/>
      <c r="HIA274" s="413"/>
      <c r="HIB274" s="413"/>
      <c r="HIC274" s="413"/>
      <c r="HID274" s="413"/>
      <c r="HIE274" s="413"/>
      <c r="HIF274" s="413"/>
      <c r="HIG274" s="413"/>
      <c r="HIH274" s="413"/>
      <c r="HII274" s="413"/>
      <c r="HIJ274" s="413"/>
      <c r="HIK274" s="413"/>
      <c r="HIL274" s="413"/>
      <c r="HIM274" s="413"/>
      <c r="HIN274" s="413"/>
      <c r="HIO274" s="413"/>
      <c r="HIP274" s="413"/>
      <c r="HIQ274" s="413"/>
      <c r="HIR274" s="413"/>
      <c r="HIS274" s="413"/>
      <c r="HIT274" s="414"/>
      <c r="HIU274" s="414"/>
      <c r="HIV274" s="414"/>
      <c r="HIW274" s="414"/>
      <c r="HIX274" s="414"/>
      <c r="HIY274" s="413"/>
      <c r="HIZ274" s="413"/>
      <c r="HJA274" s="414"/>
      <c r="HJB274" s="414"/>
      <c r="HJC274" s="413"/>
      <c r="HJD274" s="413"/>
      <c r="HJE274" s="414"/>
      <c r="HJF274" s="414"/>
      <c r="HJG274" s="413"/>
      <c r="HJH274" s="413"/>
      <c r="HJI274" s="413"/>
      <c r="HJJ274" s="413"/>
      <c r="HJK274" s="413"/>
      <c r="HJL274" s="413"/>
      <c r="HJM274" s="413"/>
      <c r="HJN274" s="414"/>
      <c r="HJO274" s="414"/>
      <c r="HJP274" s="413"/>
      <c r="HJQ274" s="413"/>
      <c r="HJR274" s="414"/>
      <c r="HJS274" s="414"/>
      <c r="HJT274" s="413"/>
      <c r="HJU274" s="413"/>
      <c r="HJV274" s="413"/>
      <c r="HJW274" s="413"/>
      <c r="HJX274" s="413"/>
      <c r="HJY274" s="407"/>
      <c r="HJZ274" s="439"/>
      <c r="HKA274" s="413"/>
      <c r="HKB274" s="413"/>
      <c r="HKC274" s="413"/>
      <c r="HKD274" s="413"/>
      <c r="HKE274" s="413"/>
      <c r="HKF274" s="413"/>
      <c r="HKG274" s="413"/>
      <c r="HKH274" s="412"/>
      <c r="HKI274" s="412"/>
      <c r="HKJ274" s="412"/>
      <c r="HKK274" s="412"/>
      <c r="HKL274" s="412"/>
      <c r="HKM274" s="412"/>
      <c r="HKN274" s="412"/>
      <c r="HKO274" s="412"/>
      <c r="HKP274" s="412"/>
      <c r="HKQ274" s="412"/>
      <c r="HKR274" s="412"/>
      <c r="HKS274" s="412"/>
      <c r="HKT274" s="412"/>
      <c r="HKU274" s="412"/>
      <c r="HKV274" s="412"/>
      <c r="HKW274" s="412"/>
      <c r="HKX274" s="412"/>
      <c r="HKY274" s="412"/>
      <c r="HKZ274" s="412"/>
      <c r="HLA274" s="412"/>
      <c r="HLB274" s="412"/>
      <c r="HLC274" s="412"/>
      <c r="HLD274" s="412"/>
      <c r="HLE274" s="412"/>
      <c r="HLF274" s="412"/>
      <c r="HLG274" s="412"/>
      <c r="HLH274" s="412"/>
      <c r="HLI274" s="412"/>
      <c r="HLJ274" s="412"/>
      <c r="HLK274" s="412"/>
      <c r="HLL274" s="412"/>
      <c r="HLM274" s="412"/>
      <c r="HLN274" s="412"/>
      <c r="HLO274" s="412"/>
      <c r="HLP274" s="412"/>
      <c r="HLQ274" s="412"/>
      <c r="HLR274" s="412"/>
      <c r="HLS274" s="412"/>
      <c r="HLT274" s="412"/>
      <c r="HLU274" s="412"/>
      <c r="HLV274" s="412"/>
      <c r="HLW274" s="412"/>
      <c r="HLX274" s="412"/>
      <c r="HLY274" s="412"/>
      <c r="HLZ274" s="413"/>
      <c r="HMA274" s="413"/>
      <c r="HMB274" s="413"/>
      <c r="HMC274" s="413"/>
      <c r="HMD274" s="413"/>
      <c r="HME274" s="413"/>
      <c r="HMF274" s="413"/>
      <c r="HMG274" s="413"/>
      <c r="HMH274" s="413"/>
      <c r="HMI274" s="413"/>
      <c r="HMJ274" s="413"/>
      <c r="HMK274" s="413"/>
      <c r="HML274" s="413"/>
      <c r="HMM274" s="413"/>
      <c r="HMN274" s="413"/>
      <c r="HMO274" s="413"/>
      <c r="HMP274" s="413"/>
      <c r="HMQ274" s="413"/>
      <c r="HMR274" s="413"/>
      <c r="HMS274" s="413"/>
      <c r="HMT274" s="413"/>
      <c r="HMU274" s="413"/>
      <c r="HMV274" s="413"/>
      <c r="HMW274" s="413"/>
      <c r="HMX274" s="414"/>
      <c r="HMY274" s="414"/>
      <c r="HMZ274" s="414"/>
      <c r="HNA274" s="414"/>
      <c r="HNB274" s="414"/>
      <c r="HNC274" s="413"/>
      <c r="HND274" s="413"/>
      <c r="HNE274" s="414"/>
      <c r="HNF274" s="414"/>
      <c r="HNG274" s="413"/>
      <c r="HNH274" s="413"/>
      <c r="HNI274" s="414"/>
      <c r="HNJ274" s="414"/>
      <c r="HNK274" s="413"/>
      <c r="HNL274" s="413"/>
      <c r="HNM274" s="413"/>
      <c r="HNN274" s="413"/>
      <c r="HNO274" s="413"/>
      <c r="HNP274" s="413"/>
      <c r="HNQ274" s="413"/>
      <c r="HNR274" s="414"/>
      <c r="HNS274" s="414"/>
      <c r="HNT274" s="413"/>
      <c r="HNU274" s="413"/>
      <c r="HNV274" s="414"/>
      <c r="HNW274" s="414"/>
      <c r="HNX274" s="413"/>
      <c r="HNY274" s="413"/>
      <c r="HNZ274" s="413"/>
      <c r="HOA274" s="413"/>
      <c r="HOB274" s="413"/>
      <c r="HOC274" s="407"/>
      <c r="HOD274" s="439"/>
      <c r="HOE274" s="413"/>
      <c r="HOF274" s="413"/>
      <c r="HOG274" s="413"/>
      <c r="HOH274" s="413"/>
      <c r="HOI274" s="413"/>
      <c r="HOJ274" s="413"/>
      <c r="HOK274" s="413"/>
      <c r="HOL274" s="412"/>
      <c r="HOM274" s="412"/>
      <c r="HON274" s="412"/>
      <c r="HOO274" s="412"/>
      <c r="HOP274" s="412"/>
      <c r="HOQ274" s="412"/>
      <c r="HOR274" s="412"/>
      <c r="HOS274" s="412"/>
      <c r="HOT274" s="412"/>
      <c r="HOU274" s="412"/>
      <c r="HOV274" s="412"/>
      <c r="HOW274" s="412"/>
      <c r="HOX274" s="412"/>
      <c r="HOY274" s="412"/>
      <c r="HOZ274" s="412"/>
      <c r="HPA274" s="412"/>
      <c r="HPB274" s="412"/>
      <c r="HPC274" s="412"/>
      <c r="HPD274" s="412"/>
      <c r="HPE274" s="412"/>
      <c r="HPF274" s="412"/>
      <c r="HPG274" s="412"/>
      <c r="HPH274" s="412"/>
      <c r="HPI274" s="412"/>
      <c r="HPJ274" s="412"/>
      <c r="HPK274" s="412"/>
      <c r="HPL274" s="412"/>
      <c r="HPM274" s="412"/>
      <c r="HPN274" s="412"/>
      <c r="HPO274" s="412"/>
      <c r="HPP274" s="412"/>
      <c r="HPQ274" s="412"/>
      <c r="HPR274" s="412"/>
      <c r="HPS274" s="412"/>
      <c r="HPT274" s="412"/>
      <c r="HPU274" s="412"/>
      <c r="HPV274" s="412"/>
      <c r="HPW274" s="412"/>
      <c r="HPX274" s="412"/>
      <c r="HPY274" s="412"/>
      <c r="HPZ274" s="412"/>
      <c r="HQA274" s="412"/>
      <c r="HQB274" s="412"/>
      <c r="HQC274" s="412"/>
      <c r="HQD274" s="413"/>
      <c r="HQE274" s="413"/>
      <c r="HQF274" s="413"/>
      <c r="HQG274" s="413"/>
      <c r="HQH274" s="413"/>
      <c r="HQI274" s="413"/>
      <c r="HQJ274" s="413"/>
      <c r="HQK274" s="413"/>
      <c r="HQL274" s="413"/>
      <c r="HQM274" s="413"/>
      <c r="HQN274" s="413"/>
      <c r="HQO274" s="413"/>
      <c r="HQP274" s="413"/>
      <c r="HQQ274" s="413"/>
      <c r="HQR274" s="413"/>
      <c r="HQS274" s="413"/>
      <c r="HQT274" s="413"/>
      <c r="HQU274" s="413"/>
      <c r="HQV274" s="413"/>
      <c r="HQW274" s="413"/>
      <c r="HQX274" s="413"/>
      <c r="HQY274" s="413"/>
      <c r="HQZ274" s="413"/>
      <c r="HRA274" s="413"/>
      <c r="HRB274" s="414"/>
      <c r="HRC274" s="414"/>
      <c r="HRD274" s="414"/>
      <c r="HRE274" s="414"/>
      <c r="HRF274" s="414"/>
      <c r="HRG274" s="413"/>
      <c r="HRH274" s="413"/>
      <c r="HRI274" s="414"/>
      <c r="HRJ274" s="414"/>
      <c r="HRK274" s="413"/>
      <c r="HRL274" s="413"/>
      <c r="HRM274" s="414"/>
      <c r="HRN274" s="414"/>
      <c r="HRO274" s="413"/>
      <c r="HRP274" s="413"/>
      <c r="HRQ274" s="413"/>
      <c r="HRR274" s="413"/>
      <c r="HRS274" s="413"/>
      <c r="HRT274" s="413"/>
      <c r="HRU274" s="413"/>
      <c r="HRV274" s="414"/>
      <c r="HRW274" s="414"/>
      <c r="HRX274" s="413"/>
      <c r="HRY274" s="413"/>
      <c r="HRZ274" s="414"/>
      <c r="HSA274" s="414"/>
      <c r="HSB274" s="413"/>
      <c r="HSC274" s="413"/>
      <c r="HSD274" s="413"/>
      <c r="HSE274" s="413"/>
      <c r="HSF274" s="413"/>
      <c r="HSG274" s="407"/>
      <c r="HSH274" s="439"/>
      <c r="HSI274" s="413"/>
      <c r="HSJ274" s="413"/>
      <c r="HSK274" s="413"/>
      <c r="HSL274" s="413"/>
      <c r="HSM274" s="413"/>
      <c r="HSN274" s="413"/>
      <c r="HSO274" s="413"/>
      <c r="HSP274" s="412"/>
      <c r="HSQ274" s="412"/>
      <c r="HSR274" s="412"/>
      <c r="HSS274" s="412"/>
      <c r="HST274" s="412"/>
      <c r="HSU274" s="412"/>
      <c r="HSV274" s="412"/>
      <c r="HSW274" s="412"/>
      <c r="HSX274" s="412"/>
      <c r="HSY274" s="412"/>
      <c r="HSZ274" s="412"/>
      <c r="HTA274" s="412"/>
      <c r="HTB274" s="412"/>
      <c r="HTC274" s="412"/>
      <c r="HTD274" s="412"/>
      <c r="HTE274" s="412"/>
      <c r="HTF274" s="412"/>
      <c r="HTG274" s="412"/>
      <c r="HTH274" s="412"/>
      <c r="HTI274" s="412"/>
      <c r="HTJ274" s="412"/>
      <c r="HTK274" s="412"/>
      <c r="HTL274" s="412"/>
      <c r="HTM274" s="412"/>
      <c r="HTN274" s="412"/>
      <c r="HTO274" s="412"/>
      <c r="HTP274" s="412"/>
      <c r="HTQ274" s="412"/>
      <c r="HTR274" s="412"/>
      <c r="HTS274" s="412"/>
      <c r="HTT274" s="412"/>
      <c r="HTU274" s="412"/>
      <c r="HTV274" s="412"/>
      <c r="HTW274" s="412"/>
      <c r="HTX274" s="412"/>
      <c r="HTY274" s="412"/>
      <c r="HTZ274" s="412"/>
      <c r="HUA274" s="412"/>
      <c r="HUB274" s="412"/>
      <c r="HUC274" s="412"/>
      <c r="HUD274" s="412"/>
      <c r="HUE274" s="412"/>
      <c r="HUF274" s="412"/>
      <c r="HUG274" s="412"/>
      <c r="HUH274" s="413"/>
      <c r="HUI274" s="413"/>
      <c r="HUJ274" s="413"/>
      <c r="HUK274" s="413"/>
      <c r="HUL274" s="413"/>
      <c r="HUM274" s="413"/>
      <c r="HUN274" s="413"/>
      <c r="HUO274" s="413"/>
      <c r="HUP274" s="413"/>
      <c r="HUQ274" s="413"/>
      <c r="HUR274" s="413"/>
      <c r="HUS274" s="413"/>
      <c r="HUT274" s="413"/>
      <c r="HUU274" s="413"/>
      <c r="HUV274" s="413"/>
      <c r="HUW274" s="413"/>
      <c r="HUX274" s="413"/>
      <c r="HUY274" s="413"/>
      <c r="HUZ274" s="413"/>
      <c r="HVA274" s="413"/>
      <c r="HVB274" s="413"/>
      <c r="HVC274" s="413"/>
      <c r="HVD274" s="413"/>
      <c r="HVE274" s="413"/>
      <c r="HVF274" s="414"/>
      <c r="HVG274" s="414"/>
      <c r="HVH274" s="414"/>
      <c r="HVI274" s="414"/>
      <c r="HVJ274" s="414"/>
      <c r="HVK274" s="413"/>
      <c r="HVL274" s="413"/>
      <c r="HVM274" s="414"/>
      <c r="HVN274" s="414"/>
      <c r="HVO274" s="413"/>
      <c r="HVP274" s="413"/>
      <c r="HVQ274" s="414"/>
      <c r="HVR274" s="414"/>
      <c r="HVS274" s="413"/>
      <c r="HVT274" s="413"/>
      <c r="HVU274" s="413"/>
      <c r="HVV274" s="413"/>
      <c r="HVW274" s="413"/>
      <c r="HVX274" s="413"/>
      <c r="HVY274" s="413"/>
      <c r="HVZ274" s="414"/>
      <c r="HWA274" s="414"/>
      <c r="HWB274" s="413"/>
      <c r="HWC274" s="413"/>
      <c r="HWD274" s="414"/>
      <c r="HWE274" s="414"/>
      <c r="HWF274" s="413"/>
      <c r="HWG274" s="413"/>
      <c r="HWH274" s="413"/>
      <c r="HWI274" s="413"/>
      <c r="HWJ274" s="413"/>
      <c r="HWK274" s="407"/>
      <c r="HWL274" s="439"/>
      <c r="HWM274" s="413"/>
      <c r="HWN274" s="413"/>
      <c r="HWO274" s="413"/>
      <c r="HWP274" s="413"/>
      <c r="HWQ274" s="413"/>
      <c r="HWR274" s="413"/>
      <c r="HWS274" s="413"/>
      <c r="HWT274" s="412"/>
      <c r="HWU274" s="412"/>
      <c r="HWV274" s="412"/>
      <c r="HWW274" s="412"/>
      <c r="HWX274" s="412"/>
      <c r="HWY274" s="412"/>
      <c r="HWZ274" s="412"/>
      <c r="HXA274" s="412"/>
      <c r="HXB274" s="412"/>
      <c r="HXC274" s="412"/>
      <c r="HXD274" s="412"/>
      <c r="HXE274" s="412"/>
      <c r="HXF274" s="412"/>
      <c r="HXG274" s="412"/>
      <c r="HXH274" s="412"/>
      <c r="HXI274" s="412"/>
      <c r="HXJ274" s="412"/>
      <c r="HXK274" s="412"/>
      <c r="HXL274" s="412"/>
      <c r="HXM274" s="412"/>
      <c r="HXN274" s="412"/>
      <c r="HXO274" s="412"/>
      <c r="HXP274" s="412"/>
      <c r="HXQ274" s="412"/>
      <c r="HXR274" s="412"/>
      <c r="HXS274" s="412"/>
      <c r="HXT274" s="412"/>
      <c r="HXU274" s="412"/>
      <c r="HXV274" s="412"/>
      <c r="HXW274" s="412"/>
      <c r="HXX274" s="412"/>
      <c r="HXY274" s="412"/>
      <c r="HXZ274" s="412"/>
      <c r="HYA274" s="412"/>
      <c r="HYB274" s="412"/>
      <c r="HYC274" s="412"/>
      <c r="HYD274" s="412"/>
      <c r="HYE274" s="412"/>
      <c r="HYF274" s="412"/>
      <c r="HYG274" s="412"/>
      <c r="HYH274" s="412"/>
      <c r="HYI274" s="412"/>
      <c r="HYJ274" s="412"/>
      <c r="HYK274" s="412"/>
      <c r="HYL274" s="413"/>
      <c r="HYM274" s="413"/>
      <c r="HYN274" s="413"/>
      <c r="HYO274" s="413"/>
      <c r="HYP274" s="413"/>
      <c r="HYQ274" s="413"/>
      <c r="HYR274" s="413"/>
      <c r="HYS274" s="413"/>
      <c r="HYT274" s="413"/>
      <c r="HYU274" s="413"/>
      <c r="HYV274" s="413"/>
      <c r="HYW274" s="413"/>
      <c r="HYX274" s="413"/>
      <c r="HYY274" s="413"/>
      <c r="HYZ274" s="413"/>
      <c r="HZA274" s="413"/>
      <c r="HZB274" s="413"/>
      <c r="HZC274" s="413"/>
      <c r="HZD274" s="413"/>
      <c r="HZE274" s="413"/>
      <c r="HZF274" s="413"/>
      <c r="HZG274" s="413"/>
      <c r="HZH274" s="413"/>
      <c r="HZI274" s="413"/>
      <c r="HZJ274" s="414"/>
      <c r="HZK274" s="414"/>
      <c r="HZL274" s="414"/>
      <c r="HZM274" s="414"/>
      <c r="HZN274" s="414"/>
      <c r="HZO274" s="413"/>
      <c r="HZP274" s="413"/>
      <c r="HZQ274" s="414"/>
      <c r="HZR274" s="414"/>
      <c r="HZS274" s="413"/>
      <c r="HZT274" s="413"/>
      <c r="HZU274" s="414"/>
      <c r="HZV274" s="414"/>
      <c r="HZW274" s="413"/>
      <c r="HZX274" s="413"/>
      <c r="HZY274" s="413"/>
      <c r="HZZ274" s="413"/>
      <c r="IAA274" s="413"/>
      <c r="IAB274" s="413"/>
      <c r="IAC274" s="413"/>
      <c r="IAD274" s="414"/>
      <c r="IAE274" s="414"/>
      <c r="IAF274" s="413"/>
      <c r="IAG274" s="413"/>
      <c r="IAH274" s="414"/>
      <c r="IAI274" s="414"/>
      <c r="IAJ274" s="413"/>
      <c r="IAK274" s="413"/>
      <c r="IAL274" s="413"/>
      <c r="IAM274" s="413"/>
      <c r="IAN274" s="413"/>
      <c r="IAO274" s="407"/>
      <c r="IAP274" s="439"/>
      <c r="IAQ274" s="413"/>
      <c r="IAR274" s="413"/>
      <c r="IAS274" s="413"/>
      <c r="IAT274" s="413"/>
      <c r="IAU274" s="413"/>
      <c r="IAV274" s="413"/>
      <c r="IAW274" s="413"/>
      <c r="IAX274" s="412"/>
      <c r="IAY274" s="412"/>
      <c r="IAZ274" s="412"/>
      <c r="IBA274" s="412"/>
      <c r="IBB274" s="412"/>
      <c r="IBC274" s="412"/>
      <c r="IBD274" s="412"/>
      <c r="IBE274" s="412"/>
      <c r="IBF274" s="412"/>
      <c r="IBG274" s="412"/>
      <c r="IBH274" s="412"/>
      <c r="IBI274" s="412"/>
      <c r="IBJ274" s="412"/>
      <c r="IBK274" s="412"/>
      <c r="IBL274" s="412"/>
      <c r="IBM274" s="412"/>
      <c r="IBN274" s="412"/>
      <c r="IBO274" s="412"/>
      <c r="IBP274" s="412"/>
      <c r="IBQ274" s="412"/>
      <c r="IBR274" s="412"/>
      <c r="IBS274" s="412"/>
      <c r="IBT274" s="412"/>
      <c r="IBU274" s="412"/>
      <c r="IBV274" s="412"/>
      <c r="IBW274" s="412"/>
      <c r="IBX274" s="412"/>
      <c r="IBY274" s="412"/>
      <c r="IBZ274" s="412"/>
      <c r="ICA274" s="412"/>
      <c r="ICB274" s="412"/>
      <c r="ICC274" s="412"/>
      <c r="ICD274" s="412"/>
      <c r="ICE274" s="412"/>
      <c r="ICF274" s="412"/>
      <c r="ICG274" s="412"/>
      <c r="ICH274" s="412"/>
      <c r="ICI274" s="412"/>
      <c r="ICJ274" s="412"/>
      <c r="ICK274" s="412"/>
      <c r="ICL274" s="412"/>
      <c r="ICM274" s="412"/>
      <c r="ICN274" s="412"/>
      <c r="ICO274" s="412"/>
      <c r="ICP274" s="413"/>
      <c r="ICQ274" s="413"/>
      <c r="ICR274" s="413"/>
      <c r="ICS274" s="413"/>
      <c r="ICT274" s="413"/>
      <c r="ICU274" s="413"/>
      <c r="ICV274" s="413"/>
      <c r="ICW274" s="413"/>
      <c r="ICX274" s="413"/>
      <c r="ICY274" s="413"/>
      <c r="ICZ274" s="413"/>
      <c r="IDA274" s="413"/>
      <c r="IDB274" s="413"/>
      <c r="IDC274" s="413"/>
      <c r="IDD274" s="413"/>
      <c r="IDE274" s="413"/>
      <c r="IDF274" s="413"/>
      <c r="IDG274" s="413"/>
      <c r="IDH274" s="413"/>
      <c r="IDI274" s="413"/>
      <c r="IDJ274" s="413"/>
      <c r="IDK274" s="413"/>
      <c r="IDL274" s="413"/>
      <c r="IDM274" s="413"/>
      <c r="IDN274" s="414"/>
      <c r="IDO274" s="414"/>
      <c r="IDP274" s="414"/>
      <c r="IDQ274" s="414"/>
      <c r="IDR274" s="414"/>
      <c r="IDS274" s="413"/>
      <c r="IDT274" s="413"/>
      <c r="IDU274" s="414"/>
      <c r="IDV274" s="414"/>
      <c r="IDW274" s="413"/>
      <c r="IDX274" s="413"/>
      <c r="IDY274" s="414"/>
      <c r="IDZ274" s="414"/>
      <c r="IEA274" s="413"/>
      <c r="IEB274" s="413"/>
      <c r="IEC274" s="413"/>
      <c r="IED274" s="413"/>
      <c r="IEE274" s="413"/>
      <c r="IEF274" s="413"/>
      <c r="IEG274" s="413"/>
      <c r="IEH274" s="414"/>
      <c r="IEI274" s="414"/>
      <c r="IEJ274" s="413"/>
      <c r="IEK274" s="413"/>
      <c r="IEL274" s="414"/>
      <c r="IEM274" s="414"/>
      <c r="IEN274" s="413"/>
      <c r="IEO274" s="413"/>
      <c r="IEP274" s="413"/>
      <c r="IEQ274" s="413"/>
      <c r="IER274" s="413"/>
      <c r="IES274" s="407"/>
      <c r="IET274" s="439"/>
      <c r="IEU274" s="413"/>
      <c r="IEV274" s="413"/>
      <c r="IEW274" s="413"/>
      <c r="IEX274" s="413"/>
      <c r="IEY274" s="413"/>
      <c r="IEZ274" s="413"/>
      <c r="IFA274" s="413"/>
      <c r="IFB274" s="412"/>
      <c r="IFC274" s="412"/>
      <c r="IFD274" s="412"/>
      <c r="IFE274" s="412"/>
      <c r="IFF274" s="412"/>
      <c r="IFG274" s="412"/>
      <c r="IFH274" s="412"/>
      <c r="IFI274" s="412"/>
      <c r="IFJ274" s="412"/>
      <c r="IFK274" s="412"/>
      <c r="IFL274" s="412"/>
      <c r="IFM274" s="412"/>
      <c r="IFN274" s="412"/>
      <c r="IFO274" s="412"/>
      <c r="IFP274" s="412"/>
      <c r="IFQ274" s="412"/>
      <c r="IFR274" s="412"/>
      <c r="IFS274" s="412"/>
      <c r="IFT274" s="412"/>
      <c r="IFU274" s="412"/>
      <c r="IFV274" s="412"/>
      <c r="IFW274" s="412"/>
      <c r="IFX274" s="412"/>
      <c r="IFY274" s="412"/>
      <c r="IFZ274" s="412"/>
      <c r="IGA274" s="412"/>
      <c r="IGB274" s="412"/>
      <c r="IGC274" s="412"/>
      <c r="IGD274" s="412"/>
      <c r="IGE274" s="412"/>
      <c r="IGF274" s="412"/>
      <c r="IGG274" s="412"/>
      <c r="IGH274" s="412"/>
      <c r="IGI274" s="412"/>
      <c r="IGJ274" s="412"/>
      <c r="IGK274" s="412"/>
      <c r="IGL274" s="412"/>
      <c r="IGM274" s="412"/>
      <c r="IGN274" s="412"/>
      <c r="IGO274" s="412"/>
      <c r="IGP274" s="412"/>
      <c r="IGQ274" s="412"/>
      <c r="IGR274" s="412"/>
      <c r="IGS274" s="412"/>
      <c r="IGT274" s="413"/>
      <c r="IGU274" s="413"/>
      <c r="IGV274" s="413"/>
      <c r="IGW274" s="413"/>
      <c r="IGX274" s="413"/>
      <c r="IGY274" s="413"/>
      <c r="IGZ274" s="413"/>
      <c r="IHA274" s="413"/>
      <c r="IHB274" s="413"/>
      <c r="IHC274" s="413"/>
      <c r="IHD274" s="413"/>
      <c r="IHE274" s="413"/>
      <c r="IHF274" s="413"/>
      <c r="IHG274" s="413"/>
      <c r="IHH274" s="413"/>
      <c r="IHI274" s="413"/>
      <c r="IHJ274" s="413"/>
      <c r="IHK274" s="413"/>
      <c r="IHL274" s="413"/>
      <c r="IHM274" s="413"/>
      <c r="IHN274" s="413"/>
      <c r="IHO274" s="413"/>
      <c r="IHP274" s="413"/>
      <c r="IHQ274" s="413"/>
      <c r="IHR274" s="414"/>
      <c r="IHS274" s="414"/>
      <c r="IHT274" s="414"/>
      <c r="IHU274" s="414"/>
      <c r="IHV274" s="414"/>
      <c r="IHW274" s="413"/>
      <c r="IHX274" s="413"/>
      <c r="IHY274" s="414"/>
      <c r="IHZ274" s="414"/>
      <c r="IIA274" s="413"/>
      <c r="IIB274" s="413"/>
      <c r="IIC274" s="414"/>
      <c r="IID274" s="414"/>
      <c r="IIE274" s="413"/>
      <c r="IIF274" s="413"/>
      <c r="IIG274" s="413"/>
      <c r="IIH274" s="413"/>
      <c r="III274" s="413"/>
      <c r="IIJ274" s="413"/>
      <c r="IIK274" s="413"/>
      <c r="IIL274" s="414"/>
      <c r="IIM274" s="414"/>
      <c r="IIN274" s="413"/>
      <c r="IIO274" s="413"/>
      <c r="IIP274" s="414"/>
      <c r="IIQ274" s="414"/>
      <c r="IIR274" s="413"/>
      <c r="IIS274" s="413"/>
      <c r="IIT274" s="413"/>
      <c r="IIU274" s="413"/>
      <c r="IIV274" s="413"/>
      <c r="IIW274" s="407"/>
      <c r="IIX274" s="439"/>
      <c r="IIY274" s="413"/>
      <c r="IIZ274" s="413"/>
      <c r="IJA274" s="413"/>
      <c r="IJB274" s="413"/>
      <c r="IJC274" s="413"/>
      <c r="IJD274" s="413"/>
      <c r="IJE274" s="413"/>
      <c r="IJF274" s="412"/>
      <c r="IJG274" s="412"/>
      <c r="IJH274" s="412"/>
      <c r="IJI274" s="412"/>
      <c r="IJJ274" s="412"/>
      <c r="IJK274" s="412"/>
      <c r="IJL274" s="412"/>
      <c r="IJM274" s="412"/>
      <c r="IJN274" s="412"/>
      <c r="IJO274" s="412"/>
      <c r="IJP274" s="412"/>
      <c r="IJQ274" s="412"/>
      <c r="IJR274" s="412"/>
      <c r="IJS274" s="412"/>
      <c r="IJT274" s="412"/>
      <c r="IJU274" s="412"/>
      <c r="IJV274" s="412"/>
      <c r="IJW274" s="412"/>
      <c r="IJX274" s="412"/>
      <c r="IJY274" s="412"/>
      <c r="IJZ274" s="412"/>
      <c r="IKA274" s="412"/>
      <c r="IKB274" s="412"/>
      <c r="IKC274" s="412"/>
      <c r="IKD274" s="412"/>
      <c r="IKE274" s="412"/>
      <c r="IKF274" s="412"/>
      <c r="IKG274" s="412"/>
      <c r="IKH274" s="412"/>
      <c r="IKI274" s="412"/>
      <c r="IKJ274" s="412"/>
      <c r="IKK274" s="412"/>
      <c r="IKL274" s="412"/>
      <c r="IKM274" s="412"/>
      <c r="IKN274" s="412"/>
      <c r="IKO274" s="412"/>
      <c r="IKP274" s="412"/>
      <c r="IKQ274" s="412"/>
      <c r="IKR274" s="412"/>
      <c r="IKS274" s="412"/>
      <c r="IKT274" s="412"/>
      <c r="IKU274" s="412"/>
      <c r="IKV274" s="412"/>
      <c r="IKW274" s="412"/>
      <c r="IKX274" s="413"/>
      <c r="IKY274" s="413"/>
      <c r="IKZ274" s="413"/>
      <c r="ILA274" s="413"/>
      <c r="ILB274" s="413"/>
      <c r="ILC274" s="413"/>
      <c r="ILD274" s="413"/>
      <c r="ILE274" s="413"/>
      <c r="ILF274" s="413"/>
      <c r="ILG274" s="413"/>
      <c r="ILH274" s="413"/>
      <c r="ILI274" s="413"/>
      <c r="ILJ274" s="413"/>
      <c r="ILK274" s="413"/>
      <c r="ILL274" s="413"/>
      <c r="ILM274" s="413"/>
      <c r="ILN274" s="413"/>
      <c r="ILO274" s="413"/>
      <c r="ILP274" s="413"/>
      <c r="ILQ274" s="413"/>
      <c r="ILR274" s="413"/>
      <c r="ILS274" s="413"/>
      <c r="ILT274" s="413"/>
      <c r="ILU274" s="413"/>
      <c r="ILV274" s="414"/>
      <c r="ILW274" s="414"/>
      <c r="ILX274" s="414"/>
      <c r="ILY274" s="414"/>
      <c r="ILZ274" s="414"/>
      <c r="IMA274" s="413"/>
      <c r="IMB274" s="413"/>
      <c r="IMC274" s="414"/>
      <c r="IMD274" s="414"/>
      <c r="IME274" s="413"/>
      <c r="IMF274" s="413"/>
      <c r="IMG274" s="414"/>
      <c r="IMH274" s="414"/>
      <c r="IMI274" s="413"/>
      <c r="IMJ274" s="413"/>
      <c r="IMK274" s="413"/>
      <c r="IML274" s="413"/>
      <c r="IMM274" s="413"/>
      <c r="IMN274" s="413"/>
      <c r="IMO274" s="413"/>
      <c r="IMP274" s="414"/>
      <c r="IMQ274" s="414"/>
      <c r="IMR274" s="413"/>
      <c r="IMS274" s="413"/>
      <c r="IMT274" s="414"/>
      <c r="IMU274" s="414"/>
      <c r="IMV274" s="413"/>
      <c r="IMW274" s="413"/>
      <c r="IMX274" s="413"/>
      <c r="IMY274" s="413"/>
      <c r="IMZ274" s="413"/>
      <c r="INA274" s="407"/>
      <c r="INB274" s="439"/>
      <c r="INC274" s="413"/>
      <c r="IND274" s="413"/>
      <c r="INE274" s="413"/>
      <c r="INF274" s="413"/>
      <c r="ING274" s="413"/>
      <c r="INH274" s="413"/>
      <c r="INI274" s="413"/>
      <c r="INJ274" s="412"/>
      <c r="INK274" s="412"/>
      <c r="INL274" s="412"/>
      <c r="INM274" s="412"/>
      <c r="INN274" s="412"/>
      <c r="INO274" s="412"/>
      <c r="INP274" s="412"/>
      <c r="INQ274" s="412"/>
      <c r="INR274" s="412"/>
      <c r="INS274" s="412"/>
      <c r="INT274" s="412"/>
      <c r="INU274" s="412"/>
      <c r="INV274" s="412"/>
      <c r="INW274" s="412"/>
      <c r="INX274" s="412"/>
      <c r="INY274" s="412"/>
      <c r="INZ274" s="412"/>
      <c r="IOA274" s="412"/>
      <c r="IOB274" s="412"/>
      <c r="IOC274" s="412"/>
      <c r="IOD274" s="412"/>
      <c r="IOE274" s="412"/>
      <c r="IOF274" s="412"/>
      <c r="IOG274" s="412"/>
      <c r="IOH274" s="412"/>
      <c r="IOI274" s="412"/>
      <c r="IOJ274" s="412"/>
      <c r="IOK274" s="412"/>
      <c r="IOL274" s="412"/>
      <c r="IOM274" s="412"/>
      <c r="ION274" s="412"/>
      <c r="IOO274" s="412"/>
      <c r="IOP274" s="412"/>
      <c r="IOQ274" s="412"/>
      <c r="IOR274" s="412"/>
      <c r="IOS274" s="412"/>
      <c r="IOT274" s="412"/>
      <c r="IOU274" s="412"/>
      <c r="IOV274" s="412"/>
      <c r="IOW274" s="412"/>
      <c r="IOX274" s="412"/>
      <c r="IOY274" s="412"/>
      <c r="IOZ274" s="412"/>
      <c r="IPA274" s="412"/>
      <c r="IPB274" s="413"/>
      <c r="IPC274" s="413"/>
      <c r="IPD274" s="413"/>
      <c r="IPE274" s="413"/>
      <c r="IPF274" s="413"/>
      <c r="IPG274" s="413"/>
      <c r="IPH274" s="413"/>
      <c r="IPI274" s="413"/>
      <c r="IPJ274" s="413"/>
      <c r="IPK274" s="413"/>
      <c r="IPL274" s="413"/>
      <c r="IPM274" s="413"/>
      <c r="IPN274" s="413"/>
      <c r="IPO274" s="413"/>
      <c r="IPP274" s="413"/>
      <c r="IPQ274" s="413"/>
      <c r="IPR274" s="413"/>
      <c r="IPS274" s="413"/>
      <c r="IPT274" s="413"/>
      <c r="IPU274" s="413"/>
      <c r="IPV274" s="413"/>
      <c r="IPW274" s="413"/>
      <c r="IPX274" s="413"/>
      <c r="IPY274" s="413"/>
      <c r="IPZ274" s="414"/>
      <c r="IQA274" s="414"/>
      <c r="IQB274" s="414"/>
      <c r="IQC274" s="414"/>
      <c r="IQD274" s="414"/>
      <c r="IQE274" s="413"/>
      <c r="IQF274" s="413"/>
      <c r="IQG274" s="414"/>
      <c r="IQH274" s="414"/>
      <c r="IQI274" s="413"/>
      <c r="IQJ274" s="413"/>
      <c r="IQK274" s="414"/>
      <c r="IQL274" s="414"/>
      <c r="IQM274" s="413"/>
      <c r="IQN274" s="413"/>
      <c r="IQO274" s="413"/>
      <c r="IQP274" s="413"/>
      <c r="IQQ274" s="413"/>
      <c r="IQR274" s="413"/>
      <c r="IQS274" s="413"/>
      <c r="IQT274" s="414"/>
      <c r="IQU274" s="414"/>
      <c r="IQV274" s="413"/>
      <c r="IQW274" s="413"/>
      <c r="IQX274" s="414"/>
      <c r="IQY274" s="414"/>
      <c r="IQZ274" s="413"/>
      <c r="IRA274" s="413"/>
      <c r="IRB274" s="413"/>
      <c r="IRC274" s="413"/>
      <c r="IRD274" s="413"/>
      <c r="IRE274" s="407"/>
      <c r="IRF274" s="439"/>
      <c r="IRG274" s="413"/>
      <c r="IRH274" s="413"/>
      <c r="IRI274" s="413"/>
      <c r="IRJ274" s="413"/>
      <c r="IRK274" s="413"/>
      <c r="IRL274" s="413"/>
      <c r="IRM274" s="413"/>
      <c r="IRN274" s="412"/>
      <c r="IRO274" s="412"/>
      <c r="IRP274" s="412"/>
      <c r="IRQ274" s="412"/>
      <c r="IRR274" s="412"/>
      <c r="IRS274" s="412"/>
      <c r="IRT274" s="412"/>
      <c r="IRU274" s="412"/>
      <c r="IRV274" s="412"/>
      <c r="IRW274" s="412"/>
      <c r="IRX274" s="412"/>
      <c r="IRY274" s="412"/>
      <c r="IRZ274" s="412"/>
      <c r="ISA274" s="412"/>
      <c r="ISB274" s="412"/>
      <c r="ISC274" s="412"/>
      <c r="ISD274" s="412"/>
      <c r="ISE274" s="412"/>
      <c r="ISF274" s="412"/>
      <c r="ISG274" s="412"/>
      <c r="ISH274" s="412"/>
      <c r="ISI274" s="412"/>
      <c r="ISJ274" s="412"/>
      <c r="ISK274" s="412"/>
      <c r="ISL274" s="412"/>
      <c r="ISM274" s="412"/>
      <c r="ISN274" s="412"/>
      <c r="ISO274" s="412"/>
      <c r="ISP274" s="412"/>
      <c r="ISQ274" s="412"/>
      <c r="ISR274" s="412"/>
      <c r="ISS274" s="412"/>
      <c r="IST274" s="412"/>
      <c r="ISU274" s="412"/>
      <c r="ISV274" s="412"/>
      <c r="ISW274" s="412"/>
      <c r="ISX274" s="412"/>
      <c r="ISY274" s="412"/>
      <c r="ISZ274" s="412"/>
      <c r="ITA274" s="412"/>
      <c r="ITB274" s="412"/>
      <c r="ITC274" s="412"/>
      <c r="ITD274" s="412"/>
      <c r="ITE274" s="412"/>
      <c r="ITF274" s="413"/>
      <c r="ITG274" s="413"/>
      <c r="ITH274" s="413"/>
      <c r="ITI274" s="413"/>
      <c r="ITJ274" s="413"/>
      <c r="ITK274" s="413"/>
      <c r="ITL274" s="413"/>
      <c r="ITM274" s="413"/>
      <c r="ITN274" s="413"/>
      <c r="ITO274" s="413"/>
      <c r="ITP274" s="413"/>
      <c r="ITQ274" s="413"/>
      <c r="ITR274" s="413"/>
      <c r="ITS274" s="413"/>
      <c r="ITT274" s="413"/>
      <c r="ITU274" s="413"/>
      <c r="ITV274" s="413"/>
      <c r="ITW274" s="413"/>
      <c r="ITX274" s="413"/>
      <c r="ITY274" s="413"/>
      <c r="ITZ274" s="413"/>
      <c r="IUA274" s="413"/>
      <c r="IUB274" s="413"/>
      <c r="IUC274" s="413"/>
      <c r="IUD274" s="414"/>
      <c r="IUE274" s="414"/>
      <c r="IUF274" s="414"/>
      <c r="IUG274" s="414"/>
      <c r="IUH274" s="414"/>
      <c r="IUI274" s="413"/>
      <c r="IUJ274" s="413"/>
      <c r="IUK274" s="414"/>
      <c r="IUL274" s="414"/>
      <c r="IUM274" s="413"/>
      <c r="IUN274" s="413"/>
      <c r="IUO274" s="414"/>
      <c r="IUP274" s="414"/>
      <c r="IUQ274" s="413"/>
      <c r="IUR274" s="413"/>
      <c r="IUS274" s="413"/>
      <c r="IUT274" s="413"/>
      <c r="IUU274" s="413"/>
      <c r="IUV274" s="413"/>
      <c r="IUW274" s="413"/>
      <c r="IUX274" s="414"/>
      <c r="IUY274" s="414"/>
      <c r="IUZ274" s="413"/>
      <c r="IVA274" s="413"/>
      <c r="IVB274" s="414"/>
      <c r="IVC274" s="414"/>
      <c r="IVD274" s="413"/>
      <c r="IVE274" s="413"/>
      <c r="IVF274" s="413"/>
      <c r="IVG274" s="413"/>
      <c r="IVH274" s="413"/>
      <c r="IVI274" s="407"/>
      <c r="IVJ274" s="439"/>
      <c r="IVK274" s="413"/>
      <c r="IVL274" s="413"/>
      <c r="IVM274" s="413"/>
      <c r="IVN274" s="413"/>
      <c r="IVO274" s="413"/>
      <c r="IVP274" s="413"/>
      <c r="IVQ274" s="413"/>
      <c r="IVR274" s="412"/>
      <c r="IVS274" s="412"/>
      <c r="IVT274" s="412"/>
      <c r="IVU274" s="412"/>
      <c r="IVV274" s="412"/>
      <c r="IVW274" s="412"/>
      <c r="IVX274" s="412"/>
      <c r="IVY274" s="412"/>
      <c r="IVZ274" s="412"/>
      <c r="IWA274" s="412"/>
      <c r="IWB274" s="412"/>
      <c r="IWC274" s="412"/>
      <c r="IWD274" s="412"/>
      <c r="IWE274" s="412"/>
      <c r="IWF274" s="412"/>
      <c r="IWG274" s="412"/>
      <c r="IWH274" s="412"/>
      <c r="IWI274" s="412"/>
      <c r="IWJ274" s="412"/>
      <c r="IWK274" s="412"/>
      <c r="IWL274" s="412"/>
      <c r="IWM274" s="412"/>
      <c r="IWN274" s="412"/>
      <c r="IWO274" s="412"/>
      <c r="IWP274" s="412"/>
      <c r="IWQ274" s="412"/>
      <c r="IWR274" s="412"/>
      <c r="IWS274" s="412"/>
      <c r="IWT274" s="412"/>
      <c r="IWU274" s="412"/>
      <c r="IWV274" s="412"/>
      <c r="IWW274" s="412"/>
      <c r="IWX274" s="412"/>
      <c r="IWY274" s="412"/>
      <c r="IWZ274" s="412"/>
      <c r="IXA274" s="412"/>
      <c r="IXB274" s="412"/>
      <c r="IXC274" s="412"/>
      <c r="IXD274" s="412"/>
      <c r="IXE274" s="412"/>
      <c r="IXF274" s="412"/>
      <c r="IXG274" s="412"/>
      <c r="IXH274" s="412"/>
      <c r="IXI274" s="412"/>
      <c r="IXJ274" s="413"/>
      <c r="IXK274" s="413"/>
      <c r="IXL274" s="413"/>
      <c r="IXM274" s="413"/>
      <c r="IXN274" s="413"/>
      <c r="IXO274" s="413"/>
      <c r="IXP274" s="413"/>
      <c r="IXQ274" s="413"/>
      <c r="IXR274" s="413"/>
      <c r="IXS274" s="413"/>
      <c r="IXT274" s="413"/>
      <c r="IXU274" s="413"/>
      <c r="IXV274" s="413"/>
      <c r="IXW274" s="413"/>
      <c r="IXX274" s="413"/>
      <c r="IXY274" s="413"/>
      <c r="IXZ274" s="413"/>
      <c r="IYA274" s="413"/>
      <c r="IYB274" s="413"/>
      <c r="IYC274" s="413"/>
      <c r="IYD274" s="413"/>
      <c r="IYE274" s="413"/>
      <c r="IYF274" s="413"/>
      <c r="IYG274" s="413"/>
      <c r="IYH274" s="414"/>
      <c r="IYI274" s="414"/>
      <c r="IYJ274" s="414"/>
      <c r="IYK274" s="414"/>
      <c r="IYL274" s="414"/>
      <c r="IYM274" s="413"/>
      <c r="IYN274" s="413"/>
      <c r="IYO274" s="414"/>
      <c r="IYP274" s="414"/>
      <c r="IYQ274" s="413"/>
      <c r="IYR274" s="413"/>
      <c r="IYS274" s="414"/>
      <c r="IYT274" s="414"/>
      <c r="IYU274" s="413"/>
      <c r="IYV274" s="413"/>
      <c r="IYW274" s="413"/>
      <c r="IYX274" s="413"/>
      <c r="IYY274" s="413"/>
      <c r="IYZ274" s="413"/>
      <c r="IZA274" s="413"/>
      <c r="IZB274" s="414"/>
      <c r="IZC274" s="414"/>
      <c r="IZD274" s="413"/>
      <c r="IZE274" s="413"/>
      <c r="IZF274" s="414"/>
      <c r="IZG274" s="414"/>
      <c r="IZH274" s="413"/>
      <c r="IZI274" s="413"/>
      <c r="IZJ274" s="413"/>
      <c r="IZK274" s="413"/>
      <c r="IZL274" s="413"/>
      <c r="IZM274" s="407"/>
      <c r="IZN274" s="439"/>
      <c r="IZO274" s="413"/>
      <c r="IZP274" s="413"/>
      <c r="IZQ274" s="413"/>
      <c r="IZR274" s="413"/>
      <c r="IZS274" s="413"/>
      <c r="IZT274" s="413"/>
      <c r="IZU274" s="413"/>
      <c r="IZV274" s="412"/>
      <c r="IZW274" s="412"/>
      <c r="IZX274" s="412"/>
      <c r="IZY274" s="412"/>
      <c r="IZZ274" s="412"/>
      <c r="JAA274" s="412"/>
      <c r="JAB274" s="412"/>
      <c r="JAC274" s="412"/>
      <c r="JAD274" s="412"/>
      <c r="JAE274" s="412"/>
      <c r="JAF274" s="412"/>
      <c r="JAG274" s="412"/>
      <c r="JAH274" s="412"/>
      <c r="JAI274" s="412"/>
      <c r="JAJ274" s="412"/>
      <c r="JAK274" s="412"/>
      <c r="JAL274" s="412"/>
      <c r="JAM274" s="412"/>
      <c r="JAN274" s="412"/>
      <c r="JAO274" s="412"/>
      <c r="JAP274" s="412"/>
      <c r="JAQ274" s="412"/>
      <c r="JAR274" s="412"/>
      <c r="JAS274" s="412"/>
      <c r="JAT274" s="412"/>
      <c r="JAU274" s="412"/>
      <c r="JAV274" s="412"/>
      <c r="JAW274" s="412"/>
      <c r="JAX274" s="412"/>
      <c r="JAY274" s="412"/>
      <c r="JAZ274" s="412"/>
      <c r="JBA274" s="412"/>
      <c r="JBB274" s="412"/>
      <c r="JBC274" s="412"/>
      <c r="JBD274" s="412"/>
      <c r="JBE274" s="412"/>
      <c r="JBF274" s="412"/>
      <c r="JBG274" s="412"/>
      <c r="JBH274" s="412"/>
      <c r="JBI274" s="412"/>
      <c r="JBJ274" s="412"/>
      <c r="JBK274" s="412"/>
      <c r="JBL274" s="412"/>
      <c r="JBM274" s="412"/>
      <c r="JBN274" s="413"/>
      <c r="JBO274" s="413"/>
      <c r="JBP274" s="413"/>
      <c r="JBQ274" s="413"/>
      <c r="JBR274" s="413"/>
      <c r="JBS274" s="413"/>
      <c r="JBT274" s="413"/>
      <c r="JBU274" s="413"/>
      <c r="JBV274" s="413"/>
      <c r="JBW274" s="413"/>
      <c r="JBX274" s="413"/>
      <c r="JBY274" s="413"/>
      <c r="JBZ274" s="413"/>
      <c r="JCA274" s="413"/>
      <c r="JCB274" s="413"/>
      <c r="JCC274" s="413"/>
      <c r="JCD274" s="413"/>
      <c r="JCE274" s="413"/>
      <c r="JCF274" s="413"/>
      <c r="JCG274" s="413"/>
      <c r="JCH274" s="413"/>
      <c r="JCI274" s="413"/>
      <c r="JCJ274" s="413"/>
      <c r="JCK274" s="413"/>
      <c r="JCL274" s="414"/>
      <c r="JCM274" s="414"/>
      <c r="JCN274" s="414"/>
      <c r="JCO274" s="414"/>
      <c r="JCP274" s="414"/>
      <c r="JCQ274" s="413"/>
      <c r="JCR274" s="413"/>
      <c r="JCS274" s="414"/>
      <c r="JCT274" s="414"/>
      <c r="JCU274" s="413"/>
      <c r="JCV274" s="413"/>
      <c r="JCW274" s="414"/>
      <c r="JCX274" s="414"/>
      <c r="JCY274" s="413"/>
      <c r="JCZ274" s="413"/>
      <c r="JDA274" s="413"/>
      <c r="JDB274" s="413"/>
      <c r="JDC274" s="413"/>
      <c r="JDD274" s="413"/>
      <c r="JDE274" s="413"/>
      <c r="JDF274" s="414"/>
      <c r="JDG274" s="414"/>
      <c r="JDH274" s="413"/>
      <c r="JDI274" s="413"/>
      <c r="JDJ274" s="414"/>
      <c r="JDK274" s="414"/>
      <c r="JDL274" s="413"/>
      <c r="JDM274" s="413"/>
      <c r="JDN274" s="413"/>
      <c r="JDO274" s="413"/>
      <c r="JDP274" s="413"/>
      <c r="JDQ274" s="407"/>
      <c r="JDR274" s="439"/>
      <c r="JDS274" s="413"/>
      <c r="JDT274" s="413"/>
      <c r="JDU274" s="413"/>
      <c r="JDV274" s="413"/>
      <c r="JDW274" s="413"/>
      <c r="JDX274" s="413"/>
      <c r="JDY274" s="413"/>
      <c r="JDZ274" s="412"/>
      <c r="JEA274" s="412"/>
      <c r="JEB274" s="412"/>
      <c r="JEC274" s="412"/>
      <c r="JED274" s="412"/>
      <c r="JEE274" s="412"/>
      <c r="JEF274" s="412"/>
      <c r="JEG274" s="412"/>
      <c r="JEH274" s="412"/>
      <c r="JEI274" s="412"/>
      <c r="JEJ274" s="412"/>
      <c r="JEK274" s="412"/>
      <c r="JEL274" s="412"/>
      <c r="JEM274" s="412"/>
      <c r="JEN274" s="412"/>
      <c r="JEO274" s="412"/>
      <c r="JEP274" s="412"/>
      <c r="JEQ274" s="412"/>
      <c r="JER274" s="412"/>
      <c r="JES274" s="412"/>
      <c r="JET274" s="412"/>
      <c r="JEU274" s="412"/>
      <c r="JEV274" s="412"/>
      <c r="JEW274" s="412"/>
      <c r="JEX274" s="412"/>
      <c r="JEY274" s="412"/>
      <c r="JEZ274" s="412"/>
      <c r="JFA274" s="412"/>
      <c r="JFB274" s="412"/>
      <c r="JFC274" s="412"/>
      <c r="JFD274" s="412"/>
      <c r="JFE274" s="412"/>
      <c r="JFF274" s="412"/>
      <c r="JFG274" s="412"/>
      <c r="JFH274" s="412"/>
      <c r="JFI274" s="412"/>
      <c r="JFJ274" s="412"/>
      <c r="JFK274" s="412"/>
      <c r="JFL274" s="412"/>
      <c r="JFM274" s="412"/>
      <c r="JFN274" s="412"/>
      <c r="JFO274" s="412"/>
      <c r="JFP274" s="412"/>
      <c r="JFQ274" s="412"/>
      <c r="JFR274" s="413"/>
      <c r="JFS274" s="413"/>
      <c r="JFT274" s="413"/>
      <c r="JFU274" s="413"/>
      <c r="JFV274" s="413"/>
      <c r="JFW274" s="413"/>
      <c r="JFX274" s="413"/>
      <c r="JFY274" s="413"/>
      <c r="JFZ274" s="413"/>
      <c r="JGA274" s="413"/>
      <c r="JGB274" s="413"/>
      <c r="JGC274" s="413"/>
      <c r="JGD274" s="413"/>
      <c r="JGE274" s="413"/>
      <c r="JGF274" s="413"/>
      <c r="JGG274" s="413"/>
      <c r="JGH274" s="413"/>
      <c r="JGI274" s="413"/>
      <c r="JGJ274" s="413"/>
      <c r="JGK274" s="413"/>
      <c r="JGL274" s="413"/>
      <c r="JGM274" s="413"/>
      <c r="JGN274" s="413"/>
      <c r="JGO274" s="413"/>
      <c r="JGP274" s="414"/>
      <c r="JGQ274" s="414"/>
      <c r="JGR274" s="414"/>
      <c r="JGS274" s="414"/>
      <c r="JGT274" s="414"/>
      <c r="JGU274" s="413"/>
      <c r="JGV274" s="413"/>
      <c r="JGW274" s="414"/>
      <c r="JGX274" s="414"/>
      <c r="JGY274" s="413"/>
      <c r="JGZ274" s="413"/>
      <c r="JHA274" s="414"/>
      <c r="JHB274" s="414"/>
      <c r="JHC274" s="413"/>
      <c r="JHD274" s="413"/>
      <c r="JHE274" s="413"/>
      <c r="JHF274" s="413"/>
      <c r="JHG274" s="413"/>
      <c r="JHH274" s="413"/>
      <c r="JHI274" s="413"/>
      <c r="JHJ274" s="414"/>
      <c r="JHK274" s="414"/>
      <c r="JHL274" s="413"/>
      <c r="JHM274" s="413"/>
      <c r="JHN274" s="414"/>
      <c r="JHO274" s="414"/>
      <c r="JHP274" s="413"/>
      <c r="JHQ274" s="413"/>
      <c r="JHR274" s="413"/>
      <c r="JHS274" s="413"/>
      <c r="JHT274" s="413"/>
      <c r="JHU274" s="407"/>
      <c r="JHV274" s="439"/>
      <c r="JHW274" s="413"/>
      <c r="JHX274" s="413"/>
      <c r="JHY274" s="413"/>
      <c r="JHZ274" s="413"/>
      <c r="JIA274" s="413"/>
      <c r="JIB274" s="413"/>
      <c r="JIC274" s="413"/>
      <c r="JID274" s="412"/>
      <c r="JIE274" s="412"/>
      <c r="JIF274" s="412"/>
      <c r="JIG274" s="412"/>
      <c r="JIH274" s="412"/>
      <c r="JII274" s="412"/>
      <c r="JIJ274" s="412"/>
      <c r="JIK274" s="412"/>
      <c r="JIL274" s="412"/>
      <c r="JIM274" s="412"/>
      <c r="JIN274" s="412"/>
      <c r="JIO274" s="412"/>
      <c r="JIP274" s="412"/>
      <c r="JIQ274" s="412"/>
      <c r="JIR274" s="412"/>
      <c r="JIS274" s="412"/>
      <c r="JIT274" s="412"/>
      <c r="JIU274" s="412"/>
      <c r="JIV274" s="412"/>
      <c r="JIW274" s="412"/>
      <c r="JIX274" s="412"/>
      <c r="JIY274" s="412"/>
      <c r="JIZ274" s="412"/>
      <c r="JJA274" s="412"/>
      <c r="JJB274" s="412"/>
      <c r="JJC274" s="412"/>
      <c r="JJD274" s="412"/>
      <c r="JJE274" s="412"/>
      <c r="JJF274" s="412"/>
      <c r="JJG274" s="412"/>
      <c r="JJH274" s="412"/>
      <c r="JJI274" s="412"/>
      <c r="JJJ274" s="412"/>
      <c r="JJK274" s="412"/>
      <c r="JJL274" s="412"/>
      <c r="JJM274" s="412"/>
      <c r="JJN274" s="412"/>
      <c r="JJO274" s="412"/>
      <c r="JJP274" s="412"/>
      <c r="JJQ274" s="412"/>
      <c r="JJR274" s="412"/>
      <c r="JJS274" s="412"/>
      <c r="JJT274" s="412"/>
      <c r="JJU274" s="412"/>
      <c r="JJV274" s="413"/>
      <c r="JJW274" s="413"/>
      <c r="JJX274" s="413"/>
      <c r="JJY274" s="413"/>
      <c r="JJZ274" s="413"/>
      <c r="JKA274" s="413"/>
      <c r="JKB274" s="413"/>
      <c r="JKC274" s="413"/>
      <c r="JKD274" s="413"/>
      <c r="JKE274" s="413"/>
      <c r="JKF274" s="413"/>
      <c r="JKG274" s="413"/>
      <c r="JKH274" s="413"/>
      <c r="JKI274" s="413"/>
      <c r="JKJ274" s="413"/>
      <c r="JKK274" s="413"/>
      <c r="JKL274" s="413"/>
      <c r="JKM274" s="413"/>
      <c r="JKN274" s="413"/>
      <c r="JKO274" s="413"/>
      <c r="JKP274" s="413"/>
      <c r="JKQ274" s="413"/>
      <c r="JKR274" s="413"/>
      <c r="JKS274" s="413"/>
      <c r="JKT274" s="414"/>
      <c r="JKU274" s="414"/>
      <c r="JKV274" s="414"/>
      <c r="JKW274" s="414"/>
      <c r="JKX274" s="414"/>
      <c r="JKY274" s="413"/>
      <c r="JKZ274" s="413"/>
      <c r="JLA274" s="414"/>
      <c r="JLB274" s="414"/>
      <c r="JLC274" s="413"/>
      <c r="JLD274" s="413"/>
      <c r="JLE274" s="414"/>
      <c r="JLF274" s="414"/>
      <c r="JLG274" s="413"/>
      <c r="JLH274" s="413"/>
      <c r="JLI274" s="413"/>
      <c r="JLJ274" s="413"/>
      <c r="JLK274" s="413"/>
      <c r="JLL274" s="413"/>
      <c r="JLM274" s="413"/>
      <c r="JLN274" s="414"/>
      <c r="JLO274" s="414"/>
      <c r="JLP274" s="413"/>
      <c r="JLQ274" s="413"/>
      <c r="JLR274" s="414"/>
      <c r="JLS274" s="414"/>
      <c r="JLT274" s="413"/>
      <c r="JLU274" s="413"/>
      <c r="JLV274" s="413"/>
      <c r="JLW274" s="413"/>
      <c r="JLX274" s="413"/>
      <c r="JLY274" s="407"/>
      <c r="JLZ274" s="439"/>
      <c r="JMA274" s="413"/>
      <c r="JMB274" s="413"/>
      <c r="JMC274" s="413"/>
      <c r="JMD274" s="413"/>
      <c r="JME274" s="413"/>
      <c r="JMF274" s="413"/>
      <c r="JMG274" s="413"/>
      <c r="JMH274" s="412"/>
      <c r="JMI274" s="412"/>
      <c r="JMJ274" s="412"/>
      <c r="JMK274" s="412"/>
      <c r="JML274" s="412"/>
      <c r="JMM274" s="412"/>
      <c r="JMN274" s="412"/>
      <c r="JMO274" s="412"/>
      <c r="JMP274" s="412"/>
      <c r="JMQ274" s="412"/>
      <c r="JMR274" s="412"/>
      <c r="JMS274" s="412"/>
      <c r="JMT274" s="412"/>
      <c r="JMU274" s="412"/>
      <c r="JMV274" s="412"/>
      <c r="JMW274" s="412"/>
      <c r="JMX274" s="412"/>
      <c r="JMY274" s="412"/>
      <c r="JMZ274" s="412"/>
      <c r="JNA274" s="412"/>
      <c r="JNB274" s="412"/>
      <c r="JNC274" s="412"/>
      <c r="JND274" s="412"/>
      <c r="JNE274" s="412"/>
      <c r="JNF274" s="412"/>
      <c r="JNG274" s="412"/>
      <c r="JNH274" s="412"/>
      <c r="JNI274" s="412"/>
      <c r="JNJ274" s="412"/>
      <c r="JNK274" s="412"/>
      <c r="JNL274" s="412"/>
      <c r="JNM274" s="412"/>
      <c r="JNN274" s="412"/>
      <c r="JNO274" s="412"/>
      <c r="JNP274" s="412"/>
      <c r="JNQ274" s="412"/>
      <c r="JNR274" s="412"/>
      <c r="JNS274" s="412"/>
      <c r="JNT274" s="412"/>
      <c r="JNU274" s="412"/>
      <c r="JNV274" s="412"/>
      <c r="JNW274" s="412"/>
      <c r="JNX274" s="412"/>
      <c r="JNY274" s="412"/>
      <c r="JNZ274" s="413"/>
      <c r="JOA274" s="413"/>
      <c r="JOB274" s="413"/>
      <c r="JOC274" s="413"/>
      <c r="JOD274" s="413"/>
      <c r="JOE274" s="413"/>
      <c r="JOF274" s="413"/>
      <c r="JOG274" s="413"/>
      <c r="JOH274" s="413"/>
      <c r="JOI274" s="413"/>
      <c r="JOJ274" s="413"/>
      <c r="JOK274" s="413"/>
      <c r="JOL274" s="413"/>
      <c r="JOM274" s="413"/>
      <c r="JON274" s="413"/>
      <c r="JOO274" s="413"/>
      <c r="JOP274" s="413"/>
      <c r="JOQ274" s="413"/>
      <c r="JOR274" s="413"/>
      <c r="JOS274" s="413"/>
      <c r="JOT274" s="413"/>
      <c r="JOU274" s="413"/>
      <c r="JOV274" s="413"/>
      <c r="JOW274" s="413"/>
      <c r="JOX274" s="414"/>
      <c r="JOY274" s="414"/>
      <c r="JOZ274" s="414"/>
      <c r="JPA274" s="414"/>
      <c r="JPB274" s="414"/>
      <c r="JPC274" s="413"/>
      <c r="JPD274" s="413"/>
      <c r="JPE274" s="414"/>
      <c r="JPF274" s="414"/>
      <c r="JPG274" s="413"/>
      <c r="JPH274" s="413"/>
      <c r="JPI274" s="414"/>
      <c r="JPJ274" s="414"/>
      <c r="JPK274" s="413"/>
      <c r="JPL274" s="413"/>
      <c r="JPM274" s="413"/>
      <c r="JPN274" s="413"/>
      <c r="JPO274" s="413"/>
      <c r="JPP274" s="413"/>
      <c r="JPQ274" s="413"/>
      <c r="JPR274" s="414"/>
      <c r="JPS274" s="414"/>
      <c r="JPT274" s="413"/>
      <c r="JPU274" s="413"/>
      <c r="JPV274" s="414"/>
      <c r="JPW274" s="414"/>
      <c r="JPX274" s="413"/>
      <c r="JPY274" s="413"/>
      <c r="JPZ274" s="413"/>
      <c r="JQA274" s="413"/>
      <c r="JQB274" s="413"/>
      <c r="JQC274" s="407"/>
      <c r="JQD274" s="439"/>
      <c r="JQE274" s="413"/>
      <c r="JQF274" s="413"/>
      <c r="JQG274" s="413"/>
      <c r="JQH274" s="413"/>
      <c r="JQI274" s="413"/>
      <c r="JQJ274" s="413"/>
      <c r="JQK274" s="413"/>
      <c r="JQL274" s="412"/>
      <c r="JQM274" s="412"/>
      <c r="JQN274" s="412"/>
      <c r="JQO274" s="412"/>
      <c r="JQP274" s="412"/>
      <c r="JQQ274" s="412"/>
      <c r="JQR274" s="412"/>
      <c r="JQS274" s="412"/>
      <c r="JQT274" s="412"/>
      <c r="JQU274" s="412"/>
      <c r="JQV274" s="412"/>
      <c r="JQW274" s="412"/>
      <c r="JQX274" s="412"/>
      <c r="JQY274" s="412"/>
      <c r="JQZ274" s="412"/>
      <c r="JRA274" s="412"/>
      <c r="JRB274" s="412"/>
      <c r="JRC274" s="412"/>
      <c r="JRD274" s="412"/>
      <c r="JRE274" s="412"/>
      <c r="JRF274" s="412"/>
      <c r="JRG274" s="412"/>
      <c r="JRH274" s="412"/>
      <c r="JRI274" s="412"/>
      <c r="JRJ274" s="412"/>
      <c r="JRK274" s="412"/>
      <c r="JRL274" s="412"/>
      <c r="JRM274" s="412"/>
      <c r="JRN274" s="412"/>
      <c r="JRO274" s="412"/>
      <c r="JRP274" s="412"/>
      <c r="JRQ274" s="412"/>
      <c r="JRR274" s="412"/>
      <c r="JRS274" s="412"/>
      <c r="JRT274" s="412"/>
      <c r="JRU274" s="412"/>
      <c r="JRV274" s="412"/>
      <c r="JRW274" s="412"/>
      <c r="JRX274" s="412"/>
      <c r="JRY274" s="412"/>
      <c r="JRZ274" s="412"/>
      <c r="JSA274" s="412"/>
      <c r="JSB274" s="412"/>
      <c r="JSC274" s="412"/>
      <c r="JSD274" s="413"/>
      <c r="JSE274" s="413"/>
      <c r="JSF274" s="413"/>
      <c r="JSG274" s="413"/>
      <c r="JSH274" s="413"/>
      <c r="JSI274" s="413"/>
      <c r="JSJ274" s="413"/>
      <c r="JSK274" s="413"/>
      <c r="JSL274" s="413"/>
      <c r="JSM274" s="413"/>
      <c r="JSN274" s="413"/>
      <c r="JSO274" s="413"/>
      <c r="JSP274" s="413"/>
      <c r="JSQ274" s="413"/>
      <c r="JSR274" s="413"/>
      <c r="JSS274" s="413"/>
      <c r="JST274" s="413"/>
      <c r="JSU274" s="413"/>
      <c r="JSV274" s="413"/>
      <c r="JSW274" s="413"/>
      <c r="JSX274" s="413"/>
      <c r="JSY274" s="413"/>
      <c r="JSZ274" s="413"/>
      <c r="JTA274" s="413"/>
      <c r="JTB274" s="414"/>
      <c r="JTC274" s="414"/>
      <c r="JTD274" s="414"/>
      <c r="JTE274" s="414"/>
      <c r="JTF274" s="414"/>
      <c r="JTG274" s="413"/>
      <c r="JTH274" s="413"/>
      <c r="JTI274" s="414"/>
      <c r="JTJ274" s="414"/>
      <c r="JTK274" s="413"/>
      <c r="JTL274" s="413"/>
      <c r="JTM274" s="414"/>
      <c r="JTN274" s="414"/>
      <c r="JTO274" s="413"/>
      <c r="JTP274" s="413"/>
      <c r="JTQ274" s="413"/>
      <c r="JTR274" s="413"/>
      <c r="JTS274" s="413"/>
      <c r="JTT274" s="413"/>
      <c r="JTU274" s="413"/>
      <c r="JTV274" s="414"/>
      <c r="JTW274" s="414"/>
      <c r="JTX274" s="413"/>
      <c r="JTY274" s="413"/>
      <c r="JTZ274" s="414"/>
      <c r="JUA274" s="414"/>
      <c r="JUB274" s="413"/>
      <c r="JUC274" s="413"/>
      <c r="JUD274" s="413"/>
      <c r="JUE274" s="413"/>
      <c r="JUF274" s="413"/>
      <c r="JUG274" s="407"/>
      <c r="JUH274" s="439"/>
      <c r="JUI274" s="413"/>
      <c r="JUJ274" s="413"/>
      <c r="JUK274" s="413"/>
      <c r="JUL274" s="413"/>
      <c r="JUM274" s="413"/>
      <c r="JUN274" s="413"/>
      <c r="JUO274" s="413"/>
      <c r="JUP274" s="412"/>
      <c r="JUQ274" s="412"/>
      <c r="JUR274" s="412"/>
      <c r="JUS274" s="412"/>
      <c r="JUT274" s="412"/>
      <c r="JUU274" s="412"/>
      <c r="JUV274" s="412"/>
      <c r="JUW274" s="412"/>
      <c r="JUX274" s="412"/>
      <c r="JUY274" s="412"/>
      <c r="JUZ274" s="412"/>
      <c r="JVA274" s="412"/>
      <c r="JVB274" s="412"/>
      <c r="JVC274" s="412"/>
      <c r="JVD274" s="412"/>
      <c r="JVE274" s="412"/>
      <c r="JVF274" s="412"/>
      <c r="JVG274" s="412"/>
      <c r="JVH274" s="412"/>
      <c r="JVI274" s="412"/>
      <c r="JVJ274" s="412"/>
      <c r="JVK274" s="412"/>
      <c r="JVL274" s="412"/>
      <c r="JVM274" s="412"/>
      <c r="JVN274" s="412"/>
      <c r="JVO274" s="412"/>
      <c r="JVP274" s="412"/>
      <c r="JVQ274" s="412"/>
      <c r="JVR274" s="412"/>
      <c r="JVS274" s="412"/>
      <c r="JVT274" s="412"/>
      <c r="JVU274" s="412"/>
      <c r="JVV274" s="412"/>
      <c r="JVW274" s="412"/>
      <c r="JVX274" s="412"/>
      <c r="JVY274" s="412"/>
      <c r="JVZ274" s="412"/>
      <c r="JWA274" s="412"/>
      <c r="JWB274" s="412"/>
      <c r="JWC274" s="412"/>
      <c r="JWD274" s="412"/>
      <c r="JWE274" s="412"/>
      <c r="JWF274" s="412"/>
      <c r="JWG274" s="412"/>
      <c r="JWH274" s="413"/>
      <c r="JWI274" s="413"/>
      <c r="JWJ274" s="413"/>
      <c r="JWK274" s="413"/>
      <c r="JWL274" s="413"/>
      <c r="JWM274" s="413"/>
      <c r="JWN274" s="413"/>
      <c r="JWO274" s="413"/>
      <c r="JWP274" s="413"/>
      <c r="JWQ274" s="413"/>
      <c r="JWR274" s="413"/>
      <c r="JWS274" s="413"/>
      <c r="JWT274" s="413"/>
      <c r="JWU274" s="413"/>
      <c r="JWV274" s="413"/>
      <c r="JWW274" s="413"/>
      <c r="JWX274" s="413"/>
      <c r="JWY274" s="413"/>
      <c r="JWZ274" s="413"/>
      <c r="JXA274" s="413"/>
      <c r="JXB274" s="413"/>
      <c r="JXC274" s="413"/>
      <c r="JXD274" s="413"/>
      <c r="JXE274" s="413"/>
      <c r="JXF274" s="414"/>
      <c r="JXG274" s="414"/>
      <c r="JXH274" s="414"/>
      <c r="JXI274" s="414"/>
      <c r="JXJ274" s="414"/>
      <c r="JXK274" s="413"/>
      <c r="JXL274" s="413"/>
      <c r="JXM274" s="414"/>
      <c r="JXN274" s="414"/>
      <c r="JXO274" s="413"/>
      <c r="JXP274" s="413"/>
      <c r="JXQ274" s="414"/>
      <c r="JXR274" s="414"/>
      <c r="JXS274" s="413"/>
      <c r="JXT274" s="413"/>
      <c r="JXU274" s="413"/>
      <c r="JXV274" s="413"/>
      <c r="JXW274" s="413"/>
      <c r="JXX274" s="413"/>
      <c r="JXY274" s="413"/>
      <c r="JXZ274" s="414"/>
      <c r="JYA274" s="414"/>
      <c r="JYB274" s="413"/>
      <c r="JYC274" s="413"/>
      <c r="JYD274" s="414"/>
      <c r="JYE274" s="414"/>
      <c r="JYF274" s="413"/>
      <c r="JYG274" s="413"/>
      <c r="JYH274" s="413"/>
      <c r="JYI274" s="413"/>
      <c r="JYJ274" s="413"/>
      <c r="JYK274" s="407"/>
      <c r="JYL274" s="439"/>
      <c r="JYM274" s="413"/>
      <c r="JYN274" s="413"/>
      <c r="JYO274" s="413"/>
      <c r="JYP274" s="413"/>
      <c r="JYQ274" s="413"/>
      <c r="JYR274" s="413"/>
      <c r="JYS274" s="413"/>
      <c r="JYT274" s="412"/>
      <c r="JYU274" s="412"/>
      <c r="JYV274" s="412"/>
      <c r="JYW274" s="412"/>
      <c r="JYX274" s="412"/>
      <c r="JYY274" s="412"/>
      <c r="JYZ274" s="412"/>
      <c r="JZA274" s="412"/>
      <c r="JZB274" s="412"/>
      <c r="JZC274" s="412"/>
      <c r="JZD274" s="412"/>
      <c r="JZE274" s="412"/>
      <c r="JZF274" s="412"/>
      <c r="JZG274" s="412"/>
      <c r="JZH274" s="412"/>
      <c r="JZI274" s="412"/>
      <c r="JZJ274" s="412"/>
      <c r="JZK274" s="412"/>
      <c r="JZL274" s="412"/>
      <c r="JZM274" s="412"/>
      <c r="JZN274" s="412"/>
      <c r="JZO274" s="412"/>
      <c r="JZP274" s="412"/>
      <c r="JZQ274" s="412"/>
      <c r="JZR274" s="412"/>
      <c r="JZS274" s="412"/>
      <c r="JZT274" s="412"/>
      <c r="JZU274" s="412"/>
      <c r="JZV274" s="412"/>
      <c r="JZW274" s="412"/>
      <c r="JZX274" s="412"/>
      <c r="JZY274" s="412"/>
      <c r="JZZ274" s="412"/>
      <c r="KAA274" s="412"/>
      <c r="KAB274" s="412"/>
      <c r="KAC274" s="412"/>
      <c r="KAD274" s="412"/>
      <c r="KAE274" s="412"/>
      <c r="KAF274" s="412"/>
      <c r="KAG274" s="412"/>
      <c r="KAH274" s="412"/>
      <c r="KAI274" s="412"/>
      <c r="KAJ274" s="412"/>
      <c r="KAK274" s="412"/>
      <c r="KAL274" s="413"/>
      <c r="KAM274" s="413"/>
      <c r="KAN274" s="413"/>
      <c r="KAO274" s="413"/>
      <c r="KAP274" s="413"/>
      <c r="KAQ274" s="413"/>
      <c r="KAR274" s="413"/>
      <c r="KAS274" s="413"/>
      <c r="KAT274" s="413"/>
      <c r="KAU274" s="413"/>
      <c r="KAV274" s="413"/>
      <c r="KAW274" s="413"/>
      <c r="KAX274" s="413"/>
      <c r="KAY274" s="413"/>
      <c r="KAZ274" s="413"/>
      <c r="KBA274" s="413"/>
      <c r="KBB274" s="413"/>
      <c r="KBC274" s="413"/>
      <c r="KBD274" s="413"/>
      <c r="KBE274" s="413"/>
      <c r="KBF274" s="413"/>
      <c r="KBG274" s="413"/>
      <c r="KBH274" s="413"/>
      <c r="KBI274" s="413"/>
      <c r="KBJ274" s="414"/>
      <c r="KBK274" s="414"/>
      <c r="KBL274" s="414"/>
      <c r="KBM274" s="414"/>
      <c r="KBN274" s="414"/>
      <c r="KBO274" s="413"/>
      <c r="KBP274" s="413"/>
      <c r="KBQ274" s="414"/>
      <c r="KBR274" s="414"/>
      <c r="KBS274" s="413"/>
      <c r="KBT274" s="413"/>
      <c r="KBU274" s="414"/>
      <c r="KBV274" s="414"/>
      <c r="KBW274" s="413"/>
      <c r="KBX274" s="413"/>
      <c r="KBY274" s="413"/>
      <c r="KBZ274" s="413"/>
      <c r="KCA274" s="413"/>
      <c r="KCB274" s="413"/>
      <c r="KCC274" s="413"/>
      <c r="KCD274" s="414"/>
      <c r="KCE274" s="414"/>
      <c r="KCF274" s="413"/>
      <c r="KCG274" s="413"/>
      <c r="KCH274" s="414"/>
      <c r="KCI274" s="414"/>
      <c r="KCJ274" s="413"/>
      <c r="KCK274" s="413"/>
      <c r="KCL274" s="413"/>
      <c r="KCM274" s="413"/>
      <c r="KCN274" s="413"/>
      <c r="KCO274" s="407"/>
      <c r="KCP274" s="439"/>
      <c r="KCQ274" s="413"/>
      <c r="KCR274" s="413"/>
      <c r="KCS274" s="413"/>
      <c r="KCT274" s="413"/>
      <c r="KCU274" s="413"/>
      <c r="KCV274" s="413"/>
      <c r="KCW274" s="413"/>
      <c r="KCX274" s="412"/>
      <c r="KCY274" s="412"/>
      <c r="KCZ274" s="412"/>
      <c r="KDA274" s="412"/>
      <c r="KDB274" s="412"/>
      <c r="KDC274" s="412"/>
      <c r="KDD274" s="412"/>
      <c r="KDE274" s="412"/>
      <c r="KDF274" s="412"/>
      <c r="KDG274" s="412"/>
      <c r="KDH274" s="412"/>
      <c r="KDI274" s="412"/>
      <c r="KDJ274" s="412"/>
      <c r="KDK274" s="412"/>
      <c r="KDL274" s="412"/>
      <c r="KDM274" s="412"/>
      <c r="KDN274" s="412"/>
      <c r="KDO274" s="412"/>
      <c r="KDP274" s="412"/>
      <c r="KDQ274" s="412"/>
      <c r="KDR274" s="412"/>
      <c r="KDS274" s="412"/>
      <c r="KDT274" s="412"/>
      <c r="KDU274" s="412"/>
      <c r="KDV274" s="412"/>
      <c r="KDW274" s="412"/>
      <c r="KDX274" s="412"/>
      <c r="KDY274" s="412"/>
      <c r="KDZ274" s="412"/>
      <c r="KEA274" s="412"/>
      <c r="KEB274" s="412"/>
      <c r="KEC274" s="412"/>
      <c r="KED274" s="412"/>
      <c r="KEE274" s="412"/>
      <c r="KEF274" s="412"/>
      <c r="KEG274" s="412"/>
      <c r="KEH274" s="412"/>
      <c r="KEI274" s="412"/>
      <c r="KEJ274" s="412"/>
      <c r="KEK274" s="412"/>
      <c r="KEL274" s="412"/>
      <c r="KEM274" s="412"/>
      <c r="KEN274" s="412"/>
      <c r="KEO274" s="412"/>
      <c r="KEP274" s="413"/>
      <c r="KEQ274" s="413"/>
      <c r="KER274" s="413"/>
      <c r="KES274" s="413"/>
      <c r="KET274" s="413"/>
      <c r="KEU274" s="413"/>
      <c r="KEV274" s="413"/>
      <c r="KEW274" s="413"/>
      <c r="KEX274" s="413"/>
      <c r="KEY274" s="413"/>
      <c r="KEZ274" s="413"/>
      <c r="KFA274" s="413"/>
      <c r="KFB274" s="413"/>
      <c r="KFC274" s="413"/>
      <c r="KFD274" s="413"/>
      <c r="KFE274" s="413"/>
      <c r="KFF274" s="413"/>
      <c r="KFG274" s="413"/>
      <c r="KFH274" s="413"/>
      <c r="KFI274" s="413"/>
      <c r="KFJ274" s="413"/>
      <c r="KFK274" s="413"/>
      <c r="KFL274" s="413"/>
      <c r="KFM274" s="413"/>
      <c r="KFN274" s="414"/>
      <c r="KFO274" s="414"/>
      <c r="KFP274" s="414"/>
      <c r="KFQ274" s="414"/>
      <c r="KFR274" s="414"/>
      <c r="KFS274" s="413"/>
      <c r="KFT274" s="413"/>
      <c r="KFU274" s="414"/>
      <c r="KFV274" s="414"/>
      <c r="KFW274" s="413"/>
      <c r="KFX274" s="413"/>
      <c r="KFY274" s="414"/>
      <c r="KFZ274" s="414"/>
      <c r="KGA274" s="413"/>
      <c r="KGB274" s="413"/>
      <c r="KGC274" s="413"/>
      <c r="KGD274" s="413"/>
      <c r="KGE274" s="413"/>
      <c r="KGF274" s="413"/>
      <c r="KGG274" s="413"/>
      <c r="KGH274" s="414"/>
      <c r="KGI274" s="414"/>
      <c r="KGJ274" s="413"/>
      <c r="KGK274" s="413"/>
      <c r="KGL274" s="414"/>
      <c r="KGM274" s="414"/>
      <c r="KGN274" s="413"/>
      <c r="KGO274" s="413"/>
      <c r="KGP274" s="413"/>
      <c r="KGQ274" s="413"/>
      <c r="KGR274" s="413"/>
      <c r="KGS274" s="407"/>
      <c r="KGT274" s="439"/>
      <c r="KGU274" s="413"/>
      <c r="KGV274" s="413"/>
      <c r="KGW274" s="413"/>
      <c r="KGX274" s="413"/>
      <c r="KGY274" s="413"/>
      <c r="KGZ274" s="413"/>
      <c r="KHA274" s="413"/>
      <c r="KHB274" s="412"/>
      <c r="KHC274" s="412"/>
      <c r="KHD274" s="412"/>
      <c r="KHE274" s="412"/>
      <c r="KHF274" s="412"/>
      <c r="KHG274" s="412"/>
      <c r="KHH274" s="412"/>
      <c r="KHI274" s="412"/>
      <c r="KHJ274" s="412"/>
      <c r="KHK274" s="412"/>
      <c r="KHL274" s="412"/>
      <c r="KHM274" s="412"/>
      <c r="KHN274" s="412"/>
      <c r="KHO274" s="412"/>
      <c r="KHP274" s="412"/>
      <c r="KHQ274" s="412"/>
      <c r="KHR274" s="412"/>
      <c r="KHS274" s="412"/>
      <c r="KHT274" s="412"/>
      <c r="KHU274" s="412"/>
      <c r="KHV274" s="412"/>
      <c r="KHW274" s="412"/>
      <c r="KHX274" s="412"/>
      <c r="KHY274" s="412"/>
      <c r="KHZ274" s="412"/>
      <c r="KIA274" s="412"/>
      <c r="KIB274" s="412"/>
      <c r="KIC274" s="412"/>
      <c r="KID274" s="412"/>
      <c r="KIE274" s="412"/>
      <c r="KIF274" s="412"/>
      <c r="KIG274" s="412"/>
      <c r="KIH274" s="412"/>
      <c r="KII274" s="412"/>
      <c r="KIJ274" s="412"/>
      <c r="KIK274" s="412"/>
      <c r="KIL274" s="412"/>
      <c r="KIM274" s="412"/>
      <c r="KIN274" s="412"/>
      <c r="KIO274" s="412"/>
      <c r="KIP274" s="412"/>
      <c r="KIQ274" s="412"/>
      <c r="KIR274" s="412"/>
      <c r="KIS274" s="412"/>
      <c r="KIT274" s="413"/>
      <c r="KIU274" s="413"/>
      <c r="KIV274" s="413"/>
      <c r="KIW274" s="413"/>
      <c r="KIX274" s="413"/>
      <c r="KIY274" s="413"/>
      <c r="KIZ274" s="413"/>
      <c r="KJA274" s="413"/>
      <c r="KJB274" s="413"/>
      <c r="KJC274" s="413"/>
      <c r="KJD274" s="413"/>
      <c r="KJE274" s="413"/>
      <c r="KJF274" s="413"/>
      <c r="KJG274" s="413"/>
      <c r="KJH274" s="413"/>
      <c r="KJI274" s="413"/>
      <c r="KJJ274" s="413"/>
      <c r="KJK274" s="413"/>
      <c r="KJL274" s="413"/>
      <c r="KJM274" s="413"/>
      <c r="KJN274" s="413"/>
      <c r="KJO274" s="413"/>
      <c r="KJP274" s="413"/>
      <c r="KJQ274" s="413"/>
      <c r="KJR274" s="414"/>
      <c r="KJS274" s="414"/>
      <c r="KJT274" s="414"/>
      <c r="KJU274" s="414"/>
      <c r="KJV274" s="414"/>
      <c r="KJW274" s="413"/>
      <c r="KJX274" s="413"/>
      <c r="KJY274" s="414"/>
      <c r="KJZ274" s="414"/>
      <c r="KKA274" s="413"/>
      <c r="KKB274" s="413"/>
      <c r="KKC274" s="414"/>
      <c r="KKD274" s="414"/>
      <c r="KKE274" s="413"/>
      <c r="KKF274" s="413"/>
      <c r="KKG274" s="413"/>
      <c r="KKH274" s="413"/>
      <c r="KKI274" s="413"/>
      <c r="KKJ274" s="413"/>
      <c r="KKK274" s="413"/>
      <c r="KKL274" s="414"/>
      <c r="KKM274" s="414"/>
      <c r="KKN274" s="413"/>
      <c r="KKO274" s="413"/>
      <c r="KKP274" s="414"/>
      <c r="KKQ274" s="414"/>
      <c r="KKR274" s="413"/>
      <c r="KKS274" s="413"/>
      <c r="KKT274" s="413"/>
      <c r="KKU274" s="413"/>
      <c r="KKV274" s="413"/>
      <c r="KKW274" s="407"/>
      <c r="KKX274" s="439"/>
      <c r="KKY274" s="413"/>
      <c r="KKZ274" s="413"/>
      <c r="KLA274" s="413"/>
      <c r="KLB274" s="413"/>
      <c r="KLC274" s="413"/>
      <c r="KLD274" s="413"/>
      <c r="KLE274" s="413"/>
      <c r="KLF274" s="412"/>
      <c r="KLG274" s="412"/>
      <c r="KLH274" s="412"/>
      <c r="KLI274" s="412"/>
      <c r="KLJ274" s="412"/>
      <c r="KLK274" s="412"/>
      <c r="KLL274" s="412"/>
      <c r="KLM274" s="412"/>
      <c r="KLN274" s="412"/>
      <c r="KLO274" s="412"/>
      <c r="KLP274" s="412"/>
      <c r="KLQ274" s="412"/>
      <c r="KLR274" s="412"/>
      <c r="KLS274" s="412"/>
      <c r="KLT274" s="412"/>
      <c r="KLU274" s="412"/>
      <c r="KLV274" s="412"/>
      <c r="KLW274" s="412"/>
      <c r="KLX274" s="412"/>
      <c r="KLY274" s="412"/>
      <c r="KLZ274" s="412"/>
      <c r="KMA274" s="412"/>
      <c r="KMB274" s="412"/>
      <c r="KMC274" s="412"/>
      <c r="KMD274" s="412"/>
      <c r="KME274" s="412"/>
      <c r="KMF274" s="412"/>
      <c r="KMG274" s="412"/>
      <c r="KMH274" s="412"/>
      <c r="KMI274" s="412"/>
      <c r="KMJ274" s="412"/>
      <c r="KMK274" s="412"/>
      <c r="KML274" s="412"/>
      <c r="KMM274" s="412"/>
      <c r="KMN274" s="412"/>
      <c r="KMO274" s="412"/>
      <c r="KMP274" s="412"/>
      <c r="KMQ274" s="412"/>
      <c r="KMR274" s="412"/>
      <c r="KMS274" s="412"/>
      <c r="KMT274" s="412"/>
      <c r="KMU274" s="412"/>
      <c r="KMV274" s="412"/>
      <c r="KMW274" s="412"/>
      <c r="KMX274" s="413"/>
      <c r="KMY274" s="413"/>
      <c r="KMZ274" s="413"/>
      <c r="KNA274" s="413"/>
      <c r="KNB274" s="413"/>
      <c r="KNC274" s="413"/>
      <c r="KND274" s="413"/>
      <c r="KNE274" s="413"/>
      <c r="KNF274" s="413"/>
      <c r="KNG274" s="413"/>
      <c r="KNH274" s="413"/>
      <c r="KNI274" s="413"/>
      <c r="KNJ274" s="413"/>
      <c r="KNK274" s="413"/>
      <c r="KNL274" s="413"/>
      <c r="KNM274" s="413"/>
      <c r="KNN274" s="413"/>
      <c r="KNO274" s="413"/>
      <c r="KNP274" s="413"/>
      <c r="KNQ274" s="413"/>
      <c r="KNR274" s="413"/>
      <c r="KNS274" s="413"/>
      <c r="KNT274" s="413"/>
      <c r="KNU274" s="413"/>
      <c r="KNV274" s="414"/>
      <c r="KNW274" s="414"/>
      <c r="KNX274" s="414"/>
      <c r="KNY274" s="414"/>
      <c r="KNZ274" s="414"/>
      <c r="KOA274" s="413"/>
      <c r="KOB274" s="413"/>
      <c r="KOC274" s="414"/>
      <c r="KOD274" s="414"/>
      <c r="KOE274" s="413"/>
      <c r="KOF274" s="413"/>
      <c r="KOG274" s="414"/>
      <c r="KOH274" s="414"/>
      <c r="KOI274" s="413"/>
      <c r="KOJ274" s="413"/>
      <c r="KOK274" s="413"/>
      <c r="KOL274" s="413"/>
      <c r="KOM274" s="413"/>
      <c r="KON274" s="413"/>
      <c r="KOO274" s="413"/>
      <c r="KOP274" s="414"/>
      <c r="KOQ274" s="414"/>
      <c r="KOR274" s="413"/>
      <c r="KOS274" s="413"/>
      <c r="KOT274" s="414"/>
      <c r="KOU274" s="414"/>
      <c r="KOV274" s="413"/>
      <c r="KOW274" s="413"/>
      <c r="KOX274" s="413"/>
      <c r="KOY274" s="413"/>
      <c r="KOZ274" s="413"/>
      <c r="KPA274" s="407"/>
      <c r="KPB274" s="439"/>
      <c r="KPC274" s="413"/>
      <c r="KPD274" s="413"/>
      <c r="KPE274" s="413"/>
      <c r="KPF274" s="413"/>
      <c r="KPG274" s="413"/>
      <c r="KPH274" s="413"/>
      <c r="KPI274" s="413"/>
      <c r="KPJ274" s="412"/>
      <c r="KPK274" s="412"/>
      <c r="KPL274" s="412"/>
      <c r="KPM274" s="412"/>
      <c r="KPN274" s="412"/>
      <c r="KPO274" s="412"/>
      <c r="KPP274" s="412"/>
      <c r="KPQ274" s="412"/>
      <c r="KPR274" s="412"/>
      <c r="KPS274" s="412"/>
      <c r="KPT274" s="412"/>
      <c r="KPU274" s="412"/>
      <c r="KPV274" s="412"/>
      <c r="KPW274" s="412"/>
      <c r="KPX274" s="412"/>
      <c r="KPY274" s="412"/>
      <c r="KPZ274" s="412"/>
      <c r="KQA274" s="412"/>
      <c r="KQB274" s="412"/>
      <c r="KQC274" s="412"/>
      <c r="KQD274" s="412"/>
      <c r="KQE274" s="412"/>
      <c r="KQF274" s="412"/>
      <c r="KQG274" s="412"/>
      <c r="KQH274" s="412"/>
      <c r="KQI274" s="412"/>
      <c r="KQJ274" s="412"/>
      <c r="KQK274" s="412"/>
      <c r="KQL274" s="412"/>
      <c r="KQM274" s="412"/>
      <c r="KQN274" s="412"/>
      <c r="KQO274" s="412"/>
      <c r="KQP274" s="412"/>
      <c r="KQQ274" s="412"/>
      <c r="KQR274" s="412"/>
      <c r="KQS274" s="412"/>
      <c r="KQT274" s="412"/>
      <c r="KQU274" s="412"/>
      <c r="KQV274" s="412"/>
      <c r="KQW274" s="412"/>
      <c r="KQX274" s="412"/>
      <c r="KQY274" s="412"/>
      <c r="KQZ274" s="412"/>
      <c r="KRA274" s="412"/>
      <c r="KRB274" s="413"/>
      <c r="KRC274" s="413"/>
      <c r="KRD274" s="413"/>
      <c r="KRE274" s="413"/>
      <c r="KRF274" s="413"/>
      <c r="KRG274" s="413"/>
      <c r="KRH274" s="413"/>
      <c r="KRI274" s="413"/>
      <c r="KRJ274" s="413"/>
      <c r="KRK274" s="413"/>
      <c r="KRL274" s="413"/>
      <c r="KRM274" s="413"/>
      <c r="KRN274" s="413"/>
      <c r="KRO274" s="413"/>
      <c r="KRP274" s="413"/>
      <c r="KRQ274" s="413"/>
      <c r="KRR274" s="413"/>
      <c r="KRS274" s="413"/>
      <c r="KRT274" s="413"/>
      <c r="KRU274" s="413"/>
      <c r="KRV274" s="413"/>
      <c r="KRW274" s="413"/>
      <c r="KRX274" s="413"/>
      <c r="KRY274" s="413"/>
      <c r="KRZ274" s="414"/>
      <c r="KSA274" s="414"/>
      <c r="KSB274" s="414"/>
      <c r="KSC274" s="414"/>
      <c r="KSD274" s="414"/>
      <c r="KSE274" s="413"/>
      <c r="KSF274" s="413"/>
      <c r="KSG274" s="414"/>
      <c r="KSH274" s="414"/>
      <c r="KSI274" s="413"/>
      <c r="KSJ274" s="413"/>
      <c r="KSK274" s="414"/>
      <c r="KSL274" s="414"/>
      <c r="KSM274" s="413"/>
      <c r="KSN274" s="413"/>
      <c r="KSO274" s="413"/>
      <c r="KSP274" s="413"/>
      <c r="KSQ274" s="413"/>
      <c r="KSR274" s="413"/>
      <c r="KSS274" s="413"/>
      <c r="KST274" s="414"/>
      <c r="KSU274" s="414"/>
      <c r="KSV274" s="413"/>
      <c r="KSW274" s="413"/>
      <c r="KSX274" s="414"/>
      <c r="KSY274" s="414"/>
      <c r="KSZ274" s="413"/>
      <c r="KTA274" s="413"/>
      <c r="KTB274" s="413"/>
      <c r="KTC274" s="413"/>
      <c r="KTD274" s="413"/>
      <c r="KTE274" s="407"/>
      <c r="KTF274" s="439"/>
      <c r="KTG274" s="413"/>
      <c r="KTH274" s="413"/>
      <c r="KTI274" s="413"/>
      <c r="KTJ274" s="413"/>
      <c r="KTK274" s="413"/>
      <c r="KTL274" s="413"/>
      <c r="KTM274" s="413"/>
      <c r="KTN274" s="412"/>
      <c r="KTO274" s="412"/>
      <c r="KTP274" s="412"/>
      <c r="KTQ274" s="412"/>
      <c r="KTR274" s="412"/>
      <c r="KTS274" s="412"/>
      <c r="KTT274" s="412"/>
      <c r="KTU274" s="412"/>
      <c r="KTV274" s="412"/>
      <c r="KTW274" s="412"/>
      <c r="KTX274" s="412"/>
      <c r="KTY274" s="412"/>
      <c r="KTZ274" s="412"/>
      <c r="KUA274" s="412"/>
      <c r="KUB274" s="412"/>
      <c r="KUC274" s="412"/>
      <c r="KUD274" s="412"/>
      <c r="KUE274" s="412"/>
      <c r="KUF274" s="412"/>
      <c r="KUG274" s="412"/>
      <c r="KUH274" s="412"/>
      <c r="KUI274" s="412"/>
      <c r="KUJ274" s="412"/>
      <c r="KUK274" s="412"/>
      <c r="KUL274" s="412"/>
      <c r="KUM274" s="412"/>
      <c r="KUN274" s="412"/>
      <c r="KUO274" s="412"/>
      <c r="KUP274" s="412"/>
      <c r="KUQ274" s="412"/>
      <c r="KUR274" s="412"/>
      <c r="KUS274" s="412"/>
      <c r="KUT274" s="412"/>
      <c r="KUU274" s="412"/>
      <c r="KUV274" s="412"/>
      <c r="KUW274" s="412"/>
      <c r="KUX274" s="412"/>
      <c r="KUY274" s="412"/>
      <c r="KUZ274" s="412"/>
      <c r="KVA274" s="412"/>
      <c r="KVB274" s="412"/>
      <c r="KVC274" s="412"/>
      <c r="KVD274" s="412"/>
      <c r="KVE274" s="412"/>
      <c r="KVF274" s="413"/>
      <c r="KVG274" s="413"/>
      <c r="KVH274" s="413"/>
      <c r="KVI274" s="413"/>
      <c r="KVJ274" s="413"/>
      <c r="KVK274" s="413"/>
      <c r="KVL274" s="413"/>
      <c r="KVM274" s="413"/>
      <c r="KVN274" s="413"/>
      <c r="KVO274" s="413"/>
      <c r="KVP274" s="413"/>
      <c r="KVQ274" s="413"/>
      <c r="KVR274" s="413"/>
      <c r="KVS274" s="413"/>
      <c r="KVT274" s="413"/>
      <c r="KVU274" s="413"/>
      <c r="KVV274" s="413"/>
      <c r="KVW274" s="413"/>
      <c r="KVX274" s="413"/>
      <c r="KVY274" s="413"/>
      <c r="KVZ274" s="413"/>
      <c r="KWA274" s="413"/>
      <c r="KWB274" s="413"/>
      <c r="KWC274" s="413"/>
      <c r="KWD274" s="414"/>
      <c r="KWE274" s="414"/>
      <c r="KWF274" s="414"/>
      <c r="KWG274" s="414"/>
      <c r="KWH274" s="414"/>
      <c r="KWI274" s="413"/>
      <c r="KWJ274" s="413"/>
      <c r="KWK274" s="414"/>
      <c r="KWL274" s="414"/>
      <c r="KWM274" s="413"/>
      <c r="KWN274" s="413"/>
      <c r="KWO274" s="414"/>
      <c r="KWP274" s="414"/>
      <c r="KWQ274" s="413"/>
      <c r="KWR274" s="413"/>
      <c r="KWS274" s="413"/>
      <c r="KWT274" s="413"/>
      <c r="KWU274" s="413"/>
      <c r="KWV274" s="413"/>
      <c r="KWW274" s="413"/>
      <c r="KWX274" s="414"/>
      <c r="KWY274" s="414"/>
      <c r="KWZ274" s="413"/>
      <c r="KXA274" s="413"/>
      <c r="KXB274" s="414"/>
      <c r="KXC274" s="414"/>
      <c r="KXD274" s="413"/>
      <c r="KXE274" s="413"/>
      <c r="KXF274" s="413"/>
      <c r="KXG274" s="413"/>
      <c r="KXH274" s="413"/>
      <c r="KXI274" s="407"/>
      <c r="KXJ274" s="439"/>
      <c r="KXK274" s="413"/>
      <c r="KXL274" s="413"/>
      <c r="KXM274" s="413"/>
      <c r="KXN274" s="413"/>
      <c r="KXO274" s="413"/>
      <c r="KXP274" s="413"/>
      <c r="KXQ274" s="413"/>
      <c r="KXR274" s="412"/>
      <c r="KXS274" s="412"/>
      <c r="KXT274" s="412"/>
      <c r="KXU274" s="412"/>
      <c r="KXV274" s="412"/>
      <c r="KXW274" s="412"/>
      <c r="KXX274" s="412"/>
      <c r="KXY274" s="412"/>
      <c r="KXZ274" s="412"/>
      <c r="KYA274" s="412"/>
      <c r="KYB274" s="412"/>
      <c r="KYC274" s="412"/>
      <c r="KYD274" s="412"/>
      <c r="KYE274" s="412"/>
      <c r="KYF274" s="412"/>
      <c r="KYG274" s="412"/>
      <c r="KYH274" s="412"/>
      <c r="KYI274" s="412"/>
      <c r="KYJ274" s="412"/>
      <c r="KYK274" s="412"/>
      <c r="KYL274" s="412"/>
      <c r="KYM274" s="412"/>
      <c r="KYN274" s="412"/>
      <c r="KYO274" s="412"/>
      <c r="KYP274" s="412"/>
      <c r="KYQ274" s="412"/>
      <c r="KYR274" s="412"/>
      <c r="KYS274" s="412"/>
      <c r="KYT274" s="412"/>
      <c r="KYU274" s="412"/>
      <c r="KYV274" s="412"/>
      <c r="KYW274" s="412"/>
      <c r="KYX274" s="412"/>
      <c r="KYY274" s="412"/>
      <c r="KYZ274" s="412"/>
      <c r="KZA274" s="412"/>
      <c r="KZB274" s="412"/>
      <c r="KZC274" s="412"/>
      <c r="KZD274" s="412"/>
      <c r="KZE274" s="412"/>
      <c r="KZF274" s="412"/>
      <c r="KZG274" s="412"/>
      <c r="KZH274" s="412"/>
      <c r="KZI274" s="412"/>
      <c r="KZJ274" s="413"/>
      <c r="KZK274" s="413"/>
      <c r="KZL274" s="413"/>
      <c r="KZM274" s="413"/>
      <c r="KZN274" s="413"/>
      <c r="KZO274" s="413"/>
      <c r="KZP274" s="413"/>
      <c r="KZQ274" s="413"/>
      <c r="KZR274" s="413"/>
      <c r="KZS274" s="413"/>
      <c r="KZT274" s="413"/>
      <c r="KZU274" s="413"/>
      <c r="KZV274" s="413"/>
      <c r="KZW274" s="413"/>
      <c r="KZX274" s="413"/>
      <c r="KZY274" s="413"/>
      <c r="KZZ274" s="413"/>
      <c r="LAA274" s="413"/>
      <c r="LAB274" s="413"/>
      <c r="LAC274" s="413"/>
      <c r="LAD274" s="413"/>
      <c r="LAE274" s="413"/>
      <c r="LAF274" s="413"/>
      <c r="LAG274" s="413"/>
      <c r="LAH274" s="414"/>
      <c r="LAI274" s="414"/>
      <c r="LAJ274" s="414"/>
      <c r="LAK274" s="414"/>
      <c r="LAL274" s="414"/>
      <c r="LAM274" s="413"/>
      <c r="LAN274" s="413"/>
      <c r="LAO274" s="414"/>
      <c r="LAP274" s="414"/>
      <c r="LAQ274" s="413"/>
      <c r="LAR274" s="413"/>
      <c r="LAS274" s="414"/>
      <c r="LAT274" s="414"/>
      <c r="LAU274" s="413"/>
      <c r="LAV274" s="413"/>
      <c r="LAW274" s="413"/>
      <c r="LAX274" s="413"/>
      <c r="LAY274" s="413"/>
      <c r="LAZ274" s="413"/>
      <c r="LBA274" s="413"/>
      <c r="LBB274" s="414"/>
      <c r="LBC274" s="414"/>
      <c r="LBD274" s="413"/>
      <c r="LBE274" s="413"/>
      <c r="LBF274" s="414"/>
      <c r="LBG274" s="414"/>
      <c r="LBH274" s="413"/>
      <c r="LBI274" s="413"/>
      <c r="LBJ274" s="413"/>
      <c r="LBK274" s="413"/>
      <c r="LBL274" s="413"/>
      <c r="LBM274" s="407"/>
      <c r="LBN274" s="439"/>
      <c r="LBO274" s="413"/>
      <c r="LBP274" s="413"/>
      <c r="LBQ274" s="413"/>
      <c r="LBR274" s="413"/>
      <c r="LBS274" s="413"/>
      <c r="LBT274" s="413"/>
      <c r="LBU274" s="413"/>
      <c r="LBV274" s="412"/>
      <c r="LBW274" s="412"/>
      <c r="LBX274" s="412"/>
      <c r="LBY274" s="412"/>
      <c r="LBZ274" s="412"/>
      <c r="LCA274" s="412"/>
      <c r="LCB274" s="412"/>
      <c r="LCC274" s="412"/>
      <c r="LCD274" s="412"/>
      <c r="LCE274" s="412"/>
      <c r="LCF274" s="412"/>
      <c r="LCG274" s="412"/>
      <c r="LCH274" s="412"/>
      <c r="LCI274" s="412"/>
      <c r="LCJ274" s="412"/>
      <c r="LCK274" s="412"/>
      <c r="LCL274" s="412"/>
      <c r="LCM274" s="412"/>
      <c r="LCN274" s="412"/>
      <c r="LCO274" s="412"/>
      <c r="LCP274" s="412"/>
      <c r="LCQ274" s="412"/>
      <c r="LCR274" s="412"/>
      <c r="LCS274" s="412"/>
      <c r="LCT274" s="412"/>
      <c r="LCU274" s="412"/>
      <c r="LCV274" s="412"/>
      <c r="LCW274" s="412"/>
      <c r="LCX274" s="412"/>
      <c r="LCY274" s="412"/>
      <c r="LCZ274" s="412"/>
      <c r="LDA274" s="412"/>
      <c r="LDB274" s="412"/>
      <c r="LDC274" s="412"/>
      <c r="LDD274" s="412"/>
      <c r="LDE274" s="412"/>
      <c r="LDF274" s="412"/>
      <c r="LDG274" s="412"/>
      <c r="LDH274" s="412"/>
      <c r="LDI274" s="412"/>
      <c r="LDJ274" s="412"/>
      <c r="LDK274" s="412"/>
      <c r="LDL274" s="412"/>
      <c r="LDM274" s="412"/>
      <c r="LDN274" s="413"/>
      <c r="LDO274" s="413"/>
      <c r="LDP274" s="413"/>
      <c r="LDQ274" s="413"/>
      <c r="LDR274" s="413"/>
      <c r="LDS274" s="413"/>
      <c r="LDT274" s="413"/>
      <c r="LDU274" s="413"/>
      <c r="LDV274" s="413"/>
      <c r="LDW274" s="413"/>
      <c r="LDX274" s="413"/>
      <c r="LDY274" s="413"/>
      <c r="LDZ274" s="413"/>
      <c r="LEA274" s="413"/>
      <c r="LEB274" s="413"/>
      <c r="LEC274" s="413"/>
      <c r="LED274" s="413"/>
      <c r="LEE274" s="413"/>
      <c r="LEF274" s="413"/>
      <c r="LEG274" s="413"/>
      <c r="LEH274" s="413"/>
      <c r="LEI274" s="413"/>
      <c r="LEJ274" s="413"/>
      <c r="LEK274" s="413"/>
      <c r="LEL274" s="414"/>
      <c r="LEM274" s="414"/>
      <c r="LEN274" s="414"/>
      <c r="LEO274" s="414"/>
      <c r="LEP274" s="414"/>
      <c r="LEQ274" s="413"/>
      <c r="LER274" s="413"/>
      <c r="LES274" s="414"/>
      <c r="LET274" s="414"/>
      <c r="LEU274" s="413"/>
      <c r="LEV274" s="413"/>
      <c r="LEW274" s="414"/>
      <c r="LEX274" s="414"/>
      <c r="LEY274" s="413"/>
      <c r="LEZ274" s="413"/>
      <c r="LFA274" s="413"/>
      <c r="LFB274" s="413"/>
      <c r="LFC274" s="413"/>
      <c r="LFD274" s="413"/>
      <c r="LFE274" s="413"/>
      <c r="LFF274" s="414"/>
      <c r="LFG274" s="414"/>
      <c r="LFH274" s="413"/>
      <c r="LFI274" s="413"/>
      <c r="LFJ274" s="414"/>
      <c r="LFK274" s="414"/>
      <c r="LFL274" s="413"/>
      <c r="LFM274" s="413"/>
      <c r="LFN274" s="413"/>
      <c r="LFO274" s="413"/>
      <c r="LFP274" s="413"/>
      <c r="LFQ274" s="407"/>
      <c r="LFR274" s="439"/>
      <c r="LFS274" s="413"/>
      <c r="LFT274" s="413"/>
      <c r="LFU274" s="413"/>
      <c r="LFV274" s="413"/>
      <c r="LFW274" s="413"/>
      <c r="LFX274" s="413"/>
      <c r="LFY274" s="413"/>
      <c r="LFZ274" s="412"/>
      <c r="LGA274" s="412"/>
      <c r="LGB274" s="412"/>
      <c r="LGC274" s="412"/>
      <c r="LGD274" s="412"/>
      <c r="LGE274" s="412"/>
      <c r="LGF274" s="412"/>
      <c r="LGG274" s="412"/>
      <c r="LGH274" s="412"/>
      <c r="LGI274" s="412"/>
      <c r="LGJ274" s="412"/>
      <c r="LGK274" s="412"/>
      <c r="LGL274" s="412"/>
      <c r="LGM274" s="412"/>
      <c r="LGN274" s="412"/>
      <c r="LGO274" s="412"/>
      <c r="LGP274" s="412"/>
      <c r="LGQ274" s="412"/>
      <c r="LGR274" s="412"/>
      <c r="LGS274" s="412"/>
      <c r="LGT274" s="412"/>
      <c r="LGU274" s="412"/>
      <c r="LGV274" s="412"/>
      <c r="LGW274" s="412"/>
      <c r="LGX274" s="412"/>
      <c r="LGY274" s="412"/>
      <c r="LGZ274" s="412"/>
      <c r="LHA274" s="412"/>
      <c r="LHB274" s="412"/>
      <c r="LHC274" s="412"/>
      <c r="LHD274" s="412"/>
      <c r="LHE274" s="412"/>
      <c r="LHF274" s="412"/>
      <c r="LHG274" s="412"/>
      <c r="LHH274" s="412"/>
      <c r="LHI274" s="412"/>
      <c r="LHJ274" s="412"/>
      <c r="LHK274" s="412"/>
      <c r="LHL274" s="412"/>
      <c r="LHM274" s="412"/>
      <c r="LHN274" s="412"/>
      <c r="LHO274" s="412"/>
      <c r="LHP274" s="412"/>
      <c r="LHQ274" s="412"/>
      <c r="LHR274" s="413"/>
      <c r="LHS274" s="413"/>
      <c r="LHT274" s="413"/>
      <c r="LHU274" s="413"/>
      <c r="LHV274" s="413"/>
      <c r="LHW274" s="413"/>
      <c r="LHX274" s="413"/>
      <c r="LHY274" s="413"/>
      <c r="LHZ274" s="413"/>
      <c r="LIA274" s="413"/>
      <c r="LIB274" s="413"/>
      <c r="LIC274" s="413"/>
      <c r="LID274" s="413"/>
      <c r="LIE274" s="413"/>
      <c r="LIF274" s="413"/>
      <c r="LIG274" s="413"/>
      <c r="LIH274" s="413"/>
      <c r="LII274" s="413"/>
      <c r="LIJ274" s="413"/>
      <c r="LIK274" s="413"/>
      <c r="LIL274" s="413"/>
      <c r="LIM274" s="413"/>
      <c r="LIN274" s="413"/>
      <c r="LIO274" s="413"/>
      <c r="LIP274" s="414"/>
      <c r="LIQ274" s="414"/>
      <c r="LIR274" s="414"/>
      <c r="LIS274" s="414"/>
      <c r="LIT274" s="414"/>
      <c r="LIU274" s="413"/>
      <c r="LIV274" s="413"/>
      <c r="LIW274" s="414"/>
      <c r="LIX274" s="414"/>
      <c r="LIY274" s="413"/>
      <c r="LIZ274" s="413"/>
      <c r="LJA274" s="414"/>
      <c r="LJB274" s="414"/>
      <c r="LJC274" s="413"/>
      <c r="LJD274" s="413"/>
      <c r="LJE274" s="413"/>
      <c r="LJF274" s="413"/>
      <c r="LJG274" s="413"/>
      <c r="LJH274" s="413"/>
      <c r="LJI274" s="413"/>
      <c r="LJJ274" s="414"/>
      <c r="LJK274" s="414"/>
      <c r="LJL274" s="413"/>
      <c r="LJM274" s="413"/>
      <c r="LJN274" s="414"/>
      <c r="LJO274" s="414"/>
      <c r="LJP274" s="413"/>
      <c r="LJQ274" s="413"/>
      <c r="LJR274" s="413"/>
      <c r="LJS274" s="413"/>
      <c r="LJT274" s="413"/>
      <c r="LJU274" s="407"/>
      <c r="LJV274" s="439"/>
      <c r="LJW274" s="413"/>
      <c r="LJX274" s="413"/>
      <c r="LJY274" s="413"/>
      <c r="LJZ274" s="413"/>
      <c r="LKA274" s="413"/>
      <c r="LKB274" s="413"/>
      <c r="LKC274" s="413"/>
      <c r="LKD274" s="412"/>
      <c r="LKE274" s="412"/>
      <c r="LKF274" s="412"/>
      <c r="LKG274" s="412"/>
      <c r="LKH274" s="412"/>
      <c r="LKI274" s="412"/>
      <c r="LKJ274" s="412"/>
      <c r="LKK274" s="412"/>
      <c r="LKL274" s="412"/>
      <c r="LKM274" s="412"/>
      <c r="LKN274" s="412"/>
      <c r="LKO274" s="412"/>
      <c r="LKP274" s="412"/>
      <c r="LKQ274" s="412"/>
      <c r="LKR274" s="412"/>
      <c r="LKS274" s="412"/>
      <c r="LKT274" s="412"/>
      <c r="LKU274" s="412"/>
      <c r="LKV274" s="412"/>
      <c r="LKW274" s="412"/>
      <c r="LKX274" s="412"/>
      <c r="LKY274" s="412"/>
      <c r="LKZ274" s="412"/>
      <c r="LLA274" s="412"/>
      <c r="LLB274" s="412"/>
      <c r="LLC274" s="412"/>
      <c r="LLD274" s="412"/>
      <c r="LLE274" s="412"/>
      <c r="LLF274" s="412"/>
      <c r="LLG274" s="412"/>
      <c r="LLH274" s="412"/>
      <c r="LLI274" s="412"/>
      <c r="LLJ274" s="412"/>
      <c r="LLK274" s="412"/>
      <c r="LLL274" s="412"/>
      <c r="LLM274" s="412"/>
      <c r="LLN274" s="412"/>
      <c r="LLO274" s="412"/>
      <c r="LLP274" s="412"/>
      <c r="LLQ274" s="412"/>
      <c r="LLR274" s="412"/>
      <c r="LLS274" s="412"/>
      <c r="LLT274" s="412"/>
      <c r="LLU274" s="412"/>
      <c r="LLV274" s="413"/>
      <c r="LLW274" s="413"/>
      <c r="LLX274" s="413"/>
      <c r="LLY274" s="413"/>
      <c r="LLZ274" s="413"/>
      <c r="LMA274" s="413"/>
      <c r="LMB274" s="413"/>
      <c r="LMC274" s="413"/>
      <c r="LMD274" s="413"/>
      <c r="LME274" s="413"/>
      <c r="LMF274" s="413"/>
      <c r="LMG274" s="413"/>
      <c r="LMH274" s="413"/>
      <c r="LMI274" s="413"/>
      <c r="LMJ274" s="413"/>
      <c r="LMK274" s="413"/>
      <c r="LML274" s="413"/>
      <c r="LMM274" s="413"/>
      <c r="LMN274" s="413"/>
      <c r="LMO274" s="413"/>
      <c r="LMP274" s="413"/>
      <c r="LMQ274" s="413"/>
      <c r="LMR274" s="413"/>
      <c r="LMS274" s="413"/>
      <c r="LMT274" s="414"/>
      <c r="LMU274" s="414"/>
      <c r="LMV274" s="414"/>
      <c r="LMW274" s="414"/>
      <c r="LMX274" s="414"/>
      <c r="LMY274" s="413"/>
      <c r="LMZ274" s="413"/>
      <c r="LNA274" s="414"/>
      <c r="LNB274" s="414"/>
      <c r="LNC274" s="413"/>
      <c r="LND274" s="413"/>
      <c r="LNE274" s="414"/>
      <c r="LNF274" s="414"/>
      <c r="LNG274" s="413"/>
      <c r="LNH274" s="413"/>
      <c r="LNI274" s="413"/>
      <c r="LNJ274" s="413"/>
      <c r="LNK274" s="413"/>
      <c r="LNL274" s="413"/>
      <c r="LNM274" s="413"/>
      <c r="LNN274" s="414"/>
      <c r="LNO274" s="414"/>
      <c r="LNP274" s="413"/>
      <c r="LNQ274" s="413"/>
      <c r="LNR274" s="414"/>
      <c r="LNS274" s="414"/>
      <c r="LNT274" s="413"/>
      <c r="LNU274" s="413"/>
      <c r="LNV274" s="413"/>
      <c r="LNW274" s="413"/>
      <c r="LNX274" s="413"/>
      <c r="LNY274" s="407"/>
      <c r="LNZ274" s="439"/>
      <c r="LOA274" s="413"/>
      <c r="LOB274" s="413"/>
      <c r="LOC274" s="413"/>
      <c r="LOD274" s="413"/>
      <c r="LOE274" s="413"/>
      <c r="LOF274" s="413"/>
      <c r="LOG274" s="413"/>
      <c r="LOH274" s="412"/>
      <c r="LOI274" s="412"/>
      <c r="LOJ274" s="412"/>
      <c r="LOK274" s="412"/>
      <c r="LOL274" s="412"/>
      <c r="LOM274" s="412"/>
      <c r="LON274" s="412"/>
      <c r="LOO274" s="412"/>
      <c r="LOP274" s="412"/>
      <c r="LOQ274" s="412"/>
      <c r="LOR274" s="412"/>
      <c r="LOS274" s="412"/>
      <c r="LOT274" s="412"/>
      <c r="LOU274" s="412"/>
      <c r="LOV274" s="412"/>
      <c r="LOW274" s="412"/>
      <c r="LOX274" s="412"/>
      <c r="LOY274" s="412"/>
      <c r="LOZ274" s="412"/>
      <c r="LPA274" s="412"/>
      <c r="LPB274" s="412"/>
      <c r="LPC274" s="412"/>
      <c r="LPD274" s="412"/>
      <c r="LPE274" s="412"/>
      <c r="LPF274" s="412"/>
      <c r="LPG274" s="412"/>
      <c r="LPH274" s="412"/>
      <c r="LPI274" s="412"/>
      <c r="LPJ274" s="412"/>
      <c r="LPK274" s="412"/>
      <c r="LPL274" s="412"/>
      <c r="LPM274" s="412"/>
      <c r="LPN274" s="412"/>
      <c r="LPO274" s="412"/>
      <c r="LPP274" s="412"/>
      <c r="LPQ274" s="412"/>
      <c r="LPR274" s="412"/>
      <c r="LPS274" s="412"/>
      <c r="LPT274" s="412"/>
      <c r="LPU274" s="412"/>
      <c r="LPV274" s="412"/>
      <c r="LPW274" s="412"/>
      <c r="LPX274" s="412"/>
      <c r="LPY274" s="412"/>
      <c r="LPZ274" s="413"/>
      <c r="LQA274" s="413"/>
      <c r="LQB274" s="413"/>
      <c r="LQC274" s="413"/>
      <c r="LQD274" s="413"/>
      <c r="LQE274" s="413"/>
      <c r="LQF274" s="413"/>
      <c r="LQG274" s="413"/>
      <c r="LQH274" s="413"/>
      <c r="LQI274" s="413"/>
      <c r="LQJ274" s="413"/>
      <c r="LQK274" s="413"/>
      <c r="LQL274" s="413"/>
      <c r="LQM274" s="413"/>
      <c r="LQN274" s="413"/>
      <c r="LQO274" s="413"/>
      <c r="LQP274" s="413"/>
      <c r="LQQ274" s="413"/>
      <c r="LQR274" s="413"/>
      <c r="LQS274" s="413"/>
      <c r="LQT274" s="413"/>
      <c r="LQU274" s="413"/>
      <c r="LQV274" s="413"/>
      <c r="LQW274" s="413"/>
      <c r="LQX274" s="414"/>
      <c r="LQY274" s="414"/>
      <c r="LQZ274" s="414"/>
      <c r="LRA274" s="414"/>
      <c r="LRB274" s="414"/>
      <c r="LRC274" s="413"/>
      <c r="LRD274" s="413"/>
      <c r="LRE274" s="414"/>
      <c r="LRF274" s="414"/>
      <c r="LRG274" s="413"/>
      <c r="LRH274" s="413"/>
      <c r="LRI274" s="414"/>
      <c r="LRJ274" s="414"/>
      <c r="LRK274" s="413"/>
      <c r="LRL274" s="413"/>
      <c r="LRM274" s="413"/>
      <c r="LRN274" s="413"/>
      <c r="LRO274" s="413"/>
      <c r="LRP274" s="413"/>
      <c r="LRQ274" s="413"/>
      <c r="LRR274" s="414"/>
      <c r="LRS274" s="414"/>
      <c r="LRT274" s="413"/>
      <c r="LRU274" s="413"/>
      <c r="LRV274" s="414"/>
      <c r="LRW274" s="414"/>
      <c r="LRX274" s="413"/>
      <c r="LRY274" s="413"/>
      <c r="LRZ274" s="413"/>
      <c r="LSA274" s="413"/>
      <c r="LSB274" s="413"/>
      <c r="LSC274" s="407"/>
      <c r="LSD274" s="439"/>
      <c r="LSE274" s="413"/>
      <c r="LSF274" s="413"/>
      <c r="LSG274" s="413"/>
      <c r="LSH274" s="413"/>
      <c r="LSI274" s="413"/>
      <c r="LSJ274" s="413"/>
      <c r="LSK274" s="413"/>
      <c r="LSL274" s="412"/>
      <c r="LSM274" s="412"/>
      <c r="LSN274" s="412"/>
      <c r="LSO274" s="412"/>
      <c r="LSP274" s="412"/>
      <c r="LSQ274" s="412"/>
      <c r="LSR274" s="412"/>
      <c r="LSS274" s="412"/>
      <c r="LST274" s="412"/>
      <c r="LSU274" s="412"/>
      <c r="LSV274" s="412"/>
      <c r="LSW274" s="412"/>
      <c r="LSX274" s="412"/>
      <c r="LSY274" s="412"/>
      <c r="LSZ274" s="412"/>
      <c r="LTA274" s="412"/>
      <c r="LTB274" s="412"/>
      <c r="LTC274" s="412"/>
      <c r="LTD274" s="412"/>
      <c r="LTE274" s="412"/>
      <c r="LTF274" s="412"/>
      <c r="LTG274" s="412"/>
      <c r="LTH274" s="412"/>
      <c r="LTI274" s="412"/>
      <c r="LTJ274" s="412"/>
      <c r="LTK274" s="412"/>
      <c r="LTL274" s="412"/>
      <c r="LTM274" s="412"/>
      <c r="LTN274" s="412"/>
      <c r="LTO274" s="412"/>
      <c r="LTP274" s="412"/>
      <c r="LTQ274" s="412"/>
      <c r="LTR274" s="412"/>
      <c r="LTS274" s="412"/>
      <c r="LTT274" s="412"/>
      <c r="LTU274" s="412"/>
      <c r="LTV274" s="412"/>
      <c r="LTW274" s="412"/>
      <c r="LTX274" s="412"/>
      <c r="LTY274" s="412"/>
      <c r="LTZ274" s="412"/>
      <c r="LUA274" s="412"/>
      <c r="LUB274" s="412"/>
      <c r="LUC274" s="412"/>
      <c r="LUD274" s="413"/>
      <c r="LUE274" s="413"/>
      <c r="LUF274" s="413"/>
      <c r="LUG274" s="413"/>
      <c r="LUH274" s="413"/>
      <c r="LUI274" s="413"/>
      <c r="LUJ274" s="413"/>
      <c r="LUK274" s="413"/>
      <c r="LUL274" s="413"/>
      <c r="LUM274" s="413"/>
      <c r="LUN274" s="413"/>
      <c r="LUO274" s="413"/>
      <c r="LUP274" s="413"/>
      <c r="LUQ274" s="413"/>
      <c r="LUR274" s="413"/>
      <c r="LUS274" s="413"/>
      <c r="LUT274" s="413"/>
      <c r="LUU274" s="413"/>
      <c r="LUV274" s="413"/>
      <c r="LUW274" s="413"/>
      <c r="LUX274" s="413"/>
      <c r="LUY274" s="413"/>
      <c r="LUZ274" s="413"/>
      <c r="LVA274" s="413"/>
      <c r="LVB274" s="414"/>
      <c r="LVC274" s="414"/>
      <c r="LVD274" s="414"/>
      <c r="LVE274" s="414"/>
      <c r="LVF274" s="414"/>
      <c r="LVG274" s="413"/>
      <c r="LVH274" s="413"/>
      <c r="LVI274" s="414"/>
      <c r="LVJ274" s="414"/>
      <c r="LVK274" s="413"/>
      <c r="LVL274" s="413"/>
      <c r="LVM274" s="414"/>
      <c r="LVN274" s="414"/>
      <c r="LVO274" s="413"/>
      <c r="LVP274" s="413"/>
      <c r="LVQ274" s="413"/>
      <c r="LVR274" s="413"/>
      <c r="LVS274" s="413"/>
      <c r="LVT274" s="413"/>
      <c r="LVU274" s="413"/>
      <c r="LVV274" s="414"/>
      <c r="LVW274" s="414"/>
      <c r="LVX274" s="413"/>
      <c r="LVY274" s="413"/>
      <c r="LVZ274" s="414"/>
      <c r="LWA274" s="414"/>
      <c r="LWB274" s="413"/>
      <c r="LWC274" s="413"/>
      <c r="LWD274" s="413"/>
      <c r="LWE274" s="413"/>
      <c r="LWF274" s="413"/>
      <c r="LWG274" s="407"/>
      <c r="LWH274" s="439"/>
      <c r="LWI274" s="413"/>
      <c r="LWJ274" s="413"/>
      <c r="LWK274" s="413"/>
      <c r="LWL274" s="413"/>
      <c r="LWM274" s="413"/>
      <c r="LWN274" s="413"/>
      <c r="LWO274" s="413"/>
      <c r="LWP274" s="412"/>
      <c r="LWQ274" s="412"/>
      <c r="LWR274" s="412"/>
      <c r="LWS274" s="412"/>
      <c r="LWT274" s="412"/>
      <c r="LWU274" s="412"/>
      <c r="LWV274" s="412"/>
      <c r="LWW274" s="412"/>
      <c r="LWX274" s="412"/>
      <c r="LWY274" s="412"/>
      <c r="LWZ274" s="412"/>
      <c r="LXA274" s="412"/>
      <c r="LXB274" s="412"/>
      <c r="LXC274" s="412"/>
      <c r="LXD274" s="412"/>
      <c r="LXE274" s="412"/>
      <c r="LXF274" s="412"/>
      <c r="LXG274" s="412"/>
      <c r="LXH274" s="412"/>
      <c r="LXI274" s="412"/>
      <c r="LXJ274" s="412"/>
      <c r="LXK274" s="412"/>
      <c r="LXL274" s="412"/>
      <c r="LXM274" s="412"/>
      <c r="LXN274" s="412"/>
      <c r="LXO274" s="412"/>
      <c r="LXP274" s="412"/>
      <c r="LXQ274" s="412"/>
      <c r="LXR274" s="412"/>
      <c r="LXS274" s="412"/>
      <c r="LXT274" s="412"/>
      <c r="LXU274" s="412"/>
      <c r="LXV274" s="412"/>
      <c r="LXW274" s="412"/>
      <c r="LXX274" s="412"/>
      <c r="LXY274" s="412"/>
      <c r="LXZ274" s="412"/>
      <c r="LYA274" s="412"/>
      <c r="LYB274" s="412"/>
      <c r="LYC274" s="412"/>
      <c r="LYD274" s="412"/>
      <c r="LYE274" s="412"/>
      <c r="LYF274" s="412"/>
      <c r="LYG274" s="412"/>
      <c r="LYH274" s="413"/>
      <c r="LYI274" s="413"/>
      <c r="LYJ274" s="413"/>
      <c r="LYK274" s="413"/>
      <c r="LYL274" s="413"/>
      <c r="LYM274" s="413"/>
      <c r="LYN274" s="413"/>
      <c r="LYO274" s="413"/>
      <c r="LYP274" s="413"/>
      <c r="LYQ274" s="413"/>
      <c r="LYR274" s="413"/>
      <c r="LYS274" s="413"/>
      <c r="LYT274" s="413"/>
      <c r="LYU274" s="413"/>
      <c r="LYV274" s="413"/>
      <c r="LYW274" s="413"/>
      <c r="LYX274" s="413"/>
      <c r="LYY274" s="413"/>
      <c r="LYZ274" s="413"/>
      <c r="LZA274" s="413"/>
      <c r="LZB274" s="413"/>
      <c r="LZC274" s="413"/>
      <c r="LZD274" s="413"/>
      <c r="LZE274" s="413"/>
      <c r="LZF274" s="414"/>
      <c r="LZG274" s="414"/>
      <c r="LZH274" s="414"/>
      <c r="LZI274" s="414"/>
      <c r="LZJ274" s="414"/>
      <c r="LZK274" s="413"/>
      <c r="LZL274" s="413"/>
      <c r="LZM274" s="414"/>
      <c r="LZN274" s="414"/>
      <c r="LZO274" s="413"/>
      <c r="LZP274" s="413"/>
      <c r="LZQ274" s="414"/>
      <c r="LZR274" s="414"/>
      <c r="LZS274" s="413"/>
      <c r="LZT274" s="413"/>
      <c r="LZU274" s="413"/>
      <c r="LZV274" s="413"/>
      <c r="LZW274" s="413"/>
      <c r="LZX274" s="413"/>
      <c r="LZY274" s="413"/>
      <c r="LZZ274" s="414"/>
      <c r="MAA274" s="414"/>
      <c r="MAB274" s="413"/>
      <c r="MAC274" s="413"/>
      <c r="MAD274" s="414"/>
      <c r="MAE274" s="414"/>
      <c r="MAF274" s="413"/>
      <c r="MAG274" s="413"/>
      <c r="MAH274" s="413"/>
      <c r="MAI274" s="413"/>
      <c r="MAJ274" s="413"/>
      <c r="MAK274" s="407"/>
      <c r="MAL274" s="439"/>
      <c r="MAM274" s="413"/>
      <c r="MAN274" s="413"/>
      <c r="MAO274" s="413"/>
      <c r="MAP274" s="413"/>
      <c r="MAQ274" s="413"/>
      <c r="MAR274" s="413"/>
      <c r="MAS274" s="413"/>
      <c r="MAT274" s="412"/>
      <c r="MAU274" s="412"/>
      <c r="MAV274" s="412"/>
      <c r="MAW274" s="412"/>
      <c r="MAX274" s="412"/>
      <c r="MAY274" s="412"/>
      <c r="MAZ274" s="412"/>
      <c r="MBA274" s="412"/>
      <c r="MBB274" s="412"/>
      <c r="MBC274" s="412"/>
      <c r="MBD274" s="412"/>
      <c r="MBE274" s="412"/>
      <c r="MBF274" s="412"/>
      <c r="MBG274" s="412"/>
      <c r="MBH274" s="412"/>
      <c r="MBI274" s="412"/>
      <c r="MBJ274" s="412"/>
      <c r="MBK274" s="412"/>
      <c r="MBL274" s="412"/>
      <c r="MBM274" s="412"/>
      <c r="MBN274" s="412"/>
      <c r="MBO274" s="412"/>
      <c r="MBP274" s="412"/>
      <c r="MBQ274" s="412"/>
      <c r="MBR274" s="412"/>
      <c r="MBS274" s="412"/>
      <c r="MBT274" s="412"/>
      <c r="MBU274" s="412"/>
      <c r="MBV274" s="412"/>
      <c r="MBW274" s="412"/>
      <c r="MBX274" s="412"/>
      <c r="MBY274" s="412"/>
      <c r="MBZ274" s="412"/>
      <c r="MCA274" s="412"/>
      <c r="MCB274" s="412"/>
      <c r="MCC274" s="412"/>
      <c r="MCD274" s="412"/>
      <c r="MCE274" s="412"/>
      <c r="MCF274" s="412"/>
      <c r="MCG274" s="412"/>
      <c r="MCH274" s="412"/>
      <c r="MCI274" s="412"/>
      <c r="MCJ274" s="412"/>
      <c r="MCK274" s="412"/>
      <c r="MCL274" s="413"/>
      <c r="MCM274" s="413"/>
      <c r="MCN274" s="413"/>
      <c r="MCO274" s="413"/>
      <c r="MCP274" s="413"/>
      <c r="MCQ274" s="413"/>
      <c r="MCR274" s="413"/>
      <c r="MCS274" s="413"/>
      <c r="MCT274" s="413"/>
      <c r="MCU274" s="413"/>
      <c r="MCV274" s="413"/>
      <c r="MCW274" s="413"/>
      <c r="MCX274" s="413"/>
      <c r="MCY274" s="413"/>
      <c r="MCZ274" s="413"/>
      <c r="MDA274" s="413"/>
      <c r="MDB274" s="413"/>
      <c r="MDC274" s="413"/>
      <c r="MDD274" s="413"/>
      <c r="MDE274" s="413"/>
      <c r="MDF274" s="413"/>
      <c r="MDG274" s="413"/>
      <c r="MDH274" s="413"/>
      <c r="MDI274" s="413"/>
      <c r="MDJ274" s="414"/>
      <c r="MDK274" s="414"/>
      <c r="MDL274" s="414"/>
      <c r="MDM274" s="414"/>
      <c r="MDN274" s="414"/>
      <c r="MDO274" s="413"/>
      <c r="MDP274" s="413"/>
      <c r="MDQ274" s="414"/>
      <c r="MDR274" s="414"/>
      <c r="MDS274" s="413"/>
      <c r="MDT274" s="413"/>
      <c r="MDU274" s="414"/>
      <c r="MDV274" s="414"/>
      <c r="MDW274" s="413"/>
      <c r="MDX274" s="413"/>
      <c r="MDY274" s="413"/>
      <c r="MDZ274" s="413"/>
      <c r="MEA274" s="413"/>
      <c r="MEB274" s="413"/>
      <c r="MEC274" s="413"/>
      <c r="MED274" s="414"/>
      <c r="MEE274" s="414"/>
      <c r="MEF274" s="413"/>
      <c r="MEG274" s="413"/>
      <c r="MEH274" s="414"/>
      <c r="MEI274" s="414"/>
      <c r="MEJ274" s="413"/>
      <c r="MEK274" s="413"/>
      <c r="MEL274" s="413"/>
      <c r="MEM274" s="413"/>
      <c r="MEN274" s="413"/>
      <c r="MEO274" s="407"/>
      <c r="MEP274" s="439"/>
      <c r="MEQ274" s="413"/>
      <c r="MER274" s="413"/>
      <c r="MES274" s="413"/>
      <c r="MET274" s="413"/>
      <c r="MEU274" s="413"/>
      <c r="MEV274" s="413"/>
      <c r="MEW274" s="413"/>
      <c r="MEX274" s="412"/>
      <c r="MEY274" s="412"/>
      <c r="MEZ274" s="412"/>
      <c r="MFA274" s="412"/>
      <c r="MFB274" s="412"/>
      <c r="MFC274" s="412"/>
      <c r="MFD274" s="412"/>
      <c r="MFE274" s="412"/>
      <c r="MFF274" s="412"/>
      <c r="MFG274" s="412"/>
      <c r="MFH274" s="412"/>
      <c r="MFI274" s="412"/>
      <c r="MFJ274" s="412"/>
      <c r="MFK274" s="412"/>
      <c r="MFL274" s="412"/>
      <c r="MFM274" s="412"/>
      <c r="MFN274" s="412"/>
      <c r="MFO274" s="412"/>
      <c r="MFP274" s="412"/>
      <c r="MFQ274" s="412"/>
      <c r="MFR274" s="412"/>
      <c r="MFS274" s="412"/>
      <c r="MFT274" s="412"/>
      <c r="MFU274" s="412"/>
      <c r="MFV274" s="412"/>
      <c r="MFW274" s="412"/>
      <c r="MFX274" s="412"/>
      <c r="MFY274" s="412"/>
      <c r="MFZ274" s="412"/>
      <c r="MGA274" s="412"/>
      <c r="MGB274" s="412"/>
      <c r="MGC274" s="412"/>
      <c r="MGD274" s="412"/>
      <c r="MGE274" s="412"/>
      <c r="MGF274" s="412"/>
      <c r="MGG274" s="412"/>
      <c r="MGH274" s="412"/>
      <c r="MGI274" s="412"/>
      <c r="MGJ274" s="412"/>
      <c r="MGK274" s="412"/>
      <c r="MGL274" s="412"/>
      <c r="MGM274" s="412"/>
      <c r="MGN274" s="412"/>
      <c r="MGO274" s="412"/>
      <c r="MGP274" s="413"/>
      <c r="MGQ274" s="413"/>
      <c r="MGR274" s="413"/>
      <c r="MGS274" s="413"/>
      <c r="MGT274" s="413"/>
      <c r="MGU274" s="413"/>
      <c r="MGV274" s="413"/>
      <c r="MGW274" s="413"/>
      <c r="MGX274" s="413"/>
      <c r="MGY274" s="413"/>
      <c r="MGZ274" s="413"/>
      <c r="MHA274" s="413"/>
      <c r="MHB274" s="413"/>
      <c r="MHC274" s="413"/>
      <c r="MHD274" s="413"/>
      <c r="MHE274" s="413"/>
      <c r="MHF274" s="413"/>
      <c r="MHG274" s="413"/>
      <c r="MHH274" s="413"/>
      <c r="MHI274" s="413"/>
      <c r="MHJ274" s="413"/>
      <c r="MHK274" s="413"/>
      <c r="MHL274" s="413"/>
      <c r="MHM274" s="413"/>
      <c r="MHN274" s="414"/>
      <c r="MHO274" s="414"/>
      <c r="MHP274" s="414"/>
      <c r="MHQ274" s="414"/>
      <c r="MHR274" s="414"/>
      <c r="MHS274" s="413"/>
      <c r="MHT274" s="413"/>
      <c r="MHU274" s="414"/>
      <c r="MHV274" s="414"/>
      <c r="MHW274" s="413"/>
      <c r="MHX274" s="413"/>
      <c r="MHY274" s="414"/>
      <c r="MHZ274" s="414"/>
      <c r="MIA274" s="413"/>
      <c r="MIB274" s="413"/>
      <c r="MIC274" s="413"/>
      <c r="MID274" s="413"/>
      <c r="MIE274" s="413"/>
      <c r="MIF274" s="413"/>
      <c r="MIG274" s="413"/>
      <c r="MIH274" s="414"/>
      <c r="MII274" s="414"/>
      <c r="MIJ274" s="413"/>
      <c r="MIK274" s="413"/>
      <c r="MIL274" s="414"/>
      <c r="MIM274" s="414"/>
      <c r="MIN274" s="413"/>
      <c r="MIO274" s="413"/>
      <c r="MIP274" s="413"/>
      <c r="MIQ274" s="413"/>
      <c r="MIR274" s="413"/>
      <c r="MIS274" s="407"/>
      <c r="MIT274" s="439"/>
      <c r="MIU274" s="413"/>
      <c r="MIV274" s="413"/>
      <c r="MIW274" s="413"/>
      <c r="MIX274" s="413"/>
      <c r="MIY274" s="413"/>
      <c r="MIZ274" s="413"/>
      <c r="MJA274" s="413"/>
      <c r="MJB274" s="412"/>
      <c r="MJC274" s="412"/>
      <c r="MJD274" s="412"/>
      <c r="MJE274" s="412"/>
      <c r="MJF274" s="412"/>
      <c r="MJG274" s="412"/>
      <c r="MJH274" s="412"/>
      <c r="MJI274" s="412"/>
      <c r="MJJ274" s="412"/>
      <c r="MJK274" s="412"/>
      <c r="MJL274" s="412"/>
      <c r="MJM274" s="412"/>
      <c r="MJN274" s="412"/>
      <c r="MJO274" s="412"/>
      <c r="MJP274" s="412"/>
      <c r="MJQ274" s="412"/>
      <c r="MJR274" s="412"/>
      <c r="MJS274" s="412"/>
      <c r="MJT274" s="412"/>
      <c r="MJU274" s="412"/>
      <c r="MJV274" s="412"/>
      <c r="MJW274" s="412"/>
      <c r="MJX274" s="412"/>
      <c r="MJY274" s="412"/>
      <c r="MJZ274" s="412"/>
      <c r="MKA274" s="412"/>
      <c r="MKB274" s="412"/>
      <c r="MKC274" s="412"/>
      <c r="MKD274" s="412"/>
      <c r="MKE274" s="412"/>
      <c r="MKF274" s="412"/>
      <c r="MKG274" s="412"/>
      <c r="MKH274" s="412"/>
      <c r="MKI274" s="412"/>
      <c r="MKJ274" s="412"/>
      <c r="MKK274" s="412"/>
      <c r="MKL274" s="412"/>
      <c r="MKM274" s="412"/>
      <c r="MKN274" s="412"/>
      <c r="MKO274" s="412"/>
      <c r="MKP274" s="412"/>
      <c r="MKQ274" s="412"/>
      <c r="MKR274" s="412"/>
      <c r="MKS274" s="412"/>
      <c r="MKT274" s="413"/>
      <c r="MKU274" s="413"/>
      <c r="MKV274" s="413"/>
      <c r="MKW274" s="413"/>
      <c r="MKX274" s="413"/>
      <c r="MKY274" s="413"/>
      <c r="MKZ274" s="413"/>
      <c r="MLA274" s="413"/>
      <c r="MLB274" s="413"/>
      <c r="MLC274" s="413"/>
      <c r="MLD274" s="413"/>
      <c r="MLE274" s="413"/>
      <c r="MLF274" s="413"/>
      <c r="MLG274" s="413"/>
      <c r="MLH274" s="413"/>
      <c r="MLI274" s="413"/>
      <c r="MLJ274" s="413"/>
      <c r="MLK274" s="413"/>
      <c r="MLL274" s="413"/>
      <c r="MLM274" s="413"/>
      <c r="MLN274" s="413"/>
      <c r="MLO274" s="413"/>
      <c r="MLP274" s="413"/>
      <c r="MLQ274" s="413"/>
      <c r="MLR274" s="414"/>
      <c r="MLS274" s="414"/>
      <c r="MLT274" s="414"/>
      <c r="MLU274" s="414"/>
      <c r="MLV274" s="414"/>
      <c r="MLW274" s="413"/>
      <c r="MLX274" s="413"/>
      <c r="MLY274" s="414"/>
      <c r="MLZ274" s="414"/>
      <c r="MMA274" s="413"/>
      <c r="MMB274" s="413"/>
      <c r="MMC274" s="414"/>
      <c r="MMD274" s="414"/>
      <c r="MME274" s="413"/>
      <c r="MMF274" s="413"/>
      <c r="MMG274" s="413"/>
      <c r="MMH274" s="413"/>
      <c r="MMI274" s="413"/>
      <c r="MMJ274" s="413"/>
      <c r="MMK274" s="413"/>
      <c r="MML274" s="414"/>
      <c r="MMM274" s="414"/>
      <c r="MMN274" s="413"/>
      <c r="MMO274" s="413"/>
      <c r="MMP274" s="414"/>
      <c r="MMQ274" s="414"/>
      <c r="MMR274" s="413"/>
      <c r="MMS274" s="413"/>
      <c r="MMT274" s="413"/>
      <c r="MMU274" s="413"/>
      <c r="MMV274" s="413"/>
      <c r="MMW274" s="407"/>
      <c r="MMX274" s="439"/>
      <c r="MMY274" s="413"/>
      <c r="MMZ274" s="413"/>
      <c r="MNA274" s="413"/>
      <c r="MNB274" s="413"/>
      <c r="MNC274" s="413"/>
      <c r="MND274" s="413"/>
      <c r="MNE274" s="413"/>
      <c r="MNF274" s="412"/>
      <c r="MNG274" s="412"/>
      <c r="MNH274" s="412"/>
      <c r="MNI274" s="412"/>
      <c r="MNJ274" s="412"/>
      <c r="MNK274" s="412"/>
      <c r="MNL274" s="412"/>
      <c r="MNM274" s="412"/>
      <c r="MNN274" s="412"/>
      <c r="MNO274" s="412"/>
      <c r="MNP274" s="412"/>
      <c r="MNQ274" s="412"/>
      <c r="MNR274" s="412"/>
      <c r="MNS274" s="412"/>
      <c r="MNT274" s="412"/>
      <c r="MNU274" s="412"/>
      <c r="MNV274" s="412"/>
      <c r="MNW274" s="412"/>
      <c r="MNX274" s="412"/>
      <c r="MNY274" s="412"/>
      <c r="MNZ274" s="412"/>
      <c r="MOA274" s="412"/>
      <c r="MOB274" s="412"/>
      <c r="MOC274" s="412"/>
      <c r="MOD274" s="412"/>
      <c r="MOE274" s="412"/>
      <c r="MOF274" s="412"/>
      <c r="MOG274" s="412"/>
      <c r="MOH274" s="412"/>
      <c r="MOI274" s="412"/>
      <c r="MOJ274" s="412"/>
      <c r="MOK274" s="412"/>
      <c r="MOL274" s="412"/>
      <c r="MOM274" s="412"/>
      <c r="MON274" s="412"/>
      <c r="MOO274" s="412"/>
      <c r="MOP274" s="412"/>
      <c r="MOQ274" s="412"/>
      <c r="MOR274" s="412"/>
      <c r="MOS274" s="412"/>
      <c r="MOT274" s="412"/>
      <c r="MOU274" s="412"/>
      <c r="MOV274" s="412"/>
      <c r="MOW274" s="412"/>
      <c r="MOX274" s="413"/>
      <c r="MOY274" s="413"/>
      <c r="MOZ274" s="413"/>
      <c r="MPA274" s="413"/>
      <c r="MPB274" s="413"/>
      <c r="MPC274" s="413"/>
      <c r="MPD274" s="413"/>
      <c r="MPE274" s="413"/>
      <c r="MPF274" s="413"/>
      <c r="MPG274" s="413"/>
      <c r="MPH274" s="413"/>
      <c r="MPI274" s="413"/>
      <c r="MPJ274" s="413"/>
      <c r="MPK274" s="413"/>
      <c r="MPL274" s="413"/>
      <c r="MPM274" s="413"/>
      <c r="MPN274" s="413"/>
      <c r="MPO274" s="413"/>
      <c r="MPP274" s="413"/>
      <c r="MPQ274" s="413"/>
      <c r="MPR274" s="413"/>
      <c r="MPS274" s="413"/>
      <c r="MPT274" s="413"/>
      <c r="MPU274" s="413"/>
      <c r="MPV274" s="414"/>
      <c r="MPW274" s="414"/>
      <c r="MPX274" s="414"/>
      <c r="MPY274" s="414"/>
      <c r="MPZ274" s="414"/>
      <c r="MQA274" s="413"/>
      <c r="MQB274" s="413"/>
      <c r="MQC274" s="414"/>
      <c r="MQD274" s="414"/>
      <c r="MQE274" s="413"/>
      <c r="MQF274" s="413"/>
      <c r="MQG274" s="414"/>
      <c r="MQH274" s="414"/>
      <c r="MQI274" s="413"/>
      <c r="MQJ274" s="413"/>
      <c r="MQK274" s="413"/>
      <c r="MQL274" s="413"/>
      <c r="MQM274" s="413"/>
      <c r="MQN274" s="413"/>
      <c r="MQO274" s="413"/>
      <c r="MQP274" s="414"/>
      <c r="MQQ274" s="414"/>
      <c r="MQR274" s="413"/>
      <c r="MQS274" s="413"/>
      <c r="MQT274" s="414"/>
      <c r="MQU274" s="414"/>
      <c r="MQV274" s="413"/>
      <c r="MQW274" s="413"/>
      <c r="MQX274" s="413"/>
      <c r="MQY274" s="413"/>
      <c r="MQZ274" s="413"/>
      <c r="MRA274" s="407"/>
      <c r="MRB274" s="439"/>
      <c r="MRC274" s="413"/>
      <c r="MRD274" s="413"/>
      <c r="MRE274" s="413"/>
      <c r="MRF274" s="413"/>
      <c r="MRG274" s="413"/>
      <c r="MRH274" s="413"/>
      <c r="MRI274" s="413"/>
      <c r="MRJ274" s="412"/>
      <c r="MRK274" s="412"/>
      <c r="MRL274" s="412"/>
      <c r="MRM274" s="412"/>
      <c r="MRN274" s="412"/>
      <c r="MRO274" s="412"/>
      <c r="MRP274" s="412"/>
      <c r="MRQ274" s="412"/>
      <c r="MRR274" s="412"/>
      <c r="MRS274" s="412"/>
      <c r="MRT274" s="412"/>
      <c r="MRU274" s="412"/>
      <c r="MRV274" s="412"/>
      <c r="MRW274" s="412"/>
      <c r="MRX274" s="412"/>
      <c r="MRY274" s="412"/>
      <c r="MRZ274" s="412"/>
      <c r="MSA274" s="412"/>
      <c r="MSB274" s="412"/>
      <c r="MSC274" s="412"/>
      <c r="MSD274" s="412"/>
      <c r="MSE274" s="412"/>
      <c r="MSF274" s="412"/>
      <c r="MSG274" s="412"/>
      <c r="MSH274" s="412"/>
      <c r="MSI274" s="412"/>
      <c r="MSJ274" s="412"/>
      <c r="MSK274" s="412"/>
      <c r="MSL274" s="412"/>
      <c r="MSM274" s="412"/>
      <c r="MSN274" s="412"/>
      <c r="MSO274" s="412"/>
      <c r="MSP274" s="412"/>
      <c r="MSQ274" s="412"/>
      <c r="MSR274" s="412"/>
      <c r="MSS274" s="412"/>
      <c r="MST274" s="412"/>
      <c r="MSU274" s="412"/>
      <c r="MSV274" s="412"/>
      <c r="MSW274" s="412"/>
      <c r="MSX274" s="412"/>
      <c r="MSY274" s="412"/>
      <c r="MSZ274" s="412"/>
      <c r="MTA274" s="412"/>
      <c r="MTB274" s="413"/>
      <c r="MTC274" s="413"/>
      <c r="MTD274" s="413"/>
      <c r="MTE274" s="413"/>
      <c r="MTF274" s="413"/>
      <c r="MTG274" s="413"/>
      <c r="MTH274" s="413"/>
      <c r="MTI274" s="413"/>
      <c r="MTJ274" s="413"/>
      <c r="MTK274" s="413"/>
      <c r="MTL274" s="413"/>
      <c r="MTM274" s="413"/>
      <c r="MTN274" s="413"/>
      <c r="MTO274" s="413"/>
      <c r="MTP274" s="413"/>
      <c r="MTQ274" s="413"/>
      <c r="MTR274" s="413"/>
      <c r="MTS274" s="413"/>
      <c r="MTT274" s="413"/>
      <c r="MTU274" s="413"/>
      <c r="MTV274" s="413"/>
      <c r="MTW274" s="413"/>
      <c r="MTX274" s="413"/>
      <c r="MTY274" s="413"/>
      <c r="MTZ274" s="414"/>
      <c r="MUA274" s="414"/>
      <c r="MUB274" s="414"/>
      <c r="MUC274" s="414"/>
      <c r="MUD274" s="414"/>
      <c r="MUE274" s="413"/>
      <c r="MUF274" s="413"/>
      <c r="MUG274" s="414"/>
      <c r="MUH274" s="414"/>
      <c r="MUI274" s="413"/>
      <c r="MUJ274" s="413"/>
      <c r="MUK274" s="414"/>
      <c r="MUL274" s="414"/>
      <c r="MUM274" s="413"/>
      <c r="MUN274" s="413"/>
      <c r="MUO274" s="413"/>
      <c r="MUP274" s="413"/>
      <c r="MUQ274" s="413"/>
      <c r="MUR274" s="413"/>
      <c r="MUS274" s="413"/>
      <c r="MUT274" s="414"/>
      <c r="MUU274" s="414"/>
      <c r="MUV274" s="413"/>
      <c r="MUW274" s="413"/>
      <c r="MUX274" s="414"/>
      <c r="MUY274" s="414"/>
      <c r="MUZ274" s="413"/>
      <c r="MVA274" s="413"/>
      <c r="MVB274" s="413"/>
      <c r="MVC274" s="413"/>
      <c r="MVD274" s="413"/>
      <c r="MVE274" s="407"/>
      <c r="MVF274" s="439"/>
      <c r="MVG274" s="413"/>
      <c r="MVH274" s="413"/>
      <c r="MVI274" s="413"/>
      <c r="MVJ274" s="413"/>
      <c r="MVK274" s="413"/>
      <c r="MVL274" s="413"/>
      <c r="MVM274" s="413"/>
      <c r="MVN274" s="412"/>
      <c r="MVO274" s="412"/>
      <c r="MVP274" s="412"/>
      <c r="MVQ274" s="412"/>
      <c r="MVR274" s="412"/>
      <c r="MVS274" s="412"/>
      <c r="MVT274" s="412"/>
      <c r="MVU274" s="412"/>
      <c r="MVV274" s="412"/>
      <c r="MVW274" s="412"/>
      <c r="MVX274" s="412"/>
      <c r="MVY274" s="412"/>
      <c r="MVZ274" s="412"/>
      <c r="MWA274" s="412"/>
      <c r="MWB274" s="412"/>
      <c r="MWC274" s="412"/>
      <c r="MWD274" s="412"/>
      <c r="MWE274" s="412"/>
      <c r="MWF274" s="412"/>
      <c r="MWG274" s="412"/>
      <c r="MWH274" s="412"/>
      <c r="MWI274" s="412"/>
      <c r="MWJ274" s="412"/>
      <c r="MWK274" s="412"/>
      <c r="MWL274" s="412"/>
      <c r="MWM274" s="412"/>
      <c r="MWN274" s="412"/>
      <c r="MWO274" s="412"/>
      <c r="MWP274" s="412"/>
      <c r="MWQ274" s="412"/>
      <c r="MWR274" s="412"/>
      <c r="MWS274" s="412"/>
      <c r="MWT274" s="412"/>
      <c r="MWU274" s="412"/>
      <c r="MWV274" s="412"/>
      <c r="MWW274" s="412"/>
      <c r="MWX274" s="412"/>
      <c r="MWY274" s="412"/>
      <c r="MWZ274" s="412"/>
      <c r="MXA274" s="412"/>
      <c r="MXB274" s="412"/>
      <c r="MXC274" s="412"/>
      <c r="MXD274" s="412"/>
      <c r="MXE274" s="412"/>
      <c r="MXF274" s="413"/>
      <c r="MXG274" s="413"/>
      <c r="MXH274" s="413"/>
      <c r="MXI274" s="413"/>
      <c r="MXJ274" s="413"/>
      <c r="MXK274" s="413"/>
      <c r="MXL274" s="413"/>
      <c r="MXM274" s="413"/>
      <c r="MXN274" s="413"/>
      <c r="MXO274" s="413"/>
      <c r="MXP274" s="413"/>
      <c r="MXQ274" s="413"/>
      <c r="MXR274" s="413"/>
      <c r="MXS274" s="413"/>
      <c r="MXT274" s="413"/>
      <c r="MXU274" s="413"/>
      <c r="MXV274" s="413"/>
      <c r="MXW274" s="413"/>
      <c r="MXX274" s="413"/>
      <c r="MXY274" s="413"/>
      <c r="MXZ274" s="413"/>
      <c r="MYA274" s="413"/>
      <c r="MYB274" s="413"/>
      <c r="MYC274" s="413"/>
      <c r="MYD274" s="414"/>
      <c r="MYE274" s="414"/>
      <c r="MYF274" s="414"/>
      <c r="MYG274" s="414"/>
      <c r="MYH274" s="414"/>
      <c r="MYI274" s="413"/>
      <c r="MYJ274" s="413"/>
      <c r="MYK274" s="414"/>
      <c r="MYL274" s="414"/>
      <c r="MYM274" s="413"/>
      <c r="MYN274" s="413"/>
      <c r="MYO274" s="414"/>
      <c r="MYP274" s="414"/>
      <c r="MYQ274" s="413"/>
      <c r="MYR274" s="413"/>
      <c r="MYS274" s="413"/>
      <c r="MYT274" s="413"/>
      <c r="MYU274" s="413"/>
      <c r="MYV274" s="413"/>
      <c r="MYW274" s="413"/>
      <c r="MYX274" s="414"/>
      <c r="MYY274" s="414"/>
      <c r="MYZ274" s="413"/>
      <c r="MZA274" s="413"/>
      <c r="MZB274" s="414"/>
      <c r="MZC274" s="414"/>
      <c r="MZD274" s="413"/>
      <c r="MZE274" s="413"/>
      <c r="MZF274" s="413"/>
      <c r="MZG274" s="413"/>
      <c r="MZH274" s="413"/>
      <c r="MZI274" s="407"/>
      <c r="MZJ274" s="439"/>
      <c r="MZK274" s="413"/>
      <c r="MZL274" s="413"/>
      <c r="MZM274" s="413"/>
      <c r="MZN274" s="413"/>
      <c r="MZO274" s="413"/>
      <c r="MZP274" s="413"/>
      <c r="MZQ274" s="413"/>
      <c r="MZR274" s="412"/>
      <c r="MZS274" s="412"/>
      <c r="MZT274" s="412"/>
      <c r="MZU274" s="412"/>
      <c r="MZV274" s="412"/>
      <c r="MZW274" s="412"/>
      <c r="MZX274" s="412"/>
      <c r="MZY274" s="412"/>
      <c r="MZZ274" s="412"/>
      <c r="NAA274" s="412"/>
      <c r="NAB274" s="412"/>
      <c r="NAC274" s="412"/>
      <c r="NAD274" s="412"/>
      <c r="NAE274" s="412"/>
      <c r="NAF274" s="412"/>
      <c r="NAG274" s="412"/>
      <c r="NAH274" s="412"/>
      <c r="NAI274" s="412"/>
      <c r="NAJ274" s="412"/>
      <c r="NAK274" s="412"/>
      <c r="NAL274" s="412"/>
      <c r="NAM274" s="412"/>
      <c r="NAN274" s="412"/>
      <c r="NAO274" s="412"/>
      <c r="NAP274" s="412"/>
      <c r="NAQ274" s="412"/>
      <c r="NAR274" s="412"/>
      <c r="NAS274" s="412"/>
      <c r="NAT274" s="412"/>
      <c r="NAU274" s="412"/>
      <c r="NAV274" s="412"/>
      <c r="NAW274" s="412"/>
      <c r="NAX274" s="412"/>
      <c r="NAY274" s="412"/>
      <c r="NAZ274" s="412"/>
      <c r="NBA274" s="412"/>
      <c r="NBB274" s="412"/>
      <c r="NBC274" s="412"/>
      <c r="NBD274" s="412"/>
      <c r="NBE274" s="412"/>
      <c r="NBF274" s="412"/>
      <c r="NBG274" s="412"/>
      <c r="NBH274" s="412"/>
      <c r="NBI274" s="412"/>
      <c r="NBJ274" s="413"/>
      <c r="NBK274" s="413"/>
      <c r="NBL274" s="413"/>
      <c r="NBM274" s="413"/>
      <c r="NBN274" s="413"/>
      <c r="NBO274" s="413"/>
      <c r="NBP274" s="413"/>
      <c r="NBQ274" s="413"/>
      <c r="NBR274" s="413"/>
      <c r="NBS274" s="413"/>
      <c r="NBT274" s="413"/>
      <c r="NBU274" s="413"/>
      <c r="NBV274" s="413"/>
      <c r="NBW274" s="413"/>
      <c r="NBX274" s="413"/>
      <c r="NBY274" s="413"/>
      <c r="NBZ274" s="413"/>
      <c r="NCA274" s="413"/>
      <c r="NCB274" s="413"/>
      <c r="NCC274" s="413"/>
      <c r="NCD274" s="413"/>
      <c r="NCE274" s="413"/>
      <c r="NCF274" s="413"/>
      <c r="NCG274" s="413"/>
      <c r="NCH274" s="414"/>
      <c r="NCI274" s="414"/>
      <c r="NCJ274" s="414"/>
      <c r="NCK274" s="414"/>
      <c r="NCL274" s="414"/>
      <c r="NCM274" s="413"/>
      <c r="NCN274" s="413"/>
      <c r="NCO274" s="414"/>
      <c r="NCP274" s="414"/>
      <c r="NCQ274" s="413"/>
      <c r="NCR274" s="413"/>
      <c r="NCS274" s="414"/>
      <c r="NCT274" s="414"/>
      <c r="NCU274" s="413"/>
      <c r="NCV274" s="413"/>
      <c r="NCW274" s="413"/>
      <c r="NCX274" s="413"/>
      <c r="NCY274" s="413"/>
      <c r="NCZ274" s="413"/>
      <c r="NDA274" s="413"/>
      <c r="NDB274" s="414"/>
      <c r="NDC274" s="414"/>
      <c r="NDD274" s="413"/>
      <c r="NDE274" s="413"/>
      <c r="NDF274" s="414"/>
      <c r="NDG274" s="414"/>
      <c r="NDH274" s="413"/>
      <c r="NDI274" s="413"/>
      <c r="NDJ274" s="413"/>
      <c r="NDK274" s="413"/>
      <c r="NDL274" s="413"/>
      <c r="NDM274" s="407"/>
      <c r="NDN274" s="439"/>
      <c r="NDO274" s="413"/>
      <c r="NDP274" s="413"/>
      <c r="NDQ274" s="413"/>
      <c r="NDR274" s="413"/>
      <c r="NDS274" s="413"/>
      <c r="NDT274" s="413"/>
      <c r="NDU274" s="413"/>
      <c r="NDV274" s="412"/>
      <c r="NDW274" s="412"/>
      <c r="NDX274" s="412"/>
      <c r="NDY274" s="412"/>
      <c r="NDZ274" s="412"/>
      <c r="NEA274" s="412"/>
      <c r="NEB274" s="412"/>
      <c r="NEC274" s="412"/>
      <c r="NED274" s="412"/>
      <c r="NEE274" s="412"/>
      <c r="NEF274" s="412"/>
      <c r="NEG274" s="412"/>
      <c r="NEH274" s="412"/>
      <c r="NEI274" s="412"/>
      <c r="NEJ274" s="412"/>
      <c r="NEK274" s="412"/>
      <c r="NEL274" s="412"/>
      <c r="NEM274" s="412"/>
      <c r="NEN274" s="412"/>
      <c r="NEO274" s="412"/>
      <c r="NEP274" s="412"/>
      <c r="NEQ274" s="412"/>
      <c r="NER274" s="412"/>
      <c r="NES274" s="412"/>
      <c r="NET274" s="412"/>
      <c r="NEU274" s="412"/>
      <c r="NEV274" s="412"/>
      <c r="NEW274" s="412"/>
      <c r="NEX274" s="412"/>
      <c r="NEY274" s="412"/>
      <c r="NEZ274" s="412"/>
      <c r="NFA274" s="412"/>
      <c r="NFB274" s="412"/>
      <c r="NFC274" s="412"/>
      <c r="NFD274" s="412"/>
      <c r="NFE274" s="412"/>
      <c r="NFF274" s="412"/>
      <c r="NFG274" s="412"/>
      <c r="NFH274" s="412"/>
      <c r="NFI274" s="412"/>
      <c r="NFJ274" s="412"/>
      <c r="NFK274" s="412"/>
      <c r="NFL274" s="412"/>
      <c r="NFM274" s="412"/>
      <c r="NFN274" s="413"/>
      <c r="NFO274" s="413"/>
      <c r="NFP274" s="413"/>
      <c r="NFQ274" s="413"/>
      <c r="NFR274" s="413"/>
      <c r="NFS274" s="413"/>
      <c r="NFT274" s="413"/>
      <c r="NFU274" s="413"/>
      <c r="NFV274" s="413"/>
      <c r="NFW274" s="413"/>
      <c r="NFX274" s="413"/>
      <c r="NFY274" s="413"/>
      <c r="NFZ274" s="413"/>
      <c r="NGA274" s="413"/>
      <c r="NGB274" s="413"/>
      <c r="NGC274" s="413"/>
      <c r="NGD274" s="413"/>
      <c r="NGE274" s="413"/>
      <c r="NGF274" s="413"/>
      <c r="NGG274" s="413"/>
      <c r="NGH274" s="413"/>
      <c r="NGI274" s="413"/>
      <c r="NGJ274" s="413"/>
      <c r="NGK274" s="413"/>
      <c r="NGL274" s="414"/>
      <c r="NGM274" s="414"/>
      <c r="NGN274" s="414"/>
      <c r="NGO274" s="414"/>
      <c r="NGP274" s="414"/>
      <c r="NGQ274" s="413"/>
      <c r="NGR274" s="413"/>
      <c r="NGS274" s="414"/>
      <c r="NGT274" s="414"/>
      <c r="NGU274" s="413"/>
      <c r="NGV274" s="413"/>
      <c r="NGW274" s="414"/>
      <c r="NGX274" s="414"/>
      <c r="NGY274" s="413"/>
      <c r="NGZ274" s="413"/>
      <c r="NHA274" s="413"/>
      <c r="NHB274" s="413"/>
      <c r="NHC274" s="413"/>
      <c r="NHD274" s="413"/>
      <c r="NHE274" s="413"/>
      <c r="NHF274" s="414"/>
      <c r="NHG274" s="414"/>
      <c r="NHH274" s="413"/>
      <c r="NHI274" s="413"/>
      <c r="NHJ274" s="414"/>
      <c r="NHK274" s="414"/>
      <c r="NHL274" s="413"/>
      <c r="NHM274" s="413"/>
      <c r="NHN274" s="413"/>
      <c r="NHO274" s="413"/>
      <c r="NHP274" s="413"/>
      <c r="NHQ274" s="407"/>
      <c r="NHR274" s="439"/>
      <c r="NHS274" s="413"/>
      <c r="NHT274" s="413"/>
      <c r="NHU274" s="413"/>
      <c r="NHV274" s="413"/>
      <c r="NHW274" s="413"/>
      <c r="NHX274" s="413"/>
      <c r="NHY274" s="413"/>
      <c r="NHZ274" s="412"/>
      <c r="NIA274" s="412"/>
      <c r="NIB274" s="412"/>
      <c r="NIC274" s="412"/>
      <c r="NID274" s="412"/>
      <c r="NIE274" s="412"/>
      <c r="NIF274" s="412"/>
      <c r="NIG274" s="412"/>
      <c r="NIH274" s="412"/>
      <c r="NII274" s="412"/>
      <c r="NIJ274" s="412"/>
      <c r="NIK274" s="412"/>
      <c r="NIL274" s="412"/>
      <c r="NIM274" s="412"/>
      <c r="NIN274" s="412"/>
      <c r="NIO274" s="412"/>
      <c r="NIP274" s="412"/>
      <c r="NIQ274" s="412"/>
      <c r="NIR274" s="412"/>
      <c r="NIS274" s="412"/>
      <c r="NIT274" s="412"/>
      <c r="NIU274" s="412"/>
      <c r="NIV274" s="412"/>
      <c r="NIW274" s="412"/>
      <c r="NIX274" s="412"/>
      <c r="NIY274" s="412"/>
      <c r="NIZ274" s="412"/>
      <c r="NJA274" s="412"/>
      <c r="NJB274" s="412"/>
      <c r="NJC274" s="412"/>
      <c r="NJD274" s="412"/>
      <c r="NJE274" s="412"/>
      <c r="NJF274" s="412"/>
      <c r="NJG274" s="412"/>
      <c r="NJH274" s="412"/>
      <c r="NJI274" s="412"/>
      <c r="NJJ274" s="412"/>
      <c r="NJK274" s="412"/>
      <c r="NJL274" s="412"/>
      <c r="NJM274" s="412"/>
      <c r="NJN274" s="412"/>
      <c r="NJO274" s="412"/>
      <c r="NJP274" s="412"/>
      <c r="NJQ274" s="412"/>
      <c r="NJR274" s="413"/>
      <c r="NJS274" s="413"/>
      <c r="NJT274" s="413"/>
      <c r="NJU274" s="413"/>
      <c r="NJV274" s="413"/>
      <c r="NJW274" s="413"/>
      <c r="NJX274" s="413"/>
      <c r="NJY274" s="413"/>
      <c r="NJZ274" s="413"/>
      <c r="NKA274" s="413"/>
      <c r="NKB274" s="413"/>
      <c r="NKC274" s="413"/>
      <c r="NKD274" s="413"/>
      <c r="NKE274" s="413"/>
      <c r="NKF274" s="413"/>
      <c r="NKG274" s="413"/>
      <c r="NKH274" s="413"/>
      <c r="NKI274" s="413"/>
      <c r="NKJ274" s="413"/>
      <c r="NKK274" s="413"/>
      <c r="NKL274" s="413"/>
      <c r="NKM274" s="413"/>
      <c r="NKN274" s="413"/>
      <c r="NKO274" s="413"/>
      <c r="NKP274" s="414"/>
      <c r="NKQ274" s="414"/>
      <c r="NKR274" s="414"/>
      <c r="NKS274" s="414"/>
      <c r="NKT274" s="414"/>
      <c r="NKU274" s="413"/>
      <c r="NKV274" s="413"/>
      <c r="NKW274" s="414"/>
      <c r="NKX274" s="414"/>
      <c r="NKY274" s="413"/>
      <c r="NKZ274" s="413"/>
      <c r="NLA274" s="414"/>
      <c r="NLB274" s="414"/>
      <c r="NLC274" s="413"/>
      <c r="NLD274" s="413"/>
      <c r="NLE274" s="413"/>
      <c r="NLF274" s="413"/>
      <c r="NLG274" s="413"/>
      <c r="NLH274" s="413"/>
      <c r="NLI274" s="413"/>
      <c r="NLJ274" s="414"/>
      <c r="NLK274" s="414"/>
      <c r="NLL274" s="413"/>
      <c r="NLM274" s="413"/>
      <c r="NLN274" s="414"/>
      <c r="NLO274" s="414"/>
      <c r="NLP274" s="413"/>
      <c r="NLQ274" s="413"/>
      <c r="NLR274" s="413"/>
      <c r="NLS274" s="413"/>
      <c r="NLT274" s="413"/>
      <c r="NLU274" s="407"/>
      <c r="NLV274" s="439"/>
      <c r="NLW274" s="413"/>
      <c r="NLX274" s="413"/>
      <c r="NLY274" s="413"/>
      <c r="NLZ274" s="413"/>
      <c r="NMA274" s="413"/>
      <c r="NMB274" s="413"/>
      <c r="NMC274" s="413"/>
      <c r="NMD274" s="412"/>
      <c r="NME274" s="412"/>
      <c r="NMF274" s="412"/>
      <c r="NMG274" s="412"/>
      <c r="NMH274" s="412"/>
      <c r="NMI274" s="412"/>
      <c r="NMJ274" s="412"/>
      <c r="NMK274" s="412"/>
      <c r="NML274" s="412"/>
      <c r="NMM274" s="412"/>
      <c r="NMN274" s="412"/>
      <c r="NMO274" s="412"/>
      <c r="NMP274" s="412"/>
      <c r="NMQ274" s="412"/>
      <c r="NMR274" s="412"/>
      <c r="NMS274" s="412"/>
      <c r="NMT274" s="412"/>
      <c r="NMU274" s="412"/>
      <c r="NMV274" s="412"/>
      <c r="NMW274" s="412"/>
      <c r="NMX274" s="412"/>
      <c r="NMY274" s="412"/>
      <c r="NMZ274" s="412"/>
      <c r="NNA274" s="412"/>
      <c r="NNB274" s="412"/>
      <c r="NNC274" s="412"/>
      <c r="NND274" s="412"/>
      <c r="NNE274" s="412"/>
      <c r="NNF274" s="412"/>
      <c r="NNG274" s="412"/>
      <c r="NNH274" s="412"/>
      <c r="NNI274" s="412"/>
      <c r="NNJ274" s="412"/>
      <c r="NNK274" s="412"/>
      <c r="NNL274" s="412"/>
      <c r="NNM274" s="412"/>
      <c r="NNN274" s="412"/>
      <c r="NNO274" s="412"/>
      <c r="NNP274" s="412"/>
      <c r="NNQ274" s="412"/>
      <c r="NNR274" s="412"/>
      <c r="NNS274" s="412"/>
      <c r="NNT274" s="412"/>
      <c r="NNU274" s="412"/>
      <c r="NNV274" s="413"/>
      <c r="NNW274" s="413"/>
      <c r="NNX274" s="413"/>
      <c r="NNY274" s="413"/>
      <c r="NNZ274" s="413"/>
      <c r="NOA274" s="413"/>
      <c r="NOB274" s="413"/>
      <c r="NOC274" s="413"/>
      <c r="NOD274" s="413"/>
      <c r="NOE274" s="413"/>
      <c r="NOF274" s="413"/>
      <c r="NOG274" s="413"/>
      <c r="NOH274" s="413"/>
      <c r="NOI274" s="413"/>
      <c r="NOJ274" s="413"/>
      <c r="NOK274" s="413"/>
      <c r="NOL274" s="413"/>
      <c r="NOM274" s="413"/>
      <c r="NON274" s="413"/>
      <c r="NOO274" s="413"/>
      <c r="NOP274" s="413"/>
      <c r="NOQ274" s="413"/>
      <c r="NOR274" s="413"/>
      <c r="NOS274" s="413"/>
      <c r="NOT274" s="414"/>
      <c r="NOU274" s="414"/>
      <c r="NOV274" s="414"/>
      <c r="NOW274" s="414"/>
      <c r="NOX274" s="414"/>
      <c r="NOY274" s="413"/>
      <c r="NOZ274" s="413"/>
      <c r="NPA274" s="414"/>
      <c r="NPB274" s="414"/>
      <c r="NPC274" s="413"/>
      <c r="NPD274" s="413"/>
      <c r="NPE274" s="414"/>
      <c r="NPF274" s="414"/>
      <c r="NPG274" s="413"/>
      <c r="NPH274" s="413"/>
      <c r="NPI274" s="413"/>
      <c r="NPJ274" s="413"/>
      <c r="NPK274" s="413"/>
      <c r="NPL274" s="413"/>
      <c r="NPM274" s="413"/>
      <c r="NPN274" s="414"/>
      <c r="NPO274" s="414"/>
      <c r="NPP274" s="413"/>
      <c r="NPQ274" s="413"/>
      <c r="NPR274" s="414"/>
      <c r="NPS274" s="414"/>
      <c r="NPT274" s="413"/>
      <c r="NPU274" s="413"/>
      <c r="NPV274" s="413"/>
      <c r="NPW274" s="413"/>
      <c r="NPX274" s="413"/>
      <c r="NPY274" s="407"/>
      <c r="NPZ274" s="439"/>
      <c r="NQA274" s="413"/>
      <c r="NQB274" s="413"/>
      <c r="NQC274" s="413"/>
      <c r="NQD274" s="413"/>
      <c r="NQE274" s="413"/>
      <c r="NQF274" s="413"/>
      <c r="NQG274" s="413"/>
      <c r="NQH274" s="412"/>
      <c r="NQI274" s="412"/>
      <c r="NQJ274" s="412"/>
      <c r="NQK274" s="412"/>
      <c r="NQL274" s="412"/>
      <c r="NQM274" s="412"/>
      <c r="NQN274" s="412"/>
      <c r="NQO274" s="412"/>
      <c r="NQP274" s="412"/>
      <c r="NQQ274" s="412"/>
      <c r="NQR274" s="412"/>
      <c r="NQS274" s="412"/>
      <c r="NQT274" s="412"/>
      <c r="NQU274" s="412"/>
      <c r="NQV274" s="412"/>
      <c r="NQW274" s="412"/>
      <c r="NQX274" s="412"/>
      <c r="NQY274" s="412"/>
      <c r="NQZ274" s="412"/>
      <c r="NRA274" s="412"/>
      <c r="NRB274" s="412"/>
      <c r="NRC274" s="412"/>
      <c r="NRD274" s="412"/>
      <c r="NRE274" s="412"/>
      <c r="NRF274" s="412"/>
      <c r="NRG274" s="412"/>
      <c r="NRH274" s="412"/>
      <c r="NRI274" s="412"/>
      <c r="NRJ274" s="412"/>
      <c r="NRK274" s="412"/>
      <c r="NRL274" s="412"/>
      <c r="NRM274" s="412"/>
      <c r="NRN274" s="412"/>
      <c r="NRO274" s="412"/>
      <c r="NRP274" s="412"/>
      <c r="NRQ274" s="412"/>
      <c r="NRR274" s="412"/>
      <c r="NRS274" s="412"/>
      <c r="NRT274" s="412"/>
      <c r="NRU274" s="412"/>
      <c r="NRV274" s="412"/>
      <c r="NRW274" s="412"/>
      <c r="NRX274" s="412"/>
      <c r="NRY274" s="412"/>
      <c r="NRZ274" s="413"/>
      <c r="NSA274" s="413"/>
      <c r="NSB274" s="413"/>
      <c r="NSC274" s="413"/>
      <c r="NSD274" s="413"/>
      <c r="NSE274" s="413"/>
      <c r="NSF274" s="413"/>
      <c r="NSG274" s="413"/>
      <c r="NSH274" s="413"/>
      <c r="NSI274" s="413"/>
      <c r="NSJ274" s="413"/>
      <c r="NSK274" s="413"/>
      <c r="NSL274" s="413"/>
      <c r="NSM274" s="413"/>
      <c r="NSN274" s="413"/>
      <c r="NSO274" s="413"/>
      <c r="NSP274" s="413"/>
      <c r="NSQ274" s="413"/>
      <c r="NSR274" s="413"/>
      <c r="NSS274" s="413"/>
      <c r="NST274" s="413"/>
      <c r="NSU274" s="413"/>
      <c r="NSV274" s="413"/>
      <c r="NSW274" s="413"/>
      <c r="NSX274" s="414"/>
      <c r="NSY274" s="414"/>
      <c r="NSZ274" s="414"/>
      <c r="NTA274" s="414"/>
      <c r="NTB274" s="414"/>
      <c r="NTC274" s="413"/>
      <c r="NTD274" s="413"/>
      <c r="NTE274" s="414"/>
      <c r="NTF274" s="414"/>
      <c r="NTG274" s="413"/>
      <c r="NTH274" s="413"/>
      <c r="NTI274" s="414"/>
      <c r="NTJ274" s="414"/>
      <c r="NTK274" s="413"/>
      <c r="NTL274" s="413"/>
      <c r="NTM274" s="413"/>
      <c r="NTN274" s="413"/>
      <c r="NTO274" s="413"/>
      <c r="NTP274" s="413"/>
      <c r="NTQ274" s="413"/>
      <c r="NTR274" s="414"/>
      <c r="NTS274" s="414"/>
      <c r="NTT274" s="413"/>
      <c r="NTU274" s="413"/>
      <c r="NTV274" s="414"/>
      <c r="NTW274" s="414"/>
      <c r="NTX274" s="413"/>
      <c r="NTY274" s="413"/>
      <c r="NTZ274" s="413"/>
      <c r="NUA274" s="413"/>
      <c r="NUB274" s="413"/>
      <c r="NUC274" s="407"/>
      <c r="NUD274" s="439"/>
      <c r="NUE274" s="413"/>
      <c r="NUF274" s="413"/>
      <c r="NUG274" s="413"/>
      <c r="NUH274" s="413"/>
      <c r="NUI274" s="413"/>
      <c r="NUJ274" s="413"/>
      <c r="NUK274" s="413"/>
      <c r="NUL274" s="412"/>
      <c r="NUM274" s="412"/>
      <c r="NUN274" s="412"/>
      <c r="NUO274" s="412"/>
      <c r="NUP274" s="412"/>
      <c r="NUQ274" s="412"/>
      <c r="NUR274" s="412"/>
      <c r="NUS274" s="412"/>
      <c r="NUT274" s="412"/>
      <c r="NUU274" s="412"/>
      <c r="NUV274" s="412"/>
      <c r="NUW274" s="412"/>
      <c r="NUX274" s="412"/>
      <c r="NUY274" s="412"/>
      <c r="NUZ274" s="412"/>
      <c r="NVA274" s="412"/>
      <c r="NVB274" s="412"/>
      <c r="NVC274" s="412"/>
      <c r="NVD274" s="412"/>
      <c r="NVE274" s="412"/>
      <c r="NVF274" s="412"/>
      <c r="NVG274" s="412"/>
      <c r="NVH274" s="412"/>
      <c r="NVI274" s="412"/>
      <c r="NVJ274" s="412"/>
      <c r="NVK274" s="412"/>
      <c r="NVL274" s="412"/>
      <c r="NVM274" s="412"/>
      <c r="NVN274" s="412"/>
      <c r="NVO274" s="412"/>
      <c r="NVP274" s="412"/>
      <c r="NVQ274" s="412"/>
      <c r="NVR274" s="412"/>
      <c r="NVS274" s="412"/>
      <c r="NVT274" s="412"/>
      <c r="NVU274" s="412"/>
      <c r="NVV274" s="412"/>
      <c r="NVW274" s="412"/>
      <c r="NVX274" s="412"/>
      <c r="NVY274" s="412"/>
      <c r="NVZ274" s="412"/>
      <c r="NWA274" s="412"/>
      <c r="NWB274" s="412"/>
      <c r="NWC274" s="412"/>
      <c r="NWD274" s="413"/>
      <c r="NWE274" s="413"/>
      <c r="NWF274" s="413"/>
      <c r="NWG274" s="413"/>
      <c r="NWH274" s="413"/>
      <c r="NWI274" s="413"/>
      <c r="NWJ274" s="413"/>
      <c r="NWK274" s="413"/>
      <c r="NWL274" s="413"/>
      <c r="NWM274" s="413"/>
      <c r="NWN274" s="413"/>
      <c r="NWO274" s="413"/>
      <c r="NWP274" s="413"/>
      <c r="NWQ274" s="413"/>
      <c r="NWR274" s="413"/>
      <c r="NWS274" s="413"/>
      <c r="NWT274" s="413"/>
      <c r="NWU274" s="413"/>
      <c r="NWV274" s="413"/>
      <c r="NWW274" s="413"/>
      <c r="NWX274" s="413"/>
      <c r="NWY274" s="413"/>
      <c r="NWZ274" s="413"/>
      <c r="NXA274" s="413"/>
      <c r="NXB274" s="414"/>
      <c r="NXC274" s="414"/>
      <c r="NXD274" s="414"/>
      <c r="NXE274" s="414"/>
      <c r="NXF274" s="414"/>
      <c r="NXG274" s="413"/>
      <c r="NXH274" s="413"/>
      <c r="NXI274" s="414"/>
      <c r="NXJ274" s="414"/>
      <c r="NXK274" s="413"/>
      <c r="NXL274" s="413"/>
      <c r="NXM274" s="414"/>
      <c r="NXN274" s="414"/>
      <c r="NXO274" s="413"/>
      <c r="NXP274" s="413"/>
      <c r="NXQ274" s="413"/>
      <c r="NXR274" s="413"/>
      <c r="NXS274" s="413"/>
      <c r="NXT274" s="413"/>
      <c r="NXU274" s="413"/>
      <c r="NXV274" s="414"/>
      <c r="NXW274" s="414"/>
      <c r="NXX274" s="413"/>
      <c r="NXY274" s="413"/>
      <c r="NXZ274" s="414"/>
      <c r="NYA274" s="414"/>
      <c r="NYB274" s="413"/>
      <c r="NYC274" s="413"/>
      <c r="NYD274" s="413"/>
      <c r="NYE274" s="413"/>
      <c r="NYF274" s="413"/>
      <c r="NYG274" s="407"/>
      <c r="NYH274" s="439"/>
      <c r="NYI274" s="413"/>
      <c r="NYJ274" s="413"/>
      <c r="NYK274" s="413"/>
      <c r="NYL274" s="413"/>
      <c r="NYM274" s="413"/>
      <c r="NYN274" s="413"/>
      <c r="NYO274" s="413"/>
      <c r="NYP274" s="412"/>
      <c r="NYQ274" s="412"/>
      <c r="NYR274" s="412"/>
      <c r="NYS274" s="412"/>
      <c r="NYT274" s="412"/>
      <c r="NYU274" s="412"/>
      <c r="NYV274" s="412"/>
      <c r="NYW274" s="412"/>
      <c r="NYX274" s="412"/>
      <c r="NYY274" s="412"/>
      <c r="NYZ274" s="412"/>
      <c r="NZA274" s="412"/>
      <c r="NZB274" s="412"/>
      <c r="NZC274" s="412"/>
      <c r="NZD274" s="412"/>
      <c r="NZE274" s="412"/>
      <c r="NZF274" s="412"/>
      <c r="NZG274" s="412"/>
      <c r="NZH274" s="412"/>
      <c r="NZI274" s="412"/>
      <c r="NZJ274" s="412"/>
      <c r="NZK274" s="412"/>
      <c r="NZL274" s="412"/>
      <c r="NZM274" s="412"/>
      <c r="NZN274" s="412"/>
      <c r="NZO274" s="412"/>
      <c r="NZP274" s="412"/>
      <c r="NZQ274" s="412"/>
      <c r="NZR274" s="412"/>
      <c r="NZS274" s="412"/>
      <c r="NZT274" s="412"/>
      <c r="NZU274" s="412"/>
      <c r="NZV274" s="412"/>
      <c r="NZW274" s="412"/>
      <c r="NZX274" s="412"/>
      <c r="NZY274" s="412"/>
      <c r="NZZ274" s="412"/>
      <c r="OAA274" s="412"/>
      <c r="OAB274" s="412"/>
      <c r="OAC274" s="412"/>
      <c r="OAD274" s="412"/>
      <c r="OAE274" s="412"/>
      <c r="OAF274" s="412"/>
      <c r="OAG274" s="412"/>
      <c r="OAH274" s="413"/>
      <c r="OAI274" s="413"/>
      <c r="OAJ274" s="413"/>
      <c r="OAK274" s="413"/>
      <c r="OAL274" s="413"/>
      <c r="OAM274" s="413"/>
      <c r="OAN274" s="413"/>
      <c r="OAO274" s="413"/>
      <c r="OAP274" s="413"/>
      <c r="OAQ274" s="413"/>
      <c r="OAR274" s="413"/>
      <c r="OAS274" s="413"/>
      <c r="OAT274" s="413"/>
      <c r="OAU274" s="413"/>
      <c r="OAV274" s="413"/>
      <c r="OAW274" s="413"/>
      <c r="OAX274" s="413"/>
      <c r="OAY274" s="413"/>
      <c r="OAZ274" s="413"/>
      <c r="OBA274" s="413"/>
      <c r="OBB274" s="413"/>
      <c r="OBC274" s="413"/>
      <c r="OBD274" s="413"/>
      <c r="OBE274" s="413"/>
      <c r="OBF274" s="414"/>
      <c r="OBG274" s="414"/>
      <c r="OBH274" s="414"/>
      <c r="OBI274" s="414"/>
      <c r="OBJ274" s="414"/>
      <c r="OBK274" s="413"/>
      <c r="OBL274" s="413"/>
      <c r="OBM274" s="414"/>
      <c r="OBN274" s="414"/>
      <c r="OBO274" s="413"/>
      <c r="OBP274" s="413"/>
      <c r="OBQ274" s="414"/>
      <c r="OBR274" s="414"/>
      <c r="OBS274" s="413"/>
      <c r="OBT274" s="413"/>
      <c r="OBU274" s="413"/>
      <c r="OBV274" s="413"/>
      <c r="OBW274" s="413"/>
      <c r="OBX274" s="413"/>
      <c r="OBY274" s="413"/>
      <c r="OBZ274" s="414"/>
      <c r="OCA274" s="414"/>
      <c r="OCB274" s="413"/>
      <c r="OCC274" s="413"/>
      <c r="OCD274" s="414"/>
      <c r="OCE274" s="414"/>
      <c r="OCF274" s="413"/>
      <c r="OCG274" s="413"/>
      <c r="OCH274" s="413"/>
      <c r="OCI274" s="413"/>
      <c r="OCJ274" s="413"/>
      <c r="OCK274" s="407"/>
      <c r="OCL274" s="439"/>
      <c r="OCM274" s="413"/>
      <c r="OCN274" s="413"/>
      <c r="OCO274" s="413"/>
      <c r="OCP274" s="413"/>
      <c r="OCQ274" s="413"/>
      <c r="OCR274" s="413"/>
      <c r="OCS274" s="413"/>
      <c r="OCT274" s="412"/>
      <c r="OCU274" s="412"/>
      <c r="OCV274" s="412"/>
      <c r="OCW274" s="412"/>
      <c r="OCX274" s="412"/>
      <c r="OCY274" s="412"/>
      <c r="OCZ274" s="412"/>
      <c r="ODA274" s="412"/>
      <c r="ODB274" s="412"/>
      <c r="ODC274" s="412"/>
      <c r="ODD274" s="412"/>
      <c r="ODE274" s="412"/>
      <c r="ODF274" s="412"/>
      <c r="ODG274" s="412"/>
      <c r="ODH274" s="412"/>
      <c r="ODI274" s="412"/>
      <c r="ODJ274" s="412"/>
      <c r="ODK274" s="412"/>
      <c r="ODL274" s="412"/>
      <c r="ODM274" s="412"/>
      <c r="ODN274" s="412"/>
      <c r="ODO274" s="412"/>
      <c r="ODP274" s="412"/>
      <c r="ODQ274" s="412"/>
      <c r="ODR274" s="412"/>
      <c r="ODS274" s="412"/>
      <c r="ODT274" s="412"/>
      <c r="ODU274" s="412"/>
      <c r="ODV274" s="412"/>
      <c r="ODW274" s="412"/>
      <c r="ODX274" s="412"/>
      <c r="ODY274" s="412"/>
      <c r="ODZ274" s="412"/>
      <c r="OEA274" s="412"/>
      <c r="OEB274" s="412"/>
      <c r="OEC274" s="412"/>
      <c r="OED274" s="412"/>
      <c r="OEE274" s="412"/>
      <c r="OEF274" s="412"/>
      <c r="OEG274" s="412"/>
      <c r="OEH274" s="412"/>
      <c r="OEI274" s="412"/>
      <c r="OEJ274" s="412"/>
      <c r="OEK274" s="412"/>
      <c r="OEL274" s="413"/>
      <c r="OEM274" s="413"/>
      <c r="OEN274" s="413"/>
      <c r="OEO274" s="413"/>
      <c r="OEP274" s="413"/>
      <c r="OEQ274" s="413"/>
      <c r="OER274" s="413"/>
      <c r="OES274" s="413"/>
      <c r="OET274" s="413"/>
      <c r="OEU274" s="413"/>
      <c r="OEV274" s="413"/>
      <c r="OEW274" s="413"/>
      <c r="OEX274" s="413"/>
      <c r="OEY274" s="413"/>
      <c r="OEZ274" s="413"/>
      <c r="OFA274" s="413"/>
      <c r="OFB274" s="413"/>
      <c r="OFC274" s="413"/>
      <c r="OFD274" s="413"/>
      <c r="OFE274" s="413"/>
      <c r="OFF274" s="413"/>
      <c r="OFG274" s="413"/>
      <c r="OFH274" s="413"/>
      <c r="OFI274" s="413"/>
      <c r="OFJ274" s="414"/>
      <c r="OFK274" s="414"/>
      <c r="OFL274" s="414"/>
      <c r="OFM274" s="414"/>
      <c r="OFN274" s="414"/>
      <c r="OFO274" s="413"/>
      <c r="OFP274" s="413"/>
      <c r="OFQ274" s="414"/>
      <c r="OFR274" s="414"/>
      <c r="OFS274" s="413"/>
      <c r="OFT274" s="413"/>
      <c r="OFU274" s="414"/>
      <c r="OFV274" s="414"/>
      <c r="OFW274" s="413"/>
      <c r="OFX274" s="413"/>
      <c r="OFY274" s="413"/>
      <c r="OFZ274" s="413"/>
      <c r="OGA274" s="413"/>
      <c r="OGB274" s="413"/>
      <c r="OGC274" s="413"/>
      <c r="OGD274" s="414"/>
      <c r="OGE274" s="414"/>
      <c r="OGF274" s="413"/>
      <c r="OGG274" s="413"/>
      <c r="OGH274" s="414"/>
      <c r="OGI274" s="414"/>
      <c r="OGJ274" s="413"/>
      <c r="OGK274" s="413"/>
      <c r="OGL274" s="413"/>
      <c r="OGM274" s="413"/>
      <c r="OGN274" s="413"/>
      <c r="OGO274" s="407"/>
      <c r="OGP274" s="439"/>
      <c r="OGQ274" s="413"/>
      <c r="OGR274" s="413"/>
      <c r="OGS274" s="413"/>
      <c r="OGT274" s="413"/>
      <c r="OGU274" s="413"/>
      <c r="OGV274" s="413"/>
      <c r="OGW274" s="413"/>
      <c r="OGX274" s="412"/>
      <c r="OGY274" s="412"/>
      <c r="OGZ274" s="412"/>
      <c r="OHA274" s="412"/>
      <c r="OHB274" s="412"/>
      <c r="OHC274" s="412"/>
      <c r="OHD274" s="412"/>
      <c r="OHE274" s="412"/>
      <c r="OHF274" s="412"/>
      <c r="OHG274" s="412"/>
      <c r="OHH274" s="412"/>
      <c r="OHI274" s="412"/>
      <c r="OHJ274" s="412"/>
      <c r="OHK274" s="412"/>
      <c r="OHL274" s="412"/>
      <c r="OHM274" s="412"/>
      <c r="OHN274" s="412"/>
      <c r="OHO274" s="412"/>
      <c r="OHP274" s="412"/>
      <c r="OHQ274" s="412"/>
      <c r="OHR274" s="412"/>
      <c r="OHS274" s="412"/>
      <c r="OHT274" s="412"/>
      <c r="OHU274" s="412"/>
      <c r="OHV274" s="412"/>
      <c r="OHW274" s="412"/>
      <c r="OHX274" s="412"/>
      <c r="OHY274" s="412"/>
      <c r="OHZ274" s="412"/>
      <c r="OIA274" s="412"/>
      <c r="OIB274" s="412"/>
      <c r="OIC274" s="412"/>
      <c r="OID274" s="412"/>
      <c r="OIE274" s="412"/>
      <c r="OIF274" s="412"/>
      <c r="OIG274" s="412"/>
      <c r="OIH274" s="412"/>
      <c r="OII274" s="412"/>
      <c r="OIJ274" s="412"/>
      <c r="OIK274" s="412"/>
      <c r="OIL274" s="412"/>
      <c r="OIM274" s="412"/>
      <c r="OIN274" s="412"/>
      <c r="OIO274" s="412"/>
      <c r="OIP274" s="413"/>
      <c r="OIQ274" s="413"/>
      <c r="OIR274" s="413"/>
      <c r="OIS274" s="413"/>
      <c r="OIT274" s="413"/>
      <c r="OIU274" s="413"/>
      <c r="OIV274" s="413"/>
      <c r="OIW274" s="413"/>
      <c r="OIX274" s="413"/>
      <c r="OIY274" s="413"/>
      <c r="OIZ274" s="413"/>
      <c r="OJA274" s="413"/>
      <c r="OJB274" s="413"/>
      <c r="OJC274" s="413"/>
      <c r="OJD274" s="413"/>
      <c r="OJE274" s="413"/>
      <c r="OJF274" s="413"/>
      <c r="OJG274" s="413"/>
      <c r="OJH274" s="413"/>
      <c r="OJI274" s="413"/>
      <c r="OJJ274" s="413"/>
      <c r="OJK274" s="413"/>
      <c r="OJL274" s="413"/>
      <c r="OJM274" s="413"/>
      <c r="OJN274" s="414"/>
      <c r="OJO274" s="414"/>
      <c r="OJP274" s="414"/>
      <c r="OJQ274" s="414"/>
      <c r="OJR274" s="414"/>
      <c r="OJS274" s="413"/>
      <c r="OJT274" s="413"/>
      <c r="OJU274" s="414"/>
      <c r="OJV274" s="414"/>
      <c r="OJW274" s="413"/>
      <c r="OJX274" s="413"/>
      <c r="OJY274" s="414"/>
      <c r="OJZ274" s="414"/>
      <c r="OKA274" s="413"/>
      <c r="OKB274" s="413"/>
      <c r="OKC274" s="413"/>
      <c r="OKD274" s="413"/>
      <c r="OKE274" s="413"/>
      <c r="OKF274" s="413"/>
      <c r="OKG274" s="413"/>
      <c r="OKH274" s="414"/>
      <c r="OKI274" s="414"/>
      <c r="OKJ274" s="413"/>
      <c r="OKK274" s="413"/>
      <c r="OKL274" s="414"/>
      <c r="OKM274" s="414"/>
      <c r="OKN274" s="413"/>
      <c r="OKO274" s="413"/>
      <c r="OKP274" s="413"/>
      <c r="OKQ274" s="413"/>
      <c r="OKR274" s="413"/>
      <c r="OKS274" s="407"/>
      <c r="OKT274" s="439"/>
      <c r="OKU274" s="413"/>
      <c r="OKV274" s="413"/>
      <c r="OKW274" s="413"/>
      <c r="OKX274" s="413"/>
      <c r="OKY274" s="413"/>
      <c r="OKZ274" s="413"/>
      <c r="OLA274" s="413"/>
      <c r="OLB274" s="412"/>
      <c r="OLC274" s="412"/>
      <c r="OLD274" s="412"/>
      <c r="OLE274" s="412"/>
      <c r="OLF274" s="412"/>
      <c r="OLG274" s="412"/>
      <c r="OLH274" s="412"/>
      <c r="OLI274" s="412"/>
      <c r="OLJ274" s="412"/>
      <c r="OLK274" s="412"/>
      <c r="OLL274" s="412"/>
      <c r="OLM274" s="412"/>
      <c r="OLN274" s="412"/>
      <c r="OLO274" s="412"/>
      <c r="OLP274" s="412"/>
      <c r="OLQ274" s="412"/>
      <c r="OLR274" s="412"/>
      <c r="OLS274" s="412"/>
      <c r="OLT274" s="412"/>
      <c r="OLU274" s="412"/>
      <c r="OLV274" s="412"/>
      <c r="OLW274" s="412"/>
      <c r="OLX274" s="412"/>
      <c r="OLY274" s="412"/>
      <c r="OLZ274" s="412"/>
      <c r="OMA274" s="412"/>
      <c r="OMB274" s="412"/>
      <c r="OMC274" s="412"/>
      <c r="OMD274" s="412"/>
      <c r="OME274" s="412"/>
      <c r="OMF274" s="412"/>
      <c r="OMG274" s="412"/>
      <c r="OMH274" s="412"/>
      <c r="OMI274" s="412"/>
      <c r="OMJ274" s="412"/>
      <c r="OMK274" s="412"/>
      <c r="OML274" s="412"/>
      <c r="OMM274" s="412"/>
      <c r="OMN274" s="412"/>
      <c r="OMO274" s="412"/>
      <c r="OMP274" s="412"/>
      <c r="OMQ274" s="412"/>
      <c r="OMR274" s="412"/>
      <c r="OMS274" s="412"/>
      <c r="OMT274" s="413"/>
      <c r="OMU274" s="413"/>
      <c r="OMV274" s="413"/>
      <c r="OMW274" s="413"/>
      <c r="OMX274" s="413"/>
      <c r="OMY274" s="413"/>
      <c r="OMZ274" s="413"/>
      <c r="ONA274" s="413"/>
      <c r="ONB274" s="413"/>
      <c r="ONC274" s="413"/>
      <c r="OND274" s="413"/>
      <c r="ONE274" s="413"/>
      <c r="ONF274" s="413"/>
      <c r="ONG274" s="413"/>
      <c r="ONH274" s="413"/>
      <c r="ONI274" s="413"/>
      <c r="ONJ274" s="413"/>
      <c r="ONK274" s="413"/>
      <c r="ONL274" s="413"/>
      <c r="ONM274" s="413"/>
      <c r="ONN274" s="413"/>
      <c r="ONO274" s="413"/>
      <c r="ONP274" s="413"/>
      <c r="ONQ274" s="413"/>
      <c r="ONR274" s="414"/>
      <c r="ONS274" s="414"/>
      <c r="ONT274" s="414"/>
      <c r="ONU274" s="414"/>
      <c r="ONV274" s="414"/>
      <c r="ONW274" s="413"/>
      <c r="ONX274" s="413"/>
      <c r="ONY274" s="414"/>
      <c r="ONZ274" s="414"/>
      <c r="OOA274" s="413"/>
      <c r="OOB274" s="413"/>
      <c r="OOC274" s="414"/>
      <c r="OOD274" s="414"/>
      <c r="OOE274" s="413"/>
      <c r="OOF274" s="413"/>
      <c r="OOG274" s="413"/>
      <c r="OOH274" s="413"/>
      <c r="OOI274" s="413"/>
      <c r="OOJ274" s="413"/>
      <c r="OOK274" s="413"/>
      <c r="OOL274" s="414"/>
      <c r="OOM274" s="414"/>
      <c r="OON274" s="413"/>
      <c r="OOO274" s="413"/>
      <c r="OOP274" s="414"/>
      <c r="OOQ274" s="414"/>
      <c r="OOR274" s="413"/>
      <c r="OOS274" s="413"/>
      <c r="OOT274" s="413"/>
      <c r="OOU274" s="413"/>
      <c r="OOV274" s="413"/>
      <c r="OOW274" s="407"/>
      <c r="OOX274" s="439"/>
      <c r="OOY274" s="413"/>
      <c r="OOZ274" s="413"/>
      <c r="OPA274" s="413"/>
      <c r="OPB274" s="413"/>
      <c r="OPC274" s="413"/>
      <c r="OPD274" s="413"/>
      <c r="OPE274" s="413"/>
      <c r="OPF274" s="412"/>
      <c r="OPG274" s="412"/>
      <c r="OPH274" s="412"/>
      <c r="OPI274" s="412"/>
      <c r="OPJ274" s="412"/>
      <c r="OPK274" s="412"/>
      <c r="OPL274" s="412"/>
      <c r="OPM274" s="412"/>
      <c r="OPN274" s="412"/>
      <c r="OPO274" s="412"/>
      <c r="OPP274" s="412"/>
      <c r="OPQ274" s="412"/>
      <c r="OPR274" s="412"/>
      <c r="OPS274" s="412"/>
      <c r="OPT274" s="412"/>
      <c r="OPU274" s="412"/>
      <c r="OPV274" s="412"/>
      <c r="OPW274" s="412"/>
      <c r="OPX274" s="412"/>
      <c r="OPY274" s="412"/>
      <c r="OPZ274" s="412"/>
      <c r="OQA274" s="412"/>
      <c r="OQB274" s="412"/>
      <c r="OQC274" s="412"/>
      <c r="OQD274" s="412"/>
      <c r="OQE274" s="412"/>
      <c r="OQF274" s="412"/>
      <c r="OQG274" s="412"/>
      <c r="OQH274" s="412"/>
      <c r="OQI274" s="412"/>
      <c r="OQJ274" s="412"/>
      <c r="OQK274" s="412"/>
      <c r="OQL274" s="412"/>
      <c r="OQM274" s="412"/>
      <c r="OQN274" s="412"/>
      <c r="OQO274" s="412"/>
      <c r="OQP274" s="412"/>
      <c r="OQQ274" s="412"/>
      <c r="OQR274" s="412"/>
      <c r="OQS274" s="412"/>
      <c r="OQT274" s="412"/>
      <c r="OQU274" s="412"/>
      <c r="OQV274" s="412"/>
      <c r="OQW274" s="412"/>
      <c r="OQX274" s="413"/>
      <c r="OQY274" s="413"/>
      <c r="OQZ274" s="413"/>
      <c r="ORA274" s="413"/>
      <c r="ORB274" s="413"/>
      <c r="ORC274" s="413"/>
      <c r="ORD274" s="413"/>
      <c r="ORE274" s="413"/>
      <c r="ORF274" s="413"/>
      <c r="ORG274" s="413"/>
      <c r="ORH274" s="413"/>
      <c r="ORI274" s="413"/>
      <c r="ORJ274" s="413"/>
      <c r="ORK274" s="413"/>
      <c r="ORL274" s="413"/>
      <c r="ORM274" s="413"/>
      <c r="ORN274" s="413"/>
      <c r="ORO274" s="413"/>
      <c r="ORP274" s="413"/>
      <c r="ORQ274" s="413"/>
      <c r="ORR274" s="413"/>
      <c r="ORS274" s="413"/>
      <c r="ORT274" s="413"/>
      <c r="ORU274" s="413"/>
      <c r="ORV274" s="414"/>
      <c r="ORW274" s="414"/>
      <c r="ORX274" s="414"/>
      <c r="ORY274" s="414"/>
      <c r="ORZ274" s="414"/>
      <c r="OSA274" s="413"/>
      <c r="OSB274" s="413"/>
      <c r="OSC274" s="414"/>
      <c r="OSD274" s="414"/>
      <c r="OSE274" s="413"/>
      <c r="OSF274" s="413"/>
      <c r="OSG274" s="414"/>
      <c r="OSH274" s="414"/>
      <c r="OSI274" s="413"/>
      <c r="OSJ274" s="413"/>
      <c r="OSK274" s="413"/>
      <c r="OSL274" s="413"/>
      <c r="OSM274" s="413"/>
      <c r="OSN274" s="413"/>
      <c r="OSO274" s="413"/>
      <c r="OSP274" s="414"/>
      <c r="OSQ274" s="414"/>
      <c r="OSR274" s="413"/>
      <c r="OSS274" s="413"/>
      <c r="OST274" s="414"/>
      <c r="OSU274" s="414"/>
      <c r="OSV274" s="413"/>
      <c r="OSW274" s="413"/>
      <c r="OSX274" s="413"/>
      <c r="OSY274" s="413"/>
      <c r="OSZ274" s="413"/>
      <c r="OTA274" s="407"/>
      <c r="OTB274" s="439"/>
      <c r="OTC274" s="413"/>
      <c r="OTD274" s="413"/>
      <c r="OTE274" s="413"/>
      <c r="OTF274" s="413"/>
      <c r="OTG274" s="413"/>
      <c r="OTH274" s="413"/>
      <c r="OTI274" s="413"/>
      <c r="OTJ274" s="412"/>
      <c r="OTK274" s="412"/>
      <c r="OTL274" s="412"/>
      <c r="OTM274" s="412"/>
      <c r="OTN274" s="412"/>
      <c r="OTO274" s="412"/>
      <c r="OTP274" s="412"/>
      <c r="OTQ274" s="412"/>
      <c r="OTR274" s="412"/>
      <c r="OTS274" s="412"/>
      <c r="OTT274" s="412"/>
      <c r="OTU274" s="412"/>
      <c r="OTV274" s="412"/>
      <c r="OTW274" s="412"/>
      <c r="OTX274" s="412"/>
      <c r="OTY274" s="412"/>
      <c r="OTZ274" s="412"/>
      <c r="OUA274" s="412"/>
      <c r="OUB274" s="412"/>
      <c r="OUC274" s="412"/>
      <c r="OUD274" s="412"/>
      <c r="OUE274" s="412"/>
      <c r="OUF274" s="412"/>
      <c r="OUG274" s="412"/>
      <c r="OUH274" s="412"/>
      <c r="OUI274" s="412"/>
      <c r="OUJ274" s="412"/>
      <c r="OUK274" s="412"/>
      <c r="OUL274" s="412"/>
      <c r="OUM274" s="412"/>
      <c r="OUN274" s="412"/>
      <c r="OUO274" s="412"/>
      <c r="OUP274" s="412"/>
      <c r="OUQ274" s="412"/>
      <c r="OUR274" s="412"/>
      <c r="OUS274" s="412"/>
      <c r="OUT274" s="412"/>
      <c r="OUU274" s="412"/>
      <c r="OUV274" s="412"/>
      <c r="OUW274" s="412"/>
      <c r="OUX274" s="412"/>
      <c r="OUY274" s="412"/>
      <c r="OUZ274" s="412"/>
      <c r="OVA274" s="412"/>
      <c r="OVB274" s="413"/>
      <c r="OVC274" s="413"/>
      <c r="OVD274" s="413"/>
      <c r="OVE274" s="413"/>
      <c r="OVF274" s="413"/>
      <c r="OVG274" s="413"/>
      <c r="OVH274" s="413"/>
      <c r="OVI274" s="413"/>
      <c r="OVJ274" s="413"/>
      <c r="OVK274" s="413"/>
      <c r="OVL274" s="413"/>
      <c r="OVM274" s="413"/>
      <c r="OVN274" s="413"/>
      <c r="OVO274" s="413"/>
      <c r="OVP274" s="413"/>
      <c r="OVQ274" s="413"/>
      <c r="OVR274" s="413"/>
      <c r="OVS274" s="413"/>
      <c r="OVT274" s="413"/>
      <c r="OVU274" s="413"/>
      <c r="OVV274" s="413"/>
      <c r="OVW274" s="413"/>
      <c r="OVX274" s="413"/>
      <c r="OVY274" s="413"/>
      <c r="OVZ274" s="414"/>
      <c r="OWA274" s="414"/>
      <c r="OWB274" s="414"/>
      <c r="OWC274" s="414"/>
      <c r="OWD274" s="414"/>
      <c r="OWE274" s="413"/>
      <c r="OWF274" s="413"/>
      <c r="OWG274" s="414"/>
      <c r="OWH274" s="414"/>
      <c r="OWI274" s="413"/>
      <c r="OWJ274" s="413"/>
      <c r="OWK274" s="414"/>
      <c r="OWL274" s="414"/>
      <c r="OWM274" s="413"/>
      <c r="OWN274" s="413"/>
      <c r="OWO274" s="413"/>
      <c r="OWP274" s="413"/>
      <c r="OWQ274" s="413"/>
      <c r="OWR274" s="413"/>
      <c r="OWS274" s="413"/>
      <c r="OWT274" s="414"/>
      <c r="OWU274" s="414"/>
      <c r="OWV274" s="413"/>
      <c r="OWW274" s="413"/>
      <c r="OWX274" s="414"/>
      <c r="OWY274" s="414"/>
      <c r="OWZ274" s="413"/>
      <c r="OXA274" s="413"/>
      <c r="OXB274" s="413"/>
      <c r="OXC274" s="413"/>
      <c r="OXD274" s="413"/>
      <c r="OXE274" s="407"/>
      <c r="OXF274" s="439"/>
      <c r="OXG274" s="413"/>
      <c r="OXH274" s="413"/>
      <c r="OXI274" s="413"/>
      <c r="OXJ274" s="413"/>
      <c r="OXK274" s="413"/>
      <c r="OXL274" s="413"/>
      <c r="OXM274" s="413"/>
      <c r="OXN274" s="412"/>
      <c r="OXO274" s="412"/>
      <c r="OXP274" s="412"/>
      <c r="OXQ274" s="412"/>
      <c r="OXR274" s="412"/>
      <c r="OXS274" s="412"/>
      <c r="OXT274" s="412"/>
      <c r="OXU274" s="412"/>
      <c r="OXV274" s="412"/>
      <c r="OXW274" s="412"/>
      <c r="OXX274" s="412"/>
      <c r="OXY274" s="412"/>
      <c r="OXZ274" s="412"/>
      <c r="OYA274" s="412"/>
      <c r="OYB274" s="412"/>
      <c r="OYC274" s="412"/>
      <c r="OYD274" s="412"/>
      <c r="OYE274" s="412"/>
      <c r="OYF274" s="412"/>
      <c r="OYG274" s="412"/>
      <c r="OYH274" s="412"/>
      <c r="OYI274" s="412"/>
      <c r="OYJ274" s="412"/>
      <c r="OYK274" s="412"/>
      <c r="OYL274" s="412"/>
      <c r="OYM274" s="412"/>
      <c r="OYN274" s="412"/>
      <c r="OYO274" s="412"/>
      <c r="OYP274" s="412"/>
      <c r="OYQ274" s="412"/>
      <c r="OYR274" s="412"/>
      <c r="OYS274" s="412"/>
      <c r="OYT274" s="412"/>
      <c r="OYU274" s="412"/>
      <c r="OYV274" s="412"/>
      <c r="OYW274" s="412"/>
      <c r="OYX274" s="412"/>
      <c r="OYY274" s="412"/>
      <c r="OYZ274" s="412"/>
      <c r="OZA274" s="412"/>
      <c r="OZB274" s="412"/>
      <c r="OZC274" s="412"/>
      <c r="OZD274" s="412"/>
      <c r="OZE274" s="412"/>
      <c r="OZF274" s="413"/>
      <c r="OZG274" s="413"/>
      <c r="OZH274" s="413"/>
      <c r="OZI274" s="413"/>
      <c r="OZJ274" s="413"/>
      <c r="OZK274" s="413"/>
      <c r="OZL274" s="413"/>
      <c r="OZM274" s="413"/>
      <c r="OZN274" s="413"/>
      <c r="OZO274" s="413"/>
      <c r="OZP274" s="413"/>
      <c r="OZQ274" s="413"/>
      <c r="OZR274" s="413"/>
      <c r="OZS274" s="413"/>
      <c r="OZT274" s="413"/>
      <c r="OZU274" s="413"/>
      <c r="OZV274" s="413"/>
      <c r="OZW274" s="413"/>
      <c r="OZX274" s="413"/>
      <c r="OZY274" s="413"/>
      <c r="OZZ274" s="413"/>
      <c r="PAA274" s="413"/>
      <c r="PAB274" s="413"/>
      <c r="PAC274" s="413"/>
      <c r="PAD274" s="414"/>
      <c r="PAE274" s="414"/>
      <c r="PAF274" s="414"/>
      <c r="PAG274" s="414"/>
      <c r="PAH274" s="414"/>
      <c r="PAI274" s="413"/>
      <c r="PAJ274" s="413"/>
      <c r="PAK274" s="414"/>
      <c r="PAL274" s="414"/>
      <c r="PAM274" s="413"/>
      <c r="PAN274" s="413"/>
      <c r="PAO274" s="414"/>
      <c r="PAP274" s="414"/>
      <c r="PAQ274" s="413"/>
      <c r="PAR274" s="413"/>
      <c r="PAS274" s="413"/>
      <c r="PAT274" s="413"/>
      <c r="PAU274" s="413"/>
      <c r="PAV274" s="413"/>
      <c r="PAW274" s="413"/>
      <c r="PAX274" s="414"/>
      <c r="PAY274" s="414"/>
      <c r="PAZ274" s="413"/>
      <c r="PBA274" s="413"/>
      <c r="PBB274" s="414"/>
      <c r="PBC274" s="414"/>
      <c r="PBD274" s="413"/>
      <c r="PBE274" s="413"/>
      <c r="PBF274" s="413"/>
      <c r="PBG274" s="413"/>
      <c r="PBH274" s="413"/>
      <c r="PBI274" s="407"/>
      <c r="PBJ274" s="439"/>
      <c r="PBK274" s="413"/>
      <c r="PBL274" s="413"/>
      <c r="PBM274" s="413"/>
      <c r="PBN274" s="413"/>
      <c r="PBO274" s="413"/>
      <c r="PBP274" s="413"/>
      <c r="PBQ274" s="413"/>
      <c r="PBR274" s="412"/>
      <c r="PBS274" s="412"/>
      <c r="PBT274" s="412"/>
      <c r="PBU274" s="412"/>
      <c r="PBV274" s="412"/>
      <c r="PBW274" s="412"/>
      <c r="PBX274" s="412"/>
      <c r="PBY274" s="412"/>
      <c r="PBZ274" s="412"/>
      <c r="PCA274" s="412"/>
      <c r="PCB274" s="412"/>
      <c r="PCC274" s="412"/>
      <c r="PCD274" s="412"/>
      <c r="PCE274" s="412"/>
      <c r="PCF274" s="412"/>
      <c r="PCG274" s="412"/>
      <c r="PCH274" s="412"/>
      <c r="PCI274" s="412"/>
      <c r="PCJ274" s="412"/>
      <c r="PCK274" s="412"/>
      <c r="PCL274" s="412"/>
      <c r="PCM274" s="412"/>
      <c r="PCN274" s="412"/>
      <c r="PCO274" s="412"/>
      <c r="PCP274" s="412"/>
      <c r="PCQ274" s="412"/>
      <c r="PCR274" s="412"/>
      <c r="PCS274" s="412"/>
      <c r="PCT274" s="412"/>
      <c r="PCU274" s="412"/>
      <c r="PCV274" s="412"/>
      <c r="PCW274" s="412"/>
      <c r="PCX274" s="412"/>
      <c r="PCY274" s="412"/>
      <c r="PCZ274" s="412"/>
      <c r="PDA274" s="412"/>
      <c r="PDB274" s="412"/>
      <c r="PDC274" s="412"/>
      <c r="PDD274" s="412"/>
      <c r="PDE274" s="412"/>
      <c r="PDF274" s="412"/>
      <c r="PDG274" s="412"/>
      <c r="PDH274" s="412"/>
      <c r="PDI274" s="412"/>
      <c r="PDJ274" s="413"/>
      <c r="PDK274" s="413"/>
      <c r="PDL274" s="413"/>
      <c r="PDM274" s="413"/>
      <c r="PDN274" s="413"/>
      <c r="PDO274" s="413"/>
      <c r="PDP274" s="413"/>
      <c r="PDQ274" s="413"/>
      <c r="PDR274" s="413"/>
      <c r="PDS274" s="413"/>
      <c r="PDT274" s="413"/>
      <c r="PDU274" s="413"/>
      <c r="PDV274" s="413"/>
      <c r="PDW274" s="413"/>
      <c r="PDX274" s="413"/>
      <c r="PDY274" s="413"/>
      <c r="PDZ274" s="413"/>
      <c r="PEA274" s="413"/>
      <c r="PEB274" s="413"/>
      <c r="PEC274" s="413"/>
      <c r="PED274" s="413"/>
      <c r="PEE274" s="413"/>
      <c r="PEF274" s="413"/>
      <c r="PEG274" s="413"/>
      <c r="PEH274" s="414"/>
      <c r="PEI274" s="414"/>
      <c r="PEJ274" s="414"/>
      <c r="PEK274" s="414"/>
      <c r="PEL274" s="414"/>
      <c r="PEM274" s="413"/>
      <c r="PEN274" s="413"/>
      <c r="PEO274" s="414"/>
      <c r="PEP274" s="414"/>
      <c r="PEQ274" s="413"/>
      <c r="PER274" s="413"/>
      <c r="PES274" s="414"/>
      <c r="PET274" s="414"/>
      <c r="PEU274" s="413"/>
      <c r="PEV274" s="413"/>
      <c r="PEW274" s="413"/>
      <c r="PEX274" s="413"/>
      <c r="PEY274" s="413"/>
      <c r="PEZ274" s="413"/>
      <c r="PFA274" s="413"/>
      <c r="PFB274" s="414"/>
      <c r="PFC274" s="414"/>
      <c r="PFD274" s="413"/>
      <c r="PFE274" s="413"/>
      <c r="PFF274" s="414"/>
      <c r="PFG274" s="414"/>
      <c r="PFH274" s="413"/>
      <c r="PFI274" s="413"/>
      <c r="PFJ274" s="413"/>
      <c r="PFK274" s="413"/>
      <c r="PFL274" s="413"/>
      <c r="PFM274" s="407"/>
      <c r="PFN274" s="439"/>
      <c r="PFO274" s="413"/>
      <c r="PFP274" s="413"/>
      <c r="PFQ274" s="413"/>
      <c r="PFR274" s="413"/>
      <c r="PFS274" s="413"/>
      <c r="PFT274" s="413"/>
      <c r="PFU274" s="413"/>
      <c r="PFV274" s="412"/>
      <c r="PFW274" s="412"/>
      <c r="PFX274" s="412"/>
      <c r="PFY274" s="412"/>
      <c r="PFZ274" s="412"/>
      <c r="PGA274" s="412"/>
      <c r="PGB274" s="412"/>
      <c r="PGC274" s="412"/>
      <c r="PGD274" s="412"/>
      <c r="PGE274" s="412"/>
      <c r="PGF274" s="412"/>
      <c r="PGG274" s="412"/>
      <c r="PGH274" s="412"/>
      <c r="PGI274" s="412"/>
      <c r="PGJ274" s="412"/>
      <c r="PGK274" s="412"/>
      <c r="PGL274" s="412"/>
      <c r="PGM274" s="412"/>
      <c r="PGN274" s="412"/>
      <c r="PGO274" s="412"/>
      <c r="PGP274" s="412"/>
      <c r="PGQ274" s="412"/>
      <c r="PGR274" s="412"/>
      <c r="PGS274" s="412"/>
      <c r="PGT274" s="412"/>
      <c r="PGU274" s="412"/>
      <c r="PGV274" s="412"/>
      <c r="PGW274" s="412"/>
      <c r="PGX274" s="412"/>
      <c r="PGY274" s="412"/>
      <c r="PGZ274" s="412"/>
      <c r="PHA274" s="412"/>
      <c r="PHB274" s="412"/>
      <c r="PHC274" s="412"/>
      <c r="PHD274" s="412"/>
      <c r="PHE274" s="412"/>
      <c r="PHF274" s="412"/>
      <c r="PHG274" s="412"/>
      <c r="PHH274" s="412"/>
      <c r="PHI274" s="412"/>
      <c r="PHJ274" s="412"/>
      <c r="PHK274" s="412"/>
      <c r="PHL274" s="412"/>
      <c r="PHM274" s="412"/>
      <c r="PHN274" s="413"/>
      <c r="PHO274" s="413"/>
      <c r="PHP274" s="413"/>
      <c r="PHQ274" s="413"/>
      <c r="PHR274" s="413"/>
      <c r="PHS274" s="413"/>
      <c r="PHT274" s="413"/>
      <c r="PHU274" s="413"/>
      <c r="PHV274" s="413"/>
      <c r="PHW274" s="413"/>
      <c r="PHX274" s="413"/>
      <c r="PHY274" s="413"/>
      <c r="PHZ274" s="413"/>
      <c r="PIA274" s="413"/>
      <c r="PIB274" s="413"/>
      <c r="PIC274" s="413"/>
      <c r="PID274" s="413"/>
      <c r="PIE274" s="413"/>
      <c r="PIF274" s="413"/>
      <c r="PIG274" s="413"/>
      <c r="PIH274" s="413"/>
      <c r="PII274" s="413"/>
      <c r="PIJ274" s="413"/>
      <c r="PIK274" s="413"/>
      <c r="PIL274" s="414"/>
      <c r="PIM274" s="414"/>
      <c r="PIN274" s="414"/>
      <c r="PIO274" s="414"/>
      <c r="PIP274" s="414"/>
      <c r="PIQ274" s="413"/>
      <c r="PIR274" s="413"/>
      <c r="PIS274" s="414"/>
      <c r="PIT274" s="414"/>
      <c r="PIU274" s="413"/>
      <c r="PIV274" s="413"/>
      <c r="PIW274" s="414"/>
      <c r="PIX274" s="414"/>
      <c r="PIY274" s="413"/>
      <c r="PIZ274" s="413"/>
      <c r="PJA274" s="413"/>
      <c r="PJB274" s="413"/>
      <c r="PJC274" s="413"/>
      <c r="PJD274" s="413"/>
      <c r="PJE274" s="413"/>
      <c r="PJF274" s="414"/>
      <c r="PJG274" s="414"/>
      <c r="PJH274" s="413"/>
      <c r="PJI274" s="413"/>
      <c r="PJJ274" s="414"/>
      <c r="PJK274" s="414"/>
      <c r="PJL274" s="413"/>
      <c r="PJM274" s="413"/>
      <c r="PJN274" s="413"/>
      <c r="PJO274" s="413"/>
      <c r="PJP274" s="413"/>
      <c r="PJQ274" s="407"/>
      <c r="PJR274" s="439"/>
      <c r="PJS274" s="413"/>
      <c r="PJT274" s="413"/>
      <c r="PJU274" s="413"/>
      <c r="PJV274" s="413"/>
      <c r="PJW274" s="413"/>
      <c r="PJX274" s="413"/>
      <c r="PJY274" s="413"/>
      <c r="PJZ274" s="412"/>
      <c r="PKA274" s="412"/>
      <c r="PKB274" s="412"/>
      <c r="PKC274" s="412"/>
      <c r="PKD274" s="412"/>
      <c r="PKE274" s="412"/>
      <c r="PKF274" s="412"/>
      <c r="PKG274" s="412"/>
      <c r="PKH274" s="412"/>
      <c r="PKI274" s="412"/>
      <c r="PKJ274" s="412"/>
      <c r="PKK274" s="412"/>
      <c r="PKL274" s="412"/>
      <c r="PKM274" s="412"/>
      <c r="PKN274" s="412"/>
      <c r="PKO274" s="412"/>
      <c r="PKP274" s="412"/>
      <c r="PKQ274" s="412"/>
      <c r="PKR274" s="412"/>
      <c r="PKS274" s="412"/>
      <c r="PKT274" s="412"/>
      <c r="PKU274" s="412"/>
      <c r="PKV274" s="412"/>
      <c r="PKW274" s="412"/>
      <c r="PKX274" s="412"/>
      <c r="PKY274" s="412"/>
      <c r="PKZ274" s="412"/>
      <c r="PLA274" s="412"/>
      <c r="PLB274" s="412"/>
      <c r="PLC274" s="412"/>
      <c r="PLD274" s="412"/>
      <c r="PLE274" s="412"/>
      <c r="PLF274" s="412"/>
      <c r="PLG274" s="412"/>
      <c r="PLH274" s="412"/>
      <c r="PLI274" s="412"/>
      <c r="PLJ274" s="412"/>
      <c r="PLK274" s="412"/>
      <c r="PLL274" s="412"/>
      <c r="PLM274" s="412"/>
      <c r="PLN274" s="412"/>
      <c r="PLO274" s="412"/>
      <c r="PLP274" s="412"/>
      <c r="PLQ274" s="412"/>
      <c r="PLR274" s="413"/>
      <c r="PLS274" s="413"/>
      <c r="PLT274" s="413"/>
      <c r="PLU274" s="413"/>
      <c r="PLV274" s="413"/>
      <c r="PLW274" s="413"/>
      <c r="PLX274" s="413"/>
      <c r="PLY274" s="413"/>
      <c r="PLZ274" s="413"/>
      <c r="PMA274" s="413"/>
      <c r="PMB274" s="413"/>
      <c r="PMC274" s="413"/>
      <c r="PMD274" s="413"/>
      <c r="PME274" s="413"/>
      <c r="PMF274" s="413"/>
      <c r="PMG274" s="413"/>
      <c r="PMH274" s="413"/>
      <c r="PMI274" s="413"/>
      <c r="PMJ274" s="413"/>
      <c r="PMK274" s="413"/>
      <c r="PML274" s="413"/>
      <c r="PMM274" s="413"/>
      <c r="PMN274" s="413"/>
      <c r="PMO274" s="413"/>
      <c r="PMP274" s="414"/>
      <c r="PMQ274" s="414"/>
      <c r="PMR274" s="414"/>
      <c r="PMS274" s="414"/>
      <c r="PMT274" s="414"/>
      <c r="PMU274" s="413"/>
      <c r="PMV274" s="413"/>
      <c r="PMW274" s="414"/>
      <c r="PMX274" s="414"/>
      <c r="PMY274" s="413"/>
      <c r="PMZ274" s="413"/>
      <c r="PNA274" s="414"/>
      <c r="PNB274" s="414"/>
      <c r="PNC274" s="413"/>
      <c r="PND274" s="413"/>
      <c r="PNE274" s="413"/>
      <c r="PNF274" s="413"/>
      <c r="PNG274" s="413"/>
      <c r="PNH274" s="413"/>
      <c r="PNI274" s="413"/>
      <c r="PNJ274" s="414"/>
      <c r="PNK274" s="414"/>
      <c r="PNL274" s="413"/>
      <c r="PNM274" s="413"/>
      <c r="PNN274" s="414"/>
      <c r="PNO274" s="414"/>
      <c r="PNP274" s="413"/>
      <c r="PNQ274" s="413"/>
      <c r="PNR274" s="413"/>
      <c r="PNS274" s="413"/>
      <c r="PNT274" s="413"/>
      <c r="PNU274" s="407"/>
      <c r="PNV274" s="439"/>
      <c r="PNW274" s="413"/>
      <c r="PNX274" s="413"/>
      <c r="PNY274" s="413"/>
      <c r="PNZ274" s="413"/>
      <c r="POA274" s="413"/>
      <c r="POB274" s="413"/>
      <c r="POC274" s="413"/>
      <c r="POD274" s="412"/>
      <c r="POE274" s="412"/>
      <c r="POF274" s="412"/>
      <c r="POG274" s="412"/>
      <c r="POH274" s="412"/>
      <c r="POI274" s="412"/>
      <c r="POJ274" s="412"/>
      <c r="POK274" s="412"/>
      <c r="POL274" s="412"/>
      <c r="POM274" s="412"/>
      <c r="PON274" s="412"/>
      <c r="POO274" s="412"/>
      <c r="POP274" s="412"/>
      <c r="POQ274" s="412"/>
      <c r="POR274" s="412"/>
      <c r="POS274" s="412"/>
      <c r="POT274" s="412"/>
      <c r="POU274" s="412"/>
      <c r="POV274" s="412"/>
      <c r="POW274" s="412"/>
      <c r="POX274" s="412"/>
      <c r="POY274" s="412"/>
      <c r="POZ274" s="412"/>
      <c r="PPA274" s="412"/>
      <c r="PPB274" s="412"/>
      <c r="PPC274" s="412"/>
      <c r="PPD274" s="412"/>
      <c r="PPE274" s="412"/>
      <c r="PPF274" s="412"/>
      <c r="PPG274" s="412"/>
      <c r="PPH274" s="412"/>
      <c r="PPI274" s="412"/>
      <c r="PPJ274" s="412"/>
      <c r="PPK274" s="412"/>
      <c r="PPL274" s="412"/>
      <c r="PPM274" s="412"/>
      <c r="PPN274" s="412"/>
      <c r="PPO274" s="412"/>
      <c r="PPP274" s="412"/>
      <c r="PPQ274" s="412"/>
      <c r="PPR274" s="412"/>
      <c r="PPS274" s="412"/>
      <c r="PPT274" s="412"/>
      <c r="PPU274" s="412"/>
      <c r="PPV274" s="413"/>
      <c r="PPW274" s="413"/>
      <c r="PPX274" s="413"/>
      <c r="PPY274" s="413"/>
      <c r="PPZ274" s="413"/>
      <c r="PQA274" s="413"/>
      <c r="PQB274" s="413"/>
      <c r="PQC274" s="413"/>
      <c r="PQD274" s="413"/>
      <c r="PQE274" s="413"/>
      <c r="PQF274" s="413"/>
      <c r="PQG274" s="413"/>
      <c r="PQH274" s="413"/>
      <c r="PQI274" s="413"/>
      <c r="PQJ274" s="413"/>
      <c r="PQK274" s="413"/>
      <c r="PQL274" s="413"/>
      <c r="PQM274" s="413"/>
      <c r="PQN274" s="413"/>
      <c r="PQO274" s="413"/>
      <c r="PQP274" s="413"/>
      <c r="PQQ274" s="413"/>
      <c r="PQR274" s="413"/>
      <c r="PQS274" s="413"/>
      <c r="PQT274" s="414"/>
      <c r="PQU274" s="414"/>
      <c r="PQV274" s="414"/>
      <c r="PQW274" s="414"/>
      <c r="PQX274" s="414"/>
      <c r="PQY274" s="413"/>
      <c r="PQZ274" s="413"/>
      <c r="PRA274" s="414"/>
      <c r="PRB274" s="414"/>
      <c r="PRC274" s="413"/>
      <c r="PRD274" s="413"/>
      <c r="PRE274" s="414"/>
      <c r="PRF274" s="414"/>
      <c r="PRG274" s="413"/>
      <c r="PRH274" s="413"/>
      <c r="PRI274" s="413"/>
      <c r="PRJ274" s="413"/>
      <c r="PRK274" s="413"/>
      <c r="PRL274" s="413"/>
      <c r="PRM274" s="413"/>
      <c r="PRN274" s="414"/>
      <c r="PRO274" s="414"/>
      <c r="PRP274" s="413"/>
      <c r="PRQ274" s="413"/>
      <c r="PRR274" s="414"/>
      <c r="PRS274" s="414"/>
      <c r="PRT274" s="413"/>
      <c r="PRU274" s="413"/>
      <c r="PRV274" s="413"/>
      <c r="PRW274" s="413"/>
      <c r="PRX274" s="413"/>
      <c r="PRY274" s="407"/>
      <c r="PRZ274" s="439"/>
      <c r="PSA274" s="413"/>
      <c r="PSB274" s="413"/>
      <c r="PSC274" s="413"/>
      <c r="PSD274" s="413"/>
      <c r="PSE274" s="413"/>
      <c r="PSF274" s="413"/>
      <c r="PSG274" s="413"/>
      <c r="PSH274" s="412"/>
      <c r="PSI274" s="412"/>
      <c r="PSJ274" s="412"/>
      <c r="PSK274" s="412"/>
      <c r="PSL274" s="412"/>
      <c r="PSM274" s="412"/>
      <c r="PSN274" s="412"/>
      <c r="PSO274" s="412"/>
      <c r="PSP274" s="412"/>
      <c r="PSQ274" s="412"/>
      <c r="PSR274" s="412"/>
      <c r="PSS274" s="412"/>
      <c r="PST274" s="412"/>
      <c r="PSU274" s="412"/>
      <c r="PSV274" s="412"/>
      <c r="PSW274" s="412"/>
      <c r="PSX274" s="412"/>
      <c r="PSY274" s="412"/>
      <c r="PSZ274" s="412"/>
      <c r="PTA274" s="412"/>
      <c r="PTB274" s="412"/>
      <c r="PTC274" s="412"/>
      <c r="PTD274" s="412"/>
      <c r="PTE274" s="412"/>
      <c r="PTF274" s="412"/>
      <c r="PTG274" s="412"/>
      <c r="PTH274" s="412"/>
      <c r="PTI274" s="412"/>
      <c r="PTJ274" s="412"/>
      <c r="PTK274" s="412"/>
      <c r="PTL274" s="412"/>
      <c r="PTM274" s="412"/>
      <c r="PTN274" s="412"/>
      <c r="PTO274" s="412"/>
      <c r="PTP274" s="412"/>
      <c r="PTQ274" s="412"/>
      <c r="PTR274" s="412"/>
      <c r="PTS274" s="412"/>
      <c r="PTT274" s="412"/>
      <c r="PTU274" s="412"/>
      <c r="PTV274" s="412"/>
      <c r="PTW274" s="412"/>
      <c r="PTX274" s="412"/>
      <c r="PTY274" s="412"/>
      <c r="PTZ274" s="413"/>
      <c r="PUA274" s="413"/>
      <c r="PUB274" s="413"/>
      <c r="PUC274" s="413"/>
      <c r="PUD274" s="413"/>
      <c r="PUE274" s="413"/>
      <c r="PUF274" s="413"/>
      <c r="PUG274" s="413"/>
      <c r="PUH274" s="413"/>
      <c r="PUI274" s="413"/>
      <c r="PUJ274" s="413"/>
      <c r="PUK274" s="413"/>
      <c r="PUL274" s="413"/>
      <c r="PUM274" s="413"/>
      <c r="PUN274" s="413"/>
      <c r="PUO274" s="413"/>
      <c r="PUP274" s="413"/>
      <c r="PUQ274" s="413"/>
      <c r="PUR274" s="413"/>
      <c r="PUS274" s="413"/>
      <c r="PUT274" s="413"/>
      <c r="PUU274" s="413"/>
      <c r="PUV274" s="413"/>
      <c r="PUW274" s="413"/>
      <c r="PUX274" s="414"/>
      <c r="PUY274" s="414"/>
      <c r="PUZ274" s="414"/>
      <c r="PVA274" s="414"/>
      <c r="PVB274" s="414"/>
      <c r="PVC274" s="413"/>
      <c r="PVD274" s="413"/>
      <c r="PVE274" s="414"/>
      <c r="PVF274" s="414"/>
      <c r="PVG274" s="413"/>
      <c r="PVH274" s="413"/>
      <c r="PVI274" s="414"/>
      <c r="PVJ274" s="414"/>
      <c r="PVK274" s="413"/>
      <c r="PVL274" s="413"/>
      <c r="PVM274" s="413"/>
      <c r="PVN274" s="413"/>
      <c r="PVO274" s="413"/>
      <c r="PVP274" s="413"/>
      <c r="PVQ274" s="413"/>
      <c r="PVR274" s="414"/>
      <c r="PVS274" s="414"/>
      <c r="PVT274" s="413"/>
      <c r="PVU274" s="413"/>
      <c r="PVV274" s="414"/>
      <c r="PVW274" s="414"/>
      <c r="PVX274" s="413"/>
      <c r="PVY274" s="413"/>
      <c r="PVZ274" s="413"/>
      <c r="PWA274" s="413"/>
      <c r="PWB274" s="413"/>
      <c r="PWC274" s="407"/>
      <c r="PWD274" s="439"/>
      <c r="PWE274" s="413"/>
      <c r="PWF274" s="413"/>
      <c r="PWG274" s="413"/>
      <c r="PWH274" s="413"/>
      <c r="PWI274" s="413"/>
      <c r="PWJ274" s="413"/>
      <c r="PWK274" s="413"/>
      <c r="PWL274" s="412"/>
      <c r="PWM274" s="412"/>
      <c r="PWN274" s="412"/>
      <c r="PWO274" s="412"/>
      <c r="PWP274" s="412"/>
      <c r="PWQ274" s="412"/>
      <c r="PWR274" s="412"/>
      <c r="PWS274" s="412"/>
      <c r="PWT274" s="412"/>
      <c r="PWU274" s="412"/>
      <c r="PWV274" s="412"/>
      <c r="PWW274" s="412"/>
      <c r="PWX274" s="412"/>
      <c r="PWY274" s="412"/>
      <c r="PWZ274" s="412"/>
      <c r="PXA274" s="412"/>
      <c r="PXB274" s="412"/>
      <c r="PXC274" s="412"/>
      <c r="PXD274" s="412"/>
      <c r="PXE274" s="412"/>
      <c r="PXF274" s="412"/>
      <c r="PXG274" s="412"/>
      <c r="PXH274" s="412"/>
      <c r="PXI274" s="412"/>
      <c r="PXJ274" s="412"/>
      <c r="PXK274" s="412"/>
      <c r="PXL274" s="412"/>
      <c r="PXM274" s="412"/>
      <c r="PXN274" s="412"/>
      <c r="PXO274" s="412"/>
      <c r="PXP274" s="412"/>
      <c r="PXQ274" s="412"/>
      <c r="PXR274" s="412"/>
      <c r="PXS274" s="412"/>
      <c r="PXT274" s="412"/>
      <c r="PXU274" s="412"/>
      <c r="PXV274" s="412"/>
      <c r="PXW274" s="412"/>
      <c r="PXX274" s="412"/>
      <c r="PXY274" s="412"/>
      <c r="PXZ274" s="412"/>
      <c r="PYA274" s="412"/>
      <c r="PYB274" s="412"/>
      <c r="PYC274" s="412"/>
      <c r="PYD274" s="413"/>
      <c r="PYE274" s="413"/>
      <c r="PYF274" s="413"/>
      <c r="PYG274" s="413"/>
      <c r="PYH274" s="413"/>
      <c r="PYI274" s="413"/>
      <c r="PYJ274" s="413"/>
      <c r="PYK274" s="413"/>
      <c r="PYL274" s="413"/>
      <c r="PYM274" s="413"/>
      <c r="PYN274" s="413"/>
      <c r="PYO274" s="413"/>
      <c r="PYP274" s="413"/>
      <c r="PYQ274" s="413"/>
      <c r="PYR274" s="413"/>
      <c r="PYS274" s="413"/>
      <c r="PYT274" s="413"/>
      <c r="PYU274" s="413"/>
      <c r="PYV274" s="413"/>
      <c r="PYW274" s="413"/>
      <c r="PYX274" s="413"/>
      <c r="PYY274" s="413"/>
      <c r="PYZ274" s="413"/>
      <c r="PZA274" s="413"/>
      <c r="PZB274" s="414"/>
      <c r="PZC274" s="414"/>
      <c r="PZD274" s="414"/>
      <c r="PZE274" s="414"/>
      <c r="PZF274" s="414"/>
      <c r="PZG274" s="413"/>
      <c r="PZH274" s="413"/>
      <c r="PZI274" s="414"/>
      <c r="PZJ274" s="414"/>
      <c r="PZK274" s="413"/>
      <c r="PZL274" s="413"/>
      <c r="PZM274" s="414"/>
      <c r="PZN274" s="414"/>
      <c r="PZO274" s="413"/>
      <c r="PZP274" s="413"/>
      <c r="PZQ274" s="413"/>
      <c r="PZR274" s="413"/>
      <c r="PZS274" s="413"/>
      <c r="PZT274" s="413"/>
      <c r="PZU274" s="413"/>
      <c r="PZV274" s="414"/>
      <c r="PZW274" s="414"/>
      <c r="PZX274" s="413"/>
      <c r="PZY274" s="413"/>
      <c r="PZZ274" s="414"/>
      <c r="QAA274" s="414"/>
      <c r="QAB274" s="413"/>
      <c r="QAC274" s="413"/>
      <c r="QAD274" s="413"/>
      <c r="QAE274" s="413"/>
      <c r="QAF274" s="413"/>
      <c r="QAG274" s="407"/>
      <c r="QAH274" s="439"/>
      <c r="QAI274" s="413"/>
      <c r="QAJ274" s="413"/>
      <c r="QAK274" s="413"/>
      <c r="QAL274" s="413"/>
      <c r="QAM274" s="413"/>
      <c r="QAN274" s="413"/>
      <c r="QAO274" s="413"/>
      <c r="QAP274" s="412"/>
      <c r="QAQ274" s="412"/>
      <c r="QAR274" s="412"/>
      <c r="QAS274" s="412"/>
      <c r="QAT274" s="412"/>
      <c r="QAU274" s="412"/>
      <c r="QAV274" s="412"/>
      <c r="QAW274" s="412"/>
      <c r="QAX274" s="412"/>
      <c r="QAY274" s="412"/>
      <c r="QAZ274" s="412"/>
      <c r="QBA274" s="412"/>
      <c r="QBB274" s="412"/>
      <c r="QBC274" s="412"/>
      <c r="QBD274" s="412"/>
      <c r="QBE274" s="412"/>
      <c r="QBF274" s="412"/>
      <c r="QBG274" s="412"/>
      <c r="QBH274" s="412"/>
      <c r="QBI274" s="412"/>
      <c r="QBJ274" s="412"/>
      <c r="QBK274" s="412"/>
      <c r="QBL274" s="412"/>
      <c r="QBM274" s="412"/>
      <c r="QBN274" s="412"/>
      <c r="QBO274" s="412"/>
      <c r="QBP274" s="412"/>
      <c r="QBQ274" s="412"/>
      <c r="QBR274" s="412"/>
      <c r="QBS274" s="412"/>
      <c r="QBT274" s="412"/>
      <c r="QBU274" s="412"/>
      <c r="QBV274" s="412"/>
      <c r="QBW274" s="412"/>
      <c r="QBX274" s="412"/>
      <c r="QBY274" s="412"/>
      <c r="QBZ274" s="412"/>
      <c r="QCA274" s="412"/>
      <c r="QCB274" s="412"/>
      <c r="QCC274" s="412"/>
      <c r="QCD274" s="412"/>
      <c r="QCE274" s="412"/>
      <c r="QCF274" s="412"/>
      <c r="QCG274" s="412"/>
      <c r="QCH274" s="413"/>
      <c r="QCI274" s="413"/>
      <c r="QCJ274" s="413"/>
      <c r="QCK274" s="413"/>
      <c r="QCL274" s="413"/>
      <c r="QCM274" s="413"/>
      <c r="QCN274" s="413"/>
      <c r="QCO274" s="413"/>
      <c r="QCP274" s="413"/>
      <c r="QCQ274" s="413"/>
      <c r="QCR274" s="413"/>
      <c r="QCS274" s="413"/>
      <c r="QCT274" s="413"/>
      <c r="QCU274" s="413"/>
      <c r="QCV274" s="413"/>
      <c r="QCW274" s="413"/>
      <c r="QCX274" s="413"/>
      <c r="QCY274" s="413"/>
      <c r="QCZ274" s="413"/>
      <c r="QDA274" s="413"/>
      <c r="QDB274" s="413"/>
      <c r="QDC274" s="413"/>
      <c r="QDD274" s="413"/>
      <c r="QDE274" s="413"/>
      <c r="QDF274" s="414"/>
      <c r="QDG274" s="414"/>
      <c r="QDH274" s="414"/>
      <c r="QDI274" s="414"/>
      <c r="QDJ274" s="414"/>
      <c r="QDK274" s="413"/>
      <c r="QDL274" s="413"/>
      <c r="QDM274" s="414"/>
      <c r="QDN274" s="414"/>
      <c r="QDO274" s="413"/>
      <c r="QDP274" s="413"/>
      <c r="QDQ274" s="414"/>
      <c r="QDR274" s="414"/>
      <c r="QDS274" s="413"/>
      <c r="QDT274" s="413"/>
      <c r="QDU274" s="413"/>
      <c r="QDV274" s="413"/>
      <c r="QDW274" s="413"/>
      <c r="QDX274" s="413"/>
      <c r="QDY274" s="413"/>
      <c r="QDZ274" s="414"/>
      <c r="QEA274" s="414"/>
      <c r="QEB274" s="413"/>
      <c r="QEC274" s="413"/>
      <c r="QED274" s="414"/>
      <c r="QEE274" s="414"/>
      <c r="QEF274" s="413"/>
      <c r="QEG274" s="413"/>
      <c r="QEH274" s="413"/>
      <c r="QEI274" s="413"/>
      <c r="QEJ274" s="413"/>
      <c r="QEK274" s="407"/>
      <c r="QEL274" s="439"/>
      <c r="QEM274" s="413"/>
      <c r="QEN274" s="413"/>
      <c r="QEO274" s="413"/>
      <c r="QEP274" s="413"/>
      <c r="QEQ274" s="413"/>
      <c r="QER274" s="413"/>
      <c r="QES274" s="413"/>
      <c r="QET274" s="412"/>
      <c r="QEU274" s="412"/>
      <c r="QEV274" s="412"/>
      <c r="QEW274" s="412"/>
      <c r="QEX274" s="412"/>
      <c r="QEY274" s="412"/>
      <c r="QEZ274" s="412"/>
      <c r="QFA274" s="412"/>
      <c r="QFB274" s="412"/>
      <c r="QFC274" s="412"/>
      <c r="QFD274" s="412"/>
      <c r="QFE274" s="412"/>
      <c r="QFF274" s="412"/>
      <c r="QFG274" s="412"/>
      <c r="QFH274" s="412"/>
      <c r="QFI274" s="412"/>
      <c r="QFJ274" s="412"/>
      <c r="QFK274" s="412"/>
      <c r="QFL274" s="412"/>
      <c r="QFM274" s="412"/>
      <c r="QFN274" s="412"/>
      <c r="QFO274" s="412"/>
      <c r="QFP274" s="412"/>
      <c r="QFQ274" s="412"/>
      <c r="QFR274" s="412"/>
      <c r="QFS274" s="412"/>
      <c r="QFT274" s="412"/>
      <c r="QFU274" s="412"/>
      <c r="QFV274" s="412"/>
      <c r="QFW274" s="412"/>
      <c r="QFX274" s="412"/>
      <c r="QFY274" s="412"/>
      <c r="QFZ274" s="412"/>
      <c r="QGA274" s="412"/>
      <c r="QGB274" s="412"/>
      <c r="QGC274" s="412"/>
      <c r="QGD274" s="412"/>
      <c r="QGE274" s="412"/>
      <c r="QGF274" s="412"/>
      <c r="QGG274" s="412"/>
      <c r="QGH274" s="412"/>
      <c r="QGI274" s="412"/>
      <c r="QGJ274" s="412"/>
      <c r="QGK274" s="412"/>
      <c r="QGL274" s="413"/>
      <c r="QGM274" s="413"/>
      <c r="QGN274" s="413"/>
      <c r="QGO274" s="413"/>
      <c r="QGP274" s="413"/>
      <c r="QGQ274" s="413"/>
      <c r="QGR274" s="413"/>
      <c r="QGS274" s="413"/>
      <c r="QGT274" s="413"/>
      <c r="QGU274" s="413"/>
      <c r="QGV274" s="413"/>
      <c r="QGW274" s="413"/>
      <c r="QGX274" s="413"/>
      <c r="QGY274" s="413"/>
      <c r="QGZ274" s="413"/>
      <c r="QHA274" s="413"/>
      <c r="QHB274" s="413"/>
      <c r="QHC274" s="413"/>
      <c r="QHD274" s="413"/>
      <c r="QHE274" s="413"/>
      <c r="QHF274" s="413"/>
      <c r="QHG274" s="413"/>
      <c r="QHH274" s="413"/>
      <c r="QHI274" s="413"/>
      <c r="QHJ274" s="414"/>
      <c r="QHK274" s="414"/>
      <c r="QHL274" s="414"/>
      <c r="QHM274" s="414"/>
      <c r="QHN274" s="414"/>
      <c r="QHO274" s="413"/>
      <c r="QHP274" s="413"/>
      <c r="QHQ274" s="414"/>
      <c r="QHR274" s="414"/>
      <c r="QHS274" s="413"/>
      <c r="QHT274" s="413"/>
      <c r="QHU274" s="414"/>
      <c r="QHV274" s="414"/>
      <c r="QHW274" s="413"/>
      <c r="QHX274" s="413"/>
      <c r="QHY274" s="413"/>
      <c r="QHZ274" s="413"/>
      <c r="QIA274" s="413"/>
      <c r="QIB274" s="413"/>
      <c r="QIC274" s="413"/>
      <c r="QID274" s="414"/>
      <c r="QIE274" s="414"/>
      <c r="QIF274" s="413"/>
      <c r="QIG274" s="413"/>
      <c r="QIH274" s="414"/>
      <c r="QII274" s="414"/>
      <c r="QIJ274" s="413"/>
      <c r="QIK274" s="413"/>
      <c r="QIL274" s="413"/>
      <c r="QIM274" s="413"/>
      <c r="QIN274" s="413"/>
      <c r="QIO274" s="407"/>
      <c r="QIP274" s="439"/>
      <c r="QIQ274" s="413"/>
      <c r="QIR274" s="413"/>
      <c r="QIS274" s="413"/>
      <c r="QIT274" s="413"/>
      <c r="QIU274" s="413"/>
      <c r="QIV274" s="413"/>
      <c r="QIW274" s="413"/>
      <c r="QIX274" s="412"/>
      <c r="QIY274" s="412"/>
      <c r="QIZ274" s="412"/>
      <c r="QJA274" s="412"/>
      <c r="QJB274" s="412"/>
      <c r="QJC274" s="412"/>
      <c r="QJD274" s="412"/>
      <c r="QJE274" s="412"/>
      <c r="QJF274" s="412"/>
      <c r="QJG274" s="412"/>
      <c r="QJH274" s="412"/>
      <c r="QJI274" s="412"/>
      <c r="QJJ274" s="412"/>
      <c r="QJK274" s="412"/>
      <c r="QJL274" s="412"/>
      <c r="QJM274" s="412"/>
      <c r="QJN274" s="412"/>
      <c r="QJO274" s="412"/>
      <c r="QJP274" s="412"/>
      <c r="QJQ274" s="412"/>
      <c r="QJR274" s="412"/>
      <c r="QJS274" s="412"/>
      <c r="QJT274" s="412"/>
      <c r="QJU274" s="412"/>
      <c r="QJV274" s="412"/>
      <c r="QJW274" s="412"/>
      <c r="QJX274" s="412"/>
      <c r="QJY274" s="412"/>
      <c r="QJZ274" s="412"/>
      <c r="QKA274" s="412"/>
      <c r="QKB274" s="412"/>
      <c r="QKC274" s="412"/>
      <c r="QKD274" s="412"/>
      <c r="QKE274" s="412"/>
      <c r="QKF274" s="412"/>
      <c r="QKG274" s="412"/>
      <c r="QKH274" s="412"/>
      <c r="QKI274" s="412"/>
      <c r="QKJ274" s="412"/>
      <c r="QKK274" s="412"/>
      <c r="QKL274" s="412"/>
      <c r="QKM274" s="412"/>
      <c r="QKN274" s="412"/>
      <c r="QKO274" s="412"/>
      <c r="QKP274" s="413"/>
      <c r="QKQ274" s="413"/>
      <c r="QKR274" s="413"/>
      <c r="QKS274" s="413"/>
      <c r="QKT274" s="413"/>
      <c r="QKU274" s="413"/>
      <c r="QKV274" s="413"/>
      <c r="QKW274" s="413"/>
      <c r="QKX274" s="413"/>
      <c r="QKY274" s="413"/>
      <c r="QKZ274" s="413"/>
      <c r="QLA274" s="413"/>
      <c r="QLB274" s="413"/>
      <c r="QLC274" s="413"/>
      <c r="QLD274" s="413"/>
      <c r="QLE274" s="413"/>
      <c r="QLF274" s="413"/>
      <c r="QLG274" s="413"/>
      <c r="QLH274" s="413"/>
      <c r="QLI274" s="413"/>
      <c r="QLJ274" s="413"/>
      <c r="QLK274" s="413"/>
      <c r="QLL274" s="413"/>
      <c r="QLM274" s="413"/>
      <c r="QLN274" s="414"/>
      <c r="QLO274" s="414"/>
      <c r="QLP274" s="414"/>
      <c r="QLQ274" s="414"/>
      <c r="QLR274" s="414"/>
      <c r="QLS274" s="413"/>
      <c r="QLT274" s="413"/>
      <c r="QLU274" s="414"/>
      <c r="QLV274" s="414"/>
      <c r="QLW274" s="413"/>
      <c r="QLX274" s="413"/>
      <c r="QLY274" s="414"/>
      <c r="QLZ274" s="414"/>
      <c r="QMA274" s="413"/>
      <c r="QMB274" s="413"/>
      <c r="QMC274" s="413"/>
      <c r="QMD274" s="413"/>
      <c r="QME274" s="413"/>
      <c r="QMF274" s="413"/>
      <c r="QMG274" s="413"/>
      <c r="QMH274" s="414"/>
      <c r="QMI274" s="414"/>
      <c r="QMJ274" s="413"/>
      <c r="QMK274" s="413"/>
      <c r="QML274" s="414"/>
      <c r="QMM274" s="414"/>
      <c r="QMN274" s="413"/>
      <c r="QMO274" s="413"/>
      <c r="QMP274" s="413"/>
      <c r="QMQ274" s="413"/>
      <c r="QMR274" s="413"/>
      <c r="QMS274" s="407"/>
      <c r="QMT274" s="439"/>
      <c r="QMU274" s="413"/>
      <c r="QMV274" s="413"/>
      <c r="QMW274" s="413"/>
      <c r="QMX274" s="413"/>
      <c r="QMY274" s="413"/>
      <c r="QMZ274" s="413"/>
      <c r="QNA274" s="413"/>
      <c r="QNB274" s="412"/>
      <c r="QNC274" s="412"/>
      <c r="QND274" s="412"/>
      <c r="QNE274" s="412"/>
      <c r="QNF274" s="412"/>
      <c r="QNG274" s="412"/>
      <c r="QNH274" s="412"/>
      <c r="QNI274" s="412"/>
      <c r="QNJ274" s="412"/>
      <c r="QNK274" s="412"/>
      <c r="QNL274" s="412"/>
      <c r="QNM274" s="412"/>
      <c r="QNN274" s="412"/>
      <c r="QNO274" s="412"/>
      <c r="QNP274" s="412"/>
      <c r="QNQ274" s="412"/>
      <c r="QNR274" s="412"/>
      <c r="QNS274" s="412"/>
      <c r="QNT274" s="412"/>
      <c r="QNU274" s="412"/>
      <c r="QNV274" s="412"/>
      <c r="QNW274" s="412"/>
      <c r="QNX274" s="412"/>
      <c r="QNY274" s="412"/>
      <c r="QNZ274" s="412"/>
      <c r="QOA274" s="412"/>
      <c r="QOB274" s="412"/>
      <c r="QOC274" s="412"/>
      <c r="QOD274" s="412"/>
      <c r="QOE274" s="412"/>
      <c r="QOF274" s="412"/>
      <c r="QOG274" s="412"/>
      <c r="QOH274" s="412"/>
      <c r="QOI274" s="412"/>
      <c r="QOJ274" s="412"/>
      <c r="QOK274" s="412"/>
      <c r="QOL274" s="412"/>
      <c r="QOM274" s="412"/>
      <c r="QON274" s="412"/>
      <c r="QOO274" s="412"/>
      <c r="QOP274" s="412"/>
      <c r="QOQ274" s="412"/>
      <c r="QOR274" s="412"/>
      <c r="QOS274" s="412"/>
      <c r="QOT274" s="413"/>
      <c r="QOU274" s="413"/>
      <c r="QOV274" s="413"/>
      <c r="QOW274" s="413"/>
      <c r="QOX274" s="413"/>
      <c r="QOY274" s="413"/>
      <c r="QOZ274" s="413"/>
      <c r="QPA274" s="413"/>
      <c r="QPB274" s="413"/>
      <c r="QPC274" s="413"/>
      <c r="QPD274" s="413"/>
      <c r="QPE274" s="413"/>
      <c r="QPF274" s="413"/>
      <c r="QPG274" s="413"/>
      <c r="QPH274" s="413"/>
      <c r="QPI274" s="413"/>
      <c r="QPJ274" s="413"/>
      <c r="QPK274" s="413"/>
      <c r="QPL274" s="413"/>
      <c r="QPM274" s="413"/>
      <c r="QPN274" s="413"/>
      <c r="QPO274" s="413"/>
      <c r="QPP274" s="413"/>
      <c r="QPQ274" s="413"/>
      <c r="QPR274" s="414"/>
      <c r="QPS274" s="414"/>
      <c r="QPT274" s="414"/>
      <c r="QPU274" s="414"/>
      <c r="QPV274" s="414"/>
      <c r="QPW274" s="413"/>
      <c r="QPX274" s="413"/>
      <c r="QPY274" s="414"/>
      <c r="QPZ274" s="414"/>
      <c r="QQA274" s="413"/>
      <c r="QQB274" s="413"/>
      <c r="QQC274" s="414"/>
      <c r="QQD274" s="414"/>
      <c r="QQE274" s="413"/>
      <c r="QQF274" s="413"/>
      <c r="QQG274" s="413"/>
      <c r="QQH274" s="413"/>
      <c r="QQI274" s="413"/>
      <c r="QQJ274" s="413"/>
      <c r="QQK274" s="413"/>
      <c r="QQL274" s="414"/>
      <c r="QQM274" s="414"/>
      <c r="QQN274" s="413"/>
      <c r="QQO274" s="413"/>
      <c r="QQP274" s="414"/>
      <c r="QQQ274" s="414"/>
      <c r="QQR274" s="413"/>
      <c r="QQS274" s="413"/>
      <c r="QQT274" s="413"/>
      <c r="QQU274" s="413"/>
      <c r="QQV274" s="413"/>
      <c r="QQW274" s="407"/>
      <c r="QQX274" s="439"/>
      <c r="QQY274" s="413"/>
      <c r="QQZ274" s="413"/>
      <c r="QRA274" s="413"/>
      <c r="QRB274" s="413"/>
      <c r="QRC274" s="413"/>
      <c r="QRD274" s="413"/>
      <c r="QRE274" s="413"/>
      <c r="QRF274" s="412"/>
      <c r="QRG274" s="412"/>
      <c r="QRH274" s="412"/>
      <c r="QRI274" s="412"/>
      <c r="QRJ274" s="412"/>
      <c r="QRK274" s="412"/>
      <c r="QRL274" s="412"/>
      <c r="QRM274" s="412"/>
      <c r="QRN274" s="412"/>
      <c r="QRO274" s="412"/>
      <c r="QRP274" s="412"/>
      <c r="QRQ274" s="412"/>
      <c r="QRR274" s="412"/>
      <c r="QRS274" s="412"/>
      <c r="QRT274" s="412"/>
      <c r="QRU274" s="412"/>
      <c r="QRV274" s="412"/>
      <c r="QRW274" s="412"/>
      <c r="QRX274" s="412"/>
      <c r="QRY274" s="412"/>
      <c r="QRZ274" s="412"/>
      <c r="QSA274" s="412"/>
      <c r="QSB274" s="412"/>
      <c r="QSC274" s="412"/>
      <c r="QSD274" s="412"/>
      <c r="QSE274" s="412"/>
      <c r="QSF274" s="412"/>
      <c r="QSG274" s="412"/>
      <c r="QSH274" s="412"/>
      <c r="QSI274" s="412"/>
      <c r="QSJ274" s="412"/>
      <c r="QSK274" s="412"/>
      <c r="QSL274" s="412"/>
      <c r="QSM274" s="412"/>
      <c r="QSN274" s="412"/>
      <c r="QSO274" s="412"/>
      <c r="QSP274" s="412"/>
      <c r="QSQ274" s="412"/>
      <c r="QSR274" s="412"/>
      <c r="QSS274" s="412"/>
      <c r="QST274" s="412"/>
      <c r="QSU274" s="412"/>
      <c r="QSV274" s="412"/>
      <c r="QSW274" s="412"/>
      <c r="QSX274" s="413"/>
      <c r="QSY274" s="413"/>
      <c r="QSZ274" s="413"/>
      <c r="QTA274" s="413"/>
      <c r="QTB274" s="413"/>
      <c r="QTC274" s="413"/>
      <c r="QTD274" s="413"/>
      <c r="QTE274" s="413"/>
      <c r="QTF274" s="413"/>
      <c r="QTG274" s="413"/>
      <c r="QTH274" s="413"/>
      <c r="QTI274" s="413"/>
      <c r="QTJ274" s="413"/>
      <c r="QTK274" s="413"/>
      <c r="QTL274" s="413"/>
      <c r="QTM274" s="413"/>
      <c r="QTN274" s="413"/>
      <c r="QTO274" s="413"/>
      <c r="QTP274" s="413"/>
      <c r="QTQ274" s="413"/>
      <c r="QTR274" s="413"/>
      <c r="QTS274" s="413"/>
      <c r="QTT274" s="413"/>
      <c r="QTU274" s="413"/>
      <c r="QTV274" s="414"/>
      <c r="QTW274" s="414"/>
      <c r="QTX274" s="414"/>
      <c r="QTY274" s="414"/>
      <c r="QTZ274" s="414"/>
      <c r="QUA274" s="413"/>
      <c r="QUB274" s="413"/>
      <c r="QUC274" s="414"/>
      <c r="QUD274" s="414"/>
      <c r="QUE274" s="413"/>
      <c r="QUF274" s="413"/>
      <c r="QUG274" s="414"/>
      <c r="QUH274" s="414"/>
      <c r="QUI274" s="413"/>
      <c r="QUJ274" s="413"/>
      <c r="QUK274" s="413"/>
      <c r="QUL274" s="413"/>
      <c r="QUM274" s="413"/>
      <c r="QUN274" s="413"/>
      <c r="QUO274" s="413"/>
      <c r="QUP274" s="414"/>
      <c r="QUQ274" s="414"/>
      <c r="QUR274" s="413"/>
      <c r="QUS274" s="413"/>
      <c r="QUT274" s="414"/>
      <c r="QUU274" s="414"/>
      <c r="QUV274" s="413"/>
      <c r="QUW274" s="413"/>
      <c r="QUX274" s="413"/>
      <c r="QUY274" s="413"/>
      <c r="QUZ274" s="413"/>
      <c r="QVA274" s="407"/>
      <c r="QVB274" s="439"/>
      <c r="QVC274" s="413"/>
      <c r="QVD274" s="413"/>
      <c r="QVE274" s="413"/>
      <c r="QVF274" s="413"/>
      <c r="QVG274" s="413"/>
      <c r="QVH274" s="413"/>
      <c r="QVI274" s="413"/>
      <c r="QVJ274" s="412"/>
      <c r="QVK274" s="412"/>
      <c r="QVL274" s="412"/>
      <c r="QVM274" s="412"/>
      <c r="QVN274" s="412"/>
      <c r="QVO274" s="412"/>
      <c r="QVP274" s="412"/>
      <c r="QVQ274" s="412"/>
      <c r="QVR274" s="412"/>
      <c r="QVS274" s="412"/>
      <c r="QVT274" s="412"/>
      <c r="QVU274" s="412"/>
      <c r="QVV274" s="412"/>
      <c r="QVW274" s="412"/>
      <c r="QVX274" s="412"/>
      <c r="QVY274" s="412"/>
      <c r="QVZ274" s="412"/>
      <c r="QWA274" s="412"/>
      <c r="QWB274" s="412"/>
      <c r="QWC274" s="412"/>
      <c r="QWD274" s="412"/>
      <c r="QWE274" s="412"/>
      <c r="QWF274" s="412"/>
      <c r="QWG274" s="412"/>
      <c r="QWH274" s="412"/>
      <c r="QWI274" s="412"/>
      <c r="QWJ274" s="412"/>
      <c r="QWK274" s="412"/>
      <c r="QWL274" s="412"/>
      <c r="QWM274" s="412"/>
      <c r="QWN274" s="412"/>
      <c r="QWO274" s="412"/>
      <c r="QWP274" s="412"/>
      <c r="QWQ274" s="412"/>
      <c r="QWR274" s="412"/>
      <c r="QWS274" s="412"/>
      <c r="QWT274" s="412"/>
      <c r="QWU274" s="412"/>
      <c r="QWV274" s="412"/>
      <c r="QWW274" s="412"/>
      <c r="QWX274" s="412"/>
      <c r="QWY274" s="412"/>
      <c r="QWZ274" s="412"/>
      <c r="QXA274" s="412"/>
      <c r="QXB274" s="413"/>
      <c r="QXC274" s="413"/>
      <c r="QXD274" s="413"/>
      <c r="QXE274" s="413"/>
      <c r="QXF274" s="413"/>
      <c r="QXG274" s="413"/>
      <c r="QXH274" s="413"/>
      <c r="QXI274" s="413"/>
      <c r="QXJ274" s="413"/>
      <c r="QXK274" s="413"/>
      <c r="QXL274" s="413"/>
      <c r="QXM274" s="413"/>
      <c r="QXN274" s="413"/>
      <c r="QXO274" s="413"/>
      <c r="QXP274" s="413"/>
      <c r="QXQ274" s="413"/>
      <c r="QXR274" s="413"/>
      <c r="QXS274" s="413"/>
      <c r="QXT274" s="413"/>
      <c r="QXU274" s="413"/>
      <c r="QXV274" s="413"/>
      <c r="QXW274" s="413"/>
      <c r="QXX274" s="413"/>
      <c r="QXY274" s="413"/>
      <c r="QXZ274" s="414"/>
      <c r="QYA274" s="414"/>
      <c r="QYB274" s="414"/>
      <c r="QYC274" s="414"/>
      <c r="QYD274" s="414"/>
      <c r="QYE274" s="413"/>
      <c r="QYF274" s="413"/>
      <c r="QYG274" s="414"/>
      <c r="QYH274" s="414"/>
      <c r="QYI274" s="413"/>
      <c r="QYJ274" s="413"/>
      <c r="QYK274" s="414"/>
      <c r="QYL274" s="414"/>
      <c r="QYM274" s="413"/>
      <c r="QYN274" s="413"/>
      <c r="QYO274" s="413"/>
      <c r="QYP274" s="413"/>
      <c r="QYQ274" s="413"/>
      <c r="QYR274" s="413"/>
      <c r="QYS274" s="413"/>
      <c r="QYT274" s="414"/>
      <c r="QYU274" s="414"/>
      <c r="QYV274" s="413"/>
      <c r="QYW274" s="413"/>
      <c r="QYX274" s="414"/>
      <c r="QYY274" s="414"/>
      <c r="QYZ274" s="413"/>
      <c r="QZA274" s="413"/>
      <c r="QZB274" s="413"/>
      <c r="QZC274" s="413"/>
      <c r="QZD274" s="413"/>
      <c r="QZE274" s="407"/>
      <c r="QZF274" s="439"/>
      <c r="QZG274" s="413"/>
      <c r="QZH274" s="413"/>
      <c r="QZI274" s="413"/>
      <c r="QZJ274" s="413"/>
      <c r="QZK274" s="413"/>
      <c r="QZL274" s="413"/>
      <c r="QZM274" s="413"/>
      <c r="QZN274" s="412"/>
      <c r="QZO274" s="412"/>
      <c r="QZP274" s="412"/>
      <c r="QZQ274" s="412"/>
      <c r="QZR274" s="412"/>
      <c r="QZS274" s="412"/>
      <c r="QZT274" s="412"/>
      <c r="QZU274" s="412"/>
      <c r="QZV274" s="412"/>
      <c r="QZW274" s="412"/>
      <c r="QZX274" s="412"/>
      <c r="QZY274" s="412"/>
      <c r="QZZ274" s="412"/>
      <c r="RAA274" s="412"/>
      <c r="RAB274" s="412"/>
      <c r="RAC274" s="412"/>
      <c r="RAD274" s="412"/>
      <c r="RAE274" s="412"/>
      <c r="RAF274" s="412"/>
      <c r="RAG274" s="412"/>
      <c r="RAH274" s="412"/>
      <c r="RAI274" s="412"/>
      <c r="RAJ274" s="412"/>
      <c r="RAK274" s="412"/>
      <c r="RAL274" s="412"/>
      <c r="RAM274" s="412"/>
      <c r="RAN274" s="412"/>
      <c r="RAO274" s="412"/>
      <c r="RAP274" s="412"/>
      <c r="RAQ274" s="412"/>
      <c r="RAR274" s="412"/>
      <c r="RAS274" s="412"/>
      <c r="RAT274" s="412"/>
      <c r="RAU274" s="412"/>
      <c r="RAV274" s="412"/>
      <c r="RAW274" s="412"/>
      <c r="RAX274" s="412"/>
      <c r="RAY274" s="412"/>
      <c r="RAZ274" s="412"/>
      <c r="RBA274" s="412"/>
      <c r="RBB274" s="412"/>
      <c r="RBC274" s="412"/>
      <c r="RBD274" s="412"/>
      <c r="RBE274" s="412"/>
      <c r="RBF274" s="413"/>
      <c r="RBG274" s="413"/>
      <c r="RBH274" s="413"/>
      <c r="RBI274" s="413"/>
      <c r="RBJ274" s="413"/>
      <c r="RBK274" s="413"/>
      <c r="RBL274" s="413"/>
      <c r="RBM274" s="413"/>
      <c r="RBN274" s="413"/>
      <c r="RBO274" s="413"/>
      <c r="RBP274" s="413"/>
      <c r="RBQ274" s="413"/>
      <c r="RBR274" s="413"/>
      <c r="RBS274" s="413"/>
      <c r="RBT274" s="413"/>
      <c r="RBU274" s="413"/>
      <c r="RBV274" s="413"/>
      <c r="RBW274" s="413"/>
      <c r="RBX274" s="413"/>
      <c r="RBY274" s="413"/>
      <c r="RBZ274" s="413"/>
      <c r="RCA274" s="413"/>
      <c r="RCB274" s="413"/>
    </row>
    <row r="275" spans="1:12248" s="77" customFormat="1" ht="137.25" customHeight="1" x14ac:dyDescent="0.3">
      <c r="B275" s="832" t="s">
        <v>8</v>
      </c>
      <c r="C275" s="122" t="s">
        <v>231</v>
      </c>
      <c r="D275" s="182">
        <f>F275</f>
        <v>333510.75065</v>
      </c>
      <c r="E275" s="182"/>
      <c r="F275" s="182">
        <f>F276+F277+F278</f>
        <v>333510.75065</v>
      </c>
      <c r="G275" s="182"/>
      <c r="H275" s="248"/>
      <c r="I275" s="182">
        <f>M275</f>
        <v>333510.75065</v>
      </c>
      <c r="J275" s="567">
        <f>I275/D275</f>
        <v>1</v>
      </c>
      <c r="K275" s="182"/>
      <c r="L275" s="21"/>
      <c r="M275" s="505">
        <f>M276+M277+M278</f>
        <v>333510.75065</v>
      </c>
      <c r="N275" s="567">
        <f>M275/F275</f>
        <v>1</v>
      </c>
      <c r="O275" s="833"/>
      <c r="P275" s="21"/>
      <c r="Q275" s="21"/>
      <c r="R275" s="21"/>
      <c r="S275" s="182">
        <f>U275+W275+Y275+AA275</f>
        <v>333510.75065</v>
      </c>
      <c r="T275" s="621">
        <f>S275/D275</f>
        <v>1</v>
      </c>
      <c r="U275" s="833"/>
      <c r="V275" s="621"/>
      <c r="W275" s="505">
        <f>W276+W277</f>
        <v>333510.75065</v>
      </c>
      <c r="X275" s="621">
        <f>W275/F275</f>
        <v>1</v>
      </c>
      <c r="Y275" s="833"/>
      <c r="Z275" s="621"/>
      <c r="AA275" s="21"/>
      <c r="AB275" s="621"/>
      <c r="AC275" s="831">
        <f>AE275+AG275+AI275+AK275</f>
        <v>333510.75065</v>
      </c>
      <c r="AD275" s="641">
        <f>AC275/D275</f>
        <v>1</v>
      </c>
      <c r="AE275" s="833"/>
      <c r="AF275" s="641"/>
      <c r="AG275" s="505">
        <f>AG276+AG277</f>
        <v>333510.75065</v>
      </c>
      <c r="AH275" s="641">
        <f>AG275/F275</f>
        <v>1</v>
      </c>
      <c r="AI275" s="833"/>
      <c r="AJ275" s="641">
        <v>0</v>
      </c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833">
        <f>AU276+AU277+AU278</f>
        <v>369239.67279000004</v>
      </c>
      <c r="AV275" s="833">
        <f>AX275</f>
        <v>1452418.8234399999</v>
      </c>
      <c r="AW275" s="833"/>
      <c r="AX275" s="505">
        <f>AX276+AX277+AX278</f>
        <v>1452418.8234399999</v>
      </c>
      <c r="AY275" s="833"/>
      <c r="AZ275" s="21"/>
      <c r="BA275" s="21"/>
      <c r="BB275" s="21"/>
      <c r="BC275" s="21"/>
      <c r="BD275" s="21"/>
      <c r="BE275" s="833"/>
      <c r="BF275" s="833"/>
      <c r="BG275" s="833"/>
      <c r="BH275" s="21"/>
      <c r="BI275" s="833"/>
      <c r="BJ275" s="833"/>
      <c r="BK275" s="833"/>
      <c r="BL275" s="833"/>
      <c r="BM275" s="21"/>
      <c r="BN275" s="833"/>
      <c r="BO275" s="833"/>
      <c r="BP275" s="833"/>
      <c r="BQ275" s="833"/>
      <c r="BR275" s="833"/>
      <c r="BS275" s="21"/>
      <c r="BT275" s="833"/>
      <c r="BU275" s="21"/>
      <c r="BV275" s="833"/>
      <c r="BW275" s="833"/>
      <c r="BX275" s="833"/>
      <c r="BY275" s="833"/>
      <c r="BZ275" s="21"/>
      <c r="CA275" s="833"/>
      <c r="CB275" s="182"/>
      <c r="CC275" s="182"/>
      <c r="CD275" s="248"/>
      <c r="CE275" s="833">
        <f>CG275</f>
        <v>0</v>
      </c>
      <c r="CF275" s="182"/>
      <c r="CG275" s="833">
        <f>CG276+CG277</f>
        <v>0</v>
      </c>
      <c r="CH275" s="182"/>
      <c r="CI275" s="248"/>
      <c r="CJ275" s="833">
        <f>CM275</f>
        <v>0</v>
      </c>
      <c r="CK275" s="833">
        <f>CM275</f>
        <v>0</v>
      </c>
      <c r="CL275" s="833"/>
      <c r="CM275" s="833">
        <f>CM276+CM277</f>
        <v>0</v>
      </c>
      <c r="CN275" s="833"/>
      <c r="CO275" s="21"/>
    </row>
    <row r="276" spans="1:12248" s="190" customFormat="1" ht="55.5" customHeight="1" x14ac:dyDescent="0.3">
      <c r="B276" s="207"/>
      <c r="C276" s="115" t="s">
        <v>32</v>
      </c>
      <c r="D276" s="192">
        <f>F276</f>
        <v>223452.2</v>
      </c>
      <c r="E276" s="192"/>
      <c r="F276" s="192">
        <v>223452.2</v>
      </c>
      <c r="G276" s="192"/>
      <c r="H276" s="249"/>
      <c r="I276" s="192">
        <f>M276</f>
        <v>223452.2</v>
      </c>
      <c r="J276" s="591">
        <f>I276/D276</f>
        <v>1</v>
      </c>
      <c r="K276" s="192"/>
      <c r="L276" s="300"/>
      <c r="M276" s="192">
        <v>223452.2</v>
      </c>
      <c r="N276" s="591">
        <f>M276/F276</f>
        <v>1</v>
      </c>
      <c r="O276" s="834"/>
      <c r="P276" s="300"/>
      <c r="Q276" s="300"/>
      <c r="R276" s="300"/>
      <c r="S276" s="192">
        <f>U276+W276+Y276+AA276</f>
        <v>223452.2</v>
      </c>
      <c r="T276" s="597">
        <f>S276/D276</f>
        <v>1</v>
      </c>
      <c r="U276" s="834"/>
      <c r="V276" s="597"/>
      <c r="W276" s="192">
        <v>223452.2</v>
      </c>
      <c r="X276" s="597">
        <f>W276/F276</f>
        <v>1</v>
      </c>
      <c r="Y276" s="834"/>
      <c r="Z276" s="597"/>
      <c r="AA276" s="300"/>
      <c r="AB276" s="597"/>
      <c r="AC276" s="183">
        <f>AE276+AG276+AI276+AK276</f>
        <v>223452.2</v>
      </c>
      <c r="AD276" s="633">
        <f>AC276/D276</f>
        <v>1</v>
      </c>
      <c r="AE276" s="834"/>
      <c r="AF276" s="633"/>
      <c r="AG276" s="192">
        <v>223452.2</v>
      </c>
      <c r="AH276" s="633">
        <f>AG276/F276</f>
        <v>1</v>
      </c>
      <c r="AI276" s="834"/>
      <c r="AJ276" s="633">
        <v>0</v>
      </c>
      <c r="AK276" s="300"/>
      <c r="AL276" s="300"/>
      <c r="AM276" s="300"/>
      <c r="AN276" s="300"/>
      <c r="AO276" s="300"/>
      <c r="AP276" s="300"/>
      <c r="AQ276" s="300"/>
      <c r="AR276" s="300"/>
      <c r="AS276" s="300"/>
      <c r="AT276" s="300"/>
      <c r="AU276" s="834"/>
      <c r="AV276" s="834">
        <f>AX276</f>
        <v>973120.6</v>
      </c>
      <c r="AW276" s="834"/>
      <c r="AX276" s="192">
        <v>973120.6</v>
      </c>
      <c r="AY276" s="834"/>
      <c r="AZ276" s="300"/>
      <c r="BA276" s="300"/>
      <c r="BB276" s="300"/>
      <c r="BC276" s="300"/>
      <c r="BD276" s="300"/>
      <c r="BE276" s="834"/>
      <c r="BF276" s="834"/>
      <c r="BG276" s="834"/>
      <c r="BH276" s="300"/>
      <c r="BI276" s="834">
        <v>0</v>
      </c>
      <c r="BJ276" s="834">
        <v>0</v>
      </c>
      <c r="BK276" s="834"/>
      <c r="BL276" s="834"/>
      <c r="BM276" s="300"/>
      <c r="BN276" s="834">
        <f>BQ276</f>
        <v>0</v>
      </c>
      <c r="BO276" s="834">
        <v>0</v>
      </c>
      <c r="BP276" s="834">
        <v>0</v>
      </c>
      <c r="BQ276" s="834"/>
      <c r="BR276" s="834"/>
      <c r="BS276" s="300"/>
      <c r="BT276" s="834"/>
      <c r="BU276" s="300"/>
      <c r="BV276" s="834"/>
      <c r="BW276" s="834"/>
      <c r="BX276" s="834"/>
      <c r="BY276" s="834"/>
      <c r="BZ276" s="300"/>
      <c r="CA276" s="834"/>
      <c r="CB276" s="192"/>
      <c r="CC276" s="192"/>
      <c r="CD276" s="249"/>
      <c r="CE276" s="834">
        <f>CG276</f>
        <v>0</v>
      </c>
      <c r="CF276" s="192"/>
      <c r="CG276" s="834">
        <v>0</v>
      </c>
      <c r="CH276" s="192"/>
      <c r="CI276" s="249"/>
      <c r="CJ276" s="834">
        <f>CM276</f>
        <v>0</v>
      </c>
      <c r="CK276" s="834">
        <f>CM276</f>
        <v>0</v>
      </c>
      <c r="CL276" s="834"/>
      <c r="CM276" s="834">
        <v>0</v>
      </c>
      <c r="CN276" s="834"/>
      <c r="CO276" s="300"/>
    </row>
    <row r="277" spans="1:12248" s="77" customFormat="1" ht="55.5" customHeight="1" x14ac:dyDescent="0.3">
      <c r="B277" s="832"/>
      <c r="C277" s="111" t="s">
        <v>417</v>
      </c>
      <c r="D277" s="182">
        <f>F277</f>
        <v>110058.55065</v>
      </c>
      <c r="E277" s="182"/>
      <c r="F277" s="182">
        <v>110058.55065</v>
      </c>
      <c r="G277" s="182"/>
      <c r="H277" s="248"/>
      <c r="I277" s="182">
        <f>M277</f>
        <v>110058.55065</v>
      </c>
      <c r="J277" s="603">
        <f>I277/D277</f>
        <v>1</v>
      </c>
      <c r="K277" s="182"/>
      <c r="L277" s="21"/>
      <c r="M277" s="182">
        <v>110058.55065</v>
      </c>
      <c r="N277" s="603">
        <f>M277/F277</f>
        <v>1</v>
      </c>
      <c r="O277" s="833"/>
      <c r="P277" s="21"/>
      <c r="Q277" s="21"/>
      <c r="R277" s="21"/>
      <c r="S277" s="182">
        <f>U277+W277+Y277+AA277</f>
        <v>110058.55065</v>
      </c>
      <c r="T277" s="621">
        <f>S277/D277</f>
        <v>1</v>
      </c>
      <c r="U277" s="833"/>
      <c r="V277" s="621"/>
      <c r="W277" s="182">
        <v>110058.55065</v>
      </c>
      <c r="X277" s="621">
        <f>W277/F277</f>
        <v>1</v>
      </c>
      <c r="Y277" s="833"/>
      <c r="Z277" s="621"/>
      <c r="AA277" s="21"/>
      <c r="AB277" s="621"/>
      <c r="AC277" s="831">
        <f>AE277+AG277+AI277+AK277</f>
        <v>110058.55065</v>
      </c>
      <c r="AD277" s="641">
        <f>AC277/D277</f>
        <v>1</v>
      </c>
      <c r="AE277" s="833"/>
      <c r="AF277" s="641"/>
      <c r="AG277" s="182">
        <v>110058.55065</v>
      </c>
      <c r="AH277" s="641">
        <f>AG277/F277</f>
        <v>1</v>
      </c>
      <c r="AI277" s="833"/>
      <c r="AJ277" s="641">
        <v>0</v>
      </c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833">
        <f>AX277-F277</f>
        <v>369239.67279000004</v>
      </c>
      <c r="AV277" s="833">
        <f>AX277</f>
        <v>479298.22344000003</v>
      </c>
      <c r="AW277" s="833"/>
      <c r="AX277" s="182">
        <f>479298.22347-0.00003</f>
        <v>479298.22344000003</v>
      </c>
      <c r="AY277" s="833"/>
      <c r="AZ277" s="21"/>
      <c r="BA277" s="21"/>
      <c r="BB277" s="21"/>
      <c r="BC277" s="21"/>
      <c r="BD277" s="21"/>
      <c r="BE277" s="833"/>
      <c r="BF277" s="833"/>
      <c r="BG277" s="833"/>
      <c r="BH277" s="21"/>
      <c r="BI277" s="833">
        <v>0</v>
      </c>
      <c r="BJ277" s="833">
        <v>0</v>
      </c>
      <c r="BK277" s="833"/>
      <c r="BL277" s="833"/>
      <c r="BM277" s="21"/>
      <c r="BN277" s="833">
        <f>BQ277</f>
        <v>0</v>
      </c>
      <c r="BO277" s="833">
        <v>0</v>
      </c>
      <c r="BP277" s="833">
        <v>0</v>
      </c>
      <c r="BQ277" s="833"/>
      <c r="BR277" s="833"/>
      <c r="BS277" s="21"/>
      <c r="BT277" s="833"/>
      <c r="BU277" s="21"/>
      <c r="BV277" s="833"/>
      <c r="BW277" s="833"/>
      <c r="BX277" s="833"/>
      <c r="BY277" s="833"/>
      <c r="BZ277" s="21"/>
      <c r="CA277" s="833"/>
      <c r="CB277" s="182"/>
      <c r="CC277" s="182"/>
      <c r="CD277" s="248"/>
      <c r="CE277" s="833">
        <f>CG277</f>
        <v>0</v>
      </c>
      <c r="CF277" s="182"/>
      <c r="CG277" s="833">
        <v>0</v>
      </c>
      <c r="CH277" s="182"/>
      <c r="CI277" s="248"/>
      <c r="CJ277" s="833">
        <f>CM277</f>
        <v>0</v>
      </c>
      <c r="CK277" s="833">
        <f>CM277</f>
        <v>0</v>
      </c>
      <c r="CL277" s="833"/>
      <c r="CM277" s="833">
        <v>0</v>
      </c>
      <c r="CN277" s="833"/>
      <c r="CO277" s="21"/>
    </row>
    <row r="278" spans="1:12248" s="645" customFormat="1" ht="224.25" customHeight="1" x14ac:dyDescent="0.3">
      <c r="A278" s="673"/>
      <c r="B278" s="499" t="s">
        <v>10</v>
      </c>
      <c r="C278" s="440" t="s">
        <v>451</v>
      </c>
      <c r="D278" s="412">
        <f>E278</f>
        <v>189189.76352000001</v>
      </c>
      <c r="E278" s="412">
        <v>189189.76352000001</v>
      </c>
      <c r="F278" s="412"/>
      <c r="G278" s="412"/>
      <c r="H278" s="412"/>
      <c r="I278" s="412">
        <f>K278</f>
        <v>189189.76352000001</v>
      </c>
      <c r="J278" s="613">
        <f>I278/D278</f>
        <v>1</v>
      </c>
      <c r="K278" s="412">
        <v>189189.76352000001</v>
      </c>
      <c r="L278" s="613">
        <f>K278/E278</f>
        <v>1</v>
      </c>
      <c r="M278" s="413"/>
      <c r="N278" s="413"/>
      <c r="O278" s="413"/>
      <c r="P278" s="413"/>
      <c r="Q278" s="413"/>
      <c r="R278" s="413"/>
      <c r="S278" s="412">
        <f>U278</f>
        <v>189189.76352000001</v>
      </c>
      <c r="T278" s="613">
        <f>S278/D278</f>
        <v>1</v>
      </c>
      <c r="U278" s="412">
        <v>189189.76352000001</v>
      </c>
      <c r="V278" s="613">
        <f>U278/D278</f>
        <v>1</v>
      </c>
      <c r="W278" s="413"/>
      <c r="X278" s="644"/>
      <c r="Y278" s="413"/>
      <c r="Z278" s="644"/>
      <c r="AA278" s="413"/>
      <c r="AB278" s="413"/>
      <c r="AC278" s="412">
        <f>AE278</f>
        <v>189189.76352000001</v>
      </c>
      <c r="AD278" s="628">
        <f t="shared" si="205"/>
        <v>1</v>
      </c>
      <c r="AE278" s="412">
        <v>189189.76352000001</v>
      </c>
      <c r="AF278" s="613">
        <f>AE278/D278</f>
        <v>1</v>
      </c>
      <c r="AG278" s="413"/>
      <c r="AH278" s="628"/>
      <c r="AI278" s="413"/>
      <c r="AJ278" s="628"/>
      <c r="AK278" s="413"/>
      <c r="AL278" s="801"/>
      <c r="AM278" s="413"/>
      <c r="AN278" s="413"/>
      <c r="AO278" s="413"/>
      <c r="AP278" s="413"/>
      <c r="AQ278" s="413"/>
      <c r="AR278" s="413"/>
      <c r="AS278" s="413"/>
      <c r="AT278" s="413"/>
      <c r="AU278" s="413"/>
      <c r="AV278" s="413"/>
      <c r="AW278" s="413"/>
      <c r="AX278" s="413"/>
      <c r="AY278" s="413"/>
      <c r="AZ278" s="413"/>
      <c r="BA278" s="413"/>
      <c r="BB278" s="413"/>
      <c r="BC278" s="413"/>
      <c r="BD278" s="413"/>
      <c r="BE278" s="413"/>
      <c r="BF278" s="413"/>
      <c r="BG278" s="413"/>
      <c r="BH278" s="413"/>
      <c r="BI278" s="413"/>
      <c r="BJ278" s="413"/>
      <c r="BK278" s="413"/>
      <c r="BL278" s="413"/>
      <c r="BM278" s="413"/>
      <c r="BN278" s="413"/>
      <c r="BO278" s="413"/>
      <c r="BP278" s="413"/>
      <c r="BQ278" s="413"/>
      <c r="BR278" s="413"/>
      <c r="BS278" s="413"/>
      <c r="BT278" s="413"/>
      <c r="BU278" s="413"/>
      <c r="BV278" s="413"/>
      <c r="BW278" s="413"/>
      <c r="BX278" s="413"/>
      <c r="BY278" s="413"/>
      <c r="BZ278" s="413"/>
      <c r="CA278" s="413"/>
      <c r="CB278" s="413"/>
      <c r="CC278" s="413"/>
      <c r="CD278" s="413"/>
      <c r="CE278" s="413"/>
      <c r="CF278" s="413"/>
      <c r="CG278" s="413"/>
      <c r="CH278" s="413"/>
      <c r="CI278" s="413"/>
      <c r="CJ278" s="413"/>
      <c r="CK278" s="413"/>
      <c r="CL278" s="413"/>
      <c r="CM278" s="413"/>
      <c r="CN278" s="413"/>
      <c r="CO278" s="407"/>
      <c r="CP278" s="674"/>
      <c r="CQ278" s="674"/>
      <c r="CR278" s="674"/>
      <c r="CS278" s="674"/>
      <c r="CT278" s="674"/>
      <c r="CU278" s="674"/>
      <c r="CV278" s="674"/>
      <c r="CW278" s="674"/>
      <c r="CX278" s="674"/>
      <c r="CY278" s="674"/>
      <c r="CZ278" s="674"/>
      <c r="DA278" s="674"/>
      <c r="DB278" s="674"/>
      <c r="DC278" s="675"/>
      <c r="DD278" s="675"/>
      <c r="DE278" s="675"/>
      <c r="DF278" s="675"/>
      <c r="DG278" s="676"/>
      <c r="DH278" s="676"/>
      <c r="DI278" s="676"/>
      <c r="DJ278" s="676"/>
      <c r="DK278" s="676"/>
      <c r="DL278" s="676"/>
      <c r="DM278" s="676"/>
      <c r="DN278" s="676"/>
      <c r="DO278" s="676"/>
      <c r="DP278" s="676"/>
      <c r="DQ278" s="676"/>
      <c r="DR278" s="676"/>
      <c r="DS278" s="676"/>
      <c r="DT278" s="676"/>
      <c r="DU278" s="676"/>
      <c r="DV278" s="676"/>
      <c r="DW278" s="676"/>
      <c r="DX278" s="676"/>
      <c r="DY278" s="676"/>
      <c r="DZ278" s="674"/>
      <c r="EA278" s="674"/>
      <c r="EB278" s="674"/>
      <c r="EC278" s="674"/>
      <c r="ED278" s="674"/>
      <c r="EE278" s="674"/>
      <c r="EF278" s="674"/>
      <c r="EG278" s="674"/>
      <c r="EH278" s="674"/>
      <c r="EI278" s="674"/>
      <c r="EJ278" s="674"/>
      <c r="EK278" s="674"/>
      <c r="EL278" s="674"/>
      <c r="EM278" s="674"/>
      <c r="EN278" s="674"/>
      <c r="EO278" s="674"/>
      <c r="EP278" s="674"/>
      <c r="EQ278" s="674"/>
      <c r="ER278" s="674"/>
      <c r="ES278" s="674"/>
      <c r="ET278" s="674"/>
      <c r="EU278" s="674"/>
      <c r="EV278" s="674"/>
      <c r="EW278" s="674"/>
      <c r="EX278" s="675"/>
      <c r="EY278" s="675"/>
      <c r="EZ278" s="675"/>
      <c r="FA278" s="675"/>
      <c r="FB278" s="675"/>
      <c r="FC278" s="674"/>
      <c r="FD278" s="674"/>
      <c r="FE278" s="675"/>
      <c r="FF278" s="675"/>
      <c r="FG278" s="674"/>
      <c r="FH278" s="674"/>
      <c r="FI278" s="675"/>
      <c r="FJ278" s="675"/>
      <c r="FK278" s="674"/>
      <c r="FL278" s="674"/>
      <c r="FM278" s="674"/>
      <c r="FN278" s="674"/>
      <c r="FO278" s="674"/>
      <c r="FP278" s="674"/>
      <c r="FQ278" s="674"/>
      <c r="FR278" s="675"/>
      <c r="FS278" s="675"/>
      <c r="FT278" s="674"/>
      <c r="FU278" s="674"/>
      <c r="FV278" s="675"/>
      <c r="FW278" s="675"/>
      <c r="FX278" s="674"/>
      <c r="FY278" s="674"/>
      <c r="FZ278" s="674"/>
      <c r="GA278" s="674"/>
      <c r="GB278" s="674"/>
      <c r="GC278" s="673"/>
      <c r="GD278" s="677"/>
      <c r="GE278" s="674"/>
      <c r="GF278" s="674"/>
      <c r="GG278" s="674"/>
      <c r="GH278" s="674"/>
      <c r="GI278" s="674"/>
      <c r="GJ278" s="674"/>
      <c r="GK278" s="674"/>
      <c r="GL278" s="676"/>
      <c r="GM278" s="676"/>
      <c r="GN278" s="676"/>
      <c r="GO278" s="676"/>
      <c r="GP278" s="676"/>
      <c r="GQ278" s="676"/>
      <c r="GR278" s="676"/>
      <c r="GS278" s="676"/>
      <c r="GT278" s="676"/>
      <c r="GU278" s="676"/>
      <c r="GV278" s="676"/>
      <c r="GW278" s="676"/>
      <c r="GX278" s="676"/>
      <c r="GY278" s="676"/>
      <c r="GZ278" s="676"/>
      <c r="HA278" s="676"/>
      <c r="HB278" s="676"/>
      <c r="HC278" s="676"/>
      <c r="HD278" s="676"/>
      <c r="HE278" s="676"/>
      <c r="HF278" s="676"/>
      <c r="HG278" s="676"/>
      <c r="HH278" s="676"/>
      <c r="HI278" s="676"/>
      <c r="HJ278" s="676"/>
      <c r="HK278" s="676"/>
      <c r="HL278" s="676"/>
      <c r="HM278" s="676"/>
      <c r="HN278" s="676"/>
      <c r="HO278" s="676"/>
      <c r="HP278" s="676"/>
      <c r="HQ278" s="676"/>
      <c r="HR278" s="676"/>
      <c r="HS278" s="676"/>
      <c r="HT278" s="676"/>
      <c r="HU278" s="676"/>
      <c r="HV278" s="676"/>
      <c r="HW278" s="676"/>
      <c r="HX278" s="676"/>
      <c r="HY278" s="676"/>
      <c r="HZ278" s="676"/>
      <c r="IA278" s="676"/>
      <c r="IB278" s="676"/>
      <c r="IC278" s="676"/>
      <c r="ID278" s="674"/>
      <c r="IE278" s="674"/>
      <c r="IF278" s="674"/>
      <c r="IG278" s="674"/>
      <c r="IH278" s="674"/>
      <c r="II278" s="674"/>
      <c r="IJ278" s="674"/>
      <c r="IK278" s="674"/>
      <c r="IL278" s="674"/>
      <c r="IM278" s="674"/>
      <c r="IN278" s="674"/>
      <c r="IO278" s="674"/>
      <c r="IP278" s="674"/>
      <c r="IQ278" s="674"/>
      <c r="IR278" s="674"/>
      <c r="IS278" s="674"/>
      <c r="IT278" s="674"/>
      <c r="IU278" s="674"/>
      <c r="IV278" s="674"/>
      <c r="IW278" s="674"/>
      <c r="IX278" s="674"/>
      <c r="IY278" s="674"/>
      <c r="IZ278" s="674"/>
      <c r="JA278" s="674"/>
      <c r="JB278" s="675"/>
      <c r="JC278" s="675"/>
      <c r="JD278" s="675"/>
      <c r="JE278" s="675"/>
      <c r="JF278" s="675"/>
      <c r="JG278" s="674"/>
      <c r="JH278" s="674"/>
      <c r="JI278" s="675"/>
      <c r="JJ278" s="675"/>
      <c r="JK278" s="674"/>
      <c r="JL278" s="674"/>
      <c r="JM278" s="675"/>
      <c r="JN278" s="675"/>
      <c r="JO278" s="674"/>
      <c r="JP278" s="674"/>
      <c r="JQ278" s="674"/>
      <c r="JR278" s="674"/>
      <c r="JS278" s="674"/>
      <c r="JT278" s="674"/>
      <c r="JU278" s="674"/>
      <c r="JV278" s="675"/>
      <c r="JW278" s="675"/>
      <c r="JX278" s="674"/>
      <c r="JY278" s="674"/>
      <c r="JZ278" s="675"/>
      <c r="KA278" s="675"/>
      <c r="KB278" s="674"/>
      <c r="KC278" s="674"/>
      <c r="KD278" s="674"/>
      <c r="KE278" s="674"/>
      <c r="KF278" s="674"/>
      <c r="KG278" s="673"/>
      <c r="KH278" s="677"/>
      <c r="KI278" s="674"/>
      <c r="KJ278" s="674"/>
      <c r="KK278" s="674"/>
      <c r="KL278" s="674"/>
      <c r="KM278" s="674"/>
      <c r="KN278" s="674"/>
      <c r="KO278" s="674"/>
      <c r="KP278" s="676"/>
      <c r="KQ278" s="676"/>
      <c r="KR278" s="676"/>
      <c r="KS278" s="676"/>
      <c r="KT278" s="676"/>
      <c r="KU278" s="676"/>
      <c r="KV278" s="676"/>
      <c r="KW278" s="676"/>
      <c r="KX278" s="676"/>
      <c r="KY278" s="676"/>
      <c r="KZ278" s="676"/>
      <c r="LA278" s="676"/>
      <c r="LB278" s="676"/>
      <c r="LC278" s="676"/>
      <c r="LD278" s="676"/>
      <c r="LE278" s="676"/>
      <c r="LF278" s="676"/>
      <c r="LG278" s="676"/>
      <c r="LH278" s="676"/>
      <c r="LI278" s="676"/>
      <c r="LJ278" s="676"/>
      <c r="LK278" s="676"/>
      <c r="LL278" s="676"/>
      <c r="LM278" s="676"/>
      <c r="LN278" s="676"/>
      <c r="LO278" s="676"/>
      <c r="LP278" s="676"/>
      <c r="LQ278" s="676"/>
      <c r="LR278" s="676"/>
      <c r="LS278" s="676"/>
      <c r="LT278" s="676"/>
      <c r="LU278" s="676"/>
      <c r="LV278" s="676"/>
      <c r="LW278" s="676"/>
      <c r="LX278" s="676"/>
      <c r="LY278" s="676"/>
      <c r="LZ278" s="676"/>
      <c r="MA278" s="676"/>
      <c r="MB278" s="676"/>
      <c r="MC278" s="676"/>
      <c r="MD278" s="676"/>
      <c r="ME278" s="676"/>
      <c r="MF278" s="676"/>
      <c r="MG278" s="676"/>
      <c r="MH278" s="674"/>
      <c r="MI278" s="674"/>
      <c r="MJ278" s="674"/>
      <c r="MK278" s="674"/>
      <c r="ML278" s="674"/>
      <c r="MM278" s="674"/>
      <c r="MN278" s="674"/>
      <c r="MO278" s="674"/>
      <c r="MP278" s="674"/>
      <c r="MQ278" s="674"/>
      <c r="MR278" s="674"/>
      <c r="MS278" s="674"/>
      <c r="MT278" s="674"/>
      <c r="MU278" s="674"/>
      <c r="MV278" s="674"/>
      <c r="MW278" s="674"/>
      <c r="MX278" s="674"/>
      <c r="MY278" s="674"/>
      <c r="MZ278" s="674"/>
      <c r="NA278" s="674"/>
      <c r="NB278" s="674"/>
      <c r="NC278" s="674"/>
      <c r="ND278" s="674"/>
      <c r="NE278" s="674"/>
      <c r="NF278" s="675"/>
      <c r="NG278" s="675"/>
      <c r="NH278" s="675"/>
      <c r="NI278" s="675"/>
      <c r="NJ278" s="675"/>
      <c r="NK278" s="674"/>
      <c r="NL278" s="674"/>
      <c r="NM278" s="675"/>
      <c r="NN278" s="675"/>
      <c r="NO278" s="674"/>
      <c r="NP278" s="674"/>
      <c r="NQ278" s="675"/>
      <c r="NR278" s="675"/>
      <c r="NS278" s="674"/>
      <c r="NT278" s="674"/>
      <c r="NU278" s="674"/>
      <c r="NV278" s="674"/>
      <c r="NW278" s="674"/>
      <c r="NX278" s="674"/>
      <c r="NY278" s="674"/>
      <c r="NZ278" s="675"/>
      <c r="OA278" s="675"/>
      <c r="OB278" s="674"/>
      <c r="OC278" s="674"/>
      <c r="OD278" s="675"/>
      <c r="OE278" s="675"/>
      <c r="OF278" s="674"/>
      <c r="OG278" s="674"/>
      <c r="OH278" s="674"/>
      <c r="OI278" s="674"/>
      <c r="OJ278" s="674"/>
      <c r="OK278" s="673"/>
      <c r="OL278" s="677"/>
      <c r="OM278" s="674"/>
      <c r="ON278" s="674"/>
      <c r="OO278" s="674"/>
      <c r="OP278" s="674"/>
      <c r="OQ278" s="674"/>
      <c r="OR278" s="674"/>
      <c r="OS278" s="674"/>
      <c r="OT278" s="676"/>
      <c r="OU278" s="676"/>
      <c r="OV278" s="676"/>
      <c r="OW278" s="676"/>
      <c r="OX278" s="676"/>
      <c r="OY278" s="676"/>
      <c r="OZ278" s="676"/>
      <c r="PA278" s="676"/>
      <c r="PB278" s="676"/>
      <c r="PC278" s="676"/>
      <c r="PD278" s="676"/>
      <c r="PE278" s="676"/>
      <c r="PF278" s="676"/>
      <c r="PG278" s="676"/>
      <c r="PH278" s="676"/>
      <c r="PI278" s="676"/>
      <c r="PJ278" s="676"/>
      <c r="PK278" s="676"/>
      <c r="PL278" s="676"/>
      <c r="PM278" s="676"/>
      <c r="PN278" s="676"/>
      <c r="PO278" s="676"/>
      <c r="PP278" s="676"/>
      <c r="PQ278" s="676"/>
      <c r="PR278" s="676"/>
      <c r="PS278" s="676"/>
      <c r="PT278" s="676"/>
      <c r="PU278" s="676"/>
      <c r="PV278" s="676"/>
      <c r="PW278" s="676"/>
      <c r="PX278" s="676"/>
      <c r="PY278" s="676"/>
      <c r="PZ278" s="676"/>
      <c r="QA278" s="676"/>
      <c r="QB278" s="676"/>
      <c r="QC278" s="676"/>
      <c r="QD278" s="676"/>
      <c r="QE278" s="676"/>
      <c r="QF278" s="676"/>
      <c r="QG278" s="676"/>
      <c r="QH278" s="676"/>
      <c r="QI278" s="676"/>
      <c r="QJ278" s="676"/>
      <c r="QK278" s="676"/>
      <c r="QL278" s="674"/>
      <c r="QM278" s="674"/>
      <c r="QN278" s="674"/>
      <c r="QO278" s="674"/>
      <c r="QP278" s="674"/>
      <c r="QQ278" s="674"/>
      <c r="QR278" s="674"/>
      <c r="QS278" s="674"/>
      <c r="QT278" s="674"/>
      <c r="QU278" s="674"/>
      <c r="QV278" s="674"/>
      <c r="QW278" s="674"/>
      <c r="QX278" s="674"/>
      <c r="QY278" s="674"/>
      <c r="QZ278" s="674"/>
      <c r="RA278" s="674"/>
      <c r="RB278" s="674"/>
      <c r="RC278" s="674"/>
      <c r="RD278" s="674"/>
      <c r="RE278" s="674"/>
      <c r="RF278" s="674"/>
      <c r="RG278" s="674"/>
      <c r="RH278" s="674"/>
      <c r="RI278" s="674"/>
      <c r="RJ278" s="675"/>
      <c r="RK278" s="675"/>
      <c r="RL278" s="675"/>
      <c r="RM278" s="675"/>
      <c r="RN278" s="675"/>
      <c r="RO278" s="674"/>
      <c r="RP278" s="674"/>
      <c r="RQ278" s="675"/>
      <c r="RR278" s="675"/>
      <c r="RS278" s="674"/>
      <c r="RT278" s="674"/>
      <c r="RU278" s="675"/>
      <c r="RV278" s="675"/>
      <c r="RW278" s="674"/>
      <c r="RX278" s="674"/>
      <c r="RY278" s="674"/>
      <c r="RZ278" s="674"/>
      <c r="SA278" s="674"/>
      <c r="SB278" s="674"/>
      <c r="SC278" s="674"/>
      <c r="SD278" s="675"/>
      <c r="SE278" s="675"/>
      <c r="SF278" s="674"/>
      <c r="SG278" s="674"/>
      <c r="SH278" s="675"/>
      <c r="SI278" s="675"/>
      <c r="SJ278" s="674"/>
      <c r="SK278" s="674"/>
      <c r="SL278" s="674"/>
      <c r="SM278" s="674"/>
      <c r="SN278" s="674"/>
      <c r="SO278" s="673"/>
      <c r="SP278" s="677"/>
      <c r="SQ278" s="674"/>
      <c r="SR278" s="674"/>
      <c r="SS278" s="674"/>
      <c r="ST278" s="674"/>
      <c r="SU278" s="674"/>
      <c r="SV278" s="674"/>
      <c r="SW278" s="674"/>
      <c r="SX278" s="676"/>
      <c r="SY278" s="676"/>
      <c r="SZ278" s="676"/>
      <c r="TA278" s="676"/>
      <c r="TB278" s="676"/>
      <c r="TC278" s="676"/>
      <c r="TD278" s="676"/>
      <c r="TE278" s="676"/>
      <c r="TF278" s="676"/>
      <c r="TG278" s="676"/>
      <c r="TH278" s="676"/>
      <c r="TI278" s="676"/>
      <c r="TJ278" s="676"/>
      <c r="TK278" s="676"/>
      <c r="TL278" s="676"/>
      <c r="TM278" s="676"/>
      <c r="TN278" s="676"/>
      <c r="TO278" s="676"/>
      <c r="TP278" s="676"/>
      <c r="TQ278" s="676"/>
      <c r="TR278" s="676"/>
      <c r="TS278" s="676"/>
      <c r="TT278" s="676"/>
      <c r="TU278" s="676"/>
      <c r="TV278" s="676"/>
      <c r="TW278" s="676"/>
      <c r="TX278" s="676"/>
      <c r="TY278" s="676"/>
      <c r="TZ278" s="676"/>
      <c r="UA278" s="676"/>
      <c r="UB278" s="676"/>
      <c r="UC278" s="676"/>
      <c r="UD278" s="676"/>
      <c r="UE278" s="676"/>
      <c r="UF278" s="676"/>
      <c r="UG278" s="676"/>
      <c r="UH278" s="676"/>
      <c r="UI278" s="676"/>
      <c r="UJ278" s="676"/>
      <c r="UK278" s="676"/>
      <c r="UL278" s="676"/>
      <c r="UM278" s="676"/>
      <c r="UN278" s="676"/>
      <c r="UO278" s="676"/>
      <c r="UP278" s="674"/>
      <c r="UQ278" s="674"/>
      <c r="UR278" s="674"/>
      <c r="US278" s="674"/>
      <c r="UT278" s="674"/>
      <c r="UU278" s="674"/>
      <c r="UV278" s="674"/>
      <c r="UW278" s="674"/>
      <c r="UX278" s="674"/>
      <c r="UY278" s="674"/>
      <c r="UZ278" s="674"/>
      <c r="VA278" s="674"/>
      <c r="VB278" s="674"/>
      <c r="VC278" s="674"/>
      <c r="VD278" s="674"/>
      <c r="VE278" s="674"/>
      <c r="VF278" s="674"/>
      <c r="VG278" s="674"/>
      <c r="VH278" s="674"/>
      <c r="VI278" s="674"/>
      <c r="VJ278" s="674"/>
      <c r="VK278" s="674"/>
      <c r="VL278" s="674"/>
      <c r="VM278" s="674"/>
      <c r="VN278" s="675"/>
      <c r="VO278" s="675"/>
      <c r="VP278" s="675"/>
      <c r="VQ278" s="675"/>
      <c r="VR278" s="675"/>
      <c r="VS278" s="674"/>
      <c r="VT278" s="674"/>
      <c r="VU278" s="675"/>
      <c r="VV278" s="675"/>
      <c r="VW278" s="674"/>
      <c r="VX278" s="674"/>
      <c r="VY278" s="675"/>
      <c r="VZ278" s="675"/>
      <c r="WA278" s="674"/>
      <c r="WB278" s="674"/>
      <c r="WC278" s="674"/>
      <c r="WD278" s="674"/>
      <c r="WE278" s="674"/>
      <c r="WF278" s="674"/>
      <c r="WG278" s="674"/>
      <c r="WH278" s="675"/>
      <c r="WI278" s="675"/>
      <c r="WJ278" s="674"/>
      <c r="WK278" s="674"/>
      <c r="WL278" s="675"/>
      <c r="WM278" s="675"/>
      <c r="WN278" s="674"/>
      <c r="WO278" s="674"/>
      <c r="WP278" s="674"/>
      <c r="WQ278" s="674"/>
      <c r="WR278" s="674"/>
      <c r="WS278" s="673"/>
      <c r="WT278" s="677"/>
      <c r="WU278" s="674"/>
      <c r="WV278" s="674"/>
      <c r="WW278" s="674"/>
      <c r="WX278" s="674"/>
      <c r="WY278" s="674"/>
      <c r="WZ278" s="674"/>
      <c r="XA278" s="674"/>
      <c r="XB278" s="676"/>
      <c r="XC278" s="676"/>
      <c r="XD278" s="676"/>
      <c r="XE278" s="676"/>
      <c r="XF278" s="676"/>
      <c r="XG278" s="676"/>
      <c r="XH278" s="676"/>
      <c r="XI278" s="676"/>
      <c r="XJ278" s="676"/>
      <c r="XK278" s="676"/>
      <c r="XL278" s="676"/>
      <c r="XM278" s="676"/>
      <c r="XN278" s="676"/>
      <c r="XO278" s="676"/>
      <c r="XP278" s="676"/>
      <c r="XQ278" s="676"/>
      <c r="XR278" s="676"/>
      <c r="XS278" s="676"/>
      <c r="XT278" s="676"/>
      <c r="XU278" s="676"/>
      <c r="XV278" s="676"/>
      <c r="XW278" s="676"/>
      <c r="XX278" s="676"/>
      <c r="XY278" s="676"/>
      <c r="XZ278" s="676"/>
      <c r="YA278" s="676"/>
      <c r="YB278" s="676"/>
      <c r="YC278" s="676"/>
      <c r="YD278" s="676"/>
      <c r="YE278" s="676"/>
      <c r="YF278" s="676"/>
      <c r="YG278" s="676"/>
      <c r="YH278" s="676"/>
      <c r="YI278" s="676"/>
      <c r="YJ278" s="676"/>
      <c r="YK278" s="676"/>
      <c r="YL278" s="676"/>
      <c r="YM278" s="676"/>
      <c r="YN278" s="676"/>
      <c r="YO278" s="676"/>
      <c r="YP278" s="676"/>
      <c r="YQ278" s="676"/>
      <c r="YR278" s="676"/>
      <c r="YS278" s="676"/>
      <c r="YT278" s="674"/>
      <c r="YU278" s="674"/>
      <c r="YV278" s="674"/>
      <c r="YW278" s="674"/>
      <c r="YX278" s="674"/>
      <c r="YY278" s="674"/>
      <c r="YZ278" s="674"/>
      <c r="ZA278" s="674"/>
      <c r="ZB278" s="674"/>
      <c r="ZC278" s="674"/>
      <c r="ZD278" s="674"/>
      <c r="ZE278" s="674"/>
      <c r="ZF278" s="674"/>
      <c r="ZG278" s="674"/>
      <c r="ZH278" s="674"/>
      <c r="ZI278" s="674"/>
      <c r="ZJ278" s="674"/>
      <c r="ZK278" s="674"/>
      <c r="ZL278" s="674"/>
      <c r="ZM278" s="674"/>
      <c r="ZN278" s="674"/>
      <c r="ZO278" s="674"/>
      <c r="ZP278" s="674"/>
      <c r="ZQ278" s="674"/>
      <c r="ZR278" s="675"/>
      <c r="ZS278" s="675"/>
      <c r="ZT278" s="675"/>
      <c r="ZU278" s="675"/>
      <c r="ZV278" s="675"/>
      <c r="ZW278" s="674"/>
      <c r="ZX278" s="674"/>
      <c r="ZY278" s="675"/>
      <c r="ZZ278" s="675"/>
      <c r="AAA278" s="674"/>
      <c r="AAB278" s="674"/>
      <c r="AAC278" s="675"/>
      <c r="AAD278" s="675"/>
      <c r="AAE278" s="674"/>
      <c r="AAF278" s="674"/>
      <c r="AAG278" s="674"/>
      <c r="AAH278" s="674"/>
      <c r="AAI278" s="674"/>
      <c r="AAJ278" s="674"/>
      <c r="AAK278" s="674"/>
      <c r="AAL278" s="675"/>
      <c r="AAM278" s="675"/>
      <c r="AAN278" s="674"/>
      <c r="AAO278" s="674"/>
      <c r="AAP278" s="675"/>
      <c r="AAQ278" s="675"/>
      <c r="AAR278" s="674"/>
      <c r="AAS278" s="674"/>
      <c r="AAT278" s="674"/>
      <c r="AAU278" s="674"/>
      <c r="AAV278" s="674"/>
      <c r="AAW278" s="673"/>
      <c r="AAX278" s="677"/>
      <c r="AAY278" s="674"/>
      <c r="AAZ278" s="674"/>
      <c r="ABA278" s="674"/>
      <c r="ABB278" s="674"/>
      <c r="ABC278" s="674"/>
      <c r="ABD278" s="674"/>
      <c r="ABE278" s="674"/>
      <c r="ABF278" s="676"/>
      <c r="ABG278" s="676"/>
      <c r="ABH278" s="676"/>
      <c r="ABI278" s="676"/>
      <c r="ABJ278" s="676"/>
      <c r="ABK278" s="676"/>
      <c r="ABL278" s="676"/>
      <c r="ABM278" s="676"/>
      <c r="ABN278" s="676"/>
      <c r="ABO278" s="676"/>
      <c r="ABP278" s="676"/>
      <c r="ABQ278" s="676"/>
      <c r="ABR278" s="676"/>
      <c r="ABS278" s="676"/>
      <c r="ABT278" s="676"/>
      <c r="ABU278" s="676"/>
      <c r="ABV278" s="676"/>
      <c r="ABW278" s="676"/>
      <c r="ABX278" s="676"/>
      <c r="ABY278" s="676"/>
      <c r="ABZ278" s="676"/>
      <c r="ACA278" s="676"/>
      <c r="ACB278" s="676"/>
      <c r="ACC278" s="676"/>
      <c r="ACD278" s="676"/>
      <c r="ACE278" s="676"/>
      <c r="ACF278" s="676"/>
      <c r="ACG278" s="676"/>
      <c r="ACH278" s="676"/>
      <c r="ACI278" s="676"/>
      <c r="ACJ278" s="676"/>
      <c r="ACK278" s="676"/>
      <c r="ACL278" s="676"/>
      <c r="ACM278" s="676"/>
      <c r="ACN278" s="676"/>
      <c r="ACO278" s="676"/>
      <c r="ACP278" s="676"/>
      <c r="ACQ278" s="676"/>
      <c r="ACR278" s="676"/>
      <c r="ACS278" s="676"/>
      <c r="ACT278" s="676"/>
      <c r="ACU278" s="676"/>
      <c r="ACV278" s="676"/>
      <c r="ACW278" s="676"/>
      <c r="ACX278" s="674"/>
      <c r="ACY278" s="674"/>
      <c r="ACZ278" s="674"/>
      <c r="ADA278" s="674"/>
      <c r="ADB278" s="674"/>
      <c r="ADC278" s="674"/>
      <c r="ADD278" s="674"/>
      <c r="ADE278" s="674"/>
      <c r="ADF278" s="674"/>
      <c r="ADG278" s="674"/>
      <c r="ADH278" s="674"/>
      <c r="ADI278" s="674"/>
      <c r="ADJ278" s="674"/>
      <c r="ADK278" s="674"/>
      <c r="ADL278" s="674"/>
      <c r="ADM278" s="674"/>
      <c r="ADN278" s="674"/>
      <c r="ADO278" s="674"/>
      <c r="ADP278" s="674"/>
      <c r="ADQ278" s="674"/>
      <c r="ADR278" s="674"/>
      <c r="ADS278" s="674"/>
      <c r="ADT278" s="674"/>
      <c r="ADU278" s="674"/>
      <c r="ADV278" s="675"/>
      <c r="ADW278" s="675"/>
      <c r="ADX278" s="675"/>
      <c r="ADY278" s="675"/>
      <c r="ADZ278" s="675"/>
      <c r="AEA278" s="674"/>
      <c r="AEB278" s="674"/>
      <c r="AEC278" s="675"/>
      <c r="AED278" s="675"/>
      <c r="AEE278" s="674"/>
      <c r="AEF278" s="674"/>
      <c r="AEG278" s="675"/>
      <c r="AEH278" s="675"/>
      <c r="AEI278" s="674"/>
      <c r="AEJ278" s="674"/>
      <c r="AEK278" s="674"/>
      <c r="AEL278" s="674"/>
      <c r="AEM278" s="674"/>
      <c r="AEN278" s="674"/>
      <c r="AEO278" s="674"/>
      <c r="AEP278" s="675"/>
      <c r="AEQ278" s="675"/>
      <c r="AER278" s="674"/>
      <c r="AES278" s="674"/>
      <c r="AET278" s="675"/>
      <c r="AEU278" s="675"/>
      <c r="AEV278" s="674"/>
      <c r="AEW278" s="674"/>
      <c r="AEX278" s="674"/>
      <c r="AEY278" s="674"/>
      <c r="AEZ278" s="674"/>
      <c r="AFA278" s="673"/>
      <c r="AFB278" s="677"/>
      <c r="AFC278" s="674"/>
      <c r="AFD278" s="674"/>
      <c r="AFE278" s="674"/>
      <c r="AFF278" s="674"/>
      <c r="AFG278" s="674"/>
      <c r="AFH278" s="674"/>
      <c r="AFI278" s="674"/>
      <c r="AFJ278" s="676"/>
      <c r="AFK278" s="676"/>
      <c r="AFL278" s="676"/>
      <c r="AFM278" s="676"/>
      <c r="AFN278" s="676"/>
      <c r="AFO278" s="676"/>
      <c r="AFP278" s="676"/>
      <c r="AFQ278" s="676"/>
      <c r="AFR278" s="676"/>
      <c r="AFS278" s="676"/>
      <c r="AFT278" s="676"/>
      <c r="AFU278" s="676"/>
      <c r="AFV278" s="676"/>
      <c r="AFW278" s="676"/>
      <c r="AFX278" s="676"/>
      <c r="AFY278" s="676"/>
      <c r="AFZ278" s="676"/>
      <c r="AGA278" s="676"/>
      <c r="AGB278" s="676"/>
      <c r="AGC278" s="676"/>
      <c r="AGD278" s="676"/>
      <c r="AGE278" s="676"/>
      <c r="AGF278" s="676"/>
      <c r="AGG278" s="676"/>
      <c r="AGH278" s="676"/>
      <c r="AGI278" s="676"/>
      <c r="AGJ278" s="676"/>
      <c r="AGK278" s="676"/>
      <c r="AGL278" s="676"/>
      <c r="AGM278" s="676"/>
      <c r="AGN278" s="676"/>
      <c r="AGO278" s="676"/>
      <c r="AGP278" s="676"/>
      <c r="AGQ278" s="676"/>
      <c r="AGR278" s="676"/>
      <c r="AGS278" s="676"/>
      <c r="AGT278" s="676"/>
      <c r="AGU278" s="676"/>
      <c r="AGV278" s="676"/>
      <c r="AGW278" s="676"/>
      <c r="AGX278" s="676"/>
      <c r="AGY278" s="676"/>
      <c r="AGZ278" s="676"/>
      <c r="AHA278" s="676"/>
      <c r="AHB278" s="674"/>
      <c r="AHC278" s="674"/>
      <c r="AHD278" s="674"/>
      <c r="AHE278" s="674"/>
      <c r="AHF278" s="674"/>
      <c r="AHG278" s="674"/>
      <c r="AHH278" s="674"/>
      <c r="AHI278" s="674"/>
      <c r="AHJ278" s="674"/>
      <c r="AHK278" s="674"/>
      <c r="AHL278" s="674"/>
      <c r="AHM278" s="674"/>
      <c r="AHN278" s="674"/>
      <c r="AHO278" s="674"/>
      <c r="AHP278" s="674"/>
      <c r="AHQ278" s="674"/>
      <c r="AHR278" s="674"/>
      <c r="AHS278" s="674"/>
      <c r="AHT278" s="674"/>
      <c r="AHU278" s="674"/>
      <c r="AHV278" s="674"/>
      <c r="AHW278" s="674"/>
      <c r="AHX278" s="674"/>
      <c r="AHY278" s="674"/>
      <c r="AHZ278" s="675"/>
      <c r="AIA278" s="675"/>
      <c r="AIB278" s="675"/>
      <c r="AIC278" s="675"/>
      <c r="AID278" s="675"/>
      <c r="AIE278" s="674"/>
      <c r="AIF278" s="674"/>
      <c r="AIG278" s="675"/>
      <c r="AIH278" s="675"/>
      <c r="AII278" s="674"/>
      <c r="AIJ278" s="674"/>
      <c r="AIK278" s="675"/>
      <c r="AIL278" s="675"/>
      <c r="AIM278" s="674"/>
      <c r="AIN278" s="674"/>
      <c r="AIO278" s="674"/>
      <c r="AIP278" s="674"/>
      <c r="AIQ278" s="674"/>
      <c r="AIR278" s="674"/>
      <c r="AIS278" s="674"/>
      <c r="AIT278" s="675"/>
      <c r="AIU278" s="675"/>
      <c r="AIV278" s="674"/>
      <c r="AIW278" s="674"/>
      <c r="AIX278" s="675"/>
      <c r="AIY278" s="675"/>
      <c r="AIZ278" s="674"/>
      <c r="AJA278" s="674"/>
      <c r="AJB278" s="674"/>
      <c r="AJC278" s="674"/>
      <c r="AJD278" s="674"/>
      <c r="AJE278" s="673"/>
      <c r="AJF278" s="677"/>
      <c r="AJG278" s="674"/>
      <c r="AJH278" s="674"/>
      <c r="AJI278" s="674"/>
      <c r="AJJ278" s="674"/>
      <c r="AJK278" s="674"/>
      <c r="AJL278" s="674"/>
      <c r="AJM278" s="674"/>
      <c r="AJN278" s="676"/>
      <c r="AJO278" s="676"/>
      <c r="AJP278" s="676"/>
      <c r="AJQ278" s="676"/>
      <c r="AJR278" s="676"/>
      <c r="AJS278" s="676"/>
      <c r="AJT278" s="676"/>
      <c r="AJU278" s="676"/>
      <c r="AJV278" s="676"/>
      <c r="AJW278" s="676"/>
      <c r="AJX278" s="676"/>
      <c r="AJY278" s="676"/>
      <c r="AJZ278" s="676"/>
      <c r="AKA278" s="676"/>
      <c r="AKB278" s="676"/>
      <c r="AKC278" s="676"/>
      <c r="AKD278" s="676"/>
      <c r="AKE278" s="676"/>
      <c r="AKF278" s="676"/>
      <c r="AKG278" s="676"/>
      <c r="AKH278" s="676"/>
      <c r="AKI278" s="676"/>
      <c r="AKJ278" s="676"/>
      <c r="AKK278" s="676"/>
      <c r="AKL278" s="676"/>
      <c r="AKM278" s="676"/>
      <c r="AKN278" s="676"/>
      <c r="AKO278" s="676"/>
      <c r="AKP278" s="676"/>
      <c r="AKQ278" s="676"/>
      <c r="AKR278" s="676"/>
      <c r="AKS278" s="676"/>
      <c r="AKT278" s="676"/>
      <c r="AKU278" s="676"/>
      <c r="AKV278" s="676"/>
      <c r="AKW278" s="676"/>
      <c r="AKX278" s="676"/>
      <c r="AKY278" s="676"/>
      <c r="AKZ278" s="676"/>
      <c r="ALA278" s="676"/>
      <c r="ALB278" s="676"/>
      <c r="ALC278" s="676"/>
      <c r="ALD278" s="676"/>
      <c r="ALE278" s="676"/>
      <c r="ALF278" s="674"/>
      <c r="ALG278" s="674"/>
      <c r="ALH278" s="674"/>
      <c r="ALI278" s="674"/>
      <c r="ALJ278" s="674"/>
      <c r="ALK278" s="674"/>
      <c r="ALL278" s="674"/>
      <c r="ALM278" s="674"/>
      <c r="ALN278" s="674"/>
      <c r="ALO278" s="674"/>
      <c r="ALP278" s="674"/>
      <c r="ALQ278" s="674"/>
      <c r="ALR278" s="674"/>
      <c r="ALS278" s="674"/>
      <c r="ALT278" s="674"/>
      <c r="ALU278" s="674"/>
      <c r="ALV278" s="674"/>
      <c r="ALW278" s="674"/>
      <c r="ALX278" s="674"/>
      <c r="ALY278" s="674"/>
      <c r="ALZ278" s="674"/>
      <c r="AMA278" s="674"/>
      <c r="AMB278" s="674"/>
      <c r="AMC278" s="674"/>
      <c r="AMD278" s="675"/>
      <c r="AME278" s="675"/>
      <c r="AMF278" s="675"/>
      <c r="AMG278" s="675"/>
      <c r="AMH278" s="675"/>
      <c r="AMI278" s="674"/>
      <c r="AMJ278" s="674"/>
      <c r="AMK278" s="675"/>
      <c r="AML278" s="675"/>
      <c r="AMM278" s="674"/>
      <c r="AMN278" s="674"/>
      <c r="AMO278" s="675"/>
      <c r="AMP278" s="675"/>
      <c r="AMQ278" s="674"/>
      <c r="AMR278" s="674"/>
      <c r="AMS278" s="674"/>
      <c r="AMT278" s="674"/>
      <c r="AMU278" s="674"/>
      <c r="AMV278" s="674"/>
      <c r="AMW278" s="674"/>
      <c r="AMX278" s="675"/>
      <c r="AMY278" s="675"/>
      <c r="AMZ278" s="674"/>
      <c r="ANA278" s="674"/>
      <c r="ANB278" s="675"/>
      <c r="ANC278" s="675"/>
      <c r="AND278" s="674"/>
      <c r="ANE278" s="674"/>
      <c r="ANF278" s="674"/>
      <c r="ANG278" s="674"/>
      <c r="ANH278" s="674"/>
      <c r="ANI278" s="673"/>
      <c r="ANJ278" s="677"/>
      <c r="ANK278" s="674"/>
      <c r="ANL278" s="674"/>
      <c r="ANM278" s="674"/>
      <c r="ANN278" s="674"/>
      <c r="ANO278" s="674"/>
      <c r="ANP278" s="674"/>
      <c r="ANQ278" s="674"/>
      <c r="ANR278" s="676"/>
      <c r="ANS278" s="676"/>
      <c r="ANT278" s="676"/>
      <c r="ANU278" s="676"/>
      <c r="ANV278" s="676"/>
      <c r="ANW278" s="676"/>
      <c r="ANX278" s="676"/>
      <c r="ANY278" s="676"/>
      <c r="ANZ278" s="676"/>
      <c r="AOA278" s="676"/>
      <c r="AOB278" s="676"/>
      <c r="AOC278" s="676"/>
      <c r="AOD278" s="676"/>
      <c r="AOE278" s="676"/>
      <c r="AOF278" s="676"/>
      <c r="AOG278" s="676"/>
      <c r="AOH278" s="676"/>
      <c r="AOI278" s="676"/>
      <c r="AOJ278" s="676"/>
      <c r="AOK278" s="676"/>
      <c r="AOL278" s="676"/>
      <c r="AOM278" s="676"/>
      <c r="AON278" s="676"/>
      <c r="AOO278" s="676"/>
      <c r="AOP278" s="676"/>
      <c r="AOQ278" s="676"/>
      <c r="AOR278" s="676"/>
      <c r="AOS278" s="676"/>
      <c r="AOT278" s="676"/>
      <c r="AOU278" s="676"/>
      <c r="AOV278" s="676"/>
      <c r="AOW278" s="676"/>
      <c r="AOX278" s="676"/>
      <c r="AOY278" s="676"/>
      <c r="AOZ278" s="676"/>
      <c r="APA278" s="676"/>
      <c r="APB278" s="676"/>
      <c r="APC278" s="676"/>
      <c r="APD278" s="676"/>
      <c r="APE278" s="676"/>
      <c r="APF278" s="676"/>
      <c r="APG278" s="676"/>
      <c r="APH278" s="676"/>
      <c r="API278" s="676"/>
      <c r="APJ278" s="674"/>
      <c r="APK278" s="674"/>
      <c r="APL278" s="674"/>
      <c r="APM278" s="674"/>
      <c r="APN278" s="674"/>
      <c r="APO278" s="674"/>
      <c r="APP278" s="674"/>
      <c r="APQ278" s="674"/>
      <c r="APR278" s="674"/>
      <c r="APS278" s="674"/>
      <c r="APT278" s="674"/>
      <c r="APU278" s="674"/>
      <c r="APV278" s="674"/>
      <c r="APW278" s="674"/>
      <c r="APX278" s="674"/>
      <c r="APY278" s="674"/>
      <c r="APZ278" s="674"/>
      <c r="AQA278" s="674"/>
      <c r="AQB278" s="674"/>
      <c r="AQC278" s="674"/>
      <c r="AQD278" s="674"/>
      <c r="AQE278" s="674"/>
      <c r="AQF278" s="674"/>
      <c r="AQG278" s="674"/>
      <c r="AQH278" s="675"/>
      <c r="AQI278" s="675"/>
      <c r="AQJ278" s="675"/>
      <c r="AQK278" s="675"/>
      <c r="AQL278" s="675"/>
      <c r="AQM278" s="674"/>
      <c r="AQN278" s="674"/>
      <c r="AQO278" s="675"/>
      <c r="AQP278" s="675"/>
      <c r="AQQ278" s="674"/>
      <c r="AQR278" s="674"/>
      <c r="AQS278" s="675"/>
      <c r="AQT278" s="675"/>
      <c r="AQU278" s="674"/>
      <c r="AQV278" s="674"/>
      <c r="AQW278" s="674"/>
      <c r="AQX278" s="674"/>
      <c r="AQY278" s="674"/>
      <c r="AQZ278" s="674"/>
      <c r="ARA278" s="674"/>
      <c r="ARB278" s="675"/>
      <c r="ARC278" s="675"/>
      <c r="ARD278" s="674"/>
      <c r="ARE278" s="674"/>
      <c r="ARF278" s="675"/>
      <c r="ARG278" s="675"/>
      <c r="ARH278" s="674"/>
      <c r="ARI278" s="674"/>
      <c r="ARJ278" s="674"/>
      <c r="ARK278" s="674"/>
      <c r="ARL278" s="674"/>
      <c r="ARM278" s="673"/>
      <c r="ARN278" s="677"/>
      <c r="ARO278" s="674"/>
      <c r="ARP278" s="674"/>
      <c r="ARQ278" s="674"/>
      <c r="ARR278" s="674"/>
      <c r="ARS278" s="674"/>
      <c r="ART278" s="674"/>
      <c r="ARU278" s="674"/>
      <c r="ARV278" s="676"/>
      <c r="ARW278" s="676"/>
      <c r="ARX278" s="676"/>
      <c r="ARY278" s="676"/>
      <c r="ARZ278" s="676"/>
      <c r="ASA278" s="676"/>
      <c r="ASB278" s="676"/>
      <c r="ASC278" s="676"/>
      <c r="ASD278" s="676"/>
      <c r="ASE278" s="676"/>
      <c r="ASF278" s="676"/>
      <c r="ASG278" s="676"/>
      <c r="ASH278" s="676"/>
      <c r="ASI278" s="676"/>
      <c r="ASJ278" s="676"/>
      <c r="ASK278" s="676"/>
      <c r="ASL278" s="676"/>
      <c r="ASM278" s="676"/>
      <c r="ASN278" s="676"/>
      <c r="ASO278" s="676"/>
      <c r="ASP278" s="676"/>
      <c r="ASQ278" s="676"/>
      <c r="ASR278" s="676"/>
      <c r="ASS278" s="676"/>
      <c r="AST278" s="676"/>
      <c r="ASU278" s="676"/>
      <c r="ASV278" s="676"/>
      <c r="ASW278" s="676"/>
      <c r="ASX278" s="676"/>
      <c r="ASY278" s="676"/>
      <c r="ASZ278" s="676"/>
      <c r="ATA278" s="676"/>
      <c r="ATB278" s="676"/>
      <c r="ATC278" s="676"/>
      <c r="ATD278" s="676"/>
      <c r="ATE278" s="676"/>
      <c r="ATF278" s="676"/>
      <c r="ATG278" s="676"/>
      <c r="ATH278" s="676"/>
      <c r="ATI278" s="676"/>
      <c r="ATJ278" s="676"/>
      <c r="ATK278" s="676"/>
      <c r="ATL278" s="676"/>
      <c r="ATM278" s="676"/>
      <c r="ATN278" s="674"/>
      <c r="ATO278" s="674"/>
      <c r="ATP278" s="674"/>
      <c r="ATQ278" s="674"/>
      <c r="ATR278" s="674"/>
      <c r="ATS278" s="674"/>
      <c r="ATT278" s="674"/>
      <c r="ATU278" s="674"/>
      <c r="ATV278" s="674"/>
      <c r="ATW278" s="674"/>
      <c r="ATX278" s="674"/>
      <c r="ATY278" s="674"/>
      <c r="ATZ278" s="674"/>
      <c r="AUA278" s="674"/>
      <c r="AUB278" s="674"/>
      <c r="AUC278" s="674"/>
      <c r="AUD278" s="674"/>
      <c r="AUE278" s="674"/>
      <c r="AUF278" s="674"/>
      <c r="AUG278" s="674"/>
      <c r="AUH278" s="674"/>
      <c r="AUI278" s="674"/>
      <c r="AUJ278" s="674"/>
      <c r="AUK278" s="674"/>
      <c r="AUL278" s="675"/>
      <c r="AUM278" s="675"/>
      <c r="AUN278" s="675"/>
      <c r="AUO278" s="675"/>
      <c r="AUP278" s="675"/>
      <c r="AUQ278" s="674"/>
      <c r="AUR278" s="674"/>
      <c r="AUS278" s="675"/>
      <c r="AUT278" s="675"/>
      <c r="AUU278" s="674"/>
      <c r="AUV278" s="674"/>
      <c r="AUW278" s="675"/>
      <c r="AUX278" s="675"/>
      <c r="AUY278" s="674"/>
      <c r="AUZ278" s="674"/>
      <c r="AVA278" s="674"/>
      <c r="AVB278" s="674"/>
      <c r="AVC278" s="674"/>
      <c r="AVD278" s="674"/>
      <c r="AVE278" s="674"/>
      <c r="AVF278" s="675"/>
      <c r="AVG278" s="675"/>
      <c r="AVH278" s="674"/>
      <c r="AVI278" s="674"/>
      <c r="AVJ278" s="675"/>
      <c r="AVK278" s="675"/>
      <c r="AVL278" s="674"/>
      <c r="AVM278" s="674"/>
      <c r="AVN278" s="674"/>
      <c r="AVO278" s="674"/>
      <c r="AVP278" s="674"/>
      <c r="AVQ278" s="673"/>
      <c r="AVR278" s="677"/>
      <c r="AVS278" s="674"/>
      <c r="AVT278" s="674"/>
      <c r="AVU278" s="674"/>
      <c r="AVV278" s="674"/>
      <c r="AVW278" s="674"/>
      <c r="AVX278" s="674"/>
      <c r="AVY278" s="674"/>
      <c r="AVZ278" s="676"/>
      <c r="AWA278" s="676"/>
      <c r="AWB278" s="676"/>
      <c r="AWC278" s="676"/>
      <c r="AWD278" s="676"/>
      <c r="AWE278" s="676"/>
      <c r="AWF278" s="676"/>
      <c r="AWG278" s="676"/>
      <c r="AWH278" s="676"/>
      <c r="AWI278" s="676"/>
      <c r="AWJ278" s="676"/>
      <c r="AWK278" s="676"/>
      <c r="AWL278" s="676"/>
      <c r="AWM278" s="676"/>
      <c r="AWN278" s="676"/>
      <c r="AWO278" s="676"/>
      <c r="AWP278" s="676"/>
      <c r="AWQ278" s="676"/>
      <c r="AWR278" s="676"/>
      <c r="AWS278" s="676"/>
      <c r="AWT278" s="676"/>
      <c r="AWU278" s="676"/>
      <c r="AWV278" s="676"/>
      <c r="AWW278" s="676"/>
      <c r="AWX278" s="676"/>
      <c r="AWY278" s="676"/>
      <c r="AWZ278" s="676"/>
      <c r="AXA278" s="676"/>
      <c r="AXB278" s="676"/>
      <c r="AXC278" s="676"/>
      <c r="AXD278" s="676"/>
      <c r="AXE278" s="676"/>
      <c r="AXF278" s="676"/>
      <c r="AXG278" s="676"/>
      <c r="AXH278" s="676"/>
      <c r="AXI278" s="676"/>
      <c r="AXJ278" s="676"/>
      <c r="AXK278" s="676"/>
      <c r="AXL278" s="676"/>
      <c r="AXM278" s="676"/>
      <c r="AXN278" s="676"/>
      <c r="AXO278" s="676"/>
      <c r="AXP278" s="676"/>
      <c r="AXQ278" s="676"/>
      <c r="AXR278" s="674"/>
      <c r="AXS278" s="674"/>
      <c r="AXT278" s="674"/>
      <c r="AXU278" s="674"/>
      <c r="AXV278" s="674"/>
      <c r="AXW278" s="674"/>
      <c r="AXX278" s="674"/>
      <c r="AXY278" s="674"/>
      <c r="AXZ278" s="674"/>
      <c r="AYA278" s="674"/>
      <c r="AYB278" s="674"/>
      <c r="AYC278" s="674"/>
      <c r="AYD278" s="674"/>
      <c r="AYE278" s="674"/>
      <c r="AYF278" s="674"/>
      <c r="AYG278" s="674"/>
      <c r="AYH278" s="674"/>
      <c r="AYI278" s="674"/>
      <c r="AYJ278" s="674"/>
      <c r="AYK278" s="674"/>
      <c r="AYL278" s="674"/>
      <c r="AYM278" s="674"/>
      <c r="AYN278" s="674"/>
      <c r="AYO278" s="674"/>
      <c r="AYP278" s="675"/>
      <c r="AYQ278" s="675"/>
      <c r="AYR278" s="675"/>
      <c r="AYS278" s="675"/>
      <c r="AYT278" s="675"/>
      <c r="AYU278" s="674"/>
      <c r="AYV278" s="674"/>
      <c r="AYW278" s="675"/>
      <c r="AYX278" s="675"/>
      <c r="AYY278" s="674"/>
      <c r="AYZ278" s="674"/>
      <c r="AZA278" s="675"/>
      <c r="AZB278" s="675"/>
      <c r="AZC278" s="674"/>
      <c r="AZD278" s="674"/>
      <c r="AZE278" s="674"/>
      <c r="AZF278" s="674"/>
      <c r="AZG278" s="674"/>
      <c r="AZH278" s="674"/>
      <c r="AZI278" s="674"/>
      <c r="AZJ278" s="675"/>
      <c r="AZK278" s="675"/>
      <c r="AZL278" s="674"/>
      <c r="AZM278" s="674"/>
      <c r="AZN278" s="675"/>
      <c r="AZO278" s="675"/>
      <c r="AZP278" s="674"/>
      <c r="AZQ278" s="674"/>
      <c r="AZR278" s="674"/>
      <c r="AZS278" s="674"/>
      <c r="AZT278" s="674"/>
      <c r="AZU278" s="673"/>
      <c r="AZV278" s="677"/>
      <c r="AZW278" s="674"/>
      <c r="AZX278" s="674"/>
      <c r="AZY278" s="674"/>
      <c r="AZZ278" s="674"/>
      <c r="BAA278" s="674"/>
      <c r="BAB278" s="674"/>
      <c r="BAC278" s="674"/>
      <c r="BAD278" s="676"/>
      <c r="BAE278" s="676"/>
      <c r="BAF278" s="676"/>
      <c r="BAG278" s="676"/>
      <c r="BAH278" s="676"/>
      <c r="BAI278" s="676"/>
      <c r="BAJ278" s="676"/>
      <c r="BAK278" s="676"/>
      <c r="BAL278" s="676"/>
      <c r="BAM278" s="676"/>
      <c r="BAN278" s="676"/>
      <c r="BAO278" s="676"/>
      <c r="BAP278" s="676"/>
      <c r="BAQ278" s="676"/>
      <c r="BAR278" s="676"/>
      <c r="BAS278" s="676"/>
      <c r="BAT278" s="676"/>
      <c r="BAU278" s="676"/>
      <c r="BAV278" s="676"/>
      <c r="BAW278" s="676"/>
      <c r="BAX278" s="676"/>
      <c r="BAY278" s="676"/>
      <c r="BAZ278" s="676"/>
      <c r="BBA278" s="676"/>
      <c r="BBB278" s="676"/>
      <c r="BBC278" s="676"/>
      <c r="BBD278" s="676"/>
      <c r="BBE278" s="676"/>
      <c r="BBF278" s="676"/>
      <c r="BBG278" s="676"/>
      <c r="BBH278" s="676"/>
      <c r="BBI278" s="676"/>
      <c r="BBJ278" s="676"/>
      <c r="BBK278" s="676"/>
      <c r="BBL278" s="676"/>
      <c r="BBM278" s="676"/>
      <c r="BBN278" s="676"/>
      <c r="BBO278" s="676"/>
      <c r="BBP278" s="676"/>
      <c r="BBQ278" s="676"/>
      <c r="BBR278" s="676"/>
      <c r="BBS278" s="676"/>
      <c r="BBT278" s="676"/>
      <c r="BBU278" s="676"/>
      <c r="BBV278" s="674"/>
      <c r="BBW278" s="674"/>
      <c r="BBX278" s="674"/>
      <c r="BBY278" s="674"/>
      <c r="BBZ278" s="674"/>
      <c r="BCA278" s="674"/>
      <c r="BCB278" s="674"/>
      <c r="BCC278" s="674"/>
      <c r="BCD278" s="674"/>
      <c r="BCE278" s="674"/>
      <c r="BCF278" s="674"/>
      <c r="BCG278" s="674"/>
      <c r="BCH278" s="674"/>
      <c r="BCI278" s="674"/>
      <c r="BCJ278" s="674"/>
      <c r="BCK278" s="674"/>
      <c r="BCL278" s="674"/>
      <c r="BCM278" s="674"/>
      <c r="BCN278" s="674"/>
      <c r="BCO278" s="674"/>
      <c r="BCP278" s="674"/>
      <c r="BCQ278" s="674"/>
      <c r="BCR278" s="674"/>
      <c r="BCS278" s="674"/>
      <c r="BCT278" s="675"/>
      <c r="BCU278" s="675"/>
      <c r="BCV278" s="675"/>
      <c r="BCW278" s="675"/>
      <c r="BCX278" s="675"/>
      <c r="BCY278" s="674"/>
      <c r="BCZ278" s="674"/>
      <c r="BDA278" s="675"/>
      <c r="BDB278" s="675"/>
      <c r="BDC278" s="674"/>
      <c r="BDD278" s="674"/>
      <c r="BDE278" s="675"/>
      <c r="BDF278" s="675"/>
      <c r="BDG278" s="674"/>
      <c r="BDH278" s="674"/>
      <c r="BDI278" s="674"/>
      <c r="BDJ278" s="674"/>
      <c r="BDK278" s="674"/>
      <c r="BDL278" s="674"/>
      <c r="BDM278" s="674"/>
      <c r="BDN278" s="675"/>
      <c r="BDO278" s="675"/>
      <c r="BDP278" s="674"/>
      <c r="BDQ278" s="674"/>
      <c r="BDR278" s="675"/>
      <c r="BDS278" s="675"/>
      <c r="BDT278" s="674"/>
      <c r="BDU278" s="674"/>
      <c r="BDV278" s="674"/>
      <c r="BDW278" s="674"/>
      <c r="BDX278" s="674"/>
      <c r="BDY278" s="673"/>
      <c r="BDZ278" s="677"/>
      <c r="BEA278" s="674"/>
      <c r="BEB278" s="674"/>
      <c r="BEC278" s="674"/>
      <c r="BED278" s="674"/>
      <c r="BEE278" s="674"/>
      <c r="BEF278" s="674"/>
      <c r="BEG278" s="674"/>
      <c r="BEH278" s="676"/>
      <c r="BEI278" s="676"/>
      <c r="BEJ278" s="676"/>
      <c r="BEK278" s="676"/>
      <c r="BEL278" s="676"/>
      <c r="BEM278" s="676"/>
      <c r="BEN278" s="676"/>
      <c r="BEO278" s="676"/>
      <c r="BEP278" s="676"/>
      <c r="BEQ278" s="676"/>
      <c r="BER278" s="676"/>
      <c r="BES278" s="676"/>
      <c r="BET278" s="676"/>
      <c r="BEU278" s="676"/>
      <c r="BEV278" s="676"/>
      <c r="BEW278" s="676"/>
      <c r="BEX278" s="676"/>
      <c r="BEY278" s="676"/>
      <c r="BEZ278" s="676"/>
      <c r="BFA278" s="676"/>
      <c r="BFB278" s="676"/>
      <c r="BFC278" s="676"/>
      <c r="BFD278" s="676"/>
      <c r="BFE278" s="676"/>
      <c r="BFF278" s="676"/>
      <c r="BFG278" s="676"/>
      <c r="BFH278" s="676"/>
      <c r="BFI278" s="676"/>
      <c r="BFJ278" s="676"/>
      <c r="BFK278" s="676"/>
      <c r="BFL278" s="676"/>
      <c r="BFM278" s="676"/>
      <c r="BFN278" s="676"/>
      <c r="BFO278" s="676"/>
      <c r="BFP278" s="676"/>
      <c r="BFQ278" s="676"/>
      <c r="BFR278" s="676"/>
      <c r="BFS278" s="676"/>
      <c r="BFT278" s="676"/>
      <c r="BFU278" s="676"/>
      <c r="BFV278" s="676"/>
      <c r="BFW278" s="676"/>
      <c r="BFX278" s="676"/>
      <c r="BFY278" s="676"/>
      <c r="BFZ278" s="674"/>
      <c r="BGA278" s="674"/>
      <c r="BGB278" s="674"/>
      <c r="BGC278" s="674"/>
      <c r="BGD278" s="674"/>
      <c r="BGE278" s="674"/>
      <c r="BGF278" s="674"/>
      <c r="BGG278" s="674"/>
      <c r="BGH278" s="674"/>
      <c r="BGI278" s="674"/>
      <c r="BGJ278" s="674"/>
      <c r="BGK278" s="674"/>
      <c r="BGL278" s="674"/>
      <c r="BGM278" s="674"/>
      <c r="BGN278" s="674"/>
      <c r="BGO278" s="674"/>
      <c r="BGP278" s="674"/>
      <c r="BGQ278" s="674"/>
      <c r="BGR278" s="674"/>
      <c r="BGS278" s="674"/>
      <c r="BGT278" s="674"/>
      <c r="BGU278" s="674"/>
      <c r="BGV278" s="674"/>
      <c r="BGW278" s="674"/>
      <c r="BGX278" s="675"/>
      <c r="BGY278" s="675"/>
      <c r="BGZ278" s="675"/>
      <c r="BHA278" s="675"/>
      <c r="BHB278" s="675"/>
      <c r="BHC278" s="674"/>
      <c r="BHD278" s="674"/>
      <c r="BHE278" s="675"/>
      <c r="BHF278" s="675"/>
      <c r="BHG278" s="674"/>
      <c r="BHH278" s="674"/>
      <c r="BHI278" s="675"/>
      <c r="BHJ278" s="675"/>
      <c r="BHK278" s="674"/>
      <c r="BHL278" s="674"/>
      <c r="BHM278" s="674"/>
      <c r="BHN278" s="674"/>
      <c r="BHO278" s="674"/>
      <c r="BHP278" s="674"/>
      <c r="BHQ278" s="674"/>
      <c r="BHR278" s="675"/>
      <c r="BHS278" s="675"/>
      <c r="BHT278" s="674"/>
      <c r="BHU278" s="674"/>
      <c r="BHV278" s="675"/>
      <c r="BHW278" s="675"/>
      <c r="BHX278" s="674"/>
      <c r="BHY278" s="674"/>
      <c r="BHZ278" s="674"/>
      <c r="BIA278" s="674"/>
      <c r="BIB278" s="674"/>
      <c r="BIC278" s="673"/>
      <c r="BID278" s="677"/>
      <c r="BIE278" s="674"/>
      <c r="BIF278" s="674"/>
      <c r="BIG278" s="674"/>
      <c r="BIH278" s="674"/>
      <c r="BII278" s="674"/>
      <c r="BIJ278" s="674"/>
      <c r="BIK278" s="674"/>
      <c r="BIL278" s="676"/>
      <c r="BIM278" s="676"/>
      <c r="BIN278" s="676"/>
      <c r="BIO278" s="676"/>
      <c r="BIP278" s="676"/>
      <c r="BIQ278" s="676"/>
      <c r="BIR278" s="676"/>
      <c r="BIS278" s="676"/>
      <c r="BIT278" s="676"/>
      <c r="BIU278" s="676"/>
      <c r="BIV278" s="676"/>
      <c r="BIW278" s="676"/>
      <c r="BIX278" s="676"/>
      <c r="BIY278" s="676"/>
      <c r="BIZ278" s="676"/>
      <c r="BJA278" s="676"/>
      <c r="BJB278" s="676"/>
      <c r="BJC278" s="676"/>
      <c r="BJD278" s="676"/>
      <c r="BJE278" s="676"/>
      <c r="BJF278" s="676"/>
      <c r="BJG278" s="676"/>
      <c r="BJH278" s="676"/>
      <c r="BJI278" s="676"/>
      <c r="BJJ278" s="676"/>
      <c r="BJK278" s="676"/>
      <c r="BJL278" s="676"/>
      <c r="BJM278" s="676"/>
      <c r="BJN278" s="676"/>
      <c r="BJO278" s="676"/>
      <c r="BJP278" s="676"/>
      <c r="BJQ278" s="676"/>
      <c r="BJR278" s="676"/>
      <c r="BJS278" s="676"/>
      <c r="BJT278" s="676"/>
      <c r="BJU278" s="676"/>
      <c r="BJV278" s="676"/>
      <c r="BJW278" s="676"/>
      <c r="BJX278" s="676"/>
      <c r="BJY278" s="676"/>
      <c r="BJZ278" s="676"/>
      <c r="BKA278" s="676"/>
      <c r="BKB278" s="676"/>
      <c r="BKC278" s="676"/>
      <c r="BKD278" s="674"/>
      <c r="BKE278" s="674"/>
      <c r="BKF278" s="674"/>
      <c r="BKG278" s="674"/>
      <c r="BKH278" s="674"/>
      <c r="BKI278" s="674"/>
      <c r="BKJ278" s="674"/>
      <c r="BKK278" s="674"/>
      <c r="BKL278" s="674"/>
      <c r="BKM278" s="674"/>
      <c r="BKN278" s="674"/>
      <c r="BKO278" s="674"/>
      <c r="BKP278" s="674"/>
      <c r="BKQ278" s="674"/>
      <c r="BKR278" s="674"/>
      <c r="BKS278" s="674"/>
      <c r="BKT278" s="674"/>
      <c r="BKU278" s="674"/>
      <c r="BKV278" s="674"/>
      <c r="BKW278" s="674"/>
      <c r="BKX278" s="674"/>
      <c r="BKY278" s="674"/>
      <c r="BKZ278" s="674"/>
      <c r="BLA278" s="674"/>
      <c r="BLB278" s="675"/>
      <c r="BLC278" s="675"/>
      <c r="BLD278" s="675"/>
      <c r="BLE278" s="675"/>
      <c r="BLF278" s="675"/>
      <c r="BLG278" s="674"/>
      <c r="BLH278" s="674"/>
      <c r="BLI278" s="675"/>
      <c r="BLJ278" s="675"/>
      <c r="BLK278" s="674"/>
      <c r="BLL278" s="674"/>
      <c r="BLM278" s="675"/>
      <c r="BLN278" s="675"/>
      <c r="BLO278" s="674"/>
      <c r="BLP278" s="674"/>
      <c r="BLQ278" s="674"/>
      <c r="BLR278" s="674"/>
      <c r="BLS278" s="674"/>
      <c r="BLT278" s="674"/>
      <c r="BLU278" s="674"/>
      <c r="BLV278" s="675"/>
      <c r="BLW278" s="675"/>
      <c r="BLX278" s="674"/>
      <c r="BLY278" s="674"/>
      <c r="BLZ278" s="675"/>
      <c r="BMA278" s="675"/>
      <c r="BMB278" s="674"/>
      <c r="BMC278" s="674"/>
      <c r="BMD278" s="674"/>
      <c r="BME278" s="674"/>
      <c r="BMF278" s="674"/>
      <c r="BMG278" s="673"/>
      <c r="BMH278" s="677"/>
      <c r="BMI278" s="674"/>
      <c r="BMJ278" s="674"/>
      <c r="BMK278" s="674"/>
      <c r="BML278" s="674"/>
      <c r="BMM278" s="674"/>
      <c r="BMN278" s="674"/>
      <c r="BMO278" s="674"/>
      <c r="BMP278" s="676"/>
      <c r="BMQ278" s="676"/>
      <c r="BMR278" s="676"/>
      <c r="BMS278" s="676"/>
      <c r="BMT278" s="676"/>
      <c r="BMU278" s="676"/>
      <c r="BMV278" s="676"/>
      <c r="BMW278" s="676"/>
      <c r="BMX278" s="676"/>
      <c r="BMY278" s="676"/>
      <c r="BMZ278" s="676"/>
      <c r="BNA278" s="676"/>
      <c r="BNB278" s="676"/>
      <c r="BNC278" s="676"/>
      <c r="BND278" s="676"/>
      <c r="BNE278" s="676"/>
      <c r="BNF278" s="676"/>
      <c r="BNG278" s="676"/>
      <c r="BNH278" s="676"/>
      <c r="BNI278" s="676"/>
      <c r="BNJ278" s="676"/>
      <c r="BNK278" s="676"/>
      <c r="BNL278" s="676"/>
      <c r="BNM278" s="676"/>
      <c r="BNN278" s="676"/>
      <c r="BNO278" s="676"/>
      <c r="BNP278" s="676"/>
      <c r="BNQ278" s="676"/>
      <c r="BNR278" s="676"/>
      <c r="BNS278" s="676"/>
      <c r="BNT278" s="676"/>
      <c r="BNU278" s="676"/>
      <c r="BNV278" s="676"/>
      <c r="BNW278" s="676"/>
      <c r="BNX278" s="676"/>
      <c r="BNY278" s="676"/>
      <c r="BNZ278" s="676"/>
      <c r="BOA278" s="676"/>
      <c r="BOB278" s="676"/>
      <c r="BOC278" s="676"/>
      <c r="BOD278" s="676"/>
      <c r="BOE278" s="676"/>
      <c r="BOF278" s="676"/>
      <c r="BOG278" s="676"/>
      <c r="BOH278" s="674"/>
      <c r="BOI278" s="674"/>
      <c r="BOJ278" s="674"/>
      <c r="BOK278" s="674"/>
      <c r="BOL278" s="674"/>
      <c r="BOM278" s="674"/>
      <c r="BON278" s="674"/>
      <c r="BOO278" s="674"/>
      <c r="BOP278" s="674"/>
      <c r="BOQ278" s="674"/>
      <c r="BOR278" s="674"/>
      <c r="BOS278" s="674"/>
      <c r="BOT278" s="674"/>
      <c r="BOU278" s="674"/>
      <c r="BOV278" s="674"/>
      <c r="BOW278" s="674"/>
      <c r="BOX278" s="674"/>
      <c r="BOY278" s="674"/>
      <c r="BOZ278" s="674"/>
      <c r="BPA278" s="674"/>
      <c r="BPB278" s="674"/>
      <c r="BPC278" s="674"/>
      <c r="BPD278" s="674"/>
      <c r="BPE278" s="674"/>
      <c r="BPF278" s="675"/>
      <c r="BPG278" s="675"/>
      <c r="BPH278" s="675"/>
      <c r="BPI278" s="675"/>
      <c r="BPJ278" s="675"/>
      <c r="BPK278" s="674"/>
      <c r="BPL278" s="674"/>
      <c r="BPM278" s="675"/>
      <c r="BPN278" s="675"/>
      <c r="BPO278" s="674"/>
      <c r="BPP278" s="674"/>
      <c r="BPQ278" s="675"/>
      <c r="BPR278" s="675"/>
      <c r="BPS278" s="674"/>
      <c r="BPT278" s="674"/>
      <c r="BPU278" s="674"/>
      <c r="BPV278" s="674"/>
      <c r="BPW278" s="674"/>
      <c r="BPX278" s="674"/>
      <c r="BPY278" s="674"/>
      <c r="BPZ278" s="675"/>
      <c r="BQA278" s="675"/>
      <c r="BQB278" s="674"/>
      <c r="BQC278" s="674"/>
      <c r="BQD278" s="675"/>
      <c r="BQE278" s="675"/>
      <c r="BQF278" s="674"/>
      <c r="BQG278" s="674"/>
      <c r="BQH278" s="674"/>
      <c r="BQI278" s="674"/>
      <c r="BQJ278" s="674"/>
      <c r="BQK278" s="673"/>
      <c r="BQL278" s="677"/>
      <c r="BQM278" s="674"/>
      <c r="BQN278" s="674"/>
      <c r="BQO278" s="674"/>
      <c r="BQP278" s="674"/>
      <c r="BQQ278" s="674"/>
      <c r="BQR278" s="674"/>
      <c r="BQS278" s="674"/>
      <c r="BQT278" s="676"/>
      <c r="BQU278" s="676"/>
      <c r="BQV278" s="676"/>
      <c r="BQW278" s="676"/>
      <c r="BQX278" s="676"/>
      <c r="BQY278" s="676"/>
      <c r="BQZ278" s="676"/>
      <c r="BRA278" s="676"/>
      <c r="BRB278" s="676"/>
      <c r="BRC278" s="676"/>
      <c r="BRD278" s="676"/>
      <c r="BRE278" s="676"/>
      <c r="BRF278" s="676"/>
      <c r="BRG278" s="676"/>
      <c r="BRH278" s="676"/>
      <c r="BRI278" s="676"/>
      <c r="BRJ278" s="676"/>
      <c r="BRK278" s="676"/>
      <c r="BRL278" s="676"/>
      <c r="BRM278" s="676"/>
      <c r="BRN278" s="676"/>
      <c r="BRO278" s="676"/>
      <c r="BRP278" s="676"/>
      <c r="BRQ278" s="676"/>
      <c r="BRR278" s="676"/>
      <c r="BRS278" s="676"/>
      <c r="BRT278" s="676"/>
      <c r="BRU278" s="676"/>
      <c r="BRV278" s="676"/>
      <c r="BRW278" s="676"/>
      <c r="BRX278" s="676"/>
      <c r="BRY278" s="676"/>
      <c r="BRZ278" s="676"/>
      <c r="BSA278" s="676"/>
      <c r="BSB278" s="676"/>
      <c r="BSC278" s="676"/>
      <c r="BSD278" s="676"/>
      <c r="BSE278" s="676"/>
      <c r="BSF278" s="676"/>
      <c r="BSG278" s="676"/>
      <c r="BSH278" s="676"/>
      <c r="BSI278" s="676"/>
      <c r="BSJ278" s="676"/>
      <c r="BSK278" s="676"/>
      <c r="BSL278" s="674"/>
      <c r="BSM278" s="674"/>
      <c r="BSN278" s="674"/>
      <c r="BSO278" s="674"/>
      <c r="BSP278" s="674"/>
      <c r="BSQ278" s="674"/>
      <c r="BSR278" s="674"/>
      <c r="BSS278" s="674"/>
      <c r="BST278" s="674"/>
      <c r="BSU278" s="674"/>
      <c r="BSV278" s="674"/>
      <c r="BSW278" s="674"/>
      <c r="BSX278" s="674"/>
      <c r="BSY278" s="674"/>
      <c r="BSZ278" s="674"/>
      <c r="BTA278" s="674"/>
      <c r="BTB278" s="674"/>
      <c r="BTC278" s="674"/>
      <c r="BTD278" s="674"/>
      <c r="BTE278" s="674"/>
      <c r="BTF278" s="674"/>
      <c r="BTG278" s="674"/>
      <c r="BTH278" s="674"/>
      <c r="BTI278" s="674"/>
      <c r="BTJ278" s="675"/>
      <c r="BTK278" s="675"/>
      <c r="BTL278" s="675"/>
      <c r="BTM278" s="675"/>
      <c r="BTN278" s="675"/>
      <c r="BTO278" s="674"/>
      <c r="BTP278" s="674"/>
      <c r="BTQ278" s="675"/>
      <c r="BTR278" s="675"/>
      <c r="BTS278" s="674"/>
      <c r="BTT278" s="674"/>
      <c r="BTU278" s="675"/>
      <c r="BTV278" s="675"/>
      <c r="BTW278" s="674"/>
      <c r="BTX278" s="674"/>
      <c r="BTY278" s="674"/>
      <c r="BTZ278" s="674"/>
      <c r="BUA278" s="674"/>
      <c r="BUB278" s="674"/>
      <c r="BUC278" s="674"/>
      <c r="BUD278" s="675"/>
      <c r="BUE278" s="675"/>
      <c r="BUF278" s="674"/>
      <c r="BUG278" s="674"/>
      <c r="BUH278" s="675"/>
      <c r="BUI278" s="675"/>
      <c r="BUJ278" s="674"/>
      <c r="BUK278" s="674"/>
      <c r="BUL278" s="674"/>
      <c r="BUM278" s="674"/>
      <c r="BUN278" s="674"/>
      <c r="BUO278" s="673"/>
      <c r="BUP278" s="677"/>
      <c r="BUQ278" s="674"/>
      <c r="BUR278" s="674"/>
      <c r="BUS278" s="674"/>
      <c r="BUT278" s="674"/>
      <c r="BUU278" s="674"/>
      <c r="BUV278" s="674"/>
      <c r="BUW278" s="674"/>
      <c r="BUX278" s="676"/>
      <c r="BUY278" s="676"/>
      <c r="BUZ278" s="676"/>
      <c r="BVA278" s="676"/>
      <c r="BVB278" s="676"/>
      <c r="BVC278" s="676"/>
      <c r="BVD278" s="676"/>
      <c r="BVE278" s="676"/>
      <c r="BVF278" s="676"/>
      <c r="BVG278" s="676"/>
      <c r="BVH278" s="676"/>
      <c r="BVI278" s="676"/>
      <c r="BVJ278" s="676"/>
      <c r="BVK278" s="676"/>
      <c r="BVL278" s="676"/>
      <c r="BVM278" s="676"/>
      <c r="BVN278" s="676"/>
      <c r="BVO278" s="676"/>
      <c r="BVP278" s="676"/>
      <c r="BVQ278" s="676"/>
      <c r="BVR278" s="676"/>
      <c r="BVS278" s="676"/>
      <c r="BVT278" s="676"/>
      <c r="BVU278" s="676"/>
      <c r="BVV278" s="676"/>
      <c r="BVW278" s="676"/>
      <c r="BVX278" s="676"/>
      <c r="BVY278" s="676"/>
      <c r="BVZ278" s="676"/>
      <c r="BWA278" s="676"/>
      <c r="BWB278" s="676"/>
      <c r="BWC278" s="676"/>
      <c r="BWD278" s="676"/>
      <c r="BWE278" s="676"/>
      <c r="BWF278" s="676"/>
      <c r="BWG278" s="676"/>
      <c r="BWH278" s="676"/>
      <c r="BWI278" s="676"/>
      <c r="BWJ278" s="676"/>
      <c r="BWK278" s="676"/>
      <c r="BWL278" s="676"/>
      <c r="BWM278" s="676"/>
      <c r="BWN278" s="676"/>
      <c r="BWO278" s="676"/>
      <c r="BWP278" s="674"/>
      <c r="BWQ278" s="674"/>
      <c r="BWR278" s="674"/>
      <c r="BWS278" s="674"/>
      <c r="BWT278" s="674"/>
      <c r="BWU278" s="674"/>
      <c r="BWV278" s="674"/>
      <c r="BWW278" s="674"/>
      <c r="BWX278" s="674"/>
      <c r="BWY278" s="674"/>
      <c r="BWZ278" s="674"/>
      <c r="BXA278" s="674"/>
      <c r="BXB278" s="674"/>
      <c r="BXC278" s="674"/>
      <c r="BXD278" s="674"/>
      <c r="BXE278" s="674"/>
      <c r="BXF278" s="674"/>
      <c r="BXG278" s="674"/>
      <c r="BXH278" s="674"/>
      <c r="BXI278" s="674"/>
      <c r="BXJ278" s="674"/>
      <c r="BXK278" s="674"/>
      <c r="BXL278" s="674"/>
      <c r="BXM278" s="674"/>
      <c r="BXN278" s="675"/>
      <c r="BXO278" s="675"/>
      <c r="BXP278" s="675"/>
      <c r="BXQ278" s="675"/>
      <c r="BXR278" s="675"/>
      <c r="BXS278" s="674"/>
      <c r="BXT278" s="674"/>
      <c r="BXU278" s="675"/>
      <c r="BXV278" s="675"/>
      <c r="BXW278" s="674"/>
      <c r="BXX278" s="674"/>
      <c r="BXY278" s="675"/>
      <c r="BXZ278" s="675"/>
      <c r="BYA278" s="674"/>
      <c r="BYB278" s="674"/>
      <c r="BYC278" s="674"/>
      <c r="BYD278" s="674"/>
      <c r="BYE278" s="674"/>
      <c r="BYF278" s="674"/>
      <c r="BYG278" s="674"/>
      <c r="BYH278" s="675"/>
      <c r="BYI278" s="675"/>
      <c r="BYJ278" s="674"/>
      <c r="BYK278" s="674"/>
      <c r="BYL278" s="675"/>
      <c r="BYM278" s="675"/>
      <c r="BYN278" s="674"/>
      <c r="BYO278" s="674"/>
      <c r="BYP278" s="674"/>
      <c r="BYQ278" s="674"/>
      <c r="BYR278" s="674"/>
      <c r="BYS278" s="673"/>
      <c r="BYT278" s="677"/>
      <c r="BYU278" s="674"/>
      <c r="BYV278" s="674"/>
      <c r="BYW278" s="674"/>
      <c r="BYX278" s="674"/>
      <c r="BYY278" s="674"/>
      <c r="BYZ278" s="674"/>
      <c r="BZA278" s="674"/>
      <c r="BZB278" s="676"/>
      <c r="BZC278" s="676"/>
      <c r="BZD278" s="676"/>
      <c r="BZE278" s="676"/>
      <c r="BZF278" s="676"/>
      <c r="BZG278" s="676"/>
      <c r="BZH278" s="676"/>
      <c r="BZI278" s="676"/>
      <c r="BZJ278" s="676"/>
      <c r="BZK278" s="676"/>
      <c r="BZL278" s="676"/>
      <c r="BZM278" s="676"/>
      <c r="BZN278" s="676"/>
      <c r="BZO278" s="676"/>
      <c r="BZP278" s="676"/>
      <c r="BZQ278" s="676"/>
      <c r="BZR278" s="676"/>
      <c r="BZS278" s="676"/>
      <c r="BZT278" s="676"/>
      <c r="BZU278" s="676"/>
      <c r="BZV278" s="676"/>
      <c r="BZW278" s="676"/>
      <c r="BZX278" s="676"/>
      <c r="BZY278" s="676"/>
      <c r="BZZ278" s="676"/>
      <c r="CAA278" s="676"/>
      <c r="CAB278" s="676"/>
      <c r="CAC278" s="676"/>
      <c r="CAD278" s="676"/>
      <c r="CAE278" s="676"/>
      <c r="CAF278" s="676"/>
      <c r="CAG278" s="676"/>
      <c r="CAH278" s="676"/>
      <c r="CAI278" s="676"/>
      <c r="CAJ278" s="676"/>
      <c r="CAK278" s="676"/>
      <c r="CAL278" s="676"/>
      <c r="CAM278" s="676"/>
      <c r="CAN278" s="676"/>
      <c r="CAO278" s="676"/>
      <c r="CAP278" s="676"/>
      <c r="CAQ278" s="676"/>
      <c r="CAR278" s="676"/>
      <c r="CAS278" s="676"/>
      <c r="CAT278" s="674"/>
      <c r="CAU278" s="674"/>
      <c r="CAV278" s="674"/>
      <c r="CAW278" s="674"/>
      <c r="CAX278" s="674"/>
      <c r="CAY278" s="674"/>
      <c r="CAZ278" s="674"/>
      <c r="CBA278" s="674"/>
      <c r="CBB278" s="674"/>
      <c r="CBC278" s="674"/>
      <c r="CBD278" s="674"/>
      <c r="CBE278" s="674"/>
      <c r="CBF278" s="674"/>
      <c r="CBG278" s="674"/>
      <c r="CBH278" s="674"/>
      <c r="CBI278" s="674"/>
      <c r="CBJ278" s="674"/>
      <c r="CBK278" s="674"/>
      <c r="CBL278" s="674"/>
      <c r="CBM278" s="674"/>
      <c r="CBN278" s="674"/>
      <c r="CBO278" s="674"/>
      <c r="CBP278" s="674"/>
      <c r="CBQ278" s="674"/>
      <c r="CBR278" s="675"/>
      <c r="CBS278" s="675"/>
      <c r="CBT278" s="675"/>
      <c r="CBU278" s="675"/>
      <c r="CBV278" s="675"/>
      <c r="CBW278" s="674"/>
      <c r="CBX278" s="674"/>
      <c r="CBY278" s="675"/>
      <c r="CBZ278" s="675"/>
      <c r="CCA278" s="674"/>
      <c r="CCB278" s="674"/>
      <c r="CCC278" s="675"/>
      <c r="CCD278" s="675"/>
      <c r="CCE278" s="674"/>
      <c r="CCF278" s="674"/>
      <c r="CCG278" s="674"/>
      <c r="CCH278" s="674"/>
      <c r="CCI278" s="674"/>
      <c r="CCJ278" s="674"/>
      <c r="CCK278" s="674"/>
      <c r="CCL278" s="675"/>
      <c r="CCM278" s="675"/>
      <c r="CCN278" s="674"/>
      <c r="CCO278" s="674"/>
      <c r="CCP278" s="675"/>
      <c r="CCQ278" s="675"/>
      <c r="CCR278" s="674"/>
      <c r="CCS278" s="674"/>
      <c r="CCT278" s="674"/>
      <c r="CCU278" s="674"/>
      <c r="CCV278" s="674"/>
      <c r="CCW278" s="673"/>
      <c r="CCX278" s="677"/>
      <c r="CCY278" s="674"/>
      <c r="CCZ278" s="674"/>
      <c r="CDA278" s="674"/>
      <c r="CDB278" s="674"/>
      <c r="CDC278" s="674"/>
      <c r="CDD278" s="674"/>
      <c r="CDE278" s="674"/>
      <c r="CDF278" s="676"/>
      <c r="CDG278" s="676"/>
      <c r="CDH278" s="676"/>
      <c r="CDI278" s="676"/>
      <c r="CDJ278" s="676"/>
      <c r="CDK278" s="676"/>
      <c r="CDL278" s="676"/>
      <c r="CDM278" s="676"/>
      <c r="CDN278" s="676"/>
      <c r="CDO278" s="676"/>
      <c r="CDP278" s="676"/>
      <c r="CDQ278" s="676"/>
      <c r="CDR278" s="676"/>
      <c r="CDS278" s="676"/>
      <c r="CDT278" s="676"/>
      <c r="CDU278" s="676"/>
      <c r="CDV278" s="676"/>
      <c r="CDW278" s="676"/>
      <c r="CDX278" s="676"/>
      <c r="CDY278" s="676"/>
      <c r="CDZ278" s="676"/>
      <c r="CEA278" s="676"/>
      <c r="CEB278" s="676"/>
      <c r="CEC278" s="676"/>
      <c r="CED278" s="676"/>
      <c r="CEE278" s="676"/>
      <c r="CEF278" s="676"/>
      <c r="CEG278" s="676"/>
      <c r="CEH278" s="676"/>
      <c r="CEI278" s="676"/>
      <c r="CEJ278" s="676"/>
      <c r="CEK278" s="676"/>
      <c r="CEL278" s="676"/>
      <c r="CEM278" s="676"/>
      <c r="CEN278" s="676"/>
      <c r="CEO278" s="676"/>
      <c r="CEP278" s="676"/>
      <c r="CEQ278" s="676"/>
      <c r="CER278" s="676"/>
      <c r="CES278" s="676"/>
      <c r="CET278" s="676"/>
      <c r="CEU278" s="676"/>
      <c r="CEV278" s="676"/>
      <c r="CEW278" s="676"/>
      <c r="CEX278" s="674"/>
      <c r="CEY278" s="674"/>
      <c r="CEZ278" s="674"/>
      <c r="CFA278" s="674"/>
      <c r="CFB278" s="674"/>
      <c r="CFC278" s="674"/>
      <c r="CFD278" s="674"/>
      <c r="CFE278" s="674"/>
      <c r="CFF278" s="674"/>
      <c r="CFG278" s="674"/>
      <c r="CFH278" s="674"/>
      <c r="CFI278" s="674"/>
      <c r="CFJ278" s="674"/>
      <c r="CFK278" s="674"/>
      <c r="CFL278" s="674"/>
      <c r="CFM278" s="674"/>
      <c r="CFN278" s="674"/>
      <c r="CFO278" s="674"/>
      <c r="CFP278" s="674"/>
      <c r="CFQ278" s="674"/>
      <c r="CFR278" s="674"/>
      <c r="CFS278" s="674"/>
      <c r="CFT278" s="674"/>
      <c r="CFU278" s="674"/>
      <c r="CFV278" s="675"/>
      <c r="CFW278" s="675"/>
      <c r="CFX278" s="675"/>
      <c r="CFY278" s="675"/>
      <c r="CFZ278" s="675"/>
      <c r="CGA278" s="674"/>
      <c r="CGB278" s="674"/>
      <c r="CGC278" s="675"/>
      <c r="CGD278" s="675"/>
      <c r="CGE278" s="674"/>
      <c r="CGF278" s="674"/>
      <c r="CGG278" s="675"/>
      <c r="CGH278" s="675"/>
      <c r="CGI278" s="674"/>
      <c r="CGJ278" s="674"/>
      <c r="CGK278" s="674"/>
      <c r="CGL278" s="674"/>
      <c r="CGM278" s="674"/>
      <c r="CGN278" s="674"/>
      <c r="CGO278" s="674"/>
      <c r="CGP278" s="675"/>
      <c r="CGQ278" s="675"/>
      <c r="CGR278" s="674"/>
      <c r="CGS278" s="674"/>
      <c r="CGT278" s="675"/>
      <c r="CGU278" s="675"/>
      <c r="CGV278" s="674"/>
      <c r="CGW278" s="674"/>
      <c r="CGX278" s="674"/>
      <c r="CGY278" s="674"/>
      <c r="CGZ278" s="674"/>
      <c r="CHA278" s="673"/>
      <c r="CHB278" s="677"/>
      <c r="CHC278" s="674"/>
      <c r="CHD278" s="674"/>
      <c r="CHE278" s="674"/>
      <c r="CHF278" s="674"/>
      <c r="CHG278" s="674"/>
      <c r="CHH278" s="674"/>
      <c r="CHI278" s="674"/>
      <c r="CHJ278" s="676"/>
      <c r="CHK278" s="676"/>
      <c r="CHL278" s="676"/>
      <c r="CHM278" s="676"/>
      <c r="CHN278" s="676"/>
      <c r="CHO278" s="676"/>
      <c r="CHP278" s="676"/>
      <c r="CHQ278" s="676"/>
      <c r="CHR278" s="676"/>
      <c r="CHS278" s="676"/>
      <c r="CHT278" s="676"/>
      <c r="CHU278" s="676"/>
      <c r="CHV278" s="676"/>
      <c r="CHW278" s="676"/>
      <c r="CHX278" s="676"/>
      <c r="CHY278" s="676"/>
      <c r="CHZ278" s="676"/>
      <c r="CIA278" s="676"/>
      <c r="CIB278" s="676"/>
      <c r="CIC278" s="676"/>
      <c r="CID278" s="676"/>
      <c r="CIE278" s="676"/>
      <c r="CIF278" s="676"/>
      <c r="CIG278" s="676"/>
      <c r="CIH278" s="676"/>
      <c r="CII278" s="676"/>
      <c r="CIJ278" s="676"/>
      <c r="CIK278" s="676"/>
      <c r="CIL278" s="676"/>
      <c r="CIM278" s="676"/>
      <c r="CIN278" s="676"/>
      <c r="CIO278" s="676"/>
      <c r="CIP278" s="676"/>
      <c r="CIQ278" s="676"/>
      <c r="CIR278" s="676"/>
      <c r="CIS278" s="676"/>
      <c r="CIT278" s="676"/>
      <c r="CIU278" s="676"/>
      <c r="CIV278" s="676"/>
      <c r="CIW278" s="676"/>
      <c r="CIX278" s="676"/>
      <c r="CIY278" s="676"/>
      <c r="CIZ278" s="676"/>
      <c r="CJA278" s="676"/>
      <c r="CJB278" s="674"/>
      <c r="CJC278" s="674"/>
      <c r="CJD278" s="674"/>
      <c r="CJE278" s="674"/>
      <c r="CJF278" s="674"/>
      <c r="CJG278" s="674"/>
      <c r="CJH278" s="674"/>
      <c r="CJI278" s="674"/>
      <c r="CJJ278" s="674"/>
      <c r="CJK278" s="674"/>
      <c r="CJL278" s="674"/>
      <c r="CJM278" s="674"/>
      <c r="CJN278" s="674"/>
      <c r="CJO278" s="674"/>
      <c r="CJP278" s="674"/>
      <c r="CJQ278" s="674"/>
      <c r="CJR278" s="674"/>
      <c r="CJS278" s="674"/>
      <c r="CJT278" s="674"/>
      <c r="CJU278" s="674"/>
      <c r="CJV278" s="674"/>
      <c r="CJW278" s="674"/>
      <c r="CJX278" s="674"/>
      <c r="CJY278" s="674"/>
      <c r="CJZ278" s="675"/>
      <c r="CKA278" s="675"/>
      <c r="CKB278" s="675"/>
      <c r="CKC278" s="675"/>
      <c r="CKD278" s="675"/>
      <c r="CKE278" s="674"/>
      <c r="CKF278" s="674"/>
      <c r="CKG278" s="675"/>
      <c r="CKH278" s="675"/>
      <c r="CKI278" s="674"/>
      <c r="CKJ278" s="674"/>
      <c r="CKK278" s="675"/>
      <c r="CKL278" s="675"/>
      <c r="CKM278" s="674"/>
      <c r="CKN278" s="674"/>
      <c r="CKO278" s="674"/>
      <c r="CKP278" s="674"/>
      <c r="CKQ278" s="674"/>
      <c r="CKR278" s="674"/>
      <c r="CKS278" s="674"/>
      <c r="CKT278" s="675"/>
      <c r="CKU278" s="675"/>
      <c r="CKV278" s="674"/>
      <c r="CKW278" s="674"/>
      <c r="CKX278" s="675"/>
      <c r="CKY278" s="675"/>
      <c r="CKZ278" s="674"/>
      <c r="CLA278" s="674"/>
      <c r="CLB278" s="674"/>
      <c r="CLC278" s="674"/>
      <c r="CLD278" s="674"/>
      <c r="CLE278" s="673"/>
      <c r="CLF278" s="677"/>
      <c r="CLG278" s="674"/>
      <c r="CLH278" s="674"/>
      <c r="CLI278" s="674"/>
      <c r="CLJ278" s="674"/>
      <c r="CLK278" s="674"/>
      <c r="CLL278" s="674"/>
      <c r="CLM278" s="674"/>
      <c r="CLN278" s="676"/>
      <c r="CLO278" s="676"/>
      <c r="CLP278" s="676"/>
      <c r="CLQ278" s="676"/>
      <c r="CLR278" s="676"/>
      <c r="CLS278" s="676"/>
      <c r="CLT278" s="676"/>
      <c r="CLU278" s="676"/>
      <c r="CLV278" s="676"/>
      <c r="CLW278" s="676"/>
      <c r="CLX278" s="676"/>
      <c r="CLY278" s="676"/>
      <c r="CLZ278" s="676"/>
      <c r="CMA278" s="676"/>
      <c r="CMB278" s="676"/>
      <c r="CMC278" s="676"/>
      <c r="CMD278" s="676"/>
      <c r="CME278" s="676"/>
      <c r="CMF278" s="676"/>
      <c r="CMG278" s="676"/>
      <c r="CMH278" s="676"/>
      <c r="CMI278" s="676"/>
      <c r="CMJ278" s="676"/>
      <c r="CMK278" s="676"/>
      <c r="CML278" s="676"/>
      <c r="CMM278" s="676"/>
      <c r="CMN278" s="676"/>
      <c r="CMO278" s="676"/>
      <c r="CMP278" s="676"/>
      <c r="CMQ278" s="676"/>
      <c r="CMR278" s="676"/>
      <c r="CMS278" s="676"/>
      <c r="CMT278" s="676"/>
      <c r="CMU278" s="676"/>
      <c r="CMV278" s="676"/>
      <c r="CMW278" s="676"/>
      <c r="CMX278" s="676"/>
      <c r="CMY278" s="676"/>
      <c r="CMZ278" s="676"/>
      <c r="CNA278" s="676"/>
      <c r="CNB278" s="676"/>
      <c r="CNC278" s="676"/>
      <c r="CND278" s="676"/>
      <c r="CNE278" s="676"/>
      <c r="CNF278" s="674"/>
      <c r="CNG278" s="674"/>
      <c r="CNH278" s="674"/>
      <c r="CNI278" s="674"/>
      <c r="CNJ278" s="674"/>
      <c r="CNK278" s="674"/>
      <c r="CNL278" s="674"/>
      <c r="CNM278" s="674"/>
      <c r="CNN278" s="674"/>
      <c r="CNO278" s="674"/>
      <c r="CNP278" s="674"/>
      <c r="CNQ278" s="674"/>
      <c r="CNR278" s="674"/>
      <c r="CNS278" s="674"/>
      <c r="CNT278" s="674"/>
      <c r="CNU278" s="674"/>
      <c r="CNV278" s="674"/>
      <c r="CNW278" s="674"/>
      <c r="CNX278" s="674"/>
      <c r="CNY278" s="674"/>
      <c r="CNZ278" s="674"/>
      <c r="COA278" s="674"/>
      <c r="COB278" s="674"/>
      <c r="COC278" s="674"/>
      <c r="COD278" s="675"/>
      <c r="COE278" s="675"/>
      <c r="COF278" s="675"/>
      <c r="COG278" s="675"/>
      <c r="COH278" s="675"/>
      <c r="COI278" s="674"/>
      <c r="COJ278" s="674"/>
      <c r="COK278" s="675"/>
      <c r="COL278" s="675"/>
      <c r="COM278" s="674"/>
      <c r="CON278" s="674"/>
      <c r="COO278" s="675"/>
      <c r="COP278" s="675"/>
      <c r="COQ278" s="674"/>
      <c r="COR278" s="674"/>
      <c r="COS278" s="674"/>
      <c r="COT278" s="674"/>
      <c r="COU278" s="674"/>
      <c r="COV278" s="674"/>
      <c r="COW278" s="674"/>
      <c r="COX278" s="675"/>
      <c r="COY278" s="675"/>
      <c r="COZ278" s="674"/>
      <c r="CPA278" s="674"/>
      <c r="CPB278" s="675"/>
      <c r="CPC278" s="675"/>
      <c r="CPD278" s="674"/>
      <c r="CPE278" s="674"/>
      <c r="CPF278" s="674"/>
      <c r="CPG278" s="674"/>
      <c r="CPH278" s="674"/>
      <c r="CPI278" s="673"/>
      <c r="CPJ278" s="677"/>
      <c r="CPK278" s="674"/>
      <c r="CPL278" s="674"/>
      <c r="CPM278" s="674"/>
      <c r="CPN278" s="674"/>
      <c r="CPO278" s="674"/>
      <c r="CPP278" s="674"/>
      <c r="CPQ278" s="674"/>
      <c r="CPR278" s="676"/>
      <c r="CPS278" s="676"/>
      <c r="CPT278" s="676"/>
      <c r="CPU278" s="676"/>
      <c r="CPV278" s="676"/>
      <c r="CPW278" s="676"/>
      <c r="CPX278" s="676"/>
      <c r="CPY278" s="676"/>
      <c r="CPZ278" s="676"/>
      <c r="CQA278" s="676"/>
      <c r="CQB278" s="676"/>
      <c r="CQC278" s="676"/>
      <c r="CQD278" s="676"/>
      <c r="CQE278" s="676"/>
      <c r="CQF278" s="676"/>
      <c r="CQG278" s="676"/>
      <c r="CQH278" s="676"/>
      <c r="CQI278" s="676"/>
      <c r="CQJ278" s="676"/>
      <c r="CQK278" s="676"/>
      <c r="CQL278" s="676"/>
      <c r="CQM278" s="676"/>
      <c r="CQN278" s="676"/>
      <c r="CQO278" s="676"/>
      <c r="CQP278" s="676"/>
      <c r="CQQ278" s="676"/>
      <c r="CQR278" s="676"/>
      <c r="CQS278" s="676"/>
      <c r="CQT278" s="676"/>
      <c r="CQU278" s="676"/>
      <c r="CQV278" s="676"/>
      <c r="CQW278" s="676"/>
      <c r="CQX278" s="676"/>
      <c r="CQY278" s="676"/>
      <c r="CQZ278" s="676"/>
      <c r="CRA278" s="676"/>
      <c r="CRB278" s="676"/>
      <c r="CRC278" s="676"/>
      <c r="CRD278" s="676"/>
      <c r="CRE278" s="676"/>
      <c r="CRF278" s="676"/>
      <c r="CRG278" s="676"/>
      <c r="CRH278" s="676"/>
      <c r="CRI278" s="676"/>
      <c r="CRJ278" s="674"/>
      <c r="CRK278" s="674"/>
      <c r="CRL278" s="674"/>
      <c r="CRM278" s="674"/>
      <c r="CRN278" s="674"/>
      <c r="CRO278" s="674"/>
      <c r="CRP278" s="674"/>
      <c r="CRQ278" s="674"/>
      <c r="CRR278" s="674"/>
      <c r="CRS278" s="674"/>
      <c r="CRT278" s="674"/>
      <c r="CRU278" s="674"/>
      <c r="CRV278" s="674"/>
      <c r="CRW278" s="674"/>
      <c r="CRX278" s="674"/>
      <c r="CRY278" s="674"/>
      <c r="CRZ278" s="674"/>
      <c r="CSA278" s="674"/>
      <c r="CSB278" s="674"/>
      <c r="CSC278" s="674"/>
      <c r="CSD278" s="674"/>
      <c r="CSE278" s="674"/>
      <c r="CSF278" s="674"/>
      <c r="CSG278" s="674"/>
      <c r="CSH278" s="675"/>
      <c r="CSI278" s="675"/>
      <c r="CSJ278" s="675"/>
      <c r="CSK278" s="675"/>
      <c r="CSL278" s="675"/>
      <c r="CSM278" s="674"/>
      <c r="CSN278" s="674"/>
      <c r="CSO278" s="675"/>
      <c r="CSP278" s="675"/>
      <c r="CSQ278" s="674"/>
      <c r="CSR278" s="674"/>
      <c r="CSS278" s="675"/>
      <c r="CST278" s="675"/>
      <c r="CSU278" s="674"/>
      <c r="CSV278" s="674"/>
      <c r="CSW278" s="674"/>
      <c r="CSX278" s="674"/>
      <c r="CSY278" s="674"/>
      <c r="CSZ278" s="674"/>
      <c r="CTA278" s="674"/>
      <c r="CTB278" s="675"/>
      <c r="CTC278" s="675"/>
      <c r="CTD278" s="674"/>
      <c r="CTE278" s="674"/>
      <c r="CTF278" s="675"/>
      <c r="CTG278" s="675"/>
      <c r="CTH278" s="674"/>
      <c r="CTI278" s="674"/>
      <c r="CTJ278" s="674"/>
      <c r="CTK278" s="674"/>
      <c r="CTL278" s="674"/>
      <c r="CTM278" s="673"/>
      <c r="CTN278" s="677"/>
      <c r="CTO278" s="674"/>
      <c r="CTP278" s="674"/>
      <c r="CTQ278" s="674"/>
      <c r="CTR278" s="674"/>
      <c r="CTS278" s="674"/>
      <c r="CTT278" s="674"/>
      <c r="CTU278" s="674"/>
      <c r="CTV278" s="676"/>
      <c r="CTW278" s="676"/>
      <c r="CTX278" s="676"/>
      <c r="CTY278" s="676"/>
      <c r="CTZ278" s="676"/>
      <c r="CUA278" s="676"/>
      <c r="CUB278" s="676"/>
      <c r="CUC278" s="676"/>
      <c r="CUD278" s="676"/>
      <c r="CUE278" s="676"/>
      <c r="CUF278" s="676"/>
      <c r="CUG278" s="676"/>
      <c r="CUH278" s="676"/>
      <c r="CUI278" s="676"/>
      <c r="CUJ278" s="676"/>
      <c r="CUK278" s="676"/>
      <c r="CUL278" s="676"/>
      <c r="CUM278" s="676"/>
      <c r="CUN278" s="676"/>
      <c r="CUO278" s="676"/>
      <c r="CUP278" s="676"/>
      <c r="CUQ278" s="676"/>
      <c r="CUR278" s="676"/>
      <c r="CUS278" s="676"/>
      <c r="CUT278" s="676"/>
      <c r="CUU278" s="676"/>
      <c r="CUV278" s="676"/>
      <c r="CUW278" s="676"/>
      <c r="CUX278" s="676"/>
      <c r="CUY278" s="676"/>
      <c r="CUZ278" s="676"/>
      <c r="CVA278" s="676"/>
      <c r="CVB278" s="676"/>
      <c r="CVC278" s="676"/>
      <c r="CVD278" s="676"/>
      <c r="CVE278" s="676"/>
      <c r="CVF278" s="676"/>
      <c r="CVG278" s="676"/>
      <c r="CVH278" s="676"/>
      <c r="CVI278" s="676"/>
      <c r="CVJ278" s="676"/>
      <c r="CVK278" s="676"/>
      <c r="CVL278" s="676"/>
      <c r="CVM278" s="676"/>
      <c r="CVN278" s="674"/>
      <c r="CVO278" s="674"/>
      <c r="CVP278" s="674"/>
      <c r="CVQ278" s="674"/>
      <c r="CVR278" s="674"/>
      <c r="CVS278" s="674"/>
      <c r="CVT278" s="674"/>
      <c r="CVU278" s="674"/>
      <c r="CVV278" s="674"/>
      <c r="CVW278" s="674"/>
      <c r="CVX278" s="674"/>
      <c r="CVY278" s="674"/>
      <c r="CVZ278" s="674"/>
      <c r="CWA278" s="674"/>
      <c r="CWB278" s="674"/>
      <c r="CWC278" s="674"/>
      <c r="CWD278" s="674"/>
      <c r="CWE278" s="674"/>
      <c r="CWF278" s="674"/>
      <c r="CWG278" s="674"/>
      <c r="CWH278" s="674"/>
      <c r="CWI278" s="674"/>
      <c r="CWJ278" s="674"/>
      <c r="CWK278" s="674"/>
      <c r="CWL278" s="675"/>
      <c r="CWM278" s="675"/>
      <c r="CWN278" s="675"/>
      <c r="CWO278" s="675"/>
      <c r="CWP278" s="675"/>
      <c r="CWQ278" s="674"/>
      <c r="CWR278" s="674"/>
      <c r="CWS278" s="675"/>
      <c r="CWT278" s="675"/>
      <c r="CWU278" s="674"/>
      <c r="CWV278" s="674"/>
      <c r="CWW278" s="675"/>
      <c r="CWX278" s="675"/>
      <c r="CWY278" s="674"/>
      <c r="CWZ278" s="674"/>
      <c r="CXA278" s="674"/>
      <c r="CXB278" s="674"/>
      <c r="CXC278" s="674"/>
      <c r="CXD278" s="674"/>
      <c r="CXE278" s="674"/>
      <c r="CXF278" s="675"/>
      <c r="CXG278" s="675"/>
      <c r="CXH278" s="674"/>
      <c r="CXI278" s="674"/>
      <c r="CXJ278" s="675"/>
      <c r="CXK278" s="675"/>
      <c r="CXL278" s="674"/>
      <c r="CXM278" s="674"/>
      <c r="CXN278" s="674"/>
      <c r="CXO278" s="674"/>
      <c r="CXP278" s="674"/>
      <c r="CXQ278" s="673"/>
      <c r="CXR278" s="677"/>
      <c r="CXS278" s="674"/>
      <c r="CXT278" s="674"/>
      <c r="CXU278" s="674"/>
      <c r="CXV278" s="674"/>
      <c r="CXW278" s="674"/>
      <c r="CXX278" s="674"/>
      <c r="CXY278" s="674"/>
      <c r="CXZ278" s="676"/>
      <c r="CYA278" s="676"/>
      <c r="CYB278" s="676"/>
      <c r="CYC278" s="676"/>
      <c r="CYD278" s="676"/>
      <c r="CYE278" s="676"/>
      <c r="CYF278" s="676"/>
      <c r="CYG278" s="676"/>
      <c r="CYH278" s="676"/>
      <c r="CYI278" s="676"/>
      <c r="CYJ278" s="676"/>
      <c r="CYK278" s="676"/>
      <c r="CYL278" s="676"/>
      <c r="CYM278" s="676"/>
      <c r="CYN278" s="676"/>
      <c r="CYO278" s="676"/>
      <c r="CYP278" s="676"/>
      <c r="CYQ278" s="676"/>
      <c r="CYR278" s="676"/>
      <c r="CYS278" s="676"/>
      <c r="CYT278" s="676"/>
      <c r="CYU278" s="676"/>
      <c r="CYV278" s="676"/>
      <c r="CYW278" s="676"/>
      <c r="CYX278" s="676"/>
      <c r="CYY278" s="676"/>
      <c r="CYZ278" s="676"/>
      <c r="CZA278" s="676"/>
      <c r="CZB278" s="676"/>
      <c r="CZC278" s="676"/>
      <c r="CZD278" s="676"/>
      <c r="CZE278" s="676"/>
      <c r="CZF278" s="676"/>
      <c r="CZG278" s="676"/>
      <c r="CZH278" s="676"/>
      <c r="CZI278" s="676"/>
      <c r="CZJ278" s="676"/>
      <c r="CZK278" s="676"/>
      <c r="CZL278" s="676"/>
      <c r="CZM278" s="676"/>
      <c r="CZN278" s="676"/>
      <c r="CZO278" s="676"/>
      <c r="CZP278" s="676"/>
      <c r="CZQ278" s="676"/>
      <c r="CZR278" s="674"/>
      <c r="CZS278" s="674"/>
      <c r="CZT278" s="674"/>
      <c r="CZU278" s="674"/>
      <c r="CZV278" s="674"/>
      <c r="CZW278" s="674"/>
      <c r="CZX278" s="674"/>
      <c r="CZY278" s="674"/>
      <c r="CZZ278" s="674"/>
      <c r="DAA278" s="674"/>
      <c r="DAB278" s="674"/>
      <c r="DAC278" s="674"/>
      <c r="DAD278" s="674"/>
      <c r="DAE278" s="674"/>
      <c r="DAF278" s="674"/>
      <c r="DAG278" s="674"/>
      <c r="DAH278" s="674"/>
      <c r="DAI278" s="674"/>
      <c r="DAJ278" s="674"/>
      <c r="DAK278" s="674"/>
      <c r="DAL278" s="674"/>
      <c r="DAM278" s="674"/>
      <c r="DAN278" s="674"/>
      <c r="DAO278" s="674"/>
      <c r="DAP278" s="675"/>
      <c r="DAQ278" s="675"/>
      <c r="DAR278" s="675"/>
      <c r="DAS278" s="675"/>
      <c r="DAT278" s="675"/>
      <c r="DAU278" s="674"/>
      <c r="DAV278" s="674"/>
      <c r="DAW278" s="675"/>
      <c r="DAX278" s="675"/>
      <c r="DAY278" s="674"/>
      <c r="DAZ278" s="674"/>
      <c r="DBA278" s="675"/>
      <c r="DBB278" s="675"/>
      <c r="DBC278" s="674"/>
      <c r="DBD278" s="674"/>
      <c r="DBE278" s="674"/>
      <c r="DBF278" s="674"/>
      <c r="DBG278" s="674"/>
      <c r="DBH278" s="674"/>
      <c r="DBI278" s="674"/>
      <c r="DBJ278" s="675"/>
      <c r="DBK278" s="675"/>
      <c r="DBL278" s="674"/>
      <c r="DBM278" s="674"/>
      <c r="DBN278" s="675"/>
      <c r="DBO278" s="675"/>
      <c r="DBP278" s="674"/>
      <c r="DBQ278" s="674"/>
      <c r="DBR278" s="674"/>
      <c r="DBS278" s="674"/>
      <c r="DBT278" s="674"/>
      <c r="DBU278" s="673"/>
      <c r="DBV278" s="677"/>
      <c r="DBW278" s="674"/>
      <c r="DBX278" s="674"/>
      <c r="DBY278" s="674"/>
      <c r="DBZ278" s="674"/>
      <c r="DCA278" s="674"/>
      <c r="DCB278" s="674"/>
      <c r="DCC278" s="674"/>
      <c r="DCD278" s="676"/>
      <c r="DCE278" s="676"/>
      <c r="DCF278" s="676"/>
      <c r="DCG278" s="676"/>
      <c r="DCH278" s="676"/>
      <c r="DCI278" s="676"/>
      <c r="DCJ278" s="676"/>
      <c r="DCK278" s="676"/>
      <c r="DCL278" s="676"/>
      <c r="DCM278" s="676"/>
      <c r="DCN278" s="676"/>
      <c r="DCO278" s="676"/>
      <c r="DCP278" s="676"/>
      <c r="DCQ278" s="676"/>
      <c r="DCR278" s="676"/>
      <c r="DCS278" s="676"/>
      <c r="DCT278" s="676"/>
      <c r="DCU278" s="676"/>
      <c r="DCV278" s="676"/>
      <c r="DCW278" s="676"/>
      <c r="DCX278" s="676"/>
      <c r="DCY278" s="676"/>
      <c r="DCZ278" s="676"/>
      <c r="DDA278" s="676"/>
      <c r="DDB278" s="676"/>
      <c r="DDC278" s="676"/>
      <c r="DDD278" s="676"/>
      <c r="DDE278" s="676"/>
      <c r="DDF278" s="676"/>
      <c r="DDG278" s="676"/>
      <c r="DDH278" s="676"/>
      <c r="DDI278" s="676"/>
      <c r="DDJ278" s="676"/>
      <c r="DDK278" s="676"/>
      <c r="DDL278" s="676"/>
      <c r="DDM278" s="676"/>
      <c r="DDN278" s="676"/>
      <c r="DDO278" s="676"/>
      <c r="DDP278" s="676"/>
      <c r="DDQ278" s="676"/>
      <c r="DDR278" s="676"/>
      <c r="DDS278" s="676"/>
      <c r="DDT278" s="676"/>
      <c r="DDU278" s="676"/>
      <c r="DDV278" s="674"/>
      <c r="DDW278" s="674"/>
      <c r="DDX278" s="674"/>
      <c r="DDY278" s="674"/>
      <c r="DDZ278" s="674"/>
      <c r="DEA278" s="674"/>
      <c r="DEB278" s="674"/>
      <c r="DEC278" s="674"/>
      <c r="DED278" s="674"/>
      <c r="DEE278" s="674"/>
      <c r="DEF278" s="674"/>
      <c r="DEG278" s="674"/>
      <c r="DEH278" s="674"/>
      <c r="DEI278" s="674"/>
      <c r="DEJ278" s="674"/>
      <c r="DEK278" s="674"/>
      <c r="DEL278" s="674"/>
      <c r="DEM278" s="674"/>
      <c r="DEN278" s="674"/>
      <c r="DEO278" s="674"/>
      <c r="DEP278" s="674"/>
      <c r="DEQ278" s="674"/>
      <c r="DER278" s="674"/>
      <c r="DES278" s="674"/>
      <c r="DET278" s="675"/>
      <c r="DEU278" s="675"/>
      <c r="DEV278" s="675"/>
      <c r="DEW278" s="675"/>
      <c r="DEX278" s="675"/>
      <c r="DEY278" s="674"/>
      <c r="DEZ278" s="674"/>
      <c r="DFA278" s="675"/>
      <c r="DFB278" s="675"/>
      <c r="DFC278" s="674"/>
      <c r="DFD278" s="674"/>
      <c r="DFE278" s="675"/>
      <c r="DFF278" s="675"/>
      <c r="DFG278" s="674"/>
      <c r="DFH278" s="674"/>
      <c r="DFI278" s="674"/>
      <c r="DFJ278" s="674"/>
      <c r="DFK278" s="674"/>
      <c r="DFL278" s="674"/>
      <c r="DFM278" s="674"/>
      <c r="DFN278" s="675"/>
      <c r="DFO278" s="675"/>
      <c r="DFP278" s="674"/>
      <c r="DFQ278" s="674"/>
      <c r="DFR278" s="675"/>
      <c r="DFS278" s="675"/>
      <c r="DFT278" s="674"/>
      <c r="DFU278" s="674"/>
      <c r="DFV278" s="674"/>
      <c r="DFW278" s="674"/>
      <c r="DFX278" s="674"/>
      <c r="DFY278" s="673"/>
      <c r="DFZ278" s="677"/>
      <c r="DGA278" s="674"/>
      <c r="DGB278" s="674"/>
      <c r="DGC278" s="674"/>
      <c r="DGD278" s="674"/>
      <c r="DGE278" s="674"/>
      <c r="DGF278" s="674"/>
      <c r="DGG278" s="674"/>
      <c r="DGH278" s="676"/>
      <c r="DGI278" s="676"/>
      <c r="DGJ278" s="676"/>
      <c r="DGK278" s="676"/>
      <c r="DGL278" s="676"/>
      <c r="DGM278" s="676"/>
      <c r="DGN278" s="676"/>
      <c r="DGO278" s="676"/>
      <c r="DGP278" s="676"/>
      <c r="DGQ278" s="676"/>
      <c r="DGR278" s="676"/>
      <c r="DGS278" s="676"/>
      <c r="DGT278" s="676"/>
      <c r="DGU278" s="676"/>
      <c r="DGV278" s="676"/>
      <c r="DGW278" s="676"/>
      <c r="DGX278" s="676"/>
      <c r="DGY278" s="676"/>
      <c r="DGZ278" s="676"/>
      <c r="DHA278" s="676"/>
      <c r="DHB278" s="676"/>
      <c r="DHC278" s="676"/>
      <c r="DHD278" s="676"/>
      <c r="DHE278" s="676"/>
      <c r="DHF278" s="676"/>
      <c r="DHG278" s="676"/>
      <c r="DHH278" s="676"/>
      <c r="DHI278" s="676"/>
      <c r="DHJ278" s="676"/>
      <c r="DHK278" s="676"/>
      <c r="DHL278" s="676"/>
      <c r="DHM278" s="676"/>
      <c r="DHN278" s="676"/>
      <c r="DHO278" s="676"/>
      <c r="DHP278" s="676"/>
      <c r="DHQ278" s="676"/>
      <c r="DHR278" s="676"/>
      <c r="DHS278" s="676"/>
      <c r="DHT278" s="676"/>
      <c r="DHU278" s="676"/>
      <c r="DHV278" s="676"/>
      <c r="DHW278" s="676"/>
      <c r="DHX278" s="676"/>
      <c r="DHY278" s="676"/>
      <c r="DHZ278" s="674"/>
      <c r="DIA278" s="674"/>
      <c r="DIB278" s="674"/>
      <c r="DIC278" s="674"/>
      <c r="DID278" s="674"/>
      <c r="DIE278" s="674"/>
      <c r="DIF278" s="674"/>
      <c r="DIG278" s="674"/>
      <c r="DIH278" s="674"/>
      <c r="DII278" s="674"/>
      <c r="DIJ278" s="674"/>
      <c r="DIK278" s="674"/>
      <c r="DIL278" s="674"/>
      <c r="DIM278" s="674"/>
      <c r="DIN278" s="674"/>
      <c r="DIO278" s="674"/>
      <c r="DIP278" s="674"/>
      <c r="DIQ278" s="674"/>
      <c r="DIR278" s="674"/>
      <c r="DIS278" s="674"/>
      <c r="DIT278" s="674"/>
      <c r="DIU278" s="674"/>
      <c r="DIV278" s="674"/>
      <c r="DIW278" s="674"/>
      <c r="DIX278" s="675"/>
      <c r="DIY278" s="675"/>
      <c r="DIZ278" s="675"/>
      <c r="DJA278" s="675"/>
      <c r="DJB278" s="675"/>
      <c r="DJC278" s="674"/>
      <c r="DJD278" s="674"/>
      <c r="DJE278" s="675"/>
      <c r="DJF278" s="675"/>
      <c r="DJG278" s="674"/>
      <c r="DJH278" s="674"/>
      <c r="DJI278" s="675"/>
      <c r="DJJ278" s="675"/>
      <c r="DJK278" s="674"/>
      <c r="DJL278" s="674"/>
      <c r="DJM278" s="674"/>
      <c r="DJN278" s="674"/>
      <c r="DJO278" s="674"/>
      <c r="DJP278" s="674"/>
      <c r="DJQ278" s="674"/>
      <c r="DJR278" s="675"/>
      <c r="DJS278" s="675"/>
      <c r="DJT278" s="674"/>
      <c r="DJU278" s="674"/>
      <c r="DJV278" s="675"/>
      <c r="DJW278" s="675"/>
      <c r="DJX278" s="674"/>
      <c r="DJY278" s="674"/>
      <c r="DJZ278" s="674"/>
      <c r="DKA278" s="674"/>
      <c r="DKB278" s="674"/>
      <c r="DKC278" s="673"/>
      <c r="DKD278" s="677"/>
      <c r="DKE278" s="674"/>
      <c r="DKF278" s="674"/>
      <c r="DKG278" s="674"/>
      <c r="DKH278" s="674"/>
      <c r="DKI278" s="674"/>
      <c r="DKJ278" s="674"/>
      <c r="DKK278" s="674"/>
      <c r="DKL278" s="676"/>
      <c r="DKM278" s="676"/>
      <c r="DKN278" s="676"/>
      <c r="DKO278" s="676"/>
      <c r="DKP278" s="676"/>
      <c r="DKQ278" s="676"/>
      <c r="DKR278" s="676"/>
      <c r="DKS278" s="676"/>
      <c r="DKT278" s="676"/>
      <c r="DKU278" s="676"/>
      <c r="DKV278" s="676"/>
      <c r="DKW278" s="676"/>
      <c r="DKX278" s="676"/>
      <c r="DKY278" s="676"/>
      <c r="DKZ278" s="676"/>
      <c r="DLA278" s="676"/>
      <c r="DLB278" s="676"/>
      <c r="DLC278" s="676"/>
      <c r="DLD278" s="676"/>
      <c r="DLE278" s="676"/>
      <c r="DLF278" s="676"/>
      <c r="DLG278" s="676"/>
      <c r="DLH278" s="676"/>
      <c r="DLI278" s="676"/>
      <c r="DLJ278" s="676"/>
      <c r="DLK278" s="676"/>
      <c r="DLL278" s="676"/>
      <c r="DLM278" s="676"/>
      <c r="DLN278" s="676"/>
      <c r="DLO278" s="676"/>
      <c r="DLP278" s="676"/>
      <c r="DLQ278" s="676"/>
      <c r="DLR278" s="676"/>
      <c r="DLS278" s="676"/>
      <c r="DLT278" s="676"/>
      <c r="DLU278" s="676"/>
      <c r="DLV278" s="676"/>
      <c r="DLW278" s="676"/>
      <c r="DLX278" s="676"/>
      <c r="DLY278" s="676"/>
      <c r="DLZ278" s="676"/>
      <c r="DMA278" s="676"/>
      <c r="DMB278" s="676"/>
      <c r="DMC278" s="676"/>
      <c r="DMD278" s="674"/>
      <c r="DME278" s="674"/>
      <c r="DMF278" s="674"/>
      <c r="DMG278" s="674"/>
      <c r="DMH278" s="674"/>
      <c r="DMI278" s="674"/>
      <c r="DMJ278" s="674"/>
      <c r="DMK278" s="674"/>
      <c r="DML278" s="674"/>
      <c r="DMM278" s="674"/>
      <c r="DMN278" s="674"/>
      <c r="DMO278" s="674"/>
      <c r="DMP278" s="674"/>
      <c r="DMQ278" s="674"/>
      <c r="DMR278" s="674"/>
      <c r="DMS278" s="674"/>
      <c r="DMT278" s="674"/>
      <c r="DMU278" s="674"/>
      <c r="DMV278" s="674"/>
      <c r="DMW278" s="674"/>
      <c r="DMX278" s="674"/>
      <c r="DMY278" s="674"/>
      <c r="DMZ278" s="674"/>
      <c r="DNA278" s="674"/>
      <c r="DNB278" s="675"/>
      <c r="DNC278" s="675"/>
      <c r="DND278" s="675"/>
      <c r="DNE278" s="675"/>
      <c r="DNF278" s="675"/>
      <c r="DNG278" s="674"/>
      <c r="DNH278" s="674"/>
      <c r="DNI278" s="675"/>
      <c r="DNJ278" s="675"/>
      <c r="DNK278" s="674"/>
      <c r="DNL278" s="674"/>
      <c r="DNM278" s="675"/>
      <c r="DNN278" s="675"/>
      <c r="DNO278" s="674"/>
      <c r="DNP278" s="674"/>
      <c r="DNQ278" s="674"/>
      <c r="DNR278" s="674"/>
      <c r="DNS278" s="674"/>
      <c r="DNT278" s="674"/>
      <c r="DNU278" s="674"/>
      <c r="DNV278" s="675"/>
      <c r="DNW278" s="675"/>
      <c r="DNX278" s="674"/>
      <c r="DNY278" s="674"/>
      <c r="DNZ278" s="675"/>
      <c r="DOA278" s="675"/>
      <c r="DOB278" s="674"/>
      <c r="DOC278" s="674"/>
      <c r="DOD278" s="674"/>
      <c r="DOE278" s="674"/>
      <c r="DOF278" s="674"/>
      <c r="DOG278" s="673"/>
      <c r="DOH278" s="677"/>
      <c r="DOI278" s="674"/>
      <c r="DOJ278" s="674"/>
      <c r="DOK278" s="674"/>
      <c r="DOL278" s="674"/>
      <c r="DOM278" s="674"/>
      <c r="DON278" s="674"/>
      <c r="DOO278" s="674"/>
      <c r="DOP278" s="676"/>
      <c r="DOQ278" s="676"/>
      <c r="DOR278" s="676"/>
      <c r="DOS278" s="676"/>
      <c r="DOT278" s="676"/>
      <c r="DOU278" s="676"/>
      <c r="DOV278" s="676"/>
      <c r="DOW278" s="676"/>
      <c r="DOX278" s="676"/>
      <c r="DOY278" s="676"/>
      <c r="DOZ278" s="676"/>
      <c r="DPA278" s="676"/>
      <c r="DPB278" s="676"/>
      <c r="DPC278" s="676"/>
      <c r="DPD278" s="676"/>
      <c r="DPE278" s="676"/>
      <c r="DPF278" s="676"/>
      <c r="DPG278" s="676"/>
      <c r="DPH278" s="676"/>
      <c r="DPI278" s="676"/>
      <c r="DPJ278" s="676"/>
      <c r="DPK278" s="676"/>
      <c r="DPL278" s="676"/>
      <c r="DPM278" s="676"/>
      <c r="DPN278" s="676"/>
      <c r="DPO278" s="676"/>
      <c r="DPP278" s="676"/>
      <c r="DPQ278" s="676"/>
      <c r="DPR278" s="676"/>
      <c r="DPS278" s="676"/>
      <c r="DPT278" s="676"/>
      <c r="DPU278" s="676"/>
      <c r="DPV278" s="676"/>
      <c r="DPW278" s="676"/>
      <c r="DPX278" s="676"/>
      <c r="DPY278" s="676"/>
      <c r="DPZ278" s="676"/>
      <c r="DQA278" s="676"/>
      <c r="DQB278" s="676"/>
      <c r="DQC278" s="676"/>
      <c r="DQD278" s="676"/>
      <c r="DQE278" s="676"/>
      <c r="DQF278" s="676"/>
      <c r="DQG278" s="676"/>
      <c r="DQH278" s="674"/>
      <c r="DQI278" s="674"/>
      <c r="DQJ278" s="674"/>
      <c r="DQK278" s="674"/>
      <c r="DQL278" s="674"/>
      <c r="DQM278" s="674"/>
      <c r="DQN278" s="674"/>
      <c r="DQO278" s="674"/>
      <c r="DQP278" s="674"/>
      <c r="DQQ278" s="674"/>
      <c r="DQR278" s="674"/>
      <c r="DQS278" s="674"/>
      <c r="DQT278" s="674"/>
      <c r="DQU278" s="674"/>
      <c r="DQV278" s="674"/>
      <c r="DQW278" s="674"/>
      <c r="DQX278" s="674"/>
      <c r="DQY278" s="674"/>
      <c r="DQZ278" s="674"/>
      <c r="DRA278" s="674"/>
      <c r="DRB278" s="674"/>
      <c r="DRC278" s="674"/>
      <c r="DRD278" s="674"/>
      <c r="DRE278" s="674"/>
      <c r="DRF278" s="675"/>
      <c r="DRG278" s="675"/>
      <c r="DRH278" s="675"/>
      <c r="DRI278" s="675"/>
      <c r="DRJ278" s="675"/>
      <c r="DRK278" s="674"/>
      <c r="DRL278" s="674"/>
      <c r="DRM278" s="675"/>
      <c r="DRN278" s="675"/>
      <c r="DRO278" s="674"/>
      <c r="DRP278" s="674"/>
      <c r="DRQ278" s="675"/>
      <c r="DRR278" s="675"/>
      <c r="DRS278" s="674"/>
      <c r="DRT278" s="674"/>
      <c r="DRU278" s="674"/>
      <c r="DRV278" s="674"/>
      <c r="DRW278" s="674"/>
      <c r="DRX278" s="674"/>
      <c r="DRY278" s="674"/>
      <c r="DRZ278" s="675"/>
      <c r="DSA278" s="675"/>
      <c r="DSB278" s="674"/>
      <c r="DSC278" s="674"/>
      <c r="DSD278" s="675"/>
      <c r="DSE278" s="675"/>
      <c r="DSF278" s="674"/>
      <c r="DSG278" s="674"/>
      <c r="DSH278" s="674"/>
      <c r="DSI278" s="674"/>
      <c r="DSJ278" s="674"/>
      <c r="DSK278" s="673"/>
      <c r="DSL278" s="677"/>
      <c r="DSM278" s="674"/>
      <c r="DSN278" s="674"/>
      <c r="DSO278" s="674"/>
      <c r="DSP278" s="674"/>
      <c r="DSQ278" s="674"/>
      <c r="DSR278" s="674"/>
      <c r="DSS278" s="674"/>
      <c r="DST278" s="676"/>
      <c r="DSU278" s="676"/>
      <c r="DSV278" s="676"/>
      <c r="DSW278" s="676"/>
      <c r="DSX278" s="676"/>
      <c r="DSY278" s="676"/>
      <c r="DSZ278" s="676"/>
      <c r="DTA278" s="676"/>
      <c r="DTB278" s="676"/>
      <c r="DTC278" s="676"/>
      <c r="DTD278" s="676"/>
      <c r="DTE278" s="676"/>
      <c r="DTF278" s="676"/>
      <c r="DTG278" s="676"/>
      <c r="DTH278" s="676"/>
      <c r="DTI278" s="676"/>
      <c r="DTJ278" s="676"/>
      <c r="DTK278" s="676"/>
      <c r="DTL278" s="676"/>
      <c r="DTM278" s="676"/>
      <c r="DTN278" s="676"/>
      <c r="DTO278" s="676"/>
      <c r="DTP278" s="676"/>
      <c r="DTQ278" s="676"/>
      <c r="DTR278" s="676"/>
      <c r="DTS278" s="676"/>
      <c r="DTT278" s="676"/>
      <c r="DTU278" s="676"/>
      <c r="DTV278" s="676"/>
      <c r="DTW278" s="676"/>
      <c r="DTX278" s="676"/>
      <c r="DTY278" s="676"/>
      <c r="DTZ278" s="676"/>
      <c r="DUA278" s="676"/>
      <c r="DUB278" s="676"/>
      <c r="DUC278" s="676"/>
      <c r="DUD278" s="676"/>
      <c r="DUE278" s="676"/>
      <c r="DUF278" s="676"/>
      <c r="DUG278" s="676"/>
      <c r="DUH278" s="676"/>
      <c r="DUI278" s="676"/>
      <c r="DUJ278" s="676"/>
      <c r="DUK278" s="676"/>
      <c r="DUL278" s="674"/>
      <c r="DUM278" s="674"/>
      <c r="DUN278" s="674"/>
      <c r="DUO278" s="674"/>
      <c r="DUP278" s="674"/>
      <c r="DUQ278" s="674"/>
      <c r="DUR278" s="674"/>
      <c r="DUS278" s="674"/>
      <c r="DUT278" s="674"/>
      <c r="DUU278" s="674"/>
      <c r="DUV278" s="674"/>
      <c r="DUW278" s="674"/>
      <c r="DUX278" s="674"/>
      <c r="DUY278" s="674"/>
      <c r="DUZ278" s="674"/>
      <c r="DVA278" s="674"/>
      <c r="DVB278" s="674"/>
      <c r="DVC278" s="674"/>
      <c r="DVD278" s="674"/>
      <c r="DVE278" s="674"/>
      <c r="DVF278" s="674"/>
      <c r="DVG278" s="674"/>
      <c r="DVH278" s="674"/>
      <c r="DVI278" s="674"/>
      <c r="DVJ278" s="675"/>
      <c r="DVK278" s="675"/>
      <c r="DVL278" s="675"/>
      <c r="DVM278" s="675"/>
      <c r="DVN278" s="675"/>
      <c r="DVO278" s="674"/>
      <c r="DVP278" s="674"/>
      <c r="DVQ278" s="675"/>
      <c r="DVR278" s="675"/>
      <c r="DVS278" s="674"/>
      <c r="DVT278" s="674"/>
      <c r="DVU278" s="675"/>
      <c r="DVV278" s="675"/>
      <c r="DVW278" s="674"/>
      <c r="DVX278" s="674"/>
      <c r="DVY278" s="674"/>
      <c r="DVZ278" s="674"/>
      <c r="DWA278" s="674"/>
      <c r="DWB278" s="674"/>
      <c r="DWC278" s="674"/>
      <c r="DWD278" s="675"/>
      <c r="DWE278" s="675"/>
      <c r="DWF278" s="674"/>
      <c r="DWG278" s="674"/>
      <c r="DWH278" s="675"/>
      <c r="DWI278" s="675"/>
      <c r="DWJ278" s="674"/>
      <c r="DWK278" s="674"/>
      <c r="DWL278" s="674"/>
      <c r="DWM278" s="674"/>
      <c r="DWN278" s="674"/>
      <c r="DWO278" s="673"/>
      <c r="DWP278" s="677"/>
      <c r="DWQ278" s="674"/>
      <c r="DWR278" s="674"/>
      <c r="DWS278" s="674"/>
      <c r="DWT278" s="674"/>
      <c r="DWU278" s="674"/>
      <c r="DWV278" s="674"/>
      <c r="DWW278" s="674"/>
      <c r="DWX278" s="676"/>
      <c r="DWY278" s="676"/>
      <c r="DWZ278" s="676"/>
      <c r="DXA278" s="676"/>
      <c r="DXB278" s="676"/>
      <c r="DXC278" s="676"/>
      <c r="DXD278" s="676"/>
      <c r="DXE278" s="676"/>
      <c r="DXF278" s="676"/>
      <c r="DXG278" s="676"/>
      <c r="DXH278" s="676"/>
      <c r="DXI278" s="676"/>
      <c r="DXJ278" s="676"/>
      <c r="DXK278" s="676"/>
      <c r="DXL278" s="676"/>
      <c r="DXM278" s="676"/>
      <c r="DXN278" s="676"/>
      <c r="DXO278" s="676"/>
      <c r="DXP278" s="676"/>
      <c r="DXQ278" s="676"/>
      <c r="DXR278" s="676"/>
      <c r="DXS278" s="676"/>
      <c r="DXT278" s="676"/>
      <c r="DXU278" s="676"/>
      <c r="DXV278" s="676"/>
      <c r="DXW278" s="676"/>
      <c r="DXX278" s="676"/>
      <c r="DXY278" s="676"/>
      <c r="DXZ278" s="676"/>
      <c r="DYA278" s="676"/>
      <c r="DYB278" s="676"/>
      <c r="DYC278" s="676"/>
      <c r="DYD278" s="676"/>
      <c r="DYE278" s="676"/>
      <c r="DYF278" s="676"/>
      <c r="DYG278" s="676"/>
      <c r="DYH278" s="676"/>
      <c r="DYI278" s="676"/>
      <c r="DYJ278" s="676"/>
      <c r="DYK278" s="676"/>
      <c r="DYL278" s="676"/>
      <c r="DYM278" s="676"/>
      <c r="DYN278" s="676"/>
      <c r="DYO278" s="676"/>
      <c r="DYP278" s="674"/>
      <c r="DYQ278" s="674"/>
      <c r="DYR278" s="674"/>
      <c r="DYS278" s="674"/>
      <c r="DYT278" s="674"/>
      <c r="DYU278" s="674"/>
      <c r="DYV278" s="674"/>
      <c r="DYW278" s="674"/>
      <c r="DYX278" s="674"/>
      <c r="DYY278" s="674"/>
      <c r="DYZ278" s="674"/>
      <c r="DZA278" s="674"/>
      <c r="DZB278" s="674"/>
      <c r="DZC278" s="674"/>
      <c r="DZD278" s="674"/>
      <c r="DZE278" s="674"/>
      <c r="DZF278" s="674"/>
      <c r="DZG278" s="674"/>
      <c r="DZH278" s="674"/>
      <c r="DZI278" s="674"/>
      <c r="DZJ278" s="674"/>
      <c r="DZK278" s="674"/>
      <c r="DZL278" s="674"/>
      <c r="DZM278" s="674"/>
      <c r="DZN278" s="675"/>
      <c r="DZO278" s="675"/>
      <c r="DZP278" s="675"/>
      <c r="DZQ278" s="675"/>
      <c r="DZR278" s="675"/>
      <c r="DZS278" s="674"/>
      <c r="DZT278" s="674"/>
      <c r="DZU278" s="675"/>
      <c r="DZV278" s="675"/>
      <c r="DZW278" s="674"/>
      <c r="DZX278" s="674"/>
      <c r="DZY278" s="675"/>
      <c r="DZZ278" s="675"/>
      <c r="EAA278" s="674"/>
      <c r="EAB278" s="674"/>
      <c r="EAC278" s="674"/>
      <c r="EAD278" s="674"/>
      <c r="EAE278" s="674"/>
      <c r="EAF278" s="674"/>
      <c r="EAG278" s="674"/>
      <c r="EAH278" s="675"/>
      <c r="EAI278" s="675"/>
      <c r="EAJ278" s="674"/>
      <c r="EAK278" s="674"/>
      <c r="EAL278" s="675"/>
      <c r="EAM278" s="675"/>
      <c r="EAN278" s="674"/>
      <c r="EAO278" s="674"/>
      <c r="EAP278" s="674"/>
      <c r="EAQ278" s="674"/>
      <c r="EAR278" s="674"/>
      <c r="EAS278" s="673"/>
      <c r="EAT278" s="677"/>
      <c r="EAU278" s="674"/>
      <c r="EAV278" s="674"/>
      <c r="EAW278" s="674"/>
      <c r="EAX278" s="674"/>
      <c r="EAY278" s="674"/>
      <c r="EAZ278" s="674"/>
      <c r="EBA278" s="674"/>
      <c r="EBB278" s="676"/>
      <c r="EBC278" s="676"/>
      <c r="EBD278" s="676"/>
      <c r="EBE278" s="676"/>
      <c r="EBF278" s="676"/>
      <c r="EBG278" s="676"/>
      <c r="EBH278" s="676"/>
      <c r="EBI278" s="676"/>
      <c r="EBJ278" s="676"/>
      <c r="EBK278" s="676"/>
      <c r="EBL278" s="676"/>
      <c r="EBM278" s="676"/>
      <c r="EBN278" s="676"/>
      <c r="EBO278" s="676"/>
      <c r="EBP278" s="676"/>
      <c r="EBQ278" s="676"/>
      <c r="EBR278" s="676"/>
      <c r="EBS278" s="676"/>
      <c r="EBT278" s="676"/>
      <c r="EBU278" s="676"/>
      <c r="EBV278" s="676"/>
      <c r="EBW278" s="676"/>
      <c r="EBX278" s="676"/>
      <c r="EBY278" s="676"/>
      <c r="EBZ278" s="676"/>
      <c r="ECA278" s="676"/>
      <c r="ECB278" s="676"/>
      <c r="ECC278" s="676"/>
      <c r="ECD278" s="676"/>
      <c r="ECE278" s="676"/>
      <c r="ECF278" s="676"/>
      <c r="ECG278" s="676"/>
      <c r="ECH278" s="676"/>
      <c r="ECI278" s="676"/>
      <c r="ECJ278" s="676"/>
      <c r="ECK278" s="676"/>
      <c r="ECL278" s="676"/>
      <c r="ECM278" s="676"/>
      <c r="ECN278" s="676"/>
      <c r="ECO278" s="676"/>
      <c r="ECP278" s="676"/>
      <c r="ECQ278" s="676"/>
      <c r="ECR278" s="676"/>
      <c r="ECS278" s="676"/>
      <c r="ECT278" s="674"/>
      <c r="ECU278" s="674"/>
      <c r="ECV278" s="674"/>
      <c r="ECW278" s="674"/>
      <c r="ECX278" s="674"/>
      <c r="ECY278" s="674"/>
      <c r="ECZ278" s="674"/>
      <c r="EDA278" s="674"/>
      <c r="EDB278" s="674"/>
      <c r="EDC278" s="674"/>
      <c r="EDD278" s="674"/>
      <c r="EDE278" s="674"/>
      <c r="EDF278" s="674"/>
      <c r="EDG278" s="674"/>
      <c r="EDH278" s="674"/>
      <c r="EDI278" s="674"/>
      <c r="EDJ278" s="674"/>
      <c r="EDK278" s="674"/>
      <c r="EDL278" s="674"/>
      <c r="EDM278" s="674"/>
      <c r="EDN278" s="674"/>
      <c r="EDO278" s="674"/>
      <c r="EDP278" s="674"/>
      <c r="EDQ278" s="674"/>
      <c r="EDR278" s="675"/>
      <c r="EDS278" s="675"/>
      <c r="EDT278" s="675"/>
      <c r="EDU278" s="675"/>
      <c r="EDV278" s="675"/>
      <c r="EDW278" s="674"/>
      <c r="EDX278" s="674"/>
      <c r="EDY278" s="675"/>
      <c r="EDZ278" s="675"/>
      <c r="EEA278" s="674"/>
      <c r="EEB278" s="674"/>
      <c r="EEC278" s="675"/>
      <c r="EED278" s="675"/>
      <c r="EEE278" s="674"/>
      <c r="EEF278" s="674"/>
      <c r="EEG278" s="674"/>
      <c r="EEH278" s="674"/>
      <c r="EEI278" s="674"/>
      <c r="EEJ278" s="674"/>
      <c r="EEK278" s="674"/>
      <c r="EEL278" s="675"/>
      <c r="EEM278" s="675"/>
      <c r="EEN278" s="674"/>
      <c r="EEO278" s="674"/>
      <c r="EEP278" s="675"/>
      <c r="EEQ278" s="675"/>
      <c r="EER278" s="674"/>
      <c r="EES278" s="674"/>
      <c r="EET278" s="674"/>
      <c r="EEU278" s="674"/>
      <c r="EEV278" s="674"/>
      <c r="EEW278" s="673"/>
      <c r="EEX278" s="677"/>
      <c r="EEY278" s="674"/>
      <c r="EEZ278" s="674"/>
      <c r="EFA278" s="674"/>
      <c r="EFB278" s="674"/>
      <c r="EFC278" s="674"/>
      <c r="EFD278" s="674"/>
      <c r="EFE278" s="674"/>
      <c r="EFF278" s="676"/>
      <c r="EFG278" s="676"/>
      <c r="EFH278" s="676"/>
      <c r="EFI278" s="676"/>
      <c r="EFJ278" s="676"/>
      <c r="EFK278" s="676"/>
      <c r="EFL278" s="676"/>
      <c r="EFM278" s="676"/>
      <c r="EFN278" s="676"/>
      <c r="EFO278" s="676"/>
      <c r="EFP278" s="676"/>
      <c r="EFQ278" s="676"/>
      <c r="EFR278" s="676"/>
      <c r="EFS278" s="676"/>
      <c r="EFT278" s="676"/>
      <c r="EFU278" s="676"/>
      <c r="EFV278" s="676"/>
      <c r="EFW278" s="676"/>
      <c r="EFX278" s="676"/>
      <c r="EFY278" s="676"/>
      <c r="EFZ278" s="676"/>
      <c r="EGA278" s="676"/>
      <c r="EGB278" s="676"/>
      <c r="EGC278" s="676"/>
      <c r="EGD278" s="676"/>
      <c r="EGE278" s="676"/>
      <c r="EGF278" s="676"/>
      <c r="EGG278" s="676"/>
      <c r="EGH278" s="676"/>
      <c r="EGI278" s="676"/>
      <c r="EGJ278" s="676"/>
      <c r="EGK278" s="676"/>
      <c r="EGL278" s="676"/>
      <c r="EGM278" s="676"/>
      <c r="EGN278" s="676"/>
      <c r="EGO278" s="676"/>
      <c r="EGP278" s="676"/>
      <c r="EGQ278" s="676"/>
      <c r="EGR278" s="676"/>
      <c r="EGS278" s="676"/>
      <c r="EGT278" s="676"/>
      <c r="EGU278" s="676"/>
      <c r="EGV278" s="676"/>
      <c r="EGW278" s="676"/>
      <c r="EGX278" s="674"/>
      <c r="EGY278" s="674"/>
      <c r="EGZ278" s="674"/>
      <c r="EHA278" s="674"/>
      <c r="EHB278" s="674"/>
      <c r="EHC278" s="674"/>
      <c r="EHD278" s="674"/>
      <c r="EHE278" s="674"/>
      <c r="EHF278" s="674"/>
      <c r="EHG278" s="674"/>
      <c r="EHH278" s="674"/>
      <c r="EHI278" s="674"/>
      <c r="EHJ278" s="674"/>
      <c r="EHK278" s="674"/>
      <c r="EHL278" s="674"/>
      <c r="EHM278" s="674"/>
      <c r="EHN278" s="674"/>
      <c r="EHO278" s="674"/>
      <c r="EHP278" s="674"/>
      <c r="EHQ278" s="674"/>
      <c r="EHR278" s="674"/>
      <c r="EHS278" s="674"/>
      <c r="EHT278" s="674"/>
      <c r="EHU278" s="674"/>
      <c r="EHV278" s="675"/>
      <c r="EHW278" s="675"/>
      <c r="EHX278" s="675"/>
      <c r="EHY278" s="675"/>
      <c r="EHZ278" s="675"/>
      <c r="EIA278" s="674"/>
      <c r="EIB278" s="674"/>
      <c r="EIC278" s="675"/>
      <c r="EID278" s="675"/>
      <c r="EIE278" s="674"/>
      <c r="EIF278" s="674"/>
      <c r="EIG278" s="675"/>
      <c r="EIH278" s="675"/>
      <c r="EII278" s="674"/>
      <c r="EIJ278" s="674"/>
      <c r="EIK278" s="674"/>
      <c r="EIL278" s="674"/>
      <c r="EIM278" s="674"/>
      <c r="EIN278" s="674"/>
      <c r="EIO278" s="674"/>
      <c r="EIP278" s="675"/>
      <c r="EIQ278" s="675"/>
      <c r="EIR278" s="674"/>
      <c r="EIS278" s="674"/>
      <c r="EIT278" s="675"/>
      <c r="EIU278" s="675"/>
      <c r="EIV278" s="674"/>
      <c r="EIW278" s="674"/>
      <c r="EIX278" s="674"/>
      <c r="EIY278" s="674"/>
      <c r="EIZ278" s="674"/>
      <c r="EJA278" s="673"/>
      <c r="EJB278" s="677"/>
      <c r="EJC278" s="674"/>
      <c r="EJD278" s="674"/>
      <c r="EJE278" s="674"/>
      <c r="EJF278" s="674"/>
      <c r="EJG278" s="674"/>
      <c r="EJH278" s="674"/>
      <c r="EJI278" s="674"/>
      <c r="EJJ278" s="676"/>
      <c r="EJK278" s="676"/>
      <c r="EJL278" s="676"/>
      <c r="EJM278" s="676"/>
      <c r="EJN278" s="676"/>
      <c r="EJO278" s="676"/>
      <c r="EJP278" s="676"/>
      <c r="EJQ278" s="676"/>
      <c r="EJR278" s="676"/>
      <c r="EJS278" s="676"/>
      <c r="EJT278" s="676"/>
      <c r="EJU278" s="676"/>
      <c r="EJV278" s="676"/>
      <c r="EJW278" s="676"/>
      <c r="EJX278" s="676"/>
      <c r="EJY278" s="676"/>
      <c r="EJZ278" s="676"/>
      <c r="EKA278" s="676"/>
      <c r="EKB278" s="676"/>
      <c r="EKC278" s="676"/>
      <c r="EKD278" s="676"/>
      <c r="EKE278" s="676"/>
      <c r="EKF278" s="676"/>
      <c r="EKG278" s="676"/>
      <c r="EKH278" s="676"/>
      <c r="EKI278" s="676"/>
      <c r="EKJ278" s="676"/>
      <c r="EKK278" s="676"/>
      <c r="EKL278" s="676"/>
      <c r="EKM278" s="676"/>
      <c r="EKN278" s="676"/>
      <c r="EKO278" s="676"/>
      <c r="EKP278" s="676"/>
      <c r="EKQ278" s="676"/>
      <c r="EKR278" s="676"/>
      <c r="EKS278" s="676"/>
      <c r="EKT278" s="676"/>
      <c r="EKU278" s="676"/>
      <c r="EKV278" s="676"/>
      <c r="EKW278" s="676"/>
      <c r="EKX278" s="676"/>
      <c r="EKY278" s="676"/>
      <c r="EKZ278" s="676"/>
      <c r="ELA278" s="676"/>
      <c r="ELB278" s="674"/>
      <c r="ELC278" s="674"/>
      <c r="ELD278" s="674"/>
      <c r="ELE278" s="674"/>
      <c r="ELF278" s="674"/>
      <c r="ELG278" s="674"/>
      <c r="ELH278" s="674"/>
      <c r="ELI278" s="674"/>
      <c r="ELJ278" s="674"/>
      <c r="ELK278" s="674"/>
      <c r="ELL278" s="674"/>
      <c r="ELM278" s="674"/>
      <c r="ELN278" s="674"/>
      <c r="ELO278" s="674"/>
      <c r="ELP278" s="674"/>
      <c r="ELQ278" s="674"/>
      <c r="ELR278" s="674"/>
      <c r="ELS278" s="674"/>
      <c r="ELT278" s="674"/>
      <c r="ELU278" s="674"/>
      <c r="ELV278" s="674"/>
      <c r="ELW278" s="674"/>
      <c r="ELX278" s="674"/>
      <c r="ELY278" s="674"/>
      <c r="ELZ278" s="675"/>
      <c r="EMA278" s="675"/>
      <c r="EMB278" s="675"/>
      <c r="EMC278" s="675"/>
      <c r="EMD278" s="675"/>
      <c r="EME278" s="674"/>
      <c r="EMF278" s="674"/>
      <c r="EMG278" s="675"/>
      <c r="EMH278" s="675"/>
      <c r="EMI278" s="674"/>
      <c r="EMJ278" s="674"/>
      <c r="EMK278" s="675"/>
      <c r="EML278" s="675"/>
      <c r="EMM278" s="674"/>
      <c r="EMN278" s="674"/>
      <c r="EMO278" s="674"/>
      <c r="EMP278" s="674"/>
      <c r="EMQ278" s="674"/>
      <c r="EMR278" s="674"/>
      <c r="EMS278" s="674"/>
      <c r="EMT278" s="675"/>
      <c r="EMU278" s="675"/>
      <c r="EMV278" s="674"/>
      <c r="EMW278" s="674"/>
      <c r="EMX278" s="675"/>
      <c r="EMY278" s="675"/>
      <c r="EMZ278" s="674"/>
      <c r="ENA278" s="674"/>
      <c r="ENB278" s="674"/>
      <c r="ENC278" s="674"/>
      <c r="END278" s="674"/>
      <c r="ENE278" s="673"/>
      <c r="ENF278" s="677"/>
      <c r="ENG278" s="674"/>
      <c r="ENH278" s="674"/>
      <c r="ENI278" s="674"/>
      <c r="ENJ278" s="674"/>
      <c r="ENK278" s="674"/>
      <c r="ENL278" s="674"/>
      <c r="ENM278" s="674"/>
      <c r="ENN278" s="676"/>
      <c r="ENO278" s="676"/>
      <c r="ENP278" s="676"/>
      <c r="ENQ278" s="676"/>
      <c r="ENR278" s="676"/>
      <c r="ENS278" s="676"/>
      <c r="ENT278" s="676"/>
      <c r="ENU278" s="676"/>
      <c r="ENV278" s="676"/>
      <c r="ENW278" s="676"/>
      <c r="ENX278" s="676"/>
      <c r="ENY278" s="676"/>
      <c r="ENZ278" s="676"/>
      <c r="EOA278" s="676"/>
      <c r="EOB278" s="676"/>
      <c r="EOC278" s="676"/>
      <c r="EOD278" s="676"/>
      <c r="EOE278" s="676"/>
      <c r="EOF278" s="676"/>
      <c r="EOG278" s="676"/>
      <c r="EOH278" s="676"/>
      <c r="EOI278" s="676"/>
      <c r="EOJ278" s="676"/>
      <c r="EOK278" s="676"/>
      <c r="EOL278" s="676"/>
      <c r="EOM278" s="676"/>
      <c r="EON278" s="676"/>
      <c r="EOO278" s="676"/>
      <c r="EOP278" s="676"/>
      <c r="EOQ278" s="676"/>
      <c r="EOR278" s="676"/>
      <c r="EOS278" s="676"/>
      <c r="EOT278" s="676"/>
      <c r="EOU278" s="676"/>
      <c r="EOV278" s="676"/>
      <c r="EOW278" s="676"/>
      <c r="EOX278" s="676"/>
      <c r="EOY278" s="676"/>
      <c r="EOZ278" s="676"/>
      <c r="EPA278" s="676"/>
      <c r="EPB278" s="676"/>
      <c r="EPC278" s="676"/>
      <c r="EPD278" s="676"/>
      <c r="EPE278" s="676"/>
      <c r="EPF278" s="674"/>
      <c r="EPG278" s="674"/>
      <c r="EPH278" s="674"/>
      <c r="EPI278" s="674"/>
      <c r="EPJ278" s="674"/>
      <c r="EPK278" s="674"/>
      <c r="EPL278" s="674"/>
      <c r="EPM278" s="674"/>
      <c r="EPN278" s="674"/>
      <c r="EPO278" s="674"/>
      <c r="EPP278" s="674"/>
      <c r="EPQ278" s="674"/>
      <c r="EPR278" s="674"/>
      <c r="EPS278" s="674"/>
      <c r="EPT278" s="674"/>
      <c r="EPU278" s="674"/>
      <c r="EPV278" s="674"/>
      <c r="EPW278" s="674"/>
      <c r="EPX278" s="674"/>
      <c r="EPY278" s="674"/>
      <c r="EPZ278" s="674"/>
      <c r="EQA278" s="674"/>
      <c r="EQB278" s="674"/>
      <c r="EQC278" s="674"/>
      <c r="EQD278" s="675"/>
      <c r="EQE278" s="675"/>
      <c r="EQF278" s="675"/>
      <c r="EQG278" s="675"/>
      <c r="EQH278" s="675"/>
      <c r="EQI278" s="674"/>
      <c r="EQJ278" s="674"/>
      <c r="EQK278" s="675"/>
      <c r="EQL278" s="675"/>
      <c r="EQM278" s="674"/>
      <c r="EQN278" s="674"/>
      <c r="EQO278" s="675"/>
      <c r="EQP278" s="675"/>
      <c r="EQQ278" s="674"/>
      <c r="EQR278" s="674"/>
      <c r="EQS278" s="674"/>
      <c r="EQT278" s="674"/>
      <c r="EQU278" s="674"/>
      <c r="EQV278" s="674"/>
      <c r="EQW278" s="674"/>
      <c r="EQX278" s="675"/>
      <c r="EQY278" s="675"/>
      <c r="EQZ278" s="674"/>
      <c r="ERA278" s="674"/>
      <c r="ERB278" s="675"/>
      <c r="ERC278" s="675"/>
      <c r="ERD278" s="674"/>
      <c r="ERE278" s="674"/>
      <c r="ERF278" s="674"/>
      <c r="ERG278" s="674"/>
      <c r="ERH278" s="674"/>
      <c r="ERI278" s="673"/>
      <c r="ERJ278" s="677"/>
      <c r="ERK278" s="674"/>
      <c r="ERL278" s="674"/>
      <c r="ERM278" s="674"/>
      <c r="ERN278" s="674"/>
      <c r="ERO278" s="674"/>
      <c r="ERP278" s="674"/>
      <c r="ERQ278" s="674"/>
      <c r="ERR278" s="676"/>
      <c r="ERS278" s="676"/>
      <c r="ERT278" s="676"/>
      <c r="ERU278" s="676"/>
      <c r="ERV278" s="676"/>
      <c r="ERW278" s="676"/>
      <c r="ERX278" s="676"/>
      <c r="ERY278" s="676"/>
      <c r="ERZ278" s="676"/>
      <c r="ESA278" s="676"/>
      <c r="ESB278" s="676"/>
      <c r="ESC278" s="676"/>
      <c r="ESD278" s="676"/>
      <c r="ESE278" s="676"/>
      <c r="ESF278" s="676"/>
      <c r="ESG278" s="676"/>
      <c r="ESH278" s="676"/>
      <c r="ESI278" s="676"/>
      <c r="ESJ278" s="676"/>
      <c r="ESK278" s="676"/>
      <c r="ESL278" s="676"/>
      <c r="ESM278" s="676"/>
      <c r="ESN278" s="676"/>
      <c r="ESO278" s="676"/>
      <c r="ESP278" s="676"/>
      <c r="ESQ278" s="676"/>
      <c r="ESR278" s="676"/>
      <c r="ESS278" s="676"/>
      <c r="EST278" s="676"/>
      <c r="ESU278" s="676"/>
      <c r="ESV278" s="676"/>
      <c r="ESW278" s="676"/>
      <c r="ESX278" s="676"/>
      <c r="ESY278" s="676"/>
      <c r="ESZ278" s="676"/>
      <c r="ETA278" s="676"/>
      <c r="ETB278" s="676"/>
      <c r="ETC278" s="676"/>
      <c r="ETD278" s="676"/>
      <c r="ETE278" s="676"/>
      <c r="ETF278" s="676"/>
      <c r="ETG278" s="676"/>
      <c r="ETH278" s="676"/>
      <c r="ETI278" s="676"/>
      <c r="ETJ278" s="674"/>
      <c r="ETK278" s="674"/>
      <c r="ETL278" s="674"/>
      <c r="ETM278" s="674"/>
      <c r="ETN278" s="674"/>
      <c r="ETO278" s="674"/>
      <c r="ETP278" s="674"/>
      <c r="ETQ278" s="674"/>
      <c r="ETR278" s="674"/>
      <c r="ETS278" s="674"/>
      <c r="ETT278" s="674"/>
      <c r="ETU278" s="674"/>
      <c r="ETV278" s="674"/>
      <c r="ETW278" s="674"/>
      <c r="ETX278" s="674"/>
      <c r="ETY278" s="674"/>
      <c r="ETZ278" s="674"/>
      <c r="EUA278" s="674"/>
      <c r="EUB278" s="674"/>
      <c r="EUC278" s="674"/>
      <c r="EUD278" s="674"/>
      <c r="EUE278" s="674"/>
      <c r="EUF278" s="674"/>
      <c r="EUG278" s="674"/>
      <c r="EUH278" s="675"/>
      <c r="EUI278" s="675"/>
      <c r="EUJ278" s="675"/>
      <c r="EUK278" s="675"/>
      <c r="EUL278" s="675"/>
      <c r="EUM278" s="674"/>
      <c r="EUN278" s="674"/>
      <c r="EUO278" s="675"/>
      <c r="EUP278" s="675"/>
      <c r="EUQ278" s="674"/>
      <c r="EUR278" s="674"/>
      <c r="EUS278" s="675"/>
      <c r="EUT278" s="675"/>
      <c r="EUU278" s="674"/>
      <c r="EUV278" s="674"/>
      <c r="EUW278" s="674"/>
      <c r="EUX278" s="674"/>
      <c r="EUY278" s="674"/>
      <c r="EUZ278" s="674"/>
      <c r="EVA278" s="674"/>
      <c r="EVB278" s="675"/>
      <c r="EVC278" s="675"/>
      <c r="EVD278" s="674"/>
      <c r="EVE278" s="674"/>
      <c r="EVF278" s="675"/>
      <c r="EVG278" s="675"/>
      <c r="EVH278" s="674"/>
      <c r="EVI278" s="674"/>
      <c r="EVJ278" s="674"/>
      <c r="EVK278" s="674"/>
      <c r="EVL278" s="674"/>
      <c r="EVM278" s="673"/>
      <c r="EVN278" s="677"/>
      <c r="EVO278" s="674"/>
      <c r="EVP278" s="674"/>
      <c r="EVQ278" s="674"/>
      <c r="EVR278" s="674"/>
      <c r="EVS278" s="674"/>
      <c r="EVT278" s="674"/>
      <c r="EVU278" s="674"/>
      <c r="EVV278" s="676"/>
      <c r="EVW278" s="676"/>
      <c r="EVX278" s="676"/>
      <c r="EVY278" s="676"/>
      <c r="EVZ278" s="676"/>
      <c r="EWA278" s="676"/>
      <c r="EWB278" s="676"/>
      <c r="EWC278" s="676"/>
      <c r="EWD278" s="676"/>
      <c r="EWE278" s="676"/>
      <c r="EWF278" s="676"/>
      <c r="EWG278" s="676"/>
      <c r="EWH278" s="676"/>
      <c r="EWI278" s="676"/>
      <c r="EWJ278" s="676"/>
      <c r="EWK278" s="676"/>
      <c r="EWL278" s="676"/>
      <c r="EWM278" s="676"/>
      <c r="EWN278" s="676"/>
      <c r="EWO278" s="676"/>
      <c r="EWP278" s="676"/>
      <c r="EWQ278" s="676"/>
      <c r="EWR278" s="676"/>
      <c r="EWS278" s="676"/>
      <c r="EWT278" s="676"/>
      <c r="EWU278" s="676"/>
      <c r="EWV278" s="676"/>
      <c r="EWW278" s="676"/>
      <c r="EWX278" s="676"/>
      <c r="EWY278" s="676"/>
      <c r="EWZ278" s="676"/>
      <c r="EXA278" s="676"/>
      <c r="EXB278" s="676"/>
      <c r="EXC278" s="676"/>
      <c r="EXD278" s="676"/>
      <c r="EXE278" s="676"/>
      <c r="EXF278" s="676"/>
      <c r="EXG278" s="676"/>
      <c r="EXH278" s="676"/>
      <c r="EXI278" s="676"/>
      <c r="EXJ278" s="676"/>
      <c r="EXK278" s="676"/>
      <c r="EXL278" s="676"/>
      <c r="EXM278" s="676"/>
      <c r="EXN278" s="674"/>
      <c r="EXO278" s="674"/>
      <c r="EXP278" s="674"/>
      <c r="EXQ278" s="674"/>
      <c r="EXR278" s="674"/>
      <c r="EXS278" s="674"/>
      <c r="EXT278" s="674"/>
      <c r="EXU278" s="674"/>
      <c r="EXV278" s="674"/>
      <c r="EXW278" s="674"/>
      <c r="EXX278" s="674"/>
      <c r="EXY278" s="674"/>
      <c r="EXZ278" s="674"/>
      <c r="EYA278" s="674"/>
      <c r="EYB278" s="674"/>
      <c r="EYC278" s="674"/>
      <c r="EYD278" s="674"/>
      <c r="EYE278" s="674"/>
      <c r="EYF278" s="674"/>
      <c r="EYG278" s="674"/>
      <c r="EYH278" s="674"/>
      <c r="EYI278" s="674"/>
      <c r="EYJ278" s="674"/>
      <c r="EYK278" s="674"/>
      <c r="EYL278" s="675"/>
      <c r="EYM278" s="675"/>
      <c r="EYN278" s="675"/>
      <c r="EYO278" s="675"/>
      <c r="EYP278" s="675"/>
      <c r="EYQ278" s="674"/>
      <c r="EYR278" s="674"/>
      <c r="EYS278" s="675"/>
      <c r="EYT278" s="675"/>
      <c r="EYU278" s="674"/>
      <c r="EYV278" s="674"/>
      <c r="EYW278" s="675"/>
      <c r="EYX278" s="675"/>
      <c r="EYY278" s="674"/>
      <c r="EYZ278" s="674"/>
      <c r="EZA278" s="674"/>
      <c r="EZB278" s="674"/>
      <c r="EZC278" s="674"/>
      <c r="EZD278" s="674"/>
      <c r="EZE278" s="674"/>
      <c r="EZF278" s="675"/>
      <c r="EZG278" s="675"/>
      <c r="EZH278" s="674"/>
      <c r="EZI278" s="674"/>
      <c r="EZJ278" s="675"/>
      <c r="EZK278" s="675"/>
      <c r="EZL278" s="674"/>
      <c r="EZM278" s="674"/>
      <c r="EZN278" s="674"/>
      <c r="EZO278" s="674"/>
      <c r="EZP278" s="674"/>
      <c r="EZQ278" s="673"/>
      <c r="EZR278" s="677"/>
      <c r="EZS278" s="674"/>
      <c r="EZT278" s="674"/>
      <c r="EZU278" s="674"/>
      <c r="EZV278" s="674"/>
      <c r="EZW278" s="674"/>
      <c r="EZX278" s="674"/>
      <c r="EZY278" s="674"/>
      <c r="EZZ278" s="676"/>
      <c r="FAA278" s="676"/>
      <c r="FAB278" s="676"/>
      <c r="FAC278" s="676"/>
      <c r="FAD278" s="676"/>
      <c r="FAE278" s="676"/>
      <c r="FAF278" s="676"/>
      <c r="FAG278" s="676"/>
      <c r="FAH278" s="676"/>
      <c r="FAI278" s="676"/>
      <c r="FAJ278" s="676"/>
      <c r="FAK278" s="676"/>
      <c r="FAL278" s="676"/>
      <c r="FAM278" s="676"/>
      <c r="FAN278" s="676"/>
      <c r="FAO278" s="676"/>
      <c r="FAP278" s="676"/>
      <c r="FAQ278" s="676"/>
      <c r="FAR278" s="676"/>
      <c r="FAS278" s="676"/>
      <c r="FAT278" s="676"/>
      <c r="FAU278" s="676"/>
      <c r="FAV278" s="676"/>
      <c r="FAW278" s="676"/>
      <c r="FAX278" s="676"/>
      <c r="FAY278" s="676"/>
      <c r="FAZ278" s="676"/>
      <c r="FBA278" s="676"/>
      <c r="FBB278" s="676"/>
      <c r="FBC278" s="676"/>
      <c r="FBD278" s="676"/>
      <c r="FBE278" s="676"/>
      <c r="FBF278" s="676"/>
      <c r="FBG278" s="676"/>
      <c r="FBH278" s="676"/>
      <c r="FBI278" s="676"/>
      <c r="FBJ278" s="676"/>
      <c r="FBK278" s="676"/>
      <c r="FBL278" s="676"/>
      <c r="FBM278" s="676"/>
      <c r="FBN278" s="676"/>
      <c r="FBO278" s="676"/>
      <c r="FBP278" s="676"/>
      <c r="FBQ278" s="676"/>
      <c r="FBR278" s="674"/>
      <c r="FBS278" s="674"/>
      <c r="FBT278" s="674"/>
      <c r="FBU278" s="674"/>
      <c r="FBV278" s="674"/>
      <c r="FBW278" s="674"/>
      <c r="FBX278" s="674"/>
      <c r="FBY278" s="674"/>
      <c r="FBZ278" s="674"/>
      <c r="FCA278" s="674"/>
      <c r="FCB278" s="674"/>
      <c r="FCC278" s="674"/>
      <c r="FCD278" s="674"/>
      <c r="FCE278" s="674"/>
      <c r="FCF278" s="674"/>
      <c r="FCG278" s="674"/>
      <c r="FCH278" s="674"/>
      <c r="FCI278" s="674"/>
      <c r="FCJ278" s="674"/>
      <c r="FCK278" s="674"/>
      <c r="FCL278" s="674"/>
      <c r="FCM278" s="674"/>
      <c r="FCN278" s="674"/>
      <c r="FCO278" s="674"/>
      <c r="FCP278" s="675"/>
      <c r="FCQ278" s="675"/>
      <c r="FCR278" s="675"/>
      <c r="FCS278" s="675"/>
      <c r="FCT278" s="675"/>
      <c r="FCU278" s="674"/>
      <c r="FCV278" s="674"/>
      <c r="FCW278" s="675"/>
      <c r="FCX278" s="675"/>
      <c r="FCY278" s="674"/>
      <c r="FCZ278" s="674"/>
      <c r="FDA278" s="675"/>
      <c r="FDB278" s="675"/>
      <c r="FDC278" s="674"/>
      <c r="FDD278" s="674"/>
      <c r="FDE278" s="674"/>
      <c r="FDF278" s="674"/>
      <c r="FDG278" s="674"/>
      <c r="FDH278" s="674"/>
      <c r="FDI278" s="674"/>
      <c r="FDJ278" s="675"/>
      <c r="FDK278" s="675"/>
      <c r="FDL278" s="674"/>
      <c r="FDM278" s="674"/>
      <c r="FDN278" s="675"/>
      <c r="FDO278" s="675"/>
      <c r="FDP278" s="674"/>
      <c r="FDQ278" s="674"/>
      <c r="FDR278" s="674"/>
      <c r="FDS278" s="674"/>
      <c r="FDT278" s="674"/>
      <c r="FDU278" s="673"/>
      <c r="FDV278" s="677"/>
      <c r="FDW278" s="674"/>
      <c r="FDX278" s="674"/>
      <c r="FDY278" s="674"/>
      <c r="FDZ278" s="674"/>
      <c r="FEA278" s="674"/>
      <c r="FEB278" s="674"/>
      <c r="FEC278" s="674"/>
      <c r="FED278" s="676"/>
      <c r="FEE278" s="676"/>
      <c r="FEF278" s="676"/>
      <c r="FEG278" s="676"/>
      <c r="FEH278" s="676"/>
      <c r="FEI278" s="676"/>
      <c r="FEJ278" s="676"/>
      <c r="FEK278" s="676"/>
      <c r="FEL278" s="676"/>
      <c r="FEM278" s="676"/>
      <c r="FEN278" s="676"/>
      <c r="FEO278" s="676"/>
      <c r="FEP278" s="676"/>
      <c r="FEQ278" s="676"/>
      <c r="FER278" s="676"/>
      <c r="FES278" s="676"/>
      <c r="FET278" s="676"/>
      <c r="FEU278" s="676"/>
      <c r="FEV278" s="676"/>
      <c r="FEW278" s="676"/>
      <c r="FEX278" s="676"/>
      <c r="FEY278" s="676"/>
      <c r="FEZ278" s="676"/>
      <c r="FFA278" s="676"/>
      <c r="FFB278" s="676"/>
      <c r="FFC278" s="676"/>
      <c r="FFD278" s="676"/>
      <c r="FFE278" s="676"/>
      <c r="FFF278" s="676"/>
      <c r="FFG278" s="676"/>
      <c r="FFH278" s="676"/>
      <c r="FFI278" s="676"/>
      <c r="FFJ278" s="676"/>
      <c r="FFK278" s="676"/>
      <c r="FFL278" s="676"/>
      <c r="FFM278" s="676"/>
      <c r="FFN278" s="676"/>
      <c r="FFO278" s="676"/>
      <c r="FFP278" s="676"/>
      <c r="FFQ278" s="676"/>
      <c r="FFR278" s="676"/>
      <c r="FFS278" s="676"/>
      <c r="FFT278" s="676"/>
      <c r="FFU278" s="676"/>
      <c r="FFV278" s="674"/>
      <c r="FFW278" s="674"/>
      <c r="FFX278" s="674"/>
      <c r="FFY278" s="674"/>
      <c r="FFZ278" s="674"/>
      <c r="FGA278" s="674"/>
      <c r="FGB278" s="674"/>
      <c r="FGC278" s="674"/>
      <c r="FGD278" s="674"/>
      <c r="FGE278" s="674"/>
      <c r="FGF278" s="674"/>
      <c r="FGG278" s="674"/>
      <c r="FGH278" s="674"/>
      <c r="FGI278" s="674"/>
      <c r="FGJ278" s="674"/>
      <c r="FGK278" s="674"/>
      <c r="FGL278" s="674"/>
      <c r="FGM278" s="674"/>
      <c r="FGN278" s="674"/>
      <c r="FGO278" s="674"/>
      <c r="FGP278" s="674"/>
      <c r="FGQ278" s="674"/>
      <c r="FGR278" s="674"/>
      <c r="FGS278" s="674"/>
      <c r="FGT278" s="675"/>
      <c r="FGU278" s="675"/>
      <c r="FGV278" s="675"/>
      <c r="FGW278" s="675"/>
      <c r="FGX278" s="675"/>
      <c r="FGY278" s="674"/>
      <c r="FGZ278" s="674"/>
      <c r="FHA278" s="675"/>
      <c r="FHB278" s="675"/>
      <c r="FHC278" s="674"/>
      <c r="FHD278" s="674"/>
      <c r="FHE278" s="675"/>
      <c r="FHF278" s="675"/>
      <c r="FHG278" s="674"/>
      <c r="FHH278" s="674"/>
      <c r="FHI278" s="674"/>
      <c r="FHJ278" s="674"/>
      <c r="FHK278" s="674"/>
      <c r="FHL278" s="674"/>
      <c r="FHM278" s="674"/>
      <c r="FHN278" s="675"/>
      <c r="FHO278" s="675"/>
      <c r="FHP278" s="674"/>
      <c r="FHQ278" s="674"/>
      <c r="FHR278" s="675"/>
      <c r="FHS278" s="675"/>
      <c r="FHT278" s="674"/>
      <c r="FHU278" s="674"/>
      <c r="FHV278" s="674"/>
      <c r="FHW278" s="674"/>
      <c r="FHX278" s="674"/>
      <c r="FHY278" s="673"/>
      <c r="FHZ278" s="677"/>
      <c r="FIA278" s="674"/>
      <c r="FIB278" s="674"/>
      <c r="FIC278" s="674"/>
      <c r="FID278" s="674"/>
      <c r="FIE278" s="674"/>
      <c r="FIF278" s="674"/>
      <c r="FIG278" s="674"/>
      <c r="FIH278" s="676"/>
      <c r="FII278" s="676"/>
      <c r="FIJ278" s="676"/>
      <c r="FIK278" s="676"/>
      <c r="FIL278" s="676"/>
      <c r="FIM278" s="676"/>
      <c r="FIN278" s="676"/>
      <c r="FIO278" s="676"/>
      <c r="FIP278" s="676"/>
      <c r="FIQ278" s="676"/>
      <c r="FIR278" s="676"/>
      <c r="FIS278" s="676"/>
      <c r="FIT278" s="676"/>
      <c r="FIU278" s="676"/>
      <c r="FIV278" s="676"/>
      <c r="FIW278" s="676"/>
      <c r="FIX278" s="676"/>
      <c r="FIY278" s="676"/>
      <c r="FIZ278" s="676"/>
      <c r="FJA278" s="676"/>
      <c r="FJB278" s="676"/>
      <c r="FJC278" s="676"/>
      <c r="FJD278" s="676"/>
      <c r="FJE278" s="676"/>
      <c r="FJF278" s="676"/>
      <c r="FJG278" s="676"/>
      <c r="FJH278" s="676"/>
      <c r="FJI278" s="676"/>
      <c r="FJJ278" s="676"/>
      <c r="FJK278" s="676"/>
      <c r="FJL278" s="676"/>
      <c r="FJM278" s="676"/>
      <c r="FJN278" s="676"/>
      <c r="FJO278" s="676"/>
      <c r="FJP278" s="676"/>
      <c r="FJQ278" s="676"/>
      <c r="FJR278" s="676"/>
      <c r="FJS278" s="676"/>
      <c r="FJT278" s="676"/>
      <c r="FJU278" s="676"/>
      <c r="FJV278" s="676"/>
      <c r="FJW278" s="676"/>
      <c r="FJX278" s="676"/>
      <c r="FJY278" s="676"/>
      <c r="FJZ278" s="674"/>
      <c r="FKA278" s="674"/>
      <c r="FKB278" s="674"/>
      <c r="FKC278" s="674"/>
      <c r="FKD278" s="674"/>
      <c r="FKE278" s="674"/>
      <c r="FKF278" s="674"/>
      <c r="FKG278" s="674"/>
      <c r="FKH278" s="674"/>
      <c r="FKI278" s="674"/>
      <c r="FKJ278" s="674"/>
      <c r="FKK278" s="674"/>
      <c r="FKL278" s="674"/>
      <c r="FKM278" s="674"/>
      <c r="FKN278" s="674"/>
      <c r="FKO278" s="674"/>
      <c r="FKP278" s="674"/>
      <c r="FKQ278" s="674"/>
      <c r="FKR278" s="674"/>
      <c r="FKS278" s="674"/>
      <c r="FKT278" s="674"/>
      <c r="FKU278" s="674"/>
      <c r="FKV278" s="674"/>
      <c r="FKW278" s="674"/>
      <c r="FKX278" s="675"/>
      <c r="FKY278" s="675"/>
      <c r="FKZ278" s="675"/>
      <c r="FLA278" s="675"/>
      <c r="FLB278" s="675"/>
      <c r="FLC278" s="674"/>
      <c r="FLD278" s="674"/>
      <c r="FLE278" s="675"/>
      <c r="FLF278" s="675"/>
      <c r="FLG278" s="674"/>
      <c r="FLH278" s="674"/>
      <c r="FLI278" s="675"/>
      <c r="FLJ278" s="675"/>
      <c r="FLK278" s="674"/>
      <c r="FLL278" s="674"/>
      <c r="FLM278" s="674"/>
      <c r="FLN278" s="674"/>
      <c r="FLO278" s="674"/>
      <c r="FLP278" s="674"/>
      <c r="FLQ278" s="674"/>
      <c r="FLR278" s="675"/>
      <c r="FLS278" s="675"/>
      <c r="FLT278" s="674"/>
      <c r="FLU278" s="674"/>
      <c r="FLV278" s="675"/>
      <c r="FLW278" s="675"/>
      <c r="FLX278" s="674"/>
      <c r="FLY278" s="674"/>
      <c r="FLZ278" s="674"/>
      <c r="FMA278" s="674"/>
      <c r="FMB278" s="674"/>
      <c r="FMC278" s="673"/>
      <c r="FMD278" s="677"/>
      <c r="FME278" s="674"/>
      <c r="FMF278" s="674"/>
      <c r="FMG278" s="674"/>
      <c r="FMH278" s="674"/>
      <c r="FMI278" s="674"/>
      <c r="FMJ278" s="674"/>
      <c r="FMK278" s="674"/>
      <c r="FML278" s="676"/>
      <c r="FMM278" s="676"/>
      <c r="FMN278" s="676"/>
      <c r="FMO278" s="676"/>
      <c r="FMP278" s="676"/>
      <c r="FMQ278" s="676"/>
      <c r="FMR278" s="676"/>
      <c r="FMS278" s="676"/>
      <c r="FMT278" s="676"/>
      <c r="FMU278" s="676"/>
      <c r="FMV278" s="676"/>
      <c r="FMW278" s="676"/>
      <c r="FMX278" s="676"/>
      <c r="FMY278" s="676"/>
      <c r="FMZ278" s="676"/>
      <c r="FNA278" s="676"/>
      <c r="FNB278" s="676"/>
      <c r="FNC278" s="676"/>
      <c r="FND278" s="676"/>
      <c r="FNE278" s="676"/>
      <c r="FNF278" s="676"/>
      <c r="FNG278" s="676"/>
      <c r="FNH278" s="676"/>
      <c r="FNI278" s="676"/>
      <c r="FNJ278" s="676"/>
      <c r="FNK278" s="676"/>
      <c r="FNL278" s="676"/>
      <c r="FNM278" s="676"/>
      <c r="FNN278" s="676"/>
      <c r="FNO278" s="676"/>
      <c r="FNP278" s="676"/>
      <c r="FNQ278" s="676"/>
      <c r="FNR278" s="676"/>
      <c r="FNS278" s="676"/>
      <c r="FNT278" s="676"/>
      <c r="FNU278" s="676"/>
      <c r="FNV278" s="676"/>
      <c r="FNW278" s="676"/>
      <c r="FNX278" s="676"/>
      <c r="FNY278" s="676"/>
      <c r="FNZ278" s="676"/>
      <c r="FOA278" s="676"/>
      <c r="FOB278" s="676"/>
      <c r="FOC278" s="676"/>
      <c r="FOD278" s="674"/>
      <c r="FOE278" s="674"/>
      <c r="FOF278" s="674"/>
      <c r="FOG278" s="674"/>
      <c r="FOH278" s="674"/>
      <c r="FOI278" s="674"/>
      <c r="FOJ278" s="674"/>
      <c r="FOK278" s="674"/>
      <c r="FOL278" s="674"/>
      <c r="FOM278" s="674"/>
      <c r="FON278" s="674"/>
      <c r="FOO278" s="674"/>
      <c r="FOP278" s="674"/>
      <c r="FOQ278" s="674"/>
      <c r="FOR278" s="674"/>
      <c r="FOS278" s="674"/>
      <c r="FOT278" s="674"/>
      <c r="FOU278" s="674"/>
      <c r="FOV278" s="674"/>
      <c r="FOW278" s="674"/>
      <c r="FOX278" s="674"/>
      <c r="FOY278" s="674"/>
      <c r="FOZ278" s="674"/>
      <c r="FPA278" s="674"/>
      <c r="FPB278" s="675"/>
      <c r="FPC278" s="675"/>
      <c r="FPD278" s="675"/>
      <c r="FPE278" s="675"/>
      <c r="FPF278" s="675"/>
      <c r="FPG278" s="674"/>
      <c r="FPH278" s="674"/>
      <c r="FPI278" s="675"/>
      <c r="FPJ278" s="675"/>
      <c r="FPK278" s="674"/>
      <c r="FPL278" s="674"/>
      <c r="FPM278" s="675"/>
      <c r="FPN278" s="675"/>
      <c r="FPO278" s="674"/>
      <c r="FPP278" s="674"/>
      <c r="FPQ278" s="674"/>
      <c r="FPR278" s="674"/>
      <c r="FPS278" s="674"/>
      <c r="FPT278" s="674"/>
      <c r="FPU278" s="674"/>
      <c r="FPV278" s="675"/>
      <c r="FPW278" s="675"/>
      <c r="FPX278" s="674"/>
      <c r="FPY278" s="674"/>
      <c r="FPZ278" s="675"/>
      <c r="FQA278" s="675"/>
      <c r="FQB278" s="674"/>
      <c r="FQC278" s="674"/>
      <c r="FQD278" s="674"/>
      <c r="FQE278" s="674"/>
      <c r="FQF278" s="674"/>
      <c r="FQG278" s="673"/>
      <c r="FQH278" s="677"/>
      <c r="FQI278" s="674"/>
      <c r="FQJ278" s="674"/>
      <c r="FQK278" s="674"/>
      <c r="FQL278" s="674"/>
      <c r="FQM278" s="674"/>
      <c r="FQN278" s="674"/>
      <c r="FQO278" s="674"/>
      <c r="FQP278" s="676"/>
      <c r="FQQ278" s="676"/>
      <c r="FQR278" s="676"/>
      <c r="FQS278" s="676"/>
      <c r="FQT278" s="676"/>
      <c r="FQU278" s="676"/>
      <c r="FQV278" s="676"/>
      <c r="FQW278" s="676"/>
      <c r="FQX278" s="676"/>
      <c r="FQY278" s="676"/>
      <c r="FQZ278" s="676"/>
      <c r="FRA278" s="676"/>
      <c r="FRB278" s="676"/>
      <c r="FRC278" s="676"/>
      <c r="FRD278" s="676"/>
      <c r="FRE278" s="676"/>
      <c r="FRF278" s="676"/>
      <c r="FRG278" s="676"/>
      <c r="FRH278" s="676"/>
      <c r="FRI278" s="676"/>
      <c r="FRJ278" s="676"/>
      <c r="FRK278" s="676"/>
      <c r="FRL278" s="676"/>
      <c r="FRM278" s="676"/>
      <c r="FRN278" s="676"/>
      <c r="FRO278" s="676"/>
      <c r="FRP278" s="676"/>
      <c r="FRQ278" s="676"/>
      <c r="FRR278" s="676"/>
      <c r="FRS278" s="676"/>
      <c r="FRT278" s="676"/>
      <c r="FRU278" s="676"/>
      <c r="FRV278" s="676"/>
      <c r="FRW278" s="676"/>
      <c r="FRX278" s="676"/>
      <c r="FRY278" s="676"/>
      <c r="FRZ278" s="676"/>
      <c r="FSA278" s="676"/>
      <c r="FSB278" s="676"/>
      <c r="FSC278" s="676"/>
      <c r="FSD278" s="676"/>
      <c r="FSE278" s="676"/>
      <c r="FSF278" s="676"/>
      <c r="FSG278" s="676"/>
      <c r="FSH278" s="674"/>
      <c r="FSI278" s="674"/>
      <c r="FSJ278" s="674"/>
      <c r="FSK278" s="674"/>
      <c r="FSL278" s="674"/>
      <c r="FSM278" s="674"/>
      <c r="FSN278" s="674"/>
      <c r="FSO278" s="674"/>
      <c r="FSP278" s="674"/>
      <c r="FSQ278" s="674"/>
      <c r="FSR278" s="674"/>
      <c r="FSS278" s="674"/>
      <c r="FST278" s="674"/>
      <c r="FSU278" s="674"/>
      <c r="FSV278" s="674"/>
      <c r="FSW278" s="674"/>
      <c r="FSX278" s="674"/>
      <c r="FSY278" s="674"/>
      <c r="FSZ278" s="674"/>
      <c r="FTA278" s="674"/>
      <c r="FTB278" s="674"/>
      <c r="FTC278" s="674"/>
      <c r="FTD278" s="674"/>
      <c r="FTE278" s="674"/>
      <c r="FTF278" s="675"/>
      <c r="FTG278" s="675"/>
      <c r="FTH278" s="675"/>
      <c r="FTI278" s="675"/>
      <c r="FTJ278" s="675"/>
      <c r="FTK278" s="674"/>
      <c r="FTL278" s="674"/>
      <c r="FTM278" s="675"/>
      <c r="FTN278" s="675"/>
      <c r="FTO278" s="674"/>
      <c r="FTP278" s="674"/>
      <c r="FTQ278" s="675"/>
      <c r="FTR278" s="675"/>
      <c r="FTS278" s="674"/>
      <c r="FTT278" s="674"/>
      <c r="FTU278" s="674"/>
      <c r="FTV278" s="674"/>
      <c r="FTW278" s="674"/>
      <c r="FTX278" s="674"/>
      <c r="FTY278" s="674"/>
      <c r="FTZ278" s="675"/>
      <c r="FUA278" s="675"/>
      <c r="FUB278" s="674"/>
      <c r="FUC278" s="674"/>
      <c r="FUD278" s="675"/>
      <c r="FUE278" s="675"/>
      <c r="FUF278" s="674"/>
      <c r="FUG278" s="674"/>
      <c r="FUH278" s="674"/>
      <c r="FUI278" s="674"/>
      <c r="FUJ278" s="674"/>
      <c r="FUK278" s="673"/>
      <c r="FUL278" s="677"/>
      <c r="FUM278" s="674"/>
      <c r="FUN278" s="674"/>
      <c r="FUO278" s="674"/>
      <c r="FUP278" s="674"/>
      <c r="FUQ278" s="674"/>
      <c r="FUR278" s="674"/>
      <c r="FUS278" s="674"/>
      <c r="FUT278" s="676"/>
      <c r="FUU278" s="676"/>
      <c r="FUV278" s="676"/>
      <c r="FUW278" s="676"/>
      <c r="FUX278" s="676"/>
      <c r="FUY278" s="676"/>
      <c r="FUZ278" s="676"/>
      <c r="FVA278" s="676"/>
      <c r="FVB278" s="676"/>
      <c r="FVC278" s="676"/>
      <c r="FVD278" s="676"/>
      <c r="FVE278" s="676"/>
      <c r="FVF278" s="676"/>
      <c r="FVG278" s="676"/>
      <c r="FVH278" s="676"/>
      <c r="FVI278" s="676"/>
      <c r="FVJ278" s="676"/>
      <c r="FVK278" s="676"/>
      <c r="FVL278" s="676"/>
      <c r="FVM278" s="676"/>
      <c r="FVN278" s="676"/>
      <c r="FVO278" s="676"/>
      <c r="FVP278" s="676"/>
      <c r="FVQ278" s="676"/>
      <c r="FVR278" s="676"/>
      <c r="FVS278" s="676"/>
      <c r="FVT278" s="676"/>
      <c r="FVU278" s="676"/>
      <c r="FVV278" s="676"/>
      <c r="FVW278" s="676"/>
      <c r="FVX278" s="676"/>
      <c r="FVY278" s="676"/>
      <c r="FVZ278" s="676"/>
      <c r="FWA278" s="676"/>
      <c r="FWB278" s="676"/>
      <c r="FWC278" s="676"/>
      <c r="FWD278" s="676"/>
      <c r="FWE278" s="676"/>
      <c r="FWF278" s="676"/>
      <c r="FWG278" s="676"/>
      <c r="FWH278" s="676"/>
      <c r="FWI278" s="676"/>
      <c r="FWJ278" s="676"/>
      <c r="FWK278" s="676"/>
      <c r="FWL278" s="674"/>
      <c r="FWM278" s="674"/>
      <c r="FWN278" s="674"/>
      <c r="FWO278" s="674"/>
      <c r="FWP278" s="674"/>
      <c r="FWQ278" s="674"/>
      <c r="FWR278" s="674"/>
      <c r="FWS278" s="674"/>
      <c r="FWT278" s="674"/>
      <c r="FWU278" s="674"/>
      <c r="FWV278" s="674"/>
      <c r="FWW278" s="674"/>
      <c r="FWX278" s="674"/>
      <c r="FWY278" s="674"/>
      <c r="FWZ278" s="674"/>
      <c r="FXA278" s="674"/>
      <c r="FXB278" s="674"/>
      <c r="FXC278" s="674"/>
      <c r="FXD278" s="674"/>
      <c r="FXE278" s="674"/>
      <c r="FXF278" s="674"/>
      <c r="FXG278" s="674"/>
      <c r="FXH278" s="674"/>
      <c r="FXI278" s="674"/>
      <c r="FXJ278" s="675"/>
      <c r="FXK278" s="675"/>
      <c r="FXL278" s="675"/>
      <c r="FXM278" s="675"/>
      <c r="FXN278" s="675"/>
      <c r="FXO278" s="674"/>
      <c r="FXP278" s="674"/>
      <c r="FXQ278" s="675"/>
      <c r="FXR278" s="675"/>
      <c r="FXS278" s="674"/>
      <c r="FXT278" s="674"/>
      <c r="FXU278" s="675"/>
      <c r="FXV278" s="675"/>
      <c r="FXW278" s="674"/>
      <c r="FXX278" s="674"/>
      <c r="FXY278" s="674"/>
      <c r="FXZ278" s="674"/>
      <c r="FYA278" s="674"/>
      <c r="FYB278" s="674"/>
      <c r="FYC278" s="674"/>
      <c r="FYD278" s="675"/>
      <c r="FYE278" s="675"/>
      <c r="FYF278" s="674"/>
      <c r="FYG278" s="674"/>
      <c r="FYH278" s="675"/>
      <c r="FYI278" s="675"/>
      <c r="FYJ278" s="674"/>
      <c r="FYK278" s="674"/>
      <c r="FYL278" s="674"/>
      <c r="FYM278" s="674"/>
      <c r="FYN278" s="674"/>
      <c r="FYO278" s="673"/>
      <c r="FYP278" s="677"/>
      <c r="FYQ278" s="674"/>
      <c r="FYR278" s="674"/>
      <c r="FYS278" s="674"/>
      <c r="FYT278" s="674"/>
      <c r="FYU278" s="674"/>
      <c r="FYV278" s="674"/>
      <c r="FYW278" s="674"/>
      <c r="FYX278" s="676"/>
      <c r="FYY278" s="676"/>
      <c r="FYZ278" s="676"/>
      <c r="FZA278" s="676"/>
      <c r="FZB278" s="676"/>
      <c r="FZC278" s="676"/>
      <c r="FZD278" s="676"/>
      <c r="FZE278" s="676"/>
      <c r="FZF278" s="676"/>
      <c r="FZG278" s="676"/>
      <c r="FZH278" s="676"/>
      <c r="FZI278" s="676"/>
      <c r="FZJ278" s="676"/>
      <c r="FZK278" s="676"/>
      <c r="FZL278" s="676"/>
      <c r="FZM278" s="676"/>
      <c r="FZN278" s="676"/>
      <c r="FZO278" s="676"/>
      <c r="FZP278" s="676"/>
      <c r="FZQ278" s="676"/>
      <c r="FZR278" s="676"/>
      <c r="FZS278" s="676"/>
      <c r="FZT278" s="676"/>
      <c r="FZU278" s="676"/>
      <c r="FZV278" s="676"/>
      <c r="FZW278" s="676"/>
      <c r="FZX278" s="676"/>
      <c r="FZY278" s="676"/>
      <c r="FZZ278" s="676"/>
      <c r="GAA278" s="676"/>
      <c r="GAB278" s="676"/>
      <c r="GAC278" s="676"/>
      <c r="GAD278" s="676"/>
      <c r="GAE278" s="676"/>
      <c r="GAF278" s="676"/>
      <c r="GAG278" s="676"/>
      <c r="GAH278" s="676"/>
      <c r="GAI278" s="676"/>
      <c r="GAJ278" s="676"/>
      <c r="GAK278" s="676"/>
      <c r="GAL278" s="676"/>
      <c r="GAM278" s="676"/>
      <c r="GAN278" s="676"/>
      <c r="GAO278" s="676"/>
      <c r="GAP278" s="674"/>
      <c r="GAQ278" s="674"/>
      <c r="GAR278" s="674"/>
      <c r="GAS278" s="674"/>
      <c r="GAT278" s="674"/>
      <c r="GAU278" s="674"/>
      <c r="GAV278" s="674"/>
      <c r="GAW278" s="674"/>
      <c r="GAX278" s="674"/>
      <c r="GAY278" s="674"/>
      <c r="GAZ278" s="674"/>
      <c r="GBA278" s="674"/>
      <c r="GBB278" s="674"/>
      <c r="GBC278" s="674"/>
      <c r="GBD278" s="674"/>
      <c r="GBE278" s="674"/>
      <c r="GBF278" s="674"/>
      <c r="GBG278" s="674"/>
      <c r="GBH278" s="674"/>
      <c r="GBI278" s="674"/>
      <c r="GBJ278" s="674"/>
      <c r="GBK278" s="674"/>
      <c r="GBL278" s="674"/>
      <c r="GBM278" s="674"/>
      <c r="GBN278" s="675"/>
      <c r="GBO278" s="675"/>
      <c r="GBP278" s="675"/>
      <c r="GBQ278" s="675"/>
      <c r="GBR278" s="675"/>
      <c r="GBS278" s="674"/>
      <c r="GBT278" s="674"/>
      <c r="GBU278" s="675"/>
      <c r="GBV278" s="675"/>
      <c r="GBW278" s="674"/>
      <c r="GBX278" s="674"/>
      <c r="GBY278" s="675"/>
      <c r="GBZ278" s="675"/>
      <c r="GCA278" s="674"/>
      <c r="GCB278" s="674"/>
      <c r="GCC278" s="674"/>
      <c r="GCD278" s="674"/>
      <c r="GCE278" s="674"/>
      <c r="GCF278" s="674"/>
      <c r="GCG278" s="674"/>
      <c r="GCH278" s="675"/>
      <c r="GCI278" s="675"/>
      <c r="GCJ278" s="674"/>
      <c r="GCK278" s="674"/>
      <c r="GCL278" s="675"/>
      <c r="GCM278" s="675"/>
      <c r="GCN278" s="674"/>
      <c r="GCO278" s="674"/>
      <c r="GCP278" s="674"/>
      <c r="GCQ278" s="674"/>
      <c r="GCR278" s="674"/>
      <c r="GCS278" s="673"/>
      <c r="GCT278" s="677"/>
      <c r="GCU278" s="674"/>
      <c r="GCV278" s="674"/>
      <c r="GCW278" s="674"/>
      <c r="GCX278" s="674"/>
      <c r="GCY278" s="674"/>
      <c r="GCZ278" s="674"/>
      <c r="GDA278" s="674"/>
      <c r="GDB278" s="676"/>
      <c r="GDC278" s="676"/>
      <c r="GDD278" s="676"/>
      <c r="GDE278" s="676"/>
      <c r="GDF278" s="676"/>
      <c r="GDG278" s="676"/>
      <c r="GDH278" s="676"/>
      <c r="GDI278" s="676"/>
      <c r="GDJ278" s="676"/>
      <c r="GDK278" s="676"/>
      <c r="GDL278" s="676"/>
      <c r="GDM278" s="676"/>
      <c r="GDN278" s="676"/>
      <c r="GDO278" s="676"/>
      <c r="GDP278" s="676"/>
      <c r="GDQ278" s="676"/>
      <c r="GDR278" s="676"/>
      <c r="GDS278" s="676"/>
      <c r="GDT278" s="676"/>
      <c r="GDU278" s="676"/>
      <c r="GDV278" s="676"/>
      <c r="GDW278" s="676"/>
      <c r="GDX278" s="676"/>
      <c r="GDY278" s="676"/>
      <c r="GDZ278" s="676"/>
      <c r="GEA278" s="676"/>
      <c r="GEB278" s="676"/>
      <c r="GEC278" s="676"/>
      <c r="GED278" s="676"/>
      <c r="GEE278" s="676"/>
      <c r="GEF278" s="676"/>
      <c r="GEG278" s="676"/>
      <c r="GEH278" s="676"/>
      <c r="GEI278" s="676"/>
      <c r="GEJ278" s="676"/>
      <c r="GEK278" s="676"/>
      <c r="GEL278" s="676"/>
      <c r="GEM278" s="676"/>
      <c r="GEN278" s="676"/>
      <c r="GEO278" s="676"/>
      <c r="GEP278" s="676"/>
      <c r="GEQ278" s="676"/>
      <c r="GER278" s="676"/>
      <c r="GES278" s="676"/>
      <c r="GET278" s="674"/>
      <c r="GEU278" s="674"/>
      <c r="GEV278" s="674"/>
      <c r="GEW278" s="674"/>
      <c r="GEX278" s="674"/>
      <c r="GEY278" s="674"/>
      <c r="GEZ278" s="674"/>
      <c r="GFA278" s="674"/>
      <c r="GFB278" s="674"/>
      <c r="GFC278" s="674"/>
      <c r="GFD278" s="674"/>
      <c r="GFE278" s="674"/>
      <c r="GFF278" s="674"/>
      <c r="GFG278" s="674"/>
      <c r="GFH278" s="674"/>
      <c r="GFI278" s="674"/>
      <c r="GFJ278" s="674"/>
      <c r="GFK278" s="674"/>
      <c r="GFL278" s="674"/>
      <c r="GFM278" s="674"/>
      <c r="GFN278" s="674"/>
      <c r="GFO278" s="674"/>
      <c r="GFP278" s="674"/>
      <c r="GFQ278" s="674"/>
      <c r="GFR278" s="675"/>
      <c r="GFS278" s="675"/>
      <c r="GFT278" s="675"/>
      <c r="GFU278" s="675"/>
      <c r="GFV278" s="675"/>
      <c r="GFW278" s="674"/>
      <c r="GFX278" s="674"/>
      <c r="GFY278" s="675"/>
      <c r="GFZ278" s="675"/>
      <c r="GGA278" s="674"/>
      <c r="GGB278" s="674"/>
      <c r="GGC278" s="675"/>
      <c r="GGD278" s="675"/>
      <c r="GGE278" s="674"/>
      <c r="GGF278" s="674"/>
      <c r="GGG278" s="674"/>
      <c r="GGH278" s="674"/>
      <c r="GGI278" s="674"/>
      <c r="GGJ278" s="674"/>
      <c r="GGK278" s="674"/>
      <c r="GGL278" s="675"/>
      <c r="GGM278" s="675"/>
      <c r="GGN278" s="674"/>
      <c r="GGO278" s="674"/>
      <c r="GGP278" s="675"/>
      <c r="GGQ278" s="675"/>
      <c r="GGR278" s="674"/>
      <c r="GGS278" s="674"/>
      <c r="GGT278" s="674"/>
      <c r="GGU278" s="674"/>
      <c r="GGV278" s="674"/>
      <c r="GGW278" s="673"/>
      <c r="GGX278" s="677"/>
      <c r="GGY278" s="674"/>
      <c r="GGZ278" s="674"/>
      <c r="GHA278" s="674"/>
      <c r="GHB278" s="674"/>
      <c r="GHC278" s="674"/>
      <c r="GHD278" s="674"/>
      <c r="GHE278" s="674"/>
      <c r="GHF278" s="676"/>
      <c r="GHG278" s="676"/>
      <c r="GHH278" s="676"/>
      <c r="GHI278" s="676"/>
      <c r="GHJ278" s="676"/>
      <c r="GHK278" s="676"/>
      <c r="GHL278" s="676"/>
      <c r="GHM278" s="676"/>
      <c r="GHN278" s="676"/>
      <c r="GHO278" s="676"/>
      <c r="GHP278" s="676"/>
      <c r="GHQ278" s="676"/>
      <c r="GHR278" s="676"/>
      <c r="GHS278" s="676"/>
      <c r="GHT278" s="676"/>
      <c r="GHU278" s="676"/>
      <c r="GHV278" s="676"/>
      <c r="GHW278" s="676"/>
      <c r="GHX278" s="676"/>
      <c r="GHY278" s="676"/>
      <c r="GHZ278" s="676"/>
      <c r="GIA278" s="676"/>
      <c r="GIB278" s="676"/>
      <c r="GIC278" s="676"/>
      <c r="GID278" s="676"/>
      <c r="GIE278" s="676"/>
      <c r="GIF278" s="676"/>
      <c r="GIG278" s="676"/>
      <c r="GIH278" s="676"/>
      <c r="GII278" s="676"/>
      <c r="GIJ278" s="676"/>
      <c r="GIK278" s="676"/>
      <c r="GIL278" s="676"/>
      <c r="GIM278" s="676"/>
      <c r="GIN278" s="676"/>
      <c r="GIO278" s="676"/>
      <c r="GIP278" s="676"/>
      <c r="GIQ278" s="676"/>
      <c r="GIR278" s="676"/>
      <c r="GIS278" s="676"/>
      <c r="GIT278" s="676"/>
      <c r="GIU278" s="676"/>
      <c r="GIV278" s="676"/>
      <c r="GIW278" s="676"/>
      <c r="GIX278" s="674"/>
      <c r="GIY278" s="674"/>
      <c r="GIZ278" s="674"/>
      <c r="GJA278" s="674"/>
      <c r="GJB278" s="674"/>
      <c r="GJC278" s="674"/>
      <c r="GJD278" s="674"/>
      <c r="GJE278" s="674"/>
      <c r="GJF278" s="674"/>
      <c r="GJG278" s="674"/>
      <c r="GJH278" s="674"/>
      <c r="GJI278" s="674"/>
      <c r="GJJ278" s="674"/>
      <c r="GJK278" s="674"/>
      <c r="GJL278" s="674"/>
      <c r="GJM278" s="674"/>
      <c r="GJN278" s="674"/>
      <c r="GJO278" s="674"/>
      <c r="GJP278" s="674"/>
      <c r="GJQ278" s="674"/>
      <c r="GJR278" s="674"/>
      <c r="GJS278" s="674"/>
      <c r="GJT278" s="674"/>
      <c r="GJU278" s="674"/>
      <c r="GJV278" s="675"/>
      <c r="GJW278" s="675"/>
      <c r="GJX278" s="675"/>
      <c r="GJY278" s="675"/>
      <c r="GJZ278" s="675"/>
      <c r="GKA278" s="674"/>
      <c r="GKB278" s="674"/>
      <c r="GKC278" s="675"/>
      <c r="GKD278" s="675"/>
      <c r="GKE278" s="674"/>
      <c r="GKF278" s="674"/>
      <c r="GKG278" s="675"/>
      <c r="GKH278" s="675"/>
      <c r="GKI278" s="674"/>
      <c r="GKJ278" s="674"/>
      <c r="GKK278" s="674"/>
      <c r="GKL278" s="674"/>
      <c r="GKM278" s="674"/>
      <c r="GKN278" s="674"/>
      <c r="GKO278" s="674"/>
      <c r="GKP278" s="675"/>
      <c r="GKQ278" s="675"/>
      <c r="GKR278" s="674"/>
      <c r="GKS278" s="674"/>
      <c r="GKT278" s="675"/>
      <c r="GKU278" s="675"/>
      <c r="GKV278" s="674"/>
      <c r="GKW278" s="674"/>
      <c r="GKX278" s="674"/>
      <c r="GKY278" s="674"/>
      <c r="GKZ278" s="674"/>
      <c r="GLA278" s="673"/>
      <c r="GLB278" s="677"/>
      <c r="GLC278" s="674"/>
      <c r="GLD278" s="674"/>
      <c r="GLE278" s="674"/>
      <c r="GLF278" s="674"/>
      <c r="GLG278" s="674"/>
      <c r="GLH278" s="674"/>
      <c r="GLI278" s="674"/>
      <c r="GLJ278" s="676"/>
      <c r="GLK278" s="676"/>
      <c r="GLL278" s="676"/>
      <c r="GLM278" s="676"/>
      <c r="GLN278" s="676"/>
      <c r="GLO278" s="676"/>
      <c r="GLP278" s="676"/>
      <c r="GLQ278" s="676"/>
      <c r="GLR278" s="676"/>
      <c r="GLS278" s="676"/>
      <c r="GLT278" s="676"/>
      <c r="GLU278" s="676"/>
      <c r="GLV278" s="676"/>
      <c r="GLW278" s="676"/>
      <c r="GLX278" s="676"/>
      <c r="GLY278" s="676"/>
      <c r="GLZ278" s="676"/>
      <c r="GMA278" s="676"/>
      <c r="GMB278" s="676"/>
      <c r="GMC278" s="676"/>
      <c r="GMD278" s="676"/>
      <c r="GME278" s="676"/>
      <c r="GMF278" s="676"/>
      <c r="GMG278" s="676"/>
      <c r="GMH278" s="676"/>
      <c r="GMI278" s="676"/>
      <c r="GMJ278" s="676"/>
      <c r="GMK278" s="676"/>
      <c r="GML278" s="676"/>
      <c r="GMM278" s="676"/>
      <c r="GMN278" s="676"/>
      <c r="GMO278" s="676"/>
      <c r="GMP278" s="676"/>
      <c r="GMQ278" s="676"/>
      <c r="GMR278" s="676"/>
      <c r="GMS278" s="676"/>
      <c r="GMT278" s="676"/>
      <c r="GMU278" s="676"/>
      <c r="GMV278" s="676"/>
      <c r="GMW278" s="676"/>
      <c r="GMX278" s="676"/>
      <c r="GMY278" s="676"/>
      <c r="GMZ278" s="676"/>
      <c r="GNA278" s="676"/>
      <c r="GNB278" s="674"/>
      <c r="GNC278" s="674"/>
      <c r="GND278" s="674"/>
      <c r="GNE278" s="674"/>
      <c r="GNF278" s="674"/>
      <c r="GNG278" s="674"/>
      <c r="GNH278" s="674"/>
      <c r="GNI278" s="674"/>
      <c r="GNJ278" s="674"/>
      <c r="GNK278" s="674"/>
      <c r="GNL278" s="674"/>
      <c r="GNM278" s="674"/>
      <c r="GNN278" s="674"/>
      <c r="GNO278" s="674"/>
      <c r="GNP278" s="674"/>
      <c r="GNQ278" s="674"/>
      <c r="GNR278" s="674"/>
      <c r="GNS278" s="674"/>
      <c r="GNT278" s="674"/>
      <c r="GNU278" s="674"/>
      <c r="GNV278" s="674"/>
      <c r="GNW278" s="674"/>
      <c r="GNX278" s="674"/>
      <c r="GNY278" s="674"/>
      <c r="GNZ278" s="675"/>
      <c r="GOA278" s="675"/>
      <c r="GOB278" s="675"/>
      <c r="GOC278" s="675"/>
      <c r="GOD278" s="675"/>
      <c r="GOE278" s="674"/>
      <c r="GOF278" s="674"/>
      <c r="GOG278" s="675"/>
      <c r="GOH278" s="675"/>
      <c r="GOI278" s="674"/>
      <c r="GOJ278" s="674"/>
      <c r="GOK278" s="675"/>
      <c r="GOL278" s="675"/>
      <c r="GOM278" s="674"/>
      <c r="GON278" s="674"/>
      <c r="GOO278" s="674"/>
      <c r="GOP278" s="674"/>
      <c r="GOQ278" s="674"/>
      <c r="GOR278" s="674"/>
      <c r="GOS278" s="674"/>
      <c r="GOT278" s="675"/>
      <c r="GOU278" s="675"/>
      <c r="GOV278" s="674"/>
      <c r="GOW278" s="674"/>
      <c r="GOX278" s="675"/>
      <c r="GOY278" s="675"/>
      <c r="GOZ278" s="674"/>
      <c r="GPA278" s="674"/>
      <c r="GPB278" s="674"/>
      <c r="GPC278" s="674"/>
      <c r="GPD278" s="674"/>
      <c r="GPE278" s="673"/>
      <c r="GPF278" s="677"/>
      <c r="GPG278" s="674"/>
      <c r="GPH278" s="674"/>
      <c r="GPI278" s="674"/>
      <c r="GPJ278" s="674"/>
      <c r="GPK278" s="674"/>
      <c r="GPL278" s="674"/>
      <c r="GPM278" s="674"/>
      <c r="GPN278" s="676"/>
      <c r="GPO278" s="676"/>
      <c r="GPP278" s="676"/>
      <c r="GPQ278" s="676"/>
      <c r="GPR278" s="676"/>
      <c r="GPS278" s="676"/>
      <c r="GPT278" s="676"/>
      <c r="GPU278" s="676"/>
      <c r="GPV278" s="676"/>
      <c r="GPW278" s="676"/>
      <c r="GPX278" s="676"/>
      <c r="GPY278" s="676"/>
      <c r="GPZ278" s="676"/>
      <c r="GQA278" s="676"/>
      <c r="GQB278" s="676"/>
      <c r="GQC278" s="676"/>
      <c r="GQD278" s="676"/>
      <c r="GQE278" s="676"/>
      <c r="GQF278" s="676"/>
      <c r="GQG278" s="676"/>
      <c r="GQH278" s="676"/>
      <c r="GQI278" s="676"/>
      <c r="GQJ278" s="676"/>
      <c r="GQK278" s="676"/>
      <c r="GQL278" s="676"/>
      <c r="GQM278" s="676"/>
      <c r="GQN278" s="676"/>
      <c r="GQO278" s="676"/>
      <c r="GQP278" s="676"/>
      <c r="GQQ278" s="676"/>
      <c r="GQR278" s="676"/>
      <c r="GQS278" s="676"/>
      <c r="GQT278" s="676"/>
      <c r="GQU278" s="676"/>
      <c r="GQV278" s="676"/>
      <c r="GQW278" s="676"/>
      <c r="GQX278" s="676"/>
      <c r="GQY278" s="676"/>
      <c r="GQZ278" s="676"/>
      <c r="GRA278" s="676"/>
      <c r="GRB278" s="676"/>
      <c r="GRC278" s="676"/>
      <c r="GRD278" s="676"/>
      <c r="GRE278" s="676"/>
      <c r="GRF278" s="674"/>
      <c r="GRG278" s="674"/>
      <c r="GRH278" s="674"/>
      <c r="GRI278" s="674"/>
      <c r="GRJ278" s="674"/>
      <c r="GRK278" s="674"/>
      <c r="GRL278" s="674"/>
      <c r="GRM278" s="674"/>
      <c r="GRN278" s="674"/>
      <c r="GRO278" s="674"/>
      <c r="GRP278" s="674"/>
      <c r="GRQ278" s="674"/>
      <c r="GRR278" s="674"/>
      <c r="GRS278" s="674"/>
      <c r="GRT278" s="674"/>
      <c r="GRU278" s="674"/>
      <c r="GRV278" s="674"/>
      <c r="GRW278" s="674"/>
      <c r="GRX278" s="674"/>
      <c r="GRY278" s="674"/>
      <c r="GRZ278" s="674"/>
      <c r="GSA278" s="674"/>
      <c r="GSB278" s="674"/>
      <c r="GSC278" s="674"/>
      <c r="GSD278" s="675"/>
      <c r="GSE278" s="675"/>
      <c r="GSF278" s="675"/>
      <c r="GSG278" s="675"/>
      <c r="GSH278" s="675"/>
      <c r="GSI278" s="674"/>
      <c r="GSJ278" s="674"/>
      <c r="GSK278" s="675"/>
      <c r="GSL278" s="675"/>
      <c r="GSM278" s="674"/>
      <c r="GSN278" s="674"/>
      <c r="GSO278" s="675"/>
      <c r="GSP278" s="675"/>
      <c r="GSQ278" s="674"/>
      <c r="GSR278" s="674"/>
      <c r="GSS278" s="674"/>
      <c r="GST278" s="674"/>
      <c r="GSU278" s="674"/>
      <c r="GSV278" s="674"/>
      <c r="GSW278" s="674"/>
      <c r="GSX278" s="675"/>
      <c r="GSY278" s="675"/>
      <c r="GSZ278" s="674"/>
      <c r="GTA278" s="674"/>
      <c r="GTB278" s="675"/>
      <c r="GTC278" s="675"/>
      <c r="GTD278" s="674"/>
      <c r="GTE278" s="674"/>
      <c r="GTF278" s="674"/>
      <c r="GTG278" s="674"/>
      <c r="GTH278" s="674"/>
      <c r="GTI278" s="673"/>
      <c r="GTJ278" s="677"/>
      <c r="GTK278" s="674"/>
      <c r="GTL278" s="674"/>
      <c r="GTM278" s="674"/>
      <c r="GTN278" s="674"/>
      <c r="GTO278" s="674"/>
      <c r="GTP278" s="674"/>
      <c r="GTQ278" s="674"/>
      <c r="GTR278" s="676"/>
      <c r="GTS278" s="676"/>
      <c r="GTT278" s="676"/>
      <c r="GTU278" s="676"/>
      <c r="GTV278" s="676"/>
      <c r="GTW278" s="676"/>
      <c r="GTX278" s="676"/>
      <c r="GTY278" s="676"/>
      <c r="GTZ278" s="676"/>
      <c r="GUA278" s="676"/>
      <c r="GUB278" s="676"/>
      <c r="GUC278" s="676"/>
      <c r="GUD278" s="676"/>
      <c r="GUE278" s="676"/>
      <c r="GUF278" s="676"/>
      <c r="GUG278" s="676"/>
      <c r="GUH278" s="676"/>
      <c r="GUI278" s="676"/>
      <c r="GUJ278" s="676"/>
      <c r="GUK278" s="676"/>
      <c r="GUL278" s="676"/>
      <c r="GUM278" s="676"/>
      <c r="GUN278" s="676"/>
      <c r="GUO278" s="676"/>
      <c r="GUP278" s="676"/>
      <c r="GUQ278" s="676"/>
      <c r="GUR278" s="676"/>
      <c r="GUS278" s="676"/>
      <c r="GUT278" s="676"/>
      <c r="GUU278" s="676"/>
      <c r="GUV278" s="676"/>
      <c r="GUW278" s="676"/>
      <c r="GUX278" s="676"/>
      <c r="GUY278" s="676"/>
      <c r="GUZ278" s="676"/>
      <c r="GVA278" s="676"/>
      <c r="GVB278" s="676"/>
      <c r="GVC278" s="676"/>
      <c r="GVD278" s="676"/>
      <c r="GVE278" s="676"/>
      <c r="GVF278" s="676"/>
      <c r="GVG278" s="676"/>
      <c r="GVH278" s="676"/>
      <c r="GVI278" s="676"/>
      <c r="GVJ278" s="674"/>
      <c r="GVK278" s="674"/>
      <c r="GVL278" s="674"/>
      <c r="GVM278" s="674"/>
      <c r="GVN278" s="674"/>
      <c r="GVO278" s="674"/>
      <c r="GVP278" s="674"/>
      <c r="GVQ278" s="674"/>
      <c r="GVR278" s="674"/>
      <c r="GVS278" s="674"/>
      <c r="GVT278" s="674"/>
      <c r="GVU278" s="674"/>
      <c r="GVV278" s="674"/>
      <c r="GVW278" s="674"/>
      <c r="GVX278" s="674"/>
      <c r="GVY278" s="674"/>
      <c r="GVZ278" s="674"/>
      <c r="GWA278" s="674"/>
      <c r="GWB278" s="674"/>
      <c r="GWC278" s="674"/>
      <c r="GWD278" s="674"/>
      <c r="GWE278" s="674"/>
      <c r="GWF278" s="674"/>
      <c r="GWG278" s="674"/>
      <c r="GWH278" s="675"/>
      <c r="GWI278" s="675"/>
      <c r="GWJ278" s="675"/>
      <c r="GWK278" s="675"/>
      <c r="GWL278" s="675"/>
      <c r="GWM278" s="674"/>
      <c r="GWN278" s="674"/>
      <c r="GWO278" s="675"/>
      <c r="GWP278" s="675"/>
      <c r="GWQ278" s="674"/>
      <c r="GWR278" s="674"/>
      <c r="GWS278" s="675"/>
      <c r="GWT278" s="675"/>
      <c r="GWU278" s="674"/>
      <c r="GWV278" s="674"/>
      <c r="GWW278" s="674"/>
      <c r="GWX278" s="674"/>
      <c r="GWY278" s="674"/>
      <c r="GWZ278" s="674"/>
      <c r="GXA278" s="674"/>
      <c r="GXB278" s="675"/>
      <c r="GXC278" s="675"/>
      <c r="GXD278" s="674"/>
      <c r="GXE278" s="674"/>
      <c r="GXF278" s="675"/>
      <c r="GXG278" s="675"/>
      <c r="GXH278" s="674"/>
      <c r="GXI278" s="674"/>
      <c r="GXJ278" s="674"/>
      <c r="GXK278" s="674"/>
      <c r="GXL278" s="674"/>
      <c r="GXM278" s="673"/>
      <c r="GXN278" s="677"/>
      <c r="GXO278" s="674"/>
      <c r="GXP278" s="674"/>
      <c r="GXQ278" s="674"/>
      <c r="GXR278" s="674"/>
      <c r="GXS278" s="674"/>
      <c r="GXT278" s="674"/>
      <c r="GXU278" s="674"/>
      <c r="GXV278" s="676"/>
      <c r="GXW278" s="676"/>
      <c r="GXX278" s="676"/>
      <c r="GXY278" s="676"/>
      <c r="GXZ278" s="676"/>
      <c r="GYA278" s="676"/>
      <c r="GYB278" s="676"/>
      <c r="GYC278" s="676"/>
      <c r="GYD278" s="676"/>
      <c r="GYE278" s="676"/>
      <c r="GYF278" s="676"/>
      <c r="GYG278" s="676"/>
      <c r="GYH278" s="676"/>
      <c r="GYI278" s="676"/>
      <c r="GYJ278" s="676"/>
      <c r="GYK278" s="676"/>
      <c r="GYL278" s="676"/>
      <c r="GYM278" s="676"/>
      <c r="GYN278" s="676"/>
      <c r="GYO278" s="676"/>
      <c r="GYP278" s="676"/>
      <c r="GYQ278" s="676"/>
      <c r="GYR278" s="676"/>
      <c r="GYS278" s="676"/>
      <c r="GYT278" s="676"/>
      <c r="GYU278" s="676"/>
      <c r="GYV278" s="676"/>
      <c r="GYW278" s="676"/>
      <c r="GYX278" s="676"/>
      <c r="GYY278" s="676"/>
      <c r="GYZ278" s="676"/>
      <c r="GZA278" s="676"/>
      <c r="GZB278" s="676"/>
      <c r="GZC278" s="676"/>
      <c r="GZD278" s="676"/>
      <c r="GZE278" s="676"/>
      <c r="GZF278" s="676"/>
      <c r="GZG278" s="676"/>
      <c r="GZH278" s="676"/>
      <c r="GZI278" s="676"/>
      <c r="GZJ278" s="676"/>
      <c r="GZK278" s="676"/>
      <c r="GZL278" s="676"/>
      <c r="GZM278" s="676"/>
      <c r="GZN278" s="674"/>
      <c r="GZO278" s="674"/>
      <c r="GZP278" s="674"/>
      <c r="GZQ278" s="674"/>
      <c r="GZR278" s="674"/>
      <c r="GZS278" s="674"/>
      <c r="GZT278" s="674"/>
      <c r="GZU278" s="674"/>
      <c r="GZV278" s="674"/>
      <c r="GZW278" s="674"/>
      <c r="GZX278" s="674"/>
      <c r="GZY278" s="674"/>
      <c r="GZZ278" s="674"/>
      <c r="HAA278" s="674"/>
      <c r="HAB278" s="674"/>
      <c r="HAC278" s="674"/>
      <c r="HAD278" s="674"/>
      <c r="HAE278" s="674"/>
      <c r="HAF278" s="674"/>
      <c r="HAG278" s="674"/>
      <c r="HAH278" s="674"/>
      <c r="HAI278" s="674"/>
      <c r="HAJ278" s="674"/>
      <c r="HAK278" s="674"/>
      <c r="HAL278" s="675"/>
      <c r="HAM278" s="675"/>
      <c r="HAN278" s="675"/>
      <c r="HAO278" s="675"/>
      <c r="HAP278" s="675"/>
      <c r="HAQ278" s="674"/>
      <c r="HAR278" s="674"/>
      <c r="HAS278" s="675"/>
      <c r="HAT278" s="675"/>
      <c r="HAU278" s="674"/>
      <c r="HAV278" s="674"/>
      <c r="HAW278" s="675"/>
      <c r="HAX278" s="675"/>
      <c r="HAY278" s="674"/>
      <c r="HAZ278" s="674"/>
      <c r="HBA278" s="674"/>
      <c r="HBB278" s="674"/>
      <c r="HBC278" s="674"/>
      <c r="HBD278" s="674"/>
      <c r="HBE278" s="674"/>
      <c r="HBF278" s="675"/>
      <c r="HBG278" s="675"/>
      <c r="HBH278" s="674"/>
      <c r="HBI278" s="674"/>
      <c r="HBJ278" s="675"/>
      <c r="HBK278" s="675"/>
      <c r="HBL278" s="674"/>
      <c r="HBM278" s="674"/>
      <c r="HBN278" s="674"/>
      <c r="HBO278" s="674"/>
      <c r="HBP278" s="674"/>
      <c r="HBQ278" s="673"/>
      <c r="HBR278" s="677"/>
      <c r="HBS278" s="674"/>
      <c r="HBT278" s="674"/>
      <c r="HBU278" s="674"/>
      <c r="HBV278" s="674"/>
      <c r="HBW278" s="674"/>
      <c r="HBX278" s="674"/>
      <c r="HBY278" s="674"/>
      <c r="HBZ278" s="676"/>
      <c r="HCA278" s="676"/>
      <c r="HCB278" s="676"/>
      <c r="HCC278" s="676"/>
      <c r="HCD278" s="676"/>
      <c r="HCE278" s="676"/>
      <c r="HCF278" s="676"/>
      <c r="HCG278" s="676"/>
      <c r="HCH278" s="676"/>
      <c r="HCI278" s="676"/>
      <c r="HCJ278" s="676"/>
      <c r="HCK278" s="676"/>
      <c r="HCL278" s="676"/>
      <c r="HCM278" s="676"/>
      <c r="HCN278" s="676"/>
      <c r="HCO278" s="676"/>
      <c r="HCP278" s="676"/>
      <c r="HCQ278" s="676"/>
      <c r="HCR278" s="676"/>
      <c r="HCS278" s="676"/>
      <c r="HCT278" s="676"/>
      <c r="HCU278" s="676"/>
      <c r="HCV278" s="676"/>
      <c r="HCW278" s="676"/>
      <c r="HCX278" s="676"/>
      <c r="HCY278" s="676"/>
      <c r="HCZ278" s="676"/>
      <c r="HDA278" s="676"/>
      <c r="HDB278" s="676"/>
      <c r="HDC278" s="676"/>
      <c r="HDD278" s="676"/>
      <c r="HDE278" s="676"/>
      <c r="HDF278" s="676"/>
      <c r="HDG278" s="676"/>
      <c r="HDH278" s="676"/>
      <c r="HDI278" s="676"/>
      <c r="HDJ278" s="676"/>
      <c r="HDK278" s="676"/>
      <c r="HDL278" s="676"/>
      <c r="HDM278" s="676"/>
      <c r="HDN278" s="676"/>
      <c r="HDO278" s="676"/>
      <c r="HDP278" s="676"/>
      <c r="HDQ278" s="676"/>
      <c r="HDR278" s="674"/>
      <c r="HDS278" s="674"/>
      <c r="HDT278" s="674"/>
      <c r="HDU278" s="674"/>
      <c r="HDV278" s="674"/>
      <c r="HDW278" s="674"/>
      <c r="HDX278" s="674"/>
      <c r="HDY278" s="674"/>
      <c r="HDZ278" s="674"/>
      <c r="HEA278" s="674"/>
      <c r="HEB278" s="674"/>
      <c r="HEC278" s="674"/>
      <c r="HED278" s="674"/>
      <c r="HEE278" s="674"/>
      <c r="HEF278" s="674"/>
      <c r="HEG278" s="674"/>
      <c r="HEH278" s="674"/>
      <c r="HEI278" s="674"/>
      <c r="HEJ278" s="674"/>
      <c r="HEK278" s="674"/>
      <c r="HEL278" s="674"/>
      <c r="HEM278" s="674"/>
      <c r="HEN278" s="674"/>
      <c r="HEO278" s="674"/>
      <c r="HEP278" s="675"/>
      <c r="HEQ278" s="675"/>
      <c r="HER278" s="675"/>
      <c r="HES278" s="675"/>
      <c r="HET278" s="675"/>
      <c r="HEU278" s="674"/>
      <c r="HEV278" s="674"/>
      <c r="HEW278" s="675"/>
      <c r="HEX278" s="675"/>
      <c r="HEY278" s="674"/>
      <c r="HEZ278" s="674"/>
      <c r="HFA278" s="675"/>
      <c r="HFB278" s="675"/>
      <c r="HFC278" s="674"/>
      <c r="HFD278" s="674"/>
      <c r="HFE278" s="674"/>
      <c r="HFF278" s="674"/>
      <c r="HFG278" s="674"/>
      <c r="HFH278" s="674"/>
      <c r="HFI278" s="674"/>
      <c r="HFJ278" s="675"/>
      <c r="HFK278" s="675"/>
      <c r="HFL278" s="674"/>
      <c r="HFM278" s="674"/>
      <c r="HFN278" s="675"/>
      <c r="HFO278" s="675"/>
      <c r="HFP278" s="674"/>
      <c r="HFQ278" s="674"/>
      <c r="HFR278" s="674"/>
      <c r="HFS278" s="674"/>
      <c r="HFT278" s="674"/>
      <c r="HFU278" s="673"/>
      <c r="HFV278" s="677"/>
      <c r="HFW278" s="674"/>
      <c r="HFX278" s="674"/>
      <c r="HFY278" s="674"/>
      <c r="HFZ278" s="674"/>
      <c r="HGA278" s="674"/>
      <c r="HGB278" s="674"/>
      <c r="HGC278" s="674"/>
      <c r="HGD278" s="676"/>
      <c r="HGE278" s="676"/>
      <c r="HGF278" s="676"/>
      <c r="HGG278" s="676"/>
      <c r="HGH278" s="676"/>
      <c r="HGI278" s="676"/>
      <c r="HGJ278" s="676"/>
      <c r="HGK278" s="676"/>
      <c r="HGL278" s="676"/>
      <c r="HGM278" s="676"/>
      <c r="HGN278" s="676"/>
      <c r="HGO278" s="676"/>
      <c r="HGP278" s="676"/>
      <c r="HGQ278" s="676"/>
      <c r="HGR278" s="676"/>
      <c r="HGS278" s="676"/>
      <c r="HGT278" s="676"/>
      <c r="HGU278" s="676"/>
      <c r="HGV278" s="676"/>
      <c r="HGW278" s="676"/>
      <c r="HGX278" s="676"/>
      <c r="HGY278" s="676"/>
      <c r="HGZ278" s="676"/>
      <c r="HHA278" s="676"/>
      <c r="HHB278" s="676"/>
      <c r="HHC278" s="676"/>
      <c r="HHD278" s="676"/>
      <c r="HHE278" s="676"/>
      <c r="HHF278" s="676"/>
      <c r="HHG278" s="676"/>
      <c r="HHH278" s="676"/>
      <c r="HHI278" s="676"/>
      <c r="HHJ278" s="676"/>
      <c r="HHK278" s="676"/>
      <c r="HHL278" s="676"/>
      <c r="HHM278" s="676"/>
      <c r="HHN278" s="676"/>
      <c r="HHO278" s="676"/>
      <c r="HHP278" s="676"/>
      <c r="HHQ278" s="676"/>
      <c r="HHR278" s="676"/>
      <c r="HHS278" s="676"/>
      <c r="HHT278" s="676"/>
      <c r="HHU278" s="676"/>
      <c r="HHV278" s="674"/>
      <c r="HHW278" s="674"/>
      <c r="HHX278" s="674"/>
      <c r="HHY278" s="674"/>
      <c r="HHZ278" s="674"/>
      <c r="HIA278" s="674"/>
      <c r="HIB278" s="674"/>
      <c r="HIC278" s="674"/>
      <c r="HID278" s="674"/>
      <c r="HIE278" s="674"/>
      <c r="HIF278" s="674"/>
      <c r="HIG278" s="674"/>
      <c r="HIH278" s="674"/>
      <c r="HII278" s="674"/>
      <c r="HIJ278" s="674"/>
      <c r="HIK278" s="674"/>
      <c r="HIL278" s="674"/>
      <c r="HIM278" s="674"/>
      <c r="HIN278" s="674"/>
      <c r="HIO278" s="674"/>
      <c r="HIP278" s="674"/>
      <c r="HIQ278" s="674"/>
      <c r="HIR278" s="674"/>
      <c r="HIS278" s="674"/>
      <c r="HIT278" s="675"/>
      <c r="HIU278" s="675"/>
      <c r="HIV278" s="675"/>
      <c r="HIW278" s="675"/>
      <c r="HIX278" s="675"/>
      <c r="HIY278" s="674"/>
      <c r="HIZ278" s="674"/>
      <c r="HJA278" s="675"/>
      <c r="HJB278" s="675"/>
      <c r="HJC278" s="674"/>
      <c r="HJD278" s="674"/>
      <c r="HJE278" s="675"/>
      <c r="HJF278" s="675"/>
      <c r="HJG278" s="674"/>
      <c r="HJH278" s="674"/>
      <c r="HJI278" s="674"/>
      <c r="HJJ278" s="674"/>
      <c r="HJK278" s="674"/>
      <c r="HJL278" s="674"/>
      <c r="HJM278" s="674"/>
      <c r="HJN278" s="675"/>
      <c r="HJO278" s="675"/>
      <c r="HJP278" s="674"/>
      <c r="HJQ278" s="674"/>
      <c r="HJR278" s="675"/>
      <c r="HJS278" s="675"/>
      <c r="HJT278" s="674"/>
      <c r="HJU278" s="674"/>
      <c r="HJV278" s="674"/>
      <c r="HJW278" s="674"/>
      <c r="HJX278" s="674"/>
      <c r="HJY278" s="673"/>
      <c r="HJZ278" s="677"/>
      <c r="HKA278" s="674"/>
      <c r="HKB278" s="674"/>
      <c r="HKC278" s="674"/>
      <c r="HKD278" s="674"/>
      <c r="HKE278" s="674"/>
      <c r="HKF278" s="674"/>
      <c r="HKG278" s="674"/>
      <c r="HKH278" s="676"/>
      <c r="HKI278" s="676"/>
      <c r="HKJ278" s="676"/>
      <c r="HKK278" s="676"/>
      <c r="HKL278" s="676"/>
      <c r="HKM278" s="676"/>
      <c r="HKN278" s="676"/>
      <c r="HKO278" s="676"/>
      <c r="HKP278" s="676"/>
      <c r="HKQ278" s="676"/>
      <c r="HKR278" s="676"/>
      <c r="HKS278" s="676"/>
      <c r="HKT278" s="676"/>
      <c r="HKU278" s="676"/>
      <c r="HKV278" s="676"/>
      <c r="HKW278" s="676"/>
      <c r="HKX278" s="676"/>
      <c r="HKY278" s="676"/>
      <c r="HKZ278" s="676"/>
      <c r="HLA278" s="676"/>
      <c r="HLB278" s="676"/>
      <c r="HLC278" s="676"/>
      <c r="HLD278" s="676"/>
      <c r="HLE278" s="676"/>
      <c r="HLF278" s="676"/>
      <c r="HLG278" s="676"/>
      <c r="HLH278" s="676"/>
      <c r="HLI278" s="676"/>
      <c r="HLJ278" s="676"/>
      <c r="HLK278" s="676"/>
      <c r="HLL278" s="676"/>
      <c r="HLM278" s="676"/>
      <c r="HLN278" s="676"/>
      <c r="HLO278" s="676"/>
      <c r="HLP278" s="676"/>
      <c r="HLQ278" s="676"/>
      <c r="HLR278" s="676"/>
      <c r="HLS278" s="676"/>
      <c r="HLT278" s="676"/>
      <c r="HLU278" s="676"/>
      <c r="HLV278" s="676"/>
      <c r="HLW278" s="676"/>
      <c r="HLX278" s="676"/>
      <c r="HLY278" s="676"/>
      <c r="HLZ278" s="674"/>
      <c r="HMA278" s="674"/>
      <c r="HMB278" s="674"/>
      <c r="HMC278" s="674"/>
      <c r="HMD278" s="674"/>
      <c r="HME278" s="674"/>
      <c r="HMF278" s="674"/>
      <c r="HMG278" s="674"/>
      <c r="HMH278" s="674"/>
      <c r="HMI278" s="674"/>
      <c r="HMJ278" s="674"/>
      <c r="HMK278" s="674"/>
      <c r="HML278" s="674"/>
      <c r="HMM278" s="674"/>
      <c r="HMN278" s="674"/>
      <c r="HMO278" s="674"/>
      <c r="HMP278" s="674"/>
      <c r="HMQ278" s="674"/>
      <c r="HMR278" s="674"/>
      <c r="HMS278" s="674"/>
      <c r="HMT278" s="674"/>
      <c r="HMU278" s="674"/>
      <c r="HMV278" s="674"/>
      <c r="HMW278" s="674"/>
      <c r="HMX278" s="675"/>
      <c r="HMY278" s="675"/>
      <c r="HMZ278" s="675"/>
      <c r="HNA278" s="675"/>
      <c r="HNB278" s="675"/>
      <c r="HNC278" s="674"/>
      <c r="HND278" s="674"/>
      <c r="HNE278" s="675"/>
      <c r="HNF278" s="675"/>
      <c r="HNG278" s="674"/>
      <c r="HNH278" s="674"/>
      <c r="HNI278" s="675"/>
      <c r="HNJ278" s="675"/>
      <c r="HNK278" s="674"/>
      <c r="HNL278" s="674"/>
      <c r="HNM278" s="674"/>
      <c r="HNN278" s="674"/>
      <c r="HNO278" s="674"/>
      <c r="HNP278" s="674"/>
      <c r="HNQ278" s="674"/>
      <c r="HNR278" s="675"/>
      <c r="HNS278" s="675"/>
      <c r="HNT278" s="674"/>
      <c r="HNU278" s="674"/>
      <c r="HNV278" s="675"/>
      <c r="HNW278" s="675"/>
      <c r="HNX278" s="674"/>
      <c r="HNY278" s="674"/>
      <c r="HNZ278" s="674"/>
      <c r="HOA278" s="674"/>
      <c r="HOB278" s="674"/>
      <c r="HOC278" s="673"/>
      <c r="HOD278" s="677"/>
      <c r="HOE278" s="674"/>
      <c r="HOF278" s="674"/>
      <c r="HOG278" s="674"/>
      <c r="HOH278" s="674"/>
      <c r="HOI278" s="674"/>
      <c r="HOJ278" s="674"/>
      <c r="HOK278" s="674"/>
      <c r="HOL278" s="676"/>
      <c r="HOM278" s="676"/>
      <c r="HON278" s="676"/>
      <c r="HOO278" s="676"/>
      <c r="HOP278" s="676"/>
      <c r="HOQ278" s="676"/>
      <c r="HOR278" s="676"/>
      <c r="HOS278" s="676"/>
      <c r="HOT278" s="676"/>
      <c r="HOU278" s="676"/>
      <c r="HOV278" s="676"/>
      <c r="HOW278" s="676"/>
      <c r="HOX278" s="676"/>
      <c r="HOY278" s="676"/>
      <c r="HOZ278" s="676"/>
      <c r="HPA278" s="676"/>
      <c r="HPB278" s="676"/>
      <c r="HPC278" s="676"/>
      <c r="HPD278" s="676"/>
      <c r="HPE278" s="676"/>
      <c r="HPF278" s="676"/>
      <c r="HPG278" s="676"/>
      <c r="HPH278" s="676"/>
      <c r="HPI278" s="676"/>
      <c r="HPJ278" s="676"/>
      <c r="HPK278" s="676"/>
      <c r="HPL278" s="676"/>
      <c r="HPM278" s="676"/>
      <c r="HPN278" s="676"/>
      <c r="HPO278" s="676"/>
      <c r="HPP278" s="676"/>
      <c r="HPQ278" s="676"/>
      <c r="HPR278" s="676"/>
      <c r="HPS278" s="676"/>
      <c r="HPT278" s="676"/>
      <c r="HPU278" s="676"/>
      <c r="HPV278" s="676"/>
      <c r="HPW278" s="676"/>
      <c r="HPX278" s="676"/>
      <c r="HPY278" s="676"/>
      <c r="HPZ278" s="676"/>
      <c r="HQA278" s="676"/>
      <c r="HQB278" s="676"/>
      <c r="HQC278" s="676"/>
      <c r="HQD278" s="674"/>
      <c r="HQE278" s="674"/>
      <c r="HQF278" s="674"/>
      <c r="HQG278" s="674"/>
      <c r="HQH278" s="674"/>
      <c r="HQI278" s="674"/>
      <c r="HQJ278" s="674"/>
      <c r="HQK278" s="674"/>
      <c r="HQL278" s="674"/>
      <c r="HQM278" s="674"/>
      <c r="HQN278" s="674"/>
      <c r="HQO278" s="674"/>
      <c r="HQP278" s="674"/>
      <c r="HQQ278" s="674"/>
      <c r="HQR278" s="674"/>
      <c r="HQS278" s="674"/>
      <c r="HQT278" s="674"/>
      <c r="HQU278" s="674"/>
      <c r="HQV278" s="674"/>
      <c r="HQW278" s="674"/>
      <c r="HQX278" s="674"/>
      <c r="HQY278" s="674"/>
      <c r="HQZ278" s="674"/>
      <c r="HRA278" s="674"/>
      <c r="HRB278" s="675"/>
      <c r="HRC278" s="675"/>
      <c r="HRD278" s="675"/>
      <c r="HRE278" s="675"/>
      <c r="HRF278" s="675"/>
      <c r="HRG278" s="674"/>
      <c r="HRH278" s="674"/>
      <c r="HRI278" s="675"/>
      <c r="HRJ278" s="675"/>
      <c r="HRK278" s="674"/>
      <c r="HRL278" s="674"/>
      <c r="HRM278" s="675"/>
      <c r="HRN278" s="675"/>
      <c r="HRO278" s="674"/>
      <c r="HRP278" s="674"/>
      <c r="HRQ278" s="674"/>
      <c r="HRR278" s="674"/>
      <c r="HRS278" s="674"/>
      <c r="HRT278" s="674"/>
      <c r="HRU278" s="674"/>
      <c r="HRV278" s="675"/>
      <c r="HRW278" s="675"/>
      <c r="HRX278" s="674"/>
      <c r="HRY278" s="674"/>
      <c r="HRZ278" s="675"/>
      <c r="HSA278" s="675"/>
      <c r="HSB278" s="674"/>
      <c r="HSC278" s="674"/>
      <c r="HSD278" s="674"/>
      <c r="HSE278" s="674"/>
      <c r="HSF278" s="674"/>
      <c r="HSG278" s="673"/>
      <c r="HSH278" s="677"/>
      <c r="HSI278" s="674"/>
      <c r="HSJ278" s="674"/>
      <c r="HSK278" s="674"/>
      <c r="HSL278" s="674"/>
      <c r="HSM278" s="674"/>
      <c r="HSN278" s="674"/>
      <c r="HSO278" s="674"/>
      <c r="HSP278" s="676"/>
      <c r="HSQ278" s="676"/>
      <c r="HSR278" s="676"/>
      <c r="HSS278" s="676"/>
      <c r="HST278" s="676"/>
      <c r="HSU278" s="676"/>
      <c r="HSV278" s="676"/>
      <c r="HSW278" s="676"/>
      <c r="HSX278" s="676"/>
      <c r="HSY278" s="676"/>
      <c r="HSZ278" s="676"/>
      <c r="HTA278" s="676"/>
      <c r="HTB278" s="676"/>
      <c r="HTC278" s="676"/>
      <c r="HTD278" s="676"/>
      <c r="HTE278" s="676"/>
      <c r="HTF278" s="676"/>
      <c r="HTG278" s="676"/>
      <c r="HTH278" s="676"/>
      <c r="HTI278" s="676"/>
      <c r="HTJ278" s="676"/>
      <c r="HTK278" s="676"/>
      <c r="HTL278" s="676"/>
      <c r="HTM278" s="676"/>
      <c r="HTN278" s="676"/>
      <c r="HTO278" s="676"/>
      <c r="HTP278" s="676"/>
      <c r="HTQ278" s="676"/>
      <c r="HTR278" s="676"/>
      <c r="HTS278" s="676"/>
      <c r="HTT278" s="676"/>
      <c r="HTU278" s="676"/>
      <c r="HTV278" s="676"/>
      <c r="HTW278" s="676"/>
      <c r="HTX278" s="676"/>
      <c r="HTY278" s="676"/>
      <c r="HTZ278" s="676"/>
      <c r="HUA278" s="676"/>
      <c r="HUB278" s="676"/>
      <c r="HUC278" s="676"/>
      <c r="HUD278" s="676"/>
      <c r="HUE278" s="676"/>
      <c r="HUF278" s="676"/>
      <c r="HUG278" s="676"/>
      <c r="HUH278" s="674"/>
      <c r="HUI278" s="674"/>
      <c r="HUJ278" s="674"/>
      <c r="HUK278" s="674"/>
      <c r="HUL278" s="674"/>
      <c r="HUM278" s="674"/>
      <c r="HUN278" s="674"/>
      <c r="HUO278" s="674"/>
      <c r="HUP278" s="674"/>
      <c r="HUQ278" s="674"/>
      <c r="HUR278" s="674"/>
      <c r="HUS278" s="674"/>
      <c r="HUT278" s="674"/>
      <c r="HUU278" s="674"/>
      <c r="HUV278" s="674"/>
      <c r="HUW278" s="674"/>
      <c r="HUX278" s="674"/>
      <c r="HUY278" s="674"/>
      <c r="HUZ278" s="674"/>
      <c r="HVA278" s="674"/>
      <c r="HVB278" s="674"/>
      <c r="HVC278" s="674"/>
      <c r="HVD278" s="674"/>
      <c r="HVE278" s="674"/>
      <c r="HVF278" s="675"/>
      <c r="HVG278" s="675"/>
      <c r="HVH278" s="675"/>
      <c r="HVI278" s="675"/>
      <c r="HVJ278" s="675"/>
      <c r="HVK278" s="674"/>
      <c r="HVL278" s="674"/>
      <c r="HVM278" s="675"/>
      <c r="HVN278" s="675"/>
      <c r="HVO278" s="674"/>
      <c r="HVP278" s="674"/>
      <c r="HVQ278" s="675"/>
      <c r="HVR278" s="675"/>
      <c r="HVS278" s="674"/>
      <c r="HVT278" s="674"/>
      <c r="HVU278" s="674"/>
      <c r="HVV278" s="674"/>
      <c r="HVW278" s="674"/>
      <c r="HVX278" s="674"/>
      <c r="HVY278" s="674"/>
      <c r="HVZ278" s="675"/>
      <c r="HWA278" s="675"/>
      <c r="HWB278" s="674"/>
      <c r="HWC278" s="674"/>
      <c r="HWD278" s="675"/>
      <c r="HWE278" s="675"/>
      <c r="HWF278" s="674"/>
      <c r="HWG278" s="674"/>
      <c r="HWH278" s="674"/>
      <c r="HWI278" s="674"/>
      <c r="HWJ278" s="674"/>
      <c r="HWK278" s="673"/>
      <c r="HWL278" s="677"/>
      <c r="HWM278" s="674"/>
      <c r="HWN278" s="674"/>
      <c r="HWO278" s="674"/>
      <c r="HWP278" s="674"/>
      <c r="HWQ278" s="674"/>
      <c r="HWR278" s="674"/>
      <c r="HWS278" s="674"/>
      <c r="HWT278" s="676"/>
      <c r="HWU278" s="676"/>
      <c r="HWV278" s="676"/>
      <c r="HWW278" s="676"/>
      <c r="HWX278" s="676"/>
      <c r="HWY278" s="676"/>
      <c r="HWZ278" s="676"/>
      <c r="HXA278" s="676"/>
      <c r="HXB278" s="676"/>
      <c r="HXC278" s="676"/>
      <c r="HXD278" s="676"/>
      <c r="HXE278" s="676"/>
      <c r="HXF278" s="676"/>
      <c r="HXG278" s="676"/>
      <c r="HXH278" s="676"/>
      <c r="HXI278" s="676"/>
      <c r="HXJ278" s="676"/>
      <c r="HXK278" s="676"/>
      <c r="HXL278" s="676"/>
      <c r="HXM278" s="676"/>
      <c r="HXN278" s="676"/>
      <c r="HXO278" s="676"/>
      <c r="HXP278" s="676"/>
      <c r="HXQ278" s="676"/>
      <c r="HXR278" s="676"/>
      <c r="HXS278" s="676"/>
      <c r="HXT278" s="676"/>
      <c r="HXU278" s="676"/>
      <c r="HXV278" s="676"/>
      <c r="HXW278" s="676"/>
      <c r="HXX278" s="676"/>
      <c r="HXY278" s="676"/>
      <c r="HXZ278" s="676"/>
      <c r="HYA278" s="676"/>
      <c r="HYB278" s="676"/>
      <c r="HYC278" s="676"/>
      <c r="HYD278" s="676"/>
      <c r="HYE278" s="676"/>
      <c r="HYF278" s="676"/>
      <c r="HYG278" s="676"/>
      <c r="HYH278" s="676"/>
      <c r="HYI278" s="676"/>
      <c r="HYJ278" s="676"/>
      <c r="HYK278" s="676"/>
      <c r="HYL278" s="674"/>
      <c r="HYM278" s="674"/>
      <c r="HYN278" s="674"/>
      <c r="HYO278" s="674"/>
      <c r="HYP278" s="674"/>
      <c r="HYQ278" s="674"/>
      <c r="HYR278" s="674"/>
      <c r="HYS278" s="674"/>
      <c r="HYT278" s="674"/>
      <c r="HYU278" s="674"/>
      <c r="HYV278" s="674"/>
      <c r="HYW278" s="674"/>
      <c r="HYX278" s="674"/>
      <c r="HYY278" s="674"/>
      <c r="HYZ278" s="674"/>
      <c r="HZA278" s="674"/>
      <c r="HZB278" s="674"/>
      <c r="HZC278" s="674"/>
      <c r="HZD278" s="674"/>
      <c r="HZE278" s="674"/>
      <c r="HZF278" s="674"/>
      <c r="HZG278" s="674"/>
      <c r="HZH278" s="674"/>
      <c r="HZI278" s="674"/>
      <c r="HZJ278" s="675"/>
      <c r="HZK278" s="675"/>
      <c r="HZL278" s="675"/>
      <c r="HZM278" s="675"/>
      <c r="HZN278" s="675"/>
      <c r="HZO278" s="674"/>
      <c r="HZP278" s="674"/>
      <c r="HZQ278" s="675"/>
      <c r="HZR278" s="675"/>
      <c r="HZS278" s="674"/>
      <c r="HZT278" s="674"/>
      <c r="HZU278" s="675"/>
      <c r="HZV278" s="675"/>
      <c r="HZW278" s="674"/>
      <c r="HZX278" s="674"/>
      <c r="HZY278" s="674"/>
      <c r="HZZ278" s="674"/>
      <c r="IAA278" s="674"/>
      <c r="IAB278" s="674"/>
      <c r="IAC278" s="674"/>
      <c r="IAD278" s="675"/>
      <c r="IAE278" s="675"/>
      <c r="IAF278" s="674"/>
      <c r="IAG278" s="674"/>
      <c r="IAH278" s="675"/>
      <c r="IAI278" s="675"/>
      <c r="IAJ278" s="674"/>
      <c r="IAK278" s="674"/>
      <c r="IAL278" s="674"/>
      <c r="IAM278" s="674"/>
      <c r="IAN278" s="674"/>
      <c r="IAO278" s="673"/>
      <c r="IAP278" s="677"/>
      <c r="IAQ278" s="674"/>
      <c r="IAR278" s="674"/>
      <c r="IAS278" s="674"/>
      <c r="IAT278" s="674"/>
      <c r="IAU278" s="674"/>
      <c r="IAV278" s="674"/>
      <c r="IAW278" s="674"/>
      <c r="IAX278" s="676"/>
      <c r="IAY278" s="676"/>
      <c r="IAZ278" s="676"/>
      <c r="IBA278" s="676"/>
      <c r="IBB278" s="676"/>
      <c r="IBC278" s="676"/>
      <c r="IBD278" s="676"/>
      <c r="IBE278" s="676"/>
      <c r="IBF278" s="676"/>
      <c r="IBG278" s="676"/>
      <c r="IBH278" s="676"/>
      <c r="IBI278" s="676"/>
      <c r="IBJ278" s="676"/>
      <c r="IBK278" s="676"/>
      <c r="IBL278" s="676"/>
      <c r="IBM278" s="676"/>
      <c r="IBN278" s="676"/>
      <c r="IBO278" s="676"/>
      <c r="IBP278" s="676"/>
      <c r="IBQ278" s="676"/>
      <c r="IBR278" s="676"/>
      <c r="IBS278" s="676"/>
      <c r="IBT278" s="676"/>
      <c r="IBU278" s="676"/>
      <c r="IBV278" s="676"/>
      <c r="IBW278" s="676"/>
      <c r="IBX278" s="676"/>
      <c r="IBY278" s="676"/>
      <c r="IBZ278" s="676"/>
      <c r="ICA278" s="676"/>
      <c r="ICB278" s="676"/>
      <c r="ICC278" s="676"/>
      <c r="ICD278" s="676"/>
      <c r="ICE278" s="676"/>
      <c r="ICF278" s="676"/>
      <c r="ICG278" s="676"/>
      <c r="ICH278" s="676"/>
      <c r="ICI278" s="676"/>
      <c r="ICJ278" s="676"/>
      <c r="ICK278" s="676"/>
      <c r="ICL278" s="676"/>
      <c r="ICM278" s="676"/>
      <c r="ICN278" s="676"/>
      <c r="ICO278" s="676"/>
      <c r="ICP278" s="674"/>
      <c r="ICQ278" s="674"/>
      <c r="ICR278" s="674"/>
      <c r="ICS278" s="674"/>
      <c r="ICT278" s="674"/>
      <c r="ICU278" s="674"/>
      <c r="ICV278" s="674"/>
      <c r="ICW278" s="674"/>
      <c r="ICX278" s="674"/>
      <c r="ICY278" s="674"/>
      <c r="ICZ278" s="674"/>
      <c r="IDA278" s="674"/>
      <c r="IDB278" s="674"/>
      <c r="IDC278" s="674"/>
      <c r="IDD278" s="674"/>
      <c r="IDE278" s="674"/>
      <c r="IDF278" s="674"/>
      <c r="IDG278" s="674"/>
      <c r="IDH278" s="674"/>
      <c r="IDI278" s="674"/>
      <c r="IDJ278" s="674"/>
      <c r="IDK278" s="674"/>
      <c r="IDL278" s="674"/>
      <c r="IDM278" s="674"/>
      <c r="IDN278" s="675"/>
      <c r="IDO278" s="675"/>
      <c r="IDP278" s="675"/>
      <c r="IDQ278" s="675"/>
      <c r="IDR278" s="675"/>
      <c r="IDS278" s="674"/>
      <c r="IDT278" s="674"/>
      <c r="IDU278" s="675"/>
      <c r="IDV278" s="675"/>
      <c r="IDW278" s="674"/>
      <c r="IDX278" s="674"/>
      <c r="IDY278" s="675"/>
      <c r="IDZ278" s="675"/>
      <c r="IEA278" s="674"/>
      <c r="IEB278" s="674"/>
      <c r="IEC278" s="674"/>
      <c r="IED278" s="674"/>
      <c r="IEE278" s="674"/>
      <c r="IEF278" s="674"/>
      <c r="IEG278" s="674"/>
      <c r="IEH278" s="675"/>
      <c r="IEI278" s="675"/>
      <c r="IEJ278" s="674"/>
      <c r="IEK278" s="674"/>
      <c r="IEL278" s="675"/>
      <c r="IEM278" s="675"/>
      <c r="IEN278" s="674"/>
      <c r="IEO278" s="674"/>
      <c r="IEP278" s="674"/>
      <c r="IEQ278" s="674"/>
      <c r="IER278" s="674"/>
      <c r="IES278" s="673"/>
      <c r="IET278" s="677"/>
      <c r="IEU278" s="674"/>
      <c r="IEV278" s="674"/>
      <c r="IEW278" s="674"/>
      <c r="IEX278" s="674"/>
      <c r="IEY278" s="674"/>
      <c r="IEZ278" s="674"/>
      <c r="IFA278" s="674"/>
      <c r="IFB278" s="676"/>
      <c r="IFC278" s="676"/>
      <c r="IFD278" s="676"/>
      <c r="IFE278" s="676"/>
      <c r="IFF278" s="676"/>
      <c r="IFG278" s="676"/>
      <c r="IFH278" s="676"/>
      <c r="IFI278" s="676"/>
      <c r="IFJ278" s="676"/>
      <c r="IFK278" s="676"/>
      <c r="IFL278" s="676"/>
      <c r="IFM278" s="676"/>
      <c r="IFN278" s="676"/>
      <c r="IFO278" s="676"/>
      <c r="IFP278" s="676"/>
      <c r="IFQ278" s="676"/>
      <c r="IFR278" s="676"/>
      <c r="IFS278" s="676"/>
      <c r="IFT278" s="676"/>
      <c r="IFU278" s="676"/>
      <c r="IFV278" s="676"/>
      <c r="IFW278" s="676"/>
      <c r="IFX278" s="676"/>
      <c r="IFY278" s="676"/>
      <c r="IFZ278" s="676"/>
      <c r="IGA278" s="676"/>
      <c r="IGB278" s="676"/>
      <c r="IGC278" s="676"/>
      <c r="IGD278" s="676"/>
      <c r="IGE278" s="676"/>
      <c r="IGF278" s="676"/>
      <c r="IGG278" s="676"/>
      <c r="IGH278" s="676"/>
      <c r="IGI278" s="676"/>
      <c r="IGJ278" s="676"/>
      <c r="IGK278" s="676"/>
      <c r="IGL278" s="676"/>
      <c r="IGM278" s="676"/>
      <c r="IGN278" s="676"/>
      <c r="IGO278" s="676"/>
      <c r="IGP278" s="676"/>
      <c r="IGQ278" s="676"/>
      <c r="IGR278" s="676"/>
      <c r="IGS278" s="676"/>
      <c r="IGT278" s="674"/>
      <c r="IGU278" s="674"/>
      <c r="IGV278" s="674"/>
      <c r="IGW278" s="674"/>
      <c r="IGX278" s="674"/>
      <c r="IGY278" s="674"/>
      <c r="IGZ278" s="674"/>
      <c r="IHA278" s="674"/>
      <c r="IHB278" s="674"/>
      <c r="IHC278" s="674"/>
      <c r="IHD278" s="674"/>
      <c r="IHE278" s="674"/>
      <c r="IHF278" s="674"/>
      <c r="IHG278" s="674"/>
      <c r="IHH278" s="674"/>
      <c r="IHI278" s="674"/>
      <c r="IHJ278" s="674"/>
      <c r="IHK278" s="674"/>
      <c r="IHL278" s="674"/>
      <c r="IHM278" s="674"/>
      <c r="IHN278" s="674"/>
      <c r="IHO278" s="674"/>
      <c r="IHP278" s="674"/>
      <c r="IHQ278" s="674"/>
      <c r="IHR278" s="675"/>
      <c r="IHS278" s="675"/>
      <c r="IHT278" s="675"/>
      <c r="IHU278" s="675"/>
      <c r="IHV278" s="675"/>
      <c r="IHW278" s="674"/>
      <c r="IHX278" s="674"/>
      <c r="IHY278" s="675"/>
      <c r="IHZ278" s="675"/>
      <c r="IIA278" s="674"/>
      <c r="IIB278" s="674"/>
      <c r="IIC278" s="675"/>
      <c r="IID278" s="675"/>
      <c r="IIE278" s="674"/>
      <c r="IIF278" s="674"/>
      <c r="IIG278" s="674"/>
      <c r="IIH278" s="674"/>
      <c r="III278" s="674"/>
      <c r="IIJ278" s="674"/>
      <c r="IIK278" s="674"/>
      <c r="IIL278" s="675"/>
      <c r="IIM278" s="675"/>
      <c r="IIN278" s="674"/>
      <c r="IIO278" s="674"/>
      <c r="IIP278" s="675"/>
      <c r="IIQ278" s="675"/>
      <c r="IIR278" s="674"/>
      <c r="IIS278" s="674"/>
      <c r="IIT278" s="674"/>
      <c r="IIU278" s="674"/>
      <c r="IIV278" s="674"/>
      <c r="IIW278" s="673"/>
      <c r="IIX278" s="677"/>
      <c r="IIY278" s="674"/>
      <c r="IIZ278" s="674"/>
      <c r="IJA278" s="674"/>
      <c r="IJB278" s="674"/>
      <c r="IJC278" s="674"/>
      <c r="IJD278" s="674"/>
      <c r="IJE278" s="674"/>
      <c r="IJF278" s="676"/>
      <c r="IJG278" s="676"/>
      <c r="IJH278" s="676"/>
      <c r="IJI278" s="676"/>
      <c r="IJJ278" s="676"/>
      <c r="IJK278" s="676"/>
      <c r="IJL278" s="676"/>
      <c r="IJM278" s="676"/>
      <c r="IJN278" s="676"/>
      <c r="IJO278" s="676"/>
      <c r="IJP278" s="676"/>
      <c r="IJQ278" s="676"/>
      <c r="IJR278" s="676"/>
      <c r="IJS278" s="676"/>
      <c r="IJT278" s="676"/>
      <c r="IJU278" s="676"/>
      <c r="IJV278" s="676"/>
      <c r="IJW278" s="676"/>
      <c r="IJX278" s="676"/>
      <c r="IJY278" s="676"/>
      <c r="IJZ278" s="676"/>
      <c r="IKA278" s="676"/>
      <c r="IKB278" s="676"/>
      <c r="IKC278" s="676"/>
      <c r="IKD278" s="676"/>
      <c r="IKE278" s="676"/>
      <c r="IKF278" s="676"/>
      <c r="IKG278" s="676"/>
      <c r="IKH278" s="676"/>
      <c r="IKI278" s="676"/>
      <c r="IKJ278" s="676"/>
      <c r="IKK278" s="676"/>
      <c r="IKL278" s="676"/>
      <c r="IKM278" s="676"/>
      <c r="IKN278" s="676"/>
      <c r="IKO278" s="676"/>
      <c r="IKP278" s="676"/>
      <c r="IKQ278" s="676"/>
      <c r="IKR278" s="676"/>
      <c r="IKS278" s="676"/>
      <c r="IKT278" s="676"/>
      <c r="IKU278" s="676"/>
      <c r="IKV278" s="676"/>
      <c r="IKW278" s="676"/>
      <c r="IKX278" s="674"/>
      <c r="IKY278" s="674"/>
      <c r="IKZ278" s="674"/>
      <c r="ILA278" s="674"/>
      <c r="ILB278" s="674"/>
      <c r="ILC278" s="674"/>
      <c r="ILD278" s="674"/>
      <c r="ILE278" s="674"/>
      <c r="ILF278" s="674"/>
      <c r="ILG278" s="674"/>
      <c r="ILH278" s="674"/>
      <c r="ILI278" s="674"/>
      <c r="ILJ278" s="674"/>
      <c r="ILK278" s="674"/>
      <c r="ILL278" s="674"/>
      <c r="ILM278" s="674"/>
      <c r="ILN278" s="674"/>
      <c r="ILO278" s="674"/>
      <c r="ILP278" s="674"/>
      <c r="ILQ278" s="674"/>
      <c r="ILR278" s="674"/>
      <c r="ILS278" s="674"/>
      <c r="ILT278" s="674"/>
      <c r="ILU278" s="674"/>
      <c r="ILV278" s="675"/>
      <c r="ILW278" s="675"/>
      <c r="ILX278" s="675"/>
      <c r="ILY278" s="675"/>
      <c r="ILZ278" s="675"/>
      <c r="IMA278" s="674"/>
      <c r="IMB278" s="674"/>
      <c r="IMC278" s="675"/>
      <c r="IMD278" s="675"/>
      <c r="IME278" s="674"/>
      <c r="IMF278" s="674"/>
      <c r="IMG278" s="675"/>
      <c r="IMH278" s="675"/>
      <c r="IMI278" s="674"/>
      <c r="IMJ278" s="674"/>
      <c r="IMK278" s="674"/>
      <c r="IML278" s="674"/>
      <c r="IMM278" s="674"/>
      <c r="IMN278" s="674"/>
      <c r="IMO278" s="674"/>
      <c r="IMP278" s="675"/>
      <c r="IMQ278" s="675"/>
      <c r="IMR278" s="674"/>
      <c r="IMS278" s="674"/>
      <c r="IMT278" s="675"/>
      <c r="IMU278" s="675"/>
      <c r="IMV278" s="674"/>
      <c r="IMW278" s="674"/>
      <c r="IMX278" s="674"/>
      <c r="IMY278" s="674"/>
      <c r="IMZ278" s="674"/>
      <c r="INA278" s="673"/>
      <c r="INB278" s="677"/>
      <c r="INC278" s="674"/>
      <c r="IND278" s="674"/>
      <c r="INE278" s="674"/>
      <c r="INF278" s="674"/>
      <c r="ING278" s="674"/>
      <c r="INH278" s="674"/>
      <c r="INI278" s="674"/>
      <c r="INJ278" s="676"/>
      <c r="INK278" s="676"/>
      <c r="INL278" s="676"/>
      <c r="INM278" s="676"/>
      <c r="INN278" s="676"/>
      <c r="INO278" s="676"/>
      <c r="INP278" s="676"/>
      <c r="INQ278" s="676"/>
      <c r="INR278" s="676"/>
      <c r="INS278" s="676"/>
      <c r="INT278" s="676"/>
      <c r="INU278" s="676"/>
      <c r="INV278" s="676"/>
      <c r="INW278" s="676"/>
      <c r="INX278" s="676"/>
      <c r="INY278" s="676"/>
      <c r="INZ278" s="676"/>
      <c r="IOA278" s="676"/>
      <c r="IOB278" s="676"/>
      <c r="IOC278" s="676"/>
      <c r="IOD278" s="676"/>
      <c r="IOE278" s="676"/>
      <c r="IOF278" s="676"/>
      <c r="IOG278" s="676"/>
      <c r="IOH278" s="676"/>
      <c r="IOI278" s="676"/>
      <c r="IOJ278" s="676"/>
      <c r="IOK278" s="676"/>
      <c r="IOL278" s="676"/>
      <c r="IOM278" s="676"/>
      <c r="ION278" s="676"/>
      <c r="IOO278" s="676"/>
      <c r="IOP278" s="676"/>
      <c r="IOQ278" s="676"/>
      <c r="IOR278" s="676"/>
      <c r="IOS278" s="676"/>
      <c r="IOT278" s="676"/>
      <c r="IOU278" s="676"/>
      <c r="IOV278" s="676"/>
      <c r="IOW278" s="676"/>
      <c r="IOX278" s="676"/>
      <c r="IOY278" s="676"/>
      <c r="IOZ278" s="676"/>
      <c r="IPA278" s="676"/>
      <c r="IPB278" s="674"/>
      <c r="IPC278" s="674"/>
      <c r="IPD278" s="674"/>
      <c r="IPE278" s="674"/>
      <c r="IPF278" s="674"/>
      <c r="IPG278" s="674"/>
      <c r="IPH278" s="674"/>
      <c r="IPI278" s="674"/>
      <c r="IPJ278" s="674"/>
      <c r="IPK278" s="674"/>
      <c r="IPL278" s="674"/>
      <c r="IPM278" s="674"/>
      <c r="IPN278" s="674"/>
      <c r="IPO278" s="674"/>
      <c r="IPP278" s="674"/>
      <c r="IPQ278" s="674"/>
      <c r="IPR278" s="674"/>
      <c r="IPS278" s="674"/>
      <c r="IPT278" s="674"/>
      <c r="IPU278" s="674"/>
      <c r="IPV278" s="674"/>
      <c r="IPW278" s="674"/>
      <c r="IPX278" s="674"/>
      <c r="IPY278" s="674"/>
      <c r="IPZ278" s="675"/>
      <c r="IQA278" s="675"/>
      <c r="IQB278" s="675"/>
      <c r="IQC278" s="675"/>
      <c r="IQD278" s="675"/>
      <c r="IQE278" s="674"/>
      <c r="IQF278" s="674"/>
      <c r="IQG278" s="675"/>
      <c r="IQH278" s="675"/>
      <c r="IQI278" s="674"/>
      <c r="IQJ278" s="674"/>
      <c r="IQK278" s="675"/>
      <c r="IQL278" s="675"/>
      <c r="IQM278" s="674"/>
      <c r="IQN278" s="674"/>
      <c r="IQO278" s="674"/>
      <c r="IQP278" s="674"/>
      <c r="IQQ278" s="674"/>
      <c r="IQR278" s="674"/>
      <c r="IQS278" s="674"/>
      <c r="IQT278" s="675"/>
      <c r="IQU278" s="675"/>
      <c r="IQV278" s="674"/>
      <c r="IQW278" s="674"/>
      <c r="IQX278" s="675"/>
      <c r="IQY278" s="675"/>
      <c r="IQZ278" s="674"/>
      <c r="IRA278" s="674"/>
      <c r="IRB278" s="674"/>
      <c r="IRC278" s="674"/>
      <c r="IRD278" s="674"/>
      <c r="IRE278" s="673"/>
      <c r="IRF278" s="677"/>
      <c r="IRG278" s="674"/>
      <c r="IRH278" s="674"/>
      <c r="IRI278" s="674"/>
      <c r="IRJ278" s="674"/>
      <c r="IRK278" s="674"/>
      <c r="IRL278" s="674"/>
      <c r="IRM278" s="674"/>
      <c r="IRN278" s="676"/>
      <c r="IRO278" s="676"/>
      <c r="IRP278" s="676"/>
      <c r="IRQ278" s="676"/>
      <c r="IRR278" s="676"/>
      <c r="IRS278" s="676"/>
      <c r="IRT278" s="676"/>
      <c r="IRU278" s="676"/>
      <c r="IRV278" s="676"/>
      <c r="IRW278" s="676"/>
      <c r="IRX278" s="676"/>
      <c r="IRY278" s="676"/>
      <c r="IRZ278" s="676"/>
      <c r="ISA278" s="676"/>
      <c r="ISB278" s="676"/>
      <c r="ISC278" s="676"/>
      <c r="ISD278" s="676"/>
      <c r="ISE278" s="676"/>
      <c r="ISF278" s="676"/>
      <c r="ISG278" s="676"/>
      <c r="ISH278" s="676"/>
      <c r="ISI278" s="676"/>
      <c r="ISJ278" s="676"/>
      <c r="ISK278" s="676"/>
      <c r="ISL278" s="676"/>
      <c r="ISM278" s="676"/>
      <c r="ISN278" s="676"/>
      <c r="ISO278" s="676"/>
      <c r="ISP278" s="676"/>
      <c r="ISQ278" s="676"/>
      <c r="ISR278" s="676"/>
      <c r="ISS278" s="676"/>
      <c r="IST278" s="676"/>
      <c r="ISU278" s="676"/>
      <c r="ISV278" s="676"/>
      <c r="ISW278" s="676"/>
      <c r="ISX278" s="676"/>
      <c r="ISY278" s="676"/>
      <c r="ISZ278" s="676"/>
      <c r="ITA278" s="676"/>
      <c r="ITB278" s="676"/>
      <c r="ITC278" s="676"/>
      <c r="ITD278" s="676"/>
      <c r="ITE278" s="676"/>
      <c r="ITF278" s="674"/>
      <c r="ITG278" s="674"/>
      <c r="ITH278" s="674"/>
      <c r="ITI278" s="674"/>
      <c r="ITJ278" s="674"/>
      <c r="ITK278" s="674"/>
      <c r="ITL278" s="674"/>
      <c r="ITM278" s="674"/>
      <c r="ITN278" s="674"/>
      <c r="ITO278" s="674"/>
      <c r="ITP278" s="674"/>
      <c r="ITQ278" s="674"/>
      <c r="ITR278" s="674"/>
      <c r="ITS278" s="674"/>
      <c r="ITT278" s="674"/>
      <c r="ITU278" s="674"/>
      <c r="ITV278" s="674"/>
      <c r="ITW278" s="674"/>
      <c r="ITX278" s="674"/>
      <c r="ITY278" s="674"/>
      <c r="ITZ278" s="674"/>
      <c r="IUA278" s="674"/>
      <c r="IUB278" s="674"/>
      <c r="IUC278" s="674"/>
      <c r="IUD278" s="675"/>
      <c r="IUE278" s="675"/>
      <c r="IUF278" s="675"/>
      <c r="IUG278" s="675"/>
      <c r="IUH278" s="675"/>
      <c r="IUI278" s="674"/>
      <c r="IUJ278" s="674"/>
      <c r="IUK278" s="675"/>
      <c r="IUL278" s="675"/>
      <c r="IUM278" s="674"/>
      <c r="IUN278" s="674"/>
      <c r="IUO278" s="675"/>
      <c r="IUP278" s="675"/>
      <c r="IUQ278" s="674"/>
      <c r="IUR278" s="674"/>
      <c r="IUS278" s="674"/>
      <c r="IUT278" s="674"/>
      <c r="IUU278" s="674"/>
      <c r="IUV278" s="674"/>
      <c r="IUW278" s="674"/>
      <c r="IUX278" s="675"/>
      <c r="IUY278" s="675"/>
      <c r="IUZ278" s="674"/>
      <c r="IVA278" s="674"/>
      <c r="IVB278" s="675"/>
      <c r="IVC278" s="675"/>
      <c r="IVD278" s="674"/>
      <c r="IVE278" s="674"/>
      <c r="IVF278" s="674"/>
      <c r="IVG278" s="674"/>
      <c r="IVH278" s="674"/>
      <c r="IVI278" s="673"/>
      <c r="IVJ278" s="677"/>
      <c r="IVK278" s="674"/>
      <c r="IVL278" s="674"/>
      <c r="IVM278" s="674"/>
      <c r="IVN278" s="674"/>
      <c r="IVO278" s="674"/>
      <c r="IVP278" s="674"/>
      <c r="IVQ278" s="674"/>
      <c r="IVR278" s="676"/>
      <c r="IVS278" s="676"/>
      <c r="IVT278" s="676"/>
      <c r="IVU278" s="676"/>
      <c r="IVV278" s="676"/>
      <c r="IVW278" s="676"/>
      <c r="IVX278" s="676"/>
      <c r="IVY278" s="676"/>
      <c r="IVZ278" s="676"/>
      <c r="IWA278" s="676"/>
      <c r="IWB278" s="676"/>
      <c r="IWC278" s="676"/>
      <c r="IWD278" s="676"/>
      <c r="IWE278" s="676"/>
      <c r="IWF278" s="676"/>
      <c r="IWG278" s="676"/>
      <c r="IWH278" s="676"/>
      <c r="IWI278" s="676"/>
      <c r="IWJ278" s="676"/>
      <c r="IWK278" s="676"/>
      <c r="IWL278" s="676"/>
      <c r="IWM278" s="676"/>
      <c r="IWN278" s="676"/>
      <c r="IWO278" s="676"/>
      <c r="IWP278" s="676"/>
      <c r="IWQ278" s="676"/>
      <c r="IWR278" s="676"/>
      <c r="IWS278" s="676"/>
      <c r="IWT278" s="676"/>
      <c r="IWU278" s="676"/>
      <c r="IWV278" s="676"/>
      <c r="IWW278" s="676"/>
      <c r="IWX278" s="676"/>
      <c r="IWY278" s="676"/>
      <c r="IWZ278" s="676"/>
      <c r="IXA278" s="676"/>
      <c r="IXB278" s="676"/>
      <c r="IXC278" s="676"/>
      <c r="IXD278" s="676"/>
      <c r="IXE278" s="676"/>
      <c r="IXF278" s="676"/>
      <c r="IXG278" s="676"/>
      <c r="IXH278" s="676"/>
      <c r="IXI278" s="676"/>
      <c r="IXJ278" s="674"/>
      <c r="IXK278" s="674"/>
      <c r="IXL278" s="674"/>
      <c r="IXM278" s="674"/>
      <c r="IXN278" s="674"/>
      <c r="IXO278" s="674"/>
      <c r="IXP278" s="674"/>
      <c r="IXQ278" s="674"/>
      <c r="IXR278" s="674"/>
      <c r="IXS278" s="674"/>
      <c r="IXT278" s="674"/>
      <c r="IXU278" s="674"/>
      <c r="IXV278" s="674"/>
      <c r="IXW278" s="674"/>
      <c r="IXX278" s="674"/>
      <c r="IXY278" s="674"/>
      <c r="IXZ278" s="674"/>
      <c r="IYA278" s="674"/>
      <c r="IYB278" s="674"/>
      <c r="IYC278" s="674"/>
      <c r="IYD278" s="674"/>
      <c r="IYE278" s="674"/>
      <c r="IYF278" s="674"/>
      <c r="IYG278" s="674"/>
      <c r="IYH278" s="675"/>
      <c r="IYI278" s="675"/>
      <c r="IYJ278" s="675"/>
      <c r="IYK278" s="675"/>
      <c r="IYL278" s="675"/>
      <c r="IYM278" s="674"/>
      <c r="IYN278" s="674"/>
      <c r="IYO278" s="675"/>
      <c r="IYP278" s="675"/>
      <c r="IYQ278" s="674"/>
      <c r="IYR278" s="674"/>
      <c r="IYS278" s="675"/>
      <c r="IYT278" s="675"/>
      <c r="IYU278" s="674"/>
      <c r="IYV278" s="674"/>
      <c r="IYW278" s="674"/>
      <c r="IYX278" s="674"/>
      <c r="IYY278" s="674"/>
      <c r="IYZ278" s="674"/>
      <c r="IZA278" s="674"/>
      <c r="IZB278" s="675"/>
      <c r="IZC278" s="675"/>
      <c r="IZD278" s="674"/>
      <c r="IZE278" s="674"/>
      <c r="IZF278" s="675"/>
      <c r="IZG278" s="675"/>
      <c r="IZH278" s="674"/>
      <c r="IZI278" s="674"/>
      <c r="IZJ278" s="674"/>
      <c r="IZK278" s="674"/>
      <c r="IZL278" s="674"/>
      <c r="IZM278" s="673"/>
      <c r="IZN278" s="677"/>
      <c r="IZO278" s="674"/>
      <c r="IZP278" s="674"/>
      <c r="IZQ278" s="674"/>
      <c r="IZR278" s="674"/>
      <c r="IZS278" s="674"/>
      <c r="IZT278" s="674"/>
      <c r="IZU278" s="674"/>
      <c r="IZV278" s="676"/>
      <c r="IZW278" s="676"/>
      <c r="IZX278" s="676"/>
      <c r="IZY278" s="676"/>
      <c r="IZZ278" s="676"/>
      <c r="JAA278" s="676"/>
      <c r="JAB278" s="676"/>
      <c r="JAC278" s="676"/>
      <c r="JAD278" s="676"/>
      <c r="JAE278" s="676"/>
      <c r="JAF278" s="676"/>
      <c r="JAG278" s="676"/>
      <c r="JAH278" s="676"/>
      <c r="JAI278" s="676"/>
      <c r="JAJ278" s="676"/>
      <c r="JAK278" s="676"/>
      <c r="JAL278" s="676"/>
      <c r="JAM278" s="676"/>
      <c r="JAN278" s="676"/>
      <c r="JAO278" s="676"/>
      <c r="JAP278" s="676"/>
      <c r="JAQ278" s="676"/>
      <c r="JAR278" s="676"/>
      <c r="JAS278" s="676"/>
      <c r="JAT278" s="676"/>
      <c r="JAU278" s="676"/>
      <c r="JAV278" s="676"/>
      <c r="JAW278" s="676"/>
      <c r="JAX278" s="676"/>
      <c r="JAY278" s="676"/>
      <c r="JAZ278" s="676"/>
      <c r="JBA278" s="676"/>
      <c r="JBB278" s="676"/>
      <c r="JBC278" s="676"/>
      <c r="JBD278" s="676"/>
      <c r="JBE278" s="676"/>
      <c r="JBF278" s="676"/>
      <c r="JBG278" s="676"/>
      <c r="JBH278" s="676"/>
      <c r="JBI278" s="676"/>
      <c r="JBJ278" s="676"/>
      <c r="JBK278" s="676"/>
      <c r="JBL278" s="676"/>
      <c r="JBM278" s="676"/>
      <c r="JBN278" s="674"/>
      <c r="JBO278" s="674"/>
      <c r="JBP278" s="674"/>
      <c r="JBQ278" s="674"/>
      <c r="JBR278" s="674"/>
      <c r="JBS278" s="674"/>
      <c r="JBT278" s="674"/>
      <c r="JBU278" s="674"/>
      <c r="JBV278" s="674"/>
      <c r="JBW278" s="674"/>
      <c r="JBX278" s="674"/>
      <c r="JBY278" s="674"/>
      <c r="JBZ278" s="674"/>
      <c r="JCA278" s="674"/>
      <c r="JCB278" s="674"/>
      <c r="JCC278" s="674"/>
      <c r="JCD278" s="674"/>
      <c r="JCE278" s="674"/>
      <c r="JCF278" s="674"/>
      <c r="JCG278" s="674"/>
      <c r="JCH278" s="674"/>
      <c r="JCI278" s="674"/>
      <c r="JCJ278" s="674"/>
      <c r="JCK278" s="674"/>
      <c r="JCL278" s="675"/>
      <c r="JCM278" s="675"/>
      <c r="JCN278" s="675"/>
      <c r="JCO278" s="675"/>
      <c r="JCP278" s="675"/>
      <c r="JCQ278" s="674"/>
      <c r="JCR278" s="674"/>
      <c r="JCS278" s="675"/>
      <c r="JCT278" s="675"/>
      <c r="JCU278" s="674"/>
      <c r="JCV278" s="674"/>
      <c r="JCW278" s="675"/>
      <c r="JCX278" s="675"/>
      <c r="JCY278" s="674"/>
      <c r="JCZ278" s="674"/>
      <c r="JDA278" s="674"/>
      <c r="JDB278" s="674"/>
      <c r="JDC278" s="674"/>
      <c r="JDD278" s="674"/>
      <c r="JDE278" s="674"/>
      <c r="JDF278" s="675"/>
      <c r="JDG278" s="675"/>
      <c r="JDH278" s="674"/>
      <c r="JDI278" s="674"/>
      <c r="JDJ278" s="675"/>
      <c r="JDK278" s="675"/>
      <c r="JDL278" s="674"/>
      <c r="JDM278" s="674"/>
      <c r="JDN278" s="674"/>
      <c r="JDO278" s="674"/>
      <c r="JDP278" s="674"/>
      <c r="JDQ278" s="673"/>
      <c r="JDR278" s="677"/>
      <c r="JDS278" s="674"/>
      <c r="JDT278" s="674"/>
      <c r="JDU278" s="674"/>
      <c r="JDV278" s="674"/>
      <c r="JDW278" s="674"/>
      <c r="JDX278" s="674"/>
      <c r="JDY278" s="674"/>
      <c r="JDZ278" s="676"/>
      <c r="JEA278" s="676"/>
      <c r="JEB278" s="676"/>
      <c r="JEC278" s="676"/>
      <c r="JED278" s="676"/>
      <c r="JEE278" s="676"/>
      <c r="JEF278" s="676"/>
      <c r="JEG278" s="676"/>
      <c r="JEH278" s="676"/>
      <c r="JEI278" s="676"/>
      <c r="JEJ278" s="676"/>
      <c r="JEK278" s="676"/>
      <c r="JEL278" s="676"/>
      <c r="JEM278" s="676"/>
      <c r="JEN278" s="676"/>
      <c r="JEO278" s="676"/>
      <c r="JEP278" s="676"/>
      <c r="JEQ278" s="676"/>
      <c r="JER278" s="676"/>
      <c r="JES278" s="676"/>
      <c r="JET278" s="676"/>
      <c r="JEU278" s="676"/>
      <c r="JEV278" s="676"/>
      <c r="JEW278" s="676"/>
      <c r="JEX278" s="676"/>
      <c r="JEY278" s="676"/>
      <c r="JEZ278" s="676"/>
      <c r="JFA278" s="676"/>
      <c r="JFB278" s="676"/>
      <c r="JFC278" s="676"/>
      <c r="JFD278" s="676"/>
      <c r="JFE278" s="676"/>
      <c r="JFF278" s="676"/>
      <c r="JFG278" s="676"/>
      <c r="JFH278" s="676"/>
      <c r="JFI278" s="676"/>
      <c r="JFJ278" s="676"/>
      <c r="JFK278" s="676"/>
      <c r="JFL278" s="676"/>
      <c r="JFM278" s="676"/>
      <c r="JFN278" s="676"/>
      <c r="JFO278" s="676"/>
      <c r="JFP278" s="676"/>
      <c r="JFQ278" s="676"/>
      <c r="JFR278" s="674"/>
      <c r="JFS278" s="674"/>
      <c r="JFT278" s="674"/>
      <c r="JFU278" s="674"/>
      <c r="JFV278" s="674"/>
      <c r="JFW278" s="674"/>
      <c r="JFX278" s="674"/>
      <c r="JFY278" s="674"/>
      <c r="JFZ278" s="674"/>
      <c r="JGA278" s="674"/>
      <c r="JGB278" s="674"/>
      <c r="JGC278" s="674"/>
      <c r="JGD278" s="674"/>
      <c r="JGE278" s="674"/>
      <c r="JGF278" s="674"/>
      <c r="JGG278" s="674"/>
      <c r="JGH278" s="674"/>
      <c r="JGI278" s="674"/>
      <c r="JGJ278" s="674"/>
      <c r="JGK278" s="674"/>
      <c r="JGL278" s="674"/>
      <c r="JGM278" s="674"/>
      <c r="JGN278" s="674"/>
      <c r="JGO278" s="674"/>
      <c r="JGP278" s="675"/>
      <c r="JGQ278" s="675"/>
      <c r="JGR278" s="675"/>
      <c r="JGS278" s="675"/>
      <c r="JGT278" s="675"/>
      <c r="JGU278" s="674"/>
      <c r="JGV278" s="674"/>
      <c r="JGW278" s="675"/>
      <c r="JGX278" s="675"/>
      <c r="JGY278" s="674"/>
      <c r="JGZ278" s="674"/>
      <c r="JHA278" s="675"/>
      <c r="JHB278" s="675"/>
      <c r="JHC278" s="674"/>
      <c r="JHD278" s="674"/>
      <c r="JHE278" s="674"/>
      <c r="JHF278" s="674"/>
      <c r="JHG278" s="674"/>
      <c r="JHH278" s="674"/>
      <c r="JHI278" s="674"/>
      <c r="JHJ278" s="675"/>
      <c r="JHK278" s="675"/>
      <c r="JHL278" s="674"/>
      <c r="JHM278" s="674"/>
      <c r="JHN278" s="675"/>
      <c r="JHO278" s="675"/>
      <c r="JHP278" s="674"/>
      <c r="JHQ278" s="674"/>
      <c r="JHR278" s="674"/>
      <c r="JHS278" s="674"/>
      <c r="JHT278" s="674"/>
      <c r="JHU278" s="673"/>
      <c r="JHV278" s="677"/>
      <c r="JHW278" s="674"/>
      <c r="JHX278" s="674"/>
      <c r="JHY278" s="674"/>
      <c r="JHZ278" s="674"/>
      <c r="JIA278" s="674"/>
      <c r="JIB278" s="674"/>
      <c r="JIC278" s="674"/>
      <c r="JID278" s="676"/>
      <c r="JIE278" s="676"/>
      <c r="JIF278" s="676"/>
      <c r="JIG278" s="676"/>
      <c r="JIH278" s="676"/>
      <c r="JII278" s="676"/>
      <c r="JIJ278" s="676"/>
      <c r="JIK278" s="676"/>
      <c r="JIL278" s="676"/>
      <c r="JIM278" s="676"/>
      <c r="JIN278" s="676"/>
      <c r="JIO278" s="676"/>
      <c r="JIP278" s="676"/>
      <c r="JIQ278" s="676"/>
      <c r="JIR278" s="676"/>
      <c r="JIS278" s="676"/>
      <c r="JIT278" s="676"/>
      <c r="JIU278" s="676"/>
      <c r="JIV278" s="676"/>
      <c r="JIW278" s="676"/>
      <c r="JIX278" s="676"/>
      <c r="JIY278" s="676"/>
      <c r="JIZ278" s="676"/>
      <c r="JJA278" s="676"/>
      <c r="JJB278" s="676"/>
      <c r="JJC278" s="676"/>
      <c r="JJD278" s="676"/>
      <c r="JJE278" s="676"/>
      <c r="JJF278" s="676"/>
      <c r="JJG278" s="676"/>
      <c r="JJH278" s="676"/>
      <c r="JJI278" s="676"/>
      <c r="JJJ278" s="676"/>
      <c r="JJK278" s="676"/>
      <c r="JJL278" s="676"/>
      <c r="JJM278" s="676"/>
      <c r="JJN278" s="676"/>
      <c r="JJO278" s="676"/>
      <c r="JJP278" s="676"/>
      <c r="JJQ278" s="676"/>
      <c r="JJR278" s="676"/>
      <c r="JJS278" s="676"/>
      <c r="JJT278" s="676"/>
      <c r="JJU278" s="676"/>
      <c r="JJV278" s="674"/>
      <c r="JJW278" s="674"/>
      <c r="JJX278" s="674"/>
      <c r="JJY278" s="674"/>
      <c r="JJZ278" s="674"/>
      <c r="JKA278" s="674"/>
      <c r="JKB278" s="674"/>
      <c r="JKC278" s="674"/>
      <c r="JKD278" s="674"/>
      <c r="JKE278" s="674"/>
      <c r="JKF278" s="674"/>
      <c r="JKG278" s="674"/>
      <c r="JKH278" s="674"/>
      <c r="JKI278" s="674"/>
      <c r="JKJ278" s="674"/>
      <c r="JKK278" s="674"/>
      <c r="JKL278" s="674"/>
      <c r="JKM278" s="674"/>
      <c r="JKN278" s="674"/>
      <c r="JKO278" s="674"/>
      <c r="JKP278" s="674"/>
      <c r="JKQ278" s="674"/>
      <c r="JKR278" s="674"/>
      <c r="JKS278" s="674"/>
      <c r="JKT278" s="675"/>
      <c r="JKU278" s="675"/>
      <c r="JKV278" s="675"/>
      <c r="JKW278" s="675"/>
      <c r="JKX278" s="675"/>
      <c r="JKY278" s="674"/>
      <c r="JKZ278" s="674"/>
      <c r="JLA278" s="675"/>
      <c r="JLB278" s="675"/>
      <c r="JLC278" s="674"/>
      <c r="JLD278" s="674"/>
      <c r="JLE278" s="675"/>
      <c r="JLF278" s="675"/>
      <c r="JLG278" s="674"/>
      <c r="JLH278" s="674"/>
      <c r="JLI278" s="674"/>
      <c r="JLJ278" s="674"/>
      <c r="JLK278" s="674"/>
      <c r="JLL278" s="674"/>
      <c r="JLM278" s="674"/>
      <c r="JLN278" s="675"/>
      <c r="JLO278" s="675"/>
      <c r="JLP278" s="674"/>
      <c r="JLQ278" s="674"/>
      <c r="JLR278" s="675"/>
      <c r="JLS278" s="675"/>
      <c r="JLT278" s="674"/>
      <c r="JLU278" s="674"/>
      <c r="JLV278" s="674"/>
      <c r="JLW278" s="674"/>
      <c r="JLX278" s="674"/>
      <c r="JLY278" s="673"/>
      <c r="JLZ278" s="677"/>
      <c r="JMA278" s="674"/>
      <c r="JMB278" s="674"/>
      <c r="JMC278" s="674"/>
      <c r="JMD278" s="674"/>
      <c r="JME278" s="674"/>
      <c r="JMF278" s="674"/>
      <c r="JMG278" s="674"/>
      <c r="JMH278" s="676"/>
      <c r="JMI278" s="676"/>
      <c r="JMJ278" s="676"/>
      <c r="JMK278" s="676"/>
      <c r="JML278" s="676"/>
      <c r="JMM278" s="676"/>
      <c r="JMN278" s="676"/>
      <c r="JMO278" s="676"/>
      <c r="JMP278" s="676"/>
      <c r="JMQ278" s="676"/>
      <c r="JMR278" s="676"/>
      <c r="JMS278" s="676"/>
      <c r="JMT278" s="676"/>
      <c r="JMU278" s="676"/>
      <c r="JMV278" s="676"/>
      <c r="JMW278" s="676"/>
      <c r="JMX278" s="676"/>
      <c r="JMY278" s="676"/>
      <c r="JMZ278" s="676"/>
      <c r="JNA278" s="676"/>
      <c r="JNB278" s="676"/>
      <c r="JNC278" s="676"/>
      <c r="JND278" s="676"/>
      <c r="JNE278" s="676"/>
      <c r="JNF278" s="676"/>
      <c r="JNG278" s="676"/>
      <c r="JNH278" s="676"/>
      <c r="JNI278" s="676"/>
      <c r="JNJ278" s="676"/>
      <c r="JNK278" s="676"/>
      <c r="JNL278" s="676"/>
      <c r="JNM278" s="676"/>
      <c r="JNN278" s="676"/>
      <c r="JNO278" s="676"/>
      <c r="JNP278" s="676"/>
      <c r="JNQ278" s="676"/>
      <c r="JNR278" s="676"/>
      <c r="JNS278" s="676"/>
      <c r="JNT278" s="676"/>
      <c r="JNU278" s="676"/>
      <c r="JNV278" s="676"/>
      <c r="JNW278" s="676"/>
      <c r="JNX278" s="676"/>
      <c r="JNY278" s="676"/>
      <c r="JNZ278" s="674"/>
      <c r="JOA278" s="674"/>
      <c r="JOB278" s="674"/>
      <c r="JOC278" s="674"/>
      <c r="JOD278" s="674"/>
      <c r="JOE278" s="674"/>
      <c r="JOF278" s="674"/>
      <c r="JOG278" s="674"/>
      <c r="JOH278" s="674"/>
      <c r="JOI278" s="674"/>
      <c r="JOJ278" s="674"/>
      <c r="JOK278" s="674"/>
      <c r="JOL278" s="674"/>
      <c r="JOM278" s="674"/>
      <c r="JON278" s="674"/>
      <c r="JOO278" s="674"/>
      <c r="JOP278" s="674"/>
      <c r="JOQ278" s="674"/>
      <c r="JOR278" s="674"/>
      <c r="JOS278" s="674"/>
      <c r="JOT278" s="674"/>
      <c r="JOU278" s="674"/>
      <c r="JOV278" s="674"/>
      <c r="JOW278" s="674"/>
      <c r="JOX278" s="675"/>
      <c r="JOY278" s="675"/>
      <c r="JOZ278" s="675"/>
      <c r="JPA278" s="675"/>
      <c r="JPB278" s="675"/>
      <c r="JPC278" s="674"/>
      <c r="JPD278" s="674"/>
      <c r="JPE278" s="675"/>
      <c r="JPF278" s="675"/>
      <c r="JPG278" s="674"/>
      <c r="JPH278" s="674"/>
      <c r="JPI278" s="675"/>
      <c r="JPJ278" s="675"/>
      <c r="JPK278" s="674"/>
      <c r="JPL278" s="674"/>
      <c r="JPM278" s="674"/>
      <c r="JPN278" s="674"/>
      <c r="JPO278" s="674"/>
      <c r="JPP278" s="674"/>
      <c r="JPQ278" s="674"/>
      <c r="JPR278" s="675"/>
      <c r="JPS278" s="675"/>
      <c r="JPT278" s="674"/>
      <c r="JPU278" s="674"/>
      <c r="JPV278" s="675"/>
      <c r="JPW278" s="675"/>
      <c r="JPX278" s="674"/>
      <c r="JPY278" s="674"/>
      <c r="JPZ278" s="674"/>
      <c r="JQA278" s="674"/>
      <c r="JQB278" s="674"/>
      <c r="JQC278" s="673"/>
      <c r="JQD278" s="677"/>
      <c r="JQE278" s="674"/>
      <c r="JQF278" s="674"/>
      <c r="JQG278" s="674"/>
      <c r="JQH278" s="674"/>
      <c r="JQI278" s="674"/>
      <c r="JQJ278" s="674"/>
      <c r="JQK278" s="674"/>
      <c r="JQL278" s="676"/>
      <c r="JQM278" s="676"/>
      <c r="JQN278" s="676"/>
      <c r="JQO278" s="676"/>
      <c r="JQP278" s="676"/>
      <c r="JQQ278" s="676"/>
      <c r="JQR278" s="676"/>
      <c r="JQS278" s="676"/>
      <c r="JQT278" s="676"/>
      <c r="JQU278" s="676"/>
      <c r="JQV278" s="676"/>
      <c r="JQW278" s="676"/>
      <c r="JQX278" s="676"/>
      <c r="JQY278" s="676"/>
      <c r="JQZ278" s="676"/>
      <c r="JRA278" s="676"/>
      <c r="JRB278" s="676"/>
      <c r="JRC278" s="676"/>
      <c r="JRD278" s="676"/>
      <c r="JRE278" s="676"/>
      <c r="JRF278" s="676"/>
      <c r="JRG278" s="676"/>
      <c r="JRH278" s="676"/>
      <c r="JRI278" s="676"/>
      <c r="JRJ278" s="676"/>
      <c r="JRK278" s="676"/>
      <c r="JRL278" s="676"/>
      <c r="JRM278" s="676"/>
      <c r="JRN278" s="676"/>
      <c r="JRO278" s="676"/>
      <c r="JRP278" s="676"/>
      <c r="JRQ278" s="676"/>
      <c r="JRR278" s="676"/>
      <c r="JRS278" s="676"/>
      <c r="JRT278" s="676"/>
      <c r="JRU278" s="676"/>
      <c r="JRV278" s="676"/>
      <c r="JRW278" s="676"/>
      <c r="JRX278" s="676"/>
      <c r="JRY278" s="676"/>
      <c r="JRZ278" s="676"/>
      <c r="JSA278" s="676"/>
      <c r="JSB278" s="676"/>
      <c r="JSC278" s="676"/>
      <c r="JSD278" s="674"/>
      <c r="JSE278" s="674"/>
      <c r="JSF278" s="674"/>
      <c r="JSG278" s="674"/>
      <c r="JSH278" s="674"/>
      <c r="JSI278" s="674"/>
      <c r="JSJ278" s="674"/>
      <c r="JSK278" s="674"/>
      <c r="JSL278" s="674"/>
      <c r="JSM278" s="674"/>
      <c r="JSN278" s="674"/>
      <c r="JSO278" s="674"/>
      <c r="JSP278" s="674"/>
      <c r="JSQ278" s="674"/>
      <c r="JSR278" s="674"/>
      <c r="JSS278" s="674"/>
      <c r="JST278" s="674"/>
      <c r="JSU278" s="674"/>
      <c r="JSV278" s="674"/>
      <c r="JSW278" s="674"/>
      <c r="JSX278" s="674"/>
      <c r="JSY278" s="674"/>
      <c r="JSZ278" s="674"/>
      <c r="JTA278" s="674"/>
      <c r="JTB278" s="675"/>
      <c r="JTC278" s="675"/>
      <c r="JTD278" s="675"/>
      <c r="JTE278" s="675"/>
      <c r="JTF278" s="675"/>
      <c r="JTG278" s="674"/>
      <c r="JTH278" s="674"/>
      <c r="JTI278" s="675"/>
      <c r="JTJ278" s="675"/>
      <c r="JTK278" s="674"/>
      <c r="JTL278" s="674"/>
      <c r="JTM278" s="675"/>
      <c r="JTN278" s="675"/>
      <c r="JTO278" s="674"/>
      <c r="JTP278" s="674"/>
      <c r="JTQ278" s="674"/>
      <c r="JTR278" s="674"/>
      <c r="JTS278" s="674"/>
      <c r="JTT278" s="674"/>
      <c r="JTU278" s="674"/>
      <c r="JTV278" s="675"/>
      <c r="JTW278" s="675"/>
      <c r="JTX278" s="674"/>
      <c r="JTY278" s="674"/>
      <c r="JTZ278" s="675"/>
      <c r="JUA278" s="675"/>
      <c r="JUB278" s="674"/>
      <c r="JUC278" s="674"/>
      <c r="JUD278" s="674"/>
      <c r="JUE278" s="674"/>
      <c r="JUF278" s="674"/>
      <c r="JUG278" s="673"/>
      <c r="JUH278" s="677"/>
      <c r="JUI278" s="674"/>
      <c r="JUJ278" s="674"/>
      <c r="JUK278" s="674"/>
      <c r="JUL278" s="674"/>
      <c r="JUM278" s="674"/>
      <c r="JUN278" s="674"/>
      <c r="JUO278" s="674"/>
      <c r="JUP278" s="676"/>
      <c r="JUQ278" s="676"/>
      <c r="JUR278" s="676"/>
      <c r="JUS278" s="676"/>
      <c r="JUT278" s="676"/>
      <c r="JUU278" s="676"/>
      <c r="JUV278" s="676"/>
      <c r="JUW278" s="676"/>
      <c r="JUX278" s="676"/>
      <c r="JUY278" s="676"/>
      <c r="JUZ278" s="676"/>
      <c r="JVA278" s="676"/>
      <c r="JVB278" s="676"/>
      <c r="JVC278" s="676"/>
      <c r="JVD278" s="676"/>
      <c r="JVE278" s="676"/>
      <c r="JVF278" s="676"/>
      <c r="JVG278" s="676"/>
      <c r="JVH278" s="676"/>
      <c r="JVI278" s="676"/>
      <c r="JVJ278" s="676"/>
      <c r="JVK278" s="676"/>
      <c r="JVL278" s="676"/>
      <c r="JVM278" s="676"/>
      <c r="JVN278" s="676"/>
      <c r="JVO278" s="676"/>
      <c r="JVP278" s="676"/>
      <c r="JVQ278" s="676"/>
      <c r="JVR278" s="676"/>
      <c r="JVS278" s="676"/>
      <c r="JVT278" s="676"/>
      <c r="JVU278" s="676"/>
      <c r="JVV278" s="676"/>
      <c r="JVW278" s="676"/>
      <c r="JVX278" s="676"/>
      <c r="JVY278" s="676"/>
      <c r="JVZ278" s="676"/>
      <c r="JWA278" s="676"/>
      <c r="JWB278" s="676"/>
      <c r="JWC278" s="676"/>
      <c r="JWD278" s="676"/>
      <c r="JWE278" s="676"/>
      <c r="JWF278" s="676"/>
      <c r="JWG278" s="676"/>
      <c r="JWH278" s="674"/>
      <c r="JWI278" s="674"/>
      <c r="JWJ278" s="674"/>
      <c r="JWK278" s="674"/>
      <c r="JWL278" s="674"/>
      <c r="JWM278" s="674"/>
      <c r="JWN278" s="674"/>
      <c r="JWO278" s="674"/>
      <c r="JWP278" s="674"/>
      <c r="JWQ278" s="674"/>
      <c r="JWR278" s="674"/>
      <c r="JWS278" s="674"/>
      <c r="JWT278" s="674"/>
      <c r="JWU278" s="674"/>
      <c r="JWV278" s="674"/>
      <c r="JWW278" s="674"/>
      <c r="JWX278" s="674"/>
      <c r="JWY278" s="674"/>
      <c r="JWZ278" s="674"/>
      <c r="JXA278" s="674"/>
      <c r="JXB278" s="674"/>
      <c r="JXC278" s="674"/>
      <c r="JXD278" s="674"/>
      <c r="JXE278" s="674"/>
      <c r="JXF278" s="675"/>
      <c r="JXG278" s="675"/>
      <c r="JXH278" s="675"/>
      <c r="JXI278" s="675"/>
      <c r="JXJ278" s="675"/>
      <c r="JXK278" s="674"/>
      <c r="JXL278" s="674"/>
      <c r="JXM278" s="675"/>
      <c r="JXN278" s="675"/>
      <c r="JXO278" s="674"/>
      <c r="JXP278" s="674"/>
      <c r="JXQ278" s="675"/>
      <c r="JXR278" s="675"/>
      <c r="JXS278" s="674"/>
      <c r="JXT278" s="674"/>
      <c r="JXU278" s="674"/>
      <c r="JXV278" s="674"/>
      <c r="JXW278" s="674"/>
      <c r="JXX278" s="674"/>
      <c r="JXY278" s="674"/>
      <c r="JXZ278" s="675"/>
      <c r="JYA278" s="675"/>
      <c r="JYB278" s="674"/>
      <c r="JYC278" s="674"/>
      <c r="JYD278" s="675"/>
      <c r="JYE278" s="675"/>
      <c r="JYF278" s="674"/>
      <c r="JYG278" s="674"/>
      <c r="JYH278" s="674"/>
      <c r="JYI278" s="674"/>
      <c r="JYJ278" s="674"/>
      <c r="JYK278" s="673"/>
      <c r="JYL278" s="677"/>
      <c r="JYM278" s="674"/>
      <c r="JYN278" s="674"/>
      <c r="JYO278" s="674"/>
      <c r="JYP278" s="674"/>
      <c r="JYQ278" s="674"/>
      <c r="JYR278" s="674"/>
      <c r="JYS278" s="674"/>
      <c r="JYT278" s="676"/>
      <c r="JYU278" s="676"/>
      <c r="JYV278" s="676"/>
      <c r="JYW278" s="676"/>
      <c r="JYX278" s="676"/>
      <c r="JYY278" s="676"/>
      <c r="JYZ278" s="676"/>
      <c r="JZA278" s="676"/>
      <c r="JZB278" s="676"/>
      <c r="JZC278" s="676"/>
      <c r="JZD278" s="676"/>
      <c r="JZE278" s="676"/>
      <c r="JZF278" s="676"/>
      <c r="JZG278" s="676"/>
      <c r="JZH278" s="676"/>
      <c r="JZI278" s="676"/>
      <c r="JZJ278" s="676"/>
      <c r="JZK278" s="676"/>
      <c r="JZL278" s="676"/>
      <c r="JZM278" s="676"/>
      <c r="JZN278" s="676"/>
      <c r="JZO278" s="676"/>
      <c r="JZP278" s="676"/>
      <c r="JZQ278" s="676"/>
      <c r="JZR278" s="676"/>
      <c r="JZS278" s="676"/>
      <c r="JZT278" s="676"/>
      <c r="JZU278" s="676"/>
      <c r="JZV278" s="676"/>
      <c r="JZW278" s="676"/>
      <c r="JZX278" s="676"/>
      <c r="JZY278" s="676"/>
      <c r="JZZ278" s="676"/>
      <c r="KAA278" s="676"/>
      <c r="KAB278" s="676"/>
      <c r="KAC278" s="676"/>
      <c r="KAD278" s="676"/>
      <c r="KAE278" s="676"/>
      <c r="KAF278" s="676"/>
      <c r="KAG278" s="676"/>
      <c r="KAH278" s="676"/>
      <c r="KAI278" s="676"/>
      <c r="KAJ278" s="676"/>
      <c r="KAK278" s="676"/>
      <c r="KAL278" s="674"/>
      <c r="KAM278" s="674"/>
      <c r="KAN278" s="674"/>
      <c r="KAO278" s="674"/>
      <c r="KAP278" s="674"/>
      <c r="KAQ278" s="674"/>
      <c r="KAR278" s="674"/>
      <c r="KAS278" s="674"/>
      <c r="KAT278" s="674"/>
      <c r="KAU278" s="674"/>
      <c r="KAV278" s="674"/>
      <c r="KAW278" s="674"/>
      <c r="KAX278" s="674"/>
      <c r="KAY278" s="674"/>
      <c r="KAZ278" s="674"/>
      <c r="KBA278" s="674"/>
      <c r="KBB278" s="674"/>
      <c r="KBC278" s="674"/>
      <c r="KBD278" s="674"/>
      <c r="KBE278" s="674"/>
      <c r="KBF278" s="674"/>
      <c r="KBG278" s="674"/>
      <c r="KBH278" s="674"/>
      <c r="KBI278" s="674"/>
      <c r="KBJ278" s="675"/>
      <c r="KBK278" s="675"/>
      <c r="KBL278" s="675"/>
      <c r="KBM278" s="675"/>
      <c r="KBN278" s="675"/>
      <c r="KBO278" s="674"/>
      <c r="KBP278" s="674"/>
      <c r="KBQ278" s="675"/>
      <c r="KBR278" s="675"/>
      <c r="KBS278" s="674"/>
      <c r="KBT278" s="674"/>
      <c r="KBU278" s="675"/>
      <c r="KBV278" s="675"/>
      <c r="KBW278" s="674"/>
      <c r="KBX278" s="674"/>
      <c r="KBY278" s="674"/>
      <c r="KBZ278" s="674"/>
      <c r="KCA278" s="674"/>
      <c r="KCB278" s="674"/>
      <c r="KCC278" s="674"/>
      <c r="KCD278" s="675"/>
      <c r="KCE278" s="675"/>
      <c r="KCF278" s="674"/>
      <c r="KCG278" s="674"/>
      <c r="KCH278" s="675"/>
      <c r="KCI278" s="675"/>
      <c r="KCJ278" s="674"/>
      <c r="KCK278" s="674"/>
      <c r="KCL278" s="674"/>
      <c r="KCM278" s="674"/>
      <c r="KCN278" s="674"/>
      <c r="KCO278" s="673"/>
      <c r="KCP278" s="677"/>
      <c r="KCQ278" s="674"/>
      <c r="KCR278" s="674"/>
      <c r="KCS278" s="674"/>
      <c r="KCT278" s="674"/>
      <c r="KCU278" s="674"/>
      <c r="KCV278" s="674"/>
      <c r="KCW278" s="674"/>
      <c r="KCX278" s="676"/>
      <c r="KCY278" s="676"/>
      <c r="KCZ278" s="676"/>
      <c r="KDA278" s="676"/>
      <c r="KDB278" s="676"/>
      <c r="KDC278" s="676"/>
      <c r="KDD278" s="676"/>
      <c r="KDE278" s="676"/>
      <c r="KDF278" s="676"/>
      <c r="KDG278" s="676"/>
      <c r="KDH278" s="676"/>
      <c r="KDI278" s="676"/>
      <c r="KDJ278" s="676"/>
      <c r="KDK278" s="676"/>
      <c r="KDL278" s="676"/>
      <c r="KDM278" s="676"/>
      <c r="KDN278" s="676"/>
      <c r="KDO278" s="676"/>
      <c r="KDP278" s="676"/>
      <c r="KDQ278" s="676"/>
      <c r="KDR278" s="676"/>
      <c r="KDS278" s="676"/>
      <c r="KDT278" s="676"/>
      <c r="KDU278" s="676"/>
      <c r="KDV278" s="676"/>
      <c r="KDW278" s="676"/>
      <c r="KDX278" s="676"/>
      <c r="KDY278" s="676"/>
      <c r="KDZ278" s="676"/>
      <c r="KEA278" s="676"/>
      <c r="KEB278" s="676"/>
      <c r="KEC278" s="676"/>
      <c r="KED278" s="676"/>
      <c r="KEE278" s="676"/>
      <c r="KEF278" s="676"/>
      <c r="KEG278" s="676"/>
      <c r="KEH278" s="676"/>
      <c r="KEI278" s="676"/>
      <c r="KEJ278" s="676"/>
      <c r="KEK278" s="676"/>
      <c r="KEL278" s="676"/>
      <c r="KEM278" s="676"/>
      <c r="KEN278" s="676"/>
      <c r="KEO278" s="676"/>
      <c r="KEP278" s="674"/>
      <c r="KEQ278" s="674"/>
      <c r="KER278" s="674"/>
      <c r="KES278" s="674"/>
      <c r="KET278" s="674"/>
      <c r="KEU278" s="674"/>
      <c r="KEV278" s="674"/>
      <c r="KEW278" s="674"/>
      <c r="KEX278" s="674"/>
      <c r="KEY278" s="674"/>
      <c r="KEZ278" s="674"/>
      <c r="KFA278" s="674"/>
      <c r="KFB278" s="674"/>
      <c r="KFC278" s="674"/>
      <c r="KFD278" s="674"/>
      <c r="KFE278" s="674"/>
      <c r="KFF278" s="674"/>
      <c r="KFG278" s="674"/>
      <c r="KFH278" s="674"/>
      <c r="KFI278" s="674"/>
      <c r="KFJ278" s="674"/>
      <c r="KFK278" s="674"/>
      <c r="KFL278" s="674"/>
      <c r="KFM278" s="674"/>
      <c r="KFN278" s="675"/>
      <c r="KFO278" s="675"/>
      <c r="KFP278" s="675"/>
      <c r="KFQ278" s="675"/>
      <c r="KFR278" s="675"/>
      <c r="KFS278" s="674"/>
      <c r="KFT278" s="674"/>
      <c r="KFU278" s="675"/>
      <c r="KFV278" s="675"/>
      <c r="KFW278" s="674"/>
      <c r="KFX278" s="674"/>
      <c r="KFY278" s="675"/>
      <c r="KFZ278" s="675"/>
      <c r="KGA278" s="674"/>
      <c r="KGB278" s="674"/>
      <c r="KGC278" s="674"/>
      <c r="KGD278" s="674"/>
      <c r="KGE278" s="674"/>
      <c r="KGF278" s="674"/>
      <c r="KGG278" s="674"/>
      <c r="KGH278" s="675"/>
      <c r="KGI278" s="675"/>
      <c r="KGJ278" s="674"/>
      <c r="KGK278" s="674"/>
      <c r="KGL278" s="675"/>
      <c r="KGM278" s="675"/>
      <c r="KGN278" s="674"/>
      <c r="KGO278" s="674"/>
      <c r="KGP278" s="674"/>
      <c r="KGQ278" s="674"/>
      <c r="KGR278" s="674"/>
      <c r="KGS278" s="673"/>
      <c r="KGT278" s="677"/>
      <c r="KGU278" s="674"/>
      <c r="KGV278" s="674"/>
      <c r="KGW278" s="674"/>
      <c r="KGX278" s="674"/>
      <c r="KGY278" s="674"/>
      <c r="KGZ278" s="674"/>
      <c r="KHA278" s="674"/>
      <c r="KHB278" s="676"/>
      <c r="KHC278" s="676"/>
      <c r="KHD278" s="676"/>
      <c r="KHE278" s="676"/>
      <c r="KHF278" s="676"/>
      <c r="KHG278" s="676"/>
      <c r="KHH278" s="676"/>
      <c r="KHI278" s="676"/>
      <c r="KHJ278" s="676"/>
      <c r="KHK278" s="676"/>
      <c r="KHL278" s="676"/>
      <c r="KHM278" s="676"/>
      <c r="KHN278" s="676"/>
      <c r="KHO278" s="676"/>
      <c r="KHP278" s="676"/>
      <c r="KHQ278" s="676"/>
      <c r="KHR278" s="676"/>
      <c r="KHS278" s="676"/>
      <c r="KHT278" s="676"/>
      <c r="KHU278" s="676"/>
      <c r="KHV278" s="676"/>
      <c r="KHW278" s="676"/>
      <c r="KHX278" s="676"/>
      <c r="KHY278" s="676"/>
      <c r="KHZ278" s="676"/>
      <c r="KIA278" s="676"/>
      <c r="KIB278" s="676"/>
      <c r="KIC278" s="676"/>
      <c r="KID278" s="676"/>
      <c r="KIE278" s="676"/>
      <c r="KIF278" s="676"/>
      <c r="KIG278" s="676"/>
      <c r="KIH278" s="676"/>
      <c r="KII278" s="676"/>
      <c r="KIJ278" s="676"/>
      <c r="KIK278" s="676"/>
      <c r="KIL278" s="676"/>
      <c r="KIM278" s="676"/>
      <c r="KIN278" s="676"/>
      <c r="KIO278" s="676"/>
      <c r="KIP278" s="676"/>
      <c r="KIQ278" s="676"/>
      <c r="KIR278" s="676"/>
      <c r="KIS278" s="676"/>
      <c r="KIT278" s="674"/>
      <c r="KIU278" s="674"/>
      <c r="KIV278" s="674"/>
      <c r="KIW278" s="674"/>
      <c r="KIX278" s="674"/>
      <c r="KIY278" s="674"/>
      <c r="KIZ278" s="674"/>
      <c r="KJA278" s="674"/>
      <c r="KJB278" s="674"/>
      <c r="KJC278" s="674"/>
      <c r="KJD278" s="674"/>
      <c r="KJE278" s="674"/>
      <c r="KJF278" s="674"/>
      <c r="KJG278" s="674"/>
      <c r="KJH278" s="674"/>
      <c r="KJI278" s="674"/>
      <c r="KJJ278" s="674"/>
      <c r="KJK278" s="674"/>
      <c r="KJL278" s="674"/>
      <c r="KJM278" s="674"/>
      <c r="KJN278" s="674"/>
      <c r="KJO278" s="674"/>
      <c r="KJP278" s="674"/>
      <c r="KJQ278" s="674"/>
      <c r="KJR278" s="675"/>
      <c r="KJS278" s="675"/>
      <c r="KJT278" s="675"/>
      <c r="KJU278" s="675"/>
      <c r="KJV278" s="675"/>
      <c r="KJW278" s="674"/>
      <c r="KJX278" s="674"/>
      <c r="KJY278" s="675"/>
      <c r="KJZ278" s="675"/>
      <c r="KKA278" s="674"/>
      <c r="KKB278" s="674"/>
      <c r="KKC278" s="675"/>
      <c r="KKD278" s="675"/>
      <c r="KKE278" s="674"/>
      <c r="KKF278" s="674"/>
      <c r="KKG278" s="674"/>
      <c r="KKH278" s="674"/>
      <c r="KKI278" s="674"/>
      <c r="KKJ278" s="674"/>
      <c r="KKK278" s="674"/>
      <c r="KKL278" s="675"/>
      <c r="KKM278" s="675"/>
      <c r="KKN278" s="674"/>
      <c r="KKO278" s="674"/>
      <c r="KKP278" s="675"/>
      <c r="KKQ278" s="675"/>
      <c r="KKR278" s="674"/>
      <c r="KKS278" s="674"/>
      <c r="KKT278" s="674"/>
      <c r="KKU278" s="674"/>
      <c r="KKV278" s="674"/>
      <c r="KKW278" s="673"/>
      <c r="KKX278" s="677"/>
      <c r="KKY278" s="674"/>
      <c r="KKZ278" s="674"/>
      <c r="KLA278" s="674"/>
      <c r="KLB278" s="674"/>
      <c r="KLC278" s="674"/>
      <c r="KLD278" s="674"/>
      <c r="KLE278" s="674"/>
      <c r="KLF278" s="676"/>
      <c r="KLG278" s="676"/>
      <c r="KLH278" s="676"/>
      <c r="KLI278" s="676"/>
      <c r="KLJ278" s="676"/>
      <c r="KLK278" s="676"/>
      <c r="KLL278" s="676"/>
      <c r="KLM278" s="676"/>
      <c r="KLN278" s="676"/>
      <c r="KLO278" s="676"/>
      <c r="KLP278" s="676"/>
      <c r="KLQ278" s="676"/>
      <c r="KLR278" s="676"/>
      <c r="KLS278" s="676"/>
      <c r="KLT278" s="676"/>
      <c r="KLU278" s="676"/>
      <c r="KLV278" s="676"/>
      <c r="KLW278" s="676"/>
      <c r="KLX278" s="676"/>
      <c r="KLY278" s="676"/>
      <c r="KLZ278" s="676"/>
      <c r="KMA278" s="676"/>
      <c r="KMB278" s="676"/>
      <c r="KMC278" s="676"/>
      <c r="KMD278" s="676"/>
      <c r="KME278" s="676"/>
      <c r="KMF278" s="676"/>
      <c r="KMG278" s="676"/>
      <c r="KMH278" s="676"/>
      <c r="KMI278" s="676"/>
      <c r="KMJ278" s="676"/>
      <c r="KMK278" s="676"/>
      <c r="KML278" s="676"/>
      <c r="KMM278" s="676"/>
      <c r="KMN278" s="676"/>
      <c r="KMO278" s="676"/>
      <c r="KMP278" s="676"/>
      <c r="KMQ278" s="676"/>
      <c r="KMR278" s="676"/>
      <c r="KMS278" s="676"/>
      <c r="KMT278" s="676"/>
      <c r="KMU278" s="676"/>
      <c r="KMV278" s="676"/>
      <c r="KMW278" s="676"/>
      <c r="KMX278" s="674"/>
      <c r="KMY278" s="674"/>
      <c r="KMZ278" s="674"/>
      <c r="KNA278" s="674"/>
      <c r="KNB278" s="674"/>
      <c r="KNC278" s="674"/>
      <c r="KND278" s="674"/>
      <c r="KNE278" s="674"/>
      <c r="KNF278" s="674"/>
      <c r="KNG278" s="674"/>
      <c r="KNH278" s="674"/>
      <c r="KNI278" s="674"/>
      <c r="KNJ278" s="674"/>
      <c r="KNK278" s="674"/>
      <c r="KNL278" s="674"/>
      <c r="KNM278" s="674"/>
      <c r="KNN278" s="674"/>
      <c r="KNO278" s="674"/>
      <c r="KNP278" s="674"/>
      <c r="KNQ278" s="674"/>
      <c r="KNR278" s="674"/>
      <c r="KNS278" s="674"/>
      <c r="KNT278" s="674"/>
      <c r="KNU278" s="674"/>
      <c r="KNV278" s="675"/>
      <c r="KNW278" s="675"/>
      <c r="KNX278" s="675"/>
      <c r="KNY278" s="675"/>
      <c r="KNZ278" s="675"/>
      <c r="KOA278" s="674"/>
      <c r="KOB278" s="674"/>
      <c r="KOC278" s="675"/>
      <c r="KOD278" s="675"/>
      <c r="KOE278" s="674"/>
      <c r="KOF278" s="674"/>
      <c r="KOG278" s="675"/>
      <c r="KOH278" s="675"/>
      <c r="KOI278" s="674"/>
      <c r="KOJ278" s="674"/>
      <c r="KOK278" s="674"/>
      <c r="KOL278" s="674"/>
      <c r="KOM278" s="674"/>
      <c r="KON278" s="674"/>
      <c r="KOO278" s="674"/>
      <c r="KOP278" s="675"/>
      <c r="KOQ278" s="675"/>
      <c r="KOR278" s="674"/>
      <c r="KOS278" s="674"/>
      <c r="KOT278" s="675"/>
      <c r="KOU278" s="675"/>
      <c r="KOV278" s="674"/>
      <c r="KOW278" s="674"/>
      <c r="KOX278" s="674"/>
      <c r="KOY278" s="674"/>
      <c r="KOZ278" s="674"/>
      <c r="KPA278" s="673"/>
      <c r="KPB278" s="677"/>
      <c r="KPC278" s="674"/>
      <c r="KPD278" s="674"/>
      <c r="KPE278" s="674"/>
      <c r="KPF278" s="674"/>
      <c r="KPG278" s="674"/>
      <c r="KPH278" s="674"/>
      <c r="KPI278" s="674"/>
      <c r="KPJ278" s="676"/>
      <c r="KPK278" s="676"/>
      <c r="KPL278" s="676"/>
      <c r="KPM278" s="676"/>
      <c r="KPN278" s="676"/>
      <c r="KPO278" s="676"/>
      <c r="KPP278" s="676"/>
      <c r="KPQ278" s="676"/>
      <c r="KPR278" s="676"/>
      <c r="KPS278" s="676"/>
      <c r="KPT278" s="676"/>
      <c r="KPU278" s="676"/>
      <c r="KPV278" s="676"/>
      <c r="KPW278" s="676"/>
      <c r="KPX278" s="676"/>
      <c r="KPY278" s="676"/>
      <c r="KPZ278" s="676"/>
      <c r="KQA278" s="676"/>
      <c r="KQB278" s="676"/>
      <c r="KQC278" s="676"/>
      <c r="KQD278" s="676"/>
      <c r="KQE278" s="676"/>
      <c r="KQF278" s="676"/>
      <c r="KQG278" s="676"/>
      <c r="KQH278" s="676"/>
      <c r="KQI278" s="676"/>
      <c r="KQJ278" s="676"/>
      <c r="KQK278" s="676"/>
      <c r="KQL278" s="676"/>
      <c r="KQM278" s="676"/>
      <c r="KQN278" s="676"/>
      <c r="KQO278" s="676"/>
      <c r="KQP278" s="676"/>
      <c r="KQQ278" s="676"/>
      <c r="KQR278" s="676"/>
      <c r="KQS278" s="676"/>
      <c r="KQT278" s="676"/>
      <c r="KQU278" s="676"/>
      <c r="KQV278" s="676"/>
      <c r="KQW278" s="676"/>
      <c r="KQX278" s="676"/>
      <c r="KQY278" s="676"/>
      <c r="KQZ278" s="676"/>
      <c r="KRA278" s="676"/>
      <c r="KRB278" s="674"/>
      <c r="KRC278" s="674"/>
      <c r="KRD278" s="674"/>
      <c r="KRE278" s="674"/>
      <c r="KRF278" s="674"/>
      <c r="KRG278" s="674"/>
      <c r="KRH278" s="674"/>
      <c r="KRI278" s="674"/>
      <c r="KRJ278" s="674"/>
      <c r="KRK278" s="674"/>
      <c r="KRL278" s="674"/>
      <c r="KRM278" s="674"/>
      <c r="KRN278" s="674"/>
      <c r="KRO278" s="674"/>
      <c r="KRP278" s="674"/>
      <c r="KRQ278" s="674"/>
      <c r="KRR278" s="674"/>
      <c r="KRS278" s="674"/>
      <c r="KRT278" s="674"/>
      <c r="KRU278" s="674"/>
      <c r="KRV278" s="674"/>
      <c r="KRW278" s="674"/>
      <c r="KRX278" s="674"/>
      <c r="KRY278" s="674"/>
      <c r="KRZ278" s="675"/>
      <c r="KSA278" s="675"/>
      <c r="KSB278" s="675"/>
      <c r="KSC278" s="675"/>
      <c r="KSD278" s="675"/>
      <c r="KSE278" s="674"/>
      <c r="KSF278" s="674"/>
      <c r="KSG278" s="675"/>
      <c r="KSH278" s="675"/>
      <c r="KSI278" s="674"/>
      <c r="KSJ278" s="674"/>
      <c r="KSK278" s="675"/>
      <c r="KSL278" s="675"/>
      <c r="KSM278" s="674"/>
      <c r="KSN278" s="674"/>
      <c r="KSO278" s="674"/>
      <c r="KSP278" s="674"/>
      <c r="KSQ278" s="674"/>
      <c r="KSR278" s="674"/>
      <c r="KSS278" s="674"/>
      <c r="KST278" s="675"/>
      <c r="KSU278" s="675"/>
      <c r="KSV278" s="674"/>
      <c r="KSW278" s="674"/>
      <c r="KSX278" s="675"/>
      <c r="KSY278" s="675"/>
      <c r="KSZ278" s="674"/>
      <c r="KTA278" s="674"/>
      <c r="KTB278" s="674"/>
      <c r="KTC278" s="674"/>
      <c r="KTD278" s="674"/>
      <c r="KTE278" s="673"/>
      <c r="KTF278" s="677"/>
      <c r="KTG278" s="674"/>
      <c r="KTH278" s="674"/>
      <c r="KTI278" s="674"/>
      <c r="KTJ278" s="674"/>
      <c r="KTK278" s="674"/>
      <c r="KTL278" s="674"/>
      <c r="KTM278" s="674"/>
      <c r="KTN278" s="676"/>
      <c r="KTO278" s="676"/>
      <c r="KTP278" s="676"/>
      <c r="KTQ278" s="676"/>
      <c r="KTR278" s="676"/>
      <c r="KTS278" s="676"/>
      <c r="KTT278" s="676"/>
      <c r="KTU278" s="676"/>
      <c r="KTV278" s="676"/>
      <c r="KTW278" s="676"/>
      <c r="KTX278" s="676"/>
      <c r="KTY278" s="676"/>
      <c r="KTZ278" s="676"/>
      <c r="KUA278" s="676"/>
      <c r="KUB278" s="676"/>
      <c r="KUC278" s="676"/>
      <c r="KUD278" s="676"/>
      <c r="KUE278" s="676"/>
      <c r="KUF278" s="676"/>
      <c r="KUG278" s="676"/>
      <c r="KUH278" s="676"/>
      <c r="KUI278" s="676"/>
      <c r="KUJ278" s="676"/>
      <c r="KUK278" s="676"/>
      <c r="KUL278" s="676"/>
      <c r="KUM278" s="676"/>
      <c r="KUN278" s="676"/>
      <c r="KUO278" s="676"/>
      <c r="KUP278" s="676"/>
      <c r="KUQ278" s="676"/>
      <c r="KUR278" s="676"/>
      <c r="KUS278" s="676"/>
      <c r="KUT278" s="676"/>
      <c r="KUU278" s="676"/>
      <c r="KUV278" s="676"/>
      <c r="KUW278" s="676"/>
      <c r="KUX278" s="676"/>
      <c r="KUY278" s="676"/>
      <c r="KUZ278" s="676"/>
      <c r="KVA278" s="676"/>
      <c r="KVB278" s="676"/>
      <c r="KVC278" s="676"/>
      <c r="KVD278" s="676"/>
      <c r="KVE278" s="676"/>
      <c r="KVF278" s="674"/>
      <c r="KVG278" s="674"/>
      <c r="KVH278" s="674"/>
      <c r="KVI278" s="674"/>
      <c r="KVJ278" s="674"/>
      <c r="KVK278" s="674"/>
      <c r="KVL278" s="674"/>
      <c r="KVM278" s="674"/>
      <c r="KVN278" s="674"/>
      <c r="KVO278" s="674"/>
      <c r="KVP278" s="674"/>
      <c r="KVQ278" s="674"/>
      <c r="KVR278" s="674"/>
      <c r="KVS278" s="674"/>
      <c r="KVT278" s="674"/>
      <c r="KVU278" s="674"/>
      <c r="KVV278" s="674"/>
      <c r="KVW278" s="674"/>
      <c r="KVX278" s="674"/>
      <c r="KVY278" s="674"/>
      <c r="KVZ278" s="674"/>
      <c r="KWA278" s="674"/>
      <c r="KWB278" s="674"/>
      <c r="KWC278" s="674"/>
      <c r="KWD278" s="675"/>
      <c r="KWE278" s="675"/>
      <c r="KWF278" s="675"/>
      <c r="KWG278" s="675"/>
      <c r="KWH278" s="675"/>
      <c r="KWI278" s="674"/>
      <c r="KWJ278" s="674"/>
      <c r="KWK278" s="675"/>
      <c r="KWL278" s="675"/>
      <c r="KWM278" s="674"/>
      <c r="KWN278" s="674"/>
      <c r="KWO278" s="675"/>
      <c r="KWP278" s="675"/>
      <c r="KWQ278" s="674"/>
      <c r="KWR278" s="674"/>
      <c r="KWS278" s="674"/>
      <c r="KWT278" s="674"/>
      <c r="KWU278" s="674"/>
      <c r="KWV278" s="674"/>
      <c r="KWW278" s="674"/>
      <c r="KWX278" s="675"/>
      <c r="KWY278" s="675"/>
      <c r="KWZ278" s="674"/>
      <c r="KXA278" s="674"/>
      <c r="KXB278" s="675"/>
      <c r="KXC278" s="675"/>
      <c r="KXD278" s="674"/>
      <c r="KXE278" s="674"/>
      <c r="KXF278" s="674"/>
      <c r="KXG278" s="674"/>
      <c r="KXH278" s="674"/>
      <c r="KXI278" s="673"/>
      <c r="KXJ278" s="677"/>
      <c r="KXK278" s="674"/>
      <c r="KXL278" s="674"/>
      <c r="KXM278" s="674"/>
      <c r="KXN278" s="674"/>
      <c r="KXO278" s="674"/>
      <c r="KXP278" s="674"/>
      <c r="KXQ278" s="674"/>
      <c r="KXR278" s="676"/>
      <c r="KXS278" s="676"/>
      <c r="KXT278" s="676"/>
      <c r="KXU278" s="676"/>
      <c r="KXV278" s="676"/>
      <c r="KXW278" s="676"/>
      <c r="KXX278" s="676"/>
      <c r="KXY278" s="676"/>
      <c r="KXZ278" s="676"/>
      <c r="KYA278" s="676"/>
      <c r="KYB278" s="676"/>
      <c r="KYC278" s="676"/>
      <c r="KYD278" s="676"/>
      <c r="KYE278" s="676"/>
      <c r="KYF278" s="676"/>
      <c r="KYG278" s="676"/>
      <c r="KYH278" s="676"/>
      <c r="KYI278" s="676"/>
      <c r="KYJ278" s="676"/>
      <c r="KYK278" s="676"/>
      <c r="KYL278" s="676"/>
      <c r="KYM278" s="676"/>
      <c r="KYN278" s="676"/>
      <c r="KYO278" s="676"/>
      <c r="KYP278" s="676"/>
      <c r="KYQ278" s="676"/>
      <c r="KYR278" s="676"/>
      <c r="KYS278" s="676"/>
      <c r="KYT278" s="676"/>
      <c r="KYU278" s="676"/>
      <c r="KYV278" s="676"/>
      <c r="KYW278" s="676"/>
      <c r="KYX278" s="676"/>
      <c r="KYY278" s="676"/>
      <c r="KYZ278" s="676"/>
      <c r="KZA278" s="676"/>
      <c r="KZB278" s="676"/>
      <c r="KZC278" s="676"/>
      <c r="KZD278" s="676"/>
      <c r="KZE278" s="676"/>
      <c r="KZF278" s="676"/>
      <c r="KZG278" s="676"/>
      <c r="KZH278" s="676"/>
      <c r="KZI278" s="676"/>
      <c r="KZJ278" s="674"/>
      <c r="KZK278" s="674"/>
      <c r="KZL278" s="674"/>
      <c r="KZM278" s="674"/>
      <c r="KZN278" s="674"/>
      <c r="KZO278" s="674"/>
      <c r="KZP278" s="674"/>
      <c r="KZQ278" s="674"/>
      <c r="KZR278" s="674"/>
      <c r="KZS278" s="674"/>
      <c r="KZT278" s="674"/>
      <c r="KZU278" s="674"/>
      <c r="KZV278" s="674"/>
      <c r="KZW278" s="674"/>
      <c r="KZX278" s="674"/>
      <c r="KZY278" s="674"/>
      <c r="KZZ278" s="674"/>
      <c r="LAA278" s="674"/>
      <c r="LAB278" s="674"/>
      <c r="LAC278" s="674"/>
      <c r="LAD278" s="674"/>
      <c r="LAE278" s="674"/>
      <c r="LAF278" s="674"/>
      <c r="LAG278" s="674"/>
      <c r="LAH278" s="675"/>
      <c r="LAI278" s="675"/>
      <c r="LAJ278" s="675"/>
      <c r="LAK278" s="675"/>
      <c r="LAL278" s="675"/>
      <c r="LAM278" s="674"/>
      <c r="LAN278" s="674"/>
      <c r="LAO278" s="675"/>
      <c r="LAP278" s="675"/>
      <c r="LAQ278" s="674"/>
      <c r="LAR278" s="674"/>
      <c r="LAS278" s="675"/>
      <c r="LAT278" s="675"/>
      <c r="LAU278" s="674"/>
      <c r="LAV278" s="674"/>
      <c r="LAW278" s="674"/>
      <c r="LAX278" s="674"/>
      <c r="LAY278" s="674"/>
      <c r="LAZ278" s="674"/>
      <c r="LBA278" s="674"/>
      <c r="LBB278" s="675"/>
      <c r="LBC278" s="675"/>
      <c r="LBD278" s="674"/>
      <c r="LBE278" s="674"/>
      <c r="LBF278" s="675"/>
      <c r="LBG278" s="675"/>
      <c r="LBH278" s="674"/>
      <c r="LBI278" s="674"/>
      <c r="LBJ278" s="674"/>
      <c r="LBK278" s="674"/>
      <c r="LBL278" s="674"/>
      <c r="LBM278" s="673"/>
      <c r="LBN278" s="677"/>
      <c r="LBO278" s="674"/>
      <c r="LBP278" s="674"/>
      <c r="LBQ278" s="674"/>
      <c r="LBR278" s="674"/>
      <c r="LBS278" s="674"/>
      <c r="LBT278" s="674"/>
      <c r="LBU278" s="674"/>
      <c r="LBV278" s="676"/>
      <c r="LBW278" s="676"/>
      <c r="LBX278" s="676"/>
      <c r="LBY278" s="676"/>
      <c r="LBZ278" s="676"/>
      <c r="LCA278" s="676"/>
      <c r="LCB278" s="676"/>
      <c r="LCC278" s="676"/>
      <c r="LCD278" s="676"/>
      <c r="LCE278" s="676"/>
      <c r="LCF278" s="676"/>
      <c r="LCG278" s="676"/>
      <c r="LCH278" s="676"/>
      <c r="LCI278" s="676"/>
      <c r="LCJ278" s="676"/>
      <c r="LCK278" s="676"/>
      <c r="LCL278" s="676"/>
      <c r="LCM278" s="676"/>
      <c r="LCN278" s="676"/>
      <c r="LCO278" s="676"/>
      <c r="LCP278" s="676"/>
      <c r="LCQ278" s="676"/>
      <c r="LCR278" s="676"/>
      <c r="LCS278" s="676"/>
      <c r="LCT278" s="676"/>
      <c r="LCU278" s="676"/>
      <c r="LCV278" s="676"/>
      <c r="LCW278" s="676"/>
      <c r="LCX278" s="676"/>
      <c r="LCY278" s="676"/>
      <c r="LCZ278" s="676"/>
      <c r="LDA278" s="676"/>
      <c r="LDB278" s="676"/>
      <c r="LDC278" s="676"/>
      <c r="LDD278" s="676"/>
      <c r="LDE278" s="676"/>
      <c r="LDF278" s="676"/>
      <c r="LDG278" s="676"/>
      <c r="LDH278" s="676"/>
      <c r="LDI278" s="676"/>
      <c r="LDJ278" s="676"/>
      <c r="LDK278" s="676"/>
      <c r="LDL278" s="676"/>
      <c r="LDM278" s="676"/>
      <c r="LDN278" s="674"/>
      <c r="LDO278" s="674"/>
      <c r="LDP278" s="674"/>
      <c r="LDQ278" s="674"/>
      <c r="LDR278" s="674"/>
      <c r="LDS278" s="674"/>
      <c r="LDT278" s="674"/>
      <c r="LDU278" s="674"/>
      <c r="LDV278" s="674"/>
      <c r="LDW278" s="674"/>
      <c r="LDX278" s="674"/>
      <c r="LDY278" s="674"/>
      <c r="LDZ278" s="674"/>
      <c r="LEA278" s="674"/>
      <c r="LEB278" s="674"/>
      <c r="LEC278" s="674"/>
      <c r="LED278" s="674"/>
      <c r="LEE278" s="674"/>
      <c r="LEF278" s="674"/>
      <c r="LEG278" s="674"/>
      <c r="LEH278" s="674"/>
      <c r="LEI278" s="674"/>
      <c r="LEJ278" s="674"/>
      <c r="LEK278" s="674"/>
      <c r="LEL278" s="675"/>
      <c r="LEM278" s="675"/>
      <c r="LEN278" s="675"/>
      <c r="LEO278" s="675"/>
      <c r="LEP278" s="675"/>
      <c r="LEQ278" s="674"/>
      <c r="LER278" s="674"/>
      <c r="LES278" s="675"/>
      <c r="LET278" s="675"/>
      <c r="LEU278" s="674"/>
      <c r="LEV278" s="674"/>
      <c r="LEW278" s="675"/>
      <c r="LEX278" s="675"/>
      <c r="LEY278" s="674"/>
      <c r="LEZ278" s="674"/>
      <c r="LFA278" s="674"/>
      <c r="LFB278" s="674"/>
      <c r="LFC278" s="674"/>
      <c r="LFD278" s="674"/>
      <c r="LFE278" s="674"/>
      <c r="LFF278" s="675"/>
      <c r="LFG278" s="675"/>
      <c r="LFH278" s="674"/>
      <c r="LFI278" s="674"/>
      <c r="LFJ278" s="675"/>
      <c r="LFK278" s="675"/>
      <c r="LFL278" s="674"/>
      <c r="LFM278" s="674"/>
      <c r="LFN278" s="674"/>
      <c r="LFO278" s="674"/>
      <c r="LFP278" s="674"/>
      <c r="LFQ278" s="673"/>
      <c r="LFR278" s="677"/>
      <c r="LFS278" s="674"/>
      <c r="LFT278" s="674"/>
      <c r="LFU278" s="674"/>
      <c r="LFV278" s="674"/>
      <c r="LFW278" s="674"/>
      <c r="LFX278" s="674"/>
      <c r="LFY278" s="674"/>
      <c r="LFZ278" s="676"/>
      <c r="LGA278" s="676"/>
      <c r="LGB278" s="676"/>
      <c r="LGC278" s="676"/>
      <c r="LGD278" s="676"/>
      <c r="LGE278" s="676"/>
      <c r="LGF278" s="676"/>
      <c r="LGG278" s="676"/>
      <c r="LGH278" s="676"/>
      <c r="LGI278" s="676"/>
      <c r="LGJ278" s="676"/>
      <c r="LGK278" s="676"/>
      <c r="LGL278" s="676"/>
      <c r="LGM278" s="676"/>
      <c r="LGN278" s="676"/>
      <c r="LGO278" s="676"/>
      <c r="LGP278" s="676"/>
      <c r="LGQ278" s="676"/>
      <c r="LGR278" s="676"/>
      <c r="LGS278" s="676"/>
      <c r="LGT278" s="676"/>
      <c r="LGU278" s="676"/>
      <c r="LGV278" s="676"/>
      <c r="LGW278" s="676"/>
      <c r="LGX278" s="676"/>
      <c r="LGY278" s="676"/>
      <c r="LGZ278" s="676"/>
      <c r="LHA278" s="676"/>
      <c r="LHB278" s="676"/>
      <c r="LHC278" s="676"/>
      <c r="LHD278" s="676"/>
      <c r="LHE278" s="676"/>
      <c r="LHF278" s="676"/>
      <c r="LHG278" s="676"/>
      <c r="LHH278" s="676"/>
      <c r="LHI278" s="676"/>
      <c r="LHJ278" s="676"/>
      <c r="LHK278" s="676"/>
      <c r="LHL278" s="676"/>
      <c r="LHM278" s="676"/>
      <c r="LHN278" s="676"/>
      <c r="LHO278" s="676"/>
      <c r="LHP278" s="676"/>
      <c r="LHQ278" s="676"/>
      <c r="LHR278" s="674"/>
      <c r="LHS278" s="674"/>
      <c r="LHT278" s="674"/>
      <c r="LHU278" s="674"/>
      <c r="LHV278" s="674"/>
      <c r="LHW278" s="674"/>
      <c r="LHX278" s="674"/>
      <c r="LHY278" s="674"/>
      <c r="LHZ278" s="674"/>
      <c r="LIA278" s="674"/>
      <c r="LIB278" s="674"/>
      <c r="LIC278" s="674"/>
      <c r="LID278" s="674"/>
      <c r="LIE278" s="674"/>
      <c r="LIF278" s="674"/>
      <c r="LIG278" s="674"/>
      <c r="LIH278" s="674"/>
      <c r="LII278" s="674"/>
      <c r="LIJ278" s="674"/>
      <c r="LIK278" s="674"/>
      <c r="LIL278" s="674"/>
      <c r="LIM278" s="674"/>
      <c r="LIN278" s="674"/>
      <c r="LIO278" s="674"/>
      <c r="LIP278" s="675"/>
      <c r="LIQ278" s="675"/>
      <c r="LIR278" s="675"/>
      <c r="LIS278" s="675"/>
      <c r="LIT278" s="675"/>
      <c r="LIU278" s="674"/>
      <c r="LIV278" s="674"/>
      <c r="LIW278" s="675"/>
      <c r="LIX278" s="675"/>
      <c r="LIY278" s="674"/>
      <c r="LIZ278" s="674"/>
      <c r="LJA278" s="675"/>
      <c r="LJB278" s="675"/>
      <c r="LJC278" s="674"/>
      <c r="LJD278" s="674"/>
      <c r="LJE278" s="674"/>
      <c r="LJF278" s="674"/>
      <c r="LJG278" s="674"/>
      <c r="LJH278" s="674"/>
      <c r="LJI278" s="674"/>
      <c r="LJJ278" s="675"/>
      <c r="LJK278" s="675"/>
      <c r="LJL278" s="674"/>
      <c r="LJM278" s="674"/>
      <c r="LJN278" s="675"/>
      <c r="LJO278" s="675"/>
      <c r="LJP278" s="674"/>
      <c r="LJQ278" s="674"/>
      <c r="LJR278" s="674"/>
      <c r="LJS278" s="674"/>
      <c r="LJT278" s="674"/>
      <c r="LJU278" s="673"/>
      <c r="LJV278" s="677"/>
      <c r="LJW278" s="674"/>
      <c r="LJX278" s="674"/>
      <c r="LJY278" s="674"/>
      <c r="LJZ278" s="674"/>
      <c r="LKA278" s="674"/>
      <c r="LKB278" s="674"/>
      <c r="LKC278" s="674"/>
      <c r="LKD278" s="676"/>
      <c r="LKE278" s="676"/>
      <c r="LKF278" s="676"/>
      <c r="LKG278" s="676"/>
      <c r="LKH278" s="676"/>
      <c r="LKI278" s="676"/>
      <c r="LKJ278" s="676"/>
      <c r="LKK278" s="676"/>
      <c r="LKL278" s="676"/>
      <c r="LKM278" s="676"/>
      <c r="LKN278" s="676"/>
      <c r="LKO278" s="676"/>
      <c r="LKP278" s="676"/>
      <c r="LKQ278" s="676"/>
      <c r="LKR278" s="676"/>
      <c r="LKS278" s="676"/>
      <c r="LKT278" s="676"/>
      <c r="LKU278" s="676"/>
      <c r="LKV278" s="676"/>
      <c r="LKW278" s="676"/>
      <c r="LKX278" s="676"/>
      <c r="LKY278" s="676"/>
      <c r="LKZ278" s="676"/>
      <c r="LLA278" s="676"/>
      <c r="LLB278" s="676"/>
      <c r="LLC278" s="676"/>
      <c r="LLD278" s="676"/>
      <c r="LLE278" s="676"/>
      <c r="LLF278" s="676"/>
      <c r="LLG278" s="676"/>
      <c r="LLH278" s="676"/>
      <c r="LLI278" s="676"/>
      <c r="LLJ278" s="676"/>
      <c r="LLK278" s="676"/>
      <c r="LLL278" s="676"/>
      <c r="LLM278" s="676"/>
      <c r="LLN278" s="676"/>
      <c r="LLO278" s="676"/>
      <c r="LLP278" s="676"/>
      <c r="LLQ278" s="676"/>
      <c r="LLR278" s="676"/>
      <c r="LLS278" s="676"/>
      <c r="LLT278" s="676"/>
      <c r="LLU278" s="676"/>
      <c r="LLV278" s="674"/>
      <c r="LLW278" s="674"/>
      <c r="LLX278" s="674"/>
      <c r="LLY278" s="674"/>
      <c r="LLZ278" s="674"/>
      <c r="LMA278" s="674"/>
      <c r="LMB278" s="674"/>
      <c r="LMC278" s="674"/>
      <c r="LMD278" s="674"/>
      <c r="LME278" s="674"/>
      <c r="LMF278" s="674"/>
      <c r="LMG278" s="674"/>
      <c r="LMH278" s="674"/>
      <c r="LMI278" s="674"/>
      <c r="LMJ278" s="674"/>
      <c r="LMK278" s="674"/>
      <c r="LML278" s="674"/>
      <c r="LMM278" s="674"/>
      <c r="LMN278" s="674"/>
      <c r="LMO278" s="674"/>
      <c r="LMP278" s="674"/>
      <c r="LMQ278" s="674"/>
      <c r="LMR278" s="674"/>
      <c r="LMS278" s="674"/>
      <c r="LMT278" s="675"/>
      <c r="LMU278" s="675"/>
      <c r="LMV278" s="675"/>
      <c r="LMW278" s="675"/>
      <c r="LMX278" s="675"/>
      <c r="LMY278" s="674"/>
      <c r="LMZ278" s="674"/>
      <c r="LNA278" s="675"/>
      <c r="LNB278" s="675"/>
      <c r="LNC278" s="674"/>
      <c r="LND278" s="674"/>
      <c r="LNE278" s="675"/>
      <c r="LNF278" s="675"/>
      <c r="LNG278" s="674"/>
      <c r="LNH278" s="674"/>
      <c r="LNI278" s="674"/>
      <c r="LNJ278" s="674"/>
      <c r="LNK278" s="674"/>
      <c r="LNL278" s="674"/>
      <c r="LNM278" s="674"/>
      <c r="LNN278" s="675"/>
      <c r="LNO278" s="675"/>
      <c r="LNP278" s="674"/>
      <c r="LNQ278" s="674"/>
      <c r="LNR278" s="675"/>
      <c r="LNS278" s="675"/>
      <c r="LNT278" s="674"/>
      <c r="LNU278" s="674"/>
      <c r="LNV278" s="674"/>
      <c r="LNW278" s="674"/>
      <c r="LNX278" s="674"/>
      <c r="LNY278" s="673"/>
      <c r="LNZ278" s="677"/>
      <c r="LOA278" s="674"/>
      <c r="LOB278" s="674"/>
      <c r="LOC278" s="674"/>
      <c r="LOD278" s="674"/>
      <c r="LOE278" s="674"/>
      <c r="LOF278" s="674"/>
      <c r="LOG278" s="674"/>
      <c r="LOH278" s="676"/>
      <c r="LOI278" s="676"/>
      <c r="LOJ278" s="676"/>
      <c r="LOK278" s="676"/>
      <c r="LOL278" s="676"/>
      <c r="LOM278" s="676"/>
      <c r="LON278" s="676"/>
      <c r="LOO278" s="676"/>
      <c r="LOP278" s="676"/>
      <c r="LOQ278" s="676"/>
      <c r="LOR278" s="676"/>
      <c r="LOS278" s="676"/>
      <c r="LOT278" s="676"/>
      <c r="LOU278" s="676"/>
      <c r="LOV278" s="676"/>
      <c r="LOW278" s="676"/>
      <c r="LOX278" s="676"/>
      <c r="LOY278" s="676"/>
      <c r="LOZ278" s="676"/>
      <c r="LPA278" s="676"/>
      <c r="LPB278" s="676"/>
      <c r="LPC278" s="676"/>
      <c r="LPD278" s="676"/>
      <c r="LPE278" s="676"/>
      <c r="LPF278" s="676"/>
      <c r="LPG278" s="676"/>
      <c r="LPH278" s="676"/>
      <c r="LPI278" s="676"/>
      <c r="LPJ278" s="676"/>
      <c r="LPK278" s="676"/>
      <c r="LPL278" s="676"/>
      <c r="LPM278" s="676"/>
      <c r="LPN278" s="676"/>
      <c r="LPO278" s="676"/>
      <c r="LPP278" s="676"/>
      <c r="LPQ278" s="676"/>
      <c r="LPR278" s="676"/>
      <c r="LPS278" s="676"/>
      <c r="LPT278" s="676"/>
      <c r="LPU278" s="676"/>
      <c r="LPV278" s="676"/>
      <c r="LPW278" s="676"/>
      <c r="LPX278" s="676"/>
      <c r="LPY278" s="676"/>
      <c r="LPZ278" s="674"/>
      <c r="LQA278" s="674"/>
      <c r="LQB278" s="674"/>
      <c r="LQC278" s="674"/>
      <c r="LQD278" s="674"/>
      <c r="LQE278" s="674"/>
      <c r="LQF278" s="674"/>
      <c r="LQG278" s="674"/>
      <c r="LQH278" s="674"/>
      <c r="LQI278" s="674"/>
      <c r="LQJ278" s="674"/>
      <c r="LQK278" s="674"/>
      <c r="LQL278" s="674"/>
      <c r="LQM278" s="674"/>
      <c r="LQN278" s="674"/>
      <c r="LQO278" s="674"/>
      <c r="LQP278" s="674"/>
      <c r="LQQ278" s="674"/>
      <c r="LQR278" s="674"/>
      <c r="LQS278" s="674"/>
      <c r="LQT278" s="674"/>
      <c r="LQU278" s="674"/>
      <c r="LQV278" s="674"/>
      <c r="LQW278" s="674"/>
      <c r="LQX278" s="675"/>
      <c r="LQY278" s="675"/>
      <c r="LQZ278" s="675"/>
      <c r="LRA278" s="675"/>
      <c r="LRB278" s="675"/>
      <c r="LRC278" s="674"/>
      <c r="LRD278" s="674"/>
      <c r="LRE278" s="675"/>
      <c r="LRF278" s="675"/>
      <c r="LRG278" s="674"/>
      <c r="LRH278" s="674"/>
      <c r="LRI278" s="675"/>
      <c r="LRJ278" s="675"/>
      <c r="LRK278" s="674"/>
      <c r="LRL278" s="674"/>
      <c r="LRM278" s="674"/>
      <c r="LRN278" s="674"/>
      <c r="LRO278" s="674"/>
      <c r="LRP278" s="674"/>
      <c r="LRQ278" s="674"/>
      <c r="LRR278" s="675"/>
      <c r="LRS278" s="675"/>
      <c r="LRT278" s="674"/>
      <c r="LRU278" s="674"/>
      <c r="LRV278" s="675"/>
      <c r="LRW278" s="675"/>
      <c r="LRX278" s="674"/>
      <c r="LRY278" s="674"/>
      <c r="LRZ278" s="674"/>
      <c r="LSA278" s="674"/>
      <c r="LSB278" s="674"/>
      <c r="LSC278" s="673"/>
      <c r="LSD278" s="677"/>
      <c r="LSE278" s="674"/>
      <c r="LSF278" s="674"/>
      <c r="LSG278" s="674"/>
      <c r="LSH278" s="674"/>
      <c r="LSI278" s="674"/>
      <c r="LSJ278" s="674"/>
      <c r="LSK278" s="674"/>
      <c r="LSL278" s="676"/>
      <c r="LSM278" s="676"/>
      <c r="LSN278" s="676"/>
      <c r="LSO278" s="676"/>
      <c r="LSP278" s="676"/>
      <c r="LSQ278" s="676"/>
      <c r="LSR278" s="676"/>
      <c r="LSS278" s="676"/>
      <c r="LST278" s="676"/>
      <c r="LSU278" s="676"/>
      <c r="LSV278" s="676"/>
      <c r="LSW278" s="676"/>
      <c r="LSX278" s="676"/>
      <c r="LSY278" s="676"/>
      <c r="LSZ278" s="676"/>
      <c r="LTA278" s="676"/>
      <c r="LTB278" s="676"/>
      <c r="LTC278" s="676"/>
      <c r="LTD278" s="676"/>
      <c r="LTE278" s="676"/>
      <c r="LTF278" s="676"/>
      <c r="LTG278" s="676"/>
      <c r="LTH278" s="676"/>
      <c r="LTI278" s="676"/>
      <c r="LTJ278" s="676"/>
      <c r="LTK278" s="676"/>
      <c r="LTL278" s="676"/>
      <c r="LTM278" s="676"/>
      <c r="LTN278" s="676"/>
      <c r="LTO278" s="676"/>
      <c r="LTP278" s="676"/>
      <c r="LTQ278" s="676"/>
      <c r="LTR278" s="676"/>
      <c r="LTS278" s="676"/>
      <c r="LTT278" s="676"/>
      <c r="LTU278" s="676"/>
      <c r="LTV278" s="676"/>
      <c r="LTW278" s="676"/>
      <c r="LTX278" s="676"/>
      <c r="LTY278" s="676"/>
      <c r="LTZ278" s="676"/>
      <c r="LUA278" s="676"/>
      <c r="LUB278" s="676"/>
      <c r="LUC278" s="676"/>
      <c r="LUD278" s="674"/>
      <c r="LUE278" s="674"/>
      <c r="LUF278" s="674"/>
      <c r="LUG278" s="674"/>
      <c r="LUH278" s="674"/>
      <c r="LUI278" s="674"/>
      <c r="LUJ278" s="674"/>
      <c r="LUK278" s="674"/>
      <c r="LUL278" s="674"/>
      <c r="LUM278" s="674"/>
      <c r="LUN278" s="674"/>
      <c r="LUO278" s="674"/>
      <c r="LUP278" s="674"/>
      <c r="LUQ278" s="674"/>
      <c r="LUR278" s="674"/>
      <c r="LUS278" s="674"/>
      <c r="LUT278" s="674"/>
      <c r="LUU278" s="674"/>
      <c r="LUV278" s="674"/>
      <c r="LUW278" s="674"/>
      <c r="LUX278" s="674"/>
      <c r="LUY278" s="674"/>
      <c r="LUZ278" s="674"/>
      <c r="LVA278" s="674"/>
      <c r="LVB278" s="675"/>
      <c r="LVC278" s="675"/>
      <c r="LVD278" s="675"/>
      <c r="LVE278" s="675"/>
      <c r="LVF278" s="675"/>
      <c r="LVG278" s="674"/>
      <c r="LVH278" s="674"/>
      <c r="LVI278" s="675"/>
      <c r="LVJ278" s="675"/>
      <c r="LVK278" s="674"/>
      <c r="LVL278" s="674"/>
      <c r="LVM278" s="675"/>
      <c r="LVN278" s="675"/>
      <c r="LVO278" s="674"/>
      <c r="LVP278" s="674"/>
      <c r="LVQ278" s="674"/>
      <c r="LVR278" s="674"/>
      <c r="LVS278" s="674"/>
      <c r="LVT278" s="674"/>
      <c r="LVU278" s="674"/>
      <c r="LVV278" s="675"/>
      <c r="LVW278" s="675"/>
      <c r="LVX278" s="674"/>
      <c r="LVY278" s="674"/>
      <c r="LVZ278" s="675"/>
      <c r="LWA278" s="675"/>
      <c r="LWB278" s="674"/>
      <c r="LWC278" s="674"/>
      <c r="LWD278" s="674"/>
      <c r="LWE278" s="674"/>
      <c r="LWF278" s="674"/>
      <c r="LWG278" s="673"/>
      <c r="LWH278" s="677"/>
      <c r="LWI278" s="674"/>
      <c r="LWJ278" s="674"/>
      <c r="LWK278" s="674"/>
      <c r="LWL278" s="674"/>
      <c r="LWM278" s="674"/>
      <c r="LWN278" s="674"/>
      <c r="LWO278" s="674"/>
      <c r="LWP278" s="676"/>
      <c r="LWQ278" s="676"/>
      <c r="LWR278" s="676"/>
      <c r="LWS278" s="676"/>
      <c r="LWT278" s="676"/>
      <c r="LWU278" s="676"/>
      <c r="LWV278" s="676"/>
      <c r="LWW278" s="676"/>
      <c r="LWX278" s="676"/>
      <c r="LWY278" s="676"/>
      <c r="LWZ278" s="676"/>
      <c r="LXA278" s="676"/>
      <c r="LXB278" s="676"/>
      <c r="LXC278" s="676"/>
      <c r="LXD278" s="676"/>
      <c r="LXE278" s="676"/>
      <c r="LXF278" s="676"/>
      <c r="LXG278" s="676"/>
      <c r="LXH278" s="676"/>
      <c r="LXI278" s="676"/>
      <c r="LXJ278" s="676"/>
      <c r="LXK278" s="676"/>
      <c r="LXL278" s="676"/>
      <c r="LXM278" s="676"/>
      <c r="LXN278" s="676"/>
      <c r="LXO278" s="676"/>
      <c r="LXP278" s="676"/>
      <c r="LXQ278" s="676"/>
      <c r="LXR278" s="676"/>
      <c r="LXS278" s="676"/>
      <c r="LXT278" s="676"/>
      <c r="LXU278" s="676"/>
      <c r="LXV278" s="676"/>
      <c r="LXW278" s="676"/>
      <c r="LXX278" s="676"/>
      <c r="LXY278" s="676"/>
      <c r="LXZ278" s="676"/>
      <c r="LYA278" s="676"/>
      <c r="LYB278" s="676"/>
      <c r="LYC278" s="676"/>
      <c r="LYD278" s="676"/>
      <c r="LYE278" s="676"/>
      <c r="LYF278" s="676"/>
      <c r="LYG278" s="676"/>
      <c r="LYH278" s="674"/>
      <c r="LYI278" s="674"/>
      <c r="LYJ278" s="674"/>
      <c r="LYK278" s="674"/>
      <c r="LYL278" s="674"/>
      <c r="LYM278" s="674"/>
      <c r="LYN278" s="674"/>
      <c r="LYO278" s="674"/>
      <c r="LYP278" s="674"/>
      <c r="LYQ278" s="674"/>
      <c r="LYR278" s="674"/>
      <c r="LYS278" s="674"/>
      <c r="LYT278" s="674"/>
      <c r="LYU278" s="674"/>
      <c r="LYV278" s="674"/>
      <c r="LYW278" s="674"/>
      <c r="LYX278" s="674"/>
      <c r="LYY278" s="674"/>
      <c r="LYZ278" s="674"/>
      <c r="LZA278" s="674"/>
      <c r="LZB278" s="674"/>
      <c r="LZC278" s="674"/>
      <c r="LZD278" s="674"/>
      <c r="LZE278" s="674"/>
      <c r="LZF278" s="675"/>
      <c r="LZG278" s="675"/>
      <c r="LZH278" s="675"/>
      <c r="LZI278" s="675"/>
      <c r="LZJ278" s="675"/>
      <c r="LZK278" s="674"/>
      <c r="LZL278" s="674"/>
      <c r="LZM278" s="675"/>
      <c r="LZN278" s="675"/>
      <c r="LZO278" s="674"/>
      <c r="LZP278" s="674"/>
      <c r="LZQ278" s="675"/>
      <c r="LZR278" s="675"/>
      <c r="LZS278" s="674"/>
      <c r="LZT278" s="674"/>
      <c r="LZU278" s="674"/>
      <c r="LZV278" s="674"/>
      <c r="LZW278" s="674"/>
      <c r="LZX278" s="674"/>
      <c r="LZY278" s="674"/>
      <c r="LZZ278" s="675"/>
      <c r="MAA278" s="675"/>
      <c r="MAB278" s="674"/>
      <c r="MAC278" s="674"/>
      <c r="MAD278" s="675"/>
      <c r="MAE278" s="675"/>
      <c r="MAF278" s="674"/>
      <c r="MAG278" s="674"/>
      <c r="MAH278" s="674"/>
      <c r="MAI278" s="674"/>
      <c r="MAJ278" s="674"/>
      <c r="MAK278" s="673"/>
      <c r="MAL278" s="677"/>
      <c r="MAM278" s="674"/>
      <c r="MAN278" s="674"/>
      <c r="MAO278" s="674"/>
      <c r="MAP278" s="674"/>
      <c r="MAQ278" s="674"/>
      <c r="MAR278" s="674"/>
      <c r="MAS278" s="674"/>
      <c r="MAT278" s="676"/>
      <c r="MAU278" s="676"/>
      <c r="MAV278" s="676"/>
      <c r="MAW278" s="676"/>
      <c r="MAX278" s="676"/>
      <c r="MAY278" s="676"/>
      <c r="MAZ278" s="676"/>
      <c r="MBA278" s="676"/>
      <c r="MBB278" s="676"/>
      <c r="MBC278" s="676"/>
      <c r="MBD278" s="676"/>
      <c r="MBE278" s="676"/>
      <c r="MBF278" s="676"/>
      <c r="MBG278" s="676"/>
      <c r="MBH278" s="676"/>
      <c r="MBI278" s="676"/>
      <c r="MBJ278" s="676"/>
      <c r="MBK278" s="676"/>
      <c r="MBL278" s="676"/>
      <c r="MBM278" s="676"/>
      <c r="MBN278" s="676"/>
      <c r="MBO278" s="676"/>
      <c r="MBP278" s="676"/>
      <c r="MBQ278" s="676"/>
      <c r="MBR278" s="676"/>
      <c r="MBS278" s="676"/>
      <c r="MBT278" s="676"/>
      <c r="MBU278" s="676"/>
      <c r="MBV278" s="676"/>
      <c r="MBW278" s="676"/>
      <c r="MBX278" s="676"/>
      <c r="MBY278" s="676"/>
      <c r="MBZ278" s="676"/>
      <c r="MCA278" s="676"/>
      <c r="MCB278" s="676"/>
      <c r="MCC278" s="676"/>
      <c r="MCD278" s="676"/>
      <c r="MCE278" s="676"/>
      <c r="MCF278" s="676"/>
      <c r="MCG278" s="676"/>
      <c r="MCH278" s="676"/>
      <c r="MCI278" s="676"/>
      <c r="MCJ278" s="676"/>
      <c r="MCK278" s="676"/>
      <c r="MCL278" s="674"/>
      <c r="MCM278" s="674"/>
      <c r="MCN278" s="674"/>
      <c r="MCO278" s="674"/>
      <c r="MCP278" s="674"/>
      <c r="MCQ278" s="674"/>
      <c r="MCR278" s="674"/>
      <c r="MCS278" s="674"/>
      <c r="MCT278" s="674"/>
      <c r="MCU278" s="674"/>
      <c r="MCV278" s="674"/>
      <c r="MCW278" s="674"/>
      <c r="MCX278" s="674"/>
      <c r="MCY278" s="674"/>
      <c r="MCZ278" s="674"/>
      <c r="MDA278" s="674"/>
      <c r="MDB278" s="674"/>
      <c r="MDC278" s="674"/>
      <c r="MDD278" s="674"/>
      <c r="MDE278" s="674"/>
      <c r="MDF278" s="674"/>
      <c r="MDG278" s="674"/>
      <c r="MDH278" s="674"/>
      <c r="MDI278" s="674"/>
      <c r="MDJ278" s="675"/>
      <c r="MDK278" s="675"/>
      <c r="MDL278" s="675"/>
      <c r="MDM278" s="675"/>
      <c r="MDN278" s="675"/>
      <c r="MDO278" s="674"/>
      <c r="MDP278" s="674"/>
      <c r="MDQ278" s="675"/>
      <c r="MDR278" s="675"/>
      <c r="MDS278" s="674"/>
      <c r="MDT278" s="674"/>
      <c r="MDU278" s="675"/>
      <c r="MDV278" s="675"/>
      <c r="MDW278" s="674"/>
      <c r="MDX278" s="674"/>
      <c r="MDY278" s="674"/>
      <c r="MDZ278" s="674"/>
      <c r="MEA278" s="674"/>
      <c r="MEB278" s="674"/>
      <c r="MEC278" s="674"/>
      <c r="MED278" s="675"/>
      <c r="MEE278" s="675"/>
      <c r="MEF278" s="674"/>
      <c r="MEG278" s="674"/>
      <c r="MEH278" s="675"/>
      <c r="MEI278" s="675"/>
      <c r="MEJ278" s="674"/>
      <c r="MEK278" s="674"/>
      <c r="MEL278" s="674"/>
      <c r="MEM278" s="674"/>
      <c r="MEN278" s="674"/>
      <c r="MEO278" s="673"/>
      <c r="MEP278" s="677"/>
      <c r="MEQ278" s="674"/>
      <c r="MER278" s="674"/>
      <c r="MES278" s="674"/>
      <c r="MET278" s="674"/>
      <c r="MEU278" s="674"/>
      <c r="MEV278" s="674"/>
      <c r="MEW278" s="674"/>
      <c r="MEX278" s="676"/>
      <c r="MEY278" s="676"/>
      <c r="MEZ278" s="676"/>
      <c r="MFA278" s="676"/>
      <c r="MFB278" s="676"/>
      <c r="MFC278" s="676"/>
      <c r="MFD278" s="676"/>
      <c r="MFE278" s="676"/>
      <c r="MFF278" s="676"/>
      <c r="MFG278" s="676"/>
      <c r="MFH278" s="676"/>
      <c r="MFI278" s="676"/>
      <c r="MFJ278" s="676"/>
      <c r="MFK278" s="676"/>
      <c r="MFL278" s="676"/>
      <c r="MFM278" s="676"/>
      <c r="MFN278" s="676"/>
      <c r="MFO278" s="676"/>
      <c r="MFP278" s="676"/>
      <c r="MFQ278" s="676"/>
      <c r="MFR278" s="676"/>
      <c r="MFS278" s="676"/>
      <c r="MFT278" s="676"/>
      <c r="MFU278" s="676"/>
      <c r="MFV278" s="676"/>
      <c r="MFW278" s="676"/>
      <c r="MFX278" s="676"/>
      <c r="MFY278" s="676"/>
      <c r="MFZ278" s="676"/>
      <c r="MGA278" s="676"/>
      <c r="MGB278" s="676"/>
      <c r="MGC278" s="676"/>
      <c r="MGD278" s="676"/>
      <c r="MGE278" s="676"/>
      <c r="MGF278" s="676"/>
      <c r="MGG278" s="676"/>
      <c r="MGH278" s="676"/>
      <c r="MGI278" s="676"/>
      <c r="MGJ278" s="676"/>
      <c r="MGK278" s="676"/>
      <c r="MGL278" s="676"/>
      <c r="MGM278" s="676"/>
      <c r="MGN278" s="676"/>
      <c r="MGO278" s="676"/>
      <c r="MGP278" s="674"/>
      <c r="MGQ278" s="674"/>
      <c r="MGR278" s="674"/>
      <c r="MGS278" s="674"/>
      <c r="MGT278" s="674"/>
      <c r="MGU278" s="674"/>
      <c r="MGV278" s="674"/>
      <c r="MGW278" s="674"/>
      <c r="MGX278" s="674"/>
      <c r="MGY278" s="674"/>
      <c r="MGZ278" s="674"/>
      <c r="MHA278" s="674"/>
      <c r="MHB278" s="674"/>
      <c r="MHC278" s="674"/>
      <c r="MHD278" s="674"/>
      <c r="MHE278" s="674"/>
      <c r="MHF278" s="674"/>
      <c r="MHG278" s="674"/>
      <c r="MHH278" s="674"/>
      <c r="MHI278" s="674"/>
      <c r="MHJ278" s="674"/>
      <c r="MHK278" s="674"/>
      <c r="MHL278" s="674"/>
      <c r="MHM278" s="674"/>
      <c r="MHN278" s="675"/>
      <c r="MHO278" s="675"/>
      <c r="MHP278" s="675"/>
      <c r="MHQ278" s="675"/>
      <c r="MHR278" s="675"/>
      <c r="MHS278" s="674"/>
      <c r="MHT278" s="674"/>
      <c r="MHU278" s="675"/>
      <c r="MHV278" s="675"/>
      <c r="MHW278" s="674"/>
      <c r="MHX278" s="674"/>
      <c r="MHY278" s="675"/>
      <c r="MHZ278" s="675"/>
      <c r="MIA278" s="674"/>
      <c r="MIB278" s="674"/>
      <c r="MIC278" s="674"/>
      <c r="MID278" s="674"/>
      <c r="MIE278" s="674"/>
      <c r="MIF278" s="674"/>
      <c r="MIG278" s="674"/>
      <c r="MIH278" s="675"/>
      <c r="MII278" s="675"/>
      <c r="MIJ278" s="674"/>
      <c r="MIK278" s="674"/>
      <c r="MIL278" s="675"/>
      <c r="MIM278" s="675"/>
      <c r="MIN278" s="674"/>
      <c r="MIO278" s="674"/>
      <c r="MIP278" s="674"/>
      <c r="MIQ278" s="674"/>
      <c r="MIR278" s="674"/>
      <c r="MIS278" s="673"/>
      <c r="MIT278" s="677"/>
      <c r="MIU278" s="674"/>
      <c r="MIV278" s="674"/>
      <c r="MIW278" s="674"/>
      <c r="MIX278" s="674"/>
      <c r="MIY278" s="674"/>
      <c r="MIZ278" s="674"/>
      <c r="MJA278" s="674"/>
      <c r="MJB278" s="676"/>
      <c r="MJC278" s="676"/>
      <c r="MJD278" s="676"/>
      <c r="MJE278" s="676"/>
      <c r="MJF278" s="676"/>
      <c r="MJG278" s="676"/>
      <c r="MJH278" s="676"/>
      <c r="MJI278" s="676"/>
      <c r="MJJ278" s="676"/>
      <c r="MJK278" s="676"/>
      <c r="MJL278" s="676"/>
      <c r="MJM278" s="676"/>
      <c r="MJN278" s="676"/>
      <c r="MJO278" s="676"/>
      <c r="MJP278" s="676"/>
      <c r="MJQ278" s="676"/>
      <c r="MJR278" s="676"/>
      <c r="MJS278" s="676"/>
      <c r="MJT278" s="676"/>
      <c r="MJU278" s="676"/>
      <c r="MJV278" s="676"/>
      <c r="MJW278" s="676"/>
      <c r="MJX278" s="676"/>
      <c r="MJY278" s="676"/>
      <c r="MJZ278" s="676"/>
      <c r="MKA278" s="676"/>
      <c r="MKB278" s="676"/>
      <c r="MKC278" s="676"/>
      <c r="MKD278" s="676"/>
      <c r="MKE278" s="676"/>
      <c r="MKF278" s="676"/>
      <c r="MKG278" s="676"/>
      <c r="MKH278" s="676"/>
      <c r="MKI278" s="676"/>
      <c r="MKJ278" s="676"/>
      <c r="MKK278" s="676"/>
      <c r="MKL278" s="676"/>
      <c r="MKM278" s="676"/>
      <c r="MKN278" s="676"/>
      <c r="MKO278" s="676"/>
      <c r="MKP278" s="676"/>
      <c r="MKQ278" s="676"/>
      <c r="MKR278" s="676"/>
      <c r="MKS278" s="676"/>
      <c r="MKT278" s="674"/>
      <c r="MKU278" s="674"/>
      <c r="MKV278" s="674"/>
      <c r="MKW278" s="674"/>
      <c r="MKX278" s="674"/>
      <c r="MKY278" s="674"/>
      <c r="MKZ278" s="674"/>
      <c r="MLA278" s="674"/>
      <c r="MLB278" s="674"/>
      <c r="MLC278" s="674"/>
      <c r="MLD278" s="674"/>
      <c r="MLE278" s="674"/>
      <c r="MLF278" s="674"/>
      <c r="MLG278" s="674"/>
      <c r="MLH278" s="674"/>
      <c r="MLI278" s="674"/>
      <c r="MLJ278" s="674"/>
      <c r="MLK278" s="674"/>
      <c r="MLL278" s="674"/>
      <c r="MLM278" s="674"/>
      <c r="MLN278" s="674"/>
      <c r="MLO278" s="674"/>
      <c r="MLP278" s="674"/>
      <c r="MLQ278" s="674"/>
      <c r="MLR278" s="675"/>
      <c r="MLS278" s="675"/>
      <c r="MLT278" s="675"/>
      <c r="MLU278" s="675"/>
      <c r="MLV278" s="675"/>
      <c r="MLW278" s="674"/>
      <c r="MLX278" s="674"/>
      <c r="MLY278" s="675"/>
      <c r="MLZ278" s="675"/>
      <c r="MMA278" s="674"/>
      <c r="MMB278" s="674"/>
      <c r="MMC278" s="675"/>
      <c r="MMD278" s="675"/>
      <c r="MME278" s="674"/>
      <c r="MMF278" s="674"/>
      <c r="MMG278" s="674"/>
      <c r="MMH278" s="674"/>
      <c r="MMI278" s="674"/>
      <c r="MMJ278" s="674"/>
      <c r="MMK278" s="674"/>
      <c r="MML278" s="675"/>
      <c r="MMM278" s="675"/>
      <c r="MMN278" s="674"/>
      <c r="MMO278" s="674"/>
      <c r="MMP278" s="675"/>
      <c r="MMQ278" s="675"/>
      <c r="MMR278" s="674"/>
      <c r="MMS278" s="674"/>
      <c r="MMT278" s="674"/>
      <c r="MMU278" s="674"/>
      <c r="MMV278" s="674"/>
      <c r="MMW278" s="673"/>
      <c r="MMX278" s="677"/>
      <c r="MMY278" s="674"/>
      <c r="MMZ278" s="674"/>
      <c r="MNA278" s="674"/>
      <c r="MNB278" s="674"/>
      <c r="MNC278" s="674"/>
      <c r="MND278" s="674"/>
      <c r="MNE278" s="674"/>
      <c r="MNF278" s="676"/>
      <c r="MNG278" s="676"/>
      <c r="MNH278" s="676"/>
      <c r="MNI278" s="676"/>
      <c r="MNJ278" s="676"/>
      <c r="MNK278" s="676"/>
      <c r="MNL278" s="676"/>
      <c r="MNM278" s="676"/>
      <c r="MNN278" s="676"/>
      <c r="MNO278" s="676"/>
      <c r="MNP278" s="676"/>
      <c r="MNQ278" s="676"/>
      <c r="MNR278" s="676"/>
      <c r="MNS278" s="676"/>
      <c r="MNT278" s="676"/>
      <c r="MNU278" s="676"/>
      <c r="MNV278" s="676"/>
      <c r="MNW278" s="676"/>
      <c r="MNX278" s="676"/>
      <c r="MNY278" s="676"/>
      <c r="MNZ278" s="676"/>
      <c r="MOA278" s="676"/>
      <c r="MOB278" s="676"/>
      <c r="MOC278" s="676"/>
      <c r="MOD278" s="676"/>
      <c r="MOE278" s="676"/>
      <c r="MOF278" s="676"/>
      <c r="MOG278" s="676"/>
      <c r="MOH278" s="676"/>
      <c r="MOI278" s="676"/>
      <c r="MOJ278" s="676"/>
      <c r="MOK278" s="676"/>
      <c r="MOL278" s="676"/>
      <c r="MOM278" s="676"/>
      <c r="MON278" s="676"/>
      <c r="MOO278" s="676"/>
      <c r="MOP278" s="676"/>
      <c r="MOQ278" s="676"/>
      <c r="MOR278" s="676"/>
      <c r="MOS278" s="676"/>
      <c r="MOT278" s="676"/>
      <c r="MOU278" s="676"/>
      <c r="MOV278" s="676"/>
      <c r="MOW278" s="676"/>
      <c r="MOX278" s="674"/>
      <c r="MOY278" s="674"/>
      <c r="MOZ278" s="674"/>
      <c r="MPA278" s="674"/>
      <c r="MPB278" s="674"/>
      <c r="MPC278" s="674"/>
      <c r="MPD278" s="674"/>
      <c r="MPE278" s="674"/>
      <c r="MPF278" s="674"/>
      <c r="MPG278" s="674"/>
      <c r="MPH278" s="674"/>
      <c r="MPI278" s="674"/>
      <c r="MPJ278" s="674"/>
      <c r="MPK278" s="674"/>
      <c r="MPL278" s="674"/>
      <c r="MPM278" s="674"/>
      <c r="MPN278" s="674"/>
      <c r="MPO278" s="674"/>
      <c r="MPP278" s="674"/>
      <c r="MPQ278" s="674"/>
      <c r="MPR278" s="674"/>
      <c r="MPS278" s="674"/>
      <c r="MPT278" s="674"/>
      <c r="MPU278" s="674"/>
      <c r="MPV278" s="675"/>
      <c r="MPW278" s="675"/>
      <c r="MPX278" s="675"/>
      <c r="MPY278" s="675"/>
      <c r="MPZ278" s="675"/>
      <c r="MQA278" s="674"/>
      <c r="MQB278" s="674"/>
      <c r="MQC278" s="675"/>
      <c r="MQD278" s="675"/>
      <c r="MQE278" s="674"/>
      <c r="MQF278" s="674"/>
      <c r="MQG278" s="675"/>
      <c r="MQH278" s="675"/>
      <c r="MQI278" s="674"/>
      <c r="MQJ278" s="674"/>
      <c r="MQK278" s="674"/>
      <c r="MQL278" s="674"/>
      <c r="MQM278" s="674"/>
      <c r="MQN278" s="674"/>
      <c r="MQO278" s="674"/>
      <c r="MQP278" s="675"/>
      <c r="MQQ278" s="675"/>
      <c r="MQR278" s="674"/>
      <c r="MQS278" s="674"/>
      <c r="MQT278" s="675"/>
      <c r="MQU278" s="675"/>
      <c r="MQV278" s="674"/>
      <c r="MQW278" s="674"/>
      <c r="MQX278" s="674"/>
      <c r="MQY278" s="674"/>
      <c r="MQZ278" s="674"/>
      <c r="MRA278" s="673"/>
      <c r="MRB278" s="677"/>
      <c r="MRC278" s="674"/>
      <c r="MRD278" s="674"/>
      <c r="MRE278" s="674"/>
      <c r="MRF278" s="674"/>
      <c r="MRG278" s="674"/>
      <c r="MRH278" s="674"/>
      <c r="MRI278" s="674"/>
      <c r="MRJ278" s="676"/>
      <c r="MRK278" s="676"/>
      <c r="MRL278" s="676"/>
      <c r="MRM278" s="676"/>
      <c r="MRN278" s="676"/>
      <c r="MRO278" s="676"/>
      <c r="MRP278" s="676"/>
      <c r="MRQ278" s="676"/>
      <c r="MRR278" s="676"/>
      <c r="MRS278" s="676"/>
      <c r="MRT278" s="676"/>
      <c r="MRU278" s="676"/>
      <c r="MRV278" s="676"/>
      <c r="MRW278" s="676"/>
      <c r="MRX278" s="676"/>
      <c r="MRY278" s="676"/>
      <c r="MRZ278" s="676"/>
      <c r="MSA278" s="676"/>
      <c r="MSB278" s="676"/>
      <c r="MSC278" s="676"/>
      <c r="MSD278" s="676"/>
      <c r="MSE278" s="676"/>
      <c r="MSF278" s="676"/>
      <c r="MSG278" s="676"/>
      <c r="MSH278" s="676"/>
      <c r="MSI278" s="676"/>
      <c r="MSJ278" s="676"/>
      <c r="MSK278" s="676"/>
      <c r="MSL278" s="676"/>
      <c r="MSM278" s="676"/>
      <c r="MSN278" s="676"/>
      <c r="MSO278" s="676"/>
      <c r="MSP278" s="676"/>
      <c r="MSQ278" s="676"/>
      <c r="MSR278" s="676"/>
      <c r="MSS278" s="676"/>
      <c r="MST278" s="676"/>
      <c r="MSU278" s="676"/>
      <c r="MSV278" s="676"/>
      <c r="MSW278" s="676"/>
      <c r="MSX278" s="676"/>
      <c r="MSY278" s="676"/>
      <c r="MSZ278" s="676"/>
      <c r="MTA278" s="676"/>
      <c r="MTB278" s="674"/>
      <c r="MTC278" s="674"/>
      <c r="MTD278" s="674"/>
      <c r="MTE278" s="674"/>
      <c r="MTF278" s="674"/>
      <c r="MTG278" s="674"/>
      <c r="MTH278" s="674"/>
      <c r="MTI278" s="674"/>
      <c r="MTJ278" s="674"/>
      <c r="MTK278" s="674"/>
      <c r="MTL278" s="674"/>
      <c r="MTM278" s="674"/>
      <c r="MTN278" s="674"/>
      <c r="MTO278" s="674"/>
      <c r="MTP278" s="674"/>
      <c r="MTQ278" s="674"/>
      <c r="MTR278" s="674"/>
      <c r="MTS278" s="674"/>
      <c r="MTT278" s="674"/>
      <c r="MTU278" s="674"/>
      <c r="MTV278" s="674"/>
      <c r="MTW278" s="674"/>
      <c r="MTX278" s="674"/>
      <c r="MTY278" s="674"/>
      <c r="MTZ278" s="675"/>
      <c r="MUA278" s="675"/>
      <c r="MUB278" s="675"/>
      <c r="MUC278" s="675"/>
      <c r="MUD278" s="675"/>
      <c r="MUE278" s="674"/>
      <c r="MUF278" s="674"/>
      <c r="MUG278" s="675"/>
      <c r="MUH278" s="675"/>
      <c r="MUI278" s="674"/>
      <c r="MUJ278" s="674"/>
      <c r="MUK278" s="675"/>
      <c r="MUL278" s="675"/>
      <c r="MUM278" s="674"/>
      <c r="MUN278" s="674"/>
      <c r="MUO278" s="674"/>
      <c r="MUP278" s="674"/>
      <c r="MUQ278" s="674"/>
      <c r="MUR278" s="674"/>
      <c r="MUS278" s="674"/>
      <c r="MUT278" s="675"/>
      <c r="MUU278" s="675"/>
      <c r="MUV278" s="674"/>
      <c r="MUW278" s="674"/>
      <c r="MUX278" s="675"/>
      <c r="MUY278" s="675"/>
      <c r="MUZ278" s="674"/>
      <c r="MVA278" s="674"/>
      <c r="MVB278" s="674"/>
      <c r="MVC278" s="674"/>
      <c r="MVD278" s="674"/>
      <c r="MVE278" s="673"/>
      <c r="MVF278" s="677"/>
      <c r="MVG278" s="674"/>
      <c r="MVH278" s="674"/>
      <c r="MVI278" s="674"/>
      <c r="MVJ278" s="674"/>
      <c r="MVK278" s="674"/>
      <c r="MVL278" s="674"/>
      <c r="MVM278" s="674"/>
      <c r="MVN278" s="676"/>
      <c r="MVO278" s="676"/>
      <c r="MVP278" s="676"/>
      <c r="MVQ278" s="676"/>
      <c r="MVR278" s="676"/>
      <c r="MVS278" s="676"/>
      <c r="MVT278" s="676"/>
      <c r="MVU278" s="676"/>
      <c r="MVV278" s="676"/>
      <c r="MVW278" s="676"/>
      <c r="MVX278" s="676"/>
      <c r="MVY278" s="676"/>
      <c r="MVZ278" s="676"/>
      <c r="MWA278" s="676"/>
      <c r="MWB278" s="676"/>
      <c r="MWC278" s="676"/>
      <c r="MWD278" s="676"/>
      <c r="MWE278" s="676"/>
      <c r="MWF278" s="676"/>
      <c r="MWG278" s="676"/>
      <c r="MWH278" s="676"/>
      <c r="MWI278" s="676"/>
      <c r="MWJ278" s="676"/>
      <c r="MWK278" s="676"/>
      <c r="MWL278" s="676"/>
      <c r="MWM278" s="676"/>
      <c r="MWN278" s="676"/>
      <c r="MWO278" s="676"/>
      <c r="MWP278" s="676"/>
      <c r="MWQ278" s="676"/>
      <c r="MWR278" s="676"/>
      <c r="MWS278" s="676"/>
      <c r="MWT278" s="676"/>
      <c r="MWU278" s="676"/>
      <c r="MWV278" s="676"/>
      <c r="MWW278" s="676"/>
      <c r="MWX278" s="676"/>
      <c r="MWY278" s="676"/>
      <c r="MWZ278" s="676"/>
      <c r="MXA278" s="676"/>
      <c r="MXB278" s="676"/>
      <c r="MXC278" s="676"/>
      <c r="MXD278" s="676"/>
      <c r="MXE278" s="676"/>
      <c r="MXF278" s="674"/>
      <c r="MXG278" s="674"/>
      <c r="MXH278" s="674"/>
      <c r="MXI278" s="674"/>
      <c r="MXJ278" s="674"/>
      <c r="MXK278" s="674"/>
      <c r="MXL278" s="674"/>
      <c r="MXM278" s="674"/>
      <c r="MXN278" s="674"/>
      <c r="MXO278" s="674"/>
      <c r="MXP278" s="674"/>
      <c r="MXQ278" s="674"/>
      <c r="MXR278" s="674"/>
      <c r="MXS278" s="674"/>
      <c r="MXT278" s="674"/>
      <c r="MXU278" s="674"/>
      <c r="MXV278" s="674"/>
      <c r="MXW278" s="674"/>
      <c r="MXX278" s="674"/>
      <c r="MXY278" s="674"/>
      <c r="MXZ278" s="674"/>
      <c r="MYA278" s="674"/>
      <c r="MYB278" s="674"/>
      <c r="MYC278" s="674"/>
      <c r="MYD278" s="675"/>
      <c r="MYE278" s="675"/>
      <c r="MYF278" s="675"/>
      <c r="MYG278" s="675"/>
      <c r="MYH278" s="675"/>
      <c r="MYI278" s="674"/>
      <c r="MYJ278" s="674"/>
      <c r="MYK278" s="675"/>
      <c r="MYL278" s="675"/>
      <c r="MYM278" s="674"/>
      <c r="MYN278" s="674"/>
      <c r="MYO278" s="675"/>
      <c r="MYP278" s="675"/>
      <c r="MYQ278" s="674"/>
      <c r="MYR278" s="674"/>
      <c r="MYS278" s="674"/>
      <c r="MYT278" s="674"/>
      <c r="MYU278" s="674"/>
      <c r="MYV278" s="674"/>
      <c r="MYW278" s="674"/>
      <c r="MYX278" s="675"/>
      <c r="MYY278" s="675"/>
      <c r="MYZ278" s="674"/>
      <c r="MZA278" s="674"/>
      <c r="MZB278" s="675"/>
      <c r="MZC278" s="675"/>
      <c r="MZD278" s="674"/>
      <c r="MZE278" s="674"/>
      <c r="MZF278" s="674"/>
      <c r="MZG278" s="674"/>
      <c r="MZH278" s="674"/>
      <c r="MZI278" s="673"/>
      <c r="MZJ278" s="677"/>
      <c r="MZK278" s="674"/>
      <c r="MZL278" s="674"/>
      <c r="MZM278" s="674"/>
      <c r="MZN278" s="674"/>
      <c r="MZO278" s="674"/>
      <c r="MZP278" s="674"/>
      <c r="MZQ278" s="674"/>
      <c r="MZR278" s="676"/>
      <c r="MZS278" s="676"/>
      <c r="MZT278" s="676"/>
      <c r="MZU278" s="676"/>
      <c r="MZV278" s="676"/>
      <c r="MZW278" s="676"/>
      <c r="MZX278" s="676"/>
      <c r="MZY278" s="676"/>
      <c r="MZZ278" s="676"/>
      <c r="NAA278" s="676"/>
      <c r="NAB278" s="676"/>
      <c r="NAC278" s="676"/>
      <c r="NAD278" s="676"/>
      <c r="NAE278" s="676"/>
      <c r="NAF278" s="676"/>
      <c r="NAG278" s="676"/>
      <c r="NAH278" s="676"/>
      <c r="NAI278" s="676"/>
      <c r="NAJ278" s="676"/>
      <c r="NAK278" s="676"/>
      <c r="NAL278" s="676"/>
      <c r="NAM278" s="676"/>
      <c r="NAN278" s="676"/>
      <c r="NAO278" s="676"/>
      <c r="NAP278" s="676"/>
      <c r="NAQ278" s="676"/>
      <c r="NAR278" s="676"/>
      <c r="NAS278" s="676"/>
      <c r="NAT278" s="676"/>
      <c r="NAU278" s="676"/>
      <c r="NAV278" s="676"/>
      <c r="NAW278" s="676"/>
      <c r="NAX278" s="676"/>
      <c r="NAY278" s="676"/>
      <c r="NAZ278" s="676"/>
      <c r="NBA278" s="676"/>
      <c r="NBB278" s="676"/>
      <c r="NBC278" s="676"/>
      <c r="NBD278" s="676"/>
      <c r="NBE278" s="676"/>
      <c r="NBF278" s="676"/>
      <c r="NBG278" s="676"/>
      <c r="NBH278" s="676"/>
      <c r="NBI278" s="676"/>
      <c r="NBJ278" s="674"/>
      <c r="NBK278" s="674"/>
      <c r="NBL278" s="674"/>
      <c r="NBM278" s="674"/>
      <c r="NBN278" s="674"/>
      <c r="NBO278" s="674"/>
      <c r="NBP278" s="674"/>
      <c r="NBQ278" s="674"/>
      <c r="NBR278" s="674"/>
      <c r="NBS278" s="674"/>
      <c r="NBT278" s="674"/>
      <c r="NBU278" s="674"/>
      <c r="NBV278" s="674"/>
      <c r="NBW278" s="674"/>
      <c r="NBX278" s="674"/>
      <c r="NBY278" s="674"/>
      <c r="NBZ278" s="674"/>
      <c r="NCA278" s="674"/>
      <c r="NCB278" s="674"/>
      <c r="NCC278" s="674"/>
      <c r="NCD278" s="674"/>
      <c r="NCE278" s="674"/>
      <c r="NCF278" s="674"/>
      <c r="NCG278" s="674"/>
      <c r="NCH278" s="675"/>
      <c r="NCI278" s="675"/>
      <c r="NCJ278" s="675"/>
      <c r="NCK278" s="675"/>
      <c r="NCL278" s="675"/>
      <c r="NCM278" s="674"/>
      <c r="NCN278" s="674"/>
      <c r="NCO278" s="675"/>
      <c r="NCP278" s="675"/>
      <c r="NCQ278" s="674"/>
      <c r="NCR278" s="674"/>
      <c r="NCS278" s="675"/>
      <c r="NCT278" s="675"/>
      <c r="NCU278" s="674"/>
      <c r="NCV278" s="674"/>
      <c r="NCW278" s="674"/>
      <c r="NCX278" s="674"/>
      <c r="NCY278" s="674"/>
      <c r="NCZ278" s="674"/>
      <c r="NDA278" s="674"/>
      <c r="NDB278" s="675"/>
      <c r="NDC278" s="675"/>
      <c r="NDD278" s="674"/>
      <c r="NDE278" s="674"/>
      <c r="NDF278" s="675"/>
      <c r="NDG278" s="675"/>
      <c r="NDH278" s="674"/>
      <c r="NDI278" s="674"/>
      <c r="NDJ278" s="674"/>
      <c r="NDK278" s="674"/>
      <c r="NDL278" s="674"/>
      <c r="NDM278" s="673"/>
      <c r="NDN278" s="677"/>
      <c r="NDO278" s="674"/>
      <c r="NDP278" s="674"/>
      <c r="NDQ278" s="674"/>
      <c r="NDR278" s="674"/>
      <c r="NDS278" s="674"/>
      <c r="NDT278" s="674"/>
      <c r="NDU278" s="674"/>
      <c r="NDV278" s="676"/>
      <c r="NDW278" s="676"/>
      <c r="NDX278" s="676"/>
      <c r="NDY278" s="676"/>
      <c r="NDZ278" s="676"/>
      <c r="NEA278" s="676"/>
      <c r="NEB278" s="676"/>
      <c r="NEC278" s="676"/>
      <c r="NED278" s="676"/>
      <c r="NEE278" s="676"/>
      <c r="NEF278" s="676"/>
      <c r="NEG278" s="676"/>
      <c r="NEH278" s="676"/>
      <c r="NEI278" s="676"/>
      <c r="NEJ278" s="676"/>
      <c r="NEK278" s="676"/>
      <c r="NEL278" s="676"/>
      <c r="NEM278" s="676"/>
      <c r="NEN278" s="676"/>
      <c r="NEO278" s="676"/>
      <c r="NEP278" s="676"/>
      <c r="NEQ278" s="676"/>
      <c r="NER278" s="676"/>
      <c r="NES278" s="676"/>
      <c r="NET278" s="676"/>
      <c r="NEU278" s="676"/>
      <c r="NEV278" s="676"/>
      <c r="NEW278" s="676"/>
      <c r="NEX278" s="676"/>
      <c r="NEY278" s="676"/>
      <c r="NEZ278" s="676"/>
      <c r="NFA278" s="676"/>
      <c r="NFB278" s="676"/>
      <c r="NFC278" s="676"/>
      <c r="NFD278" s="676"/>
      <c r="NFE278" s="676"/>
      <c r="NFF278" s="676"/>
      <c r="NFG278" s="676"/>
      <c r="NFH278" s="676"/>
      <c r="NFI278" s="676"/>
      <c r="NFJ278" s="676"/>
      <c r="NFK278" s="676"/>
      <c r="NFL278" s="676"/>
      <c r="NFM278" s="676"/>
      <c r="NFN278" s="674"/>
      <c r="NFO278" s="674"/>
      <c r="NFP278" s="674"/>
      <c r="NFQ278" s="674"/>
      <c r="NFR278" s="674"/>
      <c r="NFS278" s="674"/>
      <c r="NFT278" s="674"/>
      <c r="NFU278" s="674"/>
      <c r="NFV278" s="674"/>
      <c r="NFW278" s="674"/>
      <c r="NFX278" s="674"/>
      <c r="NFY278" s="674"/>
      <c r="NFZ278" s="674"/>
      <c r="NGA278" s="674"/>
      <c r="NGB278" s="674"/>
      <c r="NGC278" s="674"/>
      <c r="NGD278" s="674"/>
      <c r="NGE278" s="674"/>
      <c r="NGF278" s="674"/>
      <c r="NGG278" s="674"/>
      <c r="NGH278" s="674"/>
      <c r="NGI278" s="674"/>
      <c r="NGJ278" s="674"/>
      <c r="NGK278" s="674"/>
      <c r="NGL278" s="675"/>
      <c r="NGM278" s="675"/>
      <c r="NGN278" s="675"/>
      <c r="NGO278" s="675"/>
      <c r="NGP278" s="675"/>
      <c r="NGQ278" s="674"/>
      <c r="NGR278" s="674"/>
      <c r="NGS278" s="675"/>
      <c r="NGT278" s="675"/>
      <c r="NGU278" s="674"/>
      <c r="NGV278" s="674"/>
      <c r="NGW278" s="675"/>
      <c r="NGX278" s="675"/>
      <c r="NGY278" s="674"/>
      <c r="NGZ278" s="674"/>
      <c r="NHA278" s="674"/>
      <c r="NHB278" s="674"/>
      <c r="NHC278" s="674"/>
      <c r="NHD278" s="674"/>
      <c r="NHE278" s="674"/>
      <c r="NHF278" s="675"/>
      <c r="NHG278" s="675"/>
      <c r="NHH278" s="674"/>
      <c r="NHI278" s="674"/>
      <c r="NHJ278" s="675"/>
      <c r="NHK278" s="675"/>
      <c r="NHL278" s="674"/>
      <c r="NHM278" s="674"/>
      <c r="NHN278" s="674"/>
      <c r="NHO278" s="674"/>
      <c r="NHP278" s="674"/>
      <c r="NHQ278" s="673"/>
      <c r="NHR278" s="677"/>
      <c r="NHS278" s="674"/>
      <c r="NHT278" s="674"/>
      <c r="NHU278" s="674"/>
      <c r="NHV278" s="674"/>
      <c r="NHW278" s="674"/>
      <c r="NHX278" s="674"/>
      <c r="NHY278" s="674"/>
      <c r="NHZ278" s="676"/>
      <c r="NIA278" s="676"/>
      <c r="NIB278" s="676"/>
      <c r="NIC278" s="676"/>
      <c r="NID278" s="676"/>
      <c r="NIE278" s="676"/>
      <c r="NIF278" s="676"/>
      <c r="NIG278" s="676"/>
      <c r="NIH278" s="676"/>
      <c r="NII278" s="676"/>
      <c r="NIJ278" s="676"/>
      <c r="NIK278" s="676"/>
      <c r="NIL278" s="676"/>
      <c r="NIM278" s="676"/>
      <c r="NIN278" s="676"/>
      <c r="NIO278" s="676"/>
      <c r="NIP278" s="676"/>
      <c r="NIQ278" s="676"/>
      <c r="NIR278" s="676"/>
      <c r="NIS278" s="676"/>
      <c r="NIT278" s="676"/>
      <c r="NIU278" s="676"/>
      <c r="NIV278" s="676"/>
      <c r="NIW278" s="676"/>
      <c r="NIX278" s="676"/>
      <c r="NIY278" s="676"/>
      <c r="NIZ278" s="676"/>
      <c r="NJA278" s="676"/>
      <c r="NJB278" s="676"/>
      <c r="NJC278" s="676"/>
      <c r="NJD278" s="676"/>
      <c r="NJE278" s="676"/>
      <c r="NJF278" s="676"/>
      <c r="NJG278" s="676"/>
      <c r="NJH278" s="676"/>
      <c r="NJI278" s="676"/>
      <c r="NJJ278" s="676"/>
      <c r="NJK278" s="676"/>
      <c r="NJL278" s="676"/>
      <c r="NJM278" s="676"/>
      <c r="NJN278" s="676"/>
      <c r="NJO278" s="676"/>
      <c r="NJP278" s="676"/>
      <c r="NJQ278" s="676"/>
      <c r="NJR278" s="674"/>
      <c r="NJS278" s="674"/>
      <c r="NJT278" s="674"/>
      <c r="NJU278" s="674"/>
      <c r="NJV278" s="674"/>
      <c r="NJW278" s="674"/>
      <c r="NJX278" s="674"/>
      <c r="NJY278" s="674"/>
      <c r="NJZ278" s="674"/>
      <c r="NKA278" s="674"/>
      <c r="NKB278" s="674"/>
      <c r="NKC278" s="674"/>
      <c r="NKD278" s="674"/>
      <c r="NKE278" s="674"/>
      <c r="NKF278" s="674"/>
      <c r="NKG278" s="674"/>
      <c r="NKH278" s="674"/>
      <c r="NKI278" s="674"/>
      <c r="NKJ278" s="674"/>
      <c r="NKK278" s="674"/>
      <c r="NKL278" s="674"/>
      <c r="NKM278" s="674"/>
      <c r="NKN278" s="674"/>
      <c r="NKO278" s="674"/>
      <c r="NKP278" s="675"/>
      <c r="NKQ278" s="675"/>
      <c r="NKR278" s="675"/>
      <c r="NKS278" s="675"/>
      <c r="NKT278" s="675"/>
      <c r="NKU278" s="674"/>
      <c r="NKV278" s="674"/>
      <c r="NKW278" s="675"/>
      <c r="NKX278" s="675"/>
      <c r="NKY278" s="674"/>
      <c r="NKZ278" s="674"/>
      <c r="NLA278" s="675"/>
      <c r="NLB278" s="675"/>
      <c r="NLC278" s="674"/>
      <c r="NLD278" s="674"/>
      <c r="NLE278" s="674"/>
      <c r="NLF278" s="674"/>
      <c r="NLG278" s="674"/>
      <c r="NLH278" s="674"/>
      <c r="NLI278" s="674"/>
      <c r="NLJ278" s="675"/>
      <c r="NLK278" s="675"/>
      <c r="NLL278" s="674"/>
      <c r="NLM278" s="674"/>
      <c r="NLN278" s="675"/>
      <c r="NLO278" s="675"/>
      <c r="NLP278" s="674"/>
      <c r="NLQ278" s="674"/>
      <c r="NLR278" s="674"/>
      <c r="NLS278" s="674"/>
      <c r="NLT278" s="674"/>
      <c r="NLU278" s="673"/>
      <c r="NLV278" s="677"/>
      <c r="NLW278" s="674"/>
      <c r="NLX278" s="674"/>
      <c r="NLY278" s="674"/>
      <c r="NLZ278" s="674"/>
      <c r="NMA278" s="674"/>
      <c r="NMB278" s="674"/>
      <c r="NMC278" s="674"/>
      <c r="NMD278" s="676"/>
      <c r="NME278" s="676"/>
      <c r="NMF278" s="676"/>
      <c r="NMG278" s="676"/>
      <c r="NMH278" s="676"/>
      <c r="NMI278" s="676"/>
      <c r="NMJ278" s="676"/>
      <c r="NMK278" s="676"/>
      <c r="NML278" s="676"/>
      <c r="NMM278" s="676"/>
      <c r="NMN278" s="676"/>
      <c r="NMO278" s="676"/>
      <c r="NMP278" s="676"/>
      <c r="NMQ278" s="676"/>
      <c r="NMR278" s="676"/>
      <c r="NMS278" s="676"/>
      <c r="NMT278" s="676"/>
      <c r="NMU278" s="676"/>
      <c r="NMV278" s="676"/>
      <c r="NMW278" s="676"/>
      <c r="NMX278" s="676"/>
      <c r="NMY278" s="676"/>
      <c r="NMZ278" s="676"/>
      <c r="NNA278" s="676"/>
      <c r="NNB278" s="676"/>
      <c r="NNC278" s="676"/>
      <c r="NND278" s="676"/>
      <c r="NNE278" s="676"/>
      <c r="NNF278" s="676"/>
      <c r="NNG278" s="676"/>
      <c r="NNH278" s="676"/>
      <c r="NNI278" s="676"/>
      <c r="NNJ278" s="676"/>
      <c r="NNK278" s="676"/>
      <c r="NNL278" s="676"/>
      <c r="NNM278" s="676"/>
      <c r="NNN278" s="676"/>
      <c r="NNO278" s="676"/>
      <c r="NNP278" s="676"/>
      <c r="NNQ278" s="676"/>
      <c r="NNR278" s="676"/>
      <c r="NNS278" s="676"/>
      <c r="NNT278" s="676"/>
      <c r="NNU278" s="676"/>
      <c r="NNV278" s="674"/>
      <c r="NNW278" s="674"/>
      <c r="NNX278" s="674"/>
      <c r="NNY278" s="674"/>
      <c r="NNZ278" s="674"/>
      <c r="NOA278" s="674"/>
      <c r="NOB278" s="674"/>
      <c r="NOC278" s="674"/>
      <c r="NOD278" s="674"/>
      <c r="NOE278" s="674"/>
      <c r="NOF278" s="674"/>
      <c r="NOG278" s="674"/>
      <c r="NOH278" s="674"/>
      <c r="NOI278" s="674"/>
      <c r="NOJ278" s="674"/>
      <c r="NOK278" s="674"/>
      <c r="NOL278" s="674"/>
      <c r="NOM278" s="674"/>
      <c r="NON278" s="674"/>
      <c r="NOO278" s="674"/>
      <c r="NOP278" s="674"/>
      <c r="NOQ278" s="674"/>
      <c r="NOR278" s="674"/>
      <c r="NOS278" s="674"/>
      <c r="NOT278" s="675"/>
      <c r="NOU278" s="675"/>
      <c r="NOV278" s="675"/>
      <c r="NOW278" s="675"/>
      <c r="NOX278" s="675"/>
      <c r="NOY278" s="674"/>
      <c r="NOZ278" s="674"/>
      <c r="NPA278" s="675"/>
      <c r="NPB278" s="675"/>
      <c r="NPC278" s="674"/>
      <c r="NPD278" s="674"/>
      <c r="NPE278" s="675"/>
      <c r="NPF278" s="675"/>
      <c r="NPG278" s="674"/>
      <c r="NPH278" s="674"/>
      <c r="NPI278" s="674"/>
      <c r="NPJ278" s="674"/>
      <c r="NPK278" s="674"/>
      <c r="NPL278" s="674"/>
      <c r="NPM278" s="674"/>
      <c r="NPN278" s="675"/>
      <c r="NPO278" s="675"/>
      <c r="NPP278" s="674"/>
      <c r="NPQ278" s="674"/>
      <c r="NPR278" s="675"/>
      <c r="NPS278" s="675"/>
      <c r="NPT278" s="674"/>
      <c r="NPU278" s="674"/>
      <c r="NPV278" s="674"/>
      <c r="NPW278" s="674"/>
      <c r="NPX278" s="674"/>
      <c r="NPY278" s="673"/>
      <c r="NPZ278" s="677"/>
      <c r="NQA278" s="674"/>
      <c r="NQB278" s="674"/>
      <c r="NQC278" s="674"/>
      <c r="NQD278" s="674"/>
      <c r="NQE278" s="674"/>
      <c r="NQF278" s="674"/>
      <c r="NQG278" s="674"/>
      <c r="NQH278" s="676"/>
      <c r="NQI278" s="676"/>
      <c r="NQJ278" s="676"/>
      <c r="NQK278" s="676"/>
      <c r="NQL278" s="676"/>
      <c r="NQM278" s="676"/>
      <c r="NQN278" s="676"/>
      <c r="NQO278" s="676"/>
      <c r="NQP278" s="676"/>
      <c r="NQQ278" s="676"/>
      <c r="NQR278" s="676"/>
      <c r="NQS278" s="676"/>
      <c r="NQT278" s="676"/>
      <c r="NQU278" s="676"/>
      <c r="NQV278" s="676"/>
      <c r="NQW278" s="676"/>
      <c r="NQX278" s="676"/>
      <c r="NQY278" s="676"/>
      <c r="NQZ278" s="676"/>
      <c r="NRA278" s="676"/>
      <c r="NRB278" s="676"/>
      <c r="NRC278" s="676"/>
      <c r="NRD278" s="676"/>
      <c r="NRE278" s="676"/>
      <c r="NRF278" s="676"/>
      <c r="NRG278" s="676"/>
      <c r="NRH278" s="676"/>
      <c r="NRI278" s="676"/>
      <c r="NRJ278" s="676"/>
      <c r="NRK278" s="676"/>
      <c r="NRL278" s="676"/>
      <c r="NRM278" s="676"/>
      <c r="NRN278" s="676"/>
      <c r="NRO278" s="676"/>
      <c r="NRP278" s="676"/>
      <c r="NRQ278" s="676"/>
      <c r="NRR278" s="676"/>
      <c r="NRS278" s="676"/>
      <c r="NRT278" s="676"/>
      <c r="NRU278" s="676"/>
      <c r="NRV278" s="676"/>
      <c r="NRW278" s="676"/>
      <c r="NRX278" s="676"/>
      <c r="NRY278" s="676"/>
      <c r="NRZ278" s="674"/>
      <c r="NSA278" s="674"/>
      <c r="NSB278" s="674"/>
      <c r="NSC278" s="674"/>
      <c r="NSD278" s="674"/>
      <c r="NSE278" s="674"/>
      <c r="NSF278" s="674"/>
      <c r="NSG278" s="674"/>
      <c r="NSH278" s="674"/>
      <c r="NSI278" s="674"/>
      <c r="NSJ278" s="674"/>
      <c r="NSK278" s="674"/>
      <c r="NSL278" s="674"/>
      <c r="NSM278" s="674"/>
      <c r="NSN278" s="674"/>
      <c r="NSO278" s="674"/>
      <c r="NSP278" s="674"/>
      <c r="NSQ278" s="674"/>
      <c r="NSR278" s="674"/>
      <c r="NSS278" s="674"/>
      <c r="NST278" s="674"/>
      <c r="NSU278" s="674"/>
      <c r="NSV278" s="674"/>
      <c r="NSW278" s="674"/>
      <c r="NSX278" s="675"/>
      <c r="NSY278" s="675"/>
      <c r="NSZ278" s="675"/>
      <c r="NTA278" s="675"/>
      <c r="NTB278" s="675"/>
      <c r="NTC278" s="674"/>
      <c r="NTD278" s="674"/>
      <c r="NTE278" s="675"/>
      <c r="NTF278" s="675"/>
      <c r="NTG278" s="674"/>
      <c r="NTH278" s="674"/>
      <c r="NTI278" s="675"/>
      <c r="NTJ278" s="675"/>
      <c r="NTK278" s="674"/>
      <c r="NTL278" s="674"/>
      <c r="NTM278" s="674"/>
      <c r="NTN278" s="674"/>
      <c r="NTO278" s="674"/>
      <c r="NTP278" s="674"/>
      <c r="NTQ278" s="674"/>
      <c r="NTR278" s="675"/>
      <c r="NTS278" s="675"/>
      <c r="NTT278" s="674"/>
      <c r="NTU278" s="674"/>
      <c r="NTV278" s="675"/>
      <c r="NTW278" s="675"/>
      <c r="NTX278" s="674"/>
      <c r="NTY278" s="674"/>
      <c r="NTZ278" s="674"/>
      <c r="NUA278" s="674"/>
      <c r="NUB278" s="674"/>
      <c r="NUC278" s="673"/>
      <c r="NUD278" s="677"/>
      <c r="NUE278" s="674"/>
      <c r="NUF278" s="674"/>
      <c r="NUG278" s="674"/>
      <c r="NUH278" s="674"/>
      <c r="NUI278" s="674"/>
      <c r="NUJ278" s="674"/>
      <c r="NUK278" s="674"/>
      <c r="NUL278" s="676"/>
      <c r="NUM278" s="676"/>
      <c r="NUN278" s="676"/>
      <c r="NUO278" s="676"/>
      <c r="NUP278" s="676"/>
      <c r="NUQ278" s="676"/>
      <c r="NUR278" s="676"/>
      <c r="NUS278" s="676"/>
      <c r="NUT278" s="676"/>
      <c r="NUU278" s="676"/>
      <c r="NUV278" s="676"/>
      <c r="NUW278" s="676"/>
      <c r="NUX278" s="676"/>
      <c r="NUY278" s="676"/>
      <c r="NUZ278" s="676"/>
      <c r="NVA278" s="676"/>
      <c r="NVB278" s="676"/>
      <c r="NVC278" s="676"/>
      <c r="NVD278" s="676"/>
      <c r="NVE278" s="676"/>
      <c r="NVF278" s="676"/>
      <c r="NVG278" s="676"/>
      <c r="NVH278" s="676"/>
      <c r="NVI278" s="676"/>
      <c r="NVJ278" s="676"/>
      <c r="NVK278" s="676"/>
      <c r="NVL278" s="676"/>
      <c r="NVM278" s="676"/>
      <c r="NVN278" s="676"/>
      <c r="NVO278" s="676"/>
      <c r="NVP278" s="676"/>
      <c r="NVQ278" s="676"/>
      <c r="NVR278" s="676"/>
      <c r="NVS278" s="676"/>
      <c r="NVT278" s="676"/>
      <c r="NVU278" s="676"/>
      <c r="NVV278" s="676"/>
      <c r="NVW278" s="676"/>
      <c r="NVX278" s="676"/>
      <c r="NVY278" s="676"/>
      <c r="NVZ278" s="676"/>
      <c r="NWA278" s="676"/>
      <c r="NWB278" s="676"/>
      <c r="NWC278" s="676"/>
      <c r="NWD278" s="674"/>
      <c r="NWE278" s="674"/>
      <c r="NWF278" s="674"/>
      <c r="NWG278" s="674"/>
      <c r="NWH278" s="674"/>
      <c r="NWI278" s="674"/>
      <c r="NWJ278" s="674"/>
      <c r="NWK278" s="674"/>
      <c r="NWL278" s="674"/>
      <c r="NWM278" s="674"/>
      <c r="NWN278" s="674"/>
      <c r="NWO278" s="674"/>
      <c r="NWP278" s="674"/>
      <c r="NWQ278" s="674"/>
      <c r="NWR278" s="674"/>
      <c r="NWS278" s="674"/>
      <c r="NWT278" s="674"/>
      <c r="NWU278" s="674"/>
      <c r="NWV278" s="674"/>
      <c r="NWW278" s="674"/>
      <c r="NWX278" s="674"/>
      <c r="NWY278" s="674"/>
      <c r="NWZ278" s="674"/>
      <c r="NXA278" s="674"/>
      <c r="NXB278" s="675"/>
      <c r="NXC278" s="675"/>
      <c r="NXD278" s="675"/>
      <c r="NXE278" s="675"/>
      <c r="NXF278" s="675"/>
      <c r="NXG278" s="674"/>
      <c r="NXH278" s="674"/>
      <c r="NXI278" s="675"/>
      <c r="NXJ278" s="675"/>
      <c r="NXK278" s="674"/>
      <c r="NXL278" s="674"/>
      <c r="NXM278" s="675"/>
      <c r="NXN278" s="675"/>
      <c r="NXO278" s="674"/>
      <c r="NXP278" s="674"/>
      <c r="NXQ278" s="674"/>
      <c r="NXR278" s="674"/>
      <c r="NXS278" s="674"/>
      <c r="NXT278" s="674"/>
      <c r="NXU278" s="674"/>
      <c r="NXV278" s="675"/>
      <c r="NXW278" s="675"/>
      <c r="NXX278" s="674"/>
      <c r="NXY278" s="674"/>
      <c r="NXZ278" s="675"/>
      <c r="NYA278" s="675"/>
      <c r="NYB278" s="674"/>
      <c r="NYC278" s="674"/>
      <c r="NYD278" s="674"/>
      <c r="NYE278" s="674"/>
      <c r="NYF278" s="674"/>
      <c r="NYG278" s="673"/>
      <c r="NYH278" s="677"/>
      <c r="NYI278" s="674"/>
      <c r="NYJ278" s="674"/>
      <c r="NYK278" s="674"/>
      <c r="NYL278" s="674"/>
      <c r="NYM278" s="674"/>
      <c r="NYN278" s="674"/>
      <c r="NYO278" s="674"/>
      <c r="NYP278" s="676"/>
      <c r="NYQ278" s="676"/>
      <c r="NYR278" s="676"/>
      <c r="NYS278" s="676"/>
      <c r="NYT278" s="676"/>
      <c r="NYU278" s="676"/>
      <c r="NYV278" s="676"/>
      <c r="NYW278" s="676"/>
      <c r="NYX278" s="676"/>
      <c r="NYY278" s="676"/>
      <c r="NYZ278" s="676"/>
      <c r="NZA278" s="676"/>
      <c r="NZB278" s="676"/>
      <c r="NZC278" s="676"/>
      <c r="NZD278" s="676"/>
      <c r="NZE278" s="676"/>
      <c r="NZF278" s="676"/>
      <c r="NZG278" s="676"/>
      <c r="NZH278" s="676"/>
      <c r="NZI278" s="676"/>
      <c r="NZJ278" s="676"/>
      <c r="NZK278" s="676"/>
      <c r="NZL278" s="676"/>
      <c r="NZM278" s="676"/>
      <c r="NZN278" s="676"/>
      <c r="NZO278" s="676"/>
      <c r="NZP278" s="676"/>
      <c r="NZQ278" s="676"/>
      <c r="NZR278" s="676"/>
      <c r="NZS278" s="676"/>
      <c r="NZT278" s="676"/>
      <c r="NZU278" s="676"/>
      <c r="NZV278" s="676"/>
      <c r="NZW278" s="676"/>
      <c r="NZX278" s="676"/>
      <c r="NZY278" s="676"/>
      <c r="NZZ278" s="676"/>
      <c r="OAA278" s="676"/>
      <c r="OAB278" s="676"/>
      <c r="OAC278" s="676"/>
      <c r="OAD278" s="676"/>
      <c r="OAE278" s="676"/>
      <c r="OAF278" s="676"/>
      <c r="OAG278" s="676"/>
      <c r="OAH278" s="674"/>
      <c r="OAI278" s="674"/>
      <c r="OAJ278" s="674"/>
      <c r="OAK278" s="674"/>
      <c r="OAL278" s="674"/>
      <c r="OAM278" s="674"/>
      <c r="OAN278" s="674"/>
      <c r="OAO278" s="674"/>
      <c r="OAP278" s="674"/>
      <c r="OAQ278" s="674"/>
      <c r="OAR278" s="674"/>
      <c r="OAS278" s="674"/>
      <c r="OAT278" s="674"/>
      <c r="OAU278" s="674"/>
      <c r="OAV278" s="674"/>
      <c r="OAW278" s="674"/>
      <c r="OAX278" s="674"/>
      <c r="OAY278" s="674"/>
      <c r="OAZ278" s="674"/>
      <c r="OBA278" s="674"/>
      <c r="OBB278" s="674"/>
      <c r="OBC278" s="674"/>
      <c r="OBD278" s="674"/>
      <c r="OBE278" s="674"/>
      <c r="OBF278" s="675"/>
      <c r="OBG278" s="675"/>
      <c r="OBH278" s="675"/>
      <c r="OBI278" s="675"/>
      <c r="OBJ278" s="675"/>
      <c r="OBK278" s="674"/>
      <c r="OBL278" s="674"/>
      <c r="OBM278" s="675"/>
      <c r="OBN278" s="675"/>
      <c r="OBO278" s="674"/>
      <c r="OBP278" s="674"/>
      <c r="OBQ278" s="675"/>
      <c r="OBR278" s="675"/>
      <c r="OBS278" s="674"/>
      <c r="OBT278" s="674"/>
      <c r="OBU278" s="674"/>
      <c r="OBV278" s="674"/>
      <c r="OBW278" s="674"/>
      <c r="OBX278" s="674"/>
      <c r="OBY278" s="674"/>
      <c r="OBZ278" s="675"/>
      <c r="OCA278" s="675"/>
      <c r="OCB278" s="674"/>
      <c r="OCC278" s="674"/>
      <c r="OCD278" s="675"/>
      <c r="OCE278" s="675"/>
      <c r="OCF278" s="674"/>
      <c r="OCG278" s="674"/>
      <c r="OCH278" s="674"/>
      <c r="OCI278" s="674"/>
      <c r="OCJ278" s="674"/>
      <c r="OCK278" s="673"/>
      <c r="OCL278" s="677"/>
      <c r="OCM278" s="674"/>
      <c r="OCN278" s="674"/>
      <c r="OCO278" s="674"/>
      <c r="OCP278" s="674"/>
      <c r="OCQ278" s="674"/>
      <c r="OCR278" s="674"/>
      <c r="OCS278" s="674"/>
      <c r="OCT278" s="676"/>
      <c r="OCU278" s="676"/>
      <c r="OCV278" s="676"/>
      <c r="OCW278" s="676"/>
      <c r="OCX278" s="676"/>
      <c r="OCY278" s="676"/>
      <c r="OCZ278" s="676"/>
      <c r="ODA278" s="676"/>
      <c r="ODB278" s="676"/>
      <c r="ODC278" s="676"/>
      <c r="ODD278" s="676"/>
      <c r="ODE278" s="676"/>
      <c r="ODF278" s="676"/>
      <c r="ODG278" s="676"/>
      <c r="ODH278" s="676"/>
      <c r="ODI278" s="676"/>
      <c r="ODJ278" s="676"/>
      <c r="ODK278" s="676"/>
      <c r="ODL278" s="676"/>
      <c r="ODM278" s="676"/>
      <c r="ODN278" s="676"/>
      <c r="ODO278" s="676"/>
      <c r="ODP278" s="676"/>
      <c r="ODQ278" s="676"/>
      <c r="ODR278" s="676"/>
      <c r="ODS278" s="676"/>
      <c r="ODT278" s="676"/>
      <c r="ODU278" s="676"/>
      <c r="ODV278" s="676"/>
      <c r="ODW278" s="676"/>
      <c r="ODX278" s="676"/>
      <c r="ODY278" s="676"/>
      <c r="ODZ278" s="676"/>
      <c r="OEA278" s="676"/>
      <c r="OEB278" s="676"/>
      <c r="OEC278" s="676"/>
      <c r="OED278" s="676"/>
      <c r="OEE278" s="676"/>
      <c r="OEF278" s="676"/>
      <c r="OEG278" s="676"/>
      <c r="OEH278" s="676"/>
      <c r="OEI278" s="676"/>
      <c r="OEJ278" s="676"/>
      <c r="OEK278" s="676"/>
      <c r="OEL278" s="674"/>
      <c r="OEM278" s="674"/>
      <c r="OEN278" s="674"/>
      <c r="OEO278" s="674"/>
      <c r="OEP278" s="674"/>
      <c r="OEQ278" s="674"/>
      <c r="OER278" s="674"/>
      <c r="OES278" s="674"/>
      <c r="OET278" s="674"/>
      <c r="OEU278" s="674"/>
      <c r="OEV278" s="674"/>
      <c r="OEW278" s="674"/>
      <c r="OEX278" s="674"/>
      <c r="OEY278" s="674"/>
      <c r="OEZ278" s="674"/>
      <c r="OFA278" s="674"/>
      <c r="OFB278" s="674"/>
      <c r="OFC278" s="674"/>
      <c r="OFD278" s="674"/>
      <c r="OFE278" s="674"/>
      <c r="OFF278" s="674"/>
      <c r="OFG278" s="674"/>
      <c r="OFH278" s="674"/>
      <c r="OFI278" s="674"/>
      <c r="OFJ278" s="675"/>
      <c r="OFK278" s="675"/>
      <c r="OFL278" s="675"/>
      <c r="OFM278" s="675"/>
      <c r="OFN278" s="675"/>
      <c r="OFO278" s="674"/>
      <c r="OFP278" s="674"/>
      <c r="OFQ278" s="675"/>
      <c r="OFR278" s="675"/>
      <c r="OFS278" s="674"/>
      <c r="OFT278" s="674"/>
      <c r="OFU278" s="675"/>
      <c r="OFV278" s="675"/>
      <c r="OFW278" s="674"/>
      <c r="OFX278" s="674"/>
      <c r="OFY278" s="674"/>
      <c r="OFZ278" s="674"/>
      <c r="OGA278" s="674"/>
      <c r="OGB278" s="674"/>
      <c r="OGC278" s="674"/>
      <c r="OGD278" s="675"/>
      <c r="OGE278" s="675"/>
      <c r="OGF278" s="674"/>
      <c r="OGG278" s="674"/>
      <c r="OGH278" s="675"/>
      <c r="OGI278" s="675"/>
      <c r="OGJ278" s="674"/>
      <c r="OGK278" s="674"/>
      <c r="OGL278" s="674"/>
      <c r="OGM278" s="674"/>
      <c r="OGN278" s="674"/>
      <c r="OGO278" s="673"/>
      <c r="OGP278" s="677"/>
      <c r="OGQ278" s="674"/>
      <c r="OGR278" s="674"/>
      <c r="OGS278" s="674"/>
      <c r="OGT278" s="674"/>
      <c r="OGU278" s="674"/>
      <c r="OGV278" s="674"/>
      <c r="OGW278" s="674"/>
      <c r="OGX278" s="676"/>
      <c r="OGY278" s="676"/>
      <c r="OGZ278" s="676"/>
      <c r="OHA278" s="676"/>
      <c r="OHB278" s="676"/>
      <c r="OHC278" s="676"/>
      <c r="OHD278" s="676"/>
      <c r="OHE278" s="676"/>
      <c r="OHF278" s="676"/>
      <c r="OHG278" s="676"/>
      <c r="OHH278" s="676"/>
      <c r="OHI278" s="676"/>
      <c r="OHJ278" s="676"/>
      <c r="OHK278" s="676"/>
      <c r="OHL278" s="676"/>
      <c r="OHM278" s="676"/>
      <c r="OHN278" s="676"/>
      <c r="OHO278" s="676"/>
      <c r="OHP278" s="676"/>
      <c r="OHQ278" s="676"/>
      <c r="OHR278" s="676"/>
      <c r="OHS278" s="676"/>
      <c r="OHT278" s="676"/>
      <c r="OHU278" s="676"/>
      <c r="OHV278" s="676"/>
      <c r="OHW278" s="676"/>
      <c r="OHX278" s="676"/>
      <c r="OHY278" s="676"/>
      <c r="OHZ278" s="676"/>
      <c r="OIA278" s="676"/>
      <c r="OIB278" s="676"/>
      <c r="OIC278" s="676"/>
      <c r="OID278" s="676"/>
      <c r="OIE278" s="676"/>
      <c r="OIF278" s="676"/>
      <c r="OIG278" s="676"/>
      <c r="OIH278" s="676"/>
      <c r="OII278" s="676"/>
      <c r="OIJ278" s="676"/>
      <c r="OIK278" s="676"/>
      <c r="OIL278" s="676"/>
      <c r="OIM278" s="676"/>
      <c r="OIN278" s="676"/>
      <c r="OIO278" s="676"/>
      <c r="OIP278" s="674"/>
      <c r="OIQ278" s="674"/>
      <c r="OIR278" s="674"/>
      <c r="OIS278" s="674"/>
      <c r="OIT278" s="674"/>
      <c r="OIU278" s="674"/>
      <c r="OIV278" s="674"/>
      <c r="OIW278" s="674"/>
      <c r="OIX278" s="674"/>
      <c r="OIY278" s="674"/>
      <c r="OIZ278" s="674"/>
      <c r="OJA278" s="674"/>
      <c r="OJB278" s="674"/>
      <c r="OJC278" s="674"/>
      <c r="OJD278" s="674"/>
      <c r="OJE278" s="674"/>
      <c r="OJF278" s="674"/>
      <c r="OJG278" s="674"/>
      <c r="OJH278" s="674"/>
      <c r="OJI278" s="674"/>
      <c r="OJJ278" s="674"/>
      <c r="OJK278" s="674"/>
      <c r="OJL278" s="674"/>
      <c r="OJM278" s="674"/>
      <c r="OJN278" s="675"/>
      <c r="OJO278" s="675"/>
      <c r="OJP278" s="675"/>
      <c r="OJQ278" s="675"/>
      <c r="OJR278" s="675"/>
      <c r="OJS278" s="674"/>
      <c r="OJT278" s="674"/>
      <c r="OJU278" s="675"/>
      <c r="OJV278" s="675"/>
      <c r="OJW278" s="674"/>
      <c r="OJX278" s="674"/>
      <c r="OJY278" s="675"/>
      <c r="OJZ278" s="675"/>
      <c r="OKA278" s="674"/>
      <c r="OKB278" s="674"/>
      <c r="OKC278" s="674"/>
      <c r="OKD278" s="674"/>
      <c r="OKE278" s="674"/>
      <c r="OKF278" s="674"/>
      <c r="OKG278" s="674"/>
      <c r="OKH278" s="675"/>
      <c r="OKI278" s="675"/>
      <c r="OKJ278" s="674"/>
      <c r="OKK278" s="674"/>
      <c r="OKL278" s="675"/>
      <c r="OKM278" s="675"/>
      <c r="OKN278" s="674"/>
      <c r="OKO278" s="674"/>
      <c r="OKP278" s="674"/>
      <c r="OKQ278" s="674"/>
      <c r="OKR278" s="674"/>
      <c r="OKS278" s="673"/>
      <c r="OKT278" s="677"/>
      <c r="OKU278" s="674"/>
      <c r="OKV278" s="674"/>
      <c r="OKW278" s="674"/>
      <c r="OKX278" s="674"/>
      <c r="OKY278" s="674"/>
      <c r="OKZ278" s="674"/>
      <c r="OLA278" s="674"/>
      <c r="OLB278" s="676"/>
      <c r="OLC278" s="676"/>
      <c r="OLD278" s="676"/>
      <c r="OLE278" s="676"/>
      <c r="OLF278" s="676"/>
      <c r="OLG278" s="676"/>
      <c r="OLH278" s="676"/>
      <c r="OLI278" s="676"/>
      <c r="OLJ278" s="676"/>
      <c r="OLK278" s="676"/>
      <c r="OLL278" s="676"/>
      <c r="OLM278" s="676"/>
      <c r="OLN278" s="676"/>
      <c r="OLO278" s="676"/>
      <c r="OLP278" s="676"/>
      <c r="OLQ278" s="676"/>
      <c r="OLR278" s="676"/>
      <c r="OLS278" s="676"/>
      <c r="OLT278" s="676"/>
      <c r="OLU278" s="676"/>
      <c r="OLV278" s="676"/>
      <c r="OLW278" s="676"/>
      <c r="OLX278" s="676"/>
      <c r="OLY278" s="676"/>
      <c r="OLZ278" s="676"/>
      <c r="OMA278" s="676"/>
      <c r="OMB278" s="676"/>
      <c r="OMC278" s="676"/>
      <c r="OMD278" s="676"/>
      <c r="OME278" s="676"/>
      <c r="OMF278" s="676"/>
      <c r="OMG278" s="676"/>
      <c r="OMH278" s="676"/>
      <c r="OMI278" s="676"/>
      <c r="OMJ278" s="676"/>
      <c r="OMK278" s="676"/>
      <c r="OML278" s="676"/>
      <c r="OMM278" s="676"/>
      <c r="OMN278" s="676"/>
      <c r="OMO278" s="676"/>
      <c r="OMP278" s="676"/>
      <c r="OMQ278" s="676"/>
      <c r="OMR278" s="676"/>
      <c r="OMS278" s="676"/>
      <c r="OMT278" s="674"/>
      <c r="OMU278" s="674"/>
      <c r="OMV278" s="674"/>
      <c r="OMW278" s="674"/>
      <c r="OMX278" s="674"/>
      <c r="OMY278" s="674"/>
      <c r="OMZ278" s="674"/>
      <c r="ONA278" s="674"/>
      <c r="ONB278" s="674"/>
      <c r="ONC278" s="674"/>
      <c r="OND278" s="674"/>
      <c r="ONE278" s="674"/>
      <c r="ONF278" s="674"/>
      <c r="ONG278" s="674"/>
      <c r="ONH278" s="674"/>
      <c r="ONI278" s="674"/>
      <c r="ONJ278" s="674"/>
      <c r="ONK278" s="674"/>
      <c r="ONL278" s="674"/>
      <c r="ONM278" s="674"/>
      <c r="ONN278" s="674"/>
      <c r="ONO278" s="674"/>
      <c r="ONP278" s="674"/>
      <c r="ONQ278" s="674"/>
      <c r="ONR278" s="675"/>
      <c r="ONS278" s="675"/>
      <c r="ONT278" s="675"/>
      <c r="ONU278" s="675"/>
      <c r="ONV278" s="675"/>
      <c r="ONW278" s="674"/>
      <c r="ONX278" s="674"/>
      <c r="ONY278" s="675"/>
      <c r="ONZ278" s="675"/>
      <c r="OOA278" s="674"/>
      <c r="OOB278" s="674"/>
      <c r="OOC278" s="675"/>
      <c r="OOD278" s="675"/>
      <c r="OOE278" s="674"/>
      <c r="OOF278" s="674"/>
      <c r="OOG278" s="674"/>
      <c r="OOH278" s="674"/>
      <c r="OOI278" s="674"/>
      <c r="OOJ278" s="674"/>
      <c r="OOK278" s="674"/>
      <c r="OOL278" s="675"/>
      <c r="OOM278" s="675"/>
      <c r="OON278" s="674"/>
      <c r="OOO278" s="674"/>
      <c r="OOP278" s="675"/>
      <c r="OOQ278" s="675"/>
      <c r="OOR278" s="674"/>
      <c r="OOS278" s="674"/>
      <c r="OOT278" s="674"/>
      <c r="OOU278" s="674"/>
      <c r="OOV278" s="674"/>
      <c r="OOW278" s="673"/>
      <c r="OOX278" s="677"/>
      <c r="OOY278" s="674"/>
      <c r="OOZ278" s="674"/>
      <c r="OPA278" s="674"/>
      <c r="OPB278" s="674"/>
      <c r="OPC278" s="674"/>
      <c r="OPD278" s="674"/>
      <c r="OPE278" s="674"/>
      <c r="OPF278" s="676"/>
      <c r="OPG278" s="676"/>
      <c r="OPH278" s="676"/>
      <c r="OPI278" s="676"/>
      <c r="OPJ278" s="676"/>
      <c r="OPK278" s="676"/>
      <c r="OPL278" s="676"/>
      <c r="OPM278" s="676"/>
      <c r="OPN278" s="676"/>
      <c r="OPO278" s="676"/>
      <c r="OPP278" s="676"/>
      <c r="OPQ278" s="676"/>
      <c r="OPR278" s="676"/>
      <c r="OPS278" s="676"/>
      <c r="OPT278" s="676"/>
      <c r="OPU278" s="676"/>
      <c r="OPV278" s="676"/>
      <c r="OPW278" s="676"/>
      <c r="OPX278" s="676"/>
      <c r="OPY278" s="676"/>
      <c r="OPZ278" s="676"/>
      <c r="OQA278" s="676"/>
      <c r="OQB278" s="676"/>
      <c r="OQC278" s="676"/>
      <c r="OQD278" s="676"/>
      <c r="OQE278" s="676"/>
      <c r="OQF278" s="676"/>
      <c r="OQG278" s="676"/>
      <c r="OQH278" s="676"/>
      <c r="OQI278" s="676"/>
      <c r="OQJ278" s="676"/>
      <c r="OQK278" s="676"/>
      <c r="OQL278" s="676"/>
      <c r="OQM278" s="676"/>
      <c r="OQN278" s="676"/>
      <c r="OQO278" s="676"/>
      <c r="OQP278" s="676"/>
      <c r="OQQ278" s="676"/>
      <c r="OQR278" s="676"/>
      <c r="OQS278" s="676"/>
      <c r="OQT278" s="676"/>
      <c r="OQU278" s="676"/>
      <c r="OQV278" s="676"/>
      <c r="OQW278" s="676"/>
      <c r="OQX278" s="674"/>
      <c r="OQY278" s="674"/>
      <c r="OQZ278" s="674"/>
      <c r="ORA278" s="674"/>
      <c r="ORB278" s="674"/>
      <c r="ORC278" s="674"/>
      <c r="ORD278" s="674"/>
      <c r="ORE278" s="674"/>
      <c r="ORF278" s="674"/>
      <c r="ORG278" s="674"/>
      <c r="ORH278" s="674"/>
      <c r="ORI278" s="674"/>
      <c r="ORJ278" s="674"/>
      <c r="ORK278" s="674"/>
      <c r="ORL278" s="674"/>
      <c r="ORM278" s="674"/>
      <c r="ORN278" s="674"/>
      <c r="ORO278" s="674"/>
      <c r="ORP278" s="674"/>
      <c r="ORQ278" s="674"/>
      <c r="ORR278" s="674"/>
      <c r="ORS278" s="674"/>
      <c r="ORT278" s="674"/>
      <c r="ORU278" s="674"/>
      <c r="ORV278" s="675"/>
      <c r="ORW278" s="675"/>
      <c r="ORX278" s="675"/>
      <c r="ORY278" s="675"/>
      <c r="ORZ278" s="675"/>
      <c r="OSA278" s="674"/>
      <c r="OSB278" s="674"/>
      <c r="OSC278" s="675"/>
      <c r="OSD278" s="675"/>
      <c r="OSE278" s="674"/>
      <c r="OSF278" s="674"/>
      <c r="OSG278" s="675"/>
      <c r="OSH278" s="675"/>
      <c r="OSI278" s="674"/>
      <c r="OSJ278" s="674"/>
      <c r="OSK278" s="674"/>
      <c r="OSL278" s="674"/>
      <c r="OSM278" s="674"/>
      <c r="OSN278" s="674"/>
      <c r="OSO278" s="674"/>
      <c r="OSP278" s="675"/>
      <c r="OSQ278" s="675"/>
      <c r="OSR278" s="674"/>
      <c r="OSS278" s="674"/>
      <c r="OST278" s="675"/>
      <c r="OSU278" s="675"/>
      <c r="OSV278" s="674"/>
      <c r="OSW278" s="674"/>
      <c r="OSX278" s="674"/>
      <c r="OSY278" s="674"/>
      <c r="OSZ278" s="674"/>
      <c r="OTA278" s="673"/>
      <c r="OTB278" s="677"/>
      <c r="OTC278" s="674"/>
      <c r="OTD278" s="674"/>
      <c r="OTE278" s="674"/>
      <c r="OTF278" s="674"/>
      <c r="OTG278" s="674"/>
      <c r="OTH278" s="674"/>
      <c r="OTI278" s="674"/>
      <c r="OTJ278" s="676"/>
      <c r="OTK278" s="676"/>
      <c r="OTL278" s="676"/>
      <c r="OTM278" s="676"/>
      <c r="OTN278" s="676"/>
      <c r="OTO278" s="676"/>
      <c r="OTP278" s="676"/>
      <c r="OTQ278" s="676"/>
      <c r="OTR278" s="676"/>
      <c r="OTS278" s="676"/>
      <c r="OTT278" s="676"/>
      <c r="OTU278" s="676"/>
      <c r="OTV278" s="676"/>
      <c r="OTW278" s="676"/>
      <c r="OTX278" s="676"/>
      <c r="OTY278" s="676"/>
      <c r="OTZ278" s="676"/>
      <c r="OUA278" s="676"/>
      <c r="OUB278" s="676"/>
      <c r="OUC278" s="676"/>
      <c r="OUD278" s="676"/>
      <c r="OUE278" s="676"/>
      <c r="OUF278" s="676"/>
      <c r="OUG278" s="676"/>
      <c r="OUH278" s="676"/>
      <c r="OUI278" s="676"/>
      <c r="OUJ278" s="676"/>
      <c r="OUK278" s="676"/>
      <c r="OUL278" s="676"/>
      <c r="OUM278" s="676"/>
      <c r="OUN278" s="676"/>
      <c r="OUO278" s="676"/>
      <c r="OUP278" s="676"/>
      <c r="OUQ278" s="676"/>
      <c r="OUR278" s="676"/>
      <c r="OUS278" s="676"/>
      <c r="OUT278" s="676"/>
      <c r="OUU278" s="676"/>
      <c r="OUV278" s="676"/>
      <c r="OUW278" s="676"/>
      <c r="OUX278" s="676"/>
      <c r="OUY278" s="676"/>
      <c r="OUZ278" s="676"/>
      <c r="OVA278" s="676"/>
      <c r="OVB278" s="674"/>
      <c r="OVC278" s="674"/>
      <c r="OVD278" s="674"/>
      <c r="OVE278" s="674"/>
      <c r="OVF278" s="674"/>
      <c r="OVG278" s="674"/>
      <c r="OVH278" s="674"/>
      <c r="OVI278" s="674"/>
      <c r="OVJ278" s="674"/>
      <c r="OVK278" s="674"/>
      <c r="OVL278" s="674"/>
      <c r="OVM278" s="674"/>
      <c r="OVN278" s="674"/>
      <c r="OVO278" s="674"/>
      <c r="OVP278" s="674"/>
      <c r="OVQ278" s="674"/>
      <c r="OVR278" s="674"/>
      <c r="OVS278" s="674"/>
      <c r="OVT278" s="674"/>
      <c r="OVU278" s="674"/>
      <c r="OVV278" s="674"/>
      <c r="OVW278" s="674"/>
      <c r="OVX278" s="674"/>
      <c r="OVY278" s="674"/>
      <c r="OVZ278" s="675"/>
      <c r="OWA278" s="675"/>
      <c r="OWB278" s="675"/>
      <c r="OWC278" s="675"/>
      <c r="OWD278" s="675"/>
      <c r="OWE278" s="674"/>
      <c r="OWF278" s="674"/>
      <c r="OWG278" s="675"/>
      <c r="OWH278" s="675"/>
      <c r="OWI278" s="674"/>
      <c r="OWJ278" s="674"/>
      <c r="OWK278" s="675"/>
      <c r="OWL278" s="675"/>
      <c r="OWM278" s="674"/>
      <c r="OWN278" s="674"/>
      <c r="OWO278" s="674"/>
      <c r="OWP278" s="674"/>
      <c r="OWQ278" s="674"/>
      <c r="OWR278" s="674"/>
      <c r="OWS278" s="674"/>
      <c r="OWT278" s="675"/>
      <c r="OWU278" s="675"/>
      <c r="OWV278" s="674"/>
      <c r="OWW278" s="674"/>
      <c r="OWX278" s="675"/>
      <c r="OWY278" s="675"/>
      <c r="OWZ278" s="674"/>
      <c r="OXA278" s="674"/>
      <c r="OXB278" s="674"/>
      <c r="OXC278" s="674"/>
      <c r="OXD278" s="674"/>
      <c r="OXE278" s="673"/>
      <c r="OXF278" s="677"/>
      <c r="OXG278" s="674"/>
      <c r="OXH278" s="674"/>
      <c r="OXI278" s="674"/>
      <c r="OXJ278" s="674"/>
      <c r="OXK278" s="674"/>
      <c r="OXL278" s="674"/>
      <c r="OXM278" s="674"/>
      <c r="OXN278" s="676"/>
      <c r="OXO278" s="676"/>
      <c r="OXP278" s="676"/>
      <c r="OXQ278" s="676"/>
      <c r="OXR278" s="676"/>
      <c r="OXS278" s="676"/>
      <c r="OXT278" s="676"/>
      <c r="OXU278" s="676"/>
      <c r="OXV278" s="676"/>
      <c r="OXW278" s="676"/>
      <c r="OXX278" s="676"/>
      <c r="OXY278" s="676"/>
      <c r="OXZ278" s="676"/>
      <c r="OYA278" s="676"/>
      <c r="OYB278" s="676"/>
      <c r="OYC278" s="676"/>
      <c r="OYD278" s="676"/>
      <c r="OYE278" s="676"/>
      <c r="OYF278" s="676"/>
      <c r="OYG278" s="676"/>
      <c r="OYH278" s="676"/>
      <c r="OYI278" s="676"/>
      <c r="OYJ278" s="676"/>
      <c r="OYK278" s="676"/>
      <c r="OYL278" s="676"/>
      <c r="OYM278" s="676"/>
      <c r="OYN278" s="676"/>
      <c r="OYO278" s="676"/>
      <c r="OYP278" s="676"/>
      <c r="OYQ278" s="676"/>
      <c r="OYR278" s="676"/>
      <c r="OYS278" s="676"/>
      <c r="OYT278" s="676"/>
      <c r="OYU278" s="676"/>
      <c r="OYV278" s="676"/>
      <c r="OYW278" s="676"/>
      <c r="OYX278" s="676"/>
      <c r="OYY278" s="676"/>
      <c r="OYZ278" s="676"/>
      <c r="OZA278" s="676"/>
      <c r="OZB278" s="676"/>
      <c r="OZC278" s="676"/>
      <c r="OZD278" s="676"/>
      <c r="OZE278" s="676"/>
      <c r="OZF278" s="674"/>
      <c r="OZG278" s="674"/>
      <c r="OZH278" s="674"/>
      <c r="OZI278" s="674"/>
      <c r="OZJ278" s="674"/>
      <c r="OZK278" s="674"/>
      <c r="OZL278" s="674"/>
      <c r="OZM278" s="674"/>
      <c r="OZN278" s="674"/>
      <c r="OZO278" s="674"/>
      <c r="OZP278" s="674"/>
      <c r="OZQ278" s="674"/>
      <c r="OZR278" s="674"/>
      <c r="OZS278" s="674"/>
      <c r="OZT278" s="674"/>
      <c r="OZU278" s="674"/>
      <c r="OZV278" s="674"/>
      <c r="OZW278" s="674"/>
      <c r="OZX278" s="674"/>
      <c r="OZY278" s="674"/>
      <c r="OZZ278" s="674"/>
      <c r="PAA278" s="674"/>
      <c r="PAB278" s="674"/>
      <c r="PAC278" s="674"/>
      <c r="PAD278" s="675"/>
      <c r="PAE278" s="675"/>
      <c r="PAF278" s="675"/>
      <c r="PAG278" s="675"/>
      <c r="PAH278" s="675"/>
      <c r="PAI278" s="674"/>
      <c r="PAJ278" s="674"/>
      <c r="PAK278" s="675"/>
      <c r="PAL278" s="675"/>
      <c r="PAM278" s="674"/>
      <c r="PAN278" s="674"/>
      <c r="PAO278" s="675"/>
      <c r="PAP278" s="675"/>
      <c r="PAQ278" s="674"/>
      <c r="PAR278" s="674"/>
      <c r="PAS278" s="674"/>
      <c r="PAT278" s="674"/>
      <c r="PAU278" s="674"/>
      <c r="PAV278" s="674"/>
      <c r="PAW278" s="674"/>
      <c r="PAX278" s="675"/>
      <c r="PAY278" s="675"/>
      <c r="PAZ278" s="674"/>
      <c r="PBA278" s="674"/>
      <c r="PBB278" s="675"/>
      <c r="PBC278" s="675"/>
      <c r="PBD278" s="674"/>
      <c r="PBE278" s="674"/>
      <c r="PBF278" s="674"/>
      <c r="PBG278" s="674"/>
      <c r="PBH278" s="674"/>
      <c r="PBI278" s="673"/>
      <c r="PBJ278" s="677"/>
      <c r="PBK278" s="674"/>
      <c r="PBL278" s="674"/>
      <c r="PBM278" s="674"/>
      <c r="PBN278" s="674"/>
      <c r="PBO278" s="674"/>
      <c r="PBP278" s="674"/>
      <c r="PBQ278" s="674"/>
      <c r="PBR278" s="676"/>
      <c r="PBS278" s="676"/>
      <c r="PBT278" s="676"/>
      <c r="PBU278" s="676"/>
      <c r="PBV278" s="676"/>
      <c r="PBW278" s="676"/>
      <c r="PBX278" s="676"/>
      <c r="PBY278" s="676"/>
      <c r="PBZ278" s="676"/>
      <c r="PCA278" s="676"/>
      <c r="PCB278" s="676"/>
      <c r="PCC278" s="676"/>
      <c r="PCD278" s="676"/>
      <c r="PCE278" s="676"/>
      <c r="PCF278" s="676"/>
      <c r="PCG278" s="676"/>
      <c r="PCH278" s="676"/>
      <c r="PCI278" s="676"/>
      <c r="PCJ278" s="676"/>
      <c r="PCK278" s="676"/>
      <c r="PCL278" s="676"/>
      <c r="PCM278" s="676"/>
      <c r="PCN278" s="676"/>
      <c r="PCO278" s="676"/>
      <c r="PCP278" s="676"/>
      <c r="PCQ278" s="676"/>
      <c r="PCR278" s="676"/>
      <c r="PCS278" s="676"/>
      <c r="PCT278" s="676"/>
      <c r="PCU278" s="676"/>
      <c r="PCV278" s="676"/>
      <c r="PCW278" s="676"/>
      <c r="PCX278" s="676"/>
      <c r="PCY278" s="676"/>
      <c r="PCZ278" s="676"/>
      <c r="PDA278" s="676"/>
      <c r="PDB278" s="676"/>
      <c r="PDC278" s="676"/>
      <c r="PDD278" s="676"/>
      <c r="PDE278" s="676"/>
      <c r="PDF278" s="676"/>
      <c r="PDG278" s="676"/>
      <c r="PDH278" s="676"/>
      <c r="PDI278" s="676"/>
      <c r="PDJ278" s="674"/>
      <c r="PDK278" s="674"/>
      <c r="PDL278" s="674"/>
      <c r="PDM278" s="674"/>
      <c r="PDN278" s="674"/>
      <c r="PDO278" s="674"/>
      <c r="PDP278" s="674"/>
      <c r="PDQ278" s="674"/>
      <c r="PDR278" s="674"/>
      <c r="PDS278" s="674"/>
      <c r="PDT278" s="674"/>
      <c r="PDU278" s="674"/>
      <c r="PDV278" s="674"/>
      <c r="PDW278" s="674"/>
      <c r="PDX278" s="674"/>
      <c r="PDY278" s="674"/>
      <c r="PDZ278" s="674"/>
      <c r="PEA278" s="674"/>
      <c r="PEB278" s="674"/>
      <c r="PEC278" s="674"/>
      <c r="PED278" s="674"/>
      <c r="PEE278" s="674"/>
      <c r="PEF278" s="674"/>
      <c r="PEG278" s="674"/>
      <c r="PEH278" s="675"/>
      <c r="PEI278" s="675"/>
      <c r="PEJ278" s="675"/>
      <c r="PEK278" s="675"/>
      <c r="PEL278" s="675"/>
      <c r="PEM278" s="674"/>
      <c r="PEN278" s="674"/>
      <c r="PEO278" s="675"/>
      <c r="PEP278" s="675"/>
      <c r="PEQ278" s="674"/>
      <c r="PER278" s="674"/>
      <c r="PES278" s="675"/>
      <c r="PET278" s="675"/>
      <c r="PEU278" s="674"/>
      <c r="PEV278" s="674"/>
      <c r="PEW278" s="674"/>
      <c r="PEX278" s="674"/>
      <c r="PEY278" s="674"/>
      <c r="PEZ278" s="674"/>
      <c r="PFA278" s="674"/>
      <c r="PFB278" s="675"/>
      <c r="PFC278" s="675"/>
      <c r="PFD278" s="674"/>
      <c r="PFE278" s="674"/>
      <c r="PFF278" s="675"/>
      <c r="PFG278" s="675"/>
      <c r="PFH278" s="674"/>
      <c r="PFI278" s="674"/>
      <c r="PFJ278" s="674"/>
      <c r="PFK278" s="674"/>
      <c r="PFL278" s="674"/>
      <c r="PFM278" s="673"/>
      <c r="PFN278" s="677"/>
      <c r="PFO278" s="674"/>
      <c r="PFP278" s="674"/>
      <c r="PFQ278" s="674"/>
      <c r="PFR278" s="674"/>
      <c r="PFS278" s="674"/>
      <c r="PFT278" s="674"/>
      <c r="PFU278" s="674"/>
      <c r="PFV278" s="676"/>
      <c r="PFW278" s="676"/>
      <c r="PFX278" s="676"/>
      <c r="PFY278" s="676"/>
      <c r="PFZ278" s="676"/>
      <c r="PGA278" s="676"/>
      <c r="PGB278" s="676"/>
      <c r="PGC278" s="676"/>
      <c r="PGD278" s="676"/>
      <c r="PGE278" s="676"/>
      <c r="PGF278" s="676"/>
      <c r="PGG278" s="676"/>
      <c r="PGH278" s="676"/>
      <c r="PGI278" s="676"/>
      <c r="PGJ278" s="676"/>
      <c r="PGK278" s="676"/>
      <c r="PGL278" s="676"/>
      <c r="PGM278" s="676"/>
      <c r="PGN278" s="676"/>
      <c r="PGO278" s="676"/>
      <c r="PGP278" s="676"/>
      <c r="PGQ278" s="676"/>
      <c r="PGR278" s="676"/>
      <c r="PGS278" s="676"/>
      <c r="PGT278" s="676"/>
      <c r="PGU278" s="676"/>
      <c r="PGV278" s="676"/>
      <c r="PGW278" s="676"/>
      <c r="PGX278" s="676"/>
      <c r="PGY278" s="676"/>
      <c r="PGZ278" s="676"/>
      <c r="PHA278" s="676"/>
      <c r="PHB278" s="676"/>
      <c r="PHC278" s="676"/>
      <c r="PHD278" s="676"/>
      <c r="PHE278" s="676"/>
      <c r="PHF278" s="676"/>
      <c r="PHG278" s="676"/>
      <c r="PHH278" s="676"/>
      <c r="PHI278" s="676"/>
      <c r="PHJ278" s="676"/>
      <c r="PHK278" s="676"/>
      <c r="PHL278" s="676"/>
      <c r="PHM278" s="676"/>
      <c r="PHN278" s="674"/>
      <c r="PHO278" s="674"/>
      <c r="PHP278" s="674"/>
      <c r="PHQ278" s="674"/>
      <c r="PHR278" s="674"/>
      <c r="PHS278" s="674"/>
      <c r="PHT278" s="674"/>
      <c r="PHU278" s="674"/>
      <c r="PHV278" s="674"/>
      <c r="PHW278" s="674"/>
      <c r="PHX278" s="674"/>
      <c r="PHY278" s="674"/>
      <c r="PHZ278" s="674"/>
      <c r="PIA278" s="674"/>
      <c r="PIB278" s="674"/>
      <c r="PIC278" s="674"/>
      <c r="PID278" s="674"/>
      <c r="PIE278" s="674"/>
      <c r="PIF278" s="674"/>
      <c r="PIG278" s="674"/>
      <c r="PIH278" s="674"/>
      <c r="PII278" s="674"/>
      <c r="PIJ278" s="674"/>
      <c r="PIK278" s="674"/>
      <c r="PIL278" s="675"/>
      <c r="PIM278" s="675"/>
      <c r="PIN278" s="675"/>
      <c r="PIO278" s="675"/>
      <c r="PIP278" s="675"/>
      <c r="PIQ278" s="674"/>
      <c r="PIR278" s="674"/>
      <c r="PIS278" s="675"/>
      <c r="PIT278" s="675"/>
      <c r="PIU278" s="674"/>
      <c r="PIV278" s="674"/>
      <c r="PIW278" s="675"/>
      <c r="PIX278" s="675"/>
      <c r="PIY278" s="674"/>
      <c r="PIZ278" s="674"/>
      <c r="PJA278" s="674"/>
      <c r="PJB278" s="674"/>
      <c r="PJC278" s="674"/>
      <c r="PJD278" s="674"/>
      <c r="PJE278" s="674"/>
      <c r="PJF278" s="675"/>
      <c r="PJG278" s="675"/>
      <c r="PJH278" s="674"/>
      <c r="PJI278" s="674"/>
      <c r="PJJ278" s="675"/>
      <c r="PJK278" s="675"/>
      <c r="PJL278" s="674"/>
      <c r="PJM278" s="674"/>
      <c r="PJN278" s="674"/>
      <c r="PJO278" s="674"/>
      <c r="PJP278" s="674"/>
      <c r="PJQ278" s="673"/>
      <c r="PJR278" s="677"/>
      <c r="PJS278" s="674"/>
      <c r="PJT278" s="674"/>
      <c r="PJU278" s="674"/>
      <c r="PJV278" s="674"/>
      <c r="PJW278" s="674"/>
      <c r="PJX278" s="674"/>
      <c r="PJY278" s="674"/>
      <c r="PJZ278" s="676"/>
      <c r="PKA278" s="676"/>
      <c r="PKB278" s="676"/>
      <c r="PKC278" s="676"/>
      <c r="PKD278" s="676"/>
      <c r="PKE278" s="676"/>
      <c r="PKF278" s="676"/>
      <c r="PKG278" s="676"/>
      <c r="PKH278" s="676"/>
      <c r="PKI278" s="676"/>
      <c r="PKJ278" s="676"/>
      <c r="PKK278" s="676"/>
      <c r="PKL278" s="676"/>
      <c r="PKM278" s="676"/>
      <c r="PKN278" s="676"/>
      <c r="PKO278" s="676"/>
      <c r="PKP278" s="676"/>
      <c r="PKQ278" s="676"/>
      <c r="PKR278" s="676"/>
      <c r="PKS278" s="676"/>
      <c r="PKT278" s="676"/>
      <c r="PKU278" s="676"/>
      <c r="PKV278" s="676"/>
      <c r="PKW278" s="676"/>
      <c r="PKX278" s="676"/>
      <c r="PKY278" s="676"/>
      <c r="PKZ278" s="676"/>
      <c r="PLA278" s="676"/>
      <c r="PLB278" s="676"/>
      <c r="PLC278" s="676"/>
      <c r="PLD278" s="676"/>
      <c r="PLE278" s="676"/>
      <c r="PLF278" s="676"/>
      <c r="PLG278" s="676"/>
      <c r="PLH278" s="676"/>
      <c r="PLI278" s="676"/>
      <c r="PLJ278" s="676"/>
      <c r="PLK278" s="676"/>
      <c r="PLL278" s="676"/>
      <c r="PLM278" s="676"/>
      <c r="PLN278" s="676"/>
      <c r="PLO278" s="676"/>
      <c r="PLP278" s="676"/>
      <c r="PLQ278" s="676"/>
      <c r="PLR278" s="674"/>
      <c r="PLS278" s="674"/>
      <c r="PLT278" s="674"/>
      <c r="PLU278" s="674"/>
      <c r="PLV278" s="674"/>
      <c r="PLW278" s="674"/>
      <c r="PLX278" s="674"/>
      <c r="PLY278" s="674"/>
      <c r="PLZ278" s="674"/>
      <c r="PMA278" s="674"/>
      <c r="PMB278" s="674"/>
      <c r="PMC278" s="674"/>
      <c r="PMD278" s="674"/>
      <c r="PME278" s="674"/>
      <c r="PMF278" s="674"/>
      <c r="PMG278" s="674"/>
      <c r="PMH278" s="674"/>
      <c r="PMI278" s="674"/>
      <c r="PMJ278" s="674"/>
      <c r="PMK278" s="674"/>
      <c r="PML278" s="674"/>
      <c r="PMM278" s="674"/>
      <c r="PMN278" s="674"/>
      <c r="PMO278" s="674"/>
      <c r="PMP278" s="675"/>
      <c r="PMQ278" s="675"/>
      <c r="PMR278" s="675"/>
      <c r="PMS278" s="675"/>
      <c r="PMT278" s="675"/>
      <c r="PMU278" s="674"/>
      <c r="PMV278" s="674"/>
      <c r="PMW278" s="675"/>
      <c r="PMX278" s="675"/>
      <c r="PMY278" s="674"/>
      <c r="PMZ278" s="674"/>
      <c r="PNA278" s="675"/>
      <c r="PNB278" s="675"/>
      <c r="PNC278" s="674"/>
      <c r="PND278" s="674"/>
      <c r="PNE278" s="674"/>
      <c r="PNF278" s="674"/>
      <c r="PNG278" s="674"/>
      <c r="PNH278" s="674"/>
      <c r="PNI278" s="674"/>
      <c r="PNJ278" s="675"/>
      <c r="PNK278" s="675"/>
      <c r="PNL278" s="674"/>
      <c r="PNM278" s="674"/>
      <c r="PNN278" s="675"/>
      <c r="PNO278" s="675"/>
      <c r="PNP278" s="674"/>
      <c r="PNQ278" s="674"/>
      <c r="PNR278" s="674"/>
      <c r="PNS278" s="674"/>
      <c r="PNT278" s="674"/>
      <c r="PNU278" s="673"/>
      <c r="PNV278" s="677"/>
      <c r="PNW278" s="674"/>
      <c r="PNX278" s="674"/>
      <c r="PNY278" s="674"/>
      <c r="PNZ278" s="674"/>
      <c r="POA278" s="674"/>
      <c r="POB278" s="674"/>
      <c r="POC278" s="674"/>
      <c r="POD278" s="676"/>
      <c r="POE278" s="676"/>
      <c r="POF278" s="676"/>
      <c r="POG278" s="676"/>
      <c r="POH278" s="676"/>
      <c r="POI278" s="676"/>
      <c r="POJ278" s="676"/>
      <c r="POK278" s="676"/>
      <c r="POL278" s="676"/>
      <c r="POM278" s="676"/>
      <c r="PON278" s="676"/>
      <c r="POO278" s="676"/>
      <c r="POP278" s="676"/>
      <c r="POQ278" s="676"/>
      <c r="POR278" s="676"/>
      <c r="POS278" s="676"/>
      <c r="POT278" s="676"/>
      <c r="POU278" s="676"/>
      <c r="POV278" s="676"/>
      <c r="POW278" s="676"/>
      <c r="POX278" s="676"/>
      <c r="POY278" s="676"/>
      <c r="POZ278" s="676"/>
      <c r="PPA278" s="676"/>
      <c r="PPB278" s="676"/>
      <c r="PPC278" s="676"/>
      <c r="PPD278" s="676"/>
      <c r="PPE278" s="676"/>
      <c r="PPF278" s="676"/>
      <c r="PPG278" s="676"/>
      <c r="PPH278" s="676"/>
      <c r="PPI278" s="676"/>
      <c r="PPJ278" s="676"/>
      <c r="PPK278" s="676"/>
      <c r="PPL278" s="676"/>
      <c r="PPM278" s="676"/>
      <c r="PPN278" s="676"/>
      <c r="PPO278" s="676"/>
      <c r="PPP278" s="676"/>
      <c r="PPQ278" s="676"/>
      <c r="PPR278" s="676"/>
      <c r="PPS278" s="676"/>
      <c r="PPT278" s="676"/>
      <c r="PPU278" s="676"/>
      <c r="PPV278" s="674"/>
      <c r="PPW278" s="674"/>
      <c r="PPX278" s="674"/>
      <c r="PPY278" s="674"/>
      <c r="PPZ278" s="674"/>
      <c r="PQA278" s="674"/>
      <c r="PQB278" s="674"/>
      <c r="PQC278" s="674"/>
      <c r="PQD278" s="674"/>
      <c r="PQE278" s="674"/>
      <c r="PQF278" s="674"/>
      <c r="PQG278" s="674"/>
      <c r="PQH278" s="674"/>
      <c r="PQI278" s="674"/>
      <c r="PQJ278" s="674"/>
      <c r="PQK278" s="674"/>
      <c r="PQL278" s="674"/>
      <c r="PQM278" s="674"/>
      <c r="PQN278" s="674"/>
      <c r="PQO278" s="674"/>
      <c r="PQP278" s="674"/>
      <c r="PQQ278" s="674"/>
      <c r="PQR278" s="674"/>
      <c r="PQS278" s="674"/>
      <c r="PQT278" s="675"/>
      <c r="PQU278" s="675"/>
      <c r="PQV278" s="675"/>
      <c r="PQW278" s="675"/>
      <c r="PQX278" s="675"/>
      <c r="PQY278" s="674"/>
      <c r="PQZ278" s="674"/>
      <c r="PRA278" s="675"/>
      <c r="PRB278" s="675"/>
      <c r="PRC278" s="674"/>
      <c r="PRD278" s="674"/>
      <c r="PRE278" s="675"/>
      <c r="PRF278" s="675"/>
      <c r="PRG278" s="674"/>
      <c r="PRH278" s="674"/>
      <c r="PRI278" s="674"/>
      <c r="PRJ278" s="674"/>
      <c r="PRK278" s="674"/>
      <c r="PRL278" s="674"/>
      <c r="PRM278" s="674"/>
      <c r="PRN278" s="675"/>
      <c r="PRO278" s="675"/>
      <c r="PRP278" s="674"/>
      <c r="PRQ278" s="674"/>
      <c r="PRR278" s="675"/>
      <c r="PRS278" s="675"/>
      <c r="PRT278" s="674"/>
      <c r="PRU278" s="674"/>
      <c r="PRV278" s="674"/>
      <c r="PRW278" s="674"/>
      <c r="PRX278" s="674"/>
      <c r="PRY278" s="673"/>
      <c r="PRZ278" s="677"/>
      <c r="PSA278" s="674"/>
      <c r="PSB278" s="674"/>
      <c r="PSC278" s="674"/>
      <c r="PSD278" s="674"/>
      <c r="PSE278" s="674"/>
      <c r="PSF278" s="674"/>
      <c r="PSG278" s="674"/>
      <c r="PSH278" s="676"/>
      <c r="PSI278" s="676"/>
      <c r="PSJ278" s="676"/>
      <c r="PSK278" s="676"/>
      <c r="PSL278" s="676"/>
      <c r="PSM278" s="676"/>
      <c r="PSN278" s="676"/>
      <c r="PSO278" s="676"/>
      <c r="PSP278" s="676"/>
      <c r="PSQ278" s="676"/>
      <c r="PSR278" s="676"/>
      <c r="PSS278" s="676"/>
      <c r="PST278" s="676"/>
      <c r="PSU278" s="676"/>
      <c r="PSV278" s="676"/>
      <c r="PSW278" s="676"/>
      <c r="PSX278" s="676"/>
      <c r="PSY278" s="676"/>
      <c r="PSZ278" s="676"/>
      <c r="PTA278" s="676"/>
      <c r="PTB278" s="676"/>
      <c r="PTC278" s="676"/>
      <c r="PTD278" s="676"/>
      <c r="PTE278" s="676"/>
      <c r="PTF278" s="676"/>
      <c r="PTG278" s="676"/>
      <c r="PTH278" s="676"/>
      <c r="PTI278" s="676"/>
      <c r="PTJ278" s="676"/>
      <c r="PTK278" s="676"/>
      <c r="PTL278" s="676"/>
      <c r="PTM278" s="676"/>
      <c r="PTN278" s="676"/>
      <c r="PTO278" s="676"/>
      <c r="PTP278" s="676"/>
      <c r="PTQ278" s="676"/>
      <c r="PTR278" s="676"/>
      <c r="PTS278" s="676"/>
      <c r="PTT278" s="676"/>
      <c r="PTU278" s="676"/>
      <c r="PTV278" s="676"/>
      <c r="PTW278" s="676"/>
      <c r="PTX278" s="676"/>
      <c r="PTY278" s="676"/>
      <c r="PTZ278" s="674"/>
      <c r="PUA278" s="674"/>
      <c r="PUB278" s="674"/>
      <c r="PUC278" s="674"/>
      <c r="PUD278" s="674"/>
      <c r="PUE278" s="674"/>
      <c r="PUF278" s="674"/>
      <c r="PUG278" s="674"/>
      <c r="PUH278" s="674"/>
      <c r="PUI278" s="674"/>
      <c r="PUJ278" s="674"/>
      <c r="PUK278" s="674"/>
      <c r="PUL278" s="674"/>
      <c r="PUM278" s="674"/>
      <c r="PUN278" s="674"/>
      <c r="PUO278" s="674"/>
      <c r="PUP278" s="674"/>
      <c r="PUQ278" s="674"/>
      <c r="PUR278" s="674"/>
      <c r="PUS278" s="674"/>
      <c r="PUT278" s="674"/>
      <c r="PUU278" s="674"/>
      <c r="PUV278" s="674"/>
      <c r="PUW278" s="674"/>
      <c r="PUX278" s="675"/>
      <c r="PUY278" s="675"/>
      <c r="PUZ278" s="675"/>
      <c r="PVA278" s="675"/>
      <c r="PVB278" s="675"/>
      <c r="PVC278" s="674"/>
      <c r="PVD278" s="674"/>
      <c r="PVE278" s="675"/>
      <c r="PVF278" s="675"/>
      <c r="PVG278" s="674"/>
      <c r="PVH278" s="674"/>
      <c r="PVI278" s="675"/>
      <c r="PVJ278" s="675"/>
      <c r="PVK278" s="674"/>
      <c r="PVL278" s="674"/>
      <c r="PVM278" s="674"/>
      <c r="PVN278" s="674"/>
      <c r="PVO278" s="674"/>
      <c r="PVP278" s="674"/>
      <c r="PVQ278" s="674"/>
      <c r="PVR278" s="675"/>
      <c r="PVS278" s="675"/>
      <c r="PVT278" s="674"/>
      <c r="PVU278" s="674"/>
      <c r="PVV278" s="675"/>
      <c r="PVW278" s="675"/>
      <c r="PVX278" s="674"/>
      <c r="PVY278" s="674"/>
      <c r="PVZ278" s="674"/>
      <c r="PWA278" s="674"/>
      <c r="PWB278" s="674"/>
      <c r="PWC278" s="673"/>
      <c r="PWD278" s="677"/>
      <c r="PWE278" s="674"/>
      <c r="PWF278" s="674"/>
      <c r="PWG278" s="674"/>
      <c r="PWH278" s="674"/>
      <c r="PWI278" s="674"/>
      <c r="PWJ278" s="674"/>
      <c r="PWK278" s="674"/>
      <c r="PWL278" s="676"/>
      <c r="PWM278" s="676"/>
      <c r="PWN278" s="676"/>
      <c r="PWO278" s="676"/>
      <c r="PWP278" s="676"/>
      <c r="PWQ278" s="676"/>
      <c r="PWR278" s="676"/>
      <c r="PWS278" s="676"/>
      <c r="PWT278" s="676"/>
      <c r="PWU278" s="676"/>
      <c r="PWV278" s="676"/>
      <c r="PWW278" s="676"/>
      <c r="PWX278" s="676"/>
      <c r="PWY278" s="676"/>
      <c r="PWZ278" s="676"/>
      <c r="PXA278" s="676"/>
      <c r="PXB278" s="676"/>
      <c r="PXC278" s="676"/>
      <c r="PXD278" s="676"/>
      <c r="PXE278" s="676"/>
      <c r="PXF278" s="676"/>
      <c r="PXG278" s="676"/>
      <c r="PXH278" s="676"/>
      <c r="PXI278" s="676"/>
      <c r="PXJ278" s="676"/>
      <c r="PXK278" s="676"/>
      <c r="PXL278" s="676"/>
      <c r="PXM278" s="676"/>
      <c r="PXN278" s="676"/>
      <c r="PXO278" s="676"/>
      <c r="PXP278" s="676"/>
      <c r="PXQ278" s="676"/>
      <c r="PXR278" s="676"/>
      <c r="PXS278" s="676"/>
      <c r="PXT278" s="676"/>
      <c r="PXU278" s="676"/>
      <c r="PXV278" s="676"/>
      <c r="PXW278" s="676"/>
      <c r="PXX278" s="676"/>
      <c r="PXY278" s="676"/>
      <c r="PXZ278" s="676"/>
      <c r="PYA278" s="676"/>
      <c r="PYB278" s="676"/>
      <c r="PYC278" s="676"/>
      <c r="PYD278" s="674"/>
      <c r="PYE278" s="674"/>
      <c r="PYF278" s="674"/>
      <c r="PYG278" s="674"/>
      <c r="PYH278" s="674"/>
      <c r="PYI278" s="674"/>
      <c r="PYJ278" s="674"/>
      <c r="PYK278" s="674"/>
      <c r="PYL278" s="674"/>
      <c r="PYM278" s="674"/>
      <c r="PYN278" s="674"/>
      <c r="PYO278" s="674"/>
      <c r="PYP278" s="674"/>
      <c r="PYQ278" s="674"/>
      <c r="PYR278" s="674"/>
      <c r="PYS278" s="674"/>
      <c r="PYT278" s="674"/>
      <c r="PYU278" s="674"/>
      <c r="PYV278" s="674"/>
      <c r="PYW278" s="674"/>
      <c r="PYX278" s="674"/>
      <c r="PYY278" s="674"/>
      <c r="PYZ278" s="674"/>
      <c r="PZA278" s="674"/>
      <c r="PZB278" s="675"/>
      <c r="PZC278" s="675"/>
      <c r="PZD278" s="675"/>
      <c r="PZE278" s="675"/>
      <c r="PZF278" s="675"/>
      <c r="PZG278" s="674"/>
      <c r="PZH278" s="674"/>
      <c r="PZI278" s="675"/>
      <c r="PZJ278" s="675"/>
      <c r="PZK278" s="674"/>
      <c r="PZL278" s="674"/>
      <c r="PZM278" s="675"/>
      <c r="PZN278" s="675"/>
      <c r="PZO278" s="674"/>
      <c r="PZP278" s="674"/>
      <c r="PZQ278" s="674"/>
      <c r="PZR278" s="674"/>
      <c r="PZS278" s="674"/>
      <c r="PZT278" s="674"/>
      <c r="PZU278" s="674"/>
      <c r="PZV278" s="675"/>
      <c r="PZW278" s="675"/>
      <c r="PZX278" s="674"/>
      <c r="PZY278" s="674"/>
      <c r="PZZ278" s="675"/>
      <c r="QAA278" s="675"/>
      <c r="QAB278" s="674"/>
      <c r="QAC278" s="674"/>
      <c r="QAD278" s="674"/>
      <c r="QAE278" s="674"/>
      <c r="QAF278" s="674"/>
      <c r="QAG278" s="673"/>
      <c r="QAH278" s="677"/>
      <c r="QAI278" s="674"/>
      <c r="QAJ278" s="674"/>
      <c r="QAK278" s="674"/>
      <c r="QAL278" s="674"/>
      <c r="QAM278" s="674"/>
      <c r="QAN278" s="674"/>
      <c r="QAO278" s="674"/>
      <c r="QAP278" s="676"/>
      <c r="QAQ278" s="676"/>
      <c r="QAR278" s="676"/>
      <c r="QAS278" s="676"/>
      <c r="QAT278" s="676"/>
      <c r="QAU278" s="676"/>
      <c r="QAV278" s="676"/>
      <c r="QAW278" s="676"/>
      <c r="QAX278" s="676"/>
      <c r="QAY278" s="676"/>
      <c r="QAZ278" s="676"/>
      <c r="QBA278" s="676"/>
      <c r="QBB278" s="676"/>
      <c r="QBC278" s="676"/>
      <c r="QBD278" s="676"/>
      <c r="QBE278" s="676"/>
      <c r="QBF278" s="676"/>
      <c r="QBG278" s="676"/>
      <c r="QBH278" s="676"/>
      <c r="QBI278" s="676"/>
      <c r="QBJ278" s="676"/>
      <c r="QBK278" s="676"/>
      <c r="QBL278" s="676"/>
      <c r="QBM278" s="676"/>
      <c r="QBN278" s="676"/>
      <c r="QBO278" s="676"/>
      <c r="QBP278" s="676"/>
      <c r="QBQ278" s="676"/>
      <c r="QBR278" s="676"/>
      <c r="QBS278" s="676"/>
      <c r="QBT278" s="676"/>
      <c r="QBU278" s="676"/>
      <c r="QBV278" s="676"/>
      <c r="QBW278" s="676"/>
      <c r="QBX278" s="676"/>
      <c r="QBY278" s="676"/>
      <c r="QBZ278" s="676"/>
      <c r="QCA278" s="676"/>
      <c r="QCB278" s="676"/>
      <c r="QCC278" s="676"/>
      <c r="QCD278" s="676"/>
      <c r="QCE278" s="676"/>
      <c r="QCF278" s="676"/>
      <c r="QCG278" s="676"/>
      <c r="QCH278" s="674"/>
      <c r="QCI278" s="674"/>
      <c r="QCJ278" s="674"/>
      <c r="QCK278" s="674"/>
      <c r="QCL278" s="674"/>
      <c r="QCM278" s="674"/>
      <c r="QCN278" s="674"/>
      <c r="QCO278" s="674"/>
      <c r="QCP278" s="674"/>
      <c r="QCQ278" s="674"/>
      <c r="QCR278" s="674"/>
      <c r="QCS278" s="674"/>
      <c r="QCT278" s="674"/>
      <c r="QCU278" s="674"/>
      <c r="QCV278" s="674"/>
      <c r="QCW278" s="674"/>
      <c r="QCX278" s="674"/>
      <c r="QCY278" s="674"/>
      <c r="QCZ278" s="674"/>
      <c r="QDA278" s="674"/>
      <c r="QDB278" s="674"/>
      <c r="QDC278" s="674"/>
      <c r="QDD278" s="674"/>
      <c r="QDE278" s="674"/>
      <c r="QDF278" s="675"/>
      <c r="QDG278" s="675"/>
      <c r="QDH278" s="675"/>
      <c r="QDI278" s="675"/>
      <c r="QDJ278" s="675"/>
      <c r="QDK278" s="674"/>
      <c r="QDL278" s="674"/>
      <c r="QDM278" s="675"/>
      <c r="QDN278" s="675"/>
      <c r="QDO278" s="674"/>
      <c r="QDP278" s="674"/>
      <c r="QDQ278" s="675"/>
      <c r="QDR278" s="675"/>
      <c r="QDS278" s="674"/>
      <c r="QDT278" s="674"/>
      <c r="QDU278" s="674"/>
      <c r="QDV278" s="674"/>
      <c r="QDW278" s="674"/>
      <c r="QDX278" s="674"/>
      <c r="QDY278" s="674"/>
      <c r="QDZ278" s="675"/>
      <c r="QEA278" s="675"/>
      <c r="QEB278" s="674"/>
      <c r="QEC278" s="674"/>
      <c r="QED278" s="675"/>
      <c r="QEE278" s="675"/>
      <c r="QEF278" s="674"/>
      <c r="QEG278" s="674"/>
      <c r="QEH278" s="674"/>
      <c r="QEI278" s="674"/>
      <c r="QEJ278" s="674"/>
      <c r="QEK278" s="673"/>
      <c r="QEL278" s="677"/>
      <c r="QEM278" s="674"/>
      <c r="QEN278" s="674"/>
      <c r="QEO278" s="674"/>
      <c r="QEP278" s="674"/>
      <c r="QEQ278" s="674"/>
      <c r="QER278" s="674"/>
      <c r="QES278" s="674"/>
      <c r="QET278" s="676"/>
      <c r="QEU278" s="676"/>
      <c r="QEV278" s="676"/>
      <c r="QEW278" s="676"/>
      <c r="QEX278" s="676"/>
      <c r="QEY278" s="676"/>
      <c r="QEZ278" s="676"/>
      <c r="QFA278" s="676"/>
      <c r="QFB278" s="676"/>
      <c r="QFC278" s="676"/>
      <c r="QFD278" s="676"/>
      <c r="QFE278" s="676"/>
      <c r="QFF278" s="676"/>
      <c r="QFG278" s="676"/>
      <c r="QFH278" s="676"/>
      <c r="QFI278" s="676"/>
      <c r="QFJ278" s="676"/>
      <c r="QFK278" s="676"/>
      <c r="QFL278" s="676"/>
      <c r="QFM278" s="676"/>
      <c r="QFN278" s="676"/>
      <c r="QFO278" s="676"/>
      <c r="QFP278" s="676"/>
      <c r="QFQ278" s="676"/>
      <c r="QFR278" s="676"/>
      <c r="QFS278" s="676"/>
      <c r="QFT278" s="676"/>
      <c r="QFU278" s="676"/>
      <c r="QFV278" s="676"/>
      <c r="QFW278" s="676"/>
      <c r="QFX278" s="676"/>
      <c r="QFY278" s="676"/>
      <c r="QFZ278" s="676"/>
      <c r="QGA278" s="676"/>
      <c r="QGB278" s="676"/>
      <c r="QGC278" s="676"/>
      <c r="QGD278" s="676"/>
      <c r="QGE278" s="676"/>
      <c r="QGF278" s="676"/>
      <c r="QGG278" s="676"/>
      <c r="QGH278" s="676"/>
      <c r="QGI278" s="676"/>
      <c r="QGJ278" s="676"/>
      <c r="QGK278" s="676"/>
      <c r="QGL278" s="674"/>
      <c r="QGM278" s="674"/>
      <c r="QGN278" s="674"/>
      <c r="QGO278" s="674"/>
      <c r="QGP278" s="674"/>
      <c r="QGQ278" s="674"/>
      <c r="QGR278" s="674"/>
      <c r="QGS278" s="674"/>
      <c r="QGT278" s="674"/>
      <c r="QGU278" s="674"/>
      <c r="QGV278" s="674"/>
      <c r="QGW278" s="674"/>
      <c r="QGX278" s="674"/>
      <c r="QGY278" s="674"/>
      <c r="QGZ278" s="674"/>
      <c r="QHA278" s="674"/>
      <c r="QHB278" s="674"/>
      <c r="QHC278" s="674"/>
      <c r="QHD278" s="674"/>
      <c r="QHE278" s="674"/>
      <c r="QHF278" s="674"/>
      <c r="QHG278" s="674"/>
      <c r="QHH278" s="674"/>
      <c r="QHI278" s="674"/>
      <c r="QHJ278" s="675"/>
      <c r="QHK278" s="675"/>
      <c r="QHL278" s="675"/>
      <c r="QHM278" s="675"/>
      <c r="QHN278" s="675"/>
      <c r="QHO278" s="674"/>
      <c r="QHP278" s="674"/>
      <c r="QHQ278" s="675"/>
      <c r="QHR278" s="675"/>
      <c r="QHS278" s="674"/>
      <c r="QHT278" s="674"/>
      <c r="QHU278" s="675"/>
      <c r="QHV278" s="675"/>
      <c r="QHW278" s="674"/>
      <c r="QHX278" s="674"/>
      <c r="QHY278" s="674"/>
      <c r="QHZ278" s="674"/>
      <c r="QIA278" s="674"/>
      <c r="QIB278" s="674"/>
      <c r="QIC278" s="674"/>
      <c r="QID278" s="675"/>
      <c r="QIE278" s="675"/>
      <c r="QIF278" s="674"/>
      <c r="QIG278" s="674"/>
      <c r="QIH278" s="675"/>
      <c r="QII278" s="675"/>
      <c r="QIJ278" s="674"/>
      <c r="QIK278" s="674"/>
      <c r="QIL278" s="674"/>
      <c r="QIM278" s="674"/>
      <c r="QIN278" s="674"/>
      <c r="QIO278" s="673"/>
      <c r="QIP278" s="677"/>
      <c r="QIQ278" s="674"/>
      <c r="QIR278" s="674"/>
      <c r="QIS278" s="674"/>
      <c r="QIT278" s="674"/>
      <c r="QIU278" s="674"/>
      <c r="QIV278" s="674"/>
      <c r="QIW278" s="674"/>
      <c r="QIX278" s="676"/>
      <c r="QIY278" s="676"/>
      <c r="QIZ278" s="676"/>
      <c r="QJA278" s="676"/>
      <c r="QJB278" s="676"/>
      <c r="QJC278" s="676"/>
      <c r="QJD278" s="676"/>
      <c r="QJE278" s="676"/>
      <c r="QJF278" s="676"/>
      <c r="QJG278" s="676"/>
      <c r="QJH278" s="676"/>
      <c r="QJI278" s="676"/>
      <c r="QJJ278" s="676"/>
      <c r="QJK278" s="676"/>
      <c r="QJL278" s="676"/>
      <c r="QJM278" s="676"/>
      <c r="QJN278" s="676"/>
      <c r="QJO278" s="676"/>
      <c r="QJP278" s="676"/>
      <c r="QJQ278" s="676"/>
      <c r="QJR278" s="676"/>
      <c r="QJS278" s="676"/>
      <c r="QJT278" s="676"/>
      <c r="QJU278" s="676"/>
      <c r="QJV278" s="676"/>
      <c r="QJW278" s="676"/>
      <c r="QJX278" s="676"/>
      <c r="QJY278" s="676"/>
      <c r="QJZ278" s="676"/>
      <c r="QKA278" s="676"/>
      <c r="QKB278" s="676"/>
      <c r="QKC278" s="676"/>
      <c r="QKD278" s="676"/>
      <c r="QKE278" s="676"/>
      <c r="QKF278" s="676"/>
      <c r="QKG278" s="676"/>
      <c r="QKH278" s="676"/>
      <c r="QKI278" s="676"/>
      <c r="QKJ278" s="676"/>
      <c r="QKK278" s="676"/>
      <c r="QKL278" s="676"/>
      <c r="QKM278" s="676"/>
      <c r="QKN278" s="676"/>
      <c r="QKO278" s="676"/>
      <c r="QKP278" s="674"/>
      <c r="QKQ278" s="674"/>
      <c r="QKR278" s="674"/>
      <c r="QKS278" s="674"/>
      <c r="QKT278" s="674"/>
      <c r="QKU278" s="674"/>
      <c r="QKV278" s="674"/>
      <c r="QKW278" s="674"/>
      <c r="QKX278" s="674"/>
      <c r="QKY278" s="674"/>
      <c r="QKZ278" s="674"/>
      <c r="QLA278" s="674"/>
      <c r="QLB278" s="674"/>
      <c r="QLC278" s="674"/>
      <c r="QLD278" s="674"/>
      <c r="QLE278" s="674"/>
      <c r="QLF278" s="674"/>
      <c r="QLG278" s="674"/>
      <c r="QLH278" s="674"/>
      <c r="QLI278" s="674"/>
      <c r="QLJ278" s="674"/>
      <c r="QLK278" s="674"/>
      <c r="QLL278" s="674"/>
      <c r="QLM278" s="674"/>
      <c r="QLN278" s="675"/>
      <c r="QLO278" s="675"/>
      <c r="QLP278" s="675"/>
      <c r="QLQ278" s="675"/>
      <c r="QLR278" s="675"/>
      <c r="QLS278" s="674"/>
      <c r="QLT278" s="674"/>
      <c r="QLU278" s="675"/>
      <c r="QLV278" s="675"/>
      <c r="QLW278" s="674"/>
      <c r="QLX278" s="674"/>
      <c r="QLY278" s="675"/>
      <c r="QLZ278" s="675"/>
      <c r="QMA278" s="674"/>
      <c r="QMB278" s="674"/>
      <c r="QMC278" s="674"/>
      <c r="QMD278" s="674"/>
      <c r="QME278" s="674"/>
      <c r="QMF278" s="674"/>
      <c r="QMG278" s="674"/>
      <c r="QMH278" s="675"/>
      <c r="QMI278" s="675"/>
      <c r="QMJ278" s="674"/>
      <c r="QMK278" s="674"/>
      <c r="QML278" s="675"/>
      <c r="QMM278" s="675"/>
      <c r="QMN278" s="674"/>
      <c r="QMO278" s="674"/>
      <c r="QMP278" s="674"/>
      <c r="QMQ278" s="674"/>
      <c r="QMR278" s="674"/>
      <c r="QMS278" s="673"/>
      <c r="QMT278" s="677"/>
      <c r="QMU278" s="674"/>
      <c r="QMV278" s="674"/>
      <c r="QMW278" s="674"/>
      <c r="QMX278" s="674"/>
      <c r="QMY278" s="674"/>
      <c r="QMZ278" s="674"/>
      <c r="QNA278" s="674"/>
      <c r="QNB278" s="676"/>
      <c r="QNC278" s="676"/>
      <c r="QND278" s="676"/>
      <c r="QNE278" s="676"/>
      <c r="QNF278" s="676"/>
      <c r="QNG278" s="676"/>
      <c r="QNH278" s="676"/>
      <c r="QNI278" s="676"/>
      <c r="QNJ278" s="676"/>
      <c r="QNK278" s="676"/>
      <c r="QNL278" s="676"/>
      <c r="QNM278" s="676"/>
      <c r="QNN278" s="676"/>
      <c r="QNO278" s="676"/>
      <c r="QNP278" s="676"/>
      <c r="QNQ278" s="676"/>
      <c r="QNR278" s="676"/>
      <c r="QNS278" s="676"/>
      <c r="QNT278" s="676"/>
      <c r="QNU278" s="676"/>
      <c r="QNV278" s="676"/>
      <c r="QNW278" s="676"/>
      <c r="QNX278" s="676"/>
      <c r="QNY278" s="676"/>
      <c r="QNZ278" s="676"/>
      <c r="QOA278" s="676"/>
      <c r="QOB278" s="676"/>
      <c r="QOC278" s="676"/>
      <c r="QOD278" s="676"/>
      <c r="QOE278" s="676"/>
      <c r="QOF278" s="676"/>
      <c r="QOG278" s="676"/>
      <c r="QOH278" s="676"/>
      <c r="QOI278" s="676"/>
      <c r="QOJ278" s="676"/>
      <c r="QOK278" s="676"/>
      <c r="QOL278" s="676"/>
      <c r="QOM278" s="676"/>
      <c r="QON278" s="676"/>
      <c r="QOO278" s="676"/>
      <c r="QOP278" s="676"/>
      <c r="QOQ278" s="676"/>
      <c r="QOR278" s="676"/>
      <c r="QOS278" s="676"/>
      <c r="QOT278" s="674"/>
      <c r="QOU278" s="674"/>
      <c r="QOV278" s="674"/>
      <c r="QOW278" s="674"/>
      <c r="QOX278" s="674"/>
      <c r="QOY278" s="674"/>
      <c r="QOZ278" s="674"/>
      <c r="QPA278" s="674"/>
      <c r="QPB278" s="674"/>
      <c r="QPC278" s="674"/>
      <c r="QPD278" s="674"/>
      <c r="QPE278" s="674"/>
      <c r="QPF278" s="674"/>
      <c r="QPG278" s="674"/>
      <c r="QPH278" s="674"/>
      <c r="QPI278" s="674"/>
      <c r="QPJ278" s="674"/>
      <c r="QPK278" s="674"/>
      <c r="QPL278" s="674"/>
      <c r="QPM278" s="674"/>
      <c r="QPN278" s="674"/>
      <c r="QPO278" s="674"/>
      <c r="QPP278" s="674"/>
      <c r="QPQ278" s="674"/>
      <c r="QPR278" s="675"/>
      <c r="QPS278" s="675"/>
      <c r="QPT278" s="675"/>
      <c r="QPU278" s="675"/>
      <c r="QPV278" s="675"/>
      <c r="QPW278" s="674"/>
      <c r="QPX278" s="674"/>
      <c r="QPY278" s="675"/>
      <c r="QPZ278" s="675"/>
      <c r="QQA278" s="674"/>
      <c r="QQB278" s="674"/>
      <c r="QQC278" s="675"/>
      <c r="QQD278" s="675"/>
      <c r="QQE278" s="674"/>
      <c r="QQF278" s="674"/>
      <c r="QQG278" s="674"/>
      <c r="QQH278" s="674"/>
      <c r="QQI278" s="674"/>
      <c r="QQJ278" s="674"/>
      <c r="QQK278" s="674"/>
      <c r="QQL278" s="675"/>
      <c r="QQM278" s="675"/>
      <c r="QQN278" s="674"/>
      <c r="QQO278" s="674"/>
      <c r="QQP278" s="675"/>
      <c r="QQQ278" s="675"/>
      <c r="QQR278" s="674"/>
      <c r="QQS278" s="674"/>
      <c r="QQT278" s="674"/>
      <c r="QQU278" s="674"/>
      <c r="QQV278" s="674"/>
      <c r="QQW278" s="673"/>
      <c r="QQX278" s="677"/>
      <c r="QQY278" s="674"/>
      <c r="QQZ278" s="674"/>
      <c r="QRA278" s="674"/>
      <c r="QRB278" s="674"/>
      <c r="QRC278" s="674"/>
      <c r="QRD278" s="674"/>
      <c r="QRE278" s="674"/>
      <c r="QRF278" s="676"/>
      <c r="QRG278" s="676"/>
      <c r="QRH278" s="676"/>
      <c r="QRI278" s="676"/>
      <c r="QRJ278" s="676"/>
      <c r="QRK278" s="676"/>
      <c r="QRL278" s="676"/>
      <c r="QRM278" s="676"/>
      <c r="QRN278" s="676"/>
      <c r="QRO278" s="676"/>
      <c r="QRP278" s="676"/>
      <c r="QRQ278" s="676"/>
      <c r="QRR278" s="676"/>
      <c r="QRS278" s="676"/>
      <c r="QRT278" s="676"/>
      <c r="QRU278" s="676"/>
      <c r="QRV278" s="676"/>
      <c r="QRW278" s="676"/>
      <c r="QRX278" s="676"/>
      <c r="QRY278" s="676"/>
      <c r="QRZ278" s="676"/>
      <c r="QSA278" s="676"/>
      <c r="QSB278" s="676"/>
      <c r="QSC278" s="676"/>
      <c r="QSD278" s="676"/>
      <c r="QSE278" s="676"/>
      <c r="QSF278" s="676"/>
      <c r="QSG278" s="676"/>
      <c r="QSH278" s="676"/>
      <c r="QSI278" s="676"/>
      <c r="QSJ278" s="676"/>
      <c r="QSK278" s="676"/>
      <c r="QSL278" s="676"/>
      <c r="QSM278" s="676"/>
      <c r="QSN278" s="676"/>
      <c r="QSO278" s="676"/>
      <c r="QSP278" s="676"/>
      <c r="QSQ278" s="676"/>
      <c r="QSR278" s="676"/>
      <c r="QSS278" s="676"/>
      <c r="QST278" s="676"/>
      <c r="QSU278" s="676"/>
      <c r="QSV278" s="676"/>
      <c r="QSW278" s="676"/>
      <c r="QSX278" s="674"/>
      <c r="QSY278" s="674"/>
      <c r="QSZ278" s="674"/>
      <c r="QTA278" s="674"/>
      <c r="QTB278" s="674"/>
      <c r="QTC278" s="674"/>
      <c r="QTD278" s="674"/>
      <c r="QTE278" s="674"/>
      <c r="QTF278" s="674"/>
      <c r="QTG278" s="674"/>
      <c r="QTH278" s="674"/>
      <c r="QTI278" s="674"/>
      <c r="QTJ278" s="674"/>
      <c r="QTK278" s="674"/>
      <c r="QTL278" s="674"/>
      <c r="QTM278" s="674"/>
      <c r="QTN278" s="674"/>
      <c r="QTO278" s="674"/>
      <c r="QTP278" s="674"/>
      <c r="QTQ278" s="674"/>
      <c r="QTR278" s="674"/>
      <c r="QTS278" s="674"/>
      <c r="QTT278" s="674"/>
      <c r="QTU278" s="674"/>
      <c r="QTV278" s="675"/>
      <c r="QTW278" s="675"/>
      <c r="QTX278" s="675"/>
      <c r="QTY278" s="675"/>
      <c r="QTZ278" s="675"/>
      <c r="QUA278" s="674"/>
      <c r="QUB278" s="674"/>
      <c r="QUC278" s="675"/>
      <c r="QUD278" s="675"/>
      <c r="QUE278" s="674"/>
      <c r="QUF278" s="674"/>
      <c r="QUG278" s="675"/>
      <c r="QUH278" s="675"/>
      <c r="QUI278" s="674"/>
      <c r="QUJ278" s="674"/>
      <c r="QUK278" s="674"/>
      <c r="QUL278" s="674"/>
      <c r="QUM278" s="674"/>
      <c r="QUN278" s="674"/>
      <c r="QUO278" s="674"/>
      <c r="QUP278" s="675"/>
      <c r="QUQ278" s="675"/>
      <c r="QUR278" s="674"/>
      <c r="QUS278" s="674"/>
      <c r="QUT278" s="675"/>
      <c r="QUU278" s="675"/>
      <c r="QUV278" s="674"/>
      <c r="QUW278" s="674"/>
      <c r="QUX278" s="674"/>
      <c r="QUY278" s="674"/>
      <c r="QUZ278" s="674"/>
      <c r="QVA278" s="673"/>
      <c r="QVB278" s="677"/>
      <c r="QVC278" s="674"/>
      <c r="QVD278" s="674"/>
      <c r="QVE278" s="674"/>
      <c r="QVF278" s="674"/>
      <c r="QVG278" s="674"/>
      <c r="QVH278" s="674"/>
      <c r="QVI278" s="674"/>
      <c r="QVJ278" s="676"/>
      <c r="QVK278" s="676"/>
      <c r="QVL278" s="676"/>
      <c r="QVM278" s="676"/>
      <c r="QVN278" s="676"/>
      <c r="QVO278" s="676"/>
      <c r="QVP278" s="676"/>
      <c r="QVQ278" s="676"/>
      <c r="QVR278" s="676"/>
      <c r="QVS278" s="676"/>
      <c r="QVT278" s="676"/>
      <c r="QVU278" s="676"/>
      <c r="QVV278" s="676"/>
      <c r="QVW278" s="676"/>
      <c r="QVX278" s="676"/>
      <c r="QVY278" s="676"/>
      <c r="QVZ278" s="676"/>
      <c r="QWA278" s="676"/>
      <c r="QWB278" s="676"/>
      <c r="QWC278" s="676"/>
      <c r="QWD278" s="676"/>
      <c r="QWE278" s="676"/>
      <c r="QWF278" s="676"/>
      <c r="QWG278" s="676"/>
      <c r="QWH278" s="676"/>
      <c r="QWI278" s="676"/>
      <c r="QWJ278" s="676"/>
      <c r="QWK278" s="676"/>
      <c r="QWL278" s="676"/>
      <c r="QWM278" s="676"/>
      <c r="QWN278" s="676"/>
      <c r="QWO278" s="676"/>
      <c r="QWP278" s="676"/>
      <c r="QWQ278" s="676"/>
      <c r="QWR278" s="676"/>
      <c r="QWS278" s="676"/>
      <c r="QWT278" s="676"/>
      <c r="QWU278" s="676"/>
      <c r="QWV278" s="676"/>
      <c r="QWW278" s="676"/>
      <c r="QWX278" s="676"/>
      <c r="QWY278" s="676"/>
      <c r="QWZ278" s="676"/>
      <c r="QXA278" s="676"/>
      <c r="QXB278" s="674"/>
      <c r="QXC278" s="674"/>
      <c r="QXD278" s="674"/>
      <c r="QXE278" s="674"/>
      <c r="QXF278" s="674"/>
      <c r="QXG278" s="674"/>
      <c r="QXH278" s="674"/>
      <c r="QXI278" s="674"/>
      <c r="QXJ278" s="674"/>
      <c r="QXK278" s="674"/>
      <c r="QXL278" s="674"/>
      <c r="QXM278" s="674"/>
      <c r="QXN278" s="674"/>
      <c r="QXO278" s="674"/>
      <c r="QXP278" s="674"/>
      <c r="QXQ278" s="674"/>
      <c r="QXR278" s="674"/>
      <c r="QXS278" s="674"/>
      <c r="QXT278" s="674"/>
      <c r="QXU278" s="674"/>
      <c r="QXV278" s="674"/>
      <c r="QXW278" s="674"/>
      <c r="QXX278" s="674"/>
      <c r="QXY278" s="674"/>
      <c r="QXZ278" s="675"/>
      <c r="QYA278" s="675"/>
      <c r="QYB278" s="675"/>
      <c r="QYC278" s="675"/>
      <c r="QYD278" s="675"/>
      <c r="QYE278" s="674"/>
      <c r="QYF278" s="674"/>
      <c r="QYG278" s="675"/>
      <c r="QYH278" s="675"/>
      <c r="QYI278" s="674"/>
      <c r="QYJ278" s="674"/>
      <c r="QYK278" s="675"/>
      <c r="QYL278" s="675"/>
      <c r="QYM278" s="674"/>
      <c r="QYN278" s="674"/>
      <c r="QYO278" s="674"/>
      <c r="QYP278" s="674"/>
      <c r="QYQ278" s="674"/>
      <c r="QYR278" s="674"/>
      <c r="QYS278" s="674"/>
      <c r="QYT278" s="675"/>
      <c r="QYU278" s="675"/>
      <c r="QYV278" s="674"/>
      <c r="QYW278" s="674"/>
      <c r="QYX278" s="675"/>
      <c r="QYY278" s="675"/>
      <c r="QYZ278" s="674"/>
      <c r="QZA278" s="674"/>
      <c r="QZB278" s="674"/>
      <c r="QZC278" s="674"/>
      <c r="QZD278" s="674"/>
      <c r="QZE278" s="673"/>
      <c r="QZF278" s="677"/>
      <c r="QZG278" s="674"/>
      <c r="QZH278" s="674"/>
      <c r="QZI278" s="674"/>
      <c r="QZJ278" s="674"/>
      <c r="QZK278" s="674"/>
      <c r="QZL278" s="674"/>
      <c r="QZM278" s="674"/>
      <c r="QZN278" s="676"/>
      <c r="QZO278" s="676"/>
      <c r="QZP278" s="676"/>
      <c r="QZQ278" s="676"/>
      <c r="QZR278" s="676"/>
      <c r="QZS278" s="676"/>
      <c r="QZT278" s="676"/>
      <c r="QZU278" s="676"/>
      <c r="QZV278" s="676"/>
      <c r="QZW278" s="676"/>
      <c r="QZX278" s="676"/>
      <c r="QZY278" s="676"/>
      <c r="QZZ278" s="676"/>
      <c r="RAA278" s="676"/>
      <c r="RAB278" s="676"/>
      <c r="RAC278" s="676"/>
      <c r="RAD278" s="676"/>
      <c r="RAE278" s="676"/>
      <c r="RAF278" s="676"/>
      <c r="RAG278" s="676"/>
      <c r="RAH278" s="676"/>
      <c r="RAI278" s="676"/>
      <c r="RAJ278" s="676"/>
      <c r="RAK278" s="676"/>
      <c r="RAL278" s="676"/>
      <c r="RAM278" s="676"/>
      <c r="RAN278" s="676"/>
      <c r="RAO278" s="676"/>
      <c r="RAP278" s="676"/>
      <c r="RAQ278" s="676"/>
      <c r="RAR278" s="676"/>
      <c r="RAS278" s="676"/>
      <c r="RAT278" s="676"/>
      <c r="RAU278" s="676"/>
      <c r="RAV278" s="676"/>
      <c r="RAW278" s="676"/>
      <c r="RAX278" s="676"/>
      <c r="RAY278" s="676"/>
      <c r="RAZ278" s="676"/>
      <c r="RBA278" s="676"/>
      <c r="RBB278" s="676"/>
      <c r="RBC278" s="676"/>
      <c r="RBD278" s="676"/>
      <c r="RBE278" s="676"/>
      <c r="RBF278" s="674"/>
      <c r="RBG278" s="674"/>
      <c r="RBH278" s="674"/>
      <c r="RBI278" s="674"/>
      <c r="RBJ278" s="674"/>
      <c r="RBK278" s="674"/>
      <c r="RBL278" s="674"/>
      <c r="RBM278" s="674"/>
      <c r="RBN278" s="674"/>
      <c r="RBO278" s="674"/>
      <c r="RBP278" s="674"/>
      <c r="RBQ278" s="674"/>
      <c r="RBR278" s="674"/>
      <c r="RBS278" s="674"/>
      <c r="RBT278" s="674"/>
      <c r="RBU278" s="674"/>
      <c r="RBV278" s="674"/>
      <c r="RBW278" s="674"/>
      <c r="RBX278" s="674"/>
      <c r="RBY278" s="674"/>
      <c r="RBZ278" s="674"/>
      <c r="RCA278" s="674"/>
      <c r="RCB278" s="674"/>
    </row>
    <row r="279" spans="1:12248" s="645" customFormat="1" ht="224.25" hidden="1" customHeight="1" x14ac:dyDescent="0.3">
      <c r="A279" s="673"/>
      <c r="B279" s="441"/>
      <c r="C279" s="440"/>
      <c r="D279" s="412"/>
      <c r="E279" s="412"/>
      <c r="F279" s="412"/>
      <c r="G279" s="412"/>
      <c r="H279" s="412"/>
      <c r="I279" s="412"/>
      <c r="J279" s="613"/>
      <c r="K279" s="412"/>
      <c r="L279" s="413"/>
      <c r="M279" s="413"/>
      <c r="N279" s="413"/>
      <c r="O279" s="413"/>
      <c r="P279" s="413"/>
      <c r="Q279" s="413"/>
      <c r="R279" s="413"/>
      <c r="S279" s="646"/>
      <c r="T279" s="413"/>
      <c r="U279" s="413"/>
      <c r="V279" s="644"/>
      <c r="W279" s="413"/>
      <c r="X279" s="644"/>
      <c r="Y279" s="413"/>
      <c r="Z279" s="644"/>
      <c r="AA279" s="413"/>
      <c r="AB279" s="413"/>
      <c r="AC279" s="647"/>
      <c r="AD279" s="628"/>
      <c r="AE279" s="413"/>
      <c r="AF279" s="628"/>
      <c r="AG279" s="413"/>
      <c r="AH279" s="628"/>
      <c r="AI279" s="413"/>
      <c r="AJ279" s="628"/>
      <c r="AK279" s="413"/>
      <c r="AL279" s="801"/>
      <c r="AM279" s="413"/>
      <c r="AN279" s="413"/>
      <c r="AO279" s="413"/>
      <c r="AP279" s="413"/>
      <c r="AQ279" s="413"/>
      <c r="AR279" s="413"/>
      <c r="AS279" s="413"/>
      <c r="AT279" s="413"/>
      <c r="AU279" s="413"/>
      <c r="AV279" s="413"/>
      <c r="AW279" s="413"/>
      <c r="AX279" s="413"/>
      <c r="AY279" s="413"/>
      <c r="AZ279" s="413"/>
      <c r="BA279" s="413"/>
      <c r="BB279" s="413"/>
      <c r="BC279" s="413"/>
      <c r="BD279" s="413"/>
      <c r="BE279" s="413"/>
      <c r="BF279" s="413"/>
      <c r="BG279" s="413"/>
      <c r="BH279" s="413"/>
      <c r="BI279" s="413"/>
      <c r="BJ279" s="413"/>
      <c r="BK279" s="413"/>
      <c r="BL279" s="413"/>
      <c r="BM279" s="413"/>
      <c r="BN279" s="413"/>
      <c r="BO279" s="413"/>
      <c r="BP279" s="413"/>
      <c r="BQ279" s="413"/>
      <c r="BR279" s="413"/>
      <c r="BS279" s="413"/>
      <c r="BT279" s="413"/>
      <c r="BU279" s="413"/>
      <c r="BV279" s="413"/>
      <c r="BW279" s="413"/>
      <c r="BX279" s="413"/>
      <c r="BY279" s="413"/>
      <c r="BZ279" s="413"/>
      <c r="CA279" s="413"/>
      <c r="CB279" s="413"/>
      <c r="CC279" s="413"/>
      <c r="CD279" s="413"/>
      <c r="CE279" s="413"/>
      <c r="CF279" s="413"/>
      <c r="CG279" s="413"/>
      <c r="CH279" s="413"/>
      <c r="CI279" s="413"/>
      <c r="CJ279" s="413"/>
      <c r="CK279" s="413"/>
      <c r="CL279" s="413"/>
      <c r="CM279" s="413"/>
      <c r="CN279" s="413"/>
      <c r="CO279" s="407"/>
      <c r="CP279" s="674"/>
      <c r="CQ279" s="674"/>
      <c r="CR279" s="674"/>
      <c r="CS279" s="674"/>
      <c r="CT279" s="674"/>
      <c r="CU279" s="674"/>
      <c r="CV279" s="674"/>
      <c r="CW279" s="674"/>
      <c r="CX279" s="674"/>
      <c r="CY279" s="674"/>
      <c r="CZ279" s="674"/>
      <c r="DA279" s="674"/>
      <c r="DB279" s="674"/>
      <c r="DC279" s="675"/>
      <c r="DD279" s="675"/>
      <c r="DE279" s="675"/>
      <c r="DF279" s="675"/>
      <c r="DG279" s="676"/>
      <c r="DH279" s="676"/>
      <c r="DI279" s="676"/>
      <c r="DJ279" s="676"/>
      <c r="DK279" s="676"/>
      <c r="DL279" s="676"/>
      <c r="DM279" s="676"/>
      <c r="DN279" s="676"/>
      <c r="DO279" s="676"/>
      <c r="DP279" s="676"/>
      <c r="DQ279" s="676"/>
      <c r="DR279" s="676"/>
      <c r="DS279" s="676"/>
      <c r="DT279" s="676"/>
      <c r="DU279" s="676"/>
      <c r="DV279" s="676"/>
      <c r="DW279" s="676"/>
      <c r="DX279" s="676"/>
      <c r="DY279" s="676"/>
      <c r="DZ279" s="674"/>
      <c r="EA279" s="674"/>
      <c r="EB279" s="674"/>
      <c r="EC279" s="674"/>
      <c r="ED279" s="674"/>
      <c r="EE279" s="674"/>
      <c r="EF279" s="674"/>
      <c r="EG279" s="674"/>
      <c r="EH279" s="674"/>
      <c r="EI279" s="674"/>
      <c r="EJ279" s="674"/>
      <c r="EK279" s="674"/>
      <c r="EL279" s="674"/>
      <c r="EM279" s="674"/>
      <c r="EN279" s="674"/>
      <c r="EO279" s="674"/>
      <c r="EP279" s="674"/>
      <c r="EQ279" s="674"/>
      <c r="ER279" s="674"/>
      <c r="ES279" s="674"/>
      <c r="ET279" s="674"/>
      <c r="EU279" s="674"/>
      <c r="EV279" s="674"/>
      <c r="EW279" s="674"/>
      <c r="EX279" s="675"/>
      <c r="EY279" s="675"/>
      <c r="EZ279" s="675"/>
      <c r="FA279" s="675"/>
      <c r="FB279" s="675"/>
      <c r="FC279" s="674"/>
      <c r="FD279" s="674"/>
      <c r="FE279" s="675"/>
      <c r="FF279" s="675"/>
      <c r="FG279" s="674"/>
      <c r="FH279" s="674"/>
      <c r="FI279" s="675"/>
      <c r="FJ279" s="675"/>
      <c r="FK279" s="674"/>
      <c r="FL279" s="674"/>
      <c r="FM279" s="674"/>
      <c r="FN279" s="674"/>
      <c r="FO279" s="674"/>
      <c r="FP279" s="674"/>
      <c r="FQ279" s="674"/>
      <c r="FR279" s="675"/>
      <c r="FS279" s="675"/>
      <c r="FT279" s="674"/>
      <c r="FU279" s="674"/>
      <c r="FV279" s="675"/>
      <c r="FW279" s="675"/>
      <c r="FX279" s="674"/>
      <c r="FY279" s="674"/>
      <c r="FZ279" s="674"/>
      <c r="GA279" s="674"/>
      <c r="GB279" s="674"/>
      <c r="GC279" s="673"/>
      <c r="GD279" s="677"/>
      <c r="GE279" s="674"/>
      <c r="GF279" s="674"/>
      <c r="GG279" s="674"/>
      <c r="GH279" s="674"/>
      <c r="GI279" s="674"/>
      <c r="GJ279" s="674"/>
      <c r="GK279" s="674"/>
      <c r="GL279" s="676"/>
      <c r="GM279" s="676"/>
      <c r="GN279" s="676"/>
      <c r="GO279" s="676"/>
      <c r="GP279" s="676"/>
      <c r="GQ279" s="676"/>
      <c r="GR279" s="676"/>
      <c r="GS279" s="676"/>
      <c r="GT279" s="676"/>
      <c r="GU279" s="676"/>
      <c r="GV279" s="676"/>
      <c r="GW279" s="676"/>
      <c r="GX279" s="676"/>
      <c r="GY279" s="676"/>
      <c r="GZ279" s="676"/>
      <c r="HA279" s="676"/>
      <c r="HB279" s="676"/>
      <c r="HC279" s="676"/>
      <c r="HD279" s="676"/>
      <c r="HE279" s="676"/>
      <c r="HF279" s="676"/>
      <c r="HG279" s="676"/>
      <c r="HH279" s="676"/>
      <c r="HI279" s="676"/>
      <c r="HJ279" s="676"/>
      <c r="HK279" s="676"/>
      <c r="HL279" s="676"/>
      <c r="HM279" s="676"/>
      <c r="HN279" s="676"/>
      <c r="HO279" s="676"/>
      <c r="HP279" s="676"/>
      <c r="HQ279" s="676"/>
      <c r="HR279" s="676"/>
      <c r="HS279" s="676"/>
      <c r="HT279" s="676"/>
      <c r="HU279" s="676"/>
      <c r="HV279" s="676"/>
      <c r="HW279" s="676"/>
      <c r="HX279" s="676"/>
      <c r="HY279" s="676"/>
      <c r="HZ279" s="676"/>
      <c r="IA279" s="676"/>
      <c r="IB279" s="676"/>
      <c r="IC279" s="676"/>
      <c r="ID279" s="674"/>
      <c r="IE279" s="674"/>
      <c r="IF279" s="674"/>
      <c r="IG279" s="674"/>
      <c r="IH279" s="674"/>
      <c r="II279" s="674"/>
      <c r="IJ279" s="674"/>
      <c r="IK279" s="674"/>
      <c r="IL279" s="674"/>
      <c r="IM279" s="674"/>
      <c r="IN279" s="674"/>
      <c r="IO279" s="674"/>
      <c r="IP279" s="674"/>
      <c r="IQ279" s="674"/>
      <c r="IR279" s="674"/>
      <c r="IS279" s="674"/>
      <c r="IT279" s="674"/>
      <c r="IU279" s="674"/>
      <c r="IV279" s="674"/>
      <c r="IW279" s="674"/>
      <c r="IX279" s="674"/>
      <c r="IY279" s="674"/>
      <c r="IZ279" s="674"/>
      <c r="JA279" s="674"/>
      <c r="JB279" s="675"/>
      <c r="JC279" s="675"/>
      <c r="JD279" s="675"/>
      <c r="JE279" s="675"/>
      <c r="JF279" s="675"/>
      <c r="JG279" s="674"/>
      <c r="JH279" s="674"/>
      <c r="JI279" s="675"/>
      <c r="JJ279" s="675"/>
      <c r="JK279" s="674"/>
      <c r="JL279" s="674"/>
      <c r="JM279" s="675"/>
      <c r="JN279" s="675"/>
      <c r="JO279" s="674"/>
      <c r="JP279" s="674"/>
      <c r="JQ279" s="674"/>
      <c r="JR279" s="674"/>
      <c r="JS279" s="674"/>
      <c r="JT279" s="674"/>
      <c r="JU279" s="674"/>
      <c r="JV279" s="675"/>
      <c r="JW279" s="675"/>
      <c r="JX279" s="674"/>
      <c r="JY279" s="674"/>
      <c r="JZ279" s="675"/>
      <c r="KA279" s="675"/>
      <c r="KB279" s="674"/>
      <c r="KC279" s="674"/>
      <c r="KD279" s="674"/>
      <c r="KE279" s="674"/>
      <c r="KF279" s="674"/>
      <c r="KG279" s="673"/>
      <c r="KH279" s="677"/>
      <c r="KI279" s="674"/>
      <c r="KJ279" s="674"/>
      <c r="KK279" s="674"/>
      <c r="KL279" s="674"/>
      <c r="KM279" s="674"/>
      <c r="KN279" s="674"/>
      <c r="KO279" s="674"/>
      <c r="KP279" s="676"/>
      <c r="KQ279" s="676"/>
      <c r="KR279" s="676"/>
      <c r="KS279" s="676"/>
      <c r="KT279" s="676"/>
      <c r="KU279" s="676"/>
      <c r="KV279" s="676"/>
      <c r="KW279" s="676"/>
      <c r="KX279" s="676"/>
      <c r="KY279" s="676"/>
      <c r="KZ279" s="676"/>
      <c r="LA279" s="676"/>
      <c r="LB279" s="676"/>
      <c r="LC279" s="676"/>
      <c r="LD279" s="676"/>
      <c r="LE279" s="676"/>
      <c r="LF279" s="676"/>
      <c r="LG279" s="676"/>
      <c r="LH279" s="676"/>
      <c r="LI279" s="676"/>
      <c r="LJ279" s="676"/>
      <c r="LK279" s="676"/>
      <c r="LL279" s="676"/>
      <c r="LM279" s="676"/>
      <c r="LN279" s="676"/>
      <c r="LO279" s="676"/>
      <c r="LP279" s="676"/>
      <c r="LQ279" s="676"/>
      <c r="LR279" s="676"/>
      <c r="LS279" s="676"/>
      <c r="LT279" s="676"/>
      <c r="LU279" s="676"/>
      <c r="LV279" s="676"/>
      <c r="LW279" s="676"/>
      <c r="LX279" s="676"/>
      <c r="LY279" s="676"/>
      <c r="LZ279" s="676"/>
      <c r="MA279" s="676"/>
      <c r="MB279" s="676"/>
      <c r="MC279" s="676"/>
      <c r="MD279" s="676"/>
      <c r="ME279" s="676"/>
      <c r="MF279" s="676"/>
      <c r="MG279" s="676"/>
      <c r="MH279" s="674"/>
      <c r="MI279" s="674"/>
      <c r="MJ279" s="674"/>
      <c r="MK279" s="674"/>
      <c r="ML279" s="674"/>
      <c r="MM279" s="674"/>
      <c r="MN279" s="674"/>
      <c r="MO279" s="674"/>
      <c r="MP279" s="674"/>
      <c r="MQ279" s="674"/>
      <c r="MR279" s="674"/>
      <c r="MS279" s="674"/>
      <c r="MT279" s="674"/>
      <c r="MU279" s="674"/>
      <c r="MV279" s="674"/>
      <c r="MW279" s="674"/>
      <c r="MX279" s="674"/>
      <c r="MY279" s="674"/>
      <c r="MZ279" s="674"/>
      <c r="NA279" s="674"/>
      <c r="NB279" s="674"/>
      <c r="NC279" s="674"/>
      <c r="ND279" s="674"/>
      <c r="NE279" s="674"/>
      <c r="NF279" s="675"/>
      <c r="NG279" s="675"/>
      <c r="NH279" s="675"/>
      <c r="NI279" s="675"/>
      <c r="NJ279" s="675"/>
      <c r="NK279" s="674"/>
      <c r="NL279" s="674"/>
      <c r="NM279" s="675"/>
      <c r="NN279" s="675"/>
      <c r="NO279" s="674"/>
      <c r="NP279" s="674"/>
      <c r="NQ279" s="675"/>
      <c r="NR279" s="675"/>
      <c r="NS279" s="674"/>
      <c r="NT279" s="674"/>
      <c r="NU279" s="674"/>
      <c r="NV279" s="674"/>
      <c r="NW279" s="674"/>
      <c r="NX279" s="674"/>
      <c r="NY279" s="674"/>
      <c r="NZ279" s="675"/>
      <c r="OA279" s="675"/>
      <c r="OB279" s="674"/>
      <c r="OC279" s="674"/>
      <c r="OD279" s="675"/>
      <c r="OE279" s="675"/>
      <c r="OF279" s="674"/>
      <c r="OG279" s="674"/>
      <c r="OH279" s="674"/>
      <c r="OI279" s="674"/>
      <c r="OJ279" s="674"/>
      <c r="OK279" s="673"/>
      <c r="OL279" s="677"/>
      <c r="OM279" s="674"/>
      <c r="ON279" s="674"/>
      <c r="OO279" s="674"/>
      <c r="OP279" s="674"/>
      <c r="OQ279" s="674"/>
      <c r="OR279" s="674"/>
      <c r="OS279" s="674"/>
      <c r="OT279" s="676"/>
      <c r="OU279" s="676"/>
      <c r="OV279" s="676"/>
      <c r="OW279" s="676"/>
      <c r="OX279" s="676"/>
      <c r="OY279" s="676"/>
      <c r="OZ279" s="676"/>
      <c r="PA279" s="676"/>
      <c r="PB279" s="676"/>
      <c r="PC279" s="676"/>
      <c r="PD279" s="676"/>
      <c r="PE279" s="676"/>
      <c r="PF279" s="676"/>
      <c r="PG279" s="676"/>
      <c r="PH279" s="676"/>
      <c r="PI279" s="676"/>
      <c r="PJ279" s="676"/>
      <c r="PK279" s="676"/>
      <c r="PL279" s="676"/>
      <c r="PM279" s="676"/>
      <c r="PN279" s="676"/>
      <c r="PO279" s="676"/>
      <c r="PP279" s="676"/>
      <c r="PQ279" s="676"/>
      <c r="PR279" s="676"/>
      <c r="PS279" s="676"/>
      <c r="PT279" s="676"/>
      <c r="PU279" s="676"/>
      <c r="PV279" s="676"/>
      <c r="PW279" s="676"/>
      <c r="PX279" s="676"/>
      <c r="PY279" s="676"/>
      <c r="PZ279" s="676"/>
      <c r="QA279" s="676"/>
      <c r="QB279" s="676"/>
      <c r="QC279" s="676"/>
      <c r="QD279" s="676"/>
      <c r="QE279" s="676"/>
      <c r="QF279" s="676"/>
      <c r="QG279" s="676"/>
      <c r="QH279" s="676"/>
      <c r="QI279" s="676"/>
      <c r="QJ279" s="676"/>
      <c r="QK279" s="676"/>
      <c r="QL279" s="674"/>
      <c r="QM279" s="674"/>
      <c r="QN279" s="674"/>
      <c r="QO279" s="674"/>
      <c r="QP279" s="674"/>
      <c r="QQ279" s="674"/>
      <c r="QR279" s="674"/>
      <c r="QS279" s="674"/>
      <c r="QT279" s="674"/>
      <c r="QU279" s="674"/>
      <c r="QV279" s="674"/>
      <c r="QW279" s="674"/>
      <c r="QX279" s="674"/>
      <c r="QY279" s="674"/>
      <c r="QZ279" s="674"/>
      <c r="RA279" s="674"/>
      <c r="RB279" s="674"/>
      <c r="RC279" s="674"/>
      <c r="RD279" s="674"/>
      <c r="RE279" s="674"/>
      <c r="RF279" s="674"/>
      <c r="RG279" s="674"/>
      <c r="RH279" s="674"/>
      <c r="RI279" s="674"/>
      <c r="RJ279" s="675"/>
      <c r="RK279" s="675"/>
      <c r="RL279" s="675"/>
      <c r="RM279" s="675"/>
      <c r="RN279" s="675"/>
      <c r="RO279" s="674"/>
      <c r="RP279" s="674"/>
      <c r="RQ279" s="675"/>
      <c r="RR279" s="675"/>
      <c r="RS279" s="674"/>
      <c r="RT279" s="674"/>
      <c r="RU279" s="675"/>
      <c r="RV279" s="675"/>
      <c r="RW279" s="674"/>
      <c r="RX279" s="674"/>
      <c r="RY279" s="674"/>
      <c r="RZ279" s="674"/>
      <c r="SA279" s="674"/>
      <c r="SB279" s="674"/>
      <c r="SC279" s="674"/>
      <c r="SD279" s="675"/>
      <c r="SE279" s="675"/>
      <c r="SF279" s="674"/>
      <c r="SG279" s="674"/>
      <c r="SH279" s="675"/>
      <c r="SI279" s="675"/>
      <c r="SJ279" s="674"/>
      <c r="SK279" s="674"/>
      <c r="SL279" s="674"/>
      <c r="SM279" s="674"/>
      <c r="SN279" s="674"/>
      <c r="SO279" s="673"/>
      <c r="SP279" s="677"/>
      <c r="SQ279" s="674"/>
      <c r="SR279" s="674"/>
      <c r="SS279" s="674"/>
      <c r="ST279" s="674"/>
      <c r="SU279" s="674"/>
      <c r="SV279" s="674"/>
      <c r="SW279" s="674"/>
      <c r="SX279" s="676"/>
      <c r="SY279" s="676"/>
      <c r="SZ279" s="676"/>
      <c r="TA279" s="676"/>
      <c r="TB279" s="676"/>
      <c r="TC279" s="676"/>
      <c r="TD279" s="676"/>
      <c r="TE279" s="676"/>
      <c r="TF279" s="676"/>
      <c r="TG279" s="676"/>
      <c r="TH279" s="676"/>
      <c r="TI279" s="676"/>
      <c r="TJ279" s="676"/>
      <c r="TK279" s="676"/>
      <c r="TL279" s="676"/>
      <c r="TM279" s="676"/>
      <c r="TN279" s="676"/>
      <c r="TO279" s="676"/>
      <c r="TP279" s="676"/>
      <c r="TQ279" s="676"/>
      <c r="TR279" s="676"/>
      <c r="TS279" s="676"/>
      <c r="TT279" s="676"/>
      <c r="TU279" s="676"/>
      <c r="TV279" s="676"/>
      <c r="TW279" s="676"/>
      <c r="TX279" s="676"/>
      <c r="TY279" s="676"/>
      <c r="TZ279" s="676"/>
      <c r="UA279" s="676"/>
      <c r="UB279" s="676"/>
      <c r="UC279" s="676"/>
      <c r="UD279" s="676"/>
      <c r="UE279" s="676"/>
      <c r="UF279" s="676"/>
      <c r="UG279" s="676"/>
      <c r="UH279" s="676"/>
      <c r="UI279" s="676"/>
      <c r="UJ279" s="676"/>
      <c r="UK279" s="676"/>
      <c r="UL279" s="676"/>
      <c r="UM279" s="676"/>
      <c r="UN279" s="676"/>
      <c r="UO279" s="676"/>
      <c r="UP279" s="674"/>
      <c r="UQ279" s="674"/>
      <c r="UR279" s="674"/>
      <c r="US279" s="674"/>
      <c r="UT279" s="674"/>
      <c r="UU279" s="674"/>
      <c r="UV279" s="674"/>
      <c r="UW279" s="674"/>
      <c r="UX279" s="674"/>
      <c r="UY279" s="674"/>
      <c r="UZ279" s="674"/>
      <c r="VA279" s="674"/>
      <c r="VB279" s="674"/>
      <c r="VC279" s="674"/>
      <c r="VD279" s="674"/>
      <c r="VE279" s="674"/>
      <c r="VF279" s="674"/>
      <c r="VG279" s="674"/>
      <c r="VH279" s="674"/>
      <c r="VI279" s="674"/>
      <c r="VJ279" s="674"/>
      <c r="VK279" s="674"/>
      <c r="VL279" s="674"/>
      <c r="VM279" s="674"/>
      <c r="VN279" s="675"/>
      <c r="VO279" s="675"/>
      <c r="VP279" s="675"/>
      <c r="VQ279" s="675"/>
      <c r="VR279" s="675"/>
      <c r="VS279" s="674"/>
      <c r="VT279" s="674"/>
      <c r="VU279" s="675"/>
      <c r="VV279" s="675"/>
      <c r="VW279" s="674"/>
      <c r="VX279" s="674"/>
      <c r="VY279" s="675"/>
      <c r="VZ279" s="675"/>
      <c r="WA279" s="674"/>
      <c r="WB279" s="674"/>
      <c r="WC279" s="674"/>
      <c r="WD279" s="674"/>
      <c r="WE279" s="674"/>
      <c r="WF279" s="674"/>
      <c r="WG279" s="674"/>
      <c r="WH279" s="675"/>
      <c r="WI279" s="675"/>
      <c r="WJ279" s="674"/>
      <c r="WK279" s="674"/>
      <c r="WL279" s="675"/>
      <c r="WM279" s="675"/>
      <c r="WN279" s="674"/>
      <c r="WO279" s="674"/>
      <c r="WP279" s="674"/>
      <c r="WQ279" s="674"/>
      <c r="WR279" s="674"/>
      <c r="WS279" s="673"/>
      <c r="WT279" s="677"/>
      <c r="WU279" s="674"/>
      <c r="WV279" s="674"/>
      <c r="WW279" s="674"/>
      <c r="WX279" s="674"/>
      <c r="WY279" s="674"/>
      <c r="WZ279" s="674"/>
      <c r="XA279" s="674"/>
      <c r="XB279" s="676"/>
      <c r="XC279" s="676"/>
      <c r="XD279" s="676"/>
      <c r="XE279" s="676"/>
      <c r="XF279" s="676"/>
      <c r="XG279" s="676"/>
      <c r="XH279" s="676"/>
      <c r="XI279" s="676"/>
      <c r="XJ279" s="676"/>
      <c r="XK279" s="676"/>
      <c r="XL279" s="676"/>
      <c r="XM279" s="676"/>
      <c r="XN279" s="676"/>
      <c r="XO279" s="676"/>
      <c r="XP279" s="676"/>
      <c r="XQ279" s="676"/>
      <c r="XR279" s="676"/>
      <c r="XS279" s="676"/>
      <c r="XT279" s="676"/>
      <c r="XU279" s="676"/>
      <c r="XV279" s="676"/>
      <c r="XW279" s="676"/>
      <c r="XX279" s="676"/>
      <c r="XY279" s="676"/>
      <c r="XZ279" s="676"/>
      <c r="YA279" s="676"/>
      <c r="YB279" s="676"/>
      <c r="YC279" s="676"/>
      <c r="YD279" s="676"/>
      <c r="YE279" s="676"/>
      <c r="YF279" s="676"/>
      <c r="YG279" s="676"/>
      <c r="YH279" s="676"/>
      <c r="YI279" s="676"/>
      <c r="YJ279" s="676"/>
      <c r="YK279" s="676"/>
      <c r="YL279" s="676"/>
      <c r="YM279" s="676"/>
      <c r="YN279" s="676"/>
      <c r="YO279" s="676"/>
      <c r="YP279" s="676"/>
      <c r="YQ279" s="676"/>
      <c r="YR279" s="676"/>
      <c r="YS279" s="676"/>
      <c r="YT279" s="674"/>
      <c r="YU279" s="674"/>
      <c r="YV279" s="674"/>
      <c r="YW279" s="674"/>
      <c r="YX279" s="674"/>
      <c r="YY279" s="674"/>
      <c r="YZ279" s="674"/>
      <c r="ZA279" s="674"/>
      <c r="ZB279" s="674"/>
      <c r="ZC279" s="674"/>
      <c r="ZD279" s="674"/>
      <c r="ZE279" s="674"/>
      <c r="ZF279" s="674"/>
      <c r="ZG279" s="674"/>
      <c r="ZH279" s="674"/>
      <c r="ZI279" s="674"/>
      <c r="ZJ279" s="674"/>
      <c r="ZK279" s="674"/>
      <c r="ZL279" s="674"/>
      <c r="ZM279" s="674"/>
      <c r="ZN279" s="674"/>
      <c r="ZO279" s="674"/>
      <c r="ZP279" s="674"/>
      <c r="ZQ279" s="674"/>
      <c r="ZR279" s="675"/>
      <c r="ZS279" s="675"/>
      <c r="ZT279" s="675"/>
      <c r="ZU279" s="675"/>
      <c r="ZV279" s="675"/>
      <c r="ZW279" s="674"/>
      <c r="ZX279" s="674"/>
      <c r="ZY279" s="675"/>
      <c r="ZZ279" s="675"/>
      <c r="AAA279" s="674"/>
      <c r="AAB279" s="674"/>
      <c r="AAC279" s="675"/>
      <c r="AAD279" s="675"/>
      <c r="AAE279" s="674"/>
      <c r="AAF279" s="674"/>
      <c r="AAG279" s="674"/>
      <c r="AAH279" s="674"/>
      <c r="AAI279" s="674"/>
      <c r="AAJ279" s="674"/>
      <c r="AAK279" s="674"/>
      <c r="AAL279" s="675"/>
      <c r="AAM279" s="675"/>
      <c r="AAN279" s="674"/>
      <c r="AAO279" s="674"/>
      <c r="AAP279" s="675"/>
      <c r="AAQ279" s="675"/>
      <c r="AAR279" s="674"/>
      <c r="AAS279" s="674"/>
      <c r="AAT279" s="674"/>
      <c r="AAU279" s="674"/>
      <c r="AAV279" s="674"/>
      <c r="AAW279" s="673"/>
      <c r="AAX279" s="677"/>
      <c r="AAY279" s="674"/>
      <c r="AAZ279" s="674"/>
      <c r="ABA279" s="674"/>
      <c r="ABB279" s="674"/>
      <c r="ABC279" s="674"/>
      <c r="ABD279" s="674"/>
      <c r="ABE279" s="674"/>
      <c r="ABF279" s="676"/>
      <c r="ABG279" s="676"/>
      <c r="ABH279" s="676"/>
      <c r="ABI279" s="676"/>
      <c r="ABJ279" s="676"/>
      <c r="ABK279" s="676"/>
      <c r="ABL279" s="676"/>
      <c r="ABM279" s="676"/>
      <c r="ABN279" s="676"/>
      <c r="ABO279" s="676"/>
      <c r="ABP279" s="676"/>
      <c r="ABQ279" s="676"/>
      <c r="ABR279" s="676"/>
      <c r="ABS279" s="676"/>
      <c r="ABT279" s="676"/>
      <c r="ABU279" s="676"/>
      <c r="ABV279" s="676"/>
      <c r="ABW279" s="676"/>
      <c r="ABX279" s="676"/>
      <c r="ABY279" s="676"/>
      <c r="ABZ279" s="676"/>
      <c r="ACA279" s="676"/>
      <c r="ACB279" s="676"/>
      <c r="ACC279" s="676"/>
      <c r="ACD279" s="676"/>
      <c r="ACE279" s="676"/>
      <c r="ACF279" s="676"/>
      <c r="ACG279" s="676"/>
      <c r="ACH279" s="676"/>
      <c r="ACI279" s="676"/>
      <c r="ACJ279" s="676"/>
      <c r="ACK279" s="676"/>
      <c r="ACL279" s="676"/>
      <c r="ACM279" s="676"/>
      <c r="ACN279" s="676"/>
      <c r="ACO279" s="676"/>
      <c r="ACP279" s="676"/>
      <c r="ACQ279" s="676"/>
      <c r="ACR279" s="676"/>
      <c r="ACS279" s="676"/>
      <c r="ACT279" s="676"/>
      <c r="ACU279" s="676"/>
      <c r="ACV279" s="676"/>
      <c r="ACW279" s="676"/>
      <c r="ACX279" s="674"/>
      <c r="ACY279" s="674"/>
      <c r="ACZ279" s="674"/>
      <c r="ADA279" s="674"/>
      <c r="ADB279" s="674"/>
      <c r="ADC279" s="674"/>
      <c r="ADD279" s="674"/>
      <c r="ADE279" s="674"/>
      <c r="ADF279" s="674"/>
      <c r="ADG279" s="674"/>
      <c r="ADH279" s="674"/>
      <c r="ADI279" s="674"/>
      <c r="ADJ279" s="674"/>
      <c r="ADK279" s="674"/>
      <c r="ADL279" s="674"/>
      <c r="ADM279" s="674"/>
      <c r="ADN279" s="674"/>
      <c r="ADO279" s="674"/>
      <c r="ADP279" s="674"/>
      <c r="ADQ279" s="674"/>
      <c r="ADR279" s="674"/>
      <c r="ADS279" s="674"/>
      <c r="ADT279" s="674"/>
      <c r="ADU279" s="674"/>
      <c r="ADV279" s="675"/>
      <c r="ADW279" s="675"/>
      <c r="ADX279" s="675"/>
      <c r="ADY279" s="675"/>
      <c r="ADZ279" s="675"/>
      <c r="AEA279" s="674"/>
      <c r="AEB279" s="674"/>
      <c r="AEC279" s="675"/>
      <c r="AED279" s="675"/>
      <c r="AEE279" s="674"/>
      <c r="AEF279" s="674"/>
      <c r="AEG279" s="675"/>
      <c r="AEH279" s="675"/>
      <c r="AEI279" s="674"/>
      <c r="AEJ279" s="674"/>
      <c r="AEK279" s="674"/>
      <c r="AEL279" s="674"/>
      <c r="AEM279" s="674"/>
      <c r="AEN279" s="674"/>
      <c r="AEO279" s="674"/>
      <c r="AEP279" s="675"/>
      <c r="AEQ279" s="675"/>
      <c r="AER279" s="674"/>
      <c r="AES279" s="674"/>
      <c r="AET279" s="675"/>
      <c r="AEU279" s="675"/>
      <c r="AEV279" s="674"/>
      <c r="AEW279" s="674"/>
      <c r="AEX279" s="674"/>
      <c r="AEY279" s="674"/>
      <c r="AEZ279" s="674"/>
      <c r="AFA279" s="673"/>
      <c r="AFB279" s="677"/>
      <c r="AFC279" s="674"/>
      <c r="AFD279" s="674"/>
      <c r="AFE279" s="674"/>
      <c r="AFF279" s="674"/>
      <c r="AFG279" s="674"/>
      <c r="AFH279" s="674"/>
      <c r="AFI279" s="674"/>
      <c r="AFJ279" s="676"/>
      <c r="AFK279" s="676"/>
      <c r="AFL279" s="676"/>
      <c r="AFM279" s="676"/>
      <c r="AFN279" s="676"/>
      <c r="AFO279" s="676"/>
      <c r="AFP279" s="676"/>
      <c r="AFQ279" s="676"/>
      <c r="AFR279" s="676"/>
      <c r="AFS279" s="676"/>
      <c r="AFT279" s="676"/>
      <c r="AFU279" s="676"/>
      <c r="AFV279" s="676"/>
      <c r="AFW279" s="676"/>
      <c r="AFX279" s="676"/>
      <c r="AFY279" s="676"/>
      <c r="AFZ279" s="676"/>
      <c r="AGA279" s="676"/>
      <c r="AGB279" s="676"/>
      <c r="AGC279" s="676"/>
      <c r="AGD279" s="676"/>
      <c r="AGE279" s="676"/>
      <c r="AGF279" s="676"/>
      <c r="AGG279" s="676"/>
      <c r="AGH279" s="676"/>
      <c r="AGI279" s="676"/>
      <c r="AGJ279" s="676"/>
      <c r="AGK279" s="676"/>
      <c r="AGL279" s="676"/>
      <c r="AGM279" s="676"/>
      <c r="AGN279" s="676"/>
      <c r="AGO279" s="676"/>
      <c r="AGP279" s="676"/>
      <c r="AGQ279" s="676"/>
      <c r="AGR279" s="676"/>
      <c r="AGS279" s="676"/>
      <c r="AGT279" s="676"/>
      <c r="AGU279" s="676"/>
      <c r="AGV279" s="676"/>
      <c r="AGW279" s="676"/>
      <c r="AGX279" s="676"/>
      <c r="AGY279" s="676"/>
      <c r="AGZ279" s="676"/>
      <c r="AHA279" s="676"/>
      <c r="AHB279" s="674"/>
      <c r="AHC279" s="674"/>
      <c r="AHD279" s="674"/>
      <c r="AHE279" s="674"/>
      <c r="AHF279" s="674"/>
      <c r="AHG279" s="674"/>
      <c r="AHH279" s="674"/>
      <c r="AHI279" s="674"/>
      <c r="AHJ279" s="674"/>
      <c r="AHK279" s="674"/>
      <c r="AHL279" s="674"/>
      <c r="AHM279" s="674"/>
      <c r="AHN279" s="674"/>
      <c r="AHO279" s="674"/>
      <c r="AHP279" s="674"/>
      <c r="AHQ279" s="674"/>
      <c r="AHR279" s="674"/>
      <c r="AHS279" s="674"/>
      <c r="AHT279" s="674"/>
      <c r="AHU279" s="674"/>
      <c r="AHV279" s="674"/>
      <c r="AHW279" s="674"/>
      <c r="AHX279" s="674"/>
      <c r="AHY279" s="674"/>
      <c r="AHZ279" s="675"/>
      <c r="AIA279" s="675"/>
      <c r="AIB279" s="675"/>
      <c r="AIC279" s="675"/>
      <c r="AID279" s="675"/>
      <c r="AIE279" s="674"/>
      <c r="AIF279" s="674"/>
      <c r="AIG279" s="675"/>
      <c r="AIH279" s="675"/>
      <c r="AII279" s="674"/>
      <c r="AIJ279" s="674"/>
      <c r="AIK279" s="675"/>
      <c r="AIL279" s="675"/>
      <c r="AIM279" s="674"/>
      <c r="AIN279" s="674"/>
      <c r="AIO279" s="674"/>
      <c r="AIP279" s="674"/>
      <c r="AIQ279" s="674"/>
      <c r="AIR279" s="674"/>
      <c r="AIS279" s="674"/>
      <c r="AIT279" s="675"/>
      <c r="AIU279" s="675"/>
      <c r="AIV279" s="674"/>
      <c r="AIW279" s="674"/>
      <c r="AIX279" s="675"/>
      <c r="AIY279" s="675"/>
      <c r="AIZ279" s="674"/>
      <c r="AJA279" s="674"/>
      <c r="AJB279" s="674"/>
      <c r="AJC279" s="674"/>
      <c r="AJD279" s="674"/>
      <c r="AJE279" s="673"/>
      <c r="AJF279" s="677"/>
      <c r="AJG279" s="674"/>
      <c r="AJH279" s="674"/>
      <c r="AJI279" s="674"/>
      <c r="AJJ279" s="674"/>
      <c r="AJK279" s="674"/>
      <c r="AJL279" s="674"/>
      <c r="AJM279" s="674"/>
      <c r="AJN279" s="676"/>
      <c r="AJO279" s="676"/>
      <c r="AJP279" s="676"/>
      <c r="AJQ279" s="676"/>
      <c r="AJR279" s="676"/>
      <c r="AJS279" s="676"/>
      <c r="AJT279" s="676"/>
      <c r="AJU279" s="676"/>
      <c r="AJV279" s="676"/>
      <c r="AJW279" s="676"/>
      <c r="AJX279" s="676"/>
      <c r="AJY279" s="676"/>
      <c r="AJZ279" s="676"/>
      <c r="AKA279" s="676"/>
      <c r="AKB279" s="676"/>
      <c r="AKC279" s="676"/>
      <c r="AKD279" s="676"/>
      <c r="AKE279" s="676"/>
      <c r="AKF279" s="676"/>
      <c r="AKG279" s="676"/>
      <c r="AKH279" s="676"/>
      <c r="AKI279" s="676"/>
      <c r="AKJ279" s="676"/>
      <c r="AKK279" s="676"/>
      <c r="AKL279" s="676"/>
      <c r="AKM279" s="676"/>
      <c r="AKN279" s="676"/>
      <c r="AKO279" s="676"/>
      <c r="AKP279" s="676"/>
      <c r="AKQ279" s="676"/>
      <c r="AKR279" s="676"/>
      <c r="AKS279" s="676"/>
      <c r="AKT279" s="676"/>
      <c r="AKU279" s="676"/>
      <c r="AKV279" s="676"/>
      <c r="AKW279" s="676"/>
      <c r="AKX279" s="676"/>
      <c r="AKY279" s="676"/>
      <c r="AKZ279" s="676"/>
      <c r="ALA279" s="676"/>
      <c r="ALB279" s="676"/>
      <c r="ALC279" s="676"/>
      <c r="ALD279" s="676"/>
      <c r="ALE279" s="676"/>
      <c r="ALF279" s="674"/>
      <c r="ALG279" s="674"/>
      <c r="ALH279" s="674"/>
      <c r="ALI279" s="674"/>
      <c r="ALJ279" s="674"/>
      <c r="ALK279" s="674"/>
      <c r="ALL279" s="674"/>
      <c r="ALM279" s="674"/>
      <c r="ALN279" s="674"/>
      <c r="ALO279" s="674"/>
      <c r="ALP279" s="674"/>
      <c r="ALQ279" s="674"/>
      <c r="ALR279" s="674"/>
      <c r="ALS279" s="674"/>
      <c r="ALT279" s="674"/>
      <c r="ALU279" s="674"/>
      <c r="ALV279" s="674"/>
      <c r="ALW279" s="674"/>
      <c r="ALX279" s="674"/>
      <c r="ALY279" s="674"/>
      <c r="ALZ279" s="674"/>
      <c r="AMA279" s="674"/>
      <c r="AMB279" s="674"/>
      <c r="AMC279" s="674"/>
      <c r="AMD279" s="675"/>
      <c r="AME279" s="675"/>
      <c r="AMF279" s="675"/>
      <c r="AMG279" s="675"/>
      <c r="AMH279" s="675"/>
      <c r="AMI279" s="674"/>
      <c r="AMJ279" s="674"/>
      <c r="AMK279" s="675"/>
      <c r="AML279" s="675"/>
      <c r="AMM279" s="674"/>
      <c r="AMN279" s="674"/>
      <c r="AMO279" s="675"/>
      <c r="AMP279" s="675"/>
      <c r="AMQ279" s="674"/>
      <c r="AMR279" s="674"/>
      <c r="AMS279" s="674"/>
      <c r="AMT279" s="674"/>
      <c r="AMU279" s="674"/>
      <c r="AMV279" s="674"/>
      <c r="AMW279" s="674"/>
      <c r="AMX279" s="675"/>
      <c r="AMY279" s="675"/>
      <c r="AMZ279" s="674"/>
      <c r="ANA279" s="674"/>
      <c r="ANB279" s="675"/>
      <c r="ANC279" s="675"/>
      <c r="AND279" s="674"/>
      <c r="ANE279" s="674"/>
      <c r="ANF279" s="674"/>
      <c r="ANG279" s="674"/>
      <c r="ANH279" s="674"/>
      <c r="ANI279" s="673"/>
      <c r="ANJ279" s="677"/>
      <c r="ANK279" s="674"/>
      <c r="ANL279" s="674"/>
      <c r="ANM279" s="674"/>
      <c r="ANN279" s="674"/>
      <c r="ANO279" s="674"/>
      <c r="ANP279" s="674"/>
      <c r="ANQ279" s="674"/>
      <c r="ANR279" s="676"/>
      <c r="ANS279" s="676"/>
      <c r="ANT279" s="676"/>
      <c r="ANU279" s="676"/>
      <c r="ANV279" s="676"/>
      <c r="ANW279" s="676"/>
      <c r="ANX279" s="676"/>
      <c r="ANY279" s="676"/>
      <c r="ANZ279" s="676"/>
      <c r="AOA279" s="676"/>
      <c r="AOB279" s="676"/>
      <c r="AOC279" s="676"/>
      <c r="AOD279" s="676"/>
      <c r="AOE279" s="676"/>
      <c r="AOF279" s="676"/>
      <c r="AOG279" s="676"/>
      <c r="AOH279" s="676"/>
      <c r="AOI279" s="676"/>
      <c r="AOJ279" s="676"/>
      <c r="AOK279" s="676"/>
      <c r="AOL279" s="676"/>
      <c r="AOM279" s="676"/>
      <c r="AON279" s="676"/>
      <c r="AOO279" s="676"/>
      <c r="AOP279" s="676"/>
      <c r="AOQ279" s="676"/>
      <c r="AOR279" s="676"/>
      <c r="AOS279" s="676"/>
      <c r="AOT279" s="676"/>
      <c r="AOU279" s="676"/>
      <c r="AOV279" s="676"/>
      <c r="AOW279" s="676"/>
      <c r="AOX279" s="676"/>
      <c r="AOY279" s="676"/>
      <c r="AOZ279" s="676"/>
      <c r="APA279" s="676"/>
      <c r="APB279" s="676"/>
      <c r="APC279" s="676"/>
      <c r="APD279" s="676"/>
      <c r="APE279" s="676"/>
      <c r="APF279" s="676"/>
      <c r="APG279" s="676"/>
      <c r="APH279" s="676"/>
      <c r="API279" s="676"/>
      <c r="APJ279" s="674"/>
      <c r="APK279" s="674"/>
      <c r="APL279" s="674"/>
      <c r="APM279" s="674"/>
      <c r="APN279" s="674"/>
      <c r="APO279" s="674"/>
      <c r="APP279" s="674"/>
      <c r="APQ279" s="674"/>
      <c r="APR279" s="674"/>
      <c r="APS279" s="674"/>
      <c r="APT279" s="674"/>
      <c r="APU279" s="674"/>
      <c r="APV279" s="674"/>
      <c r="APW279" s="674"/>
      <c r="APX279" s="674"/>
      <c r="APY279" s="674"/>
      <c r="APZ279" s="674"/>
      <c r="AQA279" s="674"/>
      <c r="AQB279" s="674"/>
      <c r="AQC279" s="674"/>
      <c r="AQD279" s="674"/>
      <c r="AQE279" s="674"/>
      <c r="AQF279" s="674"/>
      <c r="AQG279" s="674"/>
      <c r="AQH279" s="675"/>
      <c r="AQI279" s="675"/>
      <c r="AQJ279" s="675"/>
      <c r="AQK279" s="675"/>
      <c r="AQL279" s="675"/>
      <c r="AQM279" s="674"/>
      <c r="AQN279" s="674"/>
      <c r="AQO279" s="675"/>
      <c r="AQP279" s="675"/>
      <c r="AQQ279" s="674"/>
      <c r="AQR279" s="674"/>
      <c r="AQS279" s="675"/>
      <c r="AQT279" s="675"/>
      <c r="AQU279" s="674"/>
      <c r="AQV279" s="674"/>
      <c r="AQW279" s="674"/>
      <c r="AQX279" s="674"/>
      <c r="AQY279" s="674"/>
      <c r="AQZ279" s="674"/>
      <c r="ARA279" s="674"/>
      <c r="ARB279" s="675"/>
      <c r="ARC279" s="675"/>
      <c r="ARD279" s="674"/>
      <c r="ARE279" s="674"/>
      <c r="ARF279" s="675"/>
      <c r="ARG279" s="675"/>
      <c r="ARH279" s="674"/>
      <c r="ARI279" s="674"/>
      <c r="ARJ279" s="674"/>
      <c r="ARK279" s="674"/>
      <c r="ARL279" s="674"/>
      <c r="ARM279" s="673"/>
      <c r="ARN279" s="677"/>
      <c r="ARO279" s="674"/>
      <c r="ARP279" s="674"/>
      <c r="ARQ279" s="674"/>
      <c r="ARR279" s="674"/>
      <c r="ARS279" s="674"/>
      <c r="ART279" s="674"/>
      <c r="ARU279" s="674"/>
      <c r="ARV279" s="676"/>
      <c r="ARW279" s="676"/>
      <c r="ARX279" s="676"/>
      <c r="ARY279" s="676"/>
      <c r="ARZ279" s="676"/>
      <c r="ASA279" s="676"/>
      <c r="ASB279" s="676"/>
      <c r="ASC279" s="676"/>
      <c r="ASD279" s="676"/>
      <c r="ASE279" s="676"/>
      <c r="ASF279" s="676"/>
      <c r="ASG279" s="676"/>
      <c r="ASH279" s="676"/>
      <c r="ASI279" s="676"/>
      <c r="ASJ279" s="676"/>
      <c r="ASK279" s="676"/>
      <c r="ASL279" s="676"/>
      <c r="ASM279" s="676"/>
      <c r="ASN279" s="676"/>
      <c r="ASO279" s="676"/>
      <c r="ASP279" s="676"/>
      <c r="ASQ279" s="676"/>
      <c r="ASR279" s="676"/>
      <c r="ASS279" s="676"/>
      <c r="AST279" s="676"/>
      <c r="ASU279" s="676"/>
      <c r="ASV279" s="676"/>
      <c r="ASW279" s="676"/>
      <c r="ASX279" s="676"/>
      <c r="ASY279" s="676"/>
      <c r="ASZ279" s="676"/>
      <c r="ATA279" s="676"/>
      <c r="ATB279" s="676"/>
      <c r="ATC279" s="676"/>
      <c r="ATD279" s="676"/>
      <c r="ATE279" s="676"/>
      <c r="ATF279" s="676"/>
      <c r="ATG279" s="676"/>
      <c r="ATH279" s="676"/>
      <c r="ATI279" s="676"/>
      <c r="ATJ279" s="676"/>
      <c r="ATK279" s="676"/>
      <c r="ATL279" s="676"/>
      <c r="ATM279" s="676"/>
      <c r="ATN279" s="674"/>
      <c r="ATO279" s="674"/>
      <c r="ATP279" s="674"/>
      <c r="ATQ279" s="674"/>
      <c r="ATR279" s="674"/>
      <c r="ATS279" s="674"/>
      <c r="ATT279" s="674"/>
      <c r="ATU279" s="674"/>
      <c r="ATV279" s="674"/>
      <c r="ATW279" s="674"/>
      <c r="ATX279" s="674"/>
      <c r="ATY279" s="674"/>
      <c r="ATZ279" s="674"/>
      <c r="AUA279" s="674"/>
      <c r="AUB279" s="674"/>
      <c r="AUC279" s="674"/>
      <c r="AUD279" s="674"/>
      <c r="AUE279" s="674"/>
      <c r="AUF279" s="674"/>
      <c r="AUG279" s="674"/>
      <c r="AUH279" s="674"/>
      <c r="AUI279" s="674"/>
      <c r="AUJ279" s="674"/>
      <c r="AUK279" s="674"/>
      <c r="AUL279" s="675"/>
      <c r="AUM279" s="675"/>
      <c r="AUN279" s="675"/>
      <c r="AUO279" s="675"/>
      <c r="AUP279" s="675"/>
      <c r="AUQ279" s="674"/>
      <c r="AUR279" s="674"/>
      <c r="AUS279" s="675"/>
      <c r="AUT279" s="675"/>
      <c r="AUU279" s="674"/>
      <c r="AUV279" s="674"/>
      <c r="AUW279" s="675"/>
      <c r="AUX279" s="675"/>
      <c r="AUY279" s="674"/>
      <c r="AUZ279" s="674"/>
      <c r="AVA279" s="674"/>
      <c r="AVB279" s="674"/>
      <c r="AVC279" s="674"/>
      <c r="AVD279" s="674"/>
      <c r="AVE279" s="674"/>
      <c r="AVF279" s="675"/>
      <c r="AVG279" s="675"/>
      <c r="AVH279" s="674"/>
      <c r="AVI279" s="674"/>
      <c r="AVJ279" s="675"/>
      <c r="AVK279" s="675"/>
      <c r="AVL279" s="674"/>
      <c r="AVM279" s="674"/>
      <c r="AVN279" s="674"/>
      <c r="AVO279" s="674"/>
      <c r="AVP279" s="674"/>
      <c r="AVQ279" s="673"/>
      <c r="AVR279" s="677"/>
      <c r="AVS279" s="674"/>
      <c r="AVT279" s="674"/>
      <c r="AVU279" s="674"/>
      <c r="AVV279" s="674"/>
      <c r="AVW279" s="674"/>
      <c r="AVX279" s="674"/>
      <c r="AVY279" s="674"/>
      <c r="AVZ279" s="676"/>
      <c r="AWA279" s="676"/>
      <c r="AWB279" s="676"/>
      <c r="AWC279" s="676"/>
      <c r="AWD279" s="676"/>
      <c r="AWE279" s="676"/>
      <c r="AWF279" s="676"/>
      <c r="AWG279" s="676"/>
      <c r="AWH279" s="676"/>
      <c r="AWI279" s="676"/>
      <c r="AWJ279" s="676"/>
      <c r="AWK279" s="676"/>
      <c r="AWL279" s="676"/>
      <c r="AWM279" s="676"/>
      <c r="AWN279" s="676"/>
      <c r="AWO279" s="676"/>
      <c r="AWP279" s="676"/>
      <c r="AWQ279" s="676"/>
      <c r="AWR279" s="676"/>
      <c r="AWS279" s="676"/>
      <c r="AWT279" s="676"/>
      <c r="AWU279" s="676"/>
      <c r="AWV279" s="676"/>
      <c r="AWW279" s="676"/>
      <c r="AWX279" s="676"/>
      <c r="AWY279" s="676"/>
      <c r="AWZ279" s="676"/>
      <c r="AXA279" s="676"/>
      <c r="AXB279" s="676"/>
      <c r="AXC279" s="676"/>
      <c r="AXD279" s="676"/>
      <c r="AXE279" s="676"/>
      <c r="AXF279" s="676"/>
      <c r="AXG279" s="676"/>
      <c r="AXH279" s="676"/>
      <c r="AXI279" s="676"/>
      <c r="AXJ279" s="676"/>
      <c r="AXK279" s="676"/>
      <c r="AXL279" s="676"/>
      <c r="AXM279" s="676"/>
      <c r="AXN279" s="676"/>
      <c r="AXO279" s="676"/>
      <c r="AXP279" s="676"/>
      <c r="AXQ279" s="676"/>
      <c r="AXR279" s="674"/>
      <c r="AXS279" s="674"/>
      <c r="AXT279" s="674"/>
      <c r="AXU279" s="674"/>
      <c r="AXV279" s="674"/>
      <c r="AXW279" s="674"/>
      <c r="AXX279" s="674"/>
      <c r="AXY279" s="674"/>
      <c r="AXZ279" s="674"/>
      <c r="AYA279" s="674"/>
      <c r="AYB279" s="674"/>
      <c r="AYC279" s="674"/>
      <c r="AYD279" s="674"/>
      <c r="AYE279" s="674"/>
      <c r="AYF279" s="674"/>
      <c r="AYG279" s="674"/>
      <c r="AYH279" s="674"/>
      <c r="AYI279" s="674"/>
      <c r="AYJ279" s="674"/>
      <c r="AYK279" s="674"/>
      <c r="AYL279" s="674"/>
      <c r="AYM279" s="674"/>
      <c r="AYN279" s="674"/>
      <c r="AYO279" s="674"/>
      <c r="AYP279" s="675"/>
      <c r="AYQ279" s="675"/>
      <c r="AYR279" s="675"/>
      <c r="AYS279" s="675"/>
      <c r="AYT279" s="675"/>
      <c r="AYU279" s="674"/>
      <c r="AYV279" s="674"/>
      <c r="AYW279" s="675"/>
      <c r="AYX279" s="675"/>
      <c r="AYY279" s="674"/>
      <c r="AYZ279" s="674"/>
      <c r="AZA279" s="675"/>
      <c r="AZB279" s="675"/>
      <c r="AZC279" s="674"/>
      <c r="AZD279" s="674"/>
      <c r="AZE279" s="674"/>
      <c r="AZF279" s="674"/>
      <c r="AZG279" s="674"/>
      <c r="AZH279" s="674"/>
      <c r="AZI279" s="674"/>
      <c r="AZJ279" s="675"/>
      <c r="AZK279" s="675"/>
      <c r="AZL279" s="674"/>
      <c r="AZM279" s="674"/>
      <c r="AZN279" s="675"/>
      <c r="AZO279" s="675"/>
      <c r="AZP279" s="674"/>
      <c r="AZQ279" s="674"/>
      <c r="AZR279" s="674"/>
      <c r="AZS279" s="674"/>
      <c r="AZT279" s="674"/>
      <c r="AZU279" s="673"/>
      <c r="AZV279" s="677"/>
      <c r="AZW279" s="674"/>
      <c r="AZX279" s="674"/>
      <c r="AZY279" s="674"/>
      <c r="AZZ279" s="674"/>
      <c r="BAA279" s="674"/>
      <c r="BAB279" s="674"/>
      <c r="BAC279" s="674"/>
      <c r="BAD279" s="676"/>
      <c r="BAE279" s="676"/>
      <c r="BAF279" s="676"/>
      <c r="BAG279" s="676"/>
      <c r="BAH279" s="676"/>
      <c r="BAI279" s="676"/>
      <c r="BAJ279" s="676"/>
      <c r="BAK279" s="676"/>
      <c r="BAL279" s="676"/>
      <c r="BAM279" s="676"/>
      <c r="BAN279" s="676"/>
      <c r="BAO279" s="676"/>
      <c r="BAP279" s="676"/>
      <c r="BAQ279" s="676"/>
      <c r="BAR279" s="676"/>
      <c r="BAS279" s="676"/>
      <c r="BAT279" s="676"/>
      <c r="BAU279" s="676"/>
      <c r="BAV279" s="676"/>
      <c r="BAW279" s="676"/>
      <c r="BAX279" s="676"/>
      <c r="BAY279" s="676"/>
      <c r="BAZ279" s="676"/>
      <c r="BBA279" s="676"/>
      <c r="BBB279" s="676"/>
      <c r="BBC279" s="676"/>
      <c r="BBD279" s="676"/>
      <c r="BBE279" s="676"/>
      <c r="BBF279" s="676"/>
      <c r="BBG279" s="676"/>
      <c r="BBH279" s="676"/>
      <c r="BBI279" s="676"/>
      <c r="BBJ279" s="676"/>
      <c r="BBK279" s="676"/>
      <c r="BBL279" s="676"/>
      <c r="BBM279" s="676"/>
      <c r="BBN279" s="676"/>
      <c r="BBO279" s="676"/>
      <c r="BBP279" s="676"/>
      <c r="BBQ279" s="676"/>
      <c r="BBR279" s="676"/>
      <c r="BBS279" s="676"/>
      <c r="BBT279" s="676"/>
      <c r="BBU279" s="676"/>
      <c r="BBV279" s="674"/>
      <c r="BBW279" s="674"/>
      <c r="BBX279" s="674"/>
      <c r="BBY279" s="674"/>
      <c r="BBZ279" s="674"/>
      <c r="BCA279" s="674"/>
      <c r="BCB279" s="674"/>
      <c r="BCC279" s="674"/>
      <c r="BCD279" s="674"/>
      <c r="BCE279" s="674"/>
      <c r="BCF279" s="674"/>
      <c r="BCG279" s="674"/>
      <c r="BCH279" s="674"/>
      <c r="BCI279" s="674"/>
      <c r="BCJ279" s="674"/>
      <c r="BCK279" s="674"/>
      <c r="BCL279" s="674"/>
      <c r="BCM279" s="674"/>
      <c r="BCN279" s="674"/>
      <c r="BCO279" s="674"/>
      <c r="BCP279" s="674"/>
      <c r="BCQ279" s="674"/>
      <c r="BCR279" s="674"/>
      <c r="BCS279" s="674"/>
      <c r="BCT279" s="675"/>
      <c r="BCU279" s="675"/>
      <c r="BCV279" s="675"/>
      <c r="BCW279" s="675"/>
      <c r="BCX279" s="675"/>
      <c r="BCY279" s="674"/>
      <c r="BCZ279" s="674"/>
      <c r="BDA279" s="675"/>
      <c r="BDB279" s="675"/>
      <c r="BDC279" s="674"/>
      <c r="BDD279" s="674"/>
      <c r="BDE279" s="675"/>
      <c r="BDF279" s="675"/>
      <c r="BDG279" s="674"/>
      <c r="BDH279" s="674"/>
      <c r="BDI279" s="674"/>
      <c r="BDJ279" s="674"/>
      <c r="BDK279" s="674"/>
      <c r="BDL279" s="674"/>
      <c r="BDM279" s="674"/>
      <c r="BDN279" s="675"/>
      <c r="BDO279" s="675"/>
      <c r="BDP279" s="674"/>
      <c r="BDQ279" s="674"/>
      <c r="BDR279" s="675"/>
      <c r="BDS279" s="675"/>
      <c r="BDT279" s="674"/>
      <c r="BDU279" s="674"/>
      <c r="BDV279" s="674"/>
      <c r="BDW279" s="674"/>
      <c r="BDX279" s="674"/>
      <c r="BDY279" s="673"/>
      <c r="BDZ279" s="677"/>
      <c r="BEA279" s="674"/>
      <c r="BEB279" s="674"/>
      <c r="BEC279" s="674"/>
      <c r="BED279" s="674"/>
      <c r="BEE279" s="674"/>
      <c r="BEF279" s="674"/>
      <c r="BEG279" s="674"/>
      <c r="BEH279" s="676"/>
      <c r="BEI279" s="676"/>
      <c r="BEJ279" s="676"/>
      <c r="BEK279" s="676"/>
      <c r="BEL279" s="676"/>
      <c r="BEM279" s="676"/>
      <c r="BEN279" s="676"/>
      <c r="BEO279" s="676"/>
      <c r="BEP279" s="676"/>
      <c r="BEQ279" s="676"/>
      <c r="BER279" s="676"/>
      <c r="BES279" s="676"/>
      <c r="BET279" s="676"/>
      <c r="BEU279" s="676"/>
      <c r="BEV279" s="676"/>
      <c r="BEW279" s="676"/>
      <c r="BEX279" s="676"/>
      <c r="BEY279" s="676"/>
      <c r="BEZ279" s="676"/>
      <c r="BFA279" s="676"/>
      <c r="BFB279" s="676"/>
      <c r="BFC279" s="676"/>
      <c r="BFD279" s="676"/>
      <c r="BFE279" s="676"/>
      <c r="BFF279" s="676"/>
      <c r="BFG279" s="676"/>
      <c r="BFH279" s="676"/>
      <c r="BFI279" s="676"/>
      <c r="BFJ279" s="676"/>
      <c r="BFK279" s="676"/>
      <c r="BFL279" s="676"/>
      <c r="BFM279" s="676"/>
      <c r="BFN279" s="676"/>
      <c r="BFO279" s="676"/>
      <c r="BFP279" s="676"/>
      <c r="BFQ279" s="676"/>
      <c r="BFR279" s="676"/>
      <c r="BFS279" s="676"/>
      <c r="BFT279" s="676"/>
      <c r="BFU279" s="676"/>
      <c r="BFV279" s="676"/>
      <c r="BFW279" s="676"/>
      <c r="BFX279" s="676"/>
      <c r="BFY279" s="676"/>
      <c r="BFZ279" s="674"/>
      <c r="BGA279" s="674"/>
      <c r="BGB279" s="674"/>
      <c r="BGC279" s="674"/>
      <c r="BGD279" s="674"/>
      <c r="BGE279" s="674"/>
      <c r="BGF279" s="674"/>
      <c r="BGG279" s="674"/>
      <c r="BGH279" s="674"/>
      <c r="BGI279" s="674"/>
      <c r="BGJ279" s="674"/>
      <c r="BGK279" s="674"/>
      <c r="BGL279" s="674"/>
      <c r="BGM279" s="674"/>
      <c r="BGN279" s="674"/>
      <c r="BGO279" s="674"/>
      <c r="BGP279" s="674"/>
      <c r="BGQ279" s="674"/>
      <c r="BGR279" s="674"/>
      <c r="BGS279" s="674"/>
      <c r="BGT279" s="674"/>
      <c r="BGU279" s="674"/>
      <c r="BGV279" s="674"/>
      <c r="BGW279" s="674"/>
      <c r="BGX279" s="675"/>
      <c r="BGY279" s="675"/>
      <c r="BGZ279" s="675"/>
      <c r="BHA279" s="675"/>
      <c r="BHB279" s="675"/>
      <c r="BHC279" s="674"/>
      <c r="BHD279" s="674"/>
      <c r="BHE279" s="675"/>
      <c r="BHF279" s="675"/>
      <c r="BHG279" s="674"/>
      <c r="BHH279" s="674"/>
      <c r="BHI279" s="675"/>
      <c r="BHJ279" s="675"/>
      <c r="BHK279" s="674"/>
      <c r="BHL279" s="674"/>
      <c r="BHM279" s="674"/>
      <c r="BHN279" s="674"/>
      <c r="BHO279" s="674"/>
      <c r="BHP279" s="674"/>
      <c r="BHQ279" s="674"/>
      <c r="BHR279" s="675"/>
      <c r="BHS279" s="675"/>
      <c r="BHT279" s="674"/>
      <c r="BHU279" s="674"/>
      <c r="BHV279" s="675"/>
      <c r="BHW279" s="675"/>
      <c r="BHX279" s="674"/>
      <c r="BHY279" s="674"/>
      <c r="BHZ279" s="674"/>
      <c r="BIA279" s="674"/>
      <c r="BIB279" s="674"/>
      <c r="BIC279" s="673"/>
      <c r="BID279" s="677"/>
      <c r="BIE279" s="674"/>
      <c r="BIF279" s="674"/>
      <c r="BIG279" s="674"/>
      <c r="BIH279" s="674"/>
      <c r="BII279" s="674"/>
      <c r="BIJ279" s="674"/>
      <c r="BIK279" s="674"/>
      <c r="BIL279" s="676"/>
      <c r="BIM279" s="676"/>
      <c r="BIN279" s="676"/>
      <c r="BIO279" s="676"/>
      <c r="BIP279" s="676"/>
      <c r="BIQ279" s="676"/>
      <c r="BIR279" s="676"/>
      <c r="BIS279" s="676"/>
      <c r="BIT279" s="676"/>
      <c r="BIU279" s="676"/>
      <c r="BIV279" s="676"/>
      <c r="BIW279" s="676"/>
      <c r="BIX279" s="676"/>
      <c r="BIY279" s="676"/>
      <c r="BIZ279" s="676"/>
      <c r="BJA279" s="676"/>
      <c r="BJB279" s="676"/>
      <c r="BJC279" s="676"/>
      <c r="BJD279" s="676"/>
      <c r="BJE279" s="676"/>
      <c r="BJF279" s="676"/>
      <c r="BJG279" s="676"/>
      <c r="BJH279" s="676"/>
      <c r="BJI279" s="676"/>
      <c r="BJJ279" s="676"/>
      <c r="BJK279" s="676"/>
      <c r="BJL279" s="676"/>
      <c r="BJM279" s="676"/>
      <c r="BJN279" s="676"/>
      <c r="BJO279" s="676"/>
      <c r="BJP279" s="676"/>
      <c r="BJQ279" s="676"/>
      <c r="BJR279" s="676"/>
      <c r="BJS279" s="676"/>
      <c r="BJT279" s="676"/>
      <c r="BJU279" s="676"/>
      <c r="BJV279" s="676"/>
      <c r="BJW279" s="676"/>
      <c r="BJX279" s="676"/>
      <c r="BJY279" s="676"/>
      <c r="BJZ279" s="676"/>
      <c r="BKA279" s="676"/>
      <c r="BKB279" s="676"/>
      <c r="BKC279" s="676"/>
      <c r="BKD279" s="674"/>
      <c r="BKE279" s="674"/>
      <c r="BKF279" s="674"/>
      <c r="BKG279" s="674"/>
      <c r="BKH279" s="674"/>
      <c r="BKI279" s="674"/>
      <c r="BKJ279" s="674"/>
      <c r="BKK279" s="674"/>
      <c r="BKL279" s="674"/>
      <c r="BKM279" s="674"/>
      <c r="BKN279" s="674"/>
      <c r="BKO279" s="674"/>
      <c r="BKP279" s="674"/>
      <c r="BKQ279" s="674"/>
      <c r="BKR279" s="674"/>
      <c r="BKS279" s="674"/>
      <c r="BKT279" s="674"/>
      <c r="BKU279" s="674"/>
      <c r="BKV279" s="674"/>
      <c r="BKW279" s="674"/>
      <c r="BKX279" s="674"/>
      <c r="BKY279" s="674"/>
      <c r="BKZ279" s="674"/>
      <c r="BLA279" s="674"/>
      <c r="BLB279" s="675"/>
      <c r="BLC279" s="675"/>
      <c r="BLD279" s="675"/>
      <c r="BLE279" s="675"/>
      <c r="BLF279" s="675"/>
      <c r="BLG279" s="674"/>
      <c r="BLH279" s="674"/>
      <c r="BLI279" s="675"/>
      <c r="BLJ279" s="675"/>
      <c r="BLK279" s="674"/>
      <c r="BLL279" s="674"/>
      <c r="BLM279" s="675"/>
      <c r="BLN279" s="675"/>
      <c r="BLO279" s="674"/>
      <c r="BLP279" s="674"/>
      <c r="BLQ279" s="674"/>
      <c r="BLR279" s="674"/>
      <c r="BLS279" s="674"/>
      <c r="BLT279" s="674"/>
      <c r="BLU279" s="674"/>
      <c r="BLV279" s="675"/>
      <c r="BLW279" s="675"/>
      <c r="BLX279" s="674"/>
      <c r="BLY279" s="674"/>
      <c r="BLZ279" s="675"/>
      <c r="BMA279" s="675"/>
      <c r="BMB279" s="674"/>
      <c r="BMC279" s="674"/>
      <c r="BMD279" s="674"/>
      <c r="BME279" s="674"/>
      <c r="BMF279" s="674"/>
      <c r="BMG279" s="673"/>
      <c r="BMH279" s="677"/>
      <c r="BMI279" s="674"/>
      <c r="BMJ279" s="674"/>
      <c r="BMK279" s="674"/>
      <c r="BML279" s="674"/>
      <c r="BMM279" s="674"/>
      <c r="BMN279" s="674"/>
      <c r="BMO279" s="674"/>
      <c r="BMP279" s="676"/>
      <c r="BMQ279" s="676"/>
      <c r="BMR279" s="676"/>
      <c r="BMS279" s="676"/>
      <c r="BMT279" s="676"/>
      <c r="BMU279" s="676"/>
      <c r="BMV279" s="676"/>
      <c r="BMW279" s="676"/>
      <c r="BMX279" s="676"/>
      <c r="BMY279" s="676"/>
      <c r="BMZ279" s="676"/>
      <c r="BNA279" s="676"/>
      <c r="BNB279" s="676"/>
      <c r="BNC279" s="676"/>
      <c r="BND279" s="676"/>
      <c r="BNE279" s="676"/>
      <c r="BNF279" s="676"/>
      <c r="BNG279" s="676"/>
      <c r="BNH279" s="676"/>
      <c r="BNI279" s="676"/>
      <c r="BNJ279" s="676"/>
      <c r="BNK279" s="676"/>
      <c r="BNL279" s="676"/>
      <c r="BNM279" s="676"/>
      <c r="BNN279" s="676"/>
      <c r="BNO279" s="676"/>
      <c r="BNP279" s="676"/>
      <c r="BNQ279" s="676"/>
      <c r="BNR279" s="676"/>
      <c r="BNS279" s="676"/>
      <c r="BNT279" s="676"/>
      <c r="BNU279" s="676"/>
      <c r="BNV279" s="676"/>
      <c r="BNW279" s="676"/>
      <c r="BNX279" s="676"/>
      <c r="BNY279" s="676"/>
      <c r="BNZ279" s="676"/>
      <c r="BOA279" s="676"/>
      <c r="BOB279" s="676"/>
      <c r="BOC279" s="676"/>
      <c r="BOD279" s="676"/>
      <c r="BOE279" s="676"/>
      <c r="BOF279" s="676"/>
      <c r="BOG279" s="676"/>
      <c r="BOH279" s="674"/>
      <c r="BOI279" s="674"/>
      <c r="BOJ279" s="674"/>
      <c r="BOK279" s="674"/>
      <c r="BOL279" s="674"/>
      <c r="BOM279" s="674"/>
      <c r="BON279" s="674"/>
      <c r="BOO279" s="674"/>
      <c r="BOP279" s="674"/>
      <c r="BOQ279" s="674"/>
      <c r="BOR279" s="674"/>
      <c r="BOS279" s="674"/>
      <c r="BOT279" s="674"/>
      <c r="BOU279" s="674"/>
      <c r="BOV279" s="674"/>
      <c r="BOW279" s="674"/>
      <c r="BOX279" s="674"/>
      <c r="BOY279" s="674"/>
      <c r="BOZ279" s="674"/>
      <c r="BPA279" s="674"/>
      <c r="BPB279" s="674"/>
      <c r="BPC279" s="674"/>
      <c r="BPD279" s="674"/>
      <c r="BPE279" s="674"/>
      <c r="BPF279" s="675"/>
      <c r="BPG279" s="675"/>
      <c r="BPH279" s="675"/>
      <c r="BPI279" s="675"/>
      <c r="BPJ279" s="675"/>
      <c r="BPK279" s="674"/>
      <c r="BPL279" s="674"/>
      <c r="BPM279" s="675"/>
      <c r="BPN279" s="675"/>
      <c r="BPO279" s="674"/>
      <c r="BPP279" s="674"/>
      <c r="BPQ279" s="675"/>
      <c r="BPR279" s="675"/>
      <c r="BPS279" s="674"/>
      <c r="BPT279" s="674"/>
      <c r="BPU279" s="674"/>
      <c r="BPV279" s="674"/>
      <c r="BPW279" s="674"/>
      <c r="BPX279" s="674"/>
      <c r="BPY279" s="674"/>
      <c r="BPZ279" s="675"/>
      <c r="BQA279" s="675"/>
      <c r="BQB279" s="674"/>
      <c r="BQC279" s="674"/>
      <c r="BQD279" s="675"/>
      <c r="BQE279" s="675"/>
      <c r="BQF279" s="674"/>
      <c r="BQG279" s="674"/>
      <c r="BQH279" s="674"/>
      <c r="BQI279" s="674"/>
      <c r="BQJ279" s="674"/>
      <c r="BQK279" s="673"/>
      <c r="BQL279" s="677"/>
      <c r="BQM279" s="674"/>
      <c r="BQN279" s="674"/>
      <c r="BQO279" s="674"/>
      <c r="BQP279" s="674"/>
      <c r="BQQ279" s="674"/>
      <c r="BQR279" s="674"/>
      <c r="BQS279" s="674"/>
      <c r="BQT279" s="676"/>
      <c r="BQU279" s="676"/>
      <c r="BQV279" s="676"/>
      <c r="BQW279" s="676"/>
      <c r="BQX279" s="676"/>
      <c r="BQY279" s="676"/>
      <c r="BQZ279" s="676"/>
      <c r="BRA279" s="676"/>
      <c r="BRB279" s="676"/>
      <c r="BRC279" s="676"/>
      <c r="BRD279" s="676"/>
      <c r="BRE279" s="676"/>
      <c r="BRF279" s="676"/>
      <c r="BRG279" s="676"/>
      <c r="BRH279" s="676"/>
      <c r="BRI279" s="676"/>
      <c r="BRJ279" s="676"/>
      <c r="BRK279" s="676"/>
      <c r="BRL279" s="676"/>
      <c r="BRM279" s="676"/>
      <c r="BRN279" s="676"/>
      <c r="BRO279" s="676"/>
      <c r="BRP279" s="676"/>
      <c r="BRQ279" s="676"/>
      <c r="BRR279" s="676"/>
      <c r="BRS279" s="676"/>
      <c r="BRT279" s="676"/>
      <c r="BRU279" s="676"/>
      <c r="BRV279" s="676"/>
      <c r="BRW279" s="676"/>
      <c r="BRX279" s="676"/>
      <c r="BRY279" s="676"/>
      <c r="BRZ279" s="676"/>
      <c r="BSA279" s="676"/>
      <c r="BSB279" s="676"/>
      <c r="BSC279" s="676"/>
      <c r="BSD279" s="676"/>
      <c r="BSE279" s="676"/>
      <c r="BSF279" s="676"/>
      <c r="BSG279" s="676"/>
      <c r="BSH279" s="676"/>
      <c r="BSI279" s="676"/>
      <c r="BSJ279" s="676"/>
      <c r="BSK279" s="676"/>
      <c r="BSL279" s="674"/>
      <c r="BSM279" s="674"/>
      <c r="BSN279" s="674"/>
      <c r="BSO279" s="674"/>
      <c r="BSP279" s="674"/>
      <c r="BSQ279" s="674"/>
      <c r="BSR279" s="674"/>
      <c r="BSS279" s="674"/>
      <c r="BST279" s="674"/>
      <c r="BSU279" s="674"/>
      <c r="BSV279" s="674"/>
      <c r="BSW279" s="674"/>
      <c r="BSX279" s="674"/>
      <c r="BSY279" s="674"/>
      <c r="BSZ279" s="674"/>
      <c r="BTA279" s="674"/>
      <c r="BTB279" s="674"/>
      <c r="BTC279" s="674"/>
      <c r="BTD279" s="674"/>
      <c r="BTE279" s="674"/>
      <c r="BTF279" s="674"/>
      <c r="BTG279" s="674"/>
      <c r="BTH279" s="674"/>
      <c r="BTI279" s="674"/>
      <c r="BTJ279" s="675"/>
      <c r="BTK279" s="675"/>
      <c r="BTL279" s="675"/>
      <c r="BTM279" s="675"/>
      <c r="BTN279" s="675"/>
      <c r="BTO279" s="674"/>
      <c r="BTP279" s="674"/>
      <c r="BTQ279" s="675"/>
      <c r="BTR279" s="675"/>
      <c r="BTS279" s="674"/>
      <c r="BTT279" s="674"/>
      <c r="BTU279" s="675"/>
      <c r="BTV279" s="675"/>
      <c r="BTW279" s="674"/>
      <c r="BTX279" s="674"/>
      <c r="BTY279" s="674"/>
      <c r="BTZ279" s="674"/>
      <c r="BUA279" s="674"/>
      <c r="BUB279" s="674"/>
      <c r="BUC279" s="674"/>
      <c r="BUD279" s="675"/>
      <c r="BUE279" s="675"/>
      <c r="BUF279" s="674"/>
      <c r="BUG279" s="674"/>
      <c r="BUH279" s="675"/>
      <c r="BUI279" s="675"/>
      <c r="BUJ279" s="674"/>
      <c r="BUK279" s="674"/>
      <c r="BUL279" s="674"/>
      <c r="BUM279" s="674"/>
      <c r="BUN279" s="674"/>
      <c r="BUO279" s="673"/>
      <c r="BUP279" s="677"/>
      <c r="BUQ279" s="674"/>
      <c r="BUR279" s="674"/>
      <c r="BUS279" s="674"/>
      <c r="BUT279" s="674"/>
      <c r="BUU279" s="674"/>
      <c r="BUV279" s="674"/>
      <c r="BUW279" s="674"/>
      <c r="BUX279" s="676"/>
      <c r="BUY279" s="676"/>
      <c r="BUZ279" s="676"/>
      <c r="BVA279" s="676"/>
      <c r="BVB279" s="676"/>
      <c r="BVC279" s="676"/>
      <c r="BVD279" s="676"/>
      <c r="BVE279" s="676"/>
      <c r="BVF279" s="676"/>
      <c r="BVG279" s="676"/>
      <c r="BVH279" s="676"/>
      <c r="BVI279" s="676"/>
      <c r="BVJ279" s="676"/>
      <c r="BVK279" s="676"/>
      <c r="BVL279" s="676"/>
      <c r="BVM279" s="676"/>
      <c r="BVN279" s="676"/>
      <c r="BVO279" s="676"/>
      <c r="BVP279" s="676"/>
      <c r="BVQ279" s="676"/>
      <c r="BVR279" s="676"/>
      <c r="BVS279" s="676"/>
      <c r="BVT279" s="676"/>
      <c r="BVU279" s="676"/>
      <c r="BVV279" s="676"/>
      <c r="BVW279" s="676"/>
      <c r="BVX279" s="676"/>
      <c r="BVY279" s="676"/>
      <c r="BVZ279" s="676"/>
      <c r="BWA279" s="676"/>
      <c r="BWB279" s="676"/>
      <c r="BWC279" s="676"/>
      <c r="BWD279" s="676"/>
      <c r="BWE279" s="676"/>
      <c r="BWF279" s="676"/>
      <c r="BWG279" s="676"/>
      <c r="BWH279" s="676"/>
      <c r="BWI279" s="676"/>
      <c r="BWJ279" s="676"/>
      <c r="BWK279" s="676"/>
      <c r="BWL279" s="676"/>
      <c r="BWM279" s="676"/>
      <c r="BWN279" s="676"/>
      <c r="BWO279" s="676"/>
      <c r="BWP279" s="674"/>
      <c r="BWQ279" s="674"/>
      <c r="BWR279" s="674"/>
      <c r="BWS279" s="674"/>
      <c r="BWT279" s="674"/>
      <c r="BWU279" s="674"/>
      <c r="BWV279" s="674"/>
      <c r="BWW279" s="674"/>
      <c r="BWX279" s="674"/>
      <c r="BWY279" s="674"/>
      <c r="BWZ279" s="674"/>
      <c r="BXA279" s="674"/>
      <c r="BXB279" s="674"/>
      <c r="BXC279" s="674"/>
      <c r="BXD279" s="674"/>
      <c r="BXE279" s="674"/>
      <c r="BXF279" s="674"/>
      <c r="BXG279" s="674"/>
      <c r="BXH279" s="674"/>
      <c r="BXI279" s="674"/>
      <c r="BXJ279" s="674"/>
      <c r="BXK279" s="674"/>
      <c r="BXL279" s="674"/>
      <c r="BXM279" s="674"/>
      <c r="BXN279" s="675"/>
      <c r="BXO279" s="675"/>
      <c r="BXP279" s="675"/>
      <c r="BXQ279" s="675"/>
      <c r="BXR279" s="675"/>
      <c r="BXS279" s="674"/>
      <c r="BXT279" s="674"/>
      <c r="BXU279" s="675"/>
      <c r="BXV279" s="675"/>
      <c r="BXW279" s="674"/>
      <c r="BXX279" s="674"/>
      <c r="BXY279" s="675"/>
      <c r="BXZ279" s="675"/>
      <c r="BYA279" s="674"/>
      <c r="BYB279" s="674"/>
      <c r="BYC279" s="674"/>
      <c r="BYD279" s="674"/>
      <c r="BYE279" s="674"/>
      <c r="BYF279" s="674"/>
      <c r="BYG279" s="674"/>
      <c r="BYH279" s="675"/>
      <c r="BYI279" s="675"/>
      <c r="BYJ279" s="674"/>
      <c r="BYK279" s="674"/>
      <c r="BYL279" s="675"/>
      <c r="BYM279" s="675"/>
      <c r="BYN279" s="674"/>
      <c r="BYO279" s="674"/>
      <c r="BYP279" s="674"/>
      <c r="BYQ279" s="674"/>
      <c r="BYR279" s="674"/>
      <c r="BYS279" s="673"/>
      <c r="BYT279" s="677"/>
      <c r="BYU279" s="674"/>
      <c r="BYV279" s="674"/>
      <c r="BYW279" s="674"/>
      <c r="BYX279" s="674"/>
      <c r="BYY279" s="674"/>
      <c r="BYZ279" s="674"/>
      <c r="BZA279" s="674"/>
      <c r="BZB279" s="676"/>
      <c r="BZC279" s="676"/>
      <c r="BZD279" s="676"/>
      <c r="BZE279" s="676"/>
      <c r="BZF279" s="676"/>
      <c r="BZG279" s="676"/>
      <c r="BZH279" s="676"/>
      <c r="BZI279" s="676"/>
      <c r="BZJ279" s="676"/>
      <c r="BZK279" s="676"/>
      <c r="BZL279" s="676"/>
      <c r="BZM279" s="676"/>
      <c r="BZN279" s="676"/>
      <c r="BZO279" s="676"/>
      <c r="BZP279" s="676"/>
      <c r="BZQ279" s="676"/>
      <c r="BZR279" s="676"/>
      <c r="BZS279" s="676"/>
      <c r="BZT279" s="676"/>
      <c r="BZU279" s="676"/>
      <c r="BZV279" s="676"/>
      <c r="BZW279" s="676"/>
      <c r="BZX279" s="676"/>
      <c r="BZY279" s="676"/>
      <c r="BZZ279" s="676"/>
      <c r="CAA279" s="676"/>
      <c r="CAB279" s="676"/>
      <c r="CAC279" s="676"/>
      <c r="CAD279" s="676"/>
      <c r="CAE279" s="676"/>
      <c r="CAF279" s="676"/>
      <c r="CAG279" s="676"/>
      <c r="CAH279" s="676"/>
      <c r="CAI279" s="676"/>
      <c r="CAJ279" s="676"/>
      <c r="CAK279" s="676"/>
      <c r="CAL279" s="676"/>
      <c r="CAM279" s="676"/>
      <c r="CAN279" s="676"/>
      <c r="CAO279" s="676"/>
      <c r="CAP279" s="676"/>
      <c r="CAQ279" s="676"/>
      <c r="CAR279" s="676"/>
      <c r="CAS279" s="676"/>
      <c r="CAT279" s="674"/>
      <c r="CAU279" s="674"/>
      <c r="CAV279" s="674"/>
      <c r="CAW279" s="674"/>
      <c r="CAX279" s="674"/>
      <c r="CAY279" s="674"/>
      <c r="CAZ279" s="674"/>
      <c r="CBA279" s="674"/>
      <c r="CBB279" s="674"/>
      <c r="CBC279" s="674"/>
      <c r="CBD279" s="674"/>
      <c r="CBE279" s="674"/>
      <c r="CBF279" s="674"/>
      <c r="CBG279" s="674"/>
      <c r="CBH279" s="674"/>
      <c r="CBI279" s="674"/>
      <c r="CBJ279" s="674"/>
      <c r="CBK279" s="674"/>
      <c r="CBL279" s="674"/>
      <c r="CBM279" s="674"/>
      <c r="CBN279" s="674"/>
      <c r="CBO279" s="674"/>
      <c r="CBP279" s="674"/>
      <c r="CBQ279" s="674"/>
      <c r="CBR279" s="675"/>
      <c r="CBS279" s="675"/>
      <c r="CBT279" s="675"/>
      <c r="CBU279" s="675"/>
      <c r="CBV279" s="675"/>
      <c r="CBW279" s="674"/>
      <c r="CBX279" s="674"/>
      <c r="CBY279" s="675"/>
      <c r="CBZ279" s="675"/>
      <c r="CCA279" s="674"/>
      <c r="CCB279" s="674"/>
      <c r="CCC279" s="675"/>
      <c r="CCD279" s="675"/>
      <c r="CCE279" s="674"/>
      <c r="CCF279" s="674"/>
      <c r="CCG279" s="674"/>
      <c r="CCH279" s="674"/>
      <c r="CCI279" s="674"/>
      <c r="CCJ279" s="674"/>
      <c r="CCK279" s="674"/>
      <c r="CCL279" s="675"/>
      <c r="CCM279" s="675"/>
      <c r="CCN279" s="674"/>
      <c r="CCO279" s="674"/>
      <c r="CCP279" s="675"/>
      <c r="CCQ279" s="675"/>
      <c r="CCR279" s="674"/>
      <c r="CCS279" s="674"/>
      <c r="CCT279" s="674"/>
      <c r="CCU279" s="674"/>
      <c r="CCV279" s="674"/>
      <c r="CCW279" s="673"/>
      <c r="CCX279" s="677"/>
      <c r="CCY279" s="674"/>
      <c r="CCZ279" s="674"/>
      <c r="CDA279" s="674"/>
      <c r="CDB279" s="674"/>
      <c r="CDC279" s="674"/>
      <c r="CDD279" s="674"/>
      <c r="CDE279" s="674"/>
      <c r="CDF279" s="676"/>
      <c r="CDG279" s="676"/>
      <c r="CDH279" s="676"/>
      <c r="CDI279" s="676"/>
      <c r="CDJ279" s="676"/>
      <c r="CDK279" s="676"/>
      <c r="CDL279" s="676"/>
      <c r="CDM279" s="676"/>
      <c r="CDN279" s="676"/>
      <c r="CDO279" s="676"/>
      <c r="CDP279" s="676"/>
      <c r="CDQ279" s="676"/>
      <c r="CDR279" s="676"/>
      <c r="CDS279" s="676"/>
      <c r="CDT279" s="676"/>
      <c r="CDU279" s="676"/>
      <c r="CDV279" s="676"/>
      <c r="CDW279" s="676"/>
      <c r="CDX279" s="676"/>
      <c r="CDY279" s="676"/>
      <c r="CDZ279" s="676"/>
      <c r="CEA279" s="676"/>
      <c r="CEB279" s="676"/>
      <c r="CEC279" s="676"/>
      <c r="CED279" s="676"/>
      <c r="CEE279" s="676"/>
      <c r="CEF279" s="676"/>
      <c r="CEG279" s="676"/>
      <c r="CEH279" s="676"/>
      <c r="CEI279" s="676"/>
      <c r="CEJ279" s="676"/>
      <c r="CEK279" s="676"/>
      <c r="CEL279" s="676"/>
      <c r="CEM279" s="676"/>
      <c r="CEN279" s="676"/>
      <c r="CEO279" s="676"/>
      <c r="CEP279" s="676"/>
      <c r="CEQ279" s="676"/>
      <c r="CER279" s="676"/>
      <c r="CES279" s="676"/>
      <c r="CET279" s="676"/>
      <c r="CEU279" s="676"/>
      <c r="CEV279" s="676"/>
      <c r="CEW279" s="676"/>
      <c r="CEX279" s="674"/>
      <c r="CEY279" s="674"/>
      <c r="CEZ279" s="674"/>
      <c r="CFA279" s="674"/>
      <c r="CFB279" s="674"/>
      <c r="CFC279" s="674"/>
      <c r="CFD279" s="674"/>
      <c r="CFE279" s="674"/>
      <c r="CFF279" s="674"/>
      <c r="CFG279" s="674"/>
      <c r="CFH279" s="674"/>
      <c r="CFI279" s="674"/>
      <c r="CFJ279" s="674"/>
      <c r="CFK279" s="674"/>
      <c r="CFL279" s="674"/>
      <c r="CFM279" s="674"/>
      <c r="CFN279" s="674"/>
      <c r="CFO279" s="674"/>
      <c r="CFP279" s="674"/>
      <c r="CFQ279" s="674"/>
      <c r="CFR279" s="674"/>
      <c r="CFS279" s="674"/>
      <c r="CFT279" s="674"/>
      <c r="CFU279" s="674"/>
      <c r="CFV279" s="675"/>
      <c r="CFW279" s="675"/>
      <c r="CFX279" s="675"/>
      <c r="CFY279" s="675"/>
      <c r="CFZ279" s="675"/>
      <c r="CGA279" s="674"/>
      <c r="CGB279" s="674"/>
      <c r="CGC279" s="675"/>
      <c r="CGD279" s="675"/>
      <c r="CGE279" s="674"/>
      <c r="CGF279" s="674"/>
      <c r="CGG279" s="675"/>
      <c r="CGH279" s="675"/>
      <c r="CGI279" s="674"/>
      <c r="CGJ279" s="674"/>
      <c r="CGK279" s="674"/>
      <c r="CGL279" s="674"/>
      <c r="CGM279" s="674"/>
      <c r="CGN279" s="674"/>
      <c r="CGO279" s="674"/>
      <c r="CGP279" s="675"/>
      <c r="CGQ279" s="675"/>
      <c r="CGR279" s="674"/>
      <c r="CGS279" s="674"/>
      <c r="CGT279" s="675"/>
      <c r="CGU279" s="675"/>
      <c r="CGV279" s="674"/>
      <c r="CGW279" s="674"/>
      <c r="CGX279" s="674"/>
      <c r="CGY279" s="674"/>
      <c r="CGZ279" s="674"/>
      <c r="CHA279" s="673"/>
      <c r="CHB279" s="677"/>
      <c r="CHC279" s="674"/>
      <c r="CHD279" s="674"/>
      <c r="CHE279" s="674"/>
      <c r="CHF279" s="674"/>
      <c r="CHG279" s="674"/>
      <c r="CHH279" s="674"/>
      <c r="CHI279" s="674"/>
      <c r="CHJ279" s="676"/>
      <c r="CHK279" s="676"/>
      <c r="CHL279" s="676"/>
      <c r="CHM279" s="676"/>
      <c r="CHN279" s="676"/>
      <c r="CHO279" s="676"/>
      <c r="CHP279" s="676"/>
      <c r="CHQ279" s="676"/>
      <c r="CHR279" s="676"/>
      <c r="CHS279" s="676"/>
      <c r="CHT279" s="676"/>
      <c r="CHU279" s="676"/>
      <c r="CHV279" s="676"/>
      <c r="CHW279" s="676"/>
      <c r="CHX279" s="676"/>
      <c r="CHY279" s="676"/>
      <c r="CHZ279" s="676"/>
      <c r="CIA279" s="676"/>
      <c r="CIB279" s="676"/>
      <c r="CIC279" s="676"/>
      <c r="CID279" s="676"/>
      <c r="CIE279" s="676"/>
      <c r="CIF279" s="676"/>
      <c r="CIG279" s="676"/>
      <c r="CIH279" s="676"/>
      <c r="CII279" s="676"/>
      <c r="CIJ279" s="676"/>
      <c r="CIK279" s="676"/>
      <c r="CIL279" s="676"/>
      <c r="CIM279" s="676"/>
      <c r="CIN279" s="676"/>
      <c r="CIO279" s="676"/>
      <c r="CIP279" s="676"/>
      <c r="CIQ279" s="676"/>
      <c r="CIR279" s="676"/>
      <c r="CIS279" s="676"/>
      <c r="CIT279" s="676"/>
      <c r="CIU279" s="676"/>
      <c r="CIV279" s="676"/>
      <c r="CIW279" s="676"/>
      <c r="CIX279" s="676"/>
      <c r="CIY279" s="676"/>
      <c r="CIZ279" s="676"/>
      <c r="CJA279" s="676"/>
      <c r="CJB279" s="674"/>
      <c r="CJC279" s="674"/>
      <c r="CJD279" s="674"/>
      <c r="CJE279" s="674"/>
      <c r="CJF279" s="674"/>
      <c r="CJG279" s="674"/>
      <c r="CJH279" s="674"/>
      <c r="CJI279" s="674"/>
      <c r="CJJ279" s="674"/>
      <c r="CJK279" s="674"/>
      <c r="CJL279" s="674"/>
      <c r="CJM279" s="674"/>
      <c r="CJN279" s="674"/>
      <c r="CJO279" s="674"/>
      <c r="CJP279" s="674"/>
      <c r="CJQ279" s="674"/>
      <c r="CJR279" s="674"/>
      <c r="CJS279" s="674"/>
      <c r="CJT279" s="674"/>
      <c r="CJU279" s="674"/>
      <c r="CJV279" s="674"/>
      <c r="CJW279" s="674"/>
      <c r="CJX279" s="674"/>
      <c r="CJY279" s="674"/>
      <c r="CJZ279" s="675"/>
      <c r="CKA279" s="675"/>
      <c r="CKB279" s="675"/>
      <c r="CKC279" s="675"/>
      <c r="CKD279" s="675"/>
      <c r="CKE279" s="674"/>
      <c r="CKF279" s="674"/>
      <c r="CKG279" s="675"/>
      <c r="CKH279" s="675"/>
      <c r="CKI279" s="674"/>
      <c r="CKJ279" s="674"/>
      <c r="CKK279" s="675"/>
      <c r="CKL279" s="675"/>
      <c r="CKM279" s="674"/>
      <c r="CKN279" s="674"/>
      <c r="CKO279" s="674"/>
      <c r="CKP279" s="674"/>
      <c r="CKQ279" s="674"/>
      <c r="CKR279" s="674"/>
      <c r="CKS279" s="674"/>
      <c r="CKT279" s="675"/>
      <c r="CKU279" s="675"/>
      <c r="CKV279" s="674"/>
      <c r="CKW279" s="674"/>
      <c r="CKX279" s="675"/>
      <c r="CKY279" s="675"/>
      <c r="CKZ279" s="674"/>
      <c r="CLA279" s="674"/>
      <c r="CLB279" s="674"/>
      <c r="CLC279" s="674"/>
      <c r="CLD279" s="674"/>
      <c r="CLE279" s="673"/>
      <c r="CLF279" s="677"/>
      <c r="CLG279" s="674"/>
      <c r="CLH279" s="674"/>
      <c r="CLI279" s="674"/>
      <c r="CLJ279" s="674"/>
      <c r="CLK279" s="674"/>
      <c r="CLL279" s="674"/>
      <c r="CLM279" s="674"/>
      <c r="CLN279" s="676"/>
      <c r="CLO279" s="676"/>
      <c r="CLP279" s="676"/>
      <c r="CLQ279" s="676"/>
      <c r="CLR279" s="676"/>
      <c r="CLS279" s="676"/>
      <c r="CLT279" s="676"/>
      <c r="CLU279" s="676"/>
      <c r="CLV279" s="676"/>
      <c r="CLW279" s="676"/>
      <c r="CLX279" s="676"/>
      <c r="CLY279" s="676"/>
      <c r="CLZ279" s="676"/>
      <c r="CMA279" s="676"/>
      <c r="CMB279" s="676"/>
      <c r="CMC279" s="676"/>
      <c r="CMD279" s="676"/>
      <c r="CME279" s="676"/>
      <c r="CMF279" s="676"/>
      <c r="CMG279" s="676"/>
      <c r="CMH279" s="676"/>
      <c r="CMI279" s="676"/>
      <c r="CMJ279" s="676"/>
      <c r="CMK279" s="676"/>
      <c r="CML279" s="676"/>
      <c r="CMM279" s="676"/>
      <c r="CMN279" s="676"/>
      <c r="CMO279" s="676"/>
      <c r="CMP279" s="676"/>
      <c r="CMQ279" s="676"/>
      <c r="CMR279" s="676"/>
      <c r="CMS279" s="676"/>
      <c r="CMT279" s="676"/>
      <c r="CMU279" s="676"/>
      <c r="CMV279" s="676"/>
      <c r="CMW279" s="676"/>
      <c r="CMX279" s="676"/>
      <c r="CMY279" s="676"/>
      <c r="CMZ279" s="676"/>
      <c r="CNA279" s="676"/>
      <c r="CNB279" s="676"/>
      <c r="CNC279" s="676"/>
      <c r="CND279" s="676"/>
      <c r="CNE279" s="676"/>
      <c r="CNF279" s="674"/>
      <c r="CNG279" s="674"/>
      <c r="CNH279" s="674"/>
      <c r="CNI279" s="674"/>
      <c r="CNJ279" s="674"/>
      <c r="CNK279" s="674"/>
      <c r="CNL279" s="674"/>
      <c r="CNM279" s="674"/>
      <c r="CNN279" s="674"/>
      <c r="CNO279" s="674"/>
      <c r="CNP279" s="674"/>
      <c r="CNQ279" s="674"/>
      <c r="CNR279" s="674"/>
      <c r="CNS279" s="674"/>
      <c r="CNT279" s="674"/>
      <c r="CNU279" s="674"/>
      <c r="CNV279" s="674"/>
      <c r="CNW279" s="674"/>
      <c r="CNX279" s="674"/>
      <c r="CNY279" s="674"/>
      <c r="CNZ279" s="674"/>
      <c r="COA279" s="674"/>
      <c r="COB279" s="674"/>
      <c r="COC279" s="674"/>
      <c r="COD279" s="675"/>
      <c r="COE279" s="675"/>
      <c r="COF279" s="675"/>
      <c r="COG279" s="675"/>
      <c r="COH279" s="675"/>
      <c r="COI279" s="674"/>
      <c r="COJ279" s="674"/>
      <c r="COK279" s="675"/>
      <c r="COL279" s="675"/>
      <c r="COM279" s="674"/>
      <c r="CON279" s="674"/>
      <c r="COO279" s="675"/>
      <c r="COP279" s="675"/>
      <c r="COQ279" s="674"/>
      <c r="COR279" s="674"/>
      <c r="COS279" s="674"/>
      <c r="COT279" s="674"/>
      <c r="COU279" s="674"/>
      <c r="COV279" s="674"/>
      <c r="COW279" s="674"/>
      <c r="COX279" s="675"/>
      <c r="COY279" s="675"/>
      <c r="COZ279" s="674"/>
      <c r="CPA279" s="674"/>
      <c r="CPB279" s="675"/>
      <c r="CPC279" s="675"/>
      <c r="CPD279" s="674"/>
      <c r="CPE279" s="674"/>
      <c r="CPF279" s="674"/>
      <c r="CPG279" s="674"/>
      <c r="CPH279" s="674"/>
      <c r="CPI279" s="673"/>
      <c r="CPJ279" s="677"/>
      <c r="CPK279" s="674"/>
      <c r="CPL279" s="674"/>
      <c r="CPM279" s="674"/>
      <c r="CPN279" s="674"/>
      <c r="CPO279" s="674"/>
      <c r="CPP279" s="674"/>
      <c r="CPQ279" s="674"/>
      <c r="CPR279" s="676"/>
      <c r="CPS279" s="676"/>
      <c r="CPT279" s="676"/>
      <c r="CPU279" s="676"/>
      <c r="CPV279" s="676"/>
      <c r="CPW279" s="676"/>
      <c r="CPX279" s="676"/>
      <c r="CPY279" s="676"/>
      <c r="CPZ279" s="676"/>
      <c r="CQA279" s="676"/>
      <c r="CQB279" s="676"/>
      <c r="CQC279" s="676"/>
      <c r="CQD279" s="676"/>
      <c r="CQE279" s="676"/>
      <c r="CQF279" s="676"/>
      <c r="CQG279" s="676"/>
      <c r="CQH279" s="676"/>
      <c r="CQI279" s="676"/>
      <c r="CQJ279" s="676"/>
      <c r="CQK279" s="676"/>
      <c r="CQL279" s="676"/>
      <c r="CQM279" s="676"/>
      <c r="CQN279" s="676"/>
      <c r="CQO279" s="676"/>
      <c r="CQP279" s="676"/>
      <c r="CQQ279" s="676"/>
      <c r="CQR279" s="676"/>
      <c r="CQS279" s="676"/>
      <c r="CQT279" s="676"/>
      <c r="CQU279" s="676"/>
      <c r="CQV279" s="676"/>
      <c r="CQW279" s="676"/>
      <c r="CQX279" s="676"/>
      <c r="CQY279" s="676"/>
      <c r="CQZ279" s="676"/>
      <c r="CRA279" s="676"/>
      <c r="CRB279" s="676"/>
      <c r="CRC279" s="676"/>
      <c r="CRD279" s="676"/>
      <c r="CRE279" s="676"/>
      <c r="CRF279" s="676"/>
      <c r="CRG279" s="676"/>
      <c r="CRH279" s="676"/>
      <c r="CRI279" s="676"/>
      <c r="CRJ279" s="674"/>
      <c r="CRK279" s="674"/>
      <c r="CRL279" s="674"/>
      <c r="CRM279" s="674"/>
      <c r="CRN279" s="674"/>
      <c r="CRO279" s="674"/>
      <c r="CRP279" s="674"/>
      <c r="CRQ279" s="674"/>
      <c r="CRR279" s="674"/>
      <c r="CRS279" s="674"/>
      <c r="CRT279" s="674"/>
      <c r="CRU279" s="674"/>
      <c r="CRV279" s="674"/>
      <c r="CRW279" s="674"/>
      <c r="CRX279" s="674"/>
      <c r="CRY279" s="674"/>
      <c r="CRZ279" s="674"/>
      <c r="CSA279" s="674"/>
      <c r="CSB279" s="674"/>
      <c r="CSC279" s="674"/>
      <c r="CSD279" s="674"/>
      <c r="CSE279" s="674"/>
      <c r="CSF279" s="674"/>
      <c r="CSG279" s="674"/>
      <c r="CSH279" s="675"/>
      <c r="CSI279" s="675"/>
      <c r="CSJ279" s="675"/>
      <c r="CSK279" s="675"/>
      <c r="CSL279" s="675"/>
      <c r="CSM279" s="674"/>
      <c r="CSN279" s="674"/>
      <c r="CSO279" s="675"/>
      <c r="CSP279" s="675"/>
      <c r="CSQ279" s="674"/>
      <c r="CSR279" s="674"/>
      <c r="CSS279" s="675"/>
      <c r="CST279" s="675"/>
      <c r="CSU279" s="674"/>
      <c r="CSV279" s="674"/>
      <c r="CSW279" s="674"/>
      <c r="CSX279" s="674"/>
      <c r="CSY279" s="674"/>
      <c r="CSZ279" s="674"/>
      <c r="CTA279" s="674"/>
      <c r="CTB279" s="675"/>
      <c r="CTC279" s="675"/>
      <c r="CTD279" s="674"/>
      <c r="CTE279" s="674"/>
      <c r="CTF279" s="675"/>
      <c r="CTG279" s="675"/>
      <c r="CTH279" s="674"/>
      <c r="CTI279" s="674"/>
      <c r="CTJ279" s="674"/>
      <c r="CTK279" s="674"/>
      <c r="CTL279" s="674"/>
      <c r="CTM279" s="673"/>
      <c r="CTN279" s="677"/>
      <c r="CTO279" s="674"/>
      <c r="CTP279" s="674"/>
      <c r="CTQ279" s="674"/>
      <c r="CTR279" s="674"/>
      <c r="CTS279" s="674"/>
      <c r="CTT279" s="674"/>
      <c r="CTU279" s="674"/>
      <c r="CTV279" s="676"/>
      <c r="CTW279" s="676"/>
      <c r="CTX279" s="676"/>
      <c r="CTY279" s="676"/>
      <c r="CTZ279" s="676"/>
      <c r="CUA279" s="676"/>
      <c r="CUB279" s="676"/>
      <c r="CUC279" s="676"/>
      <c r="CUD279" s="676"/>
      <c r="CUE279" s="676"/>
      <c r="CUF279" s="676"/>
      <c r="CUG279" s="676"/>
      <c r="CUH279" s="676"/>
      <c r="CUI279" s="676"/>
      <c r="CUJ279" s="676"/>
      <c r="CUK279" s="676"/>
      <c r="CUL279" s="676"/>
      <c r="CUM279" s="676"/>
      <c r="CUN279" s="676"/>
      <c r="CUO279" s="676"/>
      <c r="CUP279" s="676"/>
      <c r="CUQ279" s="676"/>
      <c r="CUR279" s="676"/>
      <c r="CUS279" s="676"/>
      <c r="CUT279" s="676"/>
      <c r="CUU279" s="676"/>
      <c r="CUV279" s="676"/>
      <c r="CUW279" s="676"/>
      <c r="CUX279" s="676"/>
      <c r="CUY279" s="676"/>
      <c r="CUZ279" s="676"/>
      <c r="CVA279" s="676"/>
      <c r="CVB279" s="676"/>
      <c r="CVC279" s="676"/>
      <c r="CVD279" s="676"/>
      <c r="CVE279" s="676"/>
      <c r="CVF279" s="676"/>
      <c r="CVG279" s="676"/>
      <c r="CVH279" s="676"/>
      <c r="CVI279" s="676"/>
      <c r="CVJ279" s="676"/>
      <c r="CVK279" s="676"/>
      <c r="CVL279" s="676"/>
      <c r="CVM279" s="676"/>
      <c r="CVN279" s="674"/>
      <c r="CVO279" s="674"/>
      <c r="CVP279" s="674"/>
      <c r="CVQ279" s="674"/>
      <c r="CVR279" s="674"/>
      <c r="CVS279" s="674"/>
      <c r="CVT279" s="674"/>
      <c r="CVU279" s="674"/>
      <c r="CVV279" s="674"/>
      <c r="CVW279" s="674"/>
      <c r="CVX279" s="674"/>
      <c r="CVY279" s="674"/>
      <c r="CVZ279" s="674"/>
      <c r="CWA279" s="674"/>
      <c r="CWB279" s="674"/>
      <c r="CWC279" s="674"/>
      <c r="CWD279" s="674"/>
      <c r="CWE279" s="674"/>
      <c r="CWF279" s="674"/>
      <c r="CWG279" s="674"/>
      <c r="CWH279" s="674"/>
      <c r="CWI279" s="674"/>
      <c r="CWJ279" s="674"/>
      <c r="CWK279" s="674"/>
      <c r="CWL279" s="675"/>
      <c r="CWM279" s="675"/>
      <c r="CWN279" s="675"/>
      <c r="CWO279" s="675"/>
      <c r="CWP279" s="675"/>
      <c r="CWQ279" s="674"/>
      <c r="CWR279" s="674"/>
      <c r="CWS279" s="675"/>
      <c r="CWT279" s="675"/>
      <c r="CWU279" s="674"/>
      <c r="CWV279" s="674"/>
      <c r="CWW279" s="675"/>
      <c r="CWX279" s="675"/>
      <c r="CWY279" s="674"/>
      <c r="CWZ279" s="674"/>
      <c r="CXA279" s="674"/>
      <c r="CXB279" s="674"/>
      <c r="CXC279" s="674"/>
      <c r="CXD279" s="674"/>
      <c r="CXE279" s="674"/>
      <c r="CXF279" s="675"/>
      <c r="CXG279" s="675"/>
      <c r="CXH279" s="674"/>
      <c r="CXI279" s="674"/>
      <c r="CXJ279" s="675"/>
      <c r="CXK279" s="675"/>
      <c r="CXL279" s="674"/>
      <c r="CXM279" s="674"/>
      <c r="CXN279" s="674"/>
      <c r="CXO279" s="674"/>
      <c r="CXP279" s="674"/>
      <c r="CXQ279" s="673"/>
      <c r="CXR279" s="677"/>
      <c r="CXS279" s="674"/>
      <c r="CXT279" s="674"/>
      <c r="CXU279" s="674"/>
      <c r="CXV279" s="674"/>
      <c r="CXW279" s="674"/>
      <c r="CXX279" s="674"/>
      <c r="CXY279" s="674"/>
      <c r="CXZ279" s="676"/>
      <c r="CYA279" s="676"/>
      <c r="CYB279" s="676"/>
      <c r="CYC279" s="676"/>
      <c r="CYD279" s="676"/>
      <c r="CYE279" s="676"/>
      <c r="CYF279" s="676"/>
      <c r="CYG279" s="676"/>
      <c r="CYH279" s="676"/>
      <c r="CYI279" s="676"/>
      <c r="CYJ279" s="676"/>
      <c r="CYK279" s="676"/>
      <c r="CYL279" s="676"/>
      <c r="CYM279" s="676"/>
      <c r="CYN279" s="676"/>
      <c r="CYO279" s="676"/>
      <c r="CYP279" s="676"/>
      <c r="CYQ279" s="676"/>
      <c r="CYR279" s="676"/>
      <c r="CYS279" s="676"/>
      <c r="CYT279" s="676"/>
      <c r="CYU279" s="676"/>
      <c r="CYV279" s="676"/>
      <c r="CYW279" s="676"/>
      <c r="CYX279" s="676"/>
      <c r="CYY279" s="676"/>
      <c r="CYZ279" s="676"/>
      <c r="CZA279" s="676"/>
      <c r="CZB279" s="676"/>
      <c r="CZC279" s="676"/>
      <c r="CZD279" s="676"/>
      <c r="CZE279" s="676"/>
      <c r="CZF279" s="676"/>
      <c r="CZG279" s="676"/>
      <c r="CZH279" s="676"/>
      <c r="CZI279" s="676"/>
      <c r="CZJ279" s="676"/>
      <c r="CZK279" s="676"/>
      <c r="CZL279" s="676"/>
      <c r="CZM279" s="676"/>
      <c r="CZN279" s="676"/>
      <c r="CZO279" s="676"/>
      <c r="CZP279" s="676"/>
      <c r="CZQ279" s="676"/>
      <c r="CZR279" s="674"/>
      <c r="CZS279" s="674"/>
      <c r="CZT279" s="674"/>
      <c r="CZU279" s="674"/>
      <c r="CZV279" s="674"/>
      <c r="CZW279" s="674"/>
      <c r="CZX279" s="674"/>
      <c r="CZY279" s="674"/>
      <c r="CZZ279" s="674"/>
      <c r="DAA279" s="674"/>
      <c r="DAB279" s="674"/>
      <c r="DAC279" s="674"/>
      <c r="DAD279" s="674"/>
      <c r="DAE279" s="674"/>
      <c r="DAF279" s="674"/>
      <c r="DAG279" s="674"/>
      <c r="DAH279" s="674"/>
      <c r="DAI279" s="674"/>
      <c r="DAJ279" s="674"/>
      <c r="DAK279" s="674"/>
      <c r="DAL279" s="674"/>
      <c r="DAM279" s="674"/>
      <c r="DAN279" s="674"/>
      <c r="DAO279" s="674"/>
      <c r="DAP279" s="675"/>
      <c r="DAQ279" s="675"/>
      <c r="DAR279" s="675"/>
      <c r="DAS279" s="675"/>
      <c r="DAT279" s="675"/>
      <c r="DAU279" s="674"/>
      <c r="DAV279" s="674"/>
      <c r="DAW279" s="675"/>
      <c r="DAX279" s="675"/>
      <c r="DAY279" s="674"/>
      <c r="DAZ279" s="674"/>
      <c r="DBA279" s="675"/>
      <c r="DBB279" s="675"/>
      <c r="DBC279" s="674"/>
      <c r="DBD279" s="674"/>
      <c r="DBE279" s="674"/>
      <c r="DBF279" s="674"/>
      <c r="DBG279" s="674"/>
      <c r="DBH279" s="674"/>
      <c r="DBI279" s="674"/>
      <c r="DBJ279" s="675"/>
      <c r="DBK279" s="675"/>
      <c r="DBL279" s="674"/>
      <c r="DBM279" s="674"/>
      <c r="DBN279" s="675"/>
      <c r="DBO279" s="675"/>
      <c r="DBP279" s="674"/>
      <c r="DBQ279" s="674"/>
      <c r="DBR279" s="674"/>
      <c r="DBS279" s="674"/>
      <c r="DBT279" s="674"/>
      <c r="DBU279" s="673"/>
      <c r="DBV279" s="677"/>
      <c r="DBW279" s="674"/>
      <c r="DBX279" s="674"/>
      <c r="DBY279" s="674"/>
      <c r="DBZ279" s="674"/>
      <c r="DCA279" s="674"/>
      <c r="DCB279" s="674"/>
      <c r="DCC279" s="674"/>
      <c r="DCD279" s="676"/>
      <c r="DCE279" s="676"/>
      <c r="DCF279" s="676"/>
      <c r="DCG279" s="676"/>
      <c r="DCH279" s="676"/>
      <c r="DCI279" s="676"/>
      <c r="DCJ279" s="676"/>
      <c r="DCK279" s="676"/>
      <c r="DCL279" s="676"/>
      <c r="DCM279" s="676"/>
      <c r="DCN279" s="676"/>
      <c r="DCO279" s="676"/>
      <c r="DCP279" s="676"/>
      <c r="DCQ279" s="676"/>
      <c r="DCR279" s="676"/>
      <c r="DCS279" s="676"/>
      <c r="DCT279" s="676"/>
      <c r="DCU279" s="676"/>
      <c r="DCV279" s="676"/>
      <c r="DCW279" s="676"/>
      <c r="DCX279" s="676"/>
      <c r="DCY279" s="676"/>
      <c r="DCZ279" s="676"/>
      <c r="DDA279" s="676"/>
      <c r="DDB279" s="676"/>
      <c r="DDC279" s="676"/>
      <c r="DDD279" s="676"/>
      <c r="DDE279" s="676"/>
      <c r="DDF279" s="676"/>
      <c r="DDG279" s="676"/>
      <c r="DDH279" s="676"/>
      <c r="DDI279" s="676"/>
      <c r="DDJ279" s="676"/>
      <c r="DDK279" s="676"/>
      <c r="DDL279" s="676"/>
      <c r="DDM279" s="676"/>
      <c r="DDN279" s="676"/>
      <c r="DDO279" s="676"/>
      <c r="DDP279" s="676"/>
      <c r="DDQ279" s="676"/>
      <c r="DDR279" s="676"/>
      <c r="DDS279" s="676"/>
      <c r="DDT279" s="676"/>
      <c r="DDU279" s="676"/>
      <c r="DDV279" s="674"/>
      <c r="DDW279" s="674"/>
      <c r="DDX279" s="674"/>
      <c r="DDY279" s="674"/>
      <c r="DDZ279" s="674"/>
      <c r="DEA279" s="674"/>
      <c r="DEB279" s="674"/>
      <c r="DEC279" s="674"/>
      <c r="DED279" s="674"/>
      <c r="DEE279" s="674"/>
      <c r="DEF279" s="674"/>
      <c r="DEG279" s="674"/>
      <c r="DEH279" s="674"/>
      <c r="DEI279" s="674"/>
      <c r="DEJ279" s="674"/>
      <c r="DEK279" s="674"/>
      <c r="DEL279" s="674"/>
      <c r="DEM279" s="674"/>
      <c r="DEN279" s="674"/>
      <c r="DEO279" s="674"/>
      <c r="DEP279" s="674"/>
      <c r="DEQ279" s="674"/>
      <c r="DER279" s="674"/>
      <c r="DES279" s="674"/>
      <c r="DET279" s="675"/>
      <c r="DEU279" s="675"/>
      <c r="DEV279" s="675"/>
      <c r="DEW279" s="675"/>
      <c r="DEX279" s="675"/>
      <c r="DEY279" s="674"/>
      <c r="DEZ279" s="674"/>
      <c r="DFA279" s="675"/>
      <c r="DFB279" s="675"/>
      <c r="DFC279" s="674"/>
      <c r="DFD279" s="674"/>
      <c r="DFE279" s="675"/>
      <c r="DFF279" s="675"/>
      <c r="DFG279" s="674"/>
      <c r="DFH279" s="674"/>
      <c r="DFI279" s="674"/>
      <c r="DFJ279" s="674"/>
      <c r="DFK279" s="674"/>
      <c r="DFL279" s="674"/>
      <c r="DFM279" s="674"/>
      <c r="DFN279" s="675"/>
      <c r="DFO279" s="675"/>
      <c r="DFP279" s="674"/>
      <c r="DFQ279" s="674"/>
      <c r="DFR279" s="675"/>
      <c r="DFS279" s="675"/>
      <c r="DFT279" s="674"/>
      <c r="DFU279" s="674"/>
      <c r="DFV279" s="674"/>
      <c r="DFW279" s="674"/>
      <c r="DFX279" s="674"/>
      <c r="DFY279" s="673"/>
      <c r="DFZ279" s="677"/>
      <c r="DGA279" s="674"/>
      <c r="DGB279" s="674"/>
      <c r="DGC279" s="674"/>
      <c r="DGD279" s="674"/>
      <c r="DGE279" s="674"/>
      <c r="DGF279" s="674"/>
      <c r="DGG279" s="674"/>
      <c r="DGH279" s="676"/>
      <c r="DGI279" s="676"/>
      <c r="DGJ279" s="676"/>
      <c r="DGK279" s="676"/>
      <c r="DGL279" s="676"/>
      <c r="DGM279" s="676"/>
      <c r="DGN279" s="676"/>
      <c r="DGO279" s="676"/>
      <c r="DGP279" s="676"/>
      <c r="DGQ279" s="676"/>
      <c r="DGR279" s="676"/>
      <c r="DGS279" s="676"/>
      <c r="DGT279" s="676"/>
      <c r="DGU279" s="676"/>
      <c r="DGV279" s="676"/>
      <c r="DGW279" s="676"/>
      <c r="DGX279" s="676"/>
      <c r="DGY279" s="676"/>
      <c r="DGZ279" s="676"/>
      <c r="DHA279" s="676"/>
      <c r="DHB279" s="676"/>
      <c r="DHC279" s="676"/>
      <c r="DHD279" s="676"/>
      <c r="DHE279" s="676"/>
      <c r="DHF279" s="676"/>
      <c r="DHG279" s="676"/>
      <c r="DHH279" s="676"/>
      <c r="DHI279" s="676"/>
      <c r="DHJ279" s="676"/>
      <c r="DHK279" s="676"/>
      <c r="DHL279" s="676"/>
      <c r="DHM279" s="676"/>
      <c r="DHN279" s="676"/>
      <c r="DHO279" s="676"/>
      <c r="DHP279" s="676"/>
      <c r="DHQ279" s="676"/>
      <c r="DHR279" s="676"/>
      <c r="DHS279" s="676"/>
      <c r="DHT279" s="676"/>
      <c r="DHU279" s="676"/>
      <c r="DHV279" s="676"/>
      <c r="DHW279" s="676"/>
      <c r="DHX279" s="676"/>
      <c r="DHY279" s="676"/>
      <c r="DHZ279" s="674"/>
      <c r="DIA279" s="674"/>
      <c r="DIB279" s="674"/>
      <c r="DIC279" s="674"/>
      <c r="DID279" s="674"/>
      <c r="DIE279" s="674"/>
      <c r="DIF279" s="674"/>
      <c r="DIG279" s="674"/>
      <c r="DIH279" s="674"/>
      <c r="DII279" s="674"/>
      <c r="DIJ279" s="674"/>
      <c r="DIK279" s="674"/>
      <c r="DIL279" s="674"/>
      <c r="DIM279" s="674"/>
      <c r="DIN279" s="674"/>
      <c r="DIO279" s="674"/>
      <c r="DIP279" s="674"/>
      <c r="DIQ279" s="674"/>
      <c r="DIR279" s="674"/>
      <c r="DIS279" s="674"/>
      <c r="DIT279" s="674"/>
      <c r="DIU279" s="674"/>
      <c r="DIV279" s="674"/>
      <c r="DIW279" s="674"/>
      <c r="DIX279" s="675"/>
      <c r="DIY279" s="675"/>
      <c r="DIZ279" s="675"/>
      <c r="DJA279" s="675"/>
      <c r="DJB279" s="675"/>
      <c r="DJC279" s="674"/>
      <c r="DJD279" s="674"/>
      <c r="DJE279" s="675"/>
      <c r="DJF279" s="675"/>
      <c r="DJG279" s="674"/>
      <c r="DJH279" s="674"/>
      <c r="DJI279" s="675"/>
      <c r="DJJ279" s="675"/>
      <c r="DJK279" s="674"/>
      <c r="DJL279" s="674"/>
      <c r="DJM279" s="674"/>
      <c r="DJN279" s="674"/>
      <c r="DJO279" s="674"/>
      <c r="DJP279" s="674"/>
      <c r="DJQ279" s="674"/>
      <c r="DJR279" s="675"/>
      <c r="DJS279" s="675"/>
      <c r="DJT279" s="674"/>
      <c r="DJU279" s="674"/>
      <c r="DJV279" s="675"/>
      <c r="DJW279" s="675"/>
      <c r="DJX279" s="674"/>
      <c r="DJY279" s="674"/>
      <c r="DJZ279" s="674"/>
      <c r="DKA279" s="674"/>
      <c r="DKB279" s="674"/>
      <c r="DKC279" s="673"/>
      <c r="DKD279" s="677"/>
      <c r="DKE279" s="674"/>
      <c r="DKF279" s="674"/>
      <c r="DKG279" s="674"/>
      <c r="DKH279" s="674"/>
      <c r="DKI279" s="674"/>
      <c r="DKJ279" s="674"/>
      <c r="DKK279" s="674"/>
      <c r="DKL279" s="676"/>
      <c r="DKM279" s="676"/>
      <c r="DKN279" s="676"/>
      <c r="DKO279" s="676"/>
      <c r="DKP279" s="676"/>
      <c r="DKQ279" s="676"/>
      <c r="DKR279" s="676"/>
      <c r="DKS279" s="676"/>
      <c r="DKT279" s="676"/>
      <c r="DKU279" s="676"/>
      <c r="DKV279" s="676"/>
      <c r="DKW279" s="676"/>
      <c r="DKX279" s="676"/>
      <c r="DKY279" s="676"/>
      <c r="DKZ279" s="676"/>
      <c r="DLA279" s="676"/>
      <c r="DLB279" s="676"/>
      <c r="DLC279" s="676"/>
      <c r="DLD279" s="676"/>
      <c r="DLE279" s="676"/>
      <c r="DLF279" s="676"/>
      <c r="DLG279" s="676"/>
      <c r="DLH279" s="676"/>
      <c r="DLI279" s="676"/>
      <c r="DLJ279" s="676"/>
      <c r="DLK279" s="676"/>
      <c r="DLL279" s="676"/>
      <c r="DLM279" s="676"/>
      <c r="DLN279" s="676"/>
      <c r="DLO279" s="676"/>
      <c r="DLP279" s="676"/>
      <c r="DLQ279" s="676"/>
      <c r="DLR279" s="676"/>
      <c r="DLS279" s="676"/>
      <c r="DLT279" s="676"/>
      <c r="DLU279" s="676"/>
      <c r="DLV279" s="676"/>
      <c r="DLW279" s="676"/>
      <c r="DLX279" s="676"/>
      <c r="DLY279" s="676"/>
      <c r="DLZ279" s="676"/>
      <c r="DMA279" s="676"/>
      <c r="DMB279" s="676"/>
      <c r="DMC279" s="676"/>
      <c r="DMD279" s="674"/>
      <c r="DME279" s="674"/>
      <c r="DMF279" s="674"/>
      <c r="DMG279" s="674"/>
      <c r="DMH279" s="674"/>
      <c r="DMI279" s="674"/>
      <c r="DMJ279" s="674"/>
      <c r="DMK279" s="674"/>
      <c r="DML279" s="674"/>
      <c r="DMM279" s="674"/>
      <c r="DMN279" s="674"/>
      <c r="DMO279" s="674"/>
      <c r="DMP279" s="674"/>
      <c r="DMQ279" s="674"/>
      <c r="DMR279" s="674"/>
      <c r="DMS279" s="674"/>
      <c r="DMT279" s="674"/>
      <c r="DMU279" s="674"/>
      <c r="DMV279" s="674"/>
      <c r="DMW279" s="674"/>
      <c r="DMX279" s="674"/>
      <c r="DMY279" s="674"/>
      <c r="DMZ279" s="674"/>
      <c r="DNA279" s="674"/>
      <c r="DNB279" s="675"/>
      <c r="DNC279" s="675"/>
      <c r="DND279" s="675"/>
      <c r="DNE279" s="675"/>
      <c r="DNF279" s="675"/>
      <c r="DNG279" s="674"/>
      <c r="DNH279" s="674"/>
      <c r="DNI279" s="675"/>
      <c r="DNJ279" s="675"/>
      <c r="DNK279" s="674"/>
      <c r="DNL279" s="674"/>
      <c r="DNM279" s="675"/>
      <c r="DNN279" s="675"/>
      <c r="DNO279" s="674"/>
      <c r="DNP279" s="674"/>
      <c r="DNQ279" s="674"/>
      <c r="DNR279" s="674"/>
      <c r="DNS279" s="674"/>
      <c r="DNT279" s="674"/>
      <c r="DNU279" s="674"/>
      <c r="DNV279" s="675"/>
      <c r="DNW279" s="675"/>
      <c r="DNX279" s="674"/>
      <c r="DNY279" s="674"/>
      <c r="DNZ279" s="675"/>
      <c r="DOA279" s="675"/>
      <c r="DOB279" s="674"/>
      <c r="DOC279" s="674"/>
      <c r="DOD279" s="674"/>
      <c r="DOE279" s="674"/>
      <c r="DOF279" s="674"/>
      <c r="DOG279" s="673"/>
      <c r="DOH279" s="677"/>
      <c r="DOI279" s="674"/>
      <c r="DOJ279" s="674"/>
      <c r="DOK279" s="674"/>
      <c r="DOL279" s="674"/>
      <c r="DOM279" s="674"/>
      <c r="DON279" s="674"/>
      <c r="DOO279" s="674"/>
      <c r="DOP279" s="676"/>
      <c r="DOQ279" s="676"/>
      <c r="DOR279" s="676"/>
      <c r="DOS279" s="676"/>
      <c r="DOT279" s="676"/>
      <c r="DOU279" s="676"/>
      <c r="DOV279" s="676"/>
      <c r="DOW279" s="676"/>
      <c r="DOX279" s="676"/>
      <c r="DOY279" s="676"/>
      <c r="DOZ279" s="676"/>
      <c r="DPA279" s="676"/>
      <c r="DPB279" s="676"/>
      <c r="DPC279" s="676"/>
      <c r="DPD279" s="676"/>
      <c r="DPE279" s="676"/>
      <c r="DPF279" s="676"/>
      <c r="DPG279" s="676"/>
      <c r="DPH279" s="676"/>
      <c r="DPI279" s="676"/>
      <c r="DPJ279" s="676"/>
      <c r="DPK279" s="676"/>
      <c r="DPL279" s="676"/>
      <c r="DPM279" s="676"/>
      <c r="DPN279" s="676"/>
      <c r="DPO279" s="676"/>
      <c r="DPP279" s="676"/>
      <c r="DPQ279" s="676"/>
      <c r="DPR279" s="676"/>
      <c r="DPS279" s="676"/>
      <c r="DPT279" s="676"/>
      <c r="DPU279" s="676"/>
      <c r="DPV279" s="676"/>
      <c r="DPW279" s="676"/>
      <c r="DPX279" s="676"/>
      <c r="DPY279" s="676"/>
      <c r="DPZ279" s="676"/>
      <c r="DQA279" s="676"/>
      <c r="DQB279" s="676"/>
      <c r="DQC279" s="676"/>
      <c r="DQD279" s="676"/>
      <c r="DQE279" s="676"/>
      <c r="DQF279" s="676"/>
      <c r="DQG279" s="676"/>
      <c r="DQH279" s="674"/>
      <c r="DQI279" s="674"/>
      <c r="DQJ279" s="674"/>
      <c r="DQK279" s="674"/>
      <c r="DQL279" s="674"/>
      <c r="DQM279" s="674"/>
      <c r="DQN279" s="674"/>
      <c r="DQO279" s="674"/>
      <c r="DQP279" s="674"/>
      <c r="DQQ279" s="674"/>
      <c r="DQR279" s="674"/>
      <c r="DQS279" s="674"/>
      <c r="DQT279" s="674"/>
      <c r="DQU279" s="674"/>
      <c r="DQV279" s="674"/>
      <c r="DQW279" s="674"/>
      <c r="DQX279" s="674"/>
      <c r="DQY279" s="674"/>
      <c r="DQZ279" s="674"/>
      <c r="DRA279" s="674"/>
      <c r="DRB279" s="674"/>
      <c r="DRC279" s="674"/>
      <c r="DRD279" s="674"/>
      <c r="DRE279" s="674"/>
      <c r="DRF279" s="675"/>
      <c r="DRG279" s="675"/>
      <c r="DRH279" s="675"/>
      <c r="DRI279" s="675"/>
      <c r="DRJ279" s="675"/>
      <c r="DRK279" s="674"/>
      <c r="DRL279" s="674"/>
      <c r="DRM279" s="675"/>
      <c r="DRN279" s="675"/>
      <c r="DRO279" s="674"/>
      <c r="DRP279" s="674"/>
      <c r="DRQ279" s="675"/>
      <c r="DRR279" s="675"/>
      <c r="DRS279" s="674"/>
      <c r="DRT279" s="674"/>
      <c r="DRU279" s="674"/>
      <c r="DRV279" s="674"/>
      <c r="DRW279" s="674"/>
      <c r="DRX279" s="674"/>
      <c r="DRY279" s="674"/>
      <c r="DRZ279" s="675"/>
      <c r="DSA279" s="675"/>
      <c r="DSB279" s="674"/>
      <c r="DSC279" s="674"/>
      <c r="DSD279" s="675"/>
      <c r="DSE279" s="675"/>
      <c r="DSF279" s="674"/>
      <c r="DSG279" s="674"/>
      <c r="DSH279" s="674"/>
      <c r="DSI279" s="674"/>
      <c r="DSJ279" s="674"/>
      <c r="DSK279" s="673"/>
      <c r="DSL279" s="677"/>
      <c r="DSM279" s="674"/>
      <c r="DSN279" s="674"/>
      <c r="DSO279" s="674"/>
      <c r="DSP279" s="674"/>
      <c r="DSQ279" s="674"/>
      <c r="DSR279" s="674"/>
      <c r="DSS279" s="674"/>
      <c r="DST279" s="676"/>
      <c r="DSU279" s="676"/>
      <c r="DSV279" s="676"/>
      <c r="DSW279" s="676"/>
      <c r="DSX279" s="676"/>
      <c r="DSY279" s="676"/>
      <c r="DSZ279" s="676"/>
      <c r="DTA279" s="676"/>
      <c r="DTB279" s="676"/>
      <c r="DTC279" s="676"/>
      <c r="DTD279" s="676"/>
      <c r="DTE279" s="676"/>
      <c r="DTF279" s="676"/>
      <c r="DTG279" s="676"/>
      <c r="DTH279" s="676"/>
      <c r="DTI279" s="676"/>
      <c r="DTJ279" s="676"/>
      <c r="DTK279" s="676"/>
      <c r="DTL279" s="676"/>
      <c r="DTM279" s="676"/>
      <c r="DTN279" s="676"/>
      <c r="DTO279" s="676"/>
      <c r="DTP279" s="676"/>
      <c r="DTQ279" s="676"/>
      <c r="DTR279" s="676"/>
      <c r="DTS279" s="676"/>
      <c r="DTT279" s="676"/>
      <c r="DTU279" s="676"/>
      <c r="DTV279" s="676"/>
      <c r="DTW279" s="676"/>
      <c r="DTX279" s="676"/>
      <c r="DTY279" s="676"/>
      <c r="DTZ279" s="676"/>
      <c r="DUA279" s="676"/>
      <c r="DUB279" s="676"/>
      <c r="DUC279" s="676"/>
      <c r="DUD279" s="676"/>
      <c r="DUE279" s="676"/>
      <c r="DUF279" s="676"/>
      <c r="DUG279" s="676"/>
      <c r="DUH279" s="676"/>
      <c r="DUI279" s="676"/>
      <c r="DUJ279" s="676"/>
      <c r="DUK279" s="676"/>
      <c r="DUL279" s="674"/>
      <c r="DUM279" s="674"/>
      <c r="DUN279" s="674"/>
      <c r="DUO279" s="674"/>
      <c r="DUP279" s="674"/>
      <c r="DUQ279" s="674"/>
      <c r="DUR279" s="674"/>
      <c r="DUS279" s="674"/>
      <c r="DUT279" s="674"/>
      <c r="DUU279" s="674"/>
      <c r="DUV279" s="674"/>
      <c r="DUW279" s="674"/>
      <c r="DUX279" s="674"/>
      <c r="DUY279" s="674"/>
      <c r="DUZ279" s="674"/>
      <c r="DVA279" s="674"/>
      <c r="DVB279" s="674"/>
      <c r="DVC279" s="674"/>
      <c r="DVD279" s="674"/>
      <c r="DVE279" s="674"/>
      <c r="DVF279" s="674"/>
      <c r="DVG279" s="674"/>
      <c r="DVH279" s="674"/>
      <c r="DVI279" s="674"/>
      <c r="DVJ279" s="675"/>
      <c r="DVK279" s="675"/>
      <c r="DVL279" s="675"/>
      <c r="DVM279" s="675"/>
      <c r="DVN279" s="675"/>
      <c r="DVO279" s="674"/>
      <c r="DVP279" s="674"/>
      <c r="DVQ279" s="675"/>
      <c r="DVR279" s="675"/>
      <c r="DVS279" s="674"/>
      <c r="DVT279" s="674"/>
      <c r="DVU279" s="675"/>
      <c r="DVV279" s="675"/>
      <c r="DVW279" s="674"/>
      <c r="DVX279" s="674"/>
      <c r="DVY279" s="674"/>
      <c r="DVZ279" s="674"/>
      <c r="DWA279" s="674"/>
      <c r="DWB279" s="674"/>
      <c r="DWC279" s="674"/>
      <c r="DWD279" s="675"/>
      <c r="DWE279" s="675"/>
      <c r="DWF279" s="674"/>
      <c r="DWG279" s="674"/>
      <c r="DWH279" s="675"/>
      <c r="DWI279" s="675"/>
      <c r="DWJ279" s="674"/>
      <c r="DWK279" s="674"/>
      <c r="DWL279" s="674"/>
      <c r="DWM279" s="674"/>
      <c r="DWN279" s="674"/>
      <c r="DWO279" s="673"/>
      <c r="DWP279" s="677"/>
      <c r="DWQ279" s="674"/>
      <c r="DWR279" s="674"/>
      <c r="DWS279" s="674"/>
      <c r="DWT279" s="674"/>
      <c r="DWU279" s="674"/>
      <c r="DWV279" s="674"/>
      <c r="DWW279" s="674"/>
      <c r="DWX279" s="676"/>
      <c r="DWY279" s="676"/>
      <c r="DWZ279" s="676"/>
      <c r="DXA279" s="676"/>
      <c r="DXB279" s="676"/>
      <c r="DXC279" s="676"/>
      <c r="DXD279" s="676"/>
      <c r="DXE279" s="676"/>
      <c r="DXF279" s="676"/>
      <c r="DXG279" s="676"/>
      <c r="DXH279" s="676"/>
      <c r="DXI279" s="676"/>
      <c r="DXJ279" s="676"/>
      <c r="DXK279" s="676"/>
      <c r="DXL279" s="676"/>
      <c r="DXM279" s="676"/>
      <c r="DXN279" s="676"/>
      <c r="DXO279" s="676"/>
      <c r="DXP279" s="676"/>
      <c r="DXQ279" s="676"/>
      <c r="DXR279" s="676"/>
      <c r="DXS279" s="676"/>
      <c r="DXT279" s="676"/>
      <c r="DXU279" s="676"/>
      <c r="DXV279" s="676"/>
      <c r="DXW279" s="676"/>
      <c r="DXX279" s="676"/>
      <c r="DXY279" s="676"/>
      <c r="DXZ279" s="676"/>
      <c r="DYA279" s="676"/>
      <c r="DYB279" s="676"/>
      <c r="DYC279" s="676"/>
      <c r="DYD279" s="676"/>
      <c r="DYE279" s="676"/>
      <c r="DYF279" s="676"/>
      <c r="DYG279" s="676"/>
      <c r="DYH279" s="676"/>
      <c r="DYI279" s="676"/>
      <c r="DYJ279" s="676"/>
      <c r="DYK279" s="676"/>
      <c r="DYL279" s="676"/>
      <c r="DYM279" s="676"/>
      <c r="DYN279" s="676"/>
      <c r="DYO279" s="676"/>
      <c r="DYP279" s="674"/>
      <c r="DYQ279" s="674"/>
      <c r="DYR279" s="674"/>
      <c r="DYS279" s="674"/>
      <c r="DYT279" s="674"/>
      <c r="DYU279" s="674"/>
      <c r="DYV279" s="674"/>
      <c r="DYW279" s="674"/>
      <c r="DYX279" s="674"/>
      <c r="DYY279" s="674"/>
      <c r="DYZ279" s="674"/>
      <c r="DZA279" s="674"/>
      <c r="DZB279" s="674"/>
      <c r="DZC279" s="674"/>
      <c r="DZD279" s="674"/>
      <c r="DZE279" s="674"/>
      <c r="DZF279" s="674"/>
      <c r="DZG279" s="674"/>
      <c r="DZH279" s="674"/>
      <c r="DZI279" s="674"/>
      <c r="DZJ279" s="674"/>
      <c r="DZK279" s="674"/>
      <c r="DZL279" s="674"/>
      <c r="DZM279" s="674"/>
      <c r="DZN279" s="675"/>
      <c r="DZO279" s="675"/>
      <c r="DZP279" s="675"/>
      <c r="DZQ279" s="675"/>
      <c r="DZR279" s="675"/>
      <c r="DZS279" s="674"/>
      <c r="DZT279" s="674"/>
      <c r="DZU279" s="675"/>
      <c r="DZV279" s="675"/>
      <c r="DZW279" s="674"/>
      <c r="DZX279" s="674"/>
      <c r="DZY279" s="675"/>
      <c r="DZZ279" s="675"/>
      <c r="EAA279" s="674"/>
      <c r="EAB279" s="674"/>
      <c r="EAC279" s="674"/>
      <c r="EAD279" s="674"/>
      <c r="EAE279" s="674"/>
      <c r="EAF279" s="674"/>
      <c r="EAG279" s="674"/>
      <c r="EAH279" s="675"/>
      <c r="EAI279" s="675"/>
      <c r="EAJ279" s="674"/>
      <c r="EAK279" s="674"/>
      <c r="EAL279" s="675"/>
      <c r="EAM279" s="675"/>
      <c r="EAN279" s="674"/>
      <c r="EAO279" s="674"/>
      <c r="EAP279" s="674"/>
      <c r="EAQ279" s="674"/>
      <c r="EAR279" s="674"/>
      <c r="EAS279" s="673"/>
      <c r="EAT279" s="677"/>
      <c r="EAU279" s="674"/>
      <c r="EAV279" s="674"/>
      <c r="EAW279" s="674"/>
      <c r="EAX279" s="674"/>
      <c r="EAY279" s="674"/>
      <c r="EAZ279" s="674"/>
      <c r="EBA279" s="674"/>
      <c r="EBB279" s="676"/>
      <c r="EBC279" s="676"/>
      <c r="EBD279" s="676"/>
      <c r="EBE279" s="676"/>
      <c r="EBF279" s="676"/>
      <c r="EBG279" s="676"/>
      <c r="EBH279" s="676"/>
      <c r="EBI279" s="676"/>
      <c r="EBJ279" s="676"/>
      <c r="EBK279" s="676"/>
      <c r="EBL279" s="676"/>
      <c r="EBM279" s="676"/>
      <c r="EBN279" s="676"/>
      <c r="EBO279" s="676"/>
      <c r="EBP279" s="676"/>
      <c r="EBQ279" s="676"/>
      <c r="EBR279" s="676"/>
      <c r="EBS279" s="676"/>
      <c r="EBT279" s="676"/>
      <c r="EBU279" s="676"/>
      <c r="EBV279" s="676"/>
      <c r="EBW279" s="676"/>
      <c r="EBX279" s="676"/>
      <c r="EBY279" s="676"/>
      <c r="EBZ279" s="676"/>
      <c r="ECA279" s="676"/>
      <c r="ECB279" s="676"/>
      <c r="ECC279" s="676"/>
      <c r="ECD279" s="676"/>
      <c r="ECE279" s="676"/>
      <c r="ECF279" s="676"/>
      <c r="ECG279" s="676"/>
      <c r="ECH279" s="676"/>
      <c r="ECI279" s="676"/>
      <c r="ECJ279" s="676"/>
      <c r="ECK279" s="676"/>
      <c r="ECL279" s="676"/>
      <c r="ECM279" s="676"/>
      <c r="ECN279" s="676"/>
      <c r="ECO279" s="676"/>
      <c r="ECP279" s="676"/>
      <c r="ECQ279" s="676"/>
      <c r="ECR279" s="676"/>
      <c r="ECS279" s="676"/>
      <c r="ECT279" s="674"/>
      <c r="ECU279" s="674"/>
      <c r="ECV279" s="674"/>
      <c r="ECW279" s="674"/>
      <c r="ECX279" s="674"/>
      <c r="ECY279" s="674"/>
      <c r="ECZ279" s="674"/>
      <c r="EDA279" s="674"/>
      <c r="EDB279" s="674"/>
      <c r="EDC279" s="674"/>
      <c r="EDD279" s="674"/>
      <c r="EDE279" s="674"/>
      <c r="EDF279" s="674"/>
      <c r="EDG279" s="674"/>
      <c r="EDH279" s="674"/>
      <c r="EDI279" s="674"/>
      <c r="EDJ279" s="674"/>
      <c r="EDK279" s="674"/>
      <c r="EDL279" s="674"/>
      <c r="EDM279" s="674"/>
      <c r="EDN279" s="674"/>
      <c r="EDO279" s="674"/>
      <c r="EDP279" s="674"/>
      <c r="EDQ279" s="674"/>
      <c r="EDR279" s="675"/>
      <c r="EDS279" s="675"/>
      <c r="EDT279" s="675"/>
      <c r="EDU279" s="675"/>
      <c r="EDV279" s="675"/>
      <c r="EDW279" s="674"/>
      <c r="EDX279" s="674"/>
      <c r="EDY279" s="675"/>
      <c r="EDZ279" s="675"/>
      <c r="EEA279" s="674"/>
      <c r="EEB279" s="674"/>
      <c r="EEC279" s="675"/>
      <c r="EED279" s="675"/>
      <c r="EEE279" s="674"/>
      <c r="EEF279" s="674"/>
      <c r="EEG279" s="674"/>
      <c r="EEH279" s="674"/>
      <c r="EEI279" s="674"/>
      <c r="EEJ279" s="674"/>
      <c r="EEK279" s="674"/>
      <c r="EEL279" s="675"/>
      <c r="EEM279" s="675"/>
      <c r="EEN279" s="674"/>
      <c r="EEO279" s="674"/>
      <c r="EEP279" s="675"/>
      <c r="EEQ279" s="675"/>
      <c r="EER279" s="674"/>
      <c r="EES279" s="674"/>
      <c r="EET279" s="674"/>
      <c r="EEU279" s="674"/>
      <c r="EEV279" s="674"/>
      <c r="EEW279" s="673"/>
      <c r="EEX279" s="677"/>
      <c r="EEY279" s="674"/>
      <c r="EEZ279" s="674"/>
      <c r="EFA279" s="674"/>
      <c r="EFB279" s="674"/>
      <c r="EFC279" s="674"/>
      <c r="EFD279" s="674"/>
      <c r="EFE279" s="674"/>
      <c r="EFF279" s="676"/>
      <c r="EFG279" s="676"/>
      <c r="EFH279" s="676"/>
      <c r="EFI279" s="676"/>
      <c r="EFJ279" s="676"/>
      <c r="EFK279" s="676"/>
      <c r="EFL279" s="676"/>
      <c r="EFM279" s="676"/>
      <c r="EFN279" s="676"/>
      <c r="EFO279" s="676"/>
      <c r="EFP279" s="676"/>
      <c r="EFQ279" s="676"/>
      <c r="EFR279" s="676"/>
      <c r="EFS279" s="676"/>
      <c r="EFT279" s="676"/>
      <c r="EFU279" s="676"/>
      <c r="EFV279" s="676"/>
      <c r="EFW279" s="676"/>
      <c r="EFX279" s="676"/>
      <c r="EFY279" s="676"/>
      <c r="EFZ279" s="676"/>
      <c r="EGA279" s="676"/>
      <c r="EGB279" s="676"/>
      <c r="EGC279" s="676"/>
      <c r="EGD279" s="676"/>
      <c r="EGE279" s="676"/>
      <c r="EGF279" s="676"/>
      <c r="EGG279" s="676"/>
      <c r="EGH279" s="676"/>
      <c r="EGI279" s="676"/>
      <c r="EGJ279" s="676"/>
      <c r="EGK279" s="676"/>
      <c r="EGL279" s="676"/>
      <c r="EGM279" s="676"/>
      <c r="EGN279" s="676"/>
      <c r="EGO279" s="676"/>
      <c r="EGP279" s="676"/>
      <c r="EGQ279" s="676"/>
      <c r="EGR279" s="676"/>
      <c r="EGS279" s="676"/>
      <c r="EGT279" s="676"/>
      <c r="EGU279" s="676"/>
      <c r="EGV279" s="676"/>
      <c r="EGW279" s="676"/>
      <c r="EGX279" s="674"/>
      <c r="EGY279" s="674"/>
      <c r="EGZ279" s="674"/>
      <c r="EHA279" s="674"/>
      <c r="EHB279" s="674"/>
      <c r="EHC279" s="674"/>
      <c r="EHD279" s="674"/>
      <c r="EHE279" s="674"/>
      <c r="EHF279" s="674"/>
      <c r="EHG279" s="674"/>
      <c r="EHH279" s="674"/>
      <c r="EHI279" s="674"/>
      <c r="EHJ279" s="674"/>
      <c r="EHK279" s="674"/>
      <c r="EHL279" s="674"/>
      <c r="EHM279" s="674"/>
      <c r="EHN279" s="674"/>
      <c r="EHO279" s="674"/>
      <c r="EHP279" s="674"/>
      <c r="EHQ279" s="674"/>
      <c r="EHR279" s="674"/>
      <c r="EHS279" s="674"/>
      <c r="EHT279" s="674"/>
      <c r="EHU279" s="674"/>
      <c r="EHV279" s="675"/>
      <c r="EHW279" s="675"/>
      <c r="EHX279" s="675"/>
      <c r="EHY279" s="675"/>
      <c r="EHZ279" s="675"/>
      <c r="EIA279" s="674"/>
      <c r="EIB279" s="674"/>
      <c r="EIC279" s="675"/>
      <c r="EID279" s="675"/>
      <c r="EIE279" s="674"/>
      <c r="EIF279" s="674"/>
      <c r="EIG279" s="675"/>
      <c r="EIH279" s="675"/>
      <c r="EII279" s="674"/>
      <c r="EIJ279" s="674"/>
      <c r="EIK279" s="674"/>
      <c r="EIL279" s="674"/>
      <c r="EIM279" s="674"/>
      <c r="EIN279" s="674"/>
      <c r="EIO279" s="674"/>
      <c r="EIP279" s="675"/>
      <c r="EIQ279" s="675"/>
      <c r="EIR279" s="674"/>
      <c r="EIS279" s="674"/>
      <c r="EIT279" s="675"/>
      <c r="EIU279" s="675"/>
      <c r="EIV279" s="674"/>
      <c r="EIW279" s="674"/>
      <c r="EIX279" s="674"/>
      <c r="EIY279" s="674"/>
      <c r="EIZ279" s="674"/>
      <c r="EJA279" s="673"/>
      <c r="EJB279" s="677"/>
      <c r="EJC279" s="674"/>
      <c r="EJD279" s="674"/>
      <c r="EJE279" s="674"/>
      <c r="EJF279" s="674"/>
      <c r="EJG279" s="674"/>
      <c r="EJH279" s="674"/>
      <c r="EJI279" s="674"/>
      <c r="EJJ279" s="676"/>
      <c r="EJK279" s="676"/>
      <c r="EJL279" s="676"/>
      <c r="EJM279" s="676"/>
      <c r="EJN279" s="676"/>
      <c r="EJO279" s="676"/>
      <c r="EJP279" s="676"/>
      <c r="EJQ279" s="676"/>
      <c r="EJR279" s="676"/>
      <c r="EJS279" s="676"/>
      <c r="EJT279" s="676"/>
      <c r="EJU279" s="676"/>
      <c r="EJV279" s="676"/>
      <c r="EJW279" s="676"/>
      <c r="EJX279" s="676"/>
      <c r="EJY279" s="676"/>
      <c r="EJZ279" s="676"/>
      <c r="EKA279" s="676"/>
      <c r="EKB279" s="676"/>
      <c r="EKC279" s="676"/>
      <c r="EKD279" s="676"/>
      <c r="EKE279" s="676"/>
      <c r="EKF279" s="676"/>
      <c r="EKG279" s="676"/>
      <c r="EKH279" s="676"/>
      <c r="EKI279" s="676"/>
      <c r="EKJ279" s="676"/>
      <c r="EKK279" s="676"/>
      <c r="EKL279" s="676"/>
      <c r="EKM279" s="676"/>
      <c r="EKN279" s="676"/>
      <c r="EKO279" s="676"/>
      <c r="EKP279" s="676"/>
      <c r="EKQ279" s="676"/>
      <c r="EKR279" s="676"/>
      <c r="EKS279" s="676"/>
      <c r="EKT279" s="676"/>
      <c r="EKU279" s="676"/>
      <c r="EKV279" s="676"/>
      <c r="EKW279" s="676"/>
      <c r="EKX279" s="676"/>
      <c r="EKY279" s="676"/>
      <c r="EKZ279" s="676"/>
      <c r="ELA279" s="676"/>
      <c r="ELB279" s="674"/>
      <c r="ELC279" s="674"/>
      <c r="ELD279" s="674"/>
      <c r="ELE279" s="674"/>
      <c r="ELF279" s="674"/>
      <c r="ELG279" s="674"/>
      <c r="ELH279" s="674"/>
      <c r="ELI279" s="674"/>
      <c r="ELJ279" s="674"/>
      <c r="ELK279" s="674"/>
      <c r="ELL279" s="674"/>
      <c r="ELM279" s="674"/>
      <c r="ELN279" s="674"/>
      <c r="ELO279" s="674"/>
      <c r="ELP279" s="674"/>
      <c r="ELQ279" s="674"/>
      <c r="ELR279" s="674"/>
      <c r="ELS279" s="674"/>
      <c r="ELT279" s="674"/>
      <c r="ELU279" s="674"/>
      <c r="ELV279" s="674"/>
      <c r="ELW279" s="674"/>
      <c r="ELX279" s="674"/>
      <c r="ELY279" s="674"/>
      <c r="ELZ279" s="675"/>
      <c r="EMA279" s="675"/>
      <c r="EMB279" s="675"/>
      <c r="EMC279" s="675"/>
      <c r="EMD279" s="675"/>
      <c r="EME279" s="674"/>
      <c r="EMF279" s="674"/>
      <c r="EMG279" s="675"/>
      <c r="EMH279" s="675"/>
      <c r="EMI279" s="674"/>
      <c r="EMJ279" s="674"/>
      <c r="EMK279" s="675"/>
      <c r="EML279" s="675"/>
      <c r="EMM279" s="674"/>
      <c r="EMN279" s="674"/>
      <c r="EMO279" s="674"/>
      <c r="EMP279" s="674"/>
      <c r="EMQ279" s="674"/>
      <c r="EMR279" s="674"/>
      <c r="EMS279" s="674"/>
      <c r="EMT279" s="675"/>
      <c r="EMU279" s="675"/>
      <c r="EMV279" s="674"/>
      <c r="EMW279" s="674"/>
      <c r="EMX279" s="675"/>
      <c r="EMY279" s="675"/>
      <c r="EMZ279" s="674"/>
      <c r="ENA279" s="674"/>
      <c r="ENB279" s="674"/>
      <c r="ENC279" s="674"/>
      <c r="END279" s="674"/>
      <c r="ENE279" s="673"/>
      <c r="ENF279" s="677"/>
      <c r="ENG279" s="674"/>
      <c r="ENH279" s="674"/>
      <c r="ENI279" s="674"/>
      <c r="ENJ279" s="674"/>
      <c r="ENK279" s="674"/>
      <c r="ENL279" s="674"/>
      <c r="ENM279" s="674"/>
      <c r="ENN279" s="676"/>
      <c r="ENO279" s="676"/>
      <c r="ENP279" s="676"/>
      <c r="ENQ279" s="676"/>
      <c r="ENR279" s="676"/>
      <c r="ENS279" s="676"/>
      <c r="ENT279" s="676"/>
      <c r="ENU279" s="676"/>
      <c r="ENV279" s="676"/>
      <c r="ENW279" s="676"/>
      <c r="ENX279" s="676"/>
      <c r="ENY279" s="676"/>
      <c r="ENZ279" s="676"/>
      <c r="EOA279" s="676"/>
      <c r="EOB279" s="676"/>
      <c r="EOC279" s="676"/>
      <c r="EOD279" s="676"/>
      <c r="EOE279" s="676"/>
      <c r="EOF279" s="676"/>
      <c r="EOG279" s="676"/>
      <c r="EOH279" s="676"/>
      <c r="EOI279" s="676"/>
      <c r="EOJ279" s="676"/>
      <c r="EOK279" s="676"/>
      <c r="EOL279" s="676"/>
      <c r="EOM279" s="676"/>
      <c r="EON279" s="676"/>
      <c r="EOO279" s="676"/>
      <c r="EOP279" s="676"/>
      <c r="EOQ279" s="676"/>
      <c r="EOR279" s="676"/>
      <c r="EOS279" s="676"/>
      <c r="EOT279" s="676"/>
      <c r="EOU279" s="676"/>
      <c r="EOV279" s="676"/>
      <c r="EOW279" s="676"/>
      <c r="EOX279" s="676"/>
      <c r="EOY279" s="676"/>
      <c r="EOZ279" s="676"/>
      <c r="EPA279" s="676"/>
      <c r="EPB279" s="676"/>
      <c r="EPC279" s="676"/>
      <c r="EPD279" s="676"/>
      <c r="EPE279" s="676"/>
      <c r="EPF279" s="674"/>
      <c r="EPG279" s="674"/>
      <c r="EPH279" s="674"/>
      <c r="EPI279" s="674"/>
      <c r="EPJ279" s="674"/>
      <c r="EPK279" s="674"/>
      <c r="EPL279" s="674"/>
      <c r="EPM279" s="674"/>
      <c r="EPN279" s="674"/>
      <c r="EPO279" s="674"/>
      <c r="EPP279" s="674"/>
      <c r="EPQ279" s="674"/>
      <c r="EPR279" s="674"/>
      <c r="EPS279" s="674"/>
      <c r="EPT279" s="674"/>
      <c r="EPU279" s="674"/>
      <c r="EPV279" s="674"/>
      <c r="EPW279" s="674"/>
      <c r="EPX279" s="674"/>
      <c r="EPY279" s="674"/>
      <c r="EPZ279" s="674"/>
      <c r="EQA279" s="674"/>
      <c r="EQB279" s="674"/>
      <c r="EQC279" s="674"/>
      <c r="EQD279" s="675"/>
      <c r="EQE279" s="675"/>
      <c r="EQF279" s="675"/>
      <c r="EQG279" s="675"/>
      <c r="EQH279" s="675"/>
      <c r="EQI279" s="674"/>
      <c r="EQJ279" s="674"/>
      <c r="EQK279" s="675"/>
      <c r="EQL279" s="675"/>
      <c r="EQM279" s="674"/>
      <c r="EQN279" s="674"/>
      <c r="EQO279" s="675"/>
      <c r="EQP279" s="675"/>
      <c r="EQQ279" s="674"/>
      <c r="EQR279" s="674"/>
      <c r="EQS279" s="674"/>
      <c r="EQT279" s="674"/>
      <c r="EQU279" s="674"/>
      <c r="EQV279" s="674"/>
      <c r="EQW279" s="674"/>
      <c r="EQX279" s="675"/>
      <c r="EQY279" s="675"/>
      <c r="EQZ279" s="674"/>
      <c r="ERA279" s="674"/>
      <c r="ERB279" s="675"/>
      <c r="ERC279" s="675"/>
      <c r="ERD279" s="674"/>
      <c r="ERE279" s="674"/>
      <c r="ERF279" s="674"/>
      <c r="ERG279" s="674"/>
      <c r="ERH279" s="674"/>
      <c r="ERI279" s="673"/>
      <c r="ERJ279" s="677"/>
      <c r="ERK279" s="674"/>
      <c r="ERL279" s="674"/>
      <c r="ERM279" s="674"/>
      <c r="ERN279" s="674"/>
      <c r="ERO279" s="674"/>
      <c r="ERP279" s="674"/>
      <c r="ERQ279" s="674"/>
      <c r="ERR279" s="676"/>
      <c r="ERS279" s="676"/>
      <c r="ERT279" s="676"/>
      <c r="ERU279" s="676"/>
      <c r="ERV279" s="676"/>
      <c r="ERW279" s="676"/>
      <c r="ERX279" s="676"/>
      <c r="ERY279" s="676"/>
      <c r="ERZ279" s="676"/>
      <c r="ESA279" s="676"/>
      <c r="ESB279" s="676"/>
      <c r="ESC279" s="676"/>
      <c r="ESD279" s="676"/>
      <c r="ESE279" s="676"/>
      <c r="ESF279" s="676"/>
      <c r="ESG279" s="676"/>
      <c r="ESH279" s="676"/>
      <c r="ESI279" s="676"/>
      <c r="ESJ279" s="676"/>
      <c r="ESK279" s="676"/>
      <c r="ESL279" s="676"/>
      <c r="ESM279" s="676"/>
      <c r="ESN279" s="676"/>
      <c r="ESO279" s="676"/>
      <c r="ESP279" s="676"/>
      <c r="ESQ279" s="676"/>
      <c r="ESR279" s="676"/>
      <c r="ESS279" s="676"/>
      <c r="EST279" s="676"/>
      <c r="ESU279" s="676"/>
      <c r="ESV279" s="676"/>
      <c r="ESW279" s="676"/>
      <c r="ESX279" s="676"/>
      <c r="ESY279" s="676"/>
      <c r="ESZ279" s="676"/>
      <c r="ETA279" s="676"/>
      <c r="ETB279" s="676"/>
      <c r="ETC279" s="676"/>
      <c r="ETD279" s="676"/>
      <c r="ETE279" s="676"/>
      <c r="ETF279" s="676"/>
      <c r="ETG279" s="676"/>
      <c r="ETH279" s="676"/>
      <c r="ETI279" s="676"/>
      <c r="ETJ279" s="674"/>
      <c r="ETK279" s="674"/>
      <c r="ETL279" s="674"/>
      <c r="ETM279" s="674"/>
      <c r="ETN279" s="674"/>
      <c r="ETO279" s="674"/>
      <c r="ETP279" s="674"/>
      <c r="ETQ279" s="674"/>
      <c r="ETR279" s="674"/>
      <c r="ETS279" s="674"/>
      <c r="ETT279" s="674"/>
      <c r="ETU279" s="674"/>
      <c r="ETV279" s="674"/>
      <c r="ETW279" s="674"/>
      <c r="ETX279" s="674"/>
      <c r="ETY279" s="674"/>
      <c r="ETZ279" s="674"/>
      <c r="EUA279" s="674"/>
      <c r="EUB279" s="674"/>
      <c r="EUC279" s="674"/>
      <c r="EUD279" s="674"/>
      <c r="EUE279" s="674"/>
      <c r="EUF279" s="674"/>
      <c r="EUG279" s="674"/>
      <c r="EUH279" s="675"/>
      <c r="EUI279" s="675"/>
      <c r="EUJ279" s="675"/>
      <c r="EUK279" s="675"/>
      <c r="EUL279" s="675"/>
      <c r="EUM279" s="674"/>
      <c r="EUN279" s="674"/>
      <c r="EUO279" s="675"/>
      <c r="EUP279" s="675"/>
      <c r="EUQ279" s="674"/>
      <c r="EUR279" s="674"/>
      <c r="EUS279" s="675"/>
      <c r="EUT279" s="675"/>
      <c r="EUU279" s="674"/>
      <c r="EUV279" s="674"/>
      <c r="EUW279" s="674"/>
      <c r="EUX279" s="674"/>
      <c r="EUY279" s="674"/>
      <c r="EUZ279" s="674"/>
      <c r="EVA279" s="674"/>
      <c r="EVB279" s="675"/>
      <c r="EVC279" s="675"/>
      <c r="EVD279" s="674"/>
      <c r="EVE279" s="674"/>
      <c r="EVF279" s="675"/>
      <c r="EVG279" s="675"/>
      <c r="EVH279" s="674"/>
      <c r="EVI279" s="674"/>
      <c r="EVJ279" s="674"/>
      <c r="EVK279" s="674"/>
      <c r="EVL279" s="674"/>
      <c r="EVM279" s="673"/>
      <c r="EVN279" s="677"/>
      <c r="EVO279" s="674"/>
      <c r="EVP279" s="674"/>
      <c r="EVQ279" s="674"/>
      <c r="EVR279" s="674"/>
      <c r="EVS279" s="674"/>
      <c r="EVT279" s="674"/>
      <c r="EVU279" s="674"/>
      <c r="EVV279" s="676"/>
      <c r="EVW279" s="676"/>
      <c r="EVX279" s="676"/>
      <c r="EVY279" s="676"/>
      <c r="EVZ279" s="676"/>
      <c r="EWA279" s="676"/>
      <c r="EWB279" s="676"/>
      <c r="EWC279" s="676"/>
      <c r="EWD279" s="676"/>
      <c r="EWE279" s="676"/>
      <c r="EWF279" s="676"/>
      <c r="EWG279" s="676"/>
      <c r="EWH279" s="676"/>
      <c r="EWI279" s="676"/>
      <c r="EWJ279" s="676"/>
      <c r="EWK279" s="676"/>
      <c r="EWL279" s="676"/>
      <c r="EWM279" s="676"/>
      <c r="EWN279" s="676"/>
      <c r="EWO279" s="676"/>
      <c r="EWP279" s="676"/>
      <c r="EWQ279" s="676"/>
      <c r="EWR279" s="676"/>
      <c r="EWS279" s="676"/>
      <c r="EWT279" s="676"/>
      <c r="EWU279" s="676"/>
      <c r="EWV279" s="676"/>
      <c r="EWW279" s="676"/>
      <c r="EWX279" s="676"/>
      <c r="EWY279" s="676"/>
      <c r="EWZ279" s="676"/>
      <c r="EXA279" s="676"/>
      <c r="EXB279" s="676"/>
      <c r="EXC279" s="676"/>
      <c r="EXD279" s="676"/>
      <c r="EXE279" s="676"/>
      <c r="EXF279" s="676"/>
      <c r="EXG279" s="676"/>
      <c r="EXH279" s="676"/>
      <c r="EXI279" s="676"/>
      <c r="EXJ279" s="676"/>
      <c r="EXK279" s="676"/>
      <c r="EXL279" s="676"/>
      <c r="EXM279" s="676"/>
      <c r="EXN279" s="674"/>
      <c r="EXO279" s="674"/>
      <c r="EXP279" s="674"/>
      <c r="EXQ279" s="674"/>
      <c r="EXR279" s="674"/>
      <c r="EXS279" s="674"/>
      <c r="EXT279" s="674"/>
      <c r="EXU279" s="674"/>
      <c r="EXV279" s="674"/>
      <c r="EXW279" s="674"/>
      <c r="EXX279" s="674"/>
      <c r="EXY279" s="674"/>
      <c r="EXZ279" s="674"/>
      <c r="EYA279" s="674"/>
      <c r="EYB279" s="674"/>
      <c r="EYC279" s="674"/>
      <c r="EYD279" s="674"/>
      <c r="EYE279" s="674"/>
      <c r="EYF279" s="674"/>
      <c r="EYG279" s="674"/>
      <c r="EYH279" s="674"/>
      <c r="EYI279" s="674"/>
      <c r="EYJ279" s="674"/>
      <c r="EYK279" s="674"/>
      <c r="EYL279" s="675"/>
      <c r="EYM279" s="675"/>
      <c r="EYN279" s="675"/>
      <c r="EYO279" s="675"/>
      <c r="EYP279" s="675"/>
      <c r="EYQ279" s="674"/>
      <c r="EYR279" s="674"/>
      <c r="EYS279" s="675"/>
      <c r="EYT279" s="675"/>
      <c r="EYU279" s="674"/>
      <c r="EYV279" s="674"/>
      <c r="EYW279" s="675"/>
      <c r="EYX279" s="675"/>
      <c r="EYY279" s="674"/>
      <c r="EYZ279" s="674"/>
      <c r="EZA279" s="674"/>
      <c r="EZB279" s="674"/>
      <c r="EZC279" s="674"/>
      <c r="EZD279" s="674"/>
      <c r="EZE279" s="674"/>
      <c r="EZF279" s="675"/>
      <c r="EZG279" s="675"/>
      <c r="EZH279" s="674"/>
      <c r="EZI279" s="674"/>
      <c r="EZJ279" s="675"/>
      <c r="EZK279" s="675"/>
      <c r="EZL279" s="674"/>
      <c r="EZM279" s="674"/>
      <c r="EZN279" s="674"/>
      <c r="EZO279" s="674"/>
      <c r="EZP279" s="674"/>
      <c r="EZQ279" s="673"/>
      <c r="EZR279" s="677"/>
      <c r="EZS279" s="674"/>
      <c r="EZT279" s="674"/>
      <c r="EZU279" s="674"/>
      <c r="EZV279" s="674"/>
      <c r="EZW279" s="674"/>
      <c r="EZX279" s="674"/>
      <c r="EZY279" s="674"/>
      <c r="EZZ279" s="676"/>
      <c r="FAA279" s="676"/>
      <c r="FAB279" s="676"/>
      <c r="FAC279" s="676"/>
      <c r="FAD279" s="676"/>
      <c r="FAE279" s="676"/>
      <c r="FAF279" s="676"/>
      <c r="FAG279" s="676"/>
      <c r="FAH279" s="676"/>
      <c r="FAI279" s="676"/>
      <c r="FAJ279" s="676"/>
      <c r="FAK279" s="676"/>
      <c r="FAL279" s="676"/>
      <c r="FAM279" s="676"/>
      <c r="FAN279" s="676"/>
      <c r="FAO279" s="676"/>
      <c r="FAP279" s="676"/>
      <c r="FAQ279" s="676"/>
      <c r="FAR279" s="676"/>
      <c r="FAS279" s="676"/>
      <c r="FAT279" s="676"/>
      <c r="FAU279" s="676"/>
      <c r="FAV279" s="676"/>
      <c r="FAW279" s="676"/>
      <c r="FAX279" s="676"/>
      <c r="FAY279" s="676"/>
      <c r="FAZ279" s="676"/>
      <c r="FBA279" s="676"/>
      <c r="FBB279" s="676"/>
      <c r="FBC279" s="676"/>
      <c r="FBD279" s="676"/>
      <c r="FBE279" s="676"/>
      <c r="FBF279" s="676"/>
      <c r="FBG279" s="676"/>
      <c r="FBH279" s="676"/>
      <c r="FBI279" s="676"/>
      <c r="FBJ279" s="676"/>
      <c r="FBK279" s="676"/>
      <c r="FBL279" s="676"/>
      <c r="FBM279" s="676"/>
      <c r="FBN279" s="676"/>
      <c r="FBO279" s="676"/>
      <c r="FBP279" s="676"/>
      <c r="FBQ279" s="676"/>
      <c r="FBR279" s="674"/>
      <c r="FBS279" s="674"/>
      <c r="FBT279" s="674"/>
      <c r="FBU279" s="674"/>
      <c r="FBV279" s="674"/>
      <c r="FBW279" s="674"/>
      <c r="FBX279" s="674"/>
      <c r="FBY279" s="674"/>
      <c r="FBZ279" s="674"/>
      <c r="FCA279" s="674"/>
      <c r="FCB279" s="674"/>
      <c r="FCC279" s="674"/>
      <c r="FCD279" s="674"/>
      <c r="FCE279" s="674"/>
      <c r="FCF279" s="674"/>
      <c r="FCG279" s="674"/>
      <c r="FCH279" s="674"/>
      <c r="FCI279" s="674"/>
      <c r="FCJ279" s="674"/>
      <c r="FCK279" s="674"/>
      <c r="FCL279" s="674"/>
      <c r="FCM279" s="674"/>
      <c r="FCN279" s="674"/>
      <c r="FCO279" s="674"/>
      <c r="FCP279" s="675"/>
      <c r="FCQ279" s="675"/>
      <c r="FCR279" s="675"/>
      <c r="FCS279" s="675"/>
      <c r="FCT279" s="675"/>
      <c r="FCU279" s="674"/>
      <c r="FCV279" s="674"/>
      <c r="FCW279" s="675"/>
      <c r="FCX279" s="675"/>
      <c r="FCY279" s="674"/>
      <c r="FCZ279" s="674"/>
      <c r="FDA279" s="675"/>
      <c r="FDB279" s="675"/>
      <c r="FDC279" s="674"/>
      <c r="FDD279" s="674"/>
      <c r="FDE279" s="674"/>
      <c r="FDF279" s="674"/>
      <c r="FDG279" s="674"/>
      <c r="FDH279" s="674"/>
      <c r="FDI279" s="674"/>
      <c r="FDJ279" s="675"/>
      <c r="FDK279" s="675"/>
      <c r="FDL279" s="674"/>
      <c r="FDM279" s="674"/>
      <c r="FDN279" s="675"/>
      <c r="FDO279" s="675"/>
      <c r="FDP279" s="674"/>
      <c r="FDQ279" s="674"/>
      <c r="FDR279" s="674"/>
      <c r="FDS279" s="674"/>
      <c r="FDT279" s="674"/>
      <c r="FDU279" s="673"/>
      <c r="FDV279" s="677"/>
      <c r="FDW279" s="674"/>
      <c r="FDX279" s="674"/>
      <c r="FDY279" s="674"/>
      <c r="FDZ279" s="674"/>
      <c r="FEA279" s="674"/>
      <c r="FEB279" s="674"/>
      <c r="FEC279" s="674"/>
      <c r="FED279" s="676"/>
      <c r="FEE279" s="676"/>
      <c r="FEF279" s="676"/>
      <c r="FEG279" s="676"/>
      <c r="FEH279" s="676"/>
      <c r="FEI279" s="676"/>
      <c r="FEJ279" s="676"/>
      <c r="FEK279" s="676"/>
      <c r="FEL279" s="676"/>
      <c r="FEM279" s="676"/>
      <c r="FEN279" s="676"/>
      <c r="FEO279" s="676"/>
      <c r="FEP279" s="676"/>
      <c r="FEQ279" s="676"/>
      <c r="FER279" s="676"/>
      <c r="FES279" s="676"/>
      <c r="FET279" s="676"/>
      <c r="FEU279" s="676"/>
      <c r="FEV279" s="676"/>
      <c r="FEW279" s="676"/>
      <c r="FEX279" s="676"/>
      <c r="FEY279" s="676"/>
      <c r="FEZ279" s="676"/>
      <c r="FFA279" s="676"/>
      <c r="FFB279" s="676"/>
      <c r="FFC279" s="676"/>
      <c r="FFD279" s="676"/>
      <c r="FFE279" s="676"/>
      <c r="FFF279" s="676"/>
      <c r="FFG279" s="676"/>
      <c r="FFH279" s="676"/>
      <c r="FFI279" s="676"/>
      <c r="FFJ279" s="676"/>
      <c r="FFK279" s="676"/>
      <c r="FFL279" s="676"/>
      <c r="FFM279" s="676"/>
      <c r="FFN279" s="676"/>
      <c r="FFO279" s="676"/>
      <c r="FFP279" s="676"/>
      <c r="FFQ279" s="676"/>
      <c r="FFR279" s="676"/>
      <c r="FFS279" s="676"/>
      <c r="FFT279" s="676"/>
      <c r="FFU279" s="676"/>
      <c r="FFV279" s="674"/>
      <c r="FFW279" s="674"/>
      <c r="FFX279" s="674"/>
      <c r="FFY279" s="674"/>
      <c r="FFZ279" s="674"/>
      <c r="FGA279" s="674"/>
      <c r="FGB279" s="674"/>
      <c r="FGC279" s="674"/>
      <c r="FGD279" s="674"/>
      <c r="FGE279" s="674"/>
      <c r="FGF279" s="674"/>
      <c r="FGG279" s="674"/>
      <c r="FGH279" s="674"/>
      <c r="FGI279" s="674"/>
      <c r="FGJ279" s="674"/>
      <c r="FGK279" s="674"/>
      <c r="FGL279" s="674"/>
      <c r="FGM279" s="674"/>
      <c r="FGN279" s="674"/>
      <c r="FGO279" s="674"/>
      <c r="FGP279" s="674"/>
      <c r="FGQ279" s="674"/>
      <c r="FGR279" s="674"/>
      <c r="FGS279" s="674"/>
      <c r="FGT279" s="675"/>
      <c r="FGU279" s="675"/>
      <c r="FGV279" s="675"/>
      <c r="FGW279" s="675"/>
      <c r="FGX279" s="675"/>
      <c r="FGY279" s="674"/>
      <c r="FGZ279" s="674"/>
      <c r="FHA279" s="675"/>
      <c r="FHB279" s="675"/>
      <c r="FHC279" s="674"/>
      <c r="FHD279" s="674"/>
      <c r="FHE279" s="675"/>
      <c r="FHF279" s="675"/>
      <c r="FHG279" s="674"/>
      <c r="FHH279" s="674"/>
      <c r="FHI279" s="674"/>
      <c r="FHJ279" s="674"/>
      <c r="FHK279" s="674"/>
      <c r="FHL279" s="674"/>
      <c r="FHM279" s="674"/>
      <c r="FHN279" s="675"/>
      <c r="FHO279" s="675"/>
      <c r="FHP279" s="674"/>
      <c r="FHQ279" s="674"/>
      <c r="FHR279" s="675"/>
      <c r="FHS279" s="675"/>
      <c r="FHT279" s="674"/>
      <c r="FHU279" s="674"/>
      <c r="FHV279" s="674"/>
      <c r="FHW279" s="674"/>
      <c r="FHX279" s="674"/>
      <c r="FHY279" s="673"/>
      <c r="FHZ279" s="677"/>
      <c r="FIA279" s="674"/>
      <c r="FIB279" s="674"/>
      <c r="FIC279" s="674"/>
      <c r="FID279" s="674"/>
      <c r="FIE279" s="674"/>
      <c r="FIF279" s="674"/>
      <c r="FIG279" s="674"/>
      <c r="FIH279" s="676"/>
      <c r="FII279" s="676"/>
      <c r="FIJ279" s="676"/>
      <c r="FIK279" s="676"/>
      <c r="FIL279" s="676"/>
      <c r="FIM279" s="676"/>
      <c r="FIN279" s="676"/>
      <c r="FIO279" s="676"/>
      <c r="FIP279" s="676"/>
      <c r="FIQ279" s="676"/>
      <c r="FIR279" s="676"/>
      <c r="FIS279" s="676"/>
      <c r="FIT279" s="676"/>
      <c r="FIU279" s="676"/>
      <c r="FIV279" s="676"/>
      <c r="FIW279" s="676"/>
      <c r="FIX279" s="676"/>
      <c r="FIY279" s="676"/>
      <c r="FIZ279" s="676"/>
      <c r="FJA279" s="676"/>
      <c r="FJB279" s="676"/>
      <c r="FJC279" s="676"/>
      <c r="FJD279" s="676"/>
      <c r="FJE279" s="676"/>
      <c r="FJF279" s="676"/>
      <c r="FJG279" s="676"/>
      <c r="FJH279" s="676"/>
      <c r="FJI279" s="676"/>
      <c r="FJJ279" s="676"/>
      <c r="FJK279" s="676"/>
      <c r="FJL279" s="676"/>
      <c r="FJM279" s="676"/>
      <c r="FJN279" s="676"/>
      <c r="FJO279" s="676"/>
      <c r="FJP279" s="676"/>
      <c r="FJQ279" s="676"/>
      <c r="FJR279" s="676"/>
      <c r="FJS279" s="676"/>
      <c r="FJT279" s="676"/>
      <c r="FJU279" s="676"/>
      <c r="FJV279" s="676"/>
      <c r="FJW279" s="676"/>
      <c r="FJX279" s="676"/>
      <c r="FJY279" s="676"/>
      <c r="FJZ279" s="674"/>
      <c r="FKA279" s="674"/>
      <c r="FKB279" s="674"/>
      <c r="FKC279" s="674"/>
      <c r="FKD279" s="674"/>
      <c r="FKE279" s="674"/>
      <c r="FKF279" s="674"/>
      <c r="FKG279" s="674"/>
      <c r="FKH279" s="674"/>
      <c r="FKI279" s="674"/>
      <c r="FKJ279" s="674"/>
      <c r="FKK279" s="674"/>
      <c r="FKL279" s="674"/>
      <c r="FKM279" s="674"/>
      <c r="FKN279" s="674"/>
      <c r="FKO279" s="674"/>
      <c r="FKP279" s="674"/>
      <c r="FKQ279" s="674"/>
      <c r="FKR279" s="674"/>
      <c r="FKS279" s="674"/>
      <c r="FKT279" s="674"/>
      <c r="FKU279" s="674"/>
      <c r="FKV279" s="674"/>
      <c r="FKW279" s="674"/>
      <c r="FKX279" s="675"/>
      <c r="FKY279" s="675"/>
      <c r="FKZ279" s="675"/>
      <c r="FLA279" s="675"/>
      <c r="FLB279" s="675"/>
      <c r="FLC279" s="674"/>
      <c r="FLD279" s="674"/>
      <c r="FLE279" s="675"/>
      <c r="FLF279" s="675"/>
      <c r="FLG279" s="674"/>
      <c r="FLH279" s="674"/>
      <c r="FLI279" s="675"/>
      <c r="FLJ279" s="675"/>
      <c r="FLK279" s="674"/>
      <c r="FLL279" s="674"/>
      <c r="FLM279" s="674"/>
      <c r="FLN279" s="674"/>
      <c r="FLO279" s="674"/>
      <c r="FLP279" s="674"/>
      <c r="FLQ279" s="674"/>
      <c r="FLR279" s="675"/>
      <c r="FLS279" s="675"/>
      <c r="FLT279" s="674"/>
      <c r="FLU279" s="674"/>
      <c r="FLV279" s="675"/>
      <c r="FLW279" s="675"/>
      <c r="FLX279" s="674"/>
      <c r="FLY279" s="674"/>
      <c r="FLZ279" s="674"/>
      <c r="FMA279" s="674"/>
      <c r="FMB279" s="674"/>
      <c r="FMC279" s="673"/>
      <c r="FMD279" s="677"/>
      <c r="FME279" s="674"/>
      <c r="FMF279" s="674"/>
      <c r="FMG279" s="674"/>
      <c r="FMH279" s="674"/>
      <c r="FMI279" s="674"/>
      <c r="FMJ279" s="674"/>
      <c r="FMK279" s="674"/>
      <c r="FML279" s="676"/>
      <c r="FMM279" s="676"/>
      <c r="FMN279" s="676"/>
      <c r="FMO279" s="676"/>
      <c r="FMP279" s="676"/>
      <c r="FMQ279" s="676"/>
      <c r="FMR279" s="676"/>
      <c r="FMS279" s="676"/>
      <c r="FMT279" s="676"/>
      <c r="FMU279" s="676"/>
      <c r="FMV279" s="676"/>
      <c r="FMW279" s="676"/>
      <c r="FMX279" s="676"/>
      <c r="FMY279" s="676"/>
      <c r="FMZ279" s="676"/>
      <c r="FNA279" s="676"/>
      <c r="FNB279" s="676"/>
      <c r="FNC279" s="676"/>
      <c r="FND279" s="676"/>
      <c r="FNE279" s="676"/>
      <c r="FNF279" s="676"/>
      <c r="FNG279" s="676"/>
      <c r="FNH279" s="676"/>
      <c r="FNI279" s="676"/>
      <c r="FNJ279" s="676"/>
      <c r="FNK279" s="676"/>
      <c r="FNL279" s="676"/>
      <c r="FNM279" s="676"/>
      <c r="FNN279" s="676"/>
      <c r="FNO279" s="676"/>
      <c r="FNP279" s="676"/>
      <c r="FNQ279" s="676"/>
      <c r="FNR279" s="676"/>
      <c r="FNS279" s="676"/>
      <c r="FNT279" s="676"/>
      <c r="FNU279" s="676"/>
      <c r="FNV279" s="676"/>
      <c r="FNW279" s="676"/>
      <c r="FNX279" s="676"/>
      <c r="FNY279" s="676"/>
      <c r="FNZ279" s="676"/>
      <c r="FOA279" s="676"/>
      <c r="FOB279" s="676"/>
      <c r="FOC279" s="676"/>
      <c r="FOD279" s="674"/>
      <c r="FOE279" s="674"/>
      <c r="FOF279" s="674"/>
      <c r="FOG279" s="674"/>
      <c r="FOH279" s="674"/>
      <c r="FOI279" s="674"/>
      <c r="FOJ279" s="674"/>
      <c r="FOK279" s="674"/>
      <c r="FOL279" s="674"/>
      <c r="FOM279" s="674"/>
      <c r="FON279" s="674"/>
      <c r="FOO279" s="674"/>
      <c r="FOP279" s="674"/>
      <c r="FOQ279" s="674"/>
      <c r="FOR279" s="674"/>
      <c r="FOS279" s="674"/>
      <c r="FOT279" s="674"/>
      <c r="FOU279" s="674"/>
      <c r="FOV279" s="674"/>
      <c r="FOW279" s="674"/>
      <c r="FOX279" s="674"/>
      <c r="FOY279" s="674"/>
      <c r="FOZ279" s="674"/>
      <c r="FPA279" s="674"/>
      <c r="FPB279" s="675"/>
      <c r="FPC279" s="675"/>
      <c r="FPD279" s="675"/>
      <c r="FPE279" s="675"/>
      <c r="FPF279" s="675"/>
      <c r="FPG279" s="674"/>
      <c r="FPH279" s="674"/>
      <c r="FPI279" s="675"/>
      <c r="FPJ279" s="675"/>
      <c r="FPK279" s="674"/>
      <c r="FPL279" s="674"/>
      <c r="FPM279" s="675"/>
      <c r="FPN279" s="675"/>
      <c r="FPO279" s="674"/>
      <c r="FPP279" s="674"/>
      <c r="FPQ279" s="674"/>
      <c r="FPR279" s="674"/>
      <c r="FPS279" s="674"/>
      <c r="FPT279" s="674"/>
      <c r="FPU279" s="674"/>
      <c r="FPV279" s="675"/>
      <c r="FPW279" s="675"/>
      <c r="FPX279" s="674"/>
      <c r="FPY279" s="674"/>
      <c r="FPZ279" s="675"/>
      <c r="FQA279" s="675"/>
      <c r="FQB279" s="674"/>
      <c r="FQC279" s="674"/>
      <c r="FQD279" s="674"/>
      <c r="FQE279" s="674"/>
      <c r="FQF279" s="674"/>
      <c r="FQG279" s="673"/>
      <c r="FQH279" s="677"/>
      <c r="FQI279" s="674"/>
      <c r="FQJ279" s="674"/>
      <c r="FQK279" s="674"/>
      <c r="FQL279" s="674"/>
      <c r="FQM279" s="674"/>
      <c r="FQN279" s="674"/>
      <c r="FQO279" s="674"/>
      <c r="FQP279" s="676"/>
      <c r="FQQ279" s="676"/>
      <c r="FQR279" s="676"/>
      <c r="FQS279" s="676"/>
      <c r="FQT279" s="676"/>
      <c r="FQU279" s="676"/>
      <c r="FQV279" s="676"/>
      <c r="FQW279" s="676"/>
      <c r="FQX279" s="676"/>
      <c r="FQY279" s="676"/>
      <c r="FQZ279" s="676"/>
      <c r="FRA279" s="676"/>
      <c r="FRB279" s="676"/>
      <c r="FRC279" s="676"/>
      <c r="FRD279" s="676"/>
      <c r="FRE279" s="676"/>
      <c r="FRF279" s="676"/>
      <c r="FRG279" s="676"/>
      <c r="FRH279" s="676"/>
      <c r="FRI279" s="676"/>
      <c r="FRJ279" s="676"/>
      <c r="FRK279" s="676"/>
      <c r="FRL279" s="676"/>
      <c r="FRM279" s="676"/>
      <c r="FRN279" s="676"/>
      <c r="FRO279" s="676"/>
      <c r="FRP279" s="676"/>
      <c r="FRQ279" s="676"/>
      <c r="FRR279" s="676"/>
      <c r="FRS279" s="676"/>
      <c r="FRT279" s="676"/>
      <c r="FRU279" s="676"/>
      <c r="FRV279" s="676"/>
      <c r="FRW279" s="676"/>
      <c r="FRX279" s="676"/>
      <c r="FRY279" s="676"/>
      <c r="FRZ279" s="676"/>
      <c r="FSA279" s="676"/>
      <c r="FSB279" s="676"/>
      <c r="FSC279" s="676"/>
      <c r="FSD279" s="676"/>
      <c r="FSE279" s="676"/>
      <c r="FSF279" s="676"/>
      <c r="FSG279" s="676"/>
      <c r="FSH279" s="674"/>
      <c r="FSI279" s="674"/>
      <c r="FSJ279" s="674"/>
      <c r="FSK279" s="674"/>
      <c r="FSL279" s="674"/>
      <c r="FSM279" s="674"/>
      <c r="FSN279" s="674"/>
      <c r="FSO279" s="674"/>
      <c r="FSP279" s="674"/>
      <c r="FSQ279" s="674"/>
      <c r="FSR279" s="674"/>
      <c r="FSS279" s="674"/>
      <c r="FST279" s="674"/>
      <c r="FSU279" s="674"/>
      <c r="FSV279" s="674"/>
      <c r="FSW279" s="674"/>
      <c r="FSX279" s="674"/>
      <c r="FSY279" s="674"/>
      <c r="FSZ279" s="674"/>
      <c r="FTA279" s="674"/>
      <c r="FTB279" s="674"/>
      <c r="FTC279" s="674"/>
      <c r="FTD279" s="674"/>
      <c r="FTE279" s="674"/>
      <c r="FTF279" s="675"/>
      <c r="FTG279" s="675"/>
      <c r="FTH279" s="675"/>
      <c r="FTI279" s="675"/>
      <c r="FTJ279" s="675"/>
      <c r="FTK279" s="674"/>
      <c r="FTL279" s="674"/>
      <c r="FTM279" s="675"/>
      <c r="FTN279" s="675"/>
      <c r="FTO279" s="674"/>
      <c r="FTP279" s="674"/>
      <c r="FTQ279" s="675"/>
      <c r="FTR279" s="675"/>
      <c r="FTS279" s="674"/>
      <c r="FTT279" s="674"/>
      <c r="FTU279" s="674"/>
      <c r="FTV279" s="674"/>
      <c r="FTW279" s="674"/>
      <c r="FTX279" s="674"/>
      <c r="FTY279" s="674"/>
      <c r="FTZ279" s="675"/>
      <c r="FUA279" s="675"/>
      <c r="FUB279" s="674"/>
      <c r="FUC279" s="674"/>
      <c r="FUD279" s="675"/>
      <c r="FUE279" s="675"/>
      <c r="FUF279" s="674"/>
      <c r="FUG279" s="674"/>
      <c r="FUH279" s="674"/>
      <c r="FUI279" s="674"/>
      <c r="FUJ279" s="674"/>
      <c r="FUK279" s="673"/>
      <c r="FUL279" s="677"/>
      <c r="FUM279" s="674"/>
      <c r="FUN279" s="674"/>
      <c r="FUO279" s="674"/>
      <c r="FUP279" s="674"/>
      <c r="FUQ279" s="674"/>
      <c r="FUR279" s="674"/>
      <c r="FUS279" s="674"/>
      <c r="FUT279" s="676"/>
      <c r="FUU279" s="676"/>
      <c r="FUV279" s="676"/>
      <c r="FUW279" s="676"/>
      <c r="FUX279" s="676"/>
      <c r="FUY279" s="676"/>
      <c r="FUZ279" s="676"/>
      <c r="FVA279" s="676"/>
      <c r="FVB279" s="676"/>
      <c r="FVC279" s="676"/>
      <c r="FVD279" s="676"/>
      <c r="FVE279" s="676"/>
      <c r="FVF279" s="676"/>
      <c r="FVG279" s="676"/>
      <c r="FVH279" s="676"/>
      <c r="FVI279" s="676"/>
      <c r="FVJ279" s="676"/>
      <c r="FVK279" s="676"/>
      <c r="FVL279" s="676"/>
      <c r="FVM279" s="676"/>
      <c r="FVN279" s="676"/>
      <c r="FVO279" s="676"/>
      <c r="FVP279" s="676"/>
      <c r="FVQ279" s="676"/>
      <c r="FVR279" s="676"/>
      <c r="FVS279" s="676"/>
      <c r="FVT279" s="676"/>
      <c r="FVU279" s="676"/>
      <c r="FVV279" s="676"/>
      <c r="FVW279" s="676"/>
      <c r="FVX279" s="676"/>
      <c r="FVY279" s="676"/>
      <c r="FVZ279" s="676"/>
      <c r="FWA279" s="676"/>
      <c r="FWB279" s="676"/>
      <c r="FWC279" s="676"/>
      <c r="FWD279" s="676"/>
      <c r="FWE279" s="676"/>
      <c r="FWF279" s="676"/>
      <c r="FWG279" s="676"/>
      <c r="FWH279" s="676"/>
      <c r="FWI279" s="676"/>
      <c r="FWJ279" s="676"/>
      <c r="FWK279" s="676"/>
      <c r="FWL279" s="674"/>
      <c r="FWM279" s="674"/>
      <c r="FWN279" s="674"/>
      <c r="FWO279" s="674"/>
      <c r="FWP279" s="674"/>
      <c r="FWQ279" s="674"/>
      <c r="FWR279" s="674"/>
      <c r="FWS279" s="674"/>
      <c r="FWT279" s="674"/>
      <c r="FWU279" s="674"/>
      <c r="FWV279" s="674"/>
      <c r="FWW279" s="674"/>
      <c r="FWX279" s="674"/>
      <c r="FWY279" s="674"/>
      <c r="FWZ279" s="674"/>
      <c r="FXA279" s="674"/>
      <c r="FXB279" s="674"/>
      <c r="FXC279" s="674"/>
      <c r="FXD279" s="674"/>
      <c r="FXE279" s="674"/>
      <c r="FXF279" s="674"/>
      <c r="FXG279" s="674"/>
      <c r="FXH279" s="674"/>
      <c r="FXI279" s="674"/>
      <c r="FXJ279" s="675"/>
      <c r="FXK279" s="675"/>
      <c r="FXL279" s="675"/>
      <c r="FXM279" s="675"/>
      <c r="FXN279" s="675"/>
      <c r="FXO279" s="674"/>
      <c r="FXP279" s="674"/>
      <c r="FXQ279" s="675"/>
      <c r="FXR279" s="675"/>
      <c r="FXS279" s="674"/>
      <c r="FXT279" s="674"/>
      <c r="FXU279" s="675"/>
      <c r="FXV279" s="675"/>
      <c r="FXW279" s="674"/>
      <c r="FXX279" s="674"/>
      <c r="FXY279" s="674"/>
      <c r="FXZ279" s="674"/>
      <c r="FYA279" s="674"/>
      <c r="FYB279" s="674"/>
      <c r="FYC279" s="674"/>
      <c r="FYD279" s="675"/>
      <c r="FYE279" s="675"/>
      <c r="FYF279" s="674"/>
      <c r="FYG279" s="674"/>
      <c r="FYH279" s="675"/>
      <c r="FYI279" s="675"/>
      <c r="FYJ279" s="674"/>
      <c r="FYK279" s="674"/>
      <c r="FYL279" s="674"/>
      <c r="FYM279" s="674"/>
      <c r="FYN279" s="674"/>
      <c r="FYO279" s="673"/>
      <c r="FYP279" s="677"/>
      <c r="FYQ279" s="674"/>
      <c r="FYR279" s="674"/>
      <c r="FYS279" s="674"/>
      <c r="FYT279" s="674"/>
      <c r="FYU279" s="674"/>
      <c r="FYV279" s="674"/>
      <c r="FYW279" s="674"/>
      <c r="FYX279" s="676"/>
      <c r="FYY279" s="676"/>
      <c r="FYZ279" s="676"/>
      <c r="FZA279" s="676"/>
      <c r="FZB279" s="676"/>
      <c r="FZC279" s="676"/>
      <c r="FZD279" s="676"/>
      <c r="FZE279" s="676"/>
      <c r="FZF279" s="676"/>
      <c r="FZG279" s="676"/>
      <c r="FZH279" s="676"/>
      <c r="FZI279" s="676"/>
      <c r="FZJ279" s="676"/>
      <c r="FZK279" s="676"/>
      <c r="FZL279" s="676"/>
      <c r="FZM279" s="676"/>
      <c r="FZN279" s="676"/>
      <c r="FZO279" s="676"/>
      <c r="FZP279" s="676"/>
      <c r="FZQ279" s="676"/>
      <c r="FZR279" s="676"/>
      <c r="FZS279" s="676"/>
      <c r="FZT279" s="676"/>
      <c r="FZU279" s="676"/>
      <c r="FZV279" s="676"/>
      <c r="FZW279" s="676"/>
      <c r="FZX279" s="676"/>
      <c r="FZY279" s="676"/>
      <c r="FZZ279" s="676"/>
      <c r="GAA279" s="676"/>
      <c r="GAB279" s="676"/>
      <c r="GAC279" s="676"/>
      <c r="GAD279" s="676"/>
      <c r="GAE279" s="676"/>
      <c r="GAF279" s="676"/>
      <c r="GAG279" s="676"/>
      <c r="GAH279" s="676"/>
      <c r="GAI279" s="676"/>
      <c r="GAJ279" s="676"/>
      <c r="GAK279" s="676"/>
      <c r="GAL279" s="676"/>
      <c r="GAM279" s="676"/>
      <c r="GAN279" s="676"/>
      <c r="GAO279" s="676"/>
      <c r="GAP279" s="674"/>
      <c r="GAQ279" s="674"/>
      <c r="GAR279" s="674"/>
      <c r="GAS279" s="674"/>
      <c r="GAT279" s="674"/>
      <c r="GAU279" s="674"/>
      <c r="GAV279" s="674"/>
      <c r="GAW279" s="674"/>
      <c r="GAX279" s="674"/>
      <c r="GAY279" s="674"/>
      <c r="GAZ279" s="674"/>
      <c r="GBA279" s="674"/>
      <c r="GBB279" s="674"/>
      <c r="GBC279" s="674"/>
      <c r="GBD279" s="674"/>
      <c r="GBE279" s="674"/>
      <c r="GBF279" s="674"/>
      <c r="GBG279" s="674"/>
      <c r="GBH279" s="674"/>
      <c r="GBI279" s="674"/>
      <c r="GBJ279" s="674"/>
      <c r="GBK279" s="674"/>
      <c r="GBL279" s="674"/>
      <c r="GBM279" s="674"/>
      <c r="GBN279" s="675"/>
      <c r="GBO279" s="675"/>
      <c r="GBP279" s="675"/>
      <c r="GBQ279" s="675"/>
      <c r="GBR279" s="675"/>
      <c r="GBS279" s="674"/>
      <c r="GBT279" s="674"/>
      <c r="GBU279" s="675"/>
      <c r="GBV279" s="675"/>
      <c r="GBW279" s="674"/>
      <c r="GBX279" s="674"/>
      <c r="GBY279" s="675"/>
      <c r="GBZ279" s="675"/>
      <c r="GCA279" s="674"/>
      <c r="GCB279" s="674"/>
      <c r="GCC279" s="674"/>
      <c r="GCD279" s="674"/>
      <c r="GCE279" s="674"/>
      <c r="GCF279" s="674"/>
      <c r="GCG279" s="674"/>
      <c r="GCH279" s="675"/>
      <c r="GCI279" s="675"/>
      <c r="GCJ279" s="674"/>
      <c r="GCK279" s="674"/>
      <c r="GCL279" s="675"/>
      <c r="GCM279" s="675"/>
      <c r="GCN279" s="674"/>
      <c r="GCO279" s="674"/>
      <c r="GCP279" s="674"/>
      <c r="GCQ279" s="674"/>
      <c r="GCR279" s="674"/>
      <c r="GCS279" s="673"/>
      <c r="GCT279" s="677"/>
      <c r="GCU279" s="674"/>
      <c r="GCV279" s="674"/>
      <c r="GCW279" s="674"/>
      <c r="GCX279" s="674"/>
      <c r="GCY279" s="674"/>
      <c r="GCZ279" s="674"/>
      <c r="GDA279" s="674"/>
      <c r="GDB279" s="676"/>
      <c r="GDC279" s="676"/>
      <c r="GDD279" s="676"/>
      <c r="GDE279" s="676"/>
      <c r="GDF279" s="676"/>
      <c r="GDG279" s="676"/>
      <c r="GDH279" s="676"/>
      <c r="GDI279" s="676"/>
      <c r="GDJ279" s="676"/>
      <c r="GDK279" s="676"/>
      <c r="GDL279" s="676"/>
      <c r="GDM279" s="676"/>
      <c r="GDN279" s="676"/>
      <c r="GDO279" s="676"/>
      <c r="GDP279" s="676"/>
      <c r="GDQ279" s="676"/>
      <c r="GDR279" s="676"/>
      <c r="GDS279" s="676"/>
      <c r="GDT279" s="676"/>
      <c r="GDU279" s="676"/>
      <c r="GDV279" s="676"/>
      <c r="GDW279" s="676"/>
      <c r="GDX279" s="676"/>
      <c r="GDY279" s="676"/>
      <c r="GDZ279" s="676"/>
      <c r="GEA279" s="676"/>
      <c r="GEB279" s="676"/>
      <c r="GEC279" s="676"/>
      <c r="GED279" s="676"/>
      <c r="GEE279" s="676"/>
      <c r="GEF279" s="676"/>
      <c r="GEG279" s="676"/>
      <c r="GEH279" s="676"/>
      <c r="GEI279" s="676"/>
      <c r="GEJ279" s="676"/>
      <c r="GEK279" s="676"/>
      <c r="GEL279" s="676"/>
      <c r="GEM279" s="676"/>
      <c r="GEN279" s="676"/>
      <c r="GEO279" s="676"/>
      <c r="GEP279" s="676"/>
      <c r="GEQ279" s="676"/>
      <c r="GER279" s="676"/>
      <c r="GES279" s="676"/>
      <c r="GET279" s="674"/>
      <c r="GEU279" s="674"/>
      <c r="GEV279" s="674"/>
      <c r="GEW279" s="674"/>
      <c r="GEX279" s="674"/>
      <c r="GEY279" s="674"/>
      <c r="GEZ279" s="674"/>
      <c r="GFA279" s="674"/>
      <c r="GFB279" s="674"/>
      <c r="GFC279" s="674"/>
      <c r="GFD279" s="674"/>
      <c r="GFE279" s="674"/>
      <c r="GFF279" s="674"/>
      <c r="GFG279" s="674"/>
      <c r="GFH279" s="674"/>
      <c r="GFI279" s="674"/>
      <c r="GFJ279" s="674"/>
      <c r="GFK279" s="674"/>
      <c r="GFL279" s="674"/>
      <c r="GFM279" s="674"/>
      <c r="GFN279" s="674"/>
      <c r="GFO279" s="674"/>
      <c r="GFP279" s="674"/>
      <c r="GFQ279" s="674"/>
      <c r="GFR279" s="675"/>
      <c r="GFS279" s="675"/>
      <c r="GFT279" s="675"/>
      <c r="GFU279" s="675"/>
      <c r="GFV279" s="675"/>
      <c r="GFW279" s="674"/>
      <c r="GFX279" s="674"/>
      <c r="GFY279" s="675"/>
      <c r="GFZ279" s="675"/>
      <c r="GGA279" s="674"/>
      <c r="GGB279" s="674"/>
      <c r="GGC279" s="675"/>
      <c r="GGD279" s="675"/>
      <c r="GGE279" s="674"/>
      <c r="GGF279" s="674"/>
      <c r="GGG279" s="674"/>
      <c r="GGH279" s="674"/>
      <c r="GGI279" s="674"/>
      <c r="GGJ279" s="674"/>
      <c r="GGK279" s="674"/>
      <c r="GGL279" s="675"/>
      <c r="GGM279" s="675"/>
      <c r="GGN279" s="674"/>
      <c r="GGO279" s="674"/>
      <c r="GGP279" s="675"/>
      <c r="GGQ279" s="675"/>
      <c r="GGR279" s="674"/>
      <c r="GGS279" s="674"/>
      <c r="GGT279" s="674"/>
      <c r="GGU279" s="674"/>
      <c r="GGV279" s="674"/>
      <c r="GGW279" s="673"/>
      <c r="GGX279" s="677"/>
      <c r="GGY279" s="674"/>
      <c r="GGZ279" s="674"/>
      <c r="GHA279" s="674"/>
      <c r="GHB279" s="674"/>
      <c r="GHC279" s="674"/>
      <c r="GHD279" s="674"/>
      <c r="GHE279" s="674"/>
      <c r="GHF279" s="676"/>
      <c r="GHG279" s="676"/>
      <c r="GHH279" s="676"/>
      <c r="GHI279" s="676"/>
      <c r="GHJ279" s="676"/>
      <c r="GHK279" s="676"/>
      <c r="GHL279" s="676"/>
      <c r="GHM279" s="676"/>
      <c r="GHN279" s="676"/>
      <c r="GHO279" s="676"/>
      <c r="GHP279" s="676"/>
      <c r="GHQ279" s="676"/>
      <c r="GHR279" s="676"/>
      <c r="GHS279" s="676"/>
      <c r="GHT279" s="676"/>
      <c r="GHU279" s="676"/>
      <c r="GHV279" s="676"/>
      <c r="GHW279" s="676"/>
      <c r="GHX279" s="676"/>
      <c r="GHY279" s="676"/>
      <c r="GHZ279" s="676"/>
      <c r="GIA279" s="676"/>
      <c r="GIB279" s="676"/>
      <c r="GIC279" s="676"/>
      <c r="GID279" s="676"/>
      <c r="GIE279" s="676"/>
      <c r="GIF279" s="676"/>
      <c r="GIG279" s="676"/>
      <c r="GIH279" s="676"/>
      <c r="GII279" s="676"/>
      <c r="GIJ279" s="676"/>
      <c r="GIK279" s="676"/>
      <c r="GIL279" s="676"/>
      <c r="GIM279" s="676"/>
      <c r="GIN279" s="676"/>
      <c r="GIO279" s="676"/>
      <c r="GIP279" s="676"/>
      <c r="GIQ279" s="676"/>
      <c r="GIR279" s="676"/>
      <c r="GIS279" s="676"/>
      <c r="GIT279" s="676"/>
      <c r="GIU279" s="676"/>
      <c r="GIV279" s="676"/>
      <c r="GIW279" s="676"/>
      <c r="GIX279" s="674"/>
      <c r="GIY279" s="674"/>
      <c r="GIZ279" s="674"/>
      <c r="GJA279" s="674"/>
      <c r="GJB279" s="674"/>
      <c r="GJC279" s="674"/>
      <c r="GJD279" s="674"/>
      <c r="GJE279" s="674"/>
      <c r="GJF279" s="674"/>
      <c r="GJG279" s="674"/>
      <c r="GJH279" s="674"/>
      <c r="GJI279" s="674"/>
      <c r="GJJ279" s="674"/>
      <c r="GJK279" s="674"/>
      <c r="GJL279" s="674"/>
      <c r="GJM279" s="674"/>
      <c r="GJN279" s="674"/>
      <c r="GJO279" s="674"/>
      <c r="GJP279" s="674"/>
      <c r="GJQ279" s="674"/>
      <c r="GJR279" s="674"/>
      <c r="GJS279" s="674"/>
      <c r="GJT279" s="674"/>
      <c r="GJU279" s="674"/>
      <c r="GJV279" s="675"/>
      <c r="GJW279" s="675"/>
      <c r="GJX279" s="675"/>
      <c r="GJY279" s="675"/>
      <c r="GJZ279" s="675"/>
      <c r="GKA279" s="674"/>
      <c r="GKB279" s="674"/>
      <c r="GKC279" s="675"/>
      <c r="GKD279" s="675"/>
      <c r="GKE279" s="674"/>
      <c r="GKF279" s="674"/>
      <c r="GKG279" s="675"/>
      <c r="GKH279" s="675"/>
      <c r="GKI279" s="674"/>
      <c r="GKJ279" s="674"/>
      <c r="GKK279" s="674"/>
      <c r="GKL279" s="674"/>
      <c r="GKM279" s="674"/>
      <c r="GKN279" s="674"/>
      <c r="GKO279" s="674"/>
      <c r="GKP279" s="675"/>
      <c r="GKQ279" s="675"/>
      <c r="GKR279" s="674"/>
      <c r="GKS279" s="674"/>
      <c r="GKT279" s="675"/>
      <c r="GKU279" s="675"/>
      <c r="GKV279" s="674"/>
      <c r="GKW279" s="674"/>
      <c r="GKX279" s="674"/>
      <c r="GKY279" s="674"/>
      <c r="GKZ279" s="674"/>
      <c r="GLA279" s="673"/>
      <c r="GLB279" s="677"/>
      <c r="GLC279" s="674"/>
      <c r="GLD279" s="674"/>
      <c r="GLE279" s="674"/>
      <c r="GLF279" s="674"/>
      <c r="GLG279" s="674"/>
      <c r="GLH279" s="674"/>
      <c r="GLI279" s="674"/>
      <c r="GLJ279" s="676"/>
      <c r="GLK279" s="676"/>
      <c r="GLL279" s="676"/>
      <c r="GLM279" s="676"/>
      <c r="GLN279" s="676"/>
      <c r="GLO279" s="676"/>
      <c r="GLP279" s="676"/>
      <c r="GLQ279" s="676"/>
      <c r="GLR279" s="676"/>
      <c r="GLS279" s="676"/>
      <c r="GLT279" s="676"/>
      <c r="GLU279" s="676"/>
      <c r="GLV279" s="676"/>
      <c r="GLW279" s="676"/>
      <c r="GLX279" s="676"/>
      <c r="GLY279" s="676"/>
      <c r="GLZ279" s="676"/>
      <c r="GMA279" s="676"/>
      <c r="GMB279" s="676"/>
      <c r="GMC279" s="676"/>
      <c r="GMD279" s="676"/>
      <c r="GME279" s="676"/>
      <c r="GMF279" s="676"/>
      <c r="GMG279" s="676"/>
      <c r="GMH279" s="676"/>
      <c r="GMI279" s="676"/>
      <c r="GMJ279" s="676"/>
      <c r="GMK279" s="676"/>
      <c r="GML279" s="676"/>
      <c r="GMM279" s="676"/>
      <c r="GMN279" s="676"/>
      <c r="GMO279" s="676"/>
      <c r="GMP279" s="676"/>
      <c r="GMQ279" s="676"/>
      <c r="GMR279" s="676"/>
      <c r="GMS279" s="676"/>
      <c r="GMT279" s="676"/>
      <c r="GMU279" s="676"/>
      <c r="GMV279" s="676"/>
      <c r="GMW279" s="676"/>
      <c r="GMX279" s="676"/>
      <c r="GMY279" s="676"/>
      <c r="GMZ279" s="676"/>
      <c r="GNA279" s="676"/>
      <c r="GNB279" s="674"/>
      <c r="GNC279" s="674"/>
      <c r="GND279" s="674"/>
      <c r="GNE279" s="674"/>
      <c r="GNF279" s="674"/>
      <c r="GNG279" s="674"/>
      <c r="GNH279" s="674"/>
      <c r="GNI279" s="674"/>
      <c r="GNJ279" s="674"/>
      <c r="GNK279" s="674"/>
      <c r="GNL279" s="674"/>
      <c r="GNM279" s="674"/>
      <c r="GNN279" s="674"/>
      <c r="GNO279" s="674"/>
      <c r="GNP279" s="674"/>
      <c r="GNQ279" s="674"/>
      <c r="GNR279" s="674"/>
      <c r="GNS279" s="674"/>
      <c r="GNT279" s="674"/>
      <c r="GNU279" s="674"/>
      <c r="GNV279" s="674"/>
      <c r="GNW279" s="674"/>
      <c r="GNX279" s="674"/>
      <c r="GNY279" s="674"/>
      <c r="GNZ279" s="675"/>
      <c r="GOA279" s="675"/>
      <c r="GOB279" s="675"/>
      <c r="GOC279" s="675"/>
      <c r="GOD279" s="675"/>
      <c r="GOE279" s="674"/>
      <c r="GOF279" s="674"/>
      <c r="GOG279" s="675"/>
      <c r="GOH279" s="675"/>
      <c r="GOI279" s="674"/>
      <c r="GOJ279" s="674"/>
      <c r="GOK279" s="675"/>
      <c r="GOL279" s="675"/>
      <c r="GOM279" s="674"/>
      <c r="GON279" s="674"/>
      <c r="GOO279" s="674"/>
      <c r="GOP279" s="674"/>
      <c r="GOQ279" s="674"/>
      <c r="GOR279" s="674"/>
      <c r="GOS279" s="674"/>
      <c r="GOT279" s="675"/>
      <c r="GOU279" s="675"/>
      <c r="GOV279" s="674"/>
      <c r="GOW279" s="674"/>
      <c r="GOX279" s="675"/>
      <c r="GOY279" s="675"/>
      <c r="GOZ279" s="674"/>
      <c r="GPA279" s="674"/>
      <c r="GPB279" s="674"/>
      <c r="GPC279" s="674"/>
      <c r="GPD279" s="674"/>
      <c r="GPE279" s="673"/>
      <c r="GPF279" s="677"/>
      <c r="GPG279" s="674"/>
      <c r="GPH279" s="674"/>
      <c r="GPI279" s="674"/>
      <c r="GPJ279" s="674"/>
      <c r="GPK279" s="674"/>
      <c r="GPL279" s="674"/>
      <c r="GPM279" s="674"/>
      <c r="GPN279" s="676"/>
      <c r="GPO279" s="676"/>
      <c r="GPP279" s="676"/>
      <c r="GPQ279" s="676"/>
      <c r="GPR279" s="676"/>
      <c r="GPS279" s="676"/>
      <c r="GPT279" s="676"/>
      <c r="GPU279" s="676"/>
      <c r="GPV279" s="676"/>
      <c r="GPW279" s="676"/>
      <c r="GPX279" s="676"/>
      <c r="GPY279" s="676"/>
      <c r="GPZ279" s="676"/>
      <c r="GQA279" s="676"/>
      <c r="GQB279" s="676"/>
      <c r="GQC279" s="676"/>
      <c r="GQD279" s="676"/>
      <c r="GQE279" s="676"/>
      <c r="GQF279" s="676"/>
      <c r="GQG279" s="676"/>
      <c r="GQH279" s="676"/>
      <c r="GQI279" s="676"/>
      <c r="GQJ279" s="676"/>
      <c r="GQK279" s="676"/>
      <c r="GQL279" s="676"/>
      <c r="GQM279" s="676"/>
      <c r="GQN279" s="676"/>
      <c r="GQO279" s="676"/>
      <c r="GQP279" s="676"/>
      <c r="GQQ279" s="676"/>
      <c r="GQR279" s="676"/>
      <c r="GQS279" s="676"/>
      <c r="GQT279" s="676"/>
      <c r="GQU279" s="676"/>
      <c r="GQV279" s="676"/>
      <c r="GQW279" s="676"/>
      <c r="GQX279" s="676"/>
      <c r="GQY279" s="676"/>
      <c r="GQZ279" s="676"/>
      <c r="GRA279" s="676"/>
      <c r="GRB279" s="676"/>
      <c r="GRC279" s="676"/>
      <c r="GRD279" s="676"/>
      <c r="GRE279" s="676"/>
      <c r="GRF279" s="674"/>
      <c r="GRG279" s="674"/>
      <c r="GRH279" s="674"/>
      <c r="GRI279" s="674"/>
      <c r="GRJ279" s="674"/>
      <c r="GRK279" s="674"/>
      <c r="GRL279" s="674"/>
      <c r="GRM279" s="674"/>
      <c r="GRN279" s="674"/>
      <c r="GRO279" s="674"/>
      <c r="GRP279" s="674"/>
      <c r="GRQ279" s="674"/>
      <c r="GRR279" s="674"/>
      <c r="GRS279" s="674"/>
      <c r="GRT279" s="674"/>
      <c r="GRU279" s="674"/>
      <c r="GRV279" s="674"/>
      <c r="GRW279" s="674"/>
      <c r="GRX279" s="674"/>
      <c r="GRY279" s="674"/>
      <c r="GRZ279" s="674"/>
      <c r="GSA279" s="674"/>
      <c r="GSB279" s="674"/>
      <c r="GSC279" s="674"/>
      <c r="GSD279" s="675"/>
      <c r="GSE279" s="675"/>
      <c r="GSF279" s="675"/>
      <c r="GSG279" s="675"/>
      <c r="GSH279" s="675"/>
      <c r="GSI279" s="674"/>
      <c r="GSJ279" s="674"/>
      <c r="GSK279" s="675"/>
      <c r="GSL279" s="675"/>
      <c r="GSM279" s="674"/>
      <c r="GSN279" s="674"/>
      <c r="GSO279" s="675"/>
      <c r="GSP279" s="675"/>
      <c r="GSQ279" s="674"/>
      <c r="GSR279" s="674"/>
      <c r="GSS279" s="674"/>
      <c r="GST279" s="674"/>
      <c r="GSU279" s="674"/>
      <c r="GSV279" s="674"/>
      <c r="GSW279" s="674"/>
      <c r="GSX279" s="675"/>
      <c r="GSY279" s="675"/>
      <c r="GSZ279" s="674"/>
      <c r="GTA279" s="674"/>
      <c r="GTB279" s="675"/>
      <c r="GTC279" s="675"/>
      <c r="GTD279" s="674"/>
      <c r="GTE279" s="674"/>
      <c r="GTF279" s="674"/>
      <c r="GTG279" s="674"/>
      <c r="GTH279" s="674"/>
      <c r="GTI279" s="673"/>
      <c r="GTJ279" s="677"/>
      <c r="GTK279" s="674"/>
      <c r="GTL279" s="674"/>
      <c r="GTM279" s="674"/>
      <c r="GTN279" s="674"/>
      <c r="GTO279" s="674"/>
      <c r="GTP279" s="674"/>
      <c r="GTQ279" s="674"/>
      <c r="GTR279" s="676"/>
      <c r="GTS279" s="676"/>
      <c r="GTT279" s="676"/>
      <c r="GTU279" s="676"/>
      <c r="GTV279" s="676"/>
      <c r="GTW279" s="676"/>
      <c r="GTX279" s="676"/>
      <c r="GTY279" s="676"/>
      <c r="GTZ279" s="676"/>
      <c r="GUA279" s="676"/>
      <c r="GUB279" s="676"/>
      <c r="GUC279" s="676"/>
      <c r="GUD279" s="676"/>
      <c r="GUE279" s="676"/>
      <c r="GUF279" s="676"/>
      <c r="GUG279" s="676"/>
      <c r="GUH279" s="676"/>
      <c r="GUI279" s="676"/>
      <c r="GUJ279" s="676"/>
      <c r="GUK279" s="676"/>
      <c r="GUL279" s="676"/>
      <c r="GUM279" s="676"/>
      <c r="GUN279" s="676"/>
      <c r="GUO279" s="676"/>
      <c r="GUP279" s="676"/>
      <c r="GUQ279" s="676"/>
      <c r="GUR279" s="676"/>
      <c r="GUS279" s="676"/>
      <c r="GUT279" s="676"/>
      <c r="GUU279" s="676"/>
      <c r="GUV279" s="676"/>
      <c r="GUW279" s="676"/>
      <c r="GUX279" s="676"/>
      <c r="GUY279" s="676"/>
      <c r="GUZ279" s="676"/>
      <c r="GVA279" s="676"/>
      <c r="GVB279" s="676"/>
      <c r="GVC279" s="676"/>
      <c r="GVD279" s="676"/>
      <c r="GVE279" s="676"/>
      <c r="GVF279" s="676"/>
      <c r="GVG279" s="676"/>
      <c r="GVH279" s="676"/>
      <c r="GVI279" s="676"/>
      <c r="GVJ279" s="674"/>
      <c r="GVK279" s="674"/>
      <c r="GVL279" s="674"/>
      <c r="GVM279" s="674"/>
      <c r="GVN279" s="674"/>
      <c r="GVO279" s="674"/>
      <c r="GVP279" s="674"/>
      <c r="GVQ279" s="674"/>
      <c r="GVR279" s="674"/>
      <c r="GVS279" s="674"/>
      <c r="GVT279" s="674"/>
      <c r="GVU279" s="674"/>
      <c r="GVV279" s="674"/>
      <c r="GVW279" s="674"/>
      <c r="GVX279" s="674"/>
      <c r="GVY279" s="674"/>
      <c r="GVZ279" s="674"/>
      <c r="GWA279" s="674"/>
      <c r="GWB279" s="674"/>
      <c r="GWC279" s="674"/>
      <c r="GWD279" s="674"/>
      <c r="GWE279" s="674"/>
      <c r="GWF279" s="674"/>
      <c r="GWG279" s="674"/>
      <c r="GWH279" s="675"/>
      <c r="GWI279" s="675"/>
      <c r="GWJ279" s="675"/>
      <c r="GWK279" s="675"/>
      <c r="GWL279" s="675"/>
      <c r="GWM279" s="674"/>
      <c r="GWN279" s="674"/>
      <c r="GWO279" s="675"/>
      <c r="GWP279" s="675"/>
      <c r="GWQ279" s="674"/>
      <c r="GWR279" s="674"/>
      <c r="GWS279" s="675"/>
      <c r="GWT279" s="675"/>
      <c r="GWU279" s="674"/>
      <c r="GWV279" s="674"/>
      <c r="GWW279" s="674"/>
      <c r="GWX279" s="674"/>
      <c r="GWY279" s="674"/>
      <c r="GWZ279" s="674"/>
      <c r="GXA279" s="674"/>
      <c r="GXB279" s="675"/>
      <c r="GXC279" s="675"/>
      <c r="GXD279" s="674"/>
      <c r="GXE279" s="674"/>
      <c r="GXF279" s="675"/>
      <c r="GXG279" s="675"/>
      <c r="GXH279" s="674"/>
      <c r="GXI279" s="674"/>
      <c r="GXJ279" s="674"/>
      <c r="GXK279" s="674"/>
      <c r="GXL279" s="674"/>
      <c r="GXM279" s="673"/>
      <c r="GXN279" s="677"/>
      <c r="GXO279" s="674"/>
      <c r="GXP279" s="674"/>
      <c r="GXQ279" s="674"/>
      <c r="GXR279" s="674"/>
      <c r="GXS279" s="674"/>
      <c r="GXT279" s="674"/>
      <c r="GXU279" s="674"/>
      <c r="GXV279" s="676"/>
      <c r="GXW279" s="676"/>
      <c r="GXX279" s="676"/>
      <c r="GXY279" s="676"/>
      <c r="GXZ279" s="676"/>
      <c r="GYA279" s="676"/>
      <c r="GYB279" s="676"/>
      <c r="GYC279" s="676"/>
      <c r="GYD279" s="676"/>
      <c r="GYE279" s="676"/>
      <c r="GYF279" s="676"/>
      <c r="GYG279" s="676"/>
      <c r="GYH279" s="676"/>
      <c r="GYI279" s="676"/>
      <c r="GYJ279" s="676"/>
      <c r="GYK279" s="676"/>
      <c r="GYL279" s="676"/>
      <c r="GYM279" s="676"/>
      <c r="GYN279" s="676"/>
      <c r="GYO279" s="676"/>
      <c r="GYP279" s="676"/>
      <c r="GYQ279" s="676"/>
      <c r="GYR279" s="676"/>
      <c r="GYS279" s="676"/>
      <c r="GYT279" s="676"/>
      <c r="GYU279" s="676"/>
      <c r="GYV279" s="676"/>
      <c r="GYW279" s="676"/>
      <c r="GYX279" s="676"/>
      <c r="GYY279" s="676"/>
      <c r="GYZ279" s="676"/>
      <c r="GZA279" s="676"/>
      <c r="GZB279" s="676"/>
      <c r="GZC279" s="676"/>
      <c r="GZD279" s="676"/>
      <c r="GZE279" s="676"/>
      <c r="GZF279" s="676"/>
      <c r="GZG279" s="676"/>
      <c r="GZH279" s="676"/>
      <c r="GZI279" s="676"/>
      <c r="GZJ279" s="676"/>
      <c r="GZK279" s="676"/>
      <c r="GZL279" s="676"/>
      <c r="GZM279" s="676"/>
      <c r="GZN279" s="674"/>
      <c r="GZO279" s="674"/>
      <c r="GZP279" s="674"/>
      <c r="GZQ279" s="674"/>
      <c r="GZR279" s="674"/>
      <c r="GZS279" s="674"/>
      <c r="GZT279" s="674"/>
      <c r="GZU279" s="674"/>
      <c r="GZV279" s="674"/>
      <c r="GZW279" s="674"/>
      <c r="GZX279" s="674"/>
      <c r="GZY279" s="674"/>
      <c r="GZZ279" s="674"/>
      <c r="HAA279" s="674"/>
      <c r="HAB279" s="674"/>
      <c r="HAC279" s="674"/>
      <c r="HAD279" s="674"/>
      <c r="HAE279" s="674"/>
      <c r="HAF279" s="674"/>
      <c r="HAG279" s="674"/>
      <c r="HAH279" s="674"/>
      <c r="HAI279" s="674"/>
      <c r="HAJ279" s="674"/>
      <c r="HAK279" s="674"/>
      <c r="HAL279" s="675"/>
      <c r="HAM279" s="675"/>
      <c r="HAN279" s="675"/>
      <c r="HAO279" s="675"/>
      <c r="HAP279" s="675"/>
      <c r="HAQ279" s="674"/>
      <c r="HAR279" s="674"/>
      <c r="HAS279" s="675"/>
      <c r="HAT279" s="675"/>
      <c r="HAU279" s="674"/>
      <c r="HAV279" s="674"/>
      <c r="HAW279" s="675"/>
      <c r="HAX279" s="675"/>
      <c r="HAY279" s="674"/>
      <c r="HAZ279" s="674"/>
      <c r="HBA279" s="674"/>
      <c r="HBB279" s="674"/>
      <c r="HBC279" s="674"/>
      <c r="HBD279" s="674"/>
      <c r="HBE279" s="674"/>
      <c r="HBF279" s="675"/>
      <c r="HBG279" s="675"/>
      <c r="HBH279" s="674"/>
      <c r="HBI279" s="674"/>
      <c r="HBJ279" s="675"/>
      <c r="HBK279" s="675"/>
      <c r="HBL279" s="674"/>
      <c r="HBM279" s="674"/>
      <c r="HBN279" s="674"/>
      <c r="HBO279" s="674"/>
      <c r="HBP279" s="674"/>
      <c r="HBQ279" s="673"/>
      <c r="HBR279" s="677"/>
      <c r="HBS279" s="674"/>
      <c r="HBT279" s="674"/>
      <c r="HBU279" s="674"/>
      <c r="HBV279" s="674"/>
      <c r="HBW279" s="674"/>
      <c r="HBX279" s="674"/>
      <c r="HBY279" s="674"/>
      <c r="HBZ279" s="676"/>
      <c r="HCA279" s="676"/>
      <c r="HCB279" s="676"/>
      <c r="HCC279" s="676"/>
      <c r="HCD279" s="676"/>
      <c r="HCE279" s="676"/>
      <c r="HCF279" s="676"/>
      <c r="HCG279" s="676"/>
      <c r="HCH279" s="676"/>
      <c r="HCI279" s="676"/>
      <c r="HCJ279" s="676"/>
      <c r="HCK279" s="676"/>
      <c r="HCL279" s="676"/>
      <c r="HCM279" s="676"/>
      <c r="HCN279" s="676"/>
      <c r="HCO279" s="676"/>
      <c r="HCP279" s="676"/>
      <c r="HCQ279" s="676"/>
      <c r="HCR279" s="676"/>
      <c r="HCS279" s="676"/>
      <c r="HCT279" s="676"/>
      <c r="HCU279" s="676"/>
      <c r="HCV279" s="676"/>
      <c r="HCW279" s="676"/>
      <c r="HCX279" s="676"/>
      <c r="HCY279" s="676"/>
      <c r="HCZ279" s="676"/>
      <c r="HDA279" s="676"/>
      <c r="HDB279" s="676"/>
      <c r="HDC279" s="676"/>
      <c r="HDD279" s="676"/>
      <c r="HDE279" s="676"/>
      <c r="HDF279" s="676"/>
      <c r="HDG279" s="676"/>
      <c r="HDH279" s="676"/>
      <c r="HDI279" s="676"/>
      <c r="HDJ279" s="676"/>
      <c r="HDK279" s="676"/>
      <c r="HDL279" s="676"/>
      <c r="HDM279" s="676"/>
      <c r="HDN279" s="676"/>
      <c r="HDO279" s="676"/>
      <c r="HDP279" s="676"/>
      <c r="HDQ279" s="676"/>
      <c r="HDR279" s="674"/>
      <c r="HDS279" s="674"/>
      <c r="HDT279" s="674"/>
      <c r="HDU279" s="674"/>
      <c r="HDV279" s="674"/>
      <c r="HDW279" s="674"/>
      <c r="HDX279" s="674"/>
      <c r="HDY279" s="674"/>
      <c r="HDZ279" s="674"/>
      <c r="HEA279" s="674"/>
      <c r="HEB279" s="674"/>
      <c r="HEC279" s="674"/>
      <c r="HED279" s="674"/>
      <c r="HEE279" s="674"/>
      <c r="HEF279" s="674"/>
      <c r="HEG279" s="674"/>
      <c r="HEH279" s="674"/>
      <c r="HEI279" s="674"/>
      <c r="HEJ279" s="674"/>
      <c r="HEK279" s="674"/>
      <c r="HEL279" s="674"/>
      <c r="HEM279" s="674"/>
      <c r="HEN279" s="674"/>
      <c r="HEO279" s="674"/>
      <c r="HEP279" s="675"/>
      <c r="HEQ279" s="675"/>
      <c r="HER279" s="675"/>
      <c r="HES279" s="675"/>
      <c r="HET279" s="675"/>
      <c r="HEU279" s="674"/>
      <c r="HEV279" s="674"/>
      <c r="HEW279" s="675"/>
      <c r="HEX279" s="675"/>
      <c r="HEY279" s="674"/>
      <c r="HEZ279" s="674"/>
      <c r="HFA279" s="675"/>
      <c r="HFB279" s="675"/>
      <c r="HFC279" s="674"/>
      <c r="HFD279" s="674"/>
      <c r="HFE279" s="674"/>
      <c r="HFF279" s="674"/>
      <c r="HFG279" s="674"/>
      <c r="HFH279" s="674"/>
      <c r="HFI279" s="674"/>
      <c r="HFJ279" s="675"/>
      <c r="HFK279" s="675"/>
      <c r="HFL279" s="674"/>
      <c r="HFM279" s="674"/>
      <c r="HFN279" s="675"/>
      <c r="HFO279" s="675"/>
      <c r="HFP279" s="674"/>
      <c r="HFQ279" s="674"/>
      <c r="HFR279" s="674"/>
      <c r="HFS279" s="674"/>
      <c r="HFT279" s="674"/>
      <c r="HFU279" s="673"/>
      <c r="HFV279" s="677"/>
      <c r="HFW279" s="674"/>
      <c r="HFX279" s="674"/>
      <c r="HFY279" s="674"/>
      <c r="HFZ279" s="674"/>
      <c r="HGA279" s="674"/>
      <c r="HGB279" s="674"/>
      <c r="HGC279" s="674"/>
      <c r="HGD279" s="676"/>
      <c r="HGE279" s="676"/>
      <c r="HGF279" s="676"/>
      <c r="HGG279" s="676"/>
      <c r="HGH279" s="676"/>
      <c r="HGI279" s="676"/>
      <c r="HGJ279" s="676"/>
      <c r="HGK279" s="676"/>
      <c r="HGL279" s="676"/>
      <c r="HGM279" s="676"/>
      <c r="HGN279" s="676"/>
      <c r="HGO279" s="676"/>
      <c r="HGP279" s="676"/>
      <c r="HGQ279" s="676"/>
      <c r="HGR279" s="676"/>
      <c r="HGS279" s="676"/>
      <c r="HGT279" s="676"/>
      <c r="HGU279" s="676"/>
      <c r="HGV279" s="676"/>
      <c r="HGW279" s="676"/>
      <c r="HGX279" s="676"/>
      <c r="HGY279" s="676"/>
      <c r="HGZ279" s="676"/>
      <c r="HHA279" s="676"/>
      <c r="HHB279" s="676"/>
      <c r="HHC279" s="676"/>
      <c r="HHD279" s="676"/>
      <c r="HHE279" s="676"/>
      <c r="HHF279" s="676"/>
      <c r="HHG279" s="676"/>
      <c r="HHH279" s="676"/>
      <c r="HHI279" s="676"/>
      <c r="HHJ279" s="676"/>
      <c r="HHK279" s="676"/>
      <c r="HHL279" s="676"/>
      <c r="HHM279" s="676"/>
      <c r="HHN279" s="676"/>
      <c r="HHO279" s="676"/>
      <c r="HHP279" s="676"/>
      <c r="HHQ279" s="676"/>
      <c r="HHR279" s="676"/>
      <c r="HHS279" s="676"/>
      <c r="HHT279" s="676"/>
      <c r="HHU279" s="676"/>
      <c r="HHV279" s="674"/>
      <c r="HHW279" s="674"/>
      <c r="HHX279" s="674"/>
      <c r="HHY279" s="674"/>
      <c r="HHZ279" s="674"/>
      <c r="HIA279" s="674"/>
      <c r="HIB279" s="674"/>
      <c r="HIC279" s="674"/>
      <c r="HID279" s="674"/>
      <c r="HIE279" s="674"/>
      <c r="HIF279" s="674"/>
      <c r="HIG279" s="674"/>
      <c r="HIH279" s="674"/>
      <c r="HII279" s="674"/>
      <c r="HIJ279" s="674"/>
      <c r="HIK279" s="674"/>
      <c r="HIL279" s="674"/>
      <c r="HIM279" s="674"/>
      <c r="HIN279" s="674"/>
      <c r="HIO279" s="674"/>
      <c r="HIP279" s="674"/>
      <c r="HIQ279" s="674"/>
      <c r="HIR279" s="674"/>
      <c r="HIS279" s="674"/>
      <c r="HIT279" s="675"/>
      <c r="HIU279" s="675"/>
      <c r="HIV279" s="675"/>
      <c r="HIW279" s="675"/>
      <c r="HIX279" s="675"/>
      <c r="HIY279" s="674"/>
      <c r="HIZ279" s="674"/>
      <c r="HJA279" s="675"/>
      <c r="HJB279" s="675"/>
      <c r="HJC279" s="674"/>
      <c r="HJD279" s="674"/>
      <c r="HJE279" s="675"/>
      <c r="HJF279" s="675"/>
      <c r="HJG279" s="674"/>
      <c r="HJH279" s="674"/>
      <c r="HJI279" s="674"/>
      <c r="HJJ279" s="674"/>
      <c r="HJK279" s="674"/>
      <c r="HJL279" s="674"/>
      <c r="HJM279" s="674"/>
      <c r="HJN279" s="675"/>
      <c r="HJO279" s="675"/>
      <c r="HJP279" s="674"/>
      <c r="HJQ279" s="674"/>
      <c r="HJR279" s="675"/>
      <c r="HJS279" s="675"/>
      <c r="HJT279" s="674"/>
      <c r="HJU279" s="674"/>
      <c r="HJV279" s="674"/>
      <c r="HJW279" s="674"/>
      <c r="HJX279" s="674"/>
      <c r="HJY279" s="673"/>
      <c r="HJZ279" s="677"/>
      <c r="HKA279" s="674"/>
      <c r="HKB279" s="674"/>
      <c r="HKC279" s="674"/>
      <c r="HKD279" s="674"/>
      <c r="HKE279" s="674"/>
      <c r="HKF279" s="674"/>
      <c r="HKG279" s="674"/>
      <c r="HKH279" s="676"/>
      <c r="HKI279" s="676"/>
      <c r="HKJ279" s="676"/>
      <c r="HKK279" s="676"/>
      <c r="HKL279" s="676"/>
      <c r="HKM279" s="676"/>
      <c r="HKN279" s="676"/>
      <c r="HKO279" s="676"/>
      <c r="HKP279" s="676"/>
      <c r="HKQ279" s="676"/>
      <c r="HKR279" s="676"/>
      <c r="HKS279" s="676"/>
      <c r="HKT279" s="676"/>
      <c r="HKU279" s="676"/>
      <c r="HKV279" s="676"/>
      <c r="HKW279" s="676"/>
      <c r="HKX279" s="676"/>
      <c r="HKY279" s="676"/>
      <c r="HKZ279" s="676"/>
      <c r="HLA279" s="676"/>
      <c r="HLB279" s="676"/>
      <c r="HLC279" s="676"/>
      <c r="HLD279" s="676"/>
      <c r="HLE279" s="676"/>
      <c r="HLF279" s="676"/>
      <c r="HLG279" s="676"/>
      <c r="HLH279" s="676"/>
      <c r="HLI279" s="676"/>
      <c r="HLJ279" s="676"/>
      <c r="HLK279" s="676"/>
      <c r="HLL279" s="676"/>
      <c r="HLM279" s="676"/>
      <c r="HLN279" s="676"/>
      <c r="HLO279" s="676"/>
      <c r="HLP279" s="676"/>
      <c r="HLQ279" s="676"/>
      <c r="HLR279" s="676"/>
      <c r="HLS279" s="676"/>
      <c r="HLT279" s="676"/>
      <c r="HLU279" s="676"/>
      <c r="HLV279" s="676"/>
      <c r="HLW279" s="676"/>
      <c r="HLX279" s="676"/>
      <c r="HLY279" s="676"/>
      <c r="HLZ279" s="674"/>
      <c r="HMA279" s="674"/>
      <c r="HMB279" s="674"/>
      <c r="HMC279" s="674"/>
      <c r="HMD279" s="674"/>
      <c r="HME279" s="674"/>
      <c r="HMF279" s="674"/>
      <c r="HMG279" s="674"/>
      <c r="HMH279" s="674"/>
      <c r="HMI279" s="674"/>
      <c r="HMJ279" s="674"/>
      <c r="HMK279" s="674"/>
      <c r="HML279" s="674"/>
      <c r="HMM279" s="674"/>
      <c r="HMN279" s="674"/>
      <c r="HMO279" s="674"/>
      <c r="HMP279" s="674"/>
      <c r="HMQ279" s="674"/>
      <c r="HMR279" s="674"/>
      <c r="HMS279" s="674"/>
      <c r="HMT279" s="674"/>
      <c r="HMU279" s="674"/>
      <c r="HMV279" s="674"/>
      <c r="HMW279" s="674"/>
      <c r="HMX279" s="675"/>
      <c r="HMY279" s="675"/>
      <c r="HMZ279" s="675"/>
      <c r="HNA279" s="675"/>
      <c r="HNB279" s="675"/>
      <c r="HNC279" s="674"/>
      <c r="HND279" s="674"/>
      <c r="HNE279" s="675"/>
      <c r="HNF279" s="675"/>
      <c r="HNG279" s="674"/>
      <c r="HNH279" s="674"/>
      <c r="HNI279" s="675"/>
      <c r="HNJ279" s="675"/>
      <c r="HNK279" s="674"/>
      <c r="HNL279" s="674"/>
      <c r="HNM279" s="674"/>
      <c r="HNN279" s="674"/>
      <c r="HNO279" s="674"/>
      <c r="HNP279" s="674"/>
      <c r="HNQ279" s="674"/>
      <c r="HNR279" s="675"/>
      <c r="HNS279" s="675"/>
      <c r="HNT279" s="674"/>
      <c r="HNU279" s="674"/>
      <c r="HNV279" s="675"/>
      <c r="HNW279" s="675"/>
      <c r="HNX279" s="674"/>
      <c r="HNY279" s="674"/>
      <c r="HNZ279" s="674"/>
      <c r="HOA279" s="674"/>
      <c r="HOB279" s="674"/>
      <c r="HOC279" s="673"/>
      <c r="HOD279" s="677"/>
      <c r="HOE279" s="674"/>
      <c r="HOF279" s="674"/>
      <c r="HOG279" s="674"/>
      <c r="HOH279" s="674"/>
      <c r="HOI279" s="674"/>
      <c r="HOJ279" s="674"/>
      <c r="HOK279" s="674"/>
      <c r="HOL279" s="676"/>
      <c r="HOM279" s="676"/>
      <c r="HON279" s="676"/>
      <c r="HOO279" s="676"/>
      <c r="HOP279" s="676"/>
      <c r="HOQ279" s="676"/>
      <c r="HOR279" s="676"/>
      <c r="HOS279" s="676"/>
      <c r="HOT279" s="676"/>
      <c r="HOU279" s="676"/>
      <c r="HOV279" s="676"/>
      <c r="HOW279" s="676"/>
      <c r="HOX279" s="676"/>
      <c r="HOY279" s="676"/>
      <c r="HOZ279" s="676"/>
      <c r="HPA279" s="676"/>
      <c r="HPB279" s="676"/>
      <c r="HPC279" s="676"/>
      <c r="HPD279" s="676"/>
      <c r="HPE279" s="676"/>
      <c r="HPF279" s="676"/>
      <c r="HPG279" s="676"/>
      <c r="HPH279" s="676"/>
      <c r="HPI279" s="676"/>
      <c r="HPJ279" s="676"/>
      <c r="HPK279" s="676"/>
      <c r="HPL279" s="676"/>
      <c r="HPM279" s="676"/>
      <c r="HPN279" s="676"/>
      <c r="HPO279" s="676"/>
      <c r="HPP279" s="676"/>
      <c r="HPQ279" s="676"/>
      <c r="HPR279" s="676"/>
      <c r="HPS279" s="676"/>
      <c r="HPT279" s="676"/>
      <c r="HPU279" s="676"/>
      <c r="HPV279" s="676"/>
      <c r="HPW279" s="676"/>
      <c r="HPX279" s="676"/>
      <c r="HPY279" s="676"/>
      <c r="HPZ279" s="676"/>
      <c r="HQA279" s="676"/>
      <c r="HQB279" s="676"/>
      <c r="HQC279" s="676"/>
      <c r="HQD279" s="674"/>
      <c r="HQE279" s="674"/>
      <c r="HQF279" s="674"/>
      <c r="HQG279" s="674"/>
      <c r="HQH279" s="674"/>
      <c r="HQI279" s="674"/>
      <c r="HQJ279" s="674"/>
      <c r="HQK279" s="674"/>
      <c r="HQL279" s="674"/>
      <c r="HQM279" s="674"/>
      <c r="HQN279" s="674"/>
      <c r="HQO279" s="674"/>
      <c r="HQP279" s="674"/>
      <c r="HQQ279" s="674"/>
      <c r="HQR279" s="674"/>
      <c r="HQS279" s="674"/>
      <c r="HQT279" s="674"/>
      <c r="HQU279" s="674"/>
      <c r="HQV279" s="674"/>
      <c r="HQW279" s="674"/>
      <c r="HQX279" s="674"/>
      <c r="HQY279" s="674"/>
      <c r="HQZ279" s="674"/>
      <c r="HRA279" s="674"/>
      <c r="HRB279" s="675"/>
      <c r="HRC279" s="675"/>
      <c r="HRD279" s="675"/>
      <c r="HRE279" s="675"/>
      <c r="HRF279" s="675"/>
      <c r="HRG279" s="674"/>
      <c r="HRH279" s="674"/>
      <c r="HRI279" s="675"/>
      <c r="HRJ279" s="675"/>
      <c r="HRK279" s="674"/>
      <c r="HRL279" s="674"/>
      <c r="HRM279" s="675"/>
      <c r="HRN279" s="675"/>
      <c r="HRO279" s="674"/>
      <c r="HRP279" s="674"/>
      <c r="HRQ279" s="674"/>
      <c r="HRR279" s="674"/>
      <c r="HRS279" s="674"/>
      <c r="HRT279" s="674"/>
      <c r="HRU279" s="674"/>
      <c r="HRV279" s="675"/>
      <c r="HRW279" s="675"/>
      <c r="HRX279" s="674"/>
      <c r="HRY279" s="674"/>
      <c r="HRZ279" s="675"/>
      <c r="HSA279" s="675"/>
      <c r="HSB279" s="674"/>
      <c r="HSC279" s="674"/>
      <c r="HSD279" s="674"/>
      <c r="HSE279" s="674"/>
      <c r="HSF279" s="674"/>
      <c r="HSG279" s="673"/>
      <c r="HSH279" s="677"/>
      <c r="HSI279" s="674"/>
      <c r="HSJ279" s="674"/>
      <c r="HSK279" s="674"/>
      <c r="HSL279" s="674"/>
      <c r="HSM279" s="674"/>
      <c r="HSN279" s="674"/>
      <c r="HSO279" s="674"/>
      <c r="HSP279" s="676"/>
      <c r="HSQ279" s="676"/>
      <c r="HSR279" s="676"/>
      <c r="HSS279" s="676"/>
      <c r="HST279" s="676"/>
      <c r="HSU279" s="676"/>
      <c r="HSV279" s="676"/>
      <c r="HSW279" s="676"/>
      <c r="HSX279" s="676"/>
      <c r="HSY279" s="676"/>
      <c r="HSZ279" s="676"/>
      <c r="HTA279" s="676"/>
      <c r="HTB279" s="676"/>
      <c r="HTC279" s="676"/>
      <c r="HTD279" s="676"/>
      <c r="HTE279" s="676"/>
      <c r="HTF279" s="676"/>
      <c r="HTG279" s="676"/>
      <c r="HTH279" s="676"/>
      <c r="HTI279" s="676"/>
      <c r="HTJ279" s="676"/>
      <c r="HTK279" s="676"/>
      <c r="HTL279" s="676"/>
      <c r="HTM279" s="676"/>
      <c r="HTN279" s="676"/>
      <c r="HTO279" s="676"/>
      <c r="HTP279" s="676"/>
      <c r="HTQ279" s="676"/>
      <c r="HTR279" s="676"/>
      <c r="HTS279" s="676"/>
      <c r="HTT279" s="676"/>
      <c r="HTU279" s="676"/>
      <c r="HTV279" s="676"/>
      <c r="HTW279" s="676"/>
      <c r="HTX279" s="676"/>
      <c r="HTY279" s="676"/>
      <c r="HTZ279" s="676"/>
      <c r="HUA279" s="676"/>
      <c r="HUB279" s="676"/>
      <c r="HUC279" s="676"/>
      <c r="HUD279" s="676"/>
      <c r="HUE279" s="676"/>
      <c r="HUF279" s="676"/>
      <c r="HUG279" s="676"/>
      <c r="HUH279" s="674"/>
      <c r="HUI279" s="674"/>
      <c r="HUJ279" s="674"/>
      <c r="HUK279" s="674"/>
      <c r="HUL279" s="674"/>
      <c r="HUM279" s="674"/>
      <c r="HUN279" s="674"/>
      <c r="HUO279" s="674"/>
      <c r="HUP279" s="674"/>
      <c r="HUQ279" s="674"/>
      <c r="HUR279" s="674"/>
      <c r="HUS279" s="674"/>
      <c r="HUT279" s="674"/>
      <c r="HUU279" s="674"/>
      <c r="HUV279" s="674"/>
      <c r="HUW279" s="674"/>
      <c r="HUX279" s="674"/>
      <c r="HUY279" s="674"/>
      <c r="HUZ279" s="674"/>
      <c r="HVA279" s="674"/>
      <c r="HVB279" s="674"/>
      <c r="HVC279" s="674"/>
      <c r="HVD279" s="674"/>
      <c r="HVE279" s="674"/>
      <c r="HVF279" s="675"/>
      <c r="HVG279" s="675"/>
      <c r="HVH279" s="675"/>
      <c r="HVI279" s="675"/>
      <c r="HVJ279" s="675"/>
      <c r="HVK279" s="674"/>
      <c r="HVL279" s="674"/>
      <c r="HVM279" s="675"/>
      <c r="HVN279" s="675"/>
      <c r="HVO279" s="674"/>
      <c r="HVP279" s="674"/>
      <c r="HVQ279" s="675"/>
      <c r="HVR279" s="675"/>
      <c r="HVS279" s="674"/>
      <c r="HVT279" s="674"/>
      <c r="HVU279" s="674"/>
      <c r="HVV279" s="674"/>
      <c r="HVW279" s="674"/>
      <c r="HVX279" s="674"/>
      <c r="HVY279" s="674"/>
      <c r="HVZ279" s="675"/>
      <c r="HWA279" s="675"/>
      <c r="HWB279" s="674"/>
      <c r="HWC279" s="674"/>
      <c r="HWD279" s="675"/>
      <c r="HWE279" s="675"/>
      <c r="HWF279" s="674"/>
      <c r="HWG279" s="674"/>
      <c r="HWH279" s="674"/>
      <c r="HWI279" s="674"/>
      <c r="HWJ279" s="674"/>
      <c r="HWK279" s="673"/>
      <c r="HWL279" s="677"/>
      <c r="HWM279" s="674"/>
      <c r="HWN279" s="674"/>
      <c r="HWO279" s="674"/>
      <c r="HWP279" s="674"/>
      <c r="HWQ279" s="674"/>
      <c r="HWR279" s="674"/>
      <c r="HWS279" s="674"/>
      <c r="HWT279" s="676"/>
      <c r="HWU279" s="676"/>
      <c r="HWV279" s="676"/>
      <c r="HWW279" s="676"/>
      <c r="HWX279" s="676"/>
      <c r="HWY279" s="676"/>
      <c r="HWZ279" s="676"/>
      <c r="HXA279" s="676"/>
      <c r="HXB279" s="676"/>
      <c r="HXC279" s="676"/>
      <c r="HXD279" s="676"/>
      <c r="HXE279" s="676"/>
      <c r="HXF279" s="676"/>
      <c r="HXG279" s="676"/>
      <c r="HXH279" s="676"/>
      <c r="HXI279" s="676"/>
      <c r="HXJ279" s="676"/>
      <c r="HXK279" s="676"/>
      <c r="HXL279" s="676"/>
      <c r="HXM279" s="676"/>
      <c r="HXN279" s="676"/>
      <c r="HXO279" s="676"/>
      <c r="HXP279" s="676"/>
      <c r="HXQ279" s="676"/>
      <c r="HXR279" s="676"/>
      <c r="HXS279" s="676"/>
      <c r="HXT279" s="676"/>
      <c r="HXU279" s="676"/>
      <c r="HXV279" s="676"/>
      <c r="HXW279" s="676"/>
      <c r="HXX279" s="676"/>
      <c r="HXY279" s="676"/>
      <c r="HXZ279" s="676"/>
      <c r="HYA279" s="676"/>
      <c r="HYB279" s="676"/>
      <c r="HYC279" s="676"/>
      <c r="HYD279" s="676"/>
      <c r="HYE279" s="676"/>
      <c r="HYF279" s="676"/>
      <c r="HYG279" s="676"/>
      <c r="HYH279" s="676"/>
      <c r="HYI279" s="676"/>
      <c r="HYJ279" s="676"/>
      <c r="HYK279" s="676"/>
      <c r="HYL279" s="674"/>
      <c r="HYM279" s="674"/>
      <c r="HYN279" s="674"/>
      <c r="HYO279" s="674"/>
      <c r="HYP279" s="674"/>
      <c r="HYQ279" s="674"/>
      <c r="HYR279" s="674"/>
      <c r="HYS279" s="674"/>
      <c r="HYT279" s="674"/>
      <c r="HYU279" s="674"/>
      <c r="HYV279" s="674"/>
      <c r="HYW279" s="674"/>
      <c r="HYX279" s="674"/>
      <c r="HYY279" s="674"/>
      <c r="HYZ279" s="674"/>
      <c r="HZA279" s="674"/>
      <c r="HZB279" s="674"/>
      <c r="HZC279" s="674"/>
      <c r="HZD279" s="674"/>
      <c r="HZE279" s="674"/>
      <c r="HZF279" s="674"/>
      <c r="HZG279" s="674"/>
      <c r="HZH279" s="674"/>
      <c r="HZI279" s="674"/>
      <c r="HZJ279" s="675"/>
      <c r="HZK279" s="675"/>
      <c r="HZL279" s="675"/>
      <c r="HZM279" s="675"/>
      <c r="HZN279" s="675"/>
      <c r="HZO279" s="674"/>
      <c r="HZP279" s="674"/>
      <c r="HZQ279" s="675"/>
      <c r="HZR279" s="675"/>
      <c r="HZS279" s="674"/>
      <c r="HZT279" s="674"/>
      <c r="HZU279" s="675"/>
      <c r="HZV279" s="675"/>
      <c r="HZW279" s="674"/>
      <c r="HZX279" s="674"/>
      <c r="HZY279" s="674"/>
      <c r="HZZ279" s="674"/>
      <c r="IAA279" s="674"/>
      <c r="IAB279" s="674"/>
      <c r="IAC279" s="674"/>
      <c r="IAD279" s="675"/>
      <c r="IAE279" s="675"/>
      <c r="IAF279" s="674"/>
      <c r="IAG279" s="674"/>
      <c r="IAH279" s="675"/>
      <c r="IAI279" s="675"/>
      <c r="IAJ279" s="674"/>
      <c r="IAK279" s="674"/>
      <c r="IAL279" s="674"/>
      <c r="IAM279" s="674"/>
      <c r="IAN279" s="674"/>
      <c r="IAO279" s="673"/>
      <c r="IAP279" s="677"/>
      <c r="IAQ279" s="674"/>
      <c r="IAR279" s="674"/>
      <c r="IAS279" s="674"/>
      <c r="IAT279" s="674"/>
      <c r="IAU279" s="674"/>
      <c r="IAV279" s="674"/>
      <c r="IAW279" s="674"/>
      <c r="IAX279" s="676"/>
      <c r="IAY279" s="676"/>
      <c r="IAZ279" s="676"/>
      <c r="IBA279" s="676"/>
      <c r="IBB279" s="676"/>
      <c r="IBC279" s="676"/>
      <c r="IBD279" s="676"/>
      <c r="IBE279" s="676"/>
      <c r="IBF279" s="676"/>
      <c r="IBG279" s="676"/>
      <c r="IBH279" s="676"/>
      <c r="IBI279" s="676"/>
      <c r="IBJ279" s="676"/>
      <c r="IBK279" s="676"/>
      <c r="IBL279" s="676"/>
      <c r="IBM279" s="676"/>
      <c r="IBN279" s="676"/>
      <c r="IBO279" s="676"/>
      <c r="IBP279" s="676"/>
      <c r="IBQ279" s="676"/>
      <c r="IBR279" s="676"/>
      <c r="IBS279" s="676"/>
      <c r="IBT279" s="676"/>
      <c r="IBU279" s="676"/>
      <c r="IBV279" s="676"/>
      <c r="IBW279" s="676"/>
      <c r="IBX279" s="676"/>
      <c r="IBY279" s="676"/>
      <c r="IBZ279" s="676"/>
      <c r="ICA279" s="676"/>
      <c r="ICB279" s="676"/>
      <c r="ICC279" s="676"/>
      <c r="ICD279" s="676"/>
      <c r="ICE279" s="676"/>
      <c r="ICF279" s="676"/>
      <c r="ICG279" s="676"/>
      <c r="ICH279" s="676"/>
      <c r="ICI279" s="676"/>
      <c r="ICJ279" s="676"/>
      <c r="ICK279" s="676"/>
      <c r="ICL279" s="676"/>
      <c r="ICM279" s="676"/>
      <c r="ICN279" s="676"/>
      <c r="ICO279" s="676"/>
      <c r="ICP279" s="674"/>
      <c r="ICQ279" s="674"/>
      <c r="ICR279" s="674"/>
      <c r="ICS279" s="674"/>
      <c r="ICT279" s="674"/>
      <c r="ICU279" s="674"/>
      <c r="ICV279" s="674"/>
      <c r="ICW279" s="674"/>
      <c r="ICX279" s="674"/>
      <c r="ICY279" s="674"/>
      <c r="ICZ279" s="674"/>
      <c r="IDA279" s="674"/>
      <c r="IDB279" s="674"/>
      <c r="IDC279" s="674"/>
      <c r="IDD279" s="674"/>
      <c r="IDE279" s="674"/>
      <c r="IDF279" s="674"/>
      <c r="IDG279" s="674"/>
      <c r="IDH279" s="674"/>
      <c r="IDI279" s="674"/>
      <c r="IDJ279" s="674"/>
      <c r="IDK279" s="674"/>
      <c r="IDL279" s="674"/>
      <c r="IDM279" s="674"/>
      <c r="IDN279" s="675"/>
      <c r="IDO279" s="675"/>
      <c r="IDP279" s="675"/>
      <c r="IDQ279" s="675"/>
      <c r="IDR279" s="675"/>
      <c r="IDS279" s="674"/>
      <c r="IDT279" s="674"/>
      <c r="IDU279" s="675"/>
      <c r="IDV279" s="675"/>
      <c r="IDW279" s="674"/>
      <c r="IDX279" s="674"/>
      <c r="IDY279" s="675"/>
      <c r="IDZ279" s="675"/>
      <c r="IEA279" s="674"/>
      <c r="IEB279" s="674"/>
      <c r="IEC279" s="674"/>
      <c r="IED279" s="674"/>
      <c r="IEE279" s="674"/>
      <c r="IEF279" s="674"/>
      <c r="IEG279" s="674"/>
      <c r="IEH279" s="675"/>
      <c r="IEI279" s="675"/>
      <c r="IEJ279" s="674"/>
      <c r="IEK279" s="674"/>
      <c r="IEL279" s="675"/>
      <c r="IEM279" s="675"/>
      <c r="IEN279" s="674"/>
      <c r="IEO279" s="674"/>
      <c r="IEP279" s="674"/>
      <c r="IEQ279" s="674"/>
      <c r="IER279" s="674"/>
      <c r="IES279" s="673"/>
      <c r="IET279" s="677"/>
      <c r="IEU279" s="674"/>
      <c r="IEV279" s="674"/>
      <c r="IEW279" s="674"/>
      <c r="IEX279" s="674"/>
      <c r="IEY279" s="674"/>
      <c r="IEZ279" s="674"/>
      <c r="IFA279" s="674"/>
      <c r="IFB279" s="676"/>
      <c r="IFC279" s="676"/>
      <c r="IFD279" s="676"/>
      <c r="IFE279" s="676"/>
      <c r="IFF279" s="676"/>
      <c r="IFG279" s="676"/>
      <c r="IFH279" s="676"/>
      <c r="IFI279" s="676"/>
      <c r="IFJ279" s="676"/>
      <c r="IFK279" s="676"/>
      <c r="IFL279" s="676"/>
      <c r="IFM279" s="676"/>
      <c r="IFN279" s="676"/>
      <c r="IFO279" s="676"/>
      <c r="IFP279" s="676"/>
      <c r="IFQ279" s="676"/>
      <c r="IFR279" s="676"/>
      <c r="IFS279" s="676"/>
      <c r="IFT279" s="676"/>
      <c r="IFU279" s="676"/>
      <c r="IFV279" s="676"/>
      <c r="IFW279" s="676"/>
      <c r="IFX279" s="676"/>
      <c r="IFY279" s="676"/>
      <c r="IFZ279" s="676"/>
      <c r="IGA279" s="676"/>
      <c r="IGB279" s="676"/>
      <c r="IGC279" s="676"/>
      <c r="IGD279" s="676"/>
      <c r="IGE279" s="676"/>
      <c r="IGF279" s="676"/>
      <c r="IGG279" s="676"/>
      <c r="IGH279" s="676"/>
      <c r="IGI279" s="676"/>
      <c r="IGJ279" s="676"/>
      <c r="IGK279" s="676"/>
      <c r="IGL279" s="676"/>
      <c r="IGM279" s="676"/>
      <c r="IGN279" s="676"/>
      <c r="IGO279" s="676"/>
      <c r="IGP279" s="676"/>
      <c r="IGQ279" s="676"/>
      <c r="IGR279" s="676"/>
      <c r="IGS279" s="676"/>
      <c r="IGT279" s="674"/>
      <c r="IGU279" s="674"/>
      <c r="IGV279" s="674"/>
      <c r="IGW279" s="674"/>
      <c r="IGX279" s="674"/>
      <c r="IGY279" s="674"/>
      <c r="IGZ279" s="674"/>
      <c r="IHA279" s="674"/>
      <c r="IHB279" s="674"/>
      <c r="IHC279" s="674"/>
      <c r="IHD279" s="674"/>
      <c r="IHE279" s="674"/>
      <c r="IHF279" s="674"/>
      <c r="IHG279" s="674"/>
      <c r="IHH279" s="674"/>
      <c r="IHI279" s="674"/>
      <c r="IHJ279" s="674"/>
      <c r="IHK279" s="674"/>
      <c r="IHL279" s="674"/>
      <c r="IHM279" s="674"/>
      <c r="IHN279" s="674"/>
      <c r="IHO279" s="674"/>
      <c r="IHP279" s="674"/>
      <c r="IHQ279" s="674"/>
      <c r="IHR279" s="675"/>
      <c r="IHS279" s="675"/>
      <c r="IHT279" s="675"/>
      <c r="IHU279" s="675"/>
      <c r="IHV279" s="675"/>
      <c r="IHW279" s="674"/>
      <c r="IHX279" s="674"/>
      <c r="IHY279" s="675"/>
      <c r="IHZ279" s="675"/>
      <c r="IIA279" s="674"/>
      <c r="IIB279" s="674"/>
      <c r="IIC279" s="675"/>
      <c r="IID279" s="675"/>
      <c r="IIE279" s="674"/>
      <c r="IIF279" s="674"/>
      <c r="IIG279" s="674"/>
      <c r="IIH279" s="674"/>
      <c r="III279" s="674"/>
      <c r="IIJ279" s="674"/>
      <c r="IIK279" s="674"/>
      <c r="IIL279" s="675"/>
      <c r="IIM279" s="675"/>
      <c r="IIN279" s="674"/>
      <c r="IIO279" s="674"/>
      <c r="IIP279" s="675"/>
      <c r="IIQ279" s="675"/>
      <c r="IIR279" s="674"/>
      <c r="IIS279" s="674"/>
      <c r="IIT279" s="674"/>
      <c r="IIU279" s="674"/>
      <c r="IIV279" s="674"/>
      <c r="IIW279" s="673"/>
      <c r="IIX279" s="677"/>
      <c r="IIY279" s="674"/>
      <c r="IIZ279" s="674"/>
      <c r="IJA279" s="674"/>
      <c r="IJB279" s="674"/>
      <c r="IJC279" s="674"/>
      <c r="IJD279" s="674"/>
      <c r="IJE279" s="674"/>
      <c r="IJF279" s="676"/>
      <c r="IJG279" s="676"/>
      <c r="IJH279" s="676"/>
      <c r="IJI279" s="676"/>
      <c r="IJJ279" s="676"/>
      <c r="IJK279" s="676"/>
      <c r="IJL279" s="676"/>
      <c r="IJM279" s="676"/>
      <c r="IJN279" s="676"/>
      <c r="IJO279" s="676"/>
      <c r="IJP279" s="676"/>
      <c r="IJQ279" s="676"/>
      <c r="IJR279" s="676"/>
      <c r="IJS279" s="676"/>
      <c r="IJT279" s="676"/>
      <c r="IJU279" s="676"/>
      <c r="IJV279" s="676"/>
      <c r="IJW279" s="676"/>
      <c r="IJX279" s="676"/>
      <c r="IJY279" s="676"/>
      <c r="IJZ279" s="676"/>
      <c r="IKA279" s="676"/>
      <c r="IKB279" s="676"/>
      <c r="IKC279" s="676"/>
      <c r="IKD279" s="676"/>
      <c r="IKE279" s="676"/>
      <c r="IKF279" s="676"/>
      <c r="IKG279" s="676"/>
      <c r="IKH279" s="676"/>
      <c r="IKI279" s="676"/>
      <c r="IKJ279" s="676"/>
      <c r="IKK279" s="676"/>
      <c r="IKL279" s="676"/>
      <c r="IKM279" s="676"/>
      <c r="IKN279" s="676"/>
      <c r="IKO279" s="676"/>
      <c r="IKP279" s="676"/>
      <c r="IKQ279" s="676"/>
      <c r="IKR279" s="676"/>
      <c r="IKS279" s="676"/>
      <c r="IKT279" s="676"/>
      <c r="IKU279" s="676"/>
      <c r="IKV279" s="676"/>
      <c r="IKW279" s="676"/>
      <c r="IKX279" s="674"/>
      <c r="IKY279" s="674"/>
      <c r="IKZ279" s="674"/>
      <c r="ILA279" s="674"/>
      <c r="ILB279" s="674"/>
      <c r="ILC279" s="674"/>
      <c r="ILD279" s="674"/>
      <c r="ILE279" s="674"/>
      <c r="ILF279" s="674"/>
      <c r="ILG279" s="674"/>
      <c r="ILH279" s="674"/>
      <c r="ILI279" s="674"/>
      <c r="ILJ279" s="674"/>
      <c r="ILK279" s="674"/>
      <c r="ILL279" s="674"/>
      <c r="ILM279" s="674"/>
      <c r="ILN279" s="674"/>
      <c r="ILO279" s="674"/>
      <c r="ILP279" s="674"/>
      <c r="ILQ279" s="674"/>
      <c r="ILR279" s="674"/>
      <c r="ILS279" s="674"/>
      <c r="ILT279" s="674"/>
      <c r="ILU279" s="674"/>
      <c r="ILV279" s="675"/>
      <c r="ILW279" s="675"/>
      <c r="ILX279" s="675"/>
      <c r="ILY279" s="675"/>
      <c r="ILZ279" s="675"/>
      <c r="IMA279" s="674"/>
      <c r="IMB279" s="674"/>
      <c r="IMC279" s="675"/>
      <c r="IMD279" s="675"/>
      <c r="IME279" s="674"/>
      <c r="IMF279" s="674"/>
      <c r="IMG279" s="675"/>
      <c r="IMH279" s="675"/>
      <c r="IMI279" s="674"/>
      <c r="IMJ279" s="674"/>
      <c r="IMK279" s="674"/>
      <c r="IML279" s="674"/>
      <c r="IMM279" s="674"/>
      <c r="IMN279" s="674"/>
      <c r="IMO279" s="674"/>
      <c r="IMP279" s="675"/>
      <c r="IMQ279" s="675"/>
      <c r="IMR279" s="674"/>
      <c r="IMS279" s="674"/>
      <c r="IMT279" s="675"/>
      <c r="IMU279" s="675"/>
      <c r="IMV279" s="674"/>
      <c r="IMW279" s="674"/>
      <c r="IMX279" s="674"/>
      <c r="IMY279" s="674"/>
      <c r="IMZ279" s="674"/>
      <c r="INA279" s="673"/>
      <c r="INB279" s="677"/>
      <c r="INC279" s="674"/>
      <c r="IND279" s="674"/>
      <c r="INE279" s="674"/>
      <c r="INF279" s="674"/>
      <c r="ING279" s="674"/>
      <c r="INH279" s="674"/>
      <c r="INI279" s="674"/>
      <c r="INJ279" s="676"/>
      <c r="INK279" s="676"/>
      <c r="INL279" s="676"/>
      <c r="INM279" s="676"/>
      <c r="INN279" s="676"/>
      <c r="INO279" s="676"/>
      <c r="INP279" s="676"/>
      <c r="INQ279" s="676"/>
      <c r="INR279" s="676"/>
      <c r="INS279" s="676"/>
      <c r="INT279" s="676"/>
      <c r="INU279" s="676"/>
      <c r="INV279" s="676"/>
      <c r="INW279" s="676"/>
      <c r="INX279" s="676"/>
      <c r="INY279" s="676"/>
      <c r="INZ279" s="676"/>
      <c r="IOA279" s="676"/>
      <c r="IOB279" s="676"/>
      <c r="IOC279" s="676"/>
      <c r="IOD279" s="676"/>
      <c r="IOE279" s="676"/>
      <c r="IOF279" s="676"/>
      <c r="IOG279" s="676"/>
      <c r="IOH279" s="676"/>
      <c r="IOI279" s="676"/>
      <c r="IOJ279" s="676"/>
      <c r="IOK279" s="676"/>
      <c r="IOL279" s="676"/>
      <c r="IOM279" s="676"/>
      <c r="ION279" s="676"/>
      <c r="IOO279" s="676"/>
      <c r="IOP279" s="676"/>
      <c r="IOQ279" s="676"/>
      <c r="IOR279" s="676"/>
      <c r="IOS279" s="676"/>
      <c r="IOT279" s="676"/>
      <c r="IOU279" s="676"/>
      <c r="IOV279" s="676"/>
      <c r="IOW279" s="676"/>
      <c r="IOX279" s="676"/>
      <c r="IOY279" s="676"/>
      <c r="IOZ279" s="676"/>
      <c r="IPA279" s="676"/>
      <c r="IPB279" s="674"/>
      <c r="IPC279" s="674"/>
      <c r="IPD279" s="674"/>
      <c r="IPE279" s="674"/>
      <c r="IPF279" s="674"/>
      <c r="IPG279" s="674"/>
      <c r="IPH279" s="674"/>
      <c r="IPI279" s="674"/>
      <c r="IPJ279" s="674"/>
      <c r="IPK279" s="674"/>
      <c r="IPL279" s="674"/>
      <c r="IPM279" s="674"/>
      <c r="IPN279" s="674"/>
      <c r="IPO279" s="674"/>
      <c r="IPP279" s="674"/>
      <c r="IPQ279" s="674"/>
      <c r="IPR279" s="674"/>
      <c r="IPS279" s="674"/>
      <c r="IPT279" s="674"/>
      <c r="IPU279" s="674"/>
      <c r="IPV279" s="674"/>
      <c r="IPW279" s="674"/>
      <c r="IPX279" s="674"/>
      <c r="IPY279" s="674"/>
      <c r="IPZ279" s="675"/>
      <c r="IQA279" s="675"/>
      <c r="IQB279" s="675"/>
      <c r="IQC279" s="675"/>
      <c r="IQD279" s="675"/>
      <c r="IQE279" s="674"/>
      <c r="IQF279" s="674"/>
      <c r="IQG279" s="675"/>
      <c r="IQH279" s="675"/>
      <c r="IQI279" s="674"/>
      <c r="IQJ279" s="674"/>
      <c r="IQK279" s="675"/>
      <c r="IQL279" s="675"/>
      <c r="IQM279" s="674"/>
      <c r="IQN279" s="674"/>
      <c r="IQO279" s="674"/>
      <c r="IQP279" s="674"/>
      <c r="IQQ279" s="674"/>
      <c r="IQR279" s="674"/>
      <c r="IQS279" s="674"/>
      <c r="IQT279" s="675"/>
      <c r="IQU279" s="675"/>
      <c r="IQV279" s="674"/>
      <c r="IQW279" s="674"/>
      <c r="IQX279" s="675"/>
      <c r="IQY279" s="675"/>
      <c r="IQZ279" s="674"/>
      <c r="IRA279" s="674"/>
      <c r="IRB279" s="674"/>
      <c r="IRC279" s="674"/>
      <c r="IRD279" s="674"/>
      <c r="IRE279" s="673"/>
      <c r="IRF279" s="677"/>
      <c r="IRG279" s="674"/>
      <c r="IRH279" s="674"/>
      <c r="IRI279" s="674"/>
      <c r="IRJ279" s="674"/>
      <c r="IRK279" s="674"/>
      <c r="IRL279" s="674"/>
      <c r="IRM279" s="674"/>
      <c r="IRN279" s="676"/>
      <c r="IRO279" s="676"/>
      <c r="IRP279" s="676"/>
      <c r="IRQ279" s="676"/>
      <c r="IRR279" s="676"/>
      <c r="IRS279" s="676"/>
      <c r="IRT279" s="676"/>
      <c r="IRU279" s="676"/>
      <c r="IRV279" s="676"/>
      <c r="IRW279" s="676"/>
      <c r="IRX279" s="676"/>
      <c r="IRY279" s="676"/>
      <c r="IRZ279" s="676"/>
      <c r="ISA279" s="676"/>
      <c r="ISB279" s="676"/>
      <c r="ISC279" s="676"/>
      <c r="ISD279" s="676"/>
      <c r="ISE279" s="676"/>
      <c r="ISF279" s="676"/>
      <c r="ISG279" s="676"/>
      <c r="ISH279" s="676"/>
      <c r="ISI279" s="676"/>
      <c r="ISJ279" s="676"/>
      <c r="ISK279" s="676"/>
      <c r="ISL279" s="676"/>
      <c r="ISM279" s="676"/>
      <c r="ISN279" s="676"/>
      <c r="ISO279" s="676"/>
      <c r="ISP279" s="676"/>
      <c r="ISQ279" s="676"/>
      <c r="ISR279" s="676"/>
      <c r="ISS279" s="676"/>
      <c r="IST279" s="676"/>
      <c r="ISU279" s="676"/>
      <c r="ISV279" s="676"/>
      <c r="ISW279" s="676"/>
      <c r="ISX279" s="676"/>
      <c r="ISY279" s="676"/>
      <c r="ISZ279" s="676"/>
      <c r="ITA279" s="676"/>
      <c r="ITB279" s="676"/>
      <c r="ITC279" s="676"/>
      <c r="ITD279" s="676"/>
      <c r="ITE279" s="676"/>
      <c r="ITF279" s="674"/>
      <c r="ITG279" s="674"/>
      <c r="ITH279" s="674"/>
      <c r="ITI279" s="674"/>
      <c r="ITJ279" s="674"/>
      <c r="ITK279" s="674"/>
      <c r="ITL279" s="674"/>
      <c r="ITM279" s="674"/>
      <c r="ITN279" s="674"/>
      <c r="ITO279" s="674"/>
      <c r="ITP279" s="674"/>
      <c r="ITQ279" s="674"/>
      <c r="ITR279" s="674"/>
      <c r="ITS279" s="674"/>
      <c r="ITT279" s="674"/>
      <c r="ITU279" s="674"/>
      <c r="ITV279" s="674"/>
      <c r="ITW279" s="674"/>
      <c r="ITX279" s="674"/>
      <c r="ITY279" s="674"/>
      <c r="ITZ279" s="674"/>
      <c r="IUA279" s="674"/>
      <c r="IUB279" s="674"/>
      <c r="IUC279" s="674"/>
      <c r="IUD279" s="675"/>
      <c r="IUE279" s="675"/>
      <c r="IUF279" s="675"/>
      <c r="IUG279" s="675"/>
      <c r="IUH279" s="675"/>
      <c r="IUI279" s="674"/>
      <c r="IUJ279" s="674"/>
      <c r="IUK279" s="675"/>
      <c r="IUL279" s="675"/>
      <c r="IUM279" s="674"/>
      <c r="IUN279" s="674"/>
      <c r="IUO279" s="675"/>
      <c r="IUP279" s="675"/>
      <c r="IUQ279" s="674"/>
      <c r="IUR279" s="674"/>
      <c r="IUS279" s="674"/>
      <c r="IUT279" s="674"/>
      <c r="IUU279" s="674"/>
      <c r="IUV279" s="674"/>
      <c r="IUW279" s="674"/>
      <c r="IUX279" s="675"/>
      <c r="IUY279" s="675"/>
      <c r="IUZ279" s="674"/>
      <c r="IVA279" s="674"/>
      <c r="IVB279" s="675"/>
      <c r="IVC279" s="675"/>
      <c r="IVD279" s="674"/>
      <c r="IVE279" s="674"/>
      <c r="IVF279" s="674"/>
      <c r="IVG279" s="674"/>
      <c r="IVH279" s="674"/>
      <c r="IVI279" s="673"/>
      <c r="IVJ279" s="677"/>
      <c r="IVK279" s="674"/>
      <c r="IVL279" s="674"/>
      <c r="IVM279" s="674"/>
      <c r="IVN279" s="674"/>
      <c r="IVO279" s="674"/>
      <c r="IVP279" s="674"/>
      <c r="IVQ279" s="674"/>
      <c r="IVR279" s="676"/>
      <c r="IVS279" s="676"/>
      <c r="IVT279" s="676"/>
      <c r="IVU279" s="676"/>
      <c r="IVV279" s="676"/>
      <c r="IVW279" s="676"/>
      <c r="IVX279" s="676"/>
      <c r="IVY279" s="676"/>
      <c r="IVZ279" s="676"/>
      <c r="IWA279" s="676"/>
      <c r="IWB279" s="676"/>
      <c r="IWC279" s="676"/>
      <c r="IWD279" s="676"/>
      <c r="IWE279" s="676"/>
      <c r="IWF279" s="676"/>
      <c r="IWG279" s="676"/>
      <c r="IWH279" s="676"/>
      <c r="IWI279" s="676"/>
      <c r="IWJ279" s="676"/>
      <c r="IWK279" s="676"/>
      <c r="IWL279" s="676"/>
      <c r="IWM279" s="676"/>
      <c r="IWN279" s="676"/>
      <c r="IWO279" s="676"/>
      <c r="IWP279" s="676"/>
      <c r="IWQ279" s="676"/>
      <c r="IWR279" s="676"/>
      <c r="IWS279" s="676"/>
      <c r="IWT279" s="676"/>
      <c r="IWU279" s="676"/>
      <c r="IWV279" s="676"/>
      <c r="IWW279" s="676"/>
      <c r="IWX279" s="676"/>
      <c r="IWY279" s="676"/>
      <c r="IWZ279" s="676"/>
      <c r="IXA279" s="676"/>
      <c r="IXB279" s="676"/>
      <c r="IXC279" s="676"/>
      <c r="IXD279" s="676"/>
      <c r="IXE279" s="676"/>
      <c r="IXF279" s="676"/>
      <c r="IXG279" s="676"/>
      <c r="IXH279" s="676"/>
      <c r="IXI279" s="676"/>
      <c r="IXJ279" s="674"/>
      <c r="IXK279" s="674"/>
      <c r="IXL279" s="674"/>
      <c r="IXM279" s="674"/>
      <c r="IXN279" s="674"/>
      <c r="IXO279" s="674"/>
      <c r="IXP279" s="674"/>
      <c r="IXQ279" s="674"/>
      <c r="IXR279" s="674"/>
      <c r="IXS279" s="674"/>
      <c r="IXT279" s="674"/>
      <c r="IXU279" s="674"/>
      <c r="IXV279" s="674"/>
      <c r="IXW279" s="674"/>
      <c r="IXX279" s="674"/>
      <c r="IXY279" s="674"/>
      <c r="IXZ279" s="674"/>
      <c r="IYA279" s="674"/>
      <c r="IYB279" s="674"/>
      <c r="IYC279" s="674"/>
      <c r="IYD279" s="674"/>
      <c r="IYE279" s="674"/>
      <c r="IYF279" s="674"/>
      <c r="IYG279" s="674"/>
      <c r="IYH279" s="675"/>
      <c r="IYI279" s="675"/>
      <c r="IYJ279" s="675"/>
      <c r="IYK279" s="675"/>
      <c r="IYL279" s="675"/>
      <c r="IYM279" s="674"/>
      <c r="IYN279" s="674"/>
      <c r="IYO279" s="675"/>
      <c r="IYP279" s="675"/>
      <c r="IYQ279" s="674"/>
      <c r="IYR279" s="674"/>
      <c r="IYS279" s="675"/>
      <c r="IYT279" s="675"/>
      <c r="IYU279" s="674"/>
      <c r="IYV279" s="674"/>
      <c r="IYW279" s="674"/>
      <c r="IYX279" s="674"/>
      <c r="IYY279" s="674"/>
      <c r="IYZ279" s="674"/>
      <c r="IZA279" s="674"/>
      <c r="IZB279" s="675"/>
      <c r="IZC279" s="675"/>
      <c r="IZD279" s="674"/>
      <c r="IZE279" s="674"/>
      <c r="IZF279" s="675"/>
      <c r="IZG279" s="675"/>
      <c r="IZH279" s="674"/>
      <c r="IZI279" s="674"/>
      <c r="IZJ279" s="674"/>
      <c r="IZK279" s="674"/>
      <c r="IZL279" s="674"/>
      <c r="IZM279" s="673"/>
      <c r="IZN279" s="677"/>
      <c r="IZO279" s="674"/>
      <c r="IZP279" s="674"/>
      <c r="IZQ279" s="674"/>
      <c r="IZR279" s="674"/>
      <c r="IZS279" s="674"/>
      <c r="IZT279" s="674"/>
      <c r="IZU279" s="674"/>
      <c r="IZV279" s="676"/>
      <c r="IZW279" s="676"/>
      <c r="IZX279" s="676"/>
      <c r="IZY279" s="676"/>
      <c r="IZZ279" s="676"/>
      <c r="JAA279" s="676"/>
      <c r="JAB279" s="676"/>
      <c r="JAC279" s="676"/>
      <c r="JAD279" s="676"/>
      <c r="JAE279" s="676"/>
      <c r="JAF279" s="676"/>
      <c r="JAG279" s="676"/>
      <c r="JAH279" s="676"/>
      <c r="JAI279" s="676"/>
      <c r="JAJ279" s="676"/>
      <c r="JAK279" s="676"/>
      <c r="JAL279" s="676"/>
      <c r="JAM279" s="676"/>
      <c r="JAN279" s="676"/>
      <c r="JAO279" s="676"/>
      <c r="JAP279" s="676"/>
      <c r="JAQ279" s="676"/>
      <c r="JAR279" s="676"/>
      <c r="JAS279" s="676"/>
      <c r="JAT279" s="676"/>
      <c r="JAU279" s="676"/>
      <c r="JAV279" s="676"/>
      <c r="JAW279" s="676"/>
      <c r="JAX279" s="676"/>
      <c r="JAY279" s="676"/>
      <c r="JAZ279" s="676"/>
      <c r="JBA279" s="676"/>
      <c r="JBB279" s="676"/>
      <c r="JBC279" s="676"/>
      <c r="JBD279" s="676"/>
      <c r="JBE279" s="676"/>
      <c r="JBF279" s="676"/>
      <c r="JBG279" s="676"/>
      <c r="JBH279" s="676"/>
      <c r="JBI279" s="676"/>
      <c r="JBJ279" s="676"/>
      <c r="JBK279" s="676"/>
      <c r="JBL279" s="676"/>
      <c r="JBM279" s="676"/>
      <c r="JBN279" s="674"/>
      <c r="JBO279" s="674"/>
      <c r="JBP279" s="674"/>
      <c r="JBQ279" s="674"/>
      <c r="JBR279" s="674"/>
      <c r="JBS279" s="674"/>
      <c r="JBT279" s="674"/>
      <c r="JBU279" s="674"/>
      <c r="JBV279" s="674"/>
      <c r="JBW279" s="674"/>
      <c r="JBX279" s="674"/>
      <c r="JBY279" s="674"/>
      <c r="JBZ279" s="674"/>
      <c r="JCA279" s="674"/>
      <c r="JCB279" s="674"/>
      <c r="JCC279" s="674"/>
      <c r="JCD279" s="674"/>
      <c r="JCE279" s="674"/>
      <c r="JCF279" s="674"/>
      <c r="JCG279" s="674"/>
      <c r="JCH279" s="674"/>
      <c r="JCI279" s="674"/>
      <c r="JCJ279" s="674"/>
      <c r="JCK279" s="674"/>
      <c r="JCL279" s="675"/>
      <c r="JCM279" s="675"/>
      <c r="JCN279" s="675"/>
      <c r="JCO279" s="675"/>
      <c r="JCP279" s="675"/>
      <c r="JCQ279" s="674"/>
      <c r="JCR279" s="674"/>
      <c r="JCS279" s="675"/>
      <c r="JCT279" s="675"/>
      <c r="JCU279" s="674"/>
      <c r="JCV279" s="674"/>
      <c r="JCW279" s="675"/>
      <c r="JCX279" s="675"/>
      <c r="JCY279" s="674"/>
      <c r="JCZ279" s="674"/>
      <c r="JDA279" s="674"/>
      <c r="JDB279" s="674"/>
      <c r="JDC279" s="674"/>
      <c r="JDD279" s="674"/>
      <c r="JDE279" s="674"/>
      <c r="JDF279" s="675"/>
      <c r="JDG279" s="675"/>
      <c r="JDH279" s="674"/>
      <c r="JDI279" s="674"/>
      <c r="JDJ279" s="675"/>
      <c r="JDK279" s="675"/>
      <c r="JDL279" s="674"/>
      <c r="JDM279" s="674"/>
      <c r="JDN279" s="674"/>
      <c r="JDO279" s="674"/>
      <c r="JDP279" s="674"/>
      <c r="JDQ279" s="673"/>
      <c r="JDR279" s="677"/>
      <c r="JDS279" s="674"/>
      <c r="JDT279" s="674"/>
      <c r="JDU279" s="674"/>
      <c r="JDV279" s="674"/>
      <c r="JDW279" s="674"/>
      <c r="JDX279" s="674"/>
      <c r="JDY279" s="674"/>
      <c r="JDZ279" s="676"/>
      <c r="JEA279" s="676"/>
      <c r="JEB279" s="676"/>
      <c r="JEC279" s="676"/>
      <c r="JED279" s="676"/>
      <c r="JEE279" s="676"/>
      <c r="JEF279" s="676"/>
      <c r="JEG279" s="676"/>
      <c r="JEH279" s="676"/>
      <c r="JEI279" s="676"/>
      <c r="JEJ279" s="676"/>
      <c r="JEK279" s="676"/>
      <c r="JEL279" s="676"/>
      <c r="JEM279" s="676"/>
      <c r="JEN279" s="676"/>
      <c r="JEO279" s="676"/>
      <c r="JEP279" s="676"/>
      <c r="JEQ279" s="676"/>
      <c r="JER279" s="676"/>
      <c r="JES279" s="676"/>
      <c r="JET279" s="676"/>
      <c r="JEU279" s="676"/>
      <c r="JEV279" s="676"/>
      <c r="JEW279" s="676"/>
      <c r="JEX279" s="676"/>
      <c r="JEY279" s="676"/>
      <c r="JEZ279" s="676"/>
      <c r="JFA279" s="676"/>
      <c r="JFB279" s="676"/>
      <c r="JFC279" s="676"/>
      <c r="JFD279" s="676"/>
      <c r="JFE279" s="676"/>
      <c r="JFF279" s="676"/>
      <c r="JFG279" s="676"/>
      <c r="JFH279" s="676"/>
      <c r="JFI279" s="676"/>
      <c r="JFJ279" s="676"/>
      <c r="JFK279" s="676"/>
      <c r="JFL279" s="676"/>
      <c r="JFM279" s="676"/>
      <c r="JFN279" s="676"/>
      <c r="JFO279" s="676"/>
      <c r="JFP279" s="676"/>
      <c r="JFQ279" s="676"/>
      <c r="JFR279" s="674"/>
      <c r="JFS279" s="674"/>
      <c r="JFT279" s="674"/>
      <c r="JFU279" s="674"/>
      <c r="JFV279" s="674"/>
      <c r="JFW279" s="674"/>
      <c r="JFX279" s="674"/>
      <c r="JFY279" s="674"/>
      <c r="JFZ279" s="674"/>
      <c r="JGA279" s="674"/>
      <c r="JGB279" s="674"/>
      <c r="JGC279" s="674"/>
      <c r="JGD279" s="674"/>
      <c r="JGE279" s="674"/>
      <c r="JGF279" s="674"/>
      <c r="JGG279" s="674"/>
      <c r="JGH279" s="674"/>
      <c r="JGI279" s="674"/>
      <c r="JGJ279" s="674"/>
      <c r="JGK279" s="674"/>
      <c r="JGL279" s="674"/>
      <c r="JGM279" s="674"/>
      <c r="JGN279" s="674"/>
      <c r="JGO279" s="674"/>
      <c r="JGP279" s="675"/>
      <c r="JGQ279" s="675"/>
      <c r="JGR279" s="675"/>
      <c r="JGS279" s="675"/>
      <c r="JGT279" s="675"/>
      <c r="JGU279" s="674"/>
      <c r="JGV279" s="674"/>
      <c r="JGW279" s="675"/>
      <c r="JGX279" s="675"/>
      <c r="JGY279" s="674"/>
      <c r="JGZ279" s="674"/>
      <c r="JHA279" s="675"/>
      <c r="JHB279" s="675"/>
      <c r="JHC279" s="674"/>
      <c r="JHD279" s="674"/>
      <c r="JHE279" s="674"/>
      <c r="JHF279" s="674"/>
      <c r="JHG279" s="674"/>
      <c r="JHH279" s="674"/>
      <c r="JHI279" s="674"/>
      <c r="JHJ279" s="675"/>
      <c r="JHK279" s="675"/>
      <c r="JHL279" s="674"/>
      <c r="JHM279" s="674"/>
      <c r="JHN279" s="675"/>
      <c r="JHO279" s="675"/>
      <c r="JHP279" s="674"/>
      <c r="JHQ279" s="674"/>
      <c r="JHR279" s="674"/>
      <c r="JHS279" s="674"/>
      <c r="JHT279" s="674"/>
      <c r="JHU279" s="673"/>
      <c r="JHV279" s="677"/>
      <c r="JHW279" s="674"/>
      <c r="JHX279" s="674"/>
      <c r="JHY279" s="674"/>
      <c r="JHZ279" s="674"/>
      <c r="JIA279" s="674"/>
      <c r="JIB279" s="674"/>
      <c r="JIC279" s="674"/>
      <c r="JID279" s="676"/>
      <c r="JIE279" s="676"/>
      <c r="JIF279" s="676"/>
      <c r="JIG279" s="676"/>
      <c r="JIH279" s="676"/>
      <c r="JII279" s="676"/>
      <c r="JIJ279" s="676"/>
      <c r="JIK279" s="676"/>
      <c r="JIL279" s="676"/>
      <c r="JIM279" s="676"/>
      <c r="JIN279" s="676"/>
      <c r="JIO279" s="676"/>
      <c r="JIP279" s="676"/>
      <c r="JIQ279" s="676"/>
      <c r="JIR279" s="676"/>
      <c r="JIS279" s="676"/>
      <c r="JIT279" s="676"/>
      <c r="JIU279" s="676"/>
      <c r="JIV279" s="676"/>
      <c r="JIW279" s="676"/>
      <c r="JIX279" s="676"/>
      <c r="JIY279" s="676"/>
      <c r="JIZ279" s="676"/>
      <c r="JJA279" s="676"/>
      <c r="JJB279" s="676"/>
      <c r="JJC279" s="676"/>
      <c r="JJD279" s="676"/>
      <c r="JJE279" s="676"/>
      <c r="JJF279" s="676"/>
      <c r="JJG279" s="676"/>
      <c r="JJH279" s="676"/>
      <c r="JJI279" s="676"/>
      <c r="JJJ279" s="676"/>
      <c r="JJK279" s="676"/>
      <c r="JJL279" s="676"/>
      <c r="JJM279" s="676"/>
      <c r="JJN279" s="676"/>
      <c r="JJO279" s="676"/>
      <c r="JJP279" s="676"/>
      <c r="JJQ279" s="676"/>
      <c r="JJR279" s="676"/>
      <c r="JJS279" s="676"/>
      <c r="JJT279" s="676"/>
      <c r="JJU279" s="676"/>
      <c r="JJV279" s="674"/>
      <c r="JJW279" s="674"/>
      <c r="JJX279" s="674"/>
      <c r="JJY279" s="674"/>
      <c r="JJZ279" s="674"/>
      <c r="JKA279" s="674"/>
      <c r="JKB279" s="674"/>
      <c r="JKC279" s="674"/>
      <c r="JKD279" s="674"/>
      <c r="JKE279" s="674"/>
      <c r="JKF279" s="674"/>
      <c r="JKG279" s="674"/>
      <c r="JKH279" s="674"/>
      <c r="JKI279" s="674"/>
      <c r="JKJ279" s="674"/>
      <c r="JKK279" s="674"/>
      <c r="JKL279" s="674"/>
      <c r="JKM279" s="674"/>
      <c r="JKN279" s="674"/>
      <c r="JKO279" s="674"/>
      <c r="JKP279" s="674"/>
      <c r="JKQ279" s="674"/>
      <c r="JKR279" s="674"/>
      <c r="JKS279" s="674"/>
      <c r="JKT279" s="675"/>
      <c r="JKU279" s="675"/>
      <c r="JKV279" s="675"/>
      <c r="JKW279" s="675"/>
      <c r="JKX279" s="675"/>
      <c r="JKY279" s="674"/>
      <c r="JKZ279" s="674"/>
      <c r="JLA279" s="675"/>
      <c r="JLB279" s="675"/>
      <c r="JLC279" s="674"/>
      <c r="JLD279" s="674"/>
      <c r="JLE279" s="675"/>
      <c r="JLF279" s="675"/>
      <c r="JLG279" s="674"/>
      <c r="JLH279" s="674"/>
      <c r="JLI279" s="674"/>
      <c r="JLJ279" s="674"/>
      <c r="JLK279" s="674"/>
      <c r="JLL279" s="674"/>
      <c r="JLM279" s="674"/>
      <c r="JLN279" s="675"/>
      <c r="JLO279" s="675"/>
      <c r="JLP279" s="674"/>
      <c r="JLQ279" s="674"/>
      <c r="JLR279" s="675"/>
      <c r="JLS279" s="675"/>
      <c r="JLT279" s="674"/>
      <c r="JLU279" s="674"/>
      <c r="JLV279" s="674"/>
      <c r="JLW279" s="674"/>
      <c r="JLX279" s="674"/>
      <c r="JLY279" s="673"/>
      <c r="JLZ279" s="677"/>
      <c r="JMA279" s="674"/>
      <c r="JMB279" s="674"/>
      <c r="JMC279" s="674"/>
      <c r="JMD279" s="674"/>
      <c r="JME279" s="674"/>
      <c r="JMF279" s="674"/>
      <c r="JMG279" s="674"/>
      <c r="JMH279" s="676"/>
      <c r="JMI279" s="676"/>
      <c r="JMJ279" s="676"/>
      <c r="JMK279" s="676"/>
      <c r="JML279" s="676"/>
      <c r="JMM279" s="676"/>
      <c r="JMN279" s="676"/>
      <c r="JMO279" s="676"/>
      <c r="JMP279" s="676"/>
      <c r="JMQ279" s="676"/>
      <c r="JMR279" s="676"/>
      <c r="JMS279" s="676"/>
      <c r="JMT279" s="676"/>
      <c r="JMU279" s="676"/>
      <c r="JMV279" s="676"/>
      <c r="JMW279" s="676"/>
      <c r="JMX279" s="676"/>
      <c r="JMY279" s="676"/>
      <c r="JMZ279" s="676"/>
      <c r="JNA279" s="676"/>
      <c r="JNB279" s="676"/>
      <c r="JNC279" s="676"/>
      <c r="JND279" s="676"/>
      <c r="JNE279" s="676"/>
      <c r="JNF279" s="676"/>
      <c r="JNG279" s="676"/>
      <c r="JNH279" s="676"/>
      <c r="JNI279" s="676"/>
      <c r="JNJ279" s="676"/>
      <c r="JNK279" s="676"/>
      <c r="JNL279" s="676"/>
      <c r="JNM279" s="676"/>
      <c r="JNN279" s="676"/>
      <c r="JNO279" s="676"/>
      <c r="JNP279" s="676"/>
      <c r="JNQ279" s="676"/>
      <c r="JNR279" s="676"/>
      <c r="JNS279" s="676"/>
      <c r="JNT279" s="676"/>
      <c r="JNU279" s="676"/>
      <c r="JNV279" s="676"/>
      <c r="JNW279" s="676"/>
      <c r="JNX279" s="676"/>
      <c r="JNY279" s="676"/>
      <c r="JNZ279" s="674"/>
      <c r="JOA279" s="674"/>
      <c r="JOB279" s="674"/>
      <c r="JOC279" s="674"/>
      <c r="JOD279" s="674"/>
      <c r="JOE279" s="674"/>
      <c r="JOF279" s="674"/>
      <c r="JOG279" s="674"/>
      <c r="JOH279" s="674"/>
      <c r="JOI279" s="674"/>
      <c r="JOJ279" s="674"/>
      <c r="JOK279" s="674"/>
      <c r="JOL279" s="674"/>
      <c r="JOM279" s="674"/>
      <c r="JON279" s="674"/>
      <c r="JOO279" s="674"/>
      <c r="JOP279" s="674"/>
      <c r="JOQ279" s="674"/>
      <c r="JOR279" s="674"/>
      <c r="JOS279" s="674"/>
      <c r="JOT279" s="674"/>
      <c r="JOU279" s="674"/>
      <c r="JOV279" s="674"/>
      <c r="JOW279" s="674"/>
      <c r="JOX279" s="675"/>
      <c r="JOY279" s="675"/>
      <c r="JOZ279" s="675"/>
      <c r="JPA279" s="675"/>
      <c r="JPB279" s="675"/>
      <c r="JPC279" s="674"/>
      <c r="JPD279" s="674"/>
      <c r="JPE279" s="675"/>
      <c r="JPF279" s="675"/>
      <c r="JPG279" s="674"/>
      <c r="JPH279" s="674"/>
      <c r="JPI279" s="675"/>
      <c r="JPJ279" s="675"/>
      <c r="JPK279" s="674"/>
      <c r="JPL279" s="674"/>
      <c r="JPM279" s="674"/>
      <c r="JPN279" s="674"/>
      <c r="JPO279" s="674"/>
      <c r="JPP279" s="674"/>
      <c r="JPQ279" s="674"/>
      <c r="JPR279" s="675"/>
      <c r="JPS279" s="675"/>
      <c r="JPT279" s="674"/>
      <c r="JPU279" s="674"/>
      <c r="JPV279" s="675"/>
      <c r="JPW279" s="675"/>
      <c r="JPX279" s="674"/>
      <c r="JPY279" s="674"/>
      <c r="JPZ279" s="674"/>
      <c r="JQA279" s="674"/>
      <c r="JQB279" s="674"/>
      <c r="JQC279" s="673"/>
      <c r="JQD279" s="677"/>
      <c r="JQE279" s="674"/>
      <c r="JQF279" s="674"/>
      <c r="JQG279" s="674"/>
      <c r="JQH279" s="674"/>
      <c r="JQI279" s="674"/>
      <c r="JQJ279" s="674"/>
      <c r="JQK279" s="674"/>
      <c r="JQL279" s="676"/>
      <c r="JQM279" s="676"/>
      <c r="JQN279" s="676"/>
      <c r="JQO279" s="676"/>
      <c r="JQP279" s="676"/>
      <c r="JQQ279" s="676"/>
      <c r="JQR279" s="676"/>
      <c r="JQS279" s="676"/>
      <c r="JQT279" s="676"/>
      <c r="JQU279" s="676"/>
      <c r="JQV279" s="676"/>
      <c r="JQW279" s="676"/>
      <c r="JQX279" s="676"/>
      <c r="JQY279" s="676"/>
      <c r="JQZ279" s="676"/>
      <c r="JRA279" s="676"/>
      <c r="JRB279" s="676"/>
      <c r="JRC279" s="676"/>
      <c r="JRD279" s="676"/>
      <c r="JRE279" s="676"/>
      <c r="JRF279" s="676"/>
      <c r="JRG279" s="676"/>
      <c r="JRH279" s="676"/>
      <c r="JRI279" s="676"/>
      <c r="JRJ279" s="676"/>
      <c r="JRK279" s="676"/>
      <c r="JRL279" s="676"/>
      <c r="JRM279" s="676"/>
      <c r="JRN279" s="676"/>
      <c r="JRO279" s="676"/>
      <c r="JRP279" s="676"/>
      <c r="JRQ279" s="676"/>
      <c r="JRR279" s="676"/>
      <c r="JRS279" s="676"/>
      <c r="JRT279" s="676"/>
      <c r="JRU279" s="676"/>
      <c r="JRV279" s="676"/>
      <c r="JRW279" s="676"/>
      <c r="JRX279" s="676"/>
      <c r="JRY279" s="676"/>
      <c r="JRZ279" s="676"/>
      <c r="JSA279" s="676"/>
      <c r="JSB279" s="676"/>
      <c r="JSC279" s="676"/>
      <c r="JSD279" s="674"/>
      <c r="JSE279" s="674"/>
      <c r="JSF279" s="674"/>
      <c r="JSG279" s="674"/>
      <c r="JSH279" s="674"/>
      <c r="JSI279" s="674"/>
      <c r="JSJ279" s="674"/>
      <c r="JSK279" s="674"/>
      <c r="JSL279" s="674"/>
      <c r="JSM279" s="674"/>
      <c r="JSN279" s="674"/>
      <c r="JSO279" s="674"/>
      <c r="JSP279" s="674"/>
      <c r="JSQ279" s="674"/>
      <c r="JSR279" s="674"/>
      <c r="JSS279" s="674"/>
      <c r="JST279" s="674"/>
      <c r="JSU279" s="674"/>
      <c r="JSV279" s="674"/>
      <c r="JSW279" s="674"/>
      <c r="JSX279" s="674"/>
      <c r="JSY279" s="674"/>
      <c r="JSZ279" s="674"/>
      <c r="JTA279" s="674"/>
      <c r="JTB279" s="675"/>
      <c r="JTC279" s="675"/>
      <c r="JTD279" s="675"/>
      <c r="JTE279" s="675"/>
      <c r="JTF279" s="675"/>
      <c r="JTG279" s="674"/>
      <c r="JTH279" s="674"/>
      <c r="JTI279" s="675"/>
      <c r="JTJ279" s="675"/>
      <c r="JTK279" s="674"/>
      <c r="JTL279" s="674"/>
      <c r="JTM279" s="675"/>
      <c r="JTN279" s="675"/>
      <c r="JTO279" s="674"/>
      <c r="JTP279" s="674"/>
      <c r="JTQ279" s="674"/>
      <c r="JTR279" s="674"/>
      <c r="JTS279" s="674"/>
      <c r="JTT279" s="674"/>
      <c r="JTU279" s="674"/>
      <c r="JTV279" s="675"/>
      <c r="JTW279" s="675"/>
      <c r="JTX279" s="674"/>
      <c r="JTY279" s="674"/>
      <c r="JTZ279" s="675"/>
      <c r="JUA279" s="675"/>
      <c r="JUB279" s="674"/>
      <c r="JUC279" s="674"/>
      <c r="JUD279" s="674"/>
      <c r="JUE279" s="674"/>
      <c r="JUF279" s="674"/>
      <c r="JUG279" s="673"/>
      <c r="JUH279" s="677"/>
      <c r="JUI279" s="674"/>
      <c r="JUJ279" s="674"/>
      <c r="JUK279" s="674"/>
      <c r="JUL279" s="674"/>
      <c r="JUM279" s="674"/>
      <c r="JUN279" s="674"/>
      <c r="JUO279" s="674"/>
      <c r="JUP279" s="676"/>
      <c r="JUQ279" s="676"/>
      <c r="JUR279" s="676"/>
      <c r="JUS279" s="676"/>
      <c r="JUT279" s="676"/>
      <c r="JUU279" s="676"/>
      <c r="JUV279" s="676"/>
      <c r="JUW279" s="676"/>
      <c r="JUX279" s="676"/>
      <c r="JUY279" s="676"/>
      <c r="JUZ279" s="676"/>
      <c r="JVA279" s="676"/>
      <c r="JVB279" s="676"/>
      <c r="JVC279" s="676"/>
      <c r="JVD279" s="676"/>
      <c r="JVE279" s="676"/>
      <c r="JVF279" s="676"/>
      <c r="JVG279" s="676"/>
      <c r="JVH279" s="676"/>
      <c r="JVI279" s="676"/>
      <c r="JVJ279" s="676"/>
      <c r="JVK279" s="676"/>
      <c r="JVL279" s="676"/>
      <c r="JVM279" s="676"/>
      <c r="JVN279" s="676"/>
      <c r="JVO279" s="676"/>
      <c r="JVP279" s="676"/>
      <c r="JVQ279" s="676"/>
      <c r="JVR279" s="676"/>
      <c r="JVS279" s="676"/>
      <c r="JVT279" s="676"/>
      <c r="JVU279" s="676"/>
      <c r="JVV279" s="676"/>
      <c r="JVW279" s="676"/>
      <c r="JVX279" s="676"/>
      <c r="JVY279" s="676"/>
      <c r="JVZ279" s="676"/>
      <c r="JWA279" s="676"/>
      <c r="JWB279" s="676"/>
      <c r="JWC279" s="676"/>
      <c r="JWD279" s="676"/>
      <c r="JWE279" s="676"/>
      <c r="JWF279" s="676"/>
      <c r="JWG279" s="676"/>
      <c r="JWH279" s="674"/>
      <c r="JWI279" s="674"/>
      <c r="JWJ279" s="674"/>
      <c r="JWK279" s="674"/>
      <c r="JWL279" s="674"/>
      <c r="JWM279" s="674"/>
      <c r="JWN279" s="674"/>
      <c r="JWO279" s="674"/>
      <c r="JWP279" s="674"/>
      <c r="JWQ279" s="674"/>
      <c r="JWR279" s="674"/>
      <c r="JWS279" s="674"/>
      <c r="JWT279" s="674"/>
      <c r="JWU279" s="674"/>
      <c r="JWV279" s="674"/>
      <c r="JWW279" s="674"/>
      <c r="JWX279" s="674"/>
      <c r="JWY279" s="674"/>
      <c r="JWZ279" s="674"/>
      <c r="JXA279" s="674"/>
      <c r="JXB279" s="674"/>
      <c r="JXC279" s="674"/>
      <c r="JXD279" s="674"/>
      <c r="JXE279" s="674"/>
      <c r="JXF279" s="675"/>
      <c r="JXG279" s="675"/>
      <c r="JXH279" s="675"/>
      <c r="JXI279" s="675"/>
      <c r="JXJ279" s="675"/>
      <c r="JXK279" s="674"/>
      <c r="JXL279" s="674"/>
      <c r="JXM279" s="675"/>
      <c r="JXN279" s="675"/>
      <c r="JXO279" s="674"/>
      <c r="JXP279" s="674"/>
      <c r="JXQ279" s="675"/>
      <c r="JXR279" s="675"/>
      <c r="JXS279" s="674"/>
      <c r="JXT279" s="674"/>
      <c r="JXU279" s="674"/>
      <c r="JXV279" s="674"/>
      <c r="JXW279" s="674"/>
      <c r="JXX279" s="674"/>
      <c r="JXY279" s="674"/>
      <c r="JXZ279" s="675"/>
      <c r="JYA279" s="675"/>
      <c r="JYB279" s="674"/>
      <c r="JYC279" s="674"/>
      <c r="JYD279" s="675"/>
      <c r="JYE279" s="675"/>
      <c r="JYF279" s="674"/>
      <c r="JYG279" s="674"/>
      <c r="JYH279" s="674"/>
      <c r="JYI279" s="674"/>
      <c r="JYJ279" s="674"/>
      <c r="JYK279" s="673"/>
      <c r="JYL279" s="677"/>
      <c r="JYM279" s="674"/>
      <c r="JYN279" s="674"/>
      <c r="JYO279" s="674"/>
      <c r="JYP279" s="674"/>
      <c r="JYQ279" s="674"/>
      <c r="JYR279" s="674"/>
      <c r="JYS279" s="674"/>
      <c r="JYT279" s="676"/>
      <c r="JYU279" s="676"/>
      <c r="JYV279" s="676"/>
      <c r="JYW279" s="676"/>
      <c r="JYX279" s="676"/>
      <c r="JYY279" s="676"/>
      <c r="JYZ279" s="676"/>
      <c r="JZA279" s="676"/>
      <c r="JZB279" s="676"/>
      <c r="JZC279" s="676"/>
      <c r="JZD279" s="676"/>
      <c r="JZE279" s="676"/>
      <c r="JZF279" s="676"/>
      <c r="JZG279" s="676"/>
      <c r="JZH279" s="676"/>
      <c r="JZI279" s="676"/>
      <c r="JZJ279" s="676"/>
      <c r="JZK279" s="676"/>
      <c r="JZL279" s="676"/>
      <c r="JZM279" s="676"/>
      <c r="JZN279" s="676"/>
      <c r="JZO279" s="676"/>
      <c r="JZP279" s="676"/>
      <c r="JZQ279" s="676"/>
      <c r="JZR279" s="676"/>
      <c r="JZS279" s="676"/>
      <c r="JZT279" s="676"/>
      <c r="JZU279" s="676"/>
      <c r="JZV279" s="676"/>
      <c r="JZW279" s="676"/>
      <c r="JZX279" s="676"/>
      <c r="JZY279" s="676"/>
      <c r="JZZ279" s="676"/>
      <c r="KAA279" s="676"/>
      <c r="KAB279" s="676"/>
      <c r="KAC279" s="676"/>
      <c r="KAD279" s="676"/>
      <c r="KAE279" s="676"/>
      <c r="KAF279" s="676"/>
      <c r="KAG279" s="676"/>
      <c r="KAH279" s="676"/>
      <c r="KAI279" s="676"/>
      <c r="KAJ279" s="676"/>
      <c r="KAK279" s="676"/>
      <c r="KAL279" s="674"/>
      <c r="KAM279" s="674"/>
      <c r="KAN279" s="674"/>
      <c r="KAO279" s="674"/>
      <c r="KAP279" s="674"/>
      <c r="KAQ279" s="674"/>
      <c r="KAR279" s="674"/>
      <c r="KAS279" s="674"/>
      <c r="KAT279" s="674"/>
      <c r="KAU279" s="674"/>
      <c r="KAV279" s="674"/>
      <c r="KAW279" s="674"/>
      <c r="KAX279" s="674"/>
      <c r="KAY279" s="674"/>
      <c r="KAZ279" s="674"/>
      <c r="KBA279" s="674"/>
      <c r="KBB279" s="674"/>
      <c r="KBC279" s="674"/>
      <c r="KBD279" s="674"/>
      <c r="KBE279" s="674"/>
      <c r="KBF279" s="674"/>
      <c r="KBG279" s="674"/>
      <c r="KBH279" s="674"/>
      <c r="KBI279" s="674"/>
      <c r="KBJ279" s="675"/>
      <c r="KBK279" s="675"/>
      <c r="KBL279" s="675"/>
      <c r="KBM279" s="675"/>
      <c r="KBN279" s="675"/>
      <c r="KBO279" s="674"/>
      <c r="KBP279" s="674"/>
      <c r="KBQ279" s="675"/>
      <c r="KBR279" s="675"/>
      <c r="KBS279" s="674"/>
      <c r="KBT279" s="674"/>
      <c r="KBU279" s="675"/>
      <c r="KBV279" s="675"/>
      <c r="KBW279" s="674"/>
      <c r="KBX279" s="674"/>
      <c r="KBY279" s="674"/>
      <c r="KBZ279" s="674"/>
      <c r="KCA279" s="674"/>
      <c r="KCB279" s="674"/>
      <c r="KCC279" s="674"/>
      <c r="KCD279" s="675"/>
      <c r="KCE279" s="675"/>
      <c r="KCF279" s="674"/>
      <c r="KCG279" s="674"/>
      <c r="KCH279" s="675"/>
      <c r="KCI279" s="675"/>
      <c r="KCJ279" s="674"/>
      <c r="KCK279" s="674"/>
      <c r="KCL279" s="674"/>
      <c r="KCM279" s="674"/>
      <c r="KCN279" s="674"/>
      <c r="KCO279" s="673"/>
      <c r="KCP279" s="677"/>
      <c r="KCQ279" s="674"/>
      <c r="KCR279" s="674"/>
      <c r="KCS279" s="674"/>
      <c r="KCT279" s="674"/>
      <c r="KCU279" s="674"/>
      <c r="KCV279" s="674"/>
      <c r="KCW279" s="674"/>
      <c r="KCX279" s="676"/>
      <c r="KCY279" s="676"/>
      <c r="KCZ279" s="676"/>
      <c r="KDA279" s="676"/>
      <c r="KDB279" s="676"/>
      <c r="KDC279" s="676"/>
      <c r="KDD279" s="676"/>
      <c r="KDE279" s="676"/>
      <c r="KDF279" s="676"/>
      <c r="KDG279" s="676"/>
      <c r="KDH279" s="676"/>
      <c r="KDI279" s="676"/>
      <c r="KDJ279" s="676"/>
      <c r="KDK279" s="676"/>
      <c r="KDL279" s="676"/>
      <c r="KDM279" s="676"/>
      <c r="KDN279" s="676"/>
      <c r="KDO279" s="676"/>
      <c r="KDP279" s="676"/>
      <c r="KDQ279" s="676"/>
      <c r="KDR279" s="676"/>
      <c r="KDS279" s="676"/>
      <c r="KDT279" s="676"/>
      <c r="KDU279" s="676"/>
      <c r="KDV279" s="676"/>
      <c r="KDW279" s="676"/>
      <c r="KDX279" s="676"/>
      <c r="KDY279" s="676"/>
      <c r="KDZ279" s="676"/>
      <c r="KEA279" s="676"/>
      <c r="KEB279" s="676"/>
      <c r="KEC279" s="676"/>
      <c r="KED279" s="676"/>
      <c r="KEE279" s="676"/>
      <c r="KEF279" s="676"/>
      <c r="KEG279" s="676"/>
      <c r="KEH279" s="676"/>
      <c r="KEI279" s="676"/>
      <c r="KEJ279" s="676"/>
      <c r="KEK279" s="676"/>
      <c r="KEL279" s="676"/>
      <c r="KEM279" s="676"/>
      <c r="KEN279" s="676"/>
      <c r="KEO279" s="676"/>
      <c r="KEP279" s="674"/>
      <c r="KEQ279" s="674"/>
      <c r="KER279" s="674"/>
      <c r="KES279" s="674"/>
      <c r="KET279" s="674"/>
      <c r="KEU279" s="674"/>
      <c r="KEV279" s="674"/>
      <c r="KEW279" s="674"/>
      <c r="KEX279" s="674"/>
      <c r="KEY279" s="674"/>
      <c r="KEZ279" s="674"/>
      <c r="KFA279" s="674"/>
      <c r="KFB279" s="674"/>
      <c r="KFC279" s="674"/>
      <c r="KFD279" s="674"/>
      <c r="KFE279" s="674"/>
      <c r="KFF279" s="674"/>
      <c r="KFG279" s="674"/>
      <c r="KFH279" s="674"/>
      <c r="KFI279" s="674"/>
      <c r="KFJ279" s="674"/>
      <c r="KFK279" s="674"/>
      <c r="KFL279" s="674"/>
      <c r="KFM279" s="674"/>
      <c r="KFN279" s="675"/>
      <c r="KFO279" s="675"/>
      <c r="KFP279" s="675"/>
      <c r="KFQ279" s="675"/>
      <c r="KFR279" s="675"/>
      <c r="KFS279" s="674"/>
      <c r="KFT279" s="674"/>
      <c r="KFU279" s="675"/>
      <c r="KFV279" s="675"/>
      <c r="KFW279" s="674"/>
      <c r="KFX279" s="674"/>
      <c r="KFY279" s="675"/>
      <c r="KFZ279" s="675"/>
      <c r="KGA279" s="674"/>
      <c r="KGB279" s="674"/>
      <c r="KGC279" s="674"/>
      <c r="KGD279" s="674"/>
      <c r="KGE279" s="674"/>
      <c r="KGF279" s="674"/>
      <c r="KGG279" s="674"/>
      <c r="KGH279" s="675"/>
      <c r="KGI279" s="675"/>
      <c r="KGJ279" s="674"/>
      <c r="KGK279" s="674"/>
      <c r="KGL279" s="675"/>
      <c r="KGM279" s="675"/>
      <c r="KGN279" s="674"/>
      <c r="KGO279" s="674"/>
      <c r="KGP279" s="674"/>
      <c r="KGQ279" s="674"/>
      <c r="KGR279" s="674"/>
      <c r="KGS279" s="673"/>
      <c r="KGT279" s="677"/>
      <c r="KGU279" s="674"/>
      <c r="KGV279" s="674"/>
      <c r="KGW279" s="674"/>
      <c r="KGX279" s="674"/>
      <c r="KGY279" s="674"/>
      <c r="KGZ279" s="674"/>
      <c r="KHA279" s="674"/>
      <c r="KHB279" s="676"/>
      <c r="KHC279" s="676"/>
      <c r="KHD279" s="676"/>
      <c r="KHE279" s="676"/>
      <c r="KHF279" s="676"/>
      <c r="KHG279" s="676"/>
      <c r="KHH279" s="676"/>
      <c r="KHI279" s="676"/>
      <c r="KHJ279" s="676"/>
      <c r="KHK279" s="676"/>
      <c r="KHL279" s="676"/>
      <c r="KHM279" s="676"/>
      <c r="KHN279" s="676"/>
      <c r="KHO279" s="676"/>
      <c r="KHP279" s="676"/>
      <c r="KHQ279" s="676"/>
      <c r="KHR279" s="676"/>
      <c r="KHS279" s="676"/>
      <c r="KHT279" s="676"/>
      <c r="KHU279" s="676"/>
      <c r="KHV279" s="676"/>
      <c r="KHW279" s="676"/>
      <c r="KHX279" s="676"/>
      <c r="KHY279" s="676"/>
      <c r="KHZ279" s="676"/>
      <c r="KIA279" s="676"/>
      <c r="KIB279" s="676"/>
      <c r="KIC279" s="676"/>
      <c r="KID279" s="676"/>
      <c r="KIE279" s="676"/>
      <c r="KIF279" s="676"/>
      <c r="KIG279" s="676"/>
      <c r="KIH279" s="676"/>
      <c r="KII279" s="676"/>
      <c r="KIJ279" s="676"/>
      <c r="KIK279" s="676"/>
      <c r="KIL279" s="676"/>
      <c r="KIM279" s="676"/>
      <c r="KIN279" s="676"/>
      <c r="KIO279" s="676"/>
      <c r="KIP279" s="676"/>
      <c r="KIQ279" s="676"/>
      <c r="KIR279" s="676"/>
      <c r="KIS279" s="676"/>
      <c r="KIT279" s="674"/>
      <c r="KIU279" s="674"/>
      <c r="KIV279" s="674"/>
      <c r="KIW279" s="674"/>
      <c r="KIX279" s="674"/>
      <c r="KIY279" s="674"/>
      <c r="KIZ279" s="674"/>
      <c r="KJA279" s="674"/>
      <c r="KJB279" s="674"/>
      <c r="KJC279" s="674"/>
      <c r="KJD279" s="674"/>
      <c r="KJE279" s="674"/>
      <c r="KJF279" s="674"/>
      <c r="KJG279" s="674"/>
      <c r="KJH279" s="674"/>
      <c r="KJI279" s="674"/>
      <c r="KJJ279" s="674"/>
      <c r="KJK279" s="674"/>
      <c r="KJL279" s="674"/>
      <c r="KJM279" s="674"/>
      <c r="KJN279" s="674"/>
      <c r="KJO279" s="674"/>
      <c r="KJP279" s="674"/>
      <c r="KJQ279" s="674"/>
      <c r="KJR279" s="675"/>
      <c r="KJS279" s="675"/>
      <c r="KJT279" s="675"/>
      <c r="KJU279" s="675"/>
      <c r="KJV279" s="675"/>
      <c r="KJW279" s="674"/>
      <c r="KJX279" s="674"/>
      <c r="KJY279" s="675"/>
      <c r="KJZ279" s="675"/>
      <c r="KKA279" s="674"/>
      <c r="KKB279" s="674"/>
      <c r="KKC279" s="675"/>
      <c r="KKD279" s="675"/>
      <c r="KKE279" s="674"/>
      <c r="KKF279" s="674"/>
      <c r="KKG279" s="674"/>
      <c r="KKH279" s="674"/>
      <c r="KKI279" s="674"/>
      <c r="KKJ279" s="674"/>
      <c r="KKK279" s="674"/>
      <c r="KKL279" s="675"/>
      <c r="KKM279" s="675"/>
      <c r="KKN279" s="674"/>
      <c r="KKO279" s="674"/>
      <c r="KKP279" s="675"/>
      <c r="KKQ279" s="675"/>
      <c r="KKR279" s="674"/>
      <c r="KKS279" s="674"/>
      <c r="KKT279" s="674"/>
      <c r="KKU279" s="674"/>
      <c r="KKV279" s="674"/>
      <c r="KKW279" s="673"/>
      <c r="KKX279" s="677"/>
      <c r="KKY279" s="674"/>
      <c r="KKZ279" s="674"/>
      <c r="KLA279" s="674"/>
      <c r="KLB279" s="674"/>
      <c r="KLC279" s="674"/>
      <c r="KLD279" s="674"/>
      <c r="KLE279" s="674"/>
      <c r="KLF279" s="676"/>
      <c r="KLG279" s="676"/>
      <c r="KLH279" s="676"/>
      <c r="KLI279" s="676"/>
      <c r="KLJ279" s="676"/>
      <c r="KLK279" s="676"/>
      <c r="KLL279" s="676"/>
      <c r="KLM279" s="676"/>
      <c r="KLN279" s="676"/>
      <c r="KLO279" s="676"/>
      <c r="KLP279" s="676"/>
      <c r="KLQ279" s="676"/>
      <c r="KLR279" s="676"/>
      <c r="KLS279" s="676"/>
      <c r="KLT279" s="676"/>
      <c r="KLU279" s="676"/>
      <c r="KLV279" s="676"/>
      <c r="KLW279" s="676"/>
      <c r="KLX279" s="676"/>
      <c r="KLY279" s="676"/>
      <c r="KLZ279" s="676"/>
      <c r="KMA279" s="676"/>
      <c r="KMB279" s="676"/>
      <c r="KMC279" s="676"/>
      <c r="KMD279" s="676"/>
      <c r="KME279" s="676"/>
      <c r="KMF279" s="676"/>
      <c r="KMG279" s="676"/>
      <c r="KMH279" s="676"/>
      <c r="KMI279" s="676"/>
      <c r="KMJ279" s="676"/>
      <c r="KMK279" s="676"/>
      <c r="KML279" s="676"/>
      <c r="KMM279" s="676"/>
      <c r="KMN279" s="676"/>
      <c r="KMO279" s="676"/>
      <c r="KMP279" s="676"/>
      <c r="KMQ279" s="676"/>
      <c r="KMR279" s="676"/>
      <c r="KMS279" s="676"/>
      <c r="KMT279" s="676"/>
      <c r="KMU279" s="676"/>
      <c r="KMV279" s="676"/>
      <c r="KMW279" s="676"/>
      <c r="KMX279" s="674"/>
      <c r="KMY279" s="674"/>
      <c r="KMZ279" s="674"/>
      <c r="KNA279" s="674"/>
      <c r="KNB279" s="674"/>
      <c r="KNC279" s="674"/>
      <c r="KND279" s="674"/>
      <c r="KNE279" s="674"/>
      <c r="KNF279" s="674"/>
      <c r="KNG279" s="674"/>
      <c r="KNH279" s="674"/>
      <c r="KNI279" s="674"/>
      <c r="KNJ279" s="674"/>
      <c r="KNK279" s="674"/>
      <c r="KNL279" s="674"/>
      <c r="KNM279" s="674"/>
      <c r="KNN279" s="674"/>
      <c r="KNO279" s="674"/>
      <c r="KNP279" s="674"/>
      <c r="KNQ279" s="674"/>
      <c r="KNR279" s="674"/>
      <c r="KNS279" s="674"/>
      <c r="KNT279" s="674"/>
      <c r="KNU279" s="674"/>
      <c r="KNV279" s="675"/>
      <c r="KNW279" s="675"/>
      <c r="KNX279" s="675"/>
      <c r="KNY279" s="675"/>
      <c r="KNZ279" s="675"/>
      <c r="KOA279" s="674"/>
      <c r="KOB279" s="674"/>
      <c r="KOC279" s="675"/>
      <c r="KOD279" s="675"/>
      <c r="KOE279" s="674"/>
      <c r="KOF279" s="674"/>
      <c r="KOG279" s="675"/>
      <c r="KOH279" s="675"/>
      <c r="KOI279" s="674"/>
      <c r="KOJ279" s="674"/>
      <c r="KOK279" s="674"/>
      <c r="KOL279" s="674"/>
      <c r="KOM279" s="674"/>
      <c r="KON279" s="674"/>
      <c r="KOO279" s="674"/>
      <c r="KOP279" s="675"/>
      <c r="KOQ279" s="675"/>
      <c r="KOR279" s="674"/>
      <c r="KOS279" s="674"/>
      <c r="KOT279" s="675"/>
      <c r="KOU279" s="675"/>
      <c r="KOV279" s="674"/>
      <c r="KOW279" s="674"/>
      <c r="KOX279" s="674"/>
      <c r="KOY279" s="674"/>
      <c r="KOZ279" s="674"/>
      <c r="KPA279" s="673"/>
      <c r="KPB279" s="677"/>
      <c r="KPC279" s="674"/>
      <c r="KPD279" s="674"/>
      <c r="KPE279" s="674"/>
      <c r="KPF279" s="674"/>
      <c r="KPG279" s="674"/>
      <c r="KPH279" s="674"/>
      <c r="KPI279" s="674"/>
      <c r="KPJ279" s="676"/>
      <c r="KPK279" s="676"/>
      <c r="KPL279" s="676"/>
      <c r="KPM279" s="676"/>
      <c r="KPN279" s="676"/>
      <c r="KPO279" s="676"/>
      <c r="KPP279" s="676"/>
      <c r="KPQ279" s="676"/>
      <c r="KPR279" s="676"/>
      <c r="KPS279" s="676"/>
      <c r="KPT279" s="676"/>
      <c r="KPU279" s="676"/>
      <c r="KPV279" s="676"/>
      <c r="KPW279" s="676"/>
      <c r="KPX279" s="676"/>
      <c r="KPY279" s="676"/>
      <c r="KPZ279" s="676"/>
      <c r="KQA279" s="676"/>
      <c r="KQB279" s="676"/>
      <c r="KQC279" s="676"/>
      <c r="KQD279" s="676"/>
      <c r="KQE279" s="676"/>
      <c r="KQF279" s="676"/>
      <c r="KQG279" s="676"/>
      <c r="KQH279" s="676"/>
      <c r="KQI279" s="676"/>
      <c r="KQJ279" s="676"/>
      <c r="KQK279" s="676"/>
      <c r="KQL279" s="676"/>
      <c r="KQM279" s="676"/>
      <c r="KQN279" s="676"/>
      <c r="KQO279" s="676"/>
      <c r="KQP279" s="676"/>
      <c r="KQQ279" s="676"/>
      <c r="KQR279" s="676"/>
      <c r="KQS279" s="676"/>
      <c r="KQT279" s="676"/>
      <c r="KQU279" s="676"/>
      <c r="KQV279" s="676"/>
      <c r="KQW279" s="676"/>
      <c r="KQX279" s="676"/>
      <c r="KQY279" s="676"/>
      <c r="KQZ279" s="676"/>
      <c r="KRA279" s="676"/>
      <c r="KRB279" s="674"/>
      <c r="KRC279" s="674"/>
      <c r="KRD279" s="674"/>
      <c r="KRE279" s="674"/>
      <c r="KRF279" s="674"/>
      <c r="KRG279" s="674"/>
      <c r="KRH279" s="674"/>
      <c r="KRI279" s="674"/>
      <c r="KRJ279" s="674"/>
      <c r="KRK279" s="674"/>
      <c r="KRL279" s="674"/>
      <c r="KRM279" s="674"/>
      <c r="KRN279" s="674"/>
      <c r="KRO279" s="674"/>
      <c r="KRP279" s="674"/>
      <c r="KRQ279" s="674"/>
      <c r="KRR279" s="674"/>
      <c r="KRS279" s="674"/>
      <c r="KRT279" s="674"/>
      <c r="KRU279" s="674"/>
      <c r="KRV279" s="674"/>
      <c r="KRW279" s="674"/>
      <c r="KRX279" s="674"/>
      <c r="KRY279" s="674"/>
      <c r="KRZ279" s="675"/>
      <c r="KSA279" s="675"/>
      <c r="KSB279" s="675"/>
      <c r="KSC279" s="675"/>
      <c r="KSD279" s="675"/>
      <c r="KSE279" s="674"/>
      <c r="KSF279" s="674"/>
      <c r="KSG279" s="675"/>
      <c r="KSH279" s="675"/>
      <c r="KSI279" s="674"/>
      <c r="KSJ279" s="674"/>
      <c r="KSK279" s="675"/>
      <c r="KSL279" s="675"/>
      <c r="KSM279" s="674"/>
      <c r="KSN279" s="674"/>
      <c r="KSO279" s="674"/>
      <c r="KSP279" s="674"/>
      <c r="KSQ279" s="674"/>
      <c r="KSR279" s="674"/>
      <c r="KSS279" s="674"/>
      <c r="KST279" s="675"/>
      <c r="KSU279" s="675"/>
      <c r="KSV279" s="674"/>
      <c r="KSW279" s="674"/>
      <c r="KSX279" s="675"/>
      <c r="KSY279" s="675"/>
      <c r="KSZ279" s="674"/>
      <c r="KTA279" s="674"/>
      <c r="KTB279" s="674"/>
      <c r="KTC279" s="674"/>
      <c r="KTD279" s="674"/>
      <c r="KTE279" s="673"/>
      <c r="KTF279" s="677"/>
      <c r="KTG279" s="674"/>
      <c r="KTH279" s="674"/>
      <c r="KTI279" s="674"/>
      <c r="KTJ279" s="674"/>
      <c r="KTK279" s="674"/>
      <c r="KTL279" s="674"/>
      <c r="KTM279" s="674"/>
      <c r="KTN279" s="676"/>
      <c r="KTO279" s="676"/>
      <c r="KTP279" s="676"/>
      <c r="KTQ279" s="676"/>
      <c r="KTR279" s="676"/>
      <c r="KTS279" s="676"/>
      <c r="KTT279" s="676"/>
      <c r="KTU279" s="676"/>
      <c r="KTV279" s="676"/>
      <c r="KTW279" s="676"/>
      <c r="KTX279" s="676"/>
      <c r="KTY279" s="676"/>
      <c r="KTZ279" s="676"/>
      <c r="KUA279" s="676"/>
      <c r="KUB279" s="676"/>
      <c r="KUC279" s="676"/>
      <c r="KUD279" s="676"/>
      <c r="KUE279" s="676"/>
      <c r="KUF279" s="676"/>
      <c r="KUG279" s="676"/>
      <c r="KUH279" s="676"/>
      <c r="KUI279" s="676"/>
      <c r="KUJ279" s="676"/>
      <c r="KUK279" s="676"/>
      <c r="KUL279" s="676"/>
      <c r="KUM279" s="676"/>
      <c r="KUN279" s="676"/>
      <c r="KUO279" s="676"/>
      <c r="KUP279" s="676"/>
      <c r="KUQ279" s="676"/>
      <c r="KUR279" s="676"/>
      <c r="KUS279" s="676"/>
      <c r="KUT279" s="676"/>
      <c r="KUU279" s="676"/>
      <c r="KUV279" s="676"/>
      <c r="KUW279" s="676"/>
      <c r="KUX279" s="676"/>
      <c r="KUY279" s="676"/>
      <c r="KUZ279" s="676"/>
      <c r="KVA279" s="676"/>
      <c r="KVB279" s="676"/>
      <c r="KVC279" s="676"/>
      <c r="KVD279" s="676"/>
      <c r="KVE279" s="676"/>
      <c r="KVF279" s="674"/>
      <c r="KVG279" s="674"/>
      <c r="KVH279" s="674"/>
      <c r="KVI279" s="674"/>
      <c r="KVJ279" s="674"/>
      <c r="KVK279" s="674"/>
      <c r="KVL279" s="674"/>
      <c r="KVM279" s="674"/>
      <c r="KVN279" s="674"/>
      <c r="KVO279" s="674"/>
      <c r="KVP279" s="674"/>
      <c r="KVQ279" s="674"/>
      <c r="KVR279" s="674"/>
      <c r="KVS279" s="674"/>
      <c r="KVT279" s="674"/>
      <c r="KVU279" s="674"/>
      <c r="KVV279" s="674"/>
      <c r="KVW279" s="674"/>
      <c r="KVX279" s="674"/>
      <c r="KVY279" s="674"/>
      <c r="KVZ279" s="674"/>
      <c r="KWA279" s="674"/>
      <c r="KWB279" s="674"/>
      <c r="KWC279" s="674"/>
      <c r="KWD279" s="675"/>
      <c r="KWE279" s="675"/>
      <c r="KWF279" s="675"/>
      <c r="KWG279" s="675"/>
      <c r="KWH279" s="675"/>
      <c r="KWI279" s="674"/>
      <c r="KWJ279" s="674"/>
      <c r="KWK279" s="675"/>
      <c r="KWL279" s="675"/>
      <c r="KWM279" s="674"/>
      <c r="KWN279" s="674"/>
      <c r="KWO279" s="675"/>
      <c r="KWP279" s="675"/>
      <c r="KWQ279" s="674"/>
      <c r="KWR279" s="674"/>
      <c r="KWS279" s="674"/>
      <c r="KWT279" s="674"/>
      <c r="KWU279" s="674"/>
      <c r="KWV279" s="674"/>
      <c r="KWW279" s="674"/>
      <c r="KWX279" s="675"/>
      <c r="KWY279" s="675"/>
      <c r="KWZ279" s="674"/>
      <c r="KXA279" s="674"/>
      <c r="KXB279" s="675"/>
      <c r="KXC279" s="675"/>
      <c r="KXD279" s="674"/>
      <c r="KXE279" s="674"/>
      <c r="KXF279" s="674"/>
      <c r="KXG279" s="674"/>
      <c r="KXH279" s="674"/>
      <c r="KXI279" s="673"/>
      <c r="KXJ279" s="677"/>
      <c r="KXK279" s="674"/>
      <c r="KXL279" s="674"/>
      <c r="KXM279" s="674"/>
      <c r="KXN279" s="674"/>
      <c r="KXO279" s="674"/>
      <c r="KXP279" s="674"/>
      <c r="KXQ279" s="674"/>
      <c r="KXR279" s="676"/>
      <c r="KXS279" s="676"/>
      <c r="KXT279" s="676"/>
      <c r="KXU279" s="676"/>
      <c r="KXV279" s="676"/>
      <c r="KXW279" s="676"/>
      <c r="KXX279" s="676"/>
      <c r="KXY279" s="676"/>
      <c r="KXZ279" s="676"/>
      <c r="KYA279" s="676"/>
      <c r="KYB279" s="676"/>
      <c r="KYC279" s="676"/>
      <c r="KYD279" s="676"/>
      <c r="KYE279" s="676"/>
      <c r="KYF279" s="676"/>
      <c r="KYG279" s="676"/>
      <c r="KYH279" s="676"/>
      <c r="KYI279" s="676"/>
      <c r="KYJ279" s="676"/>
      <c r="KYK279" s="676"/>
      <c r="KYL279" s="676"/>
      <c r="KYM279" s="676"/>
      <c r="KYN279" s="676"/>
      <c r="KYO279" s="676"/>
      <c r="KYP279" s="676"/>
      <c r="KYQ279" s="676"/>
      <c r="KYR279" s="676"/>
      <c r="KYS279" s="676"/>
      <c r="KYT279" s="676"/>
      <c r="KYU279" s="676"/>
      <c r="KYV279" s="676"/>
      <c r="KYW279" s="676"/>
      <c r="KYX279" s="676"/>
      <c r="KYY279" s="676"/>
      <c r="KYZ279" s="676"/>
      <c r="KZA279" s="676"/>
      <c r="KZB279" s="676"/>
      <c r="KZC279" s="676"/>
      <c r="KZD279" s="676"/>
      <c r="KZE279" s="676"/>
      <c r="KZF279" s="676"/>
      <c r="KZG279" s="676"/>
      <c r="KZH279" s="676"/>
      <c r="KZI279" s="676"/>
      <c r="KZJ279" s="674"/>
      <c r="KZK279" s="674"/>
      <c r="KZL279" s="674"/>
      <c r="KZM279" s="674"/>
      <c r="KZN279" s="674"/>
      <c r="KZO279" s="674"/>
      <c r="KZP279" s="674"/>
      <c r="KZQ279" s="674"/>
      <c r="KZR279" s="674"/>
      <c r="KZS279" s="674"/>
      <c r="KZT279" s="674"/>
      <c r="KZU279" s="674"/>
      <c r="KZV279" s="674"/>
      <c r="KZW279" s="674"/>
      <c r="KZX279" s="674"/>
      <c r="KZY279" s="674"/>
      <c r="KZZ279" s="674"/>
      <c r="LAA279" s="674"/>
      <c r="LAB279" s="674"/>
      <c r="LAC279" s="674"/>
      <c r="LAD279" s="674"/>
      <c r="LAE279" s="674"/>
      <c r="LAF279" s="674"/>
      <c r="LAG279" s="674"/>
      <c r="LAH279" s="675"/>
      <c r="LAI279" s="675"/>
      <c r="LAJ279" s="675"/>
      <c r="LAK279" s="675"/>
      <c r="LAL279" s="675"/>
      <c r="LAM279" s="674"/>
      <c r="LAN279" s="674"/>
      <c r="LAO279" s="675"/>
      <c r="LAP279" s="675"/>
      <c r="LAQ279" s="674"/>
      <c r="LAR279" s="674"/>
      <c r="LAS279" s="675"/>
      <c r="LAT279" s="675"/>
      <c r="LAU279" s="674"/>
      <c r="LAV279" s="674"/>
      <c r="LAW279" s="674"/>
      <c r="LAX279" s="674"/>
      <c r="LAY279" s="674"/>
      <c r="LAZ279" s="674"/>
      <c r="LBA279" s="674"/>
      <c r="LBB279" s="675"/>
      <c r="LBC279" s="675"/>
      <c r="LBD279" s="674"/>
      <c r="LBE279" s="674"/>
      <c r="LBF279" s="675"/>
      <c r="LBG279" s="675"/>
      <c r="LBH279" s="674"/>
      <c r="LBI279" s="674"/>
      <c r="LBJ279" s="674"/>
      <c r="LBK279" s="674"/>
      <c r="LBL279" s="674"/>
      <c r="LBM279" s="673"/>
      <c r="LBN279" s="677"/>
      <c r="LBO279" s="674"/>
      <c r="LBP279" s="674"/>
      <c r="LBQ279" s="674"/>
      <c r="LBR279" s="674"/>
      <c r="LBS279" s="674"/>
      <c r="LBT279" s="674"/>
      <c r="LBU279" s="674"/>
      <c r="LBV279" s="676"/>
      <c r="LBW279" s="676"/>
      <c r="LBX279" s="676"/>
      <c r="LBY279" s="676"/>
      <c r="LBZ279" s="676"/>
      <c r="LCA279" s="676"/>
      <c r="LCB279" s="676"/>
      <c r="LCC279" s="676"/>
      <c r="LCD279" s="676"/>
      <c r="LCE279" s="676"/>
      <c r="LCF279" s="676"/>
      <c r="LCG279" s="676"/>
      <c r="LCH279" s="676"/>
      <c r="LCI279" s="676"/>
      <c r="LCJ279" s="676"/>
      <c r="LCK279" s="676"/>
      <c r="LCL279" s="676"/>
      <c r="LCM279" s="676"/>
      <c r="LCN279" s="676"/>
      <c r="LCO279" s="676"/>
      <c r="LCP279" s="676"/>
      <c r="LCQ279" s="676"/>
      <c r="LCR279" s="676"/>
      <c r="LCS279" s="676"/>
      <c r="LCT279" s="676"/>
      <c r="LCU279" s="676"/>
      <c r="LCV279" s="676"/>
      <c r="LCW279" s="676"/>
      <c r="LCX279" s="676"/>
      <c r="LCY279" s="676"/>
      <c r="LCZ279" s="676"/>
      <c r="LDA279" s="676"/>
      <c r="LDB279" s="676"/>
      <c r="LDC279" s="676"/>
      <c r="LDD279" s="676"/>
      <c r="LDE279" s="676"/>
      <c r="LDF279" s="676"/>
      <c r="LDG279" s="676"/>
      <c r="LDH279" s="676"/>
      <c r="LDI279" s="676"/>
      <c r="LDJ279" s="676"/>
      <c r="LDK279" s="676"/>
      <c r="LDL279" s="676"/>
      <c r="LDM279" s="676"/>
      <c r="LDN279" s="674"/>
      <c r="LDO279" s="674"/>
      <c r="LDP279" s="674"/>
      <c r="LDQ279" s="674"/>
      <c r="LDR279" s="674"/>
      <c r="LDS279" s="674"/>
      <c r="LDT279" s="674"/>
      <c r="LDU279" s="674"/>
      <c r="LDV279" s="674"/>
      <c r="LDW279" s="674"/>
      <c r="LDX279" s="674"/>
      <c r="LDY279" s="674"/>
      <c r="LDZ279" s="674"/>
      <c r="LEA279" s="674"/>
      <c r="LEB279" s="674"/>
      <c r="LEC279" s="674"/>
      <c r="LED279" s="674"/>
      <c r="LEE279" s="674"/>
      <c r="LEF279" s="674"/>
      <c r="LEG279" s="674"/>
      <c r="LEH279" s="674"/>
      <c r="LEI279" s="674"/>
      <c r="LEJ279" s="674"/>
      <c r="LEK279" s="674"/>
      <c r="LEL279" s="675"/>
      <c r="LEM279" s="675"/>
      <c r="LEN279" s="675"/>
      <c r="LEO279" s="675"/>
      <c r="LEP279" s="675"/>
      <c r="LEQ279" s="674"/>
      <c r="LER279" s="674"/>
      <c r="LES279" s="675"/>
      <c r="LET279" s="675"/>
      <c r="LEU279" s="674"/>
      <c r="LEV279" s="674"/>
      <c r="LEW279" s="675"/>
      <c r="LEX279" s="675"/>
      <c r="LEY279" s="674"/>
      <c r="LEZ279" s="674"/>
      <c r="LFA279" s="674"/>
      <c r="LFB279" s="674"/>
      <c r="LFC279" s="674"/>
      <c r="LFD279" s="674"/>
      <c r="LFE279" s="674"/>
      <c r="LFF279" s="675"/>
      <c r="LFG279" s="675"/>
      <c r="LFH279" s="674"/>
      <c r="LFI279" s="674"/>
      <c r="LFJ279" s="675"/>
      <c r="LFK279" s="675"/>
      <c r="LFL279" s="674"/>
      <c r="LFM279" s="674"/>
      <c r="LFN279" s="674"/>
      <c r="LFO279" s="674"/>
      <c r="LFP279" s="674"/>
      <c r="LFQ279" s="673"/>
      <c r="LFR279" s="677"/>
      <c r="LFS279" s="674"/>
      <c r="LFT279" s="674"/>
      <c r="LFU279" s="674"/>
      <c r="LFV279" s="674"/>
      <c r="LFW279" s="674"/>
      <c r="LFX279" s="674"/>
      <c r="LFY279" s="674"/>
      <c r="LFZ279" s="676"/>
      <c r="LGA279" s="676"/>
      <c r="LGB279" s="676"/>
      <c r="LGC279" s="676"/>
      <c r="LGD279" s="676"/>
      <c r="LGE279" s="676"/>
      <c r="LGF279" s="676"/>
      <c r="LGG279" s="676"/>
      <c r="LGH279" s="676"/>
      <c r="LGI279" s="676"/>
      <c r="LGJ279" s="676"/>
      <c r="LGK279" s="676"/>
      <c r="LGL279" s="676"/>
      <c r="LGM279" s="676"/>
      <c r="LGN279" s="676"/>
      <c r="LGO279" s="676"/>
      <c r="LGP279" s="676"/>
      <c r="LGQ279" s="676"/>
      <c r="LGR279" s="676"/>
      <c r="LGS279" s="676"/>
      <c r="LGT279" s="676"/>
      <c r="LGU279" s="676"/>
      <c r="LGV279" s="676"/>
      <c r="LGW279" s="676"/>
      <c r="LGX279" s="676"/>
      <c r="LGY279" s="676"/>
      <c r="LGZ279" s="676"/>
      <c r="LHA279" s="676"/>
      <c r="LHB279" s="676"/>
      <c r="LHC279" s="676"/>
      <c r="LHD279" s="676"/>
      <c r="LHE279" s="676"/>
      <c r="LHF279" s="676"/>
      <c r="LHG279" s="676"/>
      <c r="LHH279" s="676"/>
      <c r="LHI279" s="676"/>
      <c r="LHJ279" s="676"/>
      <c r="LHK279" s="676"/>
      <c r="LHL279" s="676"/>
      <c r="LHM279" s="676"/>
      <c r="LHN279" s="676"/>
      <c r="LHO279" s="676"/>
      <c r="LHP279" s="676"/>
      <c r="LHQ279" s="676"/>
      <c r="LHR279" s="674"/>
      <c r="LHS279" s="674"/>
      <c r="LHT279" s="674"/>
      <c r="LHU279" s="674"/>
      <c r="LHV279" s="674"/>
      <c r="LHW279" s="674"/>
      <c r="LHX279" s="674"/>
      <c r="LHY279" s="674"/>
      <c r="LHZ279" s="674"/>
      <c r="LIA279" s="674"/>
      <c r="LIB279" s="674"/>
      <c r="LIC279" s="674"/>
      <c r="LID279" s="674"/>
      <c r="LIE279" s="674"/>
      <c r="LIF279" s="674"/>
      <c r="LIG279" s="674"/>
      <c r="LIH279" s="674"/>
      <c r="LII279" s="674"/>
      <c r="LIJ279" s="674"/>
      <c r="LIK279" s="674"/>
      <c r="LIL279" s="674"/>
      <c r="LIM279" s="674"/>
      <c r="LIN279" s="674"/>
      <c r="LIO279" s="674"/>
      <c r="LIP279" s="675"/>
      <c r="LIQ279" s="675"/>
      <c r="LIR279" s="675"/>
      <c r="LIS279" s="675"/>
      <c r="LIT279" s="675"/>
      <c r="LIU279" s="674"/>
      <c r="LIV279" s="674"/>
      <c r="LIW279" s="675"/>
      <c r="LIX279" s="675"/>
      <c r="LIY279" s="674"/>
      <c r="LIZ279" s="674"/>
      <c r="LJA279" s="675"/>
      <c r="LJB279" s="675"/>
      <c r="LJC279" s="674"/>
      <c r="LJD279" s="674"/>
      <c r="LJE279" s="674"/>
      <c r="LJF279" s="674"/>
      <c r="LJG279" s="674"/>
      <c r="LJH279" s="674"/>
      <c r="LJI279" s="674"/>
      <c r="LJJ279" s="675"/>
      <c r="LJK279" s="675"/>
      <c r="LJL279" s="674"/>
      <c r="LJM279" s="674"/>
      <c r="LJN279" s="675"/>
      <c r="LJO279" s="675"/>
      <c r="LJP279" s="674"/>
      <c r="LJQ279" s="674"/>
      <c r="LJR279" s="674"/>
      <c r="LJS279" s="674"/>
      <c r="LJT279" s="674"/>
      <c r="LJU279" s="673"/>
      <c r="LJV279" s="677"/>
      <c r="LJW279" s="674"/>
      <c r="LJX279" s="674"/>
      <c r="LJY279" s="674"/>
      <c r="LJZ279" s="674"/>
      <c r="LKA279" s="674"/>
      <c r="LKB279" s="674"/>
      <c r="LKC279" s="674"/>
      <c r="LKD279" s="676"/>
      <c r="LKE279" s="676"/>
      <c r="LKF279" s="676"/>
      <c r="LKG279" s="676"/>
      <c r="LKH279" s="676"/>
      <c r="LKI279" s="676"/>
      <c r="LKJ279" s="676"/>
      <c r="LKK279" s="676"/>
      <c r="LKL279" s="676"/>
      <c r="LKM279" s="676"/>
      <c r="LKN279" s="676"/>
      <c r="LKO279" s="676"/>
      <c r="LKP279" s="676"/>
      <c r="LKQ279" s="676"/>
      <c r="LKR279" s="676"/>
      <c r="LKS279" s="676"/>
      <c r="LKT279" s="676"/>
      <c r="LKU279" s="676"/>
      <c r="LKV279" s="676"/>
      <c r="LKW279" s="676"/>
      <c r="LKX279" s="676"/>
      <c r="LKY279" s="676"/>
      <c r="LKZ279" s="676"/>
      <c r="LLA279" s="676"/>
      <c r="LLB279" s="676"/>
      <c r="LLC279" s="676"/>
      <c r="LLD279" s="676"/>
      <c r="LLE279" s="676"/>
      <c r="LLF279" s="676"/>
      <c r="LLG279" s="676"/>
      <c r="LLH279" s="676"/>
      <c r="LLI279" s="676"/>
      <c r="LLJ279" s="676"/>
      <c r="LLK279" s="676"/>
      <c r="LLL279" s="676"/>
      <c r="LLM279" s="676"/>
      <c r="LLN279" s="676"/>
      <c r="LLO279" s="676"/>
      <c r="LLP279" s="676"/>
      <c r="LLQ279" s="676"/>
      <c r="LLR279" s="676"/>
      <c r="LLS279" s="676"/>
      <c r="LLT279" s="676"/>
      <c r="LLU279" s="676"/>
      <c r="LLV279" s="674"/>
      <c r="LLW279" s="674"/>
      <c r="LLX279" s="674"/>
      <c r="LLY279" s="674"/>
      <c r="LLZ279" s="674"/>
      <c r="LMA279" s="674"/>
      <c r="LMB279" s="674"/>
      <c r="LMC279" s="674"/>
      <c r="LMD279" s="674"/>
      <c r="LME279" s="674"/>
      <c r="LMF279" s="674"/>
      <c r="LMG279" s="674"/>
      <c r="LMH279" s="674"/>
      <c r="LMI279" s="674"/>
      <c r="LMJ279" s="674"/>
      <c r="LMK279" s="674"/>
      <c r="LML279" s="674"/>
      <c r="LMM279" s="674"/>
      <c r="LMN279" s="674"/>
      <c r="LMO279" s="674"/>
      <c r="LMP279" s="674"/>
      <c r="LMQ279" s="674"/>
      <c r="LMR279" s="674"/>
      <c r="LMS279" s="674"/>
      <c r="LMT279" s="675"/>
      <c r="LMU279" s="675"/>
      <c r="LMV279" s="675"/>
      <c r="LMW279" s="675"/>
      <c r="LMX279" s="675"/>
      <c r="LMY279" s="674"/>
      <c r="LMZ279" s="674"/>
      <c r="LNA279" s="675"/>
      <c r="LNB279" s="675"/>
      <c r="LNC279" s="674"/>
      <c r="LND279" s="674"/>
      <c r="LNE279" s="675"/>
      <c r="LNF279" s="675"/>
      <c r="LNG279" s="674"/>
      <c r="LNH279" s="674"/>
      <c r="LNI279" s="674"/>
      <c r="LNJ279" s="674"/>
      <c r="LNK279" s="674"/>
      <c r="LNL279" s="674"/>
      <c r="LNM279" s="674"/>
      <c r="LNN279" s="675"/>
      <c r="LNO279" s="675"/>
      <c r="LNP279" s="674"/>
      <c r="LNQ279" s="674"/>
      <c r="LNR279" s="675"/>
      <c r="LNS279" s="675"/>
      <c r="LNT279" s="674"/>
      <c r="LNU279" s="674"/>
      <c r="LNV279" s="674"/>
      <c r="LNW279" s="674"/>
      <c r="LNX279" s="674"/>
      <c r="LNY279" s="673"/>
      <c r="LNZ279" s="677"/>
      <c r="LOA279" s="674"/>
      <c r="LOB279" s="674"/>
      <c r="LOC279" s="674"/>
      <c r="LOD279" s="674"/>
      <c r="LOE279" s="674"/>
      <c r="LOF279" s="674"/>
      <c r="LOG279" s="674"/>
      <c r="LOH279" s="676"/>
      <c r="LOI279" s="676"/>
      <c r="LOJ279" s="676"/>
      <c r="LOK279" s="676"/>
      <c r="LOL279" s="676"/>
      <c r="LOM279" s="676"/>
      <c r="LON279" s="676"/>
      <c r="LOO279" s="676"/>
      <c r="LOP279" s="676"/>
      <c r="LOQ279" s="676"/>
      <c r="LOR279" s="676"/>
      <c r="LOS279" s="676"/>
      <c r="LOT279" s="676"/>
      <c r="LOU279" s="676"/>
      <c r="LOV279" s="676"/>
      <c r="LOW279" s="676"/>
      <c r="LOX279" s="676"/>
      <c r="LOY279" s="676"/>
      <c r="LOZ279" s="676"/>
      <c r="LPA279" s="676"/>
      <c r="LPB279" s="676"/>
      <c r="LPC279" s="676"/>
      <c r="LPD279" s="676"/>
      <c r="LPE279" s="676"/>
      <c r="LPF279" s="676"/>
      <c r="LPG279" s="676"/>
      <c r="LPH279" s="676"/>
      <c r="LPI279" s="676"/>
      <c r="LPJ279" s="676"/>
      <c r="LPK279" s="676"/>
      <c r="LPL279" s="676"/>
      <c r="LPM279" s="676"/>
      <c r="LPN279" s="676"/>
      <c r="LPO279" s="676"/>
      <c r="LPP279" s="676"/>
      <c r="LPQ279" s="676"/>
      <c r="LPR279" s="676"/>
      <c r="LPS279" s="676"/>
      <c r="LPT279" s="676"/>
      <c r="LPU279" s="676"/>
      <c r="LPV279" s="676"/>
      <c r="LPW279" s="676"/>
      <c r="LPX279" s="676"/>
      <c r="LPY279" s="676"/>
      <c r="LPZ279" s="674"/>
      <c r="LQA279" s="674"/>
      <c r="LQB279" s="674"/>
      <c r="LQC279" s="674"/>
      <c r="LQD279" s="674"/>
      <c r="LQE279" s="674"/>
      <c r="LQF279" s="674"/>
      <c r="LQG279" s="674"/>
      <c r="LQH279" s="674"/>
      <c r="LQI279" s="674"/>
      <c r="LQJ279" s="674"/>
      <c r="LQK279" s="674"/>
      <c r="LQL279" s="674"/>
      <c r="LQM279" s="674"/>
      <c r="LQN279" s="674"/>
      <c r="LQO279" s="674"/>
      <c r="LQP279" s="674"/>
      <c r="LQQ279" s="674"/>
      <c r="LQR279" s="674"/>
      <c r="LQS279" s="674"/>
      <c r="LQT279" s="674"/>
      <c r="LQU279" s="674"/>
      <c r="LQV279" s="674"/>
      <c r="LQW279" s="674"/>
      <c r="LQX279" s="675"/>
      <c r="LQY279" s="675"/>
      <c r="LQZ279" s="675"/>
      <c r="LRA279" s="675"/>
      <c r="LRB279" s="675"/>
      <c r="LRC279" s="674"/>
      <c r="LRD279" s="674"/>
      <c r="LRE279" s="675"/>
      <c r="LRF279" s="675"/>
      <c r="LRG279" s="674"/>
      <c r="LRH279" s="674"/>
      <c r="LRI279" s="675"/>
      <c r="LRJ279" s="675"/>
      <c r="LRK279" s="674"/>
      <c r="LRL279" s="674"/>
      <c r="LRM279" s="674"/>
      <c r="LRN279" s="674"/>
      <c r="LRO279" s="674"/>
      <c r="LRP279" s="674"/>
      <c r="LRQ279" s="674"/>
      <c r="LRR279" s="675"/>
      <c r="LRS279" s="675"/>
      <c r="LRT279" s="674"/>
      <c r="LRU279" s="674"/>
      <c r="LRV279" s="675"/>
      <c r="LRW279" s="675"/>
      <c r="LRX279" s="674"/>
      <c r="LRY279" s="674"/>
      <c r="LRZ279" s="674"/>
      <c r="LSA279" s="674"/>
      <c r="LSB279" s="674"/>
      <c r="LSC279" s="673"/>
      <c r="LSD279" s="677"/>
      <c r="LSE279" s="674"/>
      <c r="LSF279" s="674"/>
      <c r="LSG279" s="674"/>
      <c r="LSH279" s="674"/>
      <c r="LSI279" s="674"/>
      <c r="LSJ279" s="674"/>
      <c r="LSK279" s="674"/>
      <c r="LSL279" s="676"/>
      <c r="LSM279" s="676"/>
      <c r="LSN279" s="676"/>
      <c r="LSO279" s="676"/>
      <c r="LSP279" s="676"/>
      <c r="LSQ279" s="676"/>
      <c r="LSR279" s="676"/>
      <c r="LSS279" s="676"/>
      <c r="LST279" s="676"/>
      <c r="LSU279" s="676"/>
      <c r="LSV279" s="676"/>
      <c r="LSW279" s="676"/>
      <c r="LSX279" s="676"/>
      <c r="LSY279" s="676"/>
      <c r="LSZ279" s="676"/>
      <c r="LTA279" s="676"/>
      <c r="LTB279" s="676"/>
      <c r="LTC279" s="676"/>
      <c r="LTD279" s="676"/>
      <c r="LTE279" s="676"/>
      <c r="LTF279" s="676"/>
      <c r="LTG279" s="676"/>
      <c r="LTH279" s="676"/>
      <c r="LTI279" s="676"/>
      <c r="LTJ279" s="676"/>
      <c r="LTK279" s="676"/>
      <c r="LTL279" s="676"/>
      <c r="LTM279" s="676"/>
      <c r="LTN279" s="676"/>
      <c r="LTO279" s="676"/>
      <c r="LTP279" s="676"/>
      <c r="LTQ279" s="676"/>
      <c r="LTR279" s="676"/>
      <c r="LTS279" s="676"/>
      <c r="LTT279" s="676"/>
      <c r="LTU279" s="676"/>
      <c r="LTV279" s="676"/>
      <c r="LTW279" s="676"/>
      <c r="LTX279" s="676"/>
      <c r="LTY279" s="676"/>
      <c r="LTZ279" s="676"/>
      <c r="LUA279" s="676"/>
      <c r="LUB279" s="676"/>
      <c r="LUC279" s="676"/>
      <c r="LUD279" s="674"/>
      <c r="LUE279" s="674"/>
      <c r="LUF279" s="674"/>
      <c r="LUG279" s="674"/>
      <c r="LUH279" s="674"/>
      <c r="LUI279" s="674"/>
      <c r="LUJ279" s="674"/>
      <c r="LUK279" s="674"/>
      <c r="LUL279" s="674"/>
      <c r="LUM279" s="674"/>
      <c r="LUN279" s="674"/>
      <c r="LUO279" s="674"/>
      <c r="LUP279" s="674"/>
      <c r="LUQ279" s="674"/>
      <c r="LUR279" s="674"/>
      <c r="LUS279" s="674"/>
      <c r="LUT279" s="674"/>
      <c r="LUU279" s="674"/>
      <c r="LUV279" s="674"/>
      <c r="LUW279" s="674"/>
      <c r="LUX279" s="674"/>
      <c r="LUY279" s="674"/>
      <c r="LUZ279" s="674"/>
      <c r="LVA279" s="674"/>
      <c r="LVB279" s="675"/>
      <c r="LVC279" s="675"/>
      <c r="LVD279" s="675"/>
      <c r="LVE279" s="675"/>
      <c r="LVF279" s="675"/>
      <c r="LVG279" s="674"/>
      <c r="LVH279" s="674"/>
      <c r="LVI279" s="675"/>
      <c r="LVJ279" s="675"/>
      <c r="LVK279" s="674"/>
      <c r="LVL279" s="674"/>
      <c r="LVM279" s="675"/>
      <c r="LVN279" s="675"/>
      <c r="LVO279" s="674"/>
      <c r="LVP279" s="674"/>
      <c r="LVQ279" s="674"/>
      <c r="LVR279" s="674"/>
      <c r="LVS279" s="674"/>
      <c r="LVT279" s="674"/>
      <c r="LVU279" s="674"/>
      <c r="LVV279" s="675"/>
      <c r="LVW279" s="675"/>
      <c r="LVX279" s="674"/>
      <c r="LVY279" s="674"/>
      <c r="LVZ279" s="675"/>
      <c r="LWA279" s="675"/>
      <c r="LWB279" s="674"/>
      <c r="LWC279" s="674"/>
      <c r="LWD279" s="674"/>
      <c r="LWE279" s="674"/>
      <c r="LWF279" s="674"/>
      <c r="LWG279" s="673"/>
      <c r="LWH279" s="677"/>
      <c r="LWI279" s="674"/>
      <c r="LWJ279" s="674"/>
      <c r="LWK279" s="674"/>
      <c r="LWL279" s="674"/>
      <c r="LWM279" s="674"/>
      <c r="LWN279" s="674"/>
      <c r="LWO279" s="674"/>
      <c r="LWP279" s="676"/>
      <c r="LWQ279" s="676"/>
      <c r="LWR279" s="676"/>
      <c r="LWS279" s="676"/>
      <c r="LWT279" s="676"/>
      <c r="LWU279" s="676"/>
      <c r="LWV279" s="676"/>
      <c r="LWW279" s="676"/>
      <c r="LWX279" s="676"/>
      <c r="LWY279" s="676"/>
      <c r="LWZ279" s="676"/>
      <c r="LXA279" s="676"/>
      <c r="LXB279" s="676"/>
      <c r="LXC279" s="676"/>
      <c r="LXD279" s="676"/>
      <c r="LXE279" s="676"/>
      <c r="LXF279" s="676"/>
      <c r="LXG279" s="676"/>
      <c r="LXH279" s="676"/>
      <c r="LXI279" s="676"/>
      <c r="LXJ279" s="676"/>
      <c r="LXK279" s="676"/>
      <c r="LXL279" s="676"/>
      <c r="LXM279" s="676"/>
      <c r="LXN279" s="676"/>
      <c r="LXO279" s="676"/>
      <c r="LXP279" s="676"/>
      <c r="LXQ279" s="676"/>
      <c r="LXR279" s="676"/>
      <c r="LXS279" s="676"/>
      <c r="LXT279" s="676"/>
      <c r="LXU279" s="676"/>
      <c r="LXV279" s="676"/>
      <c r="LXW279" s="676"/>
      <c r="LXX279" s="676"/>
      <c r="LXY279" s="676"/>
      <c r="LXZ279" s="676"/>
      <c r="LYA279" s="676"/>
      <c r="LYB279" s="676"/>
      <c r="LYC279" s="676"/>
      <c r="LYD279" s="676"/>
      <c r="LYE279" s="676"/>
      <c r="LYF279" s="676"/>
      <c r="LYG279" s="676"/>
      <c r="LYH279" s="674"/>
      <c r="LYI279" s="674"/>
      <c r="LYJ279" s="674"/>
      <c r="LYK279" s="674"/>
      <c r="LYL279" s="674"/>
      <c r="LYM279" s="674"/>
      <c r="LYN279" s="674"/>
      <c r="LYO279" s="674"/>
      <c r="LYP279" s="674"/>
      <c r="LYQ279" s="674"/>
      <c r="LYR279" s="674"/>
      <c r="LYS279" s="674"/>
      <c r="LYT279" s="674"/>
      <c r="LYU279" s="674"/>
      <c r="LYV279" s="674"/>
      <c r="LYW279" s="674"/>
      <c r="LYX279" s="674"/>
      <c r="LYY279" s="674"/>
      <c r="LYZ279" s="674"/>
      <c r="LZA279" s="674"/>
      <c r="LZB279" s="674"/>
      <c r="LZC279" s="674"/>
      <c r="LZD279" s="674"/>
      <c r="LZE279" s="674"/>
      <c r="LZF279" s="675"/>
      <c r="LZG279" s="675"/>
      <c r="LZH279" s="675"/>
      <c r="LZI279" s="675"/>
      <c r="LZJ279" s="675"/>
      <c r="LZK279" s="674"/>
      <c r="LZL279" s="674"/>
      <c r="LZM279" s="675"/>
      <c r="LZN279" s="675"/>
      <c r="LZO279" s="674"/>
      <c r="LZP279" s="674"/>
      <c r="LZQ279" s="675"/>
      <c r="LZR279" s="675"/>
      <c r="LZS279" s="674"/>
      <c r="LZT279" s="674"/>
      <c r="LZU279" s="674"/>
      <c r="LZV279" s="674"/>
      <c r="LZW279" s="674"/>
      <c r="LZX279" s="674"/>
      <c r="LZY279" s="674"/>
      <c r="LZZ279" s="675"/>
      <c r="MAA279" s="675"/>
      <c r="MAB279" s="674"/>
      <c r="MAC279" s="674"/>
      <c r="MAD279" s="675"/>
      <c r="MAE279" s="675"/>
      <c r="MAF279" s="674"/>
      <c r="MAG279" s="674"/>
      <c r="MAH279" s="674"/>
      <c r="MAI279" s="674"/>
      <c r="MAJ279" s="674"/>
      <c r="MAK279" s="673"/>
      <c r="MAL279" s="677"/>
      <c r="MAM279" s="674"/>
      <c r="MAN279" s="674"/>
      <c r="MAO279" s="674"/>
      <c r="MAP279" s="674"/>
      <c r="MAQ279" s="674"/>
      <c r="MAR279" s="674"/>
      <c r="MAS279" s="674"/>
      <c r="MAT279" s="676"/>
      <c r="MAU279" s="676"/>
      <c r="MAV279" s="676"/>
      <c r="MAW279" s="676"/>
      <c r="MAX279" s="676"/>
      <c r="MAY279" s="676"/>
      <c r="MAZ279" s="676"/>
      <c r="MBA279" s="676"/>
      <c r="MBB279" s="676"/>
      <c r="MBC279" s="676"/>
      <c r="MBD279" s="676"/>
      <c r="MBE279" s="676"/>
      <c r="MBF279" s="676"/>
      <c r="MBG279" s="676"/>
      <c r="MBH279" s="676"/>
      <c r="MBI279" s="676"/>
      <c r="MBJ279" s="676"/>
      <c r="MBK279" s="676"/>
      <c r="MBL279" s="676"/>
      <c r="MBM279" s="676"/>
      <c r="MBN279" s="676"/>
      <c r="MBO279" s="676"/>
      <c r="MBP279" s="676"/>
      <c r="MBQ279" s="676"/>
      <c r="MBR279" s="676"/>
      <c r="MBS279" s="676"/>
      <c r="MBT279" s="676"/>
      <c r="MBU279" s="676"/>
      <c r="MBV279" s="676"/>
      <c r="MBW279" s="676"/>
      <c r="MBX279" s="676"/>
      <c r="MBY279" s="676"/>
      <c r="MBZ279" s="676"/>
      <c r="MCA279" s="676"/>
      <c r="MCB279" s="676"/>
      <c r="MCC279" s="676"/>
      <c r="MCD279" s="676"/>
      <c r="MCE279" s="676"/>
      <c r="MCF279" s="676"/>
      <c r="MCG279" s="676"/>
      <c r="MCH279" s="676"/>
      <c r="MCI279" s="676"/>
      <c r="MCJ279" s="676"/>
      <c r="MCK279" s="676"/>
      <c r="MCL279" s="674"/>
      <c r="MCM279" s="674"/>
      <c r="MCN279" s="674"/>
      <c r="MCO279" s="674"/>
      <c r="MCP279" s="674"/>
      <c r="MCQ279" s="674"/>
      <c r="MCR279" s="674"/>
      <c r="MCS279" s="674"/>
      <c r="MCT279" s="674"/>
      <c r="MCU279" s="674"/>
      <c r="MCV279" s="674"/>
      <c r="MCW279" s="674"/>
      <c r="MCX279" s="674"/>
      <c r="MCY279" s="674"/>
      <c r="MCZ279" s="674"/>
      <c r="MDA279" s="674"/>
      <c r="MDB279" s="674"/>
      <c r="MDC279" s="674"/>
      <c r="MDD279" s="674"/>
      <c r="MDE279" s="674"/>
      <c r="MDF279" s="674"/>
      <c r="MDG279" s="674"/>
      <c r="MDH279" s="674"/>
      <c r="MDI279" s="674"/>
      <c r="MDJ279" s="675"/>
      <c r="MDK279" s="675"/>
      <c r="MDL279" s="675"/>
      <c r="MDM279" s="675"/>
      <c r="MDN279" s="675"/>
      <c r="MDO279" s="674"/>
      <c r="MDP279" s="674"/>
      <c r="MDQ279" s="675"/>
      <c r="MDR279" s="675"/>
      <c r="MDS279" s="674"/>
      <c r="MDT279" s="674"/>
      <c r="MDU279" s="675"/>
      <c r="MDV279" s="675"/>
      <c r="MDW279" s="674"/>
      <c r="MDX279" s="674"/>
      <c r="MDY279" s="674"/>
      <c r="MDZ279" s="674"/>
      <c r="MEA279" s="674"/>
      <c r="MEB279" s="674"/>
      <c r="MEC279" s="674"/>
      <c r="MED279" s="675"/>
      <c r="MEE279" s="675"/>
      <c r="MEF279" s="674"/>
      <c r="MEG279" s="674"/>
      <c r="MEH279" s="675"/>
      <c r="MEI279" s="675"/>
      <c r="MEJ279" s="674"/>
      <c r="MEK279" s="674"/>
      <c r="MEL279" s="674"/>
      <c r="MEM279" s="674"/>
      <c r="MEN279" s="674"/>
      <c r="MEO279" s="673"/>
      <c r="MEP279" s="677"/>
      <c r="MEQ279" s="674"/>
      <c r="MER279" s="674"/>
      <c r="MES279" s="674"/>
      <c r="MET279" s="674"/>
      <c r="MEU279" s="674"/>
      <c r="MEV279" s="674"/>
      <c r="MEW279" s="674"/>
      <c r="MEX279" s="676"/>
      <c r="MEY279" s="676"/>
      <c r="MEZ279" s="676"/>
      <c r="MFA279" s="676"/>
      <c r="MFB279" s="676"/>
      <c r="MFC279" s="676"/>
      <c r="MFD279" s="676"/>
      <c r="MFE279" s="676"/>
      <c r="MFF279" s="676"/>
      <c r="MFG279" s="676"/>
      <c r="MFH279" s="676"/>
      <c r="MFI279" s="676"/>
      <c r="MFJ279" s="676"/>
      <c r="MFK279" s="676"/>
      <c r="MFL279" s="676"/>
      <c r="MFM279" s="676"/>
      <c r="MFN279" s="676"/>
      <c r="MFO279" s="676"/>
      <c r="MFP279" s="676"/>
      <c r="MFQ279" s="676"/>
      <c r="MFR279" s="676"/>
      <c r="MFS279" s="676"/>
      <c r="MFT279" s="676"/>
      <c r="MFU279" s="676"/>
      <c r="MFV279" s="676"/>
      <c r="MFW279" s="676"/>
      <c r="MFX279" s="676"/>
      <c r="MFY279" s="676"/>
      <c r="MFZ279" s="676"/>
      <c r="MGA279" s="676"/>
      <c r="MGB279" s="676"/>
      <c r="MGC279" s="676"/>
      <c r="MGD279" s="676"/>
      <c r="MGE279" s="676"/>
      <c r="MGF279" s="676"/>
      <c r="MGG279" s="676"/>
      <c r="MGH279" s="676"/>
      <c r="MGI279" s="676"/>
      <c r="MGJ279" s="676"/>
      <c r="MGK279" s="676"/>
      <c r="MGL279" s="676"/>
      <c r="MGM279" s="676"/>
      <c r="MGN279" s="676"/>
      <c r="MGO279" s="676"/>
      <c r="MGP279" s="674"/>
      <c r="MGQ279" s="674"/>
      <c r="MGR279" s="674"/>
      <c r="MGS279" s="674"/>
      <c r="MGT279" s="674"/>
      <c r="MGU279" s="674"/>
      <c r="MGV279" s="674"/>
      <c r="MGW279" s="674"/>
      <c r="MGX279" s="674"/>
      <c r="MGY279" s="674"/>
      <c r="MGZ279" s="674"/>
      <c r="MHA279" s="674"/>
      <c r="MHB279" s="674"/>
      <c r="MHC279" s="674"/>
      <c r="MHD279" s="674"/>
      <c r="MHE279" s="674"/>
      <c r="MHF279" s="674"/>
      <c r="MHG279" s="674"/>
      <c r="MHH279" s="674"/>
      <c r="MHI279" s="674"/>
      <c r="MHJ279" s="674"/>
      <c r="MHK279" s="674"/>
      <c r="MHL279" s="674"/>
      <c r="MHM279" s="674"/>
      <c r="MHN279" s="675"/>
      <c r="MHO279" s="675"/>
      <c r="MHP279" s="675"/>
      <c r="MHQ279" s="675"/>
      <c r="MHR279" s="675"/>
      <c r="MHS279" s="674"/>
      <c r="MHT279" s="674"/>
      <c r="MHU279" s="675"/>
      <c r="MHV279" s="675"/>
      <c r="MHW279" s="674"/>
      <c r="MHX279" s="674"/>
      <c r="MHY279" s="675"/>
      <c r="MHZ279" s="675"/>
      <c r="MIA279" s="674"/>
      <c r="MIB279" s="674"/>
      <c r="MIC279" s="674"/>
      <c r="MID279" s="674"/>
      <c r="MIE279" s="674"/>
      <c r="MIF279" s="674"/>
      <c r="MIG279" s="674"/>
      <c r="MIH279" s="675"/>
      <c r="MII279" s="675"/>
      <c r="MIJ279" s="674"/>
      <c r="MIK279" s="674"/>
      <c r="MIL279" s="675"/>
      <c r="MIM279" s="675"/>
      <c r="MIN279" s="674"/>
      <c r="MIO279" s="674"/>
      <c r="MIP279" s="674"/>
      <c r="MIQ279" s="674"/>
      <c r="MIR279" s="674"/>
      <c r="MIS279" s="673"/>
      <c r="MIT279" s="677"/>
      <c r="MIU279" s="674"/>
      <c r="MIV279" s="674"/>
      <c r="MIW279" s="674"/>
      <c r="MIX279" s="674"/>
      <c r="MIY279" s="674"/>
      <c r="MIZ279" s="674"/>
      <c r="MJA279" s="674"/>
      <c r="MJB279" s="676"/>
      <c r="MJC279" s="676"/>
      <c r="MJD279" s="676"/>
      <c r="MJE279" s="676"/>
      <c r="MJF279" s="676"/>
      <c r="MJG279" s="676"/>
      <c r="MJH279" s="676"/>
      <c r="MJI279" s="676"/>
      <c r="MJJ279" s="676"/>
      <c r="MJK279" s="676"/>
      <c r="MJL279" s="676"/>
      <c r="MJM279" s="676"/>
      <c r="MJN279" s="676"/>
      <c r="MJO279" s="676"/>
      <c r="MJP279" s="676"/>
      <c r="MJQ279" s="676"/>
      <c r="MJR279" s="676"/>
      <c r="MJS279" s="676"/>
      <c r="MJT279" s="676"/>
      <c r="MJU279" s="676"/>
      <c r="MJV279" s="676"/>
      <c r="MJW279" s="676"/>
      <c r="MJX279" s="676"/>
      <c r="MJY279" s="676"/>
      <c r="MJZ279" s="676"/>
      <c r="MKA279" s="676"/>
      <c r="MKB279" s="676"/>
      <c r="MKC279" s="676"/>
      <c r="MKD279" s="676"/>
      <c r="MKE279" s="676"/>
      <c r="MKF279" s="676"/>
      <c r="MKG279" s="676"/>
      <c r="MKH279" s="676"/>
      <c r="MKI279" s="676"/>
      <c r="MKJ279" s="676"/>
      <c r="MKK279" s="676"/>
      <c r="MKL279" s="676"/>
      <c r="MKM279" s="676"/>
      <c r="MKN279" s="676"/>
      <c r="MKO279" s="676"/>
      <c r="MKP279" s="676"/>
      <c r="MKQ279" s="676"/>
      <c r="MKR279" s="676"/>
      <c r="MKS279" s="676"/>
      <c r="MKT279" s="674"/>
      <c r="MKU279" s="674"/>
      <c r="MKV279" s="674"/>
      <c r="MKW279" s="674"/>
      <c r="MKX279" s="674"/>
      <c r="MKY279" s="674"/>
      <c r="MKZ279" s="674"/>
      <c r="MLA279" s="674"/>
      <c r="MLB279" s="674"/>
      <c r="MLC279" s="674"/>
      <c r="MLD279" s="674"/>
      <c r="MLE279" s="674"/>
      <c r="MLF279" s="674"/>
      <c r="MLG279" s="674"/>
      <c r="MLH279" s="674"/>
      <c r="MLI279" s="674"/>
      <c r="MLJ279" s="674"/>
      <c r="MLK279" s="674"/>
      <c r="MLL279" s="674"/>
      <c r="MLM279" s="674"/>
      <c r="MLN279" s="674"/>
      <c r="MLO279" s="674"/>
      <c r="MLP279" s="674"/>
      <c r="MLQ279" s="674"/>
      <c r="MLR279" s="675"/>
      <c r="MLS279" s="675"/>
      <c r="MLT279" s="675"/>
      <c r="MLU279" s="675"/>
      <c r="MLV279" s="675"/>
      <c r="MLW279" s="674"/>
      <c r="MLX279" s="674"/>
      <c r="MLY279" s="675"/>
      <c r="MLZ279" s="675"/>
      <c r="MMA279" s="674"/>
      <c r="MMB279" s="674"/>
      <c r="MMC279" s="675"/>
      <c r="MMD279" s="675"/>
      <c r="MME279" s="674"/>
      <c r="MMF279" s="674"/>
      <c r="MMG279" s="674"/>
      <c r="MMH279" s="674"/>
      <c r="MMI279" s="674"/>
      <c r="MMJ279" s="674"/>
      <c r="MMK279" s="674"/>
      <c r="MML279" s="675"/>
      <c r="MMM279" s="675"/>
      <c r="MMN279" s="674"/>
      <c r="MMO279" s="674"/>
      <c r="MMP279" s="675"/>
      <c r="MMQ279" s="675"/>
      <c r="MMR279" s="674"/>
      <c r="MMS279" s="674"/>
      <c r="MMT279" s="674"/>
      <c r="MMU279" s="674"/>
      <c r="MMV279" s="674"/>
      <c r="MMW279" s="673"/>
      <c r="MMX279" s="677"/>
      <c r="MMY279" s="674"/>
      <c r="MMZ279" s="674"/>
      <c r="MNA279" s="674"/>
      <c r="MNB279" s="674"/>
      <c r="MNC279" s="674"/>
      <c r="MND279" s="674"/>
      <c r="MNE279" s="674"/>
      <c r="MNF279" s="676"/>
      <c r="MNG279" s="676"/>
      <c r="MNH279" s="676"/>
      <c r="MNI279" s="676"/>
      <c r="MNJ279" s="676"/>
      <c r="MNK279" s="676"/>
      <c r="MNL279" s="676"/>
      <c r="MNM279" s="676"/>
      <c r="MNN279" s="676"/>
      <c r="MNO279" s="676"/>
      <c r="MNP279" s="676"/>
      <c r="MNQ279" s="676"/>
      <c r="MNR279" s="676"/>
      <c r="MNS279" s="676"/>
      <c r="MNT279" s="676"/>
      <c r="MNU279" s="676"/>
      <c r="MNV279" s="676"/>
      <c r="MNW279" s="676"/>
      <c r="MNX279" s="676"/>
      <c r="MNY279" s="676"/>
      <c r="MNZ279" s="676"/>
      <c r="MOA279" s="676"/>
      <c r="MOB279" s="676"/>
      <c r="MOC279" s="676"/>
      <c r="MOD279" s="676"/>
      <c r="MOE279" s="676"/>
      <c r="MOF279" s="676"/>
      <c r="MOG279" s="676"/>
      <c r="MOH279" s="676"/>
      <c r="MOI279" s="676"/>
      <c r="MOJ279" s="676"/>
      <c r="MOK279" s="676"/>
      <c r="MOL279" s="676"/>
      <c r="MOM279" s="676"/>
      <c r="MON279" s="676"/>
      <c r="MOO279" s="676"/>
      <c r="MOP279" s="676"/>
      <c r="MOQ279" s="676"/>
      <c r="MOR279" s="676"/>
      <c r="MOS279" s="676"/>
      <c r="MOT279" s="676"/>
      <c r="MOU279" s="676"/>
      <c r="MOV279" s="676"/>
      <c r="MOW279" s="676"/>
      <c r="MOX279" s="674"/>
      <c r="MOY279" s="674"/>
      <c r="MOZ279" s="674"/>
      <c r="MPA279" s="674"/>
      <c r="MPB279" s="674"/>
      <c r="MPC279" s="674"/>
      <c r="MPD279" s="674"/>
      <c r="MPE279" s="674"/>
      <c r="MPF279" s="674"/>
      <c r="MPG279" s="674"/>
      <c r="MPH279" s="674"/>
      <c r="MPI279" s="674"/>
      <c r="MPJ279" s="674"/>
      <c r="MPK279" s="674"/>
      <c r="MPL279" s="674"/>
      <c r="MPM279" s="674"/>
      <c r="MPN279" s="674"/>
      <c r="MPO279" s="674"/>
      <c r="MPP279" s="674"/>
      <c r="MPQ279" s="674"/>
      <c r="MPR279" s="674"/>
      <c r="MPS279" s="674"/>
      <c r="MPT279" s="674"/>
      <c r="MPU279" s="674"/>
      <c r="MPV279" s="675"/>
      <c r="MPW279" s="675"/>
      <c r="MPX279" s="675"/>
      <c r="MPY279" s="675"/>
      <c r="MPZ279" s="675"/>
      <c r="MQA279" s="674"/>
      <c r="MQB279" s="674"/>
      <c r="MQC279" s="675"/>
      <c r="MQD279" s="675"/>
      <c r="MQE279" s="674"/>
      <c r="MQF279" s="674"/>
      <c r="MQG279" s="675"/>
      <c r="MQH279" s="675"/>
      <c r="MQI279" s="674"/>
      <c r="MQJ279" s="674"/>
      <c r="MQK279" s="674"/>
      <c r="MQL279" s="674"/>
      <c r="MQM279" s="674"/>
      <c r="MQN279" s="674"/>
      <c r="MQO279" s="674"/>
      <c r="MQP279" s="675"/>
      <c r="MQQ279" s="675"/>
      <c r="MQR279" s="674"/>
      <c r="MQS279" s="674"/>
      <c r="MQT279" s="675"/>
      <c r="MQU279" s="675"/>
      <c r="MQV279" s="674"/>
      <c r="MQW279" s="674"/>
      <c r="MQX279" s="674"/>
      <c r="MQY279" s="674"/>
      <c r="MQZ279" s="674"/>
      <c r="MRA279" s="673"/>
      <c r="MRB279" s="677"/>
      <c r="MRC279" s="674"/>
      <c r="MRD279" s="674"/>
      <c r="MRE279" s="674"/>
      <c r="MRF279" s="674"/>
      <c r="MRG279" s="674"/>
      <c r="MRH279" s="674"/>
      <c r="MRI279" s="674"/>
      <c r="MRJ279" s="676"/>
      <c r="MRK279" s="676"/>
      <c r="MRL279" s="676"/>
      <c r="MRM279" s="676"/>
      <c r="MRN279" s="676"/>
      <c r="MRO279" s="676"/>
      <c r="MRP279" s="676"/>
      <c r="MRQ279" s="676"/>
      <c r="MRR279" s="676"/>
      <c r="MRS279" s="676"/>
      <c r="MRT279" s="676"/>
      <c r="MRU279" s="676"/>
      <c r="MRV279" s="676"/>
      <c r="MRW279" s="676"/>
      <c r="MRX279" s="676"/>
      <c r="MRY279" s="676"/>
      <c r="MRZ279" s="676"/>
      <c r="MSA279" s="676"/>
      <c r="MSB279" s="676"/>
      <c r="MSC279" s="676"/>
      <c r="MSD279" s="676"/>
      <c r="MSE279" s="676"/>
      <c r="MSF279" s="676"/>
      <c r="MSG279" s="676"/>
      <c r="MSH279" s="676"/>
      <c r="MSI279" s="676"/>
      <c r="MSJ279" s="676"/>
      <c r="MSK279" s="676"/>
      <c r="MSL279" s="676"/>
      <c r="MSM279" s="676"/>
      <c r="MSN279" s="676"/>
      <c r="MSO279" s="676"/>
      <c r="MSP279" s="676"/>
      <c r="MSQ279" s="676"/>
      <c r="MSR279" s="676"/>
      <c r="MSS279" s="676"/>
      <c r="MST279" s="676"/>
      <c r="MSU279" s="676"/>
      <c r="MSV279" s="676"/>
      <c r="MSW279" s="676"/>
      <c r="MSX279" s="676"/>
      <c r="MSY279" s="676"/>
      <c r="MSZ279" s="676"/>
      <c r="MTA279" s="676"/>
      <c r="MTB279" s="674"/>
      <c r="MTC279" s="674"/>
      <c r="MTD279" s="674"/>
      <c r="MTE279" s="674"/>
      <c r="MTF279" s="674"/>
      <c r="MTG279" s="674"/>
      <c r="MTH279" s="674"/>
      <c r="MTI279" s="674"/>
      <c r="MTJ279" s="674"/>
      <c r="MTK279" s="674"/>
      <c r="MTL279" s="674"/>
      <c r="MTM279" s="674"/>
      <c r="MTN279" s="674"/>
      <c r="MTO279" s="674"/>
      <c r="MTP279" s="674"/>
      <c r="MTQ279" s="674"/>
      <c r="MTR279" s="674"/>
      <c r="MTS279" s="674"/>
      <c r="MTT279" s="674"/>
      <c r="MTU279" s="674"/>
      <c r="MTV279" s="674"/>
      <c r="MTW279" s="674"/>
      <c r="MTX279" s="674"/>
      <c r="MTY279" s="674"/>
      <c r="MTZ279" s="675"/>
      <c r="MUA279" s="675"/>
      <c r="MUB279" s="675"/>
      <c r="MUC279" s="675"/>
      <c r="MUD279" s="675"/>
      <c r="MUE279" s="674"/>
      <c r="MUF279" s="674"/>
      <c r="MUG279" s="675"/>
      <c r="MUH279" s="675"/>
      <c r="MUI279" s="674"/>
      <c r="MUJ279" s="674"/>
      <c r="MUK279" s="675"/>
      <c r="MUL279" s="675"/>
      <c r="MUM279" s="674"/>
      <c r="MUN279" s="674"/>
      <c r="MUO279" s="674"/>
      <c r="MUP279" s="674"/>
      <c r="MUQ279" s="674"/>
      <c r="MUR279" s="674"/>
      <c r="MUS279" s="674"/>
      <c r="MUT279" s="675"/>
      <c r="MUU279" s="675"/>
      <c r="MUV279" s="674"/>
      <c r="MUW279" s="674"/>
      <c r="MUX279" s="675"/>
      <c r="MUY279" s="675"/>
      <c r="MUZ279" s="674"/>
      <c r="MVA279" s="674"/>
      <c r="MVB279" s="674"/>
      <c r="MVC279" s="674"/>
      <c r="MVD279" s="674"/>
      <c r="MVE279" s="673"/>
      <c r="MVF279" s="677"/>
      <c r="MVG279" s="674"/>
      <c r="MVH279" s="674"/>
      <c r="MVI279" s="674"/>
      <c r="MVJ279" s="674"/>
      <c r="MVK279" s="674"/>
      <c r="MVL279" s="674"/>
      <c r="MVM279" s="674"/>
      <c r="MVN279" s="676"/>
      <c r="MVO279" s="676"/>
      <c r="MVP279" s="676"/>
      <c r="MVQ279" s="676"/>
      <c r="MVR279" s="676"/>
      <c r="MVS279" s="676"/>
      <c r="MVT279" s="676"/>
      <c r="MVU279" s="676"/>
      <c r="MVV279" s="676"/>
      <c r="MVW279" s="676"/>
      <c r="MVX279" s="676"/>
      <c r="MVY279" s="676"/>
      <c r="MVZ279" s="676"/>
      <c r="MWA279" s="676"/>
      <c r="MWB279" s="676"/>
      <c r="MWC279" s="676"/>
      <c r="MWD279" s="676"/>
      <c r="MWE279" s="676"/>
      <c r="MWF279" s="676"/>
      <c r="MWG279" s="676"/>
      <c r="MWH279" s="676"/>
      <c r="MWI279" s="676"/>
      <c r="MWJ279" s="676"/>
      <c r="MWK279" s="676"/>
      <c r="MWL279" s="676"/>
      <c r="MWM279" s="676"/>
      <c r="MWN279" s="676"/>
      <c r="MWO279" s="676"/>
      <c r="MWP279" s="676"/>
      <c r="MWQ279" s="676"/>
      <c r="MWR279" s="676"/>
      <c r="MWS279" s="676"/>
      <c r="MWT279" s="676"/>
      <c r="MWU279" s="676"/>
      <c r="MWV279" s="676"/>
      <c r="MWW279" s="676"/>
      <c r="MWX279" s="676"/>
      <c r="MWY279" s="676"/>
      <c r="MWZ279" s="676"/>
      <c r="MXA279" s="676"/>
      <c r="MXB279" s="676"/>
      <c r="MXC279" s="676"/>
      <c r="MXD279" s="676"/>
      <c r="MXE279" s="676"/>
      <c r="MXF279" s="674"/>
      <c r="MXG279" s="674"/>
      <c r="MXH279" s="674"/>
      <c r="MXI279" s="674"/>
      <c r="MXJ279" s="674"/>
      <c r="MXK279" s="674"/>
      <c r="MXL279" s="674"/>
      <c r="MXM279" s="674"/>
      <c r="MXN279" s="674"/>
      <c r="MXO279" s="674"/>
      <c r="MXP279" s="674"/>
      <c r="MXQ279" s="674"/>
      <c r="MXR279" s="674"/>
      <c r="MXS279" s="674"/>
      <c r="MXT279" s="674"/>
      <c r="MXU279" s="674"/>
      <c r="MXV279" s="674"/>
      <c r="MXW279" s="674"/>
      <c r="MXX279" s="674"/>
      <c r="MXY279" s="674"/>
      <c r="MXZ279" s="674"/>
      <c r="MYA279" s="674"/>
      <c r="MYB279" s="674"/>
      <c r="MYC279" s="674"/>
      <c r="MYD279" s="675"/>
      <c r="MYE279" s="675"/>
      <c r="MYF279" s="675"/>
      <c r="MYG279" s="675"/>
      <c r="MYH279" s="675"/>
      <c r="MYI279" s="674"/>
      <c r="MYJ279" s="674"/>
      <c r="MYK279" s="675"/>
      <c r="MYL279" s="675"/>
      <c r="MYM279" s="674"/>
      <c r="MYN279" s="674"/>
      <c r="MYO279" s="675"/>
      <c r="MYP279" s="675"/>
      <c r="MYQ279" s="674"/>
      <c r="MYR279" s="674"/>
      <c r="MYS279" s="674"/>
      <c r="MYT279" s="674"/>
      <c r="MYU279" s="674"/>
      <c r="MYV279" s="674"/>
      <c r="MYW279" s="674"/>
      <c r="MYX279" s="675"/>
      <c r="MYY279" s="675"/>
      <c r="MYZ279" s="674"/>
      <c r="MZA279" s="674"/>
      <c r="MZB279" s="675"/>
      <c r="MZC279" s="675"/>
      <c r="MZD279" s="674"/>
      <c r="MZE279" s="674"/>
      <c r="MZF279" s="674"/>
      <c r="MZG279" s="674"/>
      <c r="MZH279" s="674"/>
      <c r="MZI279" s="673"/>
      <c r="MZJ279" s="677"/>
      <c r="MZK279" s="674"/>
      <c r="MZL279" s="674"/>
      <c r="MZM279" s="674"/>
      <c r="MZN279" s="674"/>
      <c r="MZO279" s="674"/>
      <c r="MZP279" s="674"/>
      <c r="MZQ279" s="674"/>
      <c r="MZR279" s="676"/>
      <c r="MZS279" s="676"/>
      <c r="MZT279" s="676"/>
      <c r="MZU279" s="676"/>
      <c r="MZV279" s="676"/>
      <c r="MZW279" s="676"/>
      <c r="MZX279" s="676"/>
      <c r="MZY279" s="676"/>
      <c r="MZZ279" s="676"/>
      <c r="NAA279" s="676"/>
      <c r="NAB279" s="676"/>
      <c r="NAC279" s="676"/>
      <c r="NAD279" s="676"/>
      <c r="NAE279" s="676"/>
      <c r="NAF279" s="676"/>
      <c r="NAG279" s="676"/>
      <c r="NAH279" s="676"/>
      <c r="NAI279" s="676"/>
      <c r="NAJ279" s="676"/>
      <c r="NAK279" s="676"/>
      <c r="NAL279" s="676"/>
      <c r="NAM279" s="676"/>
      <c r="NAN279" s="676"/>
      <c r="NAO279" s="676"/>
      <c r="NAP279" s="676"/>
      <c r="NAQ279" s="676"/>
      <c r="NAR279" s="676"/>
      <c r="NAS279" s="676"/>
      <c r="NAT279" s="676"/>
      <c r="NAU279" s="676"/>
      <c r="NAV279" s="676"/>
      <c r="NAW279" s="676"/>
      <c r="NAX279" s="676"/>
      <c r="NAY279" s="676"/>
      <c r="NAZ279" s="676"/>
      <c r="NBA279" s="676"/>
      <c r="NBB279" s="676"/>
      <c r="NBC279" s="676"/>
      <c r="NBD279" s="676"/>
      <c r="NBE279" s="676"/>
      <c r="NBF279" s="676"/>
      <c r="NBG279" s="676"/>
      <c r="NBH279" s="676"/>
      <c r="NBI279" s="676"/>
      <c r="NBJ279" s="674"/>
      <c r="NBK279" s="674"/>
      <c r="NBL279" s="674"/>
      <c r="NBM279" s="674"/>
      <c r="NBN279" s="674"/>
      <c r="NBO279" s="674"/>
      <c r="NBP279" s="674"/>
      <c r="NBQ279" s="674"/>
      <c r="NBR279" s="674"/>
      <c r="NBS279" s="674"/>
      <c r="NBT279" s="674"/>
      <c r="NBU279" s="674"/>
      <c r="NBV279" s="674"/>
      <c r="NBW279" s="674"/>
      <c r="NBX279" s="674"/>
      <c r="NBY279" s="674"/>
      <c r="NBZ279" s="674"/>
      <c r="NCA279" s="674"/>
      <c r="NCB279" s="674"/>
      <c r="NCC279" s="674"/>
      <c r="NCD279" s="674"/>
      <c r="NCE279" s="674"/>
      <c r="NCF279" s="674"/>
      <c r="NCG279" s="674"/>
      <c r="NCH279" s="675"/>
      <c r="NCI279" s="675"/>
      <c r="NCJ279" s="675"/>
      <c r="NCK279" s="675"/>
      <c r="NCL279" s="675"/>
      <c r="NCM279" s="674"/>
      <c r="NCN279" s="674"/>
      <c r="NCO279" s="675"/>
      <c r="NCP279" s="675"/>
      <c r="NCQ279" s="674"/>
      <c r="NCR279" s="674"/>
      <c r="NCS279" s="675"/>
      <c r="NCT279" s="675"/>
      <c r="NCU279" s="674"/>
      <c r="NCV279" s="674"/>
      <c r="NCW279" s="674"/>
      <c r="NCX279" s="674"/>
      <c r="NCY279" s="674"/>
      <c r="NCZ279" s="674"/>
      <c r="NDA279" s="674"/>
      <c r="NDB279" s="675"/>
      <c r="NDC279" s="675"/>
      <c r="NDD279" s="674"/>
      <c r="NDE279" s="674"/>
      <c r="NDF279" s="675"/>
      <c r="NDG279" s="675"/>
      <c r="NDH279" s="674"/>
      <c r="NDI279" s="674"/>
      <c r="NDJ279" s="674"/>
      <c r="NDK279" s="674"/>
      <c r="NDL279" s="674"/>
      <c r="NDM279" s="673"/>
      <c r="NDN279" s="677"/>
      <c r="NDO279" s="674"/>
      <c r="NDP279" s="674"/>
      <c r="NDQ279" s="674"/>
      <c r="NDR279" s="674"/>
      <c r="NDS279" s="674"/>
      <c r="NDT279" s="674"/>
      <c r="NDU279" s="674"/>
      <c r="NDV279" s="676"/>
      <c r="NDW279" s="676"/>
      <c r="NDX279" s="676"/>
      <c r="NDY279" s="676"/>
      <c r="NDZ279" s="676"/>
      <c r="NEA279" s="676"/>
      <c r="NEB279" s="676"/>
      <c r="NEC279" s="676"/>
      <c r="NED279" s="676"/>
      <c r="NEE279" s="676"/>
      <c r="NEF279" s="676"/>
      <c r="NEG279" s="676"/>
      <c r="NEH279" s="676"/>
      <c r="NEI279" s="676"/>
      <c r="NEJ279" s="676"/>
      <c r="NEK279" s="676"/>
      <c r="NEL279" s="676"/>
      <c r="NEM279" s="676"/>
      <c r="NEN279" s="676"/>
      <c r="NEO279" s="676"/>
      <c r="NEP279" s="676"/>
      <c r="NEQ279" s="676"/>
      <c r="NER279" s="676"/>
      <c r="NES279" s="676"/>
      <c r="NET279" s="676"/>
      <c r="NEU279" s="676"/>
      <c r="NEV279" s="676"/>
      <c r="NEW279" s="676"/>
      <c r="NEX279" s="676"/>
      <c r="NEY279" s="676"/>
      <c r="NEZ279" s="676"/>
      <c r="NFA279" s="676"/>
      <c r="NFB279" s="676"/>
      <c r="NFC279" s="676"/>
      <c r="NFD279" s="676"/>
      <c r="NFE279" s="676"/>
      <c r="NFF279" s="676"/>
      <c r="NFG279" s="676"/>
      <c r="NFH279" s="676"/>
      <c r="NFI279" s="676"/>
      <c r="NFJ279" s="676"/>
      <c r="NFK279" s="676"/>
      <c r="NFL279" s="676"/>
      <c r="NFM279" s="676"/>
      <c r="NFN279" s="674"/>
      <c r="NFO279" s="674"/>
      <c r="NFP279" s="674"/>
      <c r="NFQ279" s="674"/>
      <c r="NFR279" s="674"/>
      <c r="NFS279" s="674"/>
      <c r="NFT279" s="674"/>
      <c r="NFU279" s="674"/>
      <c r="NFV279" s="674"/>
      <c r="NFW279" s="674"/>
      <c r="NFX279" s="674"/>
      <c r="NFY279" s="674"/>
      <c r="NFZ279" s="674"/>
      <c r="NGA279" s="674"/>
      <c r="NGB279" s="674"/>
      <c r="NGC279" s="674"/>
      <c r="NGD279" s="674"/>
      <c r="NGE279" s="674"/>
      <c r="NGF279" s="674"/>
      <c r="NGG279" s="674"/>
      <c r="NGH279" s="674"/>
      <c r="NGI279" s="674"/>
      <c r="NGJ279" s="674"/>
      <c r="NGK279" s="674"/>
      <c r="NGL279" s="675"/>
      <c r="NGM279" s="675"/>
      <c r="NGN279" s="675"/>
      <c r="NGO279" s="675"/>
      <c r="NGP279" s="675"/>
      <c r="NGQ279" s="674"/>
      <c r="NGR279" s="674"/>
      <c r="NGS279" s="675"/>
      <c r="NGT279" s="675"/>
      <c r="NGU279" s="674"/>
      <c r="NGV279" s="674"/>
      <c r="NGW279" s="675"/>
      <c r="NGX279" s="675"/>
      <c r="NGY279" s="674"/>
      <c r="NGZ279" s="674"/>
      <c r="NHA279" s="674"/>
      <c r="NHB279" s="674"/>
      <c r="NHC279" s="674"/>
      <c r="NHD279" s="674"/>
      <c r="NHE279" s="674"/>
      <c r="NHF279" s="675"/>
      <c r="NHG279" s="675"/>
      <c r="NHH279" s="674"/>
      <c r="NHI279" s="674"/>
      <c r="NHJ279" s="675"/>
      <c r="NHK279" s="675"/>
      <c r="NHL279" s="674"/>
      <c r="NHM279" s="674"/>
      <c r="NHN279" s="674"/>
      <c r="NHO279" s="674"/>
      <c r="NHP279" s="674"/>
      <c r="NHQ279" s="673"/>
      <c r="NHR279" s="677"/>
      <c r="NHS279" s="674"/>
      <c r="NHT279" s="674"/>
      <c r="NHU279" s="674"/>
      <c r="NHV279" s="674"/>
      <c r="NHW279" s="674"/>
      <c r="NHX279" s="674"/>
      <c r="NHY279" s="674"/>
      <c r="NHZ279" s="676"/>
      <c r="NIA279" s="676"/>
      <c r="NIB279" s="676"/>
      <c r="NIC279" s="676"/>
      <c r="NID279" s="676"/>
      <c r="NIE279" s="676"/>
      <c r="NIF279" s="676"/>
      <c r="NIG279" s="676"/>
      <c r="NIH279" s="676"/>
      <c r="NII279" s="676"/>
      <c r="NIJ279" s="676"/>
      <c r="NIK279" s="676"/>
      <c r="NIL279" s="676"/>
      <c r="NIM279" s="676"/>
      <c r="NIN279" s="676"/>
      <c r="NIO279" s="676"/>
      <c r="NIP279" s="676"/>
      <c r="NIQ279" s="676"/>
      <c r="NIR279" s="676"/>
      <c r="NIS279" s="676"/>
      <c r="NIT279" s="676"/>
      <c r="NIU279" s="676"/>
      <c r="NIV279" s="676"/>
      <c r="NIW279" s="676"/>
      <c r="NIX279" s="676"/>
      <c r="NIY279" s="676"/>
      <c r="NIZ279" s="676"/>
      <c r="NJA279" s="676"/>
      <c r="NJB279" s="676"/>
      <c r="NJC279" s="676"/>
      <c r="NJD279" s="676"/>
      <c r="NJE279" s="676"/>
      <c r="NJF279" s="676"/>
      <c r="NJG279" s="676"/>
      <c r="NJH279" s="676"/>
      <c r="NJI279" s="676"/>
      <c r="NJJ279" s="676"/>
      <c r="NJK279" s="676"/>
      <c r="NJL279" s="676"/>
      <c r="NJM279" s="676"/>
      <c r="NJN279" s="676"/>
      <c r="NJO279" s="676"/>
      <c r="NJP279" s="676"/>
      <c r="NJQ279" s="676"/>
      <c r="NJR279" s="674"/>
      <c r="NJS279" s="674"/>
      <c r="NJT279" s="674"/>
      <c r="NJU279" s="674"/>
      <c r="NJV279" s="674"/>
      <c r="NJW279" s="674"/>
      <c r="NJX279" s="674"/>
      <c r="NJY279" s="674"/>
      <c r="NJZ279" s="674"/>
      <c r="NKA279" s="674"/>
      <c r="NKB279" s="674"/>
      <c r="NKC279" s="674"/>
      <c r="NKD279" s="674"/>
      <c r="NKE279" s="674"/>
      <c r="NKF279" s="674"/>
      <c r="NKG279" s="674"/>
      <c r="NKH279" s="674"/>
      <c r="NKI279" s="674"/>
      <c r="NKJ279" s="674"/>
      <c r="NKK279" s="674"/>
      <c r="NKL279" s="674"/>
      <c r="NKM279" s="674"/>
      <c r="NKN279" s="674"/>
      <c r="NKO279" s="674"/>
      <c r="NKP279" s="675"/>
      <c r="NKQ279" s="675"/>
      <c r="NKR279" s="675"/>
      <c r="NKS279" s="675"/>
      <c r="NKT279" s="675"/>
      <c r="NKU279" s="674"/>
      <c r="NKV279" s="674"/>
      <c r="NKW279" s="675"/>
      <c r="NKX279" s="675"/>
      <c r="NKY279" s="674"/>
      <c r="NKZ279" s="674"/>
      <c r="NLA279" s="675"/>
      <c r="NLB279" s="675"/>
      <c r="NLC279" s="674"/>
      <c r="NLD279" s="674"/>
      <c r="NLE279" s="674"/>
      <c r="NLF279" s="674"/>
      <c r="NLG279" s="674"/>
      <c r="NLH279" s="674"/>
      <c r="NLI279" s="674"/>
      <c r="NLJ279" s="675"/>
      <c r="NLK279" s="675"/>
      <c r="NLL279" s="674"/>
      <c r="NLM279" s="674"/>
      <c r="NLN279" s="675"/>
      <c r="NLO279" s="675"/>
      <c r="NLP279" s="674"/>
      <c r="NLQ279" s="674"/>
      <c r="NLR279" s="674"/>
      <c r="NLS279" s="674"/>
      <c r="NLT279" s="674"/>
      <c r="NLU279" s="673"/>
      <c r="NLV279" s="677"/>
      <c r="NLW279" s="674"/>
      <c r="NLX279" s="674"/>
      <c r="NLY279" s="674"/>
      <c r="NLZ279" s="674"/>
      <c r="NMA279" s="674"/>
      <c r="NMB279" s="674"/>
      <c r="NMC279" s="674"/>
      <c r="NMD279" s="676"/>
      <c r="NME279" s="676"/>
      <c r="NMF279" s="676"/>
      <c r="NMG279" s="676"/>
      <c r="NMH279" s="676"/>
      <c r="NMI279" s="676"/>
      <c r="NMJ279" s="676"/>
      <c r="NMK279" s="676"/>
      <c r="NML279" s="676"/>
      <c r="NMM279" s="676"/>
      <c r="NMN279" s="676"/>
      <c r="NMO279" s="676"/>
      <c r="NMP279" s="676"/>
      <c r="NMQ279" s="676"/>
      <c r="NMR279" s="676"/>
      <c r="NMS279" s="676"/>
      <c r="NMT279" s="676"/>
      <c r="NMU279" s="676"/>
      <c r="NMV279" s="676"/>
      <c r="NMW279" s="676"/>
      <c r="NMX279" s="676"/>
      <c r="NMY279" s="676"/>
      <c r="NMZ279" s="676"/>
      <c r="NNA279" s="676"/>
      <c r="NNB279" s="676"/>
      <c r="NNC279" s="676"/>
      <c r="NND279" s="676"/>
      <c r="NNE279" s="676"/>
      <c r="NNF279" s="676"/>
      <c r="NNG279" s="676"/>
      <c r="NNH279" s="676"/>
      <c r="NNI279" s="676"/>
      <c r="NNJ279" s="676"/>
      <c r="NNK279" s="676"/>
      <c r="NNL279" s="676"/>
      <c r="NNM279" s="676"/>
      <c r="NNN279" s="676"/>
      <c r="NNO279" s="676"/>
      <c r="NNP279" s="676"/>
      <c r="NNQ279" s="676"/>
      <c r="NNR279" s="676"/>
      <c r="NNS279" s="676"/>
      <c r="NNT279" s="676"/>
      <c r="NNU279" s="676"/>
      <c r="NNV279" s="674"/>
      <c r="NNW279" s="674"/>
      <c r="NNX279" s="674"/>
      <c r="NNY279" s="674"/>
      <c r="NNZ279" s="674"/>
      <c r="NOA279" s="674"/>
      <c r="NOB279" s="674"/>
      <c r="NOC279" s="674"/>
      <c r="NOD279" s="674"/>
      <c r="NOE279" s="674"/>
      <c r="NOF279" s="674"/>
      <c r="NOG279" s="674"/>
      <c r="NOH279" s="674"/>
      <c r="NOI279" s="674"/>
      <c r="NOJ279" s="674"/>
      <c r="NOK279" s="674"/>
      <c r="NOL279" s="674"/>
      <c r="NOM279" s="674"/>
      <c r="NON279" s="674"/>
      <c r="NOO279" s="674"/>
      <c r="NOP279" s="674"/>
      <c r="NOQ279" s="674"/>
      <c r="NOR279" s="674"/>
      <c r="NOS279" s="674"/>
      <c r="NOT279" s="675"/>
      <c r="NOU279" s="675"/>
      <c r="NOV279" s="675"/>
      <c r="NOW279" s="675"/>
      <c r="NOX279" s="675"/>
      <c r="NOY279" s="674"/>
      <c r="NOZ279" s="674"/>
      <c r="NPA279" s="675"/>
      <c r="NPB279" s="675"/>
      <c r="NPC279" s="674"/>
      <c r="NPD279" s="674"/>
      <c r="NPE279" s="675"/>
      <c r="NPF279" s="675"/>
      <c r="NPG279" s="674"/>
      <c r="NPH279" s="674"/>
      <c r="NPI279" s="674"/>
      <c r="NPJ279" s="674"/>
      <c r="NPK279" s="674"/>
      <c r="NPL279" s="674"/>
      <c r="NPM279" s="674"/>
      <c r="NPN279" s="675"/>
      <c r="NPO279" s="675"/>
      <c r="NPP279" s="674"/>
      <c r="NPQ279" s="674"/>
      <c r="NPR279" s="675"/>
      <c r="NPS279" s="675"/>
      <c r="NPT279" s="674"/>
      <c r="NPU279" s="674"/>
      <c r="NPV279" s="674"/>
      <c r="NPW279" s="674"/>
      <c r="NPX279" s="674"/>
      <c r="NPY279" s="673"/>
      <c r="NPZ279" s="677"/>
      <c r="NQA279" s="674"/>
      <c r="NQB279" s="674"/>
      <c r="NQC279" s="674"/>
      <c r="NQD279" s="674"/>
      <c r="NQE279" s="674"/>
      <c r="NQF279" s="674"/>
      <c r="NQG279" s="674"/>
      <c r="NQH279" s="676"/>
      <c r="NQI279" s="676"/>
      <c r="NQJ279" s="676"/>
      <c r="NQK279" s="676"/>
      <c r="NQL279" s="676"/>
      <c r="NQM279" s="676"/>
      <c r="NQN279" s="676"/>
      <c r="NQO279" s="676"/>
      <c r="NQP279" s="676"/>
      <c r="NQQ279" s="676"/>
      <c r="NQR279" s="676"/>
      <c r="NQS279" s="676"/>
      <c r="NQT279" s="676"/>
      <c r="NQU279" s="676"/>
      <c r="NQV279" s="676"/>
      <c r="NQW279" s="676"/>
      <c r="NQX279" s="676"/>
      <c r="NQY279" s="676"/>
      <c r="NQZ279" s="676"/>
      <c r="NRA279" s="676"/>
      <c r="NRB279" s="676"/>
      <c r="NRC279" s="676"/>
      <c r="NRD279" s="676"/>
      <c r="NRE279" s="676"/>
      <c r="NRF279" s="676"/>
      <c r="NRG279" s="676"/>
      <c r="NRH279" s="676"/>
      <c r="NRI279" s="676"/>
      <c r="NRJ279" s="676"/>
      <c r="NRK279" s="676"/>
      <c r="NRL279" s="676"/>
      <c r="NRM279" s="676"/>
      <c r="NRN279" s="676"/>
      <c r="NRO279" s="676"/>
      <c r="NRP279" s="676"/>
      <c r="NRQ279" s="676"/>
      <c r="NRR279" s="676"/>
      <c r="NRS279" s="676"/>
      <c r="NRT279" s="676"/>
      <c r="NRU279" s="676"/>
      <c r="NRV279" s="676"/>
      <c r="NRW279" s="676"/>
      <c r="NRX279" s="676"/>
      <c r="NRY279" s="676"/>
      <c r="NRZ279" s="674"/>
      <c r="NSA279" s="674"/>
      <c r="NSB279" s="674"/>
      <c r="NSC279" s="674"/>
      <c r="NSD279" s="674"/>
      <c r="NSE279" s="674"/>
      <c r="NSF279" s="674"/>
      <c r="NSG279" s="674"/>
      <c r="NSH279" s="674"/>
      <c r="NSI279" s="674"/>
      <c r="NSJ279" s="674"/>
      <c r="NSK279" s="674"/>
      <c r="NSL279" s="674"/>
      <c r="NSM279" s="674"/>
      <c r="NSN279" s="674"/>
      <c r="NSO279" s="674"/>
      <c r="NSP279" s="674"/>
      <c r="NSQ279" s="674"/>
      <c r="NSR279" s="674"/>
      <c r="NSS279" s="674"/>
      <c r="NST279" s="674"/>
      <c r="NSU279" s="674"/>
      <c r="NSV279" s="674"/>
      <c r="NSW279" s="674"/>
      <c r="NSX279" s="675"/>
      <c r="NSY279" s="675"/>
      <c r="NSZ279" s="675"/>
      <c r="NTA279" s="675"/>
      <c r="NTB279" s="675"/>
      <c r="NTC279" s="674"/>
      <c r="NTD279" s="674"/>
      <c r="NTE279" s="675"/>
      <c r="NTF279" s="675"/>
      <c r="NTG279" s="674"/>
      <c r="NTH279" s="674"/>
      <c r="NTI279" s="675"/>
      <c r="NTJ279" s="675"/>
      <c r="NTK279" s="674"/>
      <c r="NTL279" s="674"/>
      <c r="NTM279" s="674"/>
      <c r="NTN279" s="674"/>
      <c r="NTO279" s="674"/>
      <c r="NTP279" s="674"/>
      <c r="NTQ279" s="674"/>
      <c r="NTR279" s="675"/>
      <c r="NTS279" s="675"/>
      <c r="NTT279" s="674"/>
      <c r="NTU279" s="674"/>
      <c r="NTV279" s="675"/>
      <c r="NTW279" s="675"/>
      <c r="NTX279" s="674"/>
      <c r="NTY279" s="674"/>
      <c r="NTZ279" s="674"/>
      <c r="NUA279" s="674"/>
      <c r="NUB279" s="674"/>
      <c r="NUC279" s="673"/>
      <c r="NUD279" s="677"/>
      <c r="NUE279" s="674"/>
      <c r="NUF279" s="674"/>
      <c r="NUG279" s="674"/>
      <c r="NUH279" s="674"/>
      <c r="NUI279" s="674"/>
      <c r="NUJ279" s="674"/>
      <c r="NUK279" s="674"/>
      <c r="NUL279" s="676"/>
      <c r="NUM279" s="676"/>
      <c r="NUN279" s="676"/>
      <c r="NUO279" s="676"/>
      <c r="NUP279" s="676"/>
      <c r="NUQ279" s="676"/>
      <c r="NUR279" s="676"/>
      <c r="NUS279" s="676"/>
      <c r="NUT279" s="676"/>
      <c r="NUU279" s="676"/>
      <c r="NUV279" s="676"/>
      <c r="NUW279" s="676"/>
      <c r="NUX279" s="676"/>
      <c r="NUY279" s="676"/>
      <c r="NUZ279" s="676"/>
      <c r="NVA279" s="676"/>
      <c r="NVB279" s="676"/>
      <c r="NVC279" s="676"/>
      <c r="NVD279" s="676"/>
      <c r="NVE279" s="676"/>
      <c r="NVF279" s="676"/>
      <c r="NVG279" s="676"/>
      <c r="NVH279" s="676"/>
      <c r="NVI279" s="676"/>
      <c r="NVJ279" s="676"/>
      <c r="NVK279" s="676"/>
      <c r="NVL279" s="676"/>
      <c r="NVM279" s="676"/>
      <c r="NVN279" s="676"/>
      <c r="NVO279" s="676"/>
      <c r="NVP279" s="676"/>
      <c r="NVQ279" s="676"/>
      <c r="NVR279" s="676"/>
      <c r="NVS279" s="676"/>
      <c r="NVT279" s="676"/>
      <c r="NVU279" s="676"/>
      <c r="NVV279" s="676"/>
      <c r="NVW279" s="676"/>
      <c r="NVX279" s="676"/>
      <c r="NVY279" s="676"/>
      <c r="NVZ279" s="676"/>
      <c r="NWA279" s="676"/>
      <c r="NWB279" s="676"/>
      <c r="NWC279" s="676"/>
      <c r="NWD279" s="674"/>
      <c r="NWE279" s="674"/>
      <c r="NWF279" s="674"/>
      <c r="NWG279" s="674"/>
      <c r="NWH279" s="674"/>
      <c r="NWI279" s="674"/>
      <c r="NWJ279" s="674"/>
      <c r="NWK279" s="674"/>
      <c r="NWL279" s="674"/>
      <c r="NWM279" s="674"/>
      <c r="NWN279" s="674"/>
      <c r="NWO279" s="674"/>
      <c r="NWP279" s="674"/>
      <c r="NWQ279" s="674"/>
      <c r="NWR279" s="674"/>
      <c r="NWS279" s="674"/>
      <c r="NWT279" s="674"/>
      <c r="NWU279" s="674"/>
      <c r="NWV279" s="674"/>
      <c r="NWW279" s="674"/>
      <c r="NWX279" s="674"/>
      <c r="NWY279" s="674"/>
      <c r="NWZ279" s="674"/>
      <c r="NXA279" s="674"/>
      <c r="NXB279" s="675"/>
      <c r="NXC279" s="675"/>
      <c r="NXD279" s="675"/>
      <c r="NXE279" s="675"/>
      <c r="NXF279" s="675"/>
      <c r="NXG279" s="674"/>
      <c r="NXH279" s="674"/>
      <c r="NXI279" s="675"/>
      <c r="NXJ279" s="675"/>
      <c r="NXK279" s="674"/>
      <c r="NXL279" s="674"/>
      <c r="NXM279" s="675"/>
      <c r="NXN279" s="675"/>
      <c r="NXO279" s="674"/>
      <c r="NXP279" s="674"/>
      <c r="NXQ279" s="674"/>
      <c r="NXR279" s="674"/>
      <c r="NXS279" s="674"/>
      <c r="NXT279" s="674"/>
      <c r="NXU279" s="674"/>
      <c r="NXV279" s="675"/>
      <c r="NXW279" s="675"/>
      <c r="NXX279" s="674"/>
      <c r="NXY279" s="674"/>
      <c r="NXZ279" s="675"/>
      <c r="NYA279" s="675"/>
      <c r="NYB279" s="674"/>
      <c r="NYC279" s="674"/>
      <c r="NYD279" s="674"/>
      <c r="NYE279" s="674"/>
      <c r="NYF279" s="674"/>
      <c r="NYG279" s="673"/>
      <c r="NYH279" s="677"/>
      <c r="NYI279" s="674"/>
      <c r="NYJ279" s="674"/>
      <c r="NYK279" s="674"/>
      <c r="NYL279" s="674"/>
      <c r="NYM279" s="674"/>
      <c r="NYN279" s="674"/>
      <c r="NYO279" s="674"/>
      <c r="NYP279" s="676"/>
      <c r="NYQ279" s="676"/>
      <c r="NYR279" s="676"/>
      <c r="NYS279" s="676"/>
      <c r="NYT279" s="676"/>
      <c r="NYU279" s="676"/>
      <c r="NYV279" s="676"/>
      <c r="NYW279" s="676"/>
      <c r="NYX279" s="676"/>
      <c r="NYY279" s="676"/>
      <c r="NYZ279" s="676"/>
      <c r="NZA279" s="676"/>
      <c r="NZB279" s="676"/>
      <c r="NZC279" s="676"/>
      <c r="NZD279" s="676"/>
      <c r="NZE279" s="676"/>
      <c r="NZF279" s="676"/>
      <c r="NZG279" s="676"/>
      <c r="NZH279" s="676"/>
      <c r="NZI279" s="676"/>
      <c r="NZJ279" s="676"/>
      <c r="NZK279" s="676"/>
      <c r="NZL279" s="676"/>
      <c r="NZM279" s="676"/>
      <c r="NZN279" s="676"/>
      <c r="NZO279" s="676"/>
      <c r="NZP279" s="676"/>
      <c r="NZQ279" s="676"/>
      <c r="NZR279" s="676"/>
      <c r="NZS279" s="676"/>
      <c r="NZT279" s="676"/>
      <c r="NZU279" s="676"/>
      <c r="NZV279" s="676"/>
      <c r="NZW279" s="676"/>
      <c r="NZX279" s="676"/>
      <c r="NZY279" s="676"/>
      <c r="NZZ279" s="676"/>
      <c r="OAA279" s="676"/>
      <c r="OAB279" s="676"/>
      <c r="OAC279" s="676"/>
      <c r="OAD279" s="676"/>
      <c r="OAE279" s="676"/>
      <c r="OAF279" s="676"/>
      <c r="OAG279" s="676"/>
      <c r="OAH279" s="674"/>
      <c r="OAI279" s="674"/>
      <c r="OAJ279" s="674"/>
      <c r="OAK279" s="674"/>
      <c r="OAL279" s="674"/>
      <c r="OAM279" s="674"/>
      <c r="OAN279" s="674"/>
      <c r="OAO279" s="674"/>
      <c r="OAP279" s="674"/>
      <c r="OAQ279" s="674"/>
      <c r="OAR279" s="674"/>
      <c r="OAS279" s="674"/>
      <c r="OAT279" s="674"/>
      <c r="OAU279" s="674"/>
      <c r="OAV279" s="674"/>
      <c r="OAW279" s="674"/>
      <c r="OAX279" s="674"/>
      <c r="OAY279" s="674"/>
      <c r="OAZ279" s="674"/>
      <c r="OBA279" s="674"/>
      <c r="OBB279" s="674"/>
      <c r="OBC279" s="674"/>
      <c r="OBD279" s="674"/>
      <c r="OBE279" s="674"/>
      <c r="OBF279" s="675"/>
      <c r="OBG279" s="675"/>
      <c r="OBH279" s="675"/>
      <c r="OBI279" s="675"/>
      <c r="OBJ279" s="675"/>
      <c r="OBK279" s="674"/>
      <c r="OBL279" s="674"/>
      <c r="OBM279" s="675"/>
      <c r="OBN279" s="675"/>
      <c r="OBO279" s="674"/>
      <c r="OBP279" s="674"/>
      <c r="OBQ279" s="675"/>
      <c r="OBR279" s="675"/>
      <c r="OBS279" s="674"/>
      <c r="OBT279" s="674"/>
      <c r="OBU279" s="674"/>
      <c r="OBV279" s="674"/>
      <c r="OBW279" s="674"/>
      <c r="OBX279" s="674"/>
      <c r="OBY279" s="674"/>
      <c r="OBZ279" s="675"/>
      <c r="OCA279" s="675"/>
      <c r="OCB279" s="674"/>
      <c r="OCC279" s="674"/>
      <c r="OCD279" s="675"/>
      <c r="OCE279" s="675"/>
      <c r="OCF279" s="674"/>
      <c r="OCG279" s="674"/>
      <c r="OCH279" s="674"/>
      <c r="OCI279" s="674"/>
      <c r="OCJ279" s="674"/>
      <c r="OCK279" s="673"/>
      <c r="OCL279" s="677"/>
      <c r="OCM279" s="674"/>
      <c r="OCN279" s="674"/>
      <c r="OCO279" s="674"/>
      <c r="OCP279" s="674"/>
      <c r="OCQ279" s="674"/>
      <c r="OCR279" s="674"/>
      <c r="OCS279" s="674"/>
      <c r="OCT279" s="676"/>
      <c r="OCU279" s="676"/>
      <c r="OCV279" s="676"/>
      <c r="OCW279" s="676"/>
      <c r="OCX279" s="676"/>
      <c r="OCY279" s="676"/>
      <c r="OCZ279" s="676"/>
      <c r="ODA279" s="676"/>
      <c r="ODB279" s="676"/>
      <c r="ODC279" s="676"/>
      <c r="ODD279" s="676"/>
      <c r="ODE279" s="676"/>
      <c r="ODF279" s="676"/>
      <c r="ODG279" s="676"/>
      <c r="ODH279" s="676"/>
      <c r="ODI279" s="676"/>
      <c r="ODJ279" s="676"/>
      <c r="ODK279" s="676"/>
      <c r="ODL279" s="676"/>
      <c r="ODM279" s="676"/>
      <c r="ODN279" s="676"/>
      <c r="ODO279" s="676"/>
      <c r="ODP279" s="676"/>
      <c r="ODQ279" s="676"/>
      <c r="ODR279" s="676"/>
      <c r="ODS279" s="676"/>
      <c r="ODT279" s="676"/>
      <c r="ODU279" s="676"/>
      <c r="ODV279" s="676"/>
      <c r="ODW279" s="676"/>
      <c r="ODX279" s="676"/>
      <c r="ODY279" s="676"/>
      <c r="ODZ279" s="676"/>
      <c r="OEA279" s="676"/>
      <c r="OEB279" s="676"/>
      <c r="OEC279" s="676"/>
      <c r="OED279" s="676"/>
      <c r="OEE279" s="676"/>
      <c r="OEF279" s="676"/>
      <c r="OEG279" s="676"/>
      <c r="OEH279" s="676"/>
      <c r="OEI279" s="676"/>
      <c r="OEJ279" s="676"/>
      <c r="OEK279" s="676"/>
      <c r="OEL279" s="674"/>
      <c r="OEM279" s="674"/>
      <c r="OEN279" s="674"/>
      <c r="OEO279" s="674"/>
      <c r="OEP279" s="674"/>
      <c r="OEQ279" s="674"/>
      <c r="OER279" s="674"/>
      <c r="OES279" s="674"/>
      <c r="OET279" s="674"/>
      <c r="OEU279" s="674"/>
      <c r="OEV279" s="674"/>
      <c r="OEW279" s="674"/>
      <c r="OEX279" s="674"/>
      <c r="OEY279" s="674"/>
      <c r="OEZ279" s="674"/>
      <c r="OFA279" s="674"/>
      <c r="OFB279" s="674"/>
      <c r="OFC279" s="674"/>
      <c r="OFD279" s="674"/>
      <c r="OFE279" s="674"/>
      <c r="OFF279" s="674"/>
      <c r="OFG279" s="674"/>
      <c r="OFH279" s="674"/>
      <c r="OFI279" s="674"/>
      <c r="OFJ279" s="675"/>
      <c r="OFK279" s="675"/>
      <c r="OFL279" s="675"/>
      <c r="OFM279" s="675"/>
      <c r="OFN279" s="675"/>
      <c r="OFO279" s="674"/>
      <c r="OFP279" s="674"/>
      <c r="OFQ279" s="675"/>
      <c r="OFR279" s="675"/>
      <c r="OFS279" s="674"/>
      <c r="OFT279" s="674"/>
      <c r="OFU279" s="675"/>
      <c r="OFV279" s="675"/>
      <c r="OFW279" s="674"/>
      <c r="OFX279" s="674"/>
      <c r="OFY279" s="674"/>
      <c r="OFZ279" s="674"/>
      <c r="OGA279" s="674"/>
      <c r="OGB279" s="674"/>
      <c r="OGC279" s="674"/>
      <c r="OGD279" s="675"/>
      <c r="OGE279" s="675"/>
      <c r="OGF279" s="674"/>
      <c r="OGG279" s="674"/>
      <c r="OGH279" s="675"/>
      <c r="OGI279" s="675"/>
      <c r="OGJ279" s="674"/>
      <c r="OGK279" s="674"/>
      <c r="OGL279" s="674"/>
      <c r="OGM279" s="674"/>
      <c r="OGN279" s="674"/>
      <c r="OGO279" s="673"/>
      <c r="OGP279" s="677"/>
      <c r="OGQ279" s="674"/>
      <c r="OGR279" s="674"/>
      <c r="OGS279" s="674"/>
      <c r="OGT279" s="674"/>
      <c r="OGU279" s="674"/>
      <c r="OGV279" s="674"/>
      <c r="OGW279" s="674"/>
      <c r="OGX279" s="676"/>
      <c r="OGY279" s="676"/>
      <c r="OGZ279" s="676"/>
      <c r="OHA279" s="676"/>
      <c r="OHB279" s="676"/>
      <c r="OHC279" s="676"/>
      <c r="OHD279" s="676"/>
      <c r="OHE279" s="676"/>
      <c r="OHF279" s="676"/>
      <c r="OHG279" s="676"/>
      <c r="OHH279" s="676"/>
      <c r="OHI279" s="676"/>
      <c r="OHJ279" s="676"/>
      <c r="OHK279" s="676"/>
      <c r="OHL279" s="676"/>
      <c r="OHM279" s="676"/>
      <c r="OHN279" s="676"/>
      <c r="OHO279" s="676"/>
      <c r="OHP279" s="676"/>
      <c r="OHQ279" s="676"/>
      <c r="OHR279" s="676"/>
      <c r="OHS279" s="676"/>
      <c r="OHT279" s="676"/>
      <c r="OHU279" s="676"/>
      <c r="OHV279" s="676"/>
      <c r="OHW279" s="676"/>
      <c r="OHX279" s="676"/>
      <c r="OHY279" s="676"/>
      <c r="OHZ279" s="676"/>
      <c r="OIA279" s="676"/>
      <c r="OIB279" s="676"/>
      <c r="OIC279" s="676"/>
      <c r="OID279" s="676"/>
      <c r="OIE279" s="676"/>
      <c r="OIF279" s="676"/>
      <c r="OIG279" s="676"/>
      <c r="OIH279" s="676"/>
      <c r="OII279" s="676"/>
      <c r="OIJ279" s="676"/>
      <c r="OIK279" s="676"/>
      <c r="OIL279" s="676"/>
      <c r="OIM279" s="676"/>
      <c r="OIN279" s="676"/>
      <c r="OIO279" s="676"/>
      <c r="OIP279" s="674"/>
      <c r="OIQ279" s="674"/>
      <c r="OIR279" s="674"/>
      <c r="OIS279" s="674"/>
      <c r="OIT279" s="674"/>
      <c r="OIU279" s="674"/>
      <c r="OIV279" s="674"/>
      <c r="OIW279" s="674"/>
      <c r="OIX279" s="674"/>
      <c r="OIY279" s="674"/>
      <c r="OIZ279" s="674"/>
      <c r="OJA279" s="674"/>
      <c r="OJB279" s="674"/>
      <c r="OJC279" s="674"/>
      <c r="OJD279" s="674"/>
      <c r="OJE279" s="674"/>
      <c r="OJF279" s="674"/>
      <c r="OJG279" s="674"/>
      <c r="OJH279" s="674"/>
      <c r="OJI279" s="674"/>
      <c r="OJJ279" s="674"/>
      <c r="OJK279" s="674"/>
      <c r="OJL279" s="674"/>
      <c r="OJM279" s="674"/>
      <c r="OJN279" s="675"/>
      <c r="OJO279" s="675"/>
      <c r="OJP279" s="675"/>
      <c r="OJQ279" s="675"/>
      <c r="OJR279" s="675"/>
      <c r="OJS279" s="674"/>
      <c r="OJT279" s="674"/>
      <c r="OJU279" s="675"/>
      <c r="OJV279" s="675"/>
      <c r="OJW279" s="674"/>
      <c r="OJX279" s="674"/>
      <c r="OJY279" s="675"/>
      <c r="OJZ279" s="675"/>
      <c r="OKA279" s="674"/>
      <c r="OKB279" s="674"/>
      <c r="OKC279" s="674"/>
      <c r="OKD279" s="674"/>
      <c r="OKE279" s="674"/>
      <c r="OKF279" s="674"/>
      <c r="OKG279" s="674"/>
      <c r="OKH279" s="675"/>
      <c r="OKI279" s="675"/>
      <c r="OKJ279" s="674"/>
      <c r="OKK279" s="674"/>
      <c r="OKL279" s="675"/>
      <c r="OKM279" s="675"/>
      <c r="OKN279" s="674"/>
      <c r="OKO279" s="674"/>
      <c r="OKP279" s="674"/>
      <c r="OKQ279" s="674"/>
      <c r="OKR279" s="674"/>
      <c r="OKS279" s="673"/>
      <c r="OKT279" s="677"/>
      <c r="OKU279" s="674"/>
      <c r="OKV279" s="674"/>
      <c r="OKW279" s="674"/>
      <c r="OKX279" s="674"/>
      <c r="OKY279" s="674"/>
      <c r="OKZ279" s="674"/>
      <c r="OLA279" s="674"/>
      <c r="OLB279" s="676"/>
      <c r="OLC279" s="676"/>
      <c r="OLD279" s="676"/>
      <c r="OLE279" s="676"/>
      <c r="OLF279" s="676"/>
      <c r="OLG279" s="676"/>
      <c r="OLH279" s="676"/>
      <c r="OLI279" s="676"/>
      <c r="OLJ279" s="676"/>
      <c r="OLK279" s="676"/>
      <c r="OLL279" s="676"/>
      <c r="OLM279" s="676"/>
      <c r="OLN279" s="676"/>
      <c r="OLO279" s="676"/>
      <c r="OLP279" s="676"/>
      <c r="OLQ279" s="676"/>
      <c r="OLR279" s="676"/>
      <c r="OLS279" s="676"/>
      <c r="OLT279" s="676"/>
      <c r="OLU279" s="676"/>
      <c r="OLV279" s="676"/>
      <c r="OLW279" s="676"/>
      <c r="OLX279" s="676"/>
      <c r="OLY279" s="676"/>
      <c r="OLZ279" s="676"/>
      <c r="OMA279" s="676"/>
      <c r="OMB279" s="676"/>
      <c r="OMC279" s="676"/>
      <c r="OMD279" s="676"/>
      <c r="OME279" s="676"/>
      <c r="OMF279" s="676"/>
      <c r="OMG279" s="676"/>
      <c r="OMH279" s="676"/>
      <c r="OMI279" s="676"/>
      <c r="OMJ279" s="676"/>
      <c r="OMK279" s="676"/>
      <c r="OML279" s="676"/>
      <c r="OMM279" s="676"/>
      <c r="OMN279" s="676"/>
      <c r="OMO279" s="676"/>
      <c r="OMP279" s="676"/>
      <c r="OMQ279" s="676"/>
      <c r="OMR279" s="676"/>
      <c r="OMS279" s="676"/>
      <c r="OMT279" s="674"/>
      <c r="OMU279" s="674"/>
      <c r="OMV279" s="674"/>
      <c r="OMW279" s="674"/>
      <c r="OMX279" s="674"/>
      <c r="OMY279" s="674"/>
      <c r="OMZ279" s="674"/>
      <c r="ONA279" s="674"/>
      <c r="ONB279" s="674"/>
      <c r="ONC279" s="674"/>
      <c r="OND279" s="674"/>
      <c r="ONE279" s="674"/>
      <c r="ONF279" s="674"/>
      <c r="ONG279" s="674"/>
      <c r="ONH279" s="674"/>
      <c r="ONI279" s="674"/>
      <c r="ONJ279" s="674"/>
      <c r="ONK279" s="674"/>
      <c r="ONL279" s="674"/>
      <c r="ONM279" s="674"/>
      <c r="ONN279" s="674"/>
      <c r="ONO279" s="674"/>
      <c r="ONP279" s="674"/>
      <c r="ONQ279" s="674"/>
      <c r="ONR279" s="675"/>
      <c r="ONS279" s="675"/>
      <c r="ONT279" s="675"/>
      <c r="ONU279" s="675"/>
      <c r="ONV279" s="675"/>
      <c r="ONW279" s="674"/>
      <c r="ONX279" s="674"/>
      <c r="ONY279" s="675"/>
      <c r="ONZ279" s="675"/>
      <c r="OOA279" s="674"/>
      <c r="OOB279" s="674"/>
      <c r="OOC279" s="675"/>
      <c r="OOD279" s="675"/>
      <c r="OOE279" s="674"/>
      <c r="OOF279" s="674"/>
      <c r="OOG279" s="674"/>
      <c r="OOH279" s="674"/>
      <c r="OOI279" s="674"/>
      <c r="OOJ279" s="674"/>
      <c r="OOK279" s="674"/>
      <c r="OOL279" s="675"/>
      <c r="OOM279" s="675"/>
      <c r="OON279" s="674"/>
      <c r="OOO279" s="674"/>
      <c r="OOP279" s="675"/>
      <c r="OOQ279" s="675"/>
      <c r="OOR279" s="674"/>
      <c r="OOS279" s="674"/>
      <c r="OOT279" s="674"/>
      <c r="OOU279" s="674"/>
      <c r="OOV279" s="674"/>
      <c r="OOW279" s="673"/>
      <c r="OOX279" s="677"/>
      <c r="OOY279" s="674"/>
      <c r="OOZ279" s="674"/>
      <c r="OPA279" s="674"/>
      <c r="OPB279" s="674"/>
      <c r="OPC279" s="674"/>
      <c r="OPD279" s="674"/>
      <c r="OPE279" s="674"/>
      <c r="OPF279" s="676"/>
      <c r="OPG279" s="676"/>
      <c r="OPH279" s="676"/>
      <c r="OPI279" s="676"/>
      <c r="OPJ279" s="676"/>
      <c r="OPK279" s="676"/>
      <c r="OPL279" s="676"/>
      <c r="OPM279" s="676"/>
      <c r="OPN279" s="676"/>
      <c r="OPO279" s="676"/>
      <c r="OPP279" s="676"/>
      <c r="OPQ279" s="676"/>
      <c r="OPR279" s="676"/>
      <c r="OPS279" s="676"/>
      <c r="OPT279" s="676"/>
      <c r="OPU279" s="676"/>
      <c r="OPV279" s="676"/>
      <c r="OPW279" s="676"/>
      <c r="OPX279" s="676"/>
      <c r="OPY279" s="676"/>
      <c r="OPZ279" s="676"/>
      <c r="OQA279" s="676"/>
      <c r="OQB279" s="676"/>
      <c r="OQC279" s="676"/>
      <c r="OQD279" s="676"/>
      <c r="OQE279" s="676"/>
      <c r="OQF279" s="676"/>
      <c r="OQG279" s="676"/>
      <c r="OQH279" s="676"/>
      <c r="OQI279" s="676"/>
      <c r="OQJ279" s="676"/>
      <c r="OQK279" s="676"/>
      <c r="OQL279" s="676"/>
      <c r="OQM279" s="676"/>
      <c r="OQN279" s="676"/>
      <c r="OQO279" s="676"/>
      <c r="OQP279" s="676"/>
      <c r="OQQ279" s="676"/>
      <c r="OQR279" s="676"/>
      <c r="OQS279" s="676"/>
      <c r="OQT279" s="676"/>
      <c r="OQU279" s="676"/>
      <c r="OQV279" s="676"/>
      <c r="OQW279" s="676"/>
      <c r="OQX279" s="674"/>
      <c r="OQY279" s="674"/>
      <c r="OQZ279" s="674"/>
      <c r="ORA279" s="674"/>
      <c r="ORB279" s="674"/>
      <c r="ORC279" s="674"/>
      <c r="ORD279" s="674"/>
      <c r="ORE279" s="674"/>
      <c r="ORF279" s="674"/>
      <c r="ORG279" s="674"/>
      <c r="ORH279" s="674"/>
      <c r="ORI279" s="674"/>
      <c r="ORJ279" s="674"/>
      <c r="ORK279" s="674"/>
      <c r="ORL279" s="674"/>
      <c r="ORM279" s="674"/>
      <c r="ORN279" s="674"/>
      <c r="ORO279" s="674"/>
      <c r="ORP279" s="674"/>
      <c r="ORQ279" s="674"/>
      <c r="ORR279" s="674"/>
      <c r="ORS279" s="674"/>
      <c r="ORT279" s="674"/>
      <c r="ORU279" s="674"/>
      <c r="ORV279" s="675"/>
      <c r="ORW279" s="675"/>
      <c r="ORX279" s="675"/>
      <c r="ORY279" s="675"/>
      <c r="ORZ279" s="675"/>
      <c r="OSA279" s="674"/>
      <c r="OSB279" s="674"/>
      <c r="OSC279" s="675"/>
      <c r="OSD279" s="675"/>
      <c r="OSE279" s="674"/>
      <c r="OSF279" s="674"/>
      <c r="OSG279" s="675"/>
      <c r="OSH279" s="675"/>
      <c r="OSI279" s="674"/>
      <c r="OSJ279" s="674"/>
      <c r="OSK279" s="674"/>
      <c r="OSL279" s="674"/>
      <c r="OSM279" s="674"/>
      <c r="OSN279" s="674"/>
      <c r="OSO279" s="674"/>
      <c r="OSP279" s="675"/>
      <c r="OSQ279" s="675"/>
      <c r="OSR279" s="674"/>
      <c r="OSS279" s="674"/>
      <c r="OST279" s="675"/>
      <c r="OSU279" s="675"/>
      <c r="OSV279" s="674"/>
      <c r="OSW279" s="674"/>
      <c r="OSX279" s="674"/>
      <c r="OSY279" s="674"/>
      <c r="OSZ279" s="674"/>
      <c r="OTA279" s="673"/>
      <c r="OTB279" s="677"/>
      <c r="OTC279" s="674"/>
      <c r="OTD279" s="674"/>
      <c r="OTE279" s="674"/>
      <c r="OTF279" s="674"/>
      <c r="OTG279" s="674"/>
      <c r="OTH279" s="674"/>
      <c r="OTI279" s="674"/>
      <c r="OTJ279" s="676"/>
      <c r="OTK279" s="676"/>
      <c r="OTL279" s="676"/>
      <c r="OTM279" s="676"/>
      <c r="OTN279" s="676"/>
      <c r="OTO279" s="676"/>
      <c r="OTP279" s="676"/>
      <c r="OTQ279" s="676"/>
      <c r="OTR279" s="676"/>
      <c r="OTS279" s="676"/>
      <c r="OTT279" s="676"/>
      <c r="OTU279" s="676"/>
      <c r="OTV279" s="676"/>
      <c r="OTW279" s="676"/>
      <c r="OTX279" s="676"/>
      <c r="OTY279" s="676"/>
      <c r="OTZ279" s="676"/>
      <c r="OUA279" s="676"/>
      <c r="OUB279" s="676"/>
      <c r="OUC279" s="676"/>
      <c r="OUD279" s="676"/>
      <c r="OUE279" s="676"/>
      <c r="OUF279" s="676"/>
      <c r="OUG279" s="676"/>
      <c r="OUH279" s="676"/>
      <c r="OUI279" s="676"/>
      <c r="OUJ279" s="676"/>
      <c r="OUK279" s="676"/>
      <c r="OUL279" s="676"/>
      <c r="OUM279" s="676"/>
      <c r="OUN279" s="676"/>
      <c r="OUO279" s="676"/>
      <c r="OUP279" s="676"/>
      <c r="OUQ279" s="676"/>
      <c r="OUR279" s="676"/>
      <c r="OUS279" s="676"/>
      <c r="OUT279" s="676"/>
      <c r="OUU279" s="676"/>
      <c r="OUV279" s="676"/>
      <c r="OUW279" s="676"/>
      <c r="OUX279" s="676"/>
      <c r="OUY279" s="676"/>
      <c r="OUZ279" s="676"/>
      <c r="OVA279" s="676"/>
      <c r="OVB279" s="674"/>
      <c r="OVC279" s="674"/>
      <c r="OVD279" s="674"/>
      <c r="OVE279" s="674"/>
      <c r="OVF279" s="674"/>
      <c r="OVG279" s="674"/>
      <c r="OVH279" s="674"/>
      <c r="OVI279" s="674"/>
      <c r="OVJ279" s="674"/>
      <c r="OVK279" s="674"/>
      <c r="OVL279" s="674"/>
      <c r="OVM279" s="674"/>
      <c r="OVN279" s="674"/>
      <c r="OVO279" s="674"/>
      <c r="OVP279" s="674"/>
      <c r="OVQ279" s="674"/>
      <c r="OVR279" s="674"/>
      <c r="OVS279" s="674"/>
      <c r="OVT279" s="674"/>
      <c r="OVU279" s="674"/>
      <c r="OVV279" s="674"/>
      <c r="OVW279" s="674"/>
      <c r="OVX279" s="674"/>
      <c r="OVY279" s="674"/>
      <c r="OVZ279" s="675"/>
      <c r="OWA279" s="675"/>
      <c r="OWB279" s="675"/>
      <c r="OWC279" s="675"/>
      <c r="OWD279" s="675"/>
      <c r="OWE279" s="674"/>
      <c r="OWF279" s="674"/>
      <c r="OWG279" s="675"/>
      <c r="OWH279" s="675"/>
      <c r="OWI279" s="674"/>
      <c r="OWJ279" s="674"/>
      <c r="OWK279" s="675"/>
      <c r="OWL279" s="675"/>
      <c r="OWM279" s="674"/>
      <c r="OWN279" s="674"/>
      <c r="OWO279" s="674"/>
      <c r="OWP279" s="674"/>
      <c r="OWQ279" s="674"/>
      <c r="OWR279" s="674"/>
      <c r="OWS279" s="674"/>
      <c r="OWT279" s="675"/>
      <c r="OWU279" s="675"/>
      <c r="OWV279" s="674"/>
      <c r="OWW279" s="674"/>
      <c r="OWX279" s="675"/>
      <c r="OWY279" s="675"/>
      <c r="OWZ279" s="674"/>
      <c r="OXA279" s="674"/>
      <c r="OXB279" s="674"/>
      <c r="OXC279" s="674"/>
      <c r="OXD279" s="674"/>
      <c r="OXE279" s="673"/>
      <c r="OXF279" s="677"/>
      <c r="OXG279" s="674"/>
      <c r="OXH279" s="674"/>
      <c r="OXI279" s="674"/>
      <c r="OXJ279" s="674"/>
      <c r="OXK279" s="674"/>
      <c r="OXL279" s="674"/>
      <c r="OXM279" s="674"/>
      <c r="OXN279" s="676"/>
      <c r="OXO279" s="676"/>
      <c r="OXP279" s="676"/>
      <c r="OXQ279" s="676"/>
      <c r="OXR279" s="676"/>
      <c r="OXS279" s="676"/>
      <c r="OXT279" s="676"/>
      <c r="OXU279" s="676"/>
      <c r="OXV279" s="676"/>
      <c r="OXW279" s="676"/>
      <c r="OXX279" s="676"/>
      <c r="OXY279" s="676"/>
      <c r="OXZ279" s="676"/>
      <c r="OYA279" s="676"/>
      <c r="OYB279" s="676"/>
      <c r="OYC279" s="676"/>
      <c r="OYD279" s="676"/>
      <c r="OYE279" s="676"/>
      <c r="OYF279" s="676"/>
      <c r="OYG279" s="676"/>
      <c r="OYH279" s="676"/>
      <c r="OYI279" s="676"/>
      <c r="OYJ279" s="676"/>
      <c r="OYK279" s="676"/>
      <c r="OYL279" s="676"/>
      <c r="OYM279" s="676"/>
      <c r="OYN279" s="676"/>
      <c r="OYO279" s="676"/>
      <c r="OYP279" s="676"/>
      <c r="OYQ279" s="676"/>
      <c r="OYR279" s="676"/>
      <c r="OYS279" s="676"/>
      <c r="OYT279" s="676"/>
      <c r="OYU279" s="676"/>
      <c r="OYV279" s="676"/>
      <c r="OYW279" s="676"/>
      <c r="OYX279" s="676"/>
      <c r="OYY279" s="676"/>
      <c r="OYZ279" s="676"/>
      <c r="OZA279" s="676"/>
      <c r="OZB279" s="676"/>
      <c r="OZC279" s="676"/>
      <c r="OZD279" s="676"/>
      <c r="OZE279" s="676"/>
      <c r="OZF279" s="674"/>
      <c r="OZG279" s="674"/>
      <c r="OZH279" s="674"/>
      <c r="OZI279" s="674"/>
      <c r="OZJ279" s="674"/>
      <c r="OZK279" s="674"/>
      <c r="OZL279" s="674"/>
      <c r="OZM279" s="674"/>
      <c r="OZN279" s="674"/>
      <c r="OZO279" s="674"/>
      <c r="OZP279" s="674"/>
      <c r="OZQ279" s="674"/>
      <c r="OZR279" s="674"/>
      <c r="OZS279" s="674"/>
      <c r="OZT279" s="674"/>
      <c r="OZU279" s="674"/>
      <c r="OZV279" s="674"/>
      <c r="OZW279" s="674"/>
      <c r="OZX279" s="674"/>
      <c r="OZY279" s="674"/>
      <c r="OZZ279" s="674"/>
      <c r="PAA279" s="674"/>
      <c r="PAB279" s="674"/>
      <c r="PAC279" s="674"/>
      <c r="PAD279" s="675"/>
      <c r="PAE279" s="675"/>
      <c r="PAF279" s="675"/>
      <c r="PAG279" s="675"/>
      <c r="PAH279" s="675"/>
      <c r="PAI279" s="674"/>
      <c r="PAJ279" s="674"/>
      <c r="PAK279" s="675"/>
      <c r="PAL279" s="675"/>
      <c r="PAM279" s="674"/>
      <c r="PAN279" s="674"/>
      <c r="PAO279" s="675"/>
      <c r="PAP279" s="675"/>
      <c r="PAQ279" s="674"/>
      <c r="PAR279" s="674"/>
      <c r="PAS279" s="674"/>
      <c r="PAT279" s="674"/>
      <c r="PAU279" s="674"/>
      <c r="PAV279" s="674"/>
      <c r="PAW279" s="674"/>
      <c r="PAX279" s="675"/>
      <c r="PAY279" s="675"/>
      <c r="PAZ279" s="674"/>
      <c r="PBA279" s="674"/>
      <c r="PBB279" s="675"/>
      <c r="PBC279" s="675"/>
      <c r="PBD279" s="674"/>
      <c r="PBE279" s="674"/>
      <c r="PBF279" s="674"/>
      <c r="PBG279" s="674"/>
      <c r="PBH279" s="674"/>
      <c r="PBI279" s="673"/>
      <c r="PBJ279" s="677"/>
      <c r="PBK279" s="674"/>
      <c r="PBL279" s="674"/>
      <c r="PBM279" s="674"/>
      <c r="PBN279" s="674"/>
      <c r="PBO279" s="674"/>
      <c r="PBP279" s="674"/>
      <c r="PBQ279" s="674"/>
      <c r="PBR279" s="676"/>
      <c r="PBS279" s="676"/>
      <c r="PBT279" s="676"/>
      <c r="PBU279" s="676"/>
      <c r="PBV279" s="676"/>
      <c r="PBW279" s="676"/>
      <c r="PBX279" s="676"/>
      <c r="PBY279" s="676"/>
      <c r="PBZ279" s="676"/>
      <c r="PCA279" s="676"/>
      <c r="PCB279" s="676"/>
      <c r="PCC279" s="676"/>
      <c r="PCD279" s="676"/>
      <c r="PCE279" s="676"/>
      <c r="PCF279" s="676"/>
      <c r="PCG279" s="676"/>
      <c r="PCH279" s="676"/>
      <c r="PCI279" s="676"/>
      <c r="PCJ279" s="676"/>
      <c r="PCK279" s="676"/>
      <c r="PCL279" s="676"/>
      <c r="PCM279" s="676"/>
      <c r="PCN279" s="676"/>
      <c r="PCO279" s="676"/>
      <c r="PCP279" s="676"/>
      <c r="PCQ279" s="676"/>
      <c r="PCR279" s="676"/>
      <c r="PCS279" s="676"/>
      <c r="PCT279" s="676"/>
      <c r="PCU279" s="676"/>
      <c r="PCV279" s="676"/>
      <c r="PCW279" s="676"/>
      <c r="PCX279" s="676"/>
      <c r="PCY279" s="676"/>
      <c r="PCZ279" s="676"/>
      <c r="PDA279" s="676"/>
      <c r="PDB279" s="676"/>
      <c r="PDC279" s="676"/>
      <c r="PDD279" s="676"/>
      <c r="PDE279" s="676"/>
      <c r="PDF279" s="676"/>
      <c r="PDG279" s="676"/>
      <c r="PDH279" s="676"/>
      <c r="PDI279" s="676"/>
      <c r="PDJ279" s="674"/>
      <c r="PDK279" s="674"/>
      <c r="PDL279" s="674"/>
      <c r="PDM279" s="674"/>
      <c r="PDN279" s="674"/>
      <c r="PDO279" s="674"/>
      <c r="PDP279" s="674"/>
      <c r="PDQ279" s="674"/>
      <c r="PDR279" s="674"/>
      <c r="PDS279" s="674"/>
      <c r="PDT279" s="674"/>
      <c r="PDU279" s="674"/>
      <c r="PDV279" s="674"/>
      <c r="PDW279" s="674"/>
      <c r="PDX279" s="674"/>
      <c r="PDY279" s="674"/>
      <c r="PDZ279" s="674"/>
      <c r="PEA279" s="674"/>
      <c r="PEB279" s="674"/>
      <c r="PEC279" s="674"/>
      <c r="PED279" s="674"/>
      <c r="PEE279" s="674"/>
      <c r="PEF279" s="674"/>
      <c r="PEG279" s="674"/>
      <c r="PEH279" s="675"/>
      <c r="PEI279" s="675"/>
      <c r="PEJ279" s="675"/>
      <c r="PEK279" s="675"/>
      <c r="PEL279" s="675"/>
      <c r="PEM279" s="674"/>
      <c r="PEN279" s="674"/>
      <c r="PEO279" s="675"/>
      <c r="PEP279" s="675"/>
      <c r="PEQ279" s="674"/>
      <c r="PER279" s="674"/>
      <c r="PES279" s="675"/>
      <c r="PET279" s="675"/>
      <c r="PEU279" s="674"/>
      <c r="PEV279" s="674"/>
      <c r="PEW279" s="674"/>
      <c r="PEX279" s="674"/>
      <c r="PEY279" s="674"/>
      <c r="PEZ279" s="674"/>
      <c r="PFA279" s="674"/>
      <c r="PFB279" s="675"/>
      <c r="PFC279" s="675"/>
      <c r="PFD279" s="674"/>
      <c r="PFE279" s="674"/>
      <c r="PFF279" s="675"/>
      <c r="PFG279" s="675"/>
      <c r="PFH279" s="674"/>
      <c r="PFI279" s="674"/>
      <c r="PFJ279" s="674"/>
      <c r="PFK279" s="674"/>
      <c r="PFL279" s="674"/>
      <c r="PFM279" s="673"/>
      <c r="PFN279" s="677"/>
      <c r="PFO279" s="674"/>
      <c r="PFP279" s="674"/>
      <c r="PFQ279" s="674"/>
      <c r="PFR279" s="674"/>
      <c r="PFS279" s="674"/>
      <c r="PFT279" s="674"/>
      <c r="PFU279" s="674"/>
      <c r="PFV279" s="676"/>
      <c r="PFW279" s="676"/>
      <c r="PFX279" s="676"/>
      <c r="PFY279" s="676"/>
      <c r="PFZ279" s="676"/>
      <c r="PGA279" s="676"/>
      <c r="PGB279" s="676"/>
      <c r="PGC279" s="676"/>
      <c r="PGD279" s="676"/>
      <c r="PGE279" s="676"/>
      <c r="PGF279" s="676"/>
      <c r="PGG279" s="676"/>
      <c r="PGH279" s="676"/>
      <c r="PGI279" s="676"/>
      <c r="PGJ279" s="676"/>
      <c r="PGK279" s="676"/>
      <c r="PGL279" s="676"/>
      <c r="PGM279" s="676"/>
      <c r="PGN279" s="676"/>
      <c r="PGO279" s="676"/>
      <c r="PGP279" s="676"/>
      <c r="PGQ279" s="676"/>
      <c r="PGR279" s="676"/>
      <c r="PGS279" s="676"/>
      <c r="PGT279" s="676"/>
      <c r="PGU279" s="676"/>
      <c r="PGV279" s="676"/>
      <c r="PGW279" s="676"/>
      <c r="PGX279" s="676"/>
      <c r="PGY279" s="676"/>
      <c r="PGZ279" s="676"/>
      <c r="PHA279" s="676"/>
      <c r="PHB279" s="676"/>
      <c r="PHC279" s="676"/>
      <c r="PHD279" s="676"/>
      <c r="PHE279" s="676"/>
      <c r="PHF279" s="676"/>
      <c r="PHG279" s="676"/>
      <c r="PHH279" s="676"/>
      <c r="PHI279" s="676"/>
      <c r="PHJ279" s="676"/>
      <c r="PHK279" s="676"/>
      <c r="PHL279" s="676"/>
      <c r="PHM279" s="676"/>
      <c r="PHN279" s="674"/>
      <c r="PHO279" s="674"/>
      <c r="PHP279" s="674"/>
      <c r="PHQ279" s="674"/>
      <c r="PHR279" s="674"/>
      <c r="PHS279" s="674"/>
      <c r="PHT279" s="674"/>
      <c r="PHU279" s="674"/>
      <c r="PHV279" s="674"/>
      <c r="PHW279" s="674"/>
      <c r="PHX279" s="674"/>
      <c r="PHY279" s="674"/>
      <c r="PHZ279" s="674"/>
      <c r="PIA279" s="674"/>
      <c r="PIB279" s="674"/>
      <c r="PIC279" s="674"/>
      <c r="PID279" s="674"/>
      <c r="PIE279" s="674"/>
      <c r="PIF279" s="674"/>
      <c r="PIG279" s="674"/>
      <c r="PIH279" s="674"/>
      <c r="PII279" s="674"/>
      <c r="PIJ279" s="674"/>
      <c r="PIK279" s="674"/>
      <c r="PIL279" s="675"/>
      <c r="PIM279" s="675"/>
      <c r="PIN279" s="675"/>
      <c r="PIO279" s="675"/>
      <c r="PIP279" s="675"/>
      <c r="PIQ279" s="674"/>
      <c r="PIR279" s="674"/>
      <c r="PIS279" s="675"/>
      <c r="PIT279" s="675"/>
      <c r="PIU279" s="674"/>
      <c r="PIV279" s="674"/>
      <c r="PIW279" s="675"/>
      <c r="PIX279" s="675"/>
      <c r="PIY279" s="674"/>
      <c r="PIZ279" s="674"/>
      <c r="PJA279" s="674"/>
      <c r="PJB279" s="674"/>
      <c r="PJC279" s="674"/>
      <c r="PJD279" s="674"/>
      <c r="PJE279" s="674"/>
      <c r="PJF279" s="675"/>
      <c r="PJG279" s="675"/>
      <c r="PJH279" s="674"/>
      <c r="PJI279" s="674"/>
      <c r="PJJ279" s="675"/>
      <c r="PJK279" s="675"/>
      <c r="PJL279" s="674"/>
      <c r="PJM279" s="674"/>
      <c r="PJN279" s="674"/>
      <c r="PJO279" s="674"/>
      <c r="PJP279" s="674"/>
      <c r="PJQ279" s="673"/>
      <c r="PJR279" s="677"/>
      <c r="PJS279" s="674"/>
      <c r="PJT279" s="674"/>
      <c r="PJU279" s="674"/>
      <c r="PJV279" s="674"/>
      <c r="PJW279" s="674"/>
      <c r="PJX279" s="674"/>
      <c r="PJY279" s="674"/>
      <c r="PJZ279" s="676"/>
      <c r="PKA279" s="676"/>
      <c r="PKB279" s="676"/>
      <c r="PKC279" s="676"/>
      <c r="PKD279" s="676"/>
      <c r="PKE279" s="676"/>
      <c r="PKF279" s="676"/>
      <c r="PKG279" s="676"/>
      <c r="PKH279" s="676"/>
      <c r="PKI279" s="676"/>
      <c r="PKJ279" s="676"/>
      <c r="PKK279" s="676"/>
      <c r="PKL279" s="676"/>
      <c r="PKM279" s="676"/>
      <c r="PKN279" s="676"/>
      <c r="PKO279" s="676"/>
      <c r="PKP279" s="676"/>
      <c r="PKQ279" s="676"/>
      <c r="PKR279" s="676"/>
      <c r="PKS279" s="676"/>
      <c r="PKT279" s="676"/>
      <c r="PKU279" s="676"/>
      <c r="PKV279" s="676"/>
      <c r="PKW279" s="676"/>
      <c r="PKX279" s="676"/>
      <c r="PKY279" s="676"/>
      <c r="PKZ279" s="676"/>
      <c r="PLA279" s="676"/>
      <c r="PLB279" s="676"/>
      <c r="PLC279" s="676"/>
      <c r="PLD279" s="676"/>
      <c r="PLE279" s="676"/>
      <c r="PLF279" s="676"/>
      <c r="PLG279" s="676"/>
      <c r="PLH279" s="676"/>
      <c r="PLI279" s="676"/>
      <c r="PLJ279" s="676"/>
      <c r="PLK279" s="676"/>
      <c r="PLL279" s="676"/>
      <c r="PLM279" s="676"/>
      <c r="PLN279" s="676"/>
      <c r="PLO279" s="676"/>
      <c r="PLP279" s="676"/>
      <c r="PLQ279" s="676"/>
      <c r="PLR279" s="674"/>
      <c r="PLS279" s="674"/>
      <c r="PLT279" s="674"/>
      <c r="PLU279" s="674"/>
      <c r="PLV279" s="674"/>
      <c r="PLW279" s="674"/>
      <c r="PLX279" s="674"/>
      <c r="PLY279" s="674"/>
      <c r="PLZ279" s="674"/>
      <c r="PMA279" s="674"/>
      <c r="PMB279" s="674"/>
      <c r="PMC279" s="674"/>
      <c r="PMD279" s="674"/>
      <c r="PME279" s="674"/>
      <c r="PMF279" s="674"/>
      <c r="PMG279" s="674"/>
      <c r="PMH279" s="674"/>
      <c r="PMI279" s="674"/>
      <c r="PMJ279" s="674"/>
      <c r="PMK279" s="674"/>
      <c r="PML279" s="674"/>
      <c r="PMM279" s="674"/>
      <c r="PMN279" s="674"/>
      <c r="PMO279" s="674"/>
      <c r="PMP279" s="675"/>
      <c r="PMQ279" s="675"/>
      <c r="PMR279" s="675"/>
      <c r="PMS279" s="675"/>
      <c r="PMT279" s="675"/>
      <c r="PMU279" s="674"/>
      <c r="PMV279" s="674"/>
      <c r="PMW279" s="675"/>
      <c r="PMX279" s="675"/>
      <c r="PMY279" s="674"/>
      <c r="PMZ279" s="674"/>
      <c r="PNA279" s="675"/>
      <c r="PNB279" s="675"/>
      <c r="PNC279" s="674"/>
      <c r="PND279" s="674"/>
      <c r="PNE279" s="674"/>
      <c r="PNF279" s="674"/>
      <c r="PNG279" s="674"/>
      <c r="PNH279" s="674"/>
      <c r="PNI279" s="674"/>
      <c r="PNJ279" s="675"/>
      <c r="PNK279" s="675"/>
      <c r="PNL279" s="674"/>
      <c r="PNM279" s="674"/>
      <c r="PNN279" s="675"/>
      <c r="PNO279" s="675"/>
      <c r="PNP279" s="674"/>
      <c r="PNQ279" s="674"/>
      <c r="PNR279" s="674"/>
      <c r="PNS279" s="674"/>
      <c r="PNT279" s="674"/>
      <c r="PNU279" s="673"/>
      <c r="PNV279" s="677"/>
      <c r="PNW279" s="674"/>
      <c r="PNX279" s="674"/>
      <c r="PNY279" s="674"/>
      <c r="PNZ279" s="674"/>
      <c r="POA279" s="674"/>
      <c r="POB279" s="674"/>
      <c r="POC279" s="674"/>
      <c r="POD279" s="676"/>
      <c r="POE279" s="676"/>
      <c r="POF279" s="676"/>
      <c r="POG279" s="676"/>
      <c r="POH279" s="676"/>
      <c r="POI279" s="676"/>
      <c r="POJ279" s="676"/>
      <c r="POK279" s="676"/>
      <c r="POL279" s="676"/>
      <c r="POM279" s="676"/>
      <c r="PON279" s="676"/>
      <c r="POO279" s="676"/>
      <c r="POP279" s="676"/>
      <c r="POQ279" s="676"/>
      <c r="POR279" s="676"/>
      <c r="POS279" s="676"/>
      <c r="POT279" s="676"/>
      <c r="POU279" s="676"/>
      <c r="POV279" s="676"/>
      <c r="POW279" s="676"/>
      <c r="POX279" s="676"/>
      <c r="POY279" s="676"/>
      <c r="POZ279" s="676"/>
      <c r="PPA279" s="676"/>
      <c r="PPB279" s="676"/>
      <c r="PPC279" s="676"/>
      <c r="PPD279" s="676"/>
      <c r="PPE279" s="676"/>
      <c r="PPF279" s="676"/>
      <c r="PPG279" s="676"/>
      <c r="PPH279" s="676"/>
      <c r="PPI279" s="676"/>
      <c r="PPJ279" s="676"/>
      <c r="PPK279" s="676"/>
      <c r="PPL279" s="676"/>
      <c r="PPM279" s="676"/>
      <c r="PPN279" s="676"/>
      <c r="PPO279" s="676"/>
      <c r="PPP279" s="676"/>
      <c r="PPQ279" s="676"/>
      <c r="PPR279" s="676"/>
      <c r="PPS279" s="676"/>
      <c r="PPT279" s="676"/>
      <c r="PPU279" s="676"/>
      <c r="PPV279" s="674"/>
      <c r="PPW279" s="674"/>
      <c r="PPX279" s="674"/>
      <c r="PPY279" s="674"/>
      <c r="PPZ279" s="674"/>
      <c r="PQA279" s="674"/>
      <c r="PQB279" s="674"/>
      <c r="PQC279" s="674"/>
      <c r="PQD279" s="674"/>
      <c r="PQE279" s="674"/>
      <c r="PQF279" s="674"/>
      <c r="PQG279" s="674"/>
      <c r="PQH279" s="674"/>
      <c r="PQI279" s="674"/>
      <c r="PQJ279" s="674"/>
      <c r="PQK279" s="674"/>
      <c r="PQL279" s="674"/>
      <c r="PQM279" s="674"/>
      <c r="PQN279" s="674"/>
      <c r="PQO279" s="674"/>
      <c r="PQP279" s="674"/>
      <c r="PQQ279" s="674"/>
      <c r="PQR279" s="674"/>
      <c r="PQS279" s="674"/>
      <c r="PQT279" s="675"/>
      <c r="PQU279" s="675"/>
      <c r="PQV279" s="675"/>
      <c r="PQW279" s="675"/>
      <c r="PQX279" s="675"/>
      <c r="PQY279" s="674"/>
      <c r="PQZ279" s="674"/>
      <c r="PRA279" s="675"/>
      <c r="PRB279" s="675"/>
      <c r="PRC279" s="674"/>
      <c r="PRD279" s="674"/>
      <c r="PRE279" s="675"/>
      <c r="PRF279" s="675"/>
      <c r="PRG279" s="674"/>
      <c r="PRH279" s="674"/>
      <c r="PRI279" s="674"/>
      <c r="PRJ279" s="674"/>
      <c r="PRK279" s="674"/>
      <c r="PRL279" s="674"/>
      <c r="PRM279" s="674"/>
      <c r="PRN279" s="675"/>
      <c r="PRO279" s="675"/>
      <c r="PRP279" s="674"/>
      <c r="PRQ279" s="674"/>
      <c r="PRR279" s="675"/>
      <c r="PRS279" s="675"/>
      <c r="PRT279" s="674"/>
      <c r="PRU279" s="674"/>
      <c r="PRV279" s="674"/>
      <c r="PRW279" s="674"/>
      <c r="PRX279" s="674"/>
      <c r="PRY279" s="673"/>
      <c r="PRZ279" s="677"/>
      <c r="PSA279" s="674"/>
      <c r="PSB279" s="674"/>
      <c r="PSC279" s="674"/>
      <c r="PSD279" s="674"/>
      <c r="PSE279" s="674"/>
      <c r="PSF279" s="674"/>
      <c r="PSG279" s="674"/>
      <c r="PSH279" s="676"/>
      <c r="PSI279" s="676"/>
      <c r="PSJ279" s="676"/>
      <c r="PSK279" s="676"/>
      <c r="PSL279" s="676"/>
      <c r="PSM279" s="676"/>
      <c r="PSN279" s="676"/>
      <c r="PSO279" s="676"/>
      <c r="PSP279" s="676"/>
      <c r="PSQ279" s="676"/>
      <c r="PSR279" s="676"/>
      <c r="PSS279" s="676"/>
      <c r="PST279" s="676"/>
      <c r="PSU279" s="676"/>
      <c r="PSV279" s="676"/>
      <c r="PSW279" s="676"/>
      <c r="PSX279" s="676"/>
      <c r="PSY279" s="676"/>
      <c r="PSZ279" s="676"/>
      <c r="PTA279" s="676"/>
      <c r="PTB279" s="676"/>
      <c r="PTC279" s="676"/>
      <c r="PTD279" s="676"/>
      <c r="PTE279" s="676"/>
      <c r="PTF279" s="676"/>
      <c r="PTG279" s="676"/>
      <c r="PTH279" s="676"/>
      <c r="PTI279" s="676"/>
      <c r="PTJ279" s="676"/>
      <c r="PTK279" s="676"/>
      <c r="PTL279" s="676"/>
      <c r="PTM279" s="676"/>
      <c r="PTN279" s="676"/>
      <c r="PTO279" s="676"/>
      <c r="PTP279" s="676"/>
      <c r="PTQ279" s="676"/>
      <c r="PTR279" s="676"/>
      <c r="PTS279" s="676"/>
      <c r="PTT279" s="676"/>
      <c r="PTU279" s="676"/>
      <c r="PTV279" s="676"/>
      <c r="PTW279" s="676"/>
      <c r="PTX279" s="676"/>
      <c r="PTY279" s="676"/>
      <c r="PTZ279" s="674"/>
      <c r="PUA279" s="674"/>
      <c r="PUB279" s="674"/>
      <c r="PUC279" s="674"/>
      <c r="PUD279" s="674"/>
      <c r="PUE279" s="674"/>
      <c r="PUF279" s="674"/>
      <c r="PUG279" s="674"/>
      <c r="PUH279" s="674"/>
      <c r="PUI279" s="674"/>
      <c r="PUJ279" s="674"/>
      <c r="PUK279" s="674"/>
      <c r="PUL279" s="674"/>
      <c r="PUM279" s="674"/>
      <c r="PUN279" s="674"/>
      <c r="PUO279" s="674"/>
      <c r="PUP279" s="674"/>
      <c r="PUQ279" s="674"/>
      <c r="PUR279" s="674"/>
      <c r="PUS279" s="674"/>
      <c r="PUT279" s="674"/>
      <c r="PUU279" s="674"/>
      <c r="PUV279" s="674"/>
      <c r="PUW279" s="674"/>
      <c r="PUX279" s="675"/>
      <c r="PUY279" s="675"/>
      <c r="PUZ279" s="675"/>
      <c r="PVA279" s="675"/>
      <c r="PVB279" s="675"/>
      <c r="PVC279" s="674"/>
      <c r="PVD279" s="674"/>
      <c r="PVE279" s="675"/>
      <c r="PVF279" s="675"/>
      <c r="PVG279" s="674"/>
      <c r="PVH279" s="674"/>
      <c r="PVI279" s="675"/>
      <c r="PVJ279" s="675"/>
      <c r="PVK279" s="674"/>
      <c r="PVL279" s="674"/>
      <c r="PVM279" s="674"/>
      <c r="PVN279" s="674"/>
      <c r="PVO279" s="674"/>
      <c r="PVP279" s="674"/>
      <c r="PVQ279" s="674"/>
      <c r="PVR279" s="675"/>
      <c r="PVS279" s="675"/>
      <c r="PVT279" s="674"/>
      <c r="PVU279" s="674"/>
      <c r="PVV279" s="675"/>
      <c r="PVW279" s="675"/>
      <c r="PVX279" s="674"/>
      <c r="PVY279" s="674"/>
      <c r="PVZ279" s="674"/>
      <c r="PWA279" s="674"/>
      <c r="PWB279" s="674"/>
      <c r="PWC279" s="673"/>
      <c r="PWD279" s="677"/>
      <c r="PWE279" s="674"/>
      <c r="PWF279" s="674"/>
      <c r="PWG279" s="674"/>
      <c r="PWH279" s="674"/>
      <c r="PWI279" s="674"/>
      <c r="PWJ279" s="674"/>
      <c r="PWK279" s="674"/>
      <c r="PWL279" s="676"/>
      <c r="PWM279" s="676"/>
      <c r="PWN279" s="676"/>
      <c r="PWO279" s="676"/>
      <c r="PWP279" s="676"/>
      <c r="PWQ279" s="676"/>
      <c r="PWR279" s="676"/>
      <c r="PWS279" s="676"/>
      <c r="PWT279" s="676"/>
      <c r="PWU279" s="676"/>
      <c r="PWV279" s="676"/>
      <c r="PWW279" s="676"/>
      <c r="PWX279" s="676"/>
      <c r="PWY279" s="676"/>
      <c r="PWZ279" s="676"/>
      <c r="PXA279" s="676"/>
      <c r="PXB279" s="676"/>
      <c r="PXC279" s="676"/>
      <c r="PXD279" s="676"/>
      <c r="PXE279" s="676"/>
      <c r="PXF279" s="676"/>
      <c r="PXG279" s="676"/>
      <c r="PXH279" s="676"/>
      <c r="PXI279" s="676"/>
      <c r="PXJ279" s="676"/>
      <c r="PXK279" s="676"/>
      <c r="PXL279" s="676"/>
      <c r="PXM279" s="676"/>
      <c r="PXN279" s="676"/>
      <c r="PXO279" s="676"/>
      <c r="PXP279" s="676"/>
      <c r="PXQ279" s="676"/>
      <c r="PXR279" s="676"/>
      <c r="PXS279" s="676"/>
      <c r="PXT279" s="676"/>
      <c r="PXU279" s="676"/>
      <c r="PXV279" s="676"/>
      <c r="PXW279" s="676"/>
      <c r="PXX279" s="676"/>
      <c r="PXY279" s="676"/>
      <c r="PXZ279" s="676"/>
      <c r="PYA279" s="676"/>
      <c r="PYB279" s="676"/>
      <c r="PYC279" s="676"/>
      <c r="PYD279" s="674"/>
      <c r="PYE279" s="674"/>
      <c r="PYF279" s="674"/>
      <c r="PYG279" s="674"/>
      <c r="PYH279" s="674"/>
      <c r="PYI279" s="674"/>
      <c r="PYJ279" s="674"/>
      <c r="PYK279" s="674"/>
      <c r="PYL279" s="674"/>
      <c r="PYM279" s="674"/>
      <c r="PYN279" s="674"/>
      <c r="PYO279" s="674"/>
      <c r="PYP279" s="674"/>
      <c r="PYQ279" s="674"/>
      <c r="PYR279" s="674"/>
      <c r="PYS279" s="674"/>
      <c r="PYT279" s="674"/>
      <c r="PYU279" s="674"/>
      <c r="PYV279" s="674"/>
      <c r="PYW279" s="674"/>
      <c r="PYX279" s="674"/>
      <c r="PYY279" s="674"/>
      <c r="PYZ279" s="674"/>
      <c r="PZA279" s="674"/>
      <c r="PZB279" s="675"/>
      <c r="PZC279" s="675"/>
      <c r="PZD279" s="675"/>
      <c r="PZE279" s="675"/>
      <c r="PZF279" s="675"/>
      <c r="PZG279" s="674"/>
      <c r="PZH279" s="674"/>
      <c r="PZI279" s="675"/>
      <c r="PZJ279" s="675"/>
      <c r="PZK279" s="674"/>
      <c r="PZL279" s="674"/>
      <c r="PZM279" s="675"/>
      <c r="PZN279" s="675"/>
      <c r="PZO279" s="674"/>
      <c r="PZP279" s="674"/>
      <c r="PZQ279" s="674"/>
      <c r="PZR279" s="674"/>
      <c r="PZS279" s="674"/>
      <c r="PZT279" s="674"/>
      <c r="PZU279" s="674"/>
      <c r="PZV279" s="675"/>
      <c r="PZW279" s="675"/>
      <c r="PZX279" s="674"/>
      <c r="PZY279" s="674"/>
      <c r="PZZ279" s="675"/>
      <c r="QAA279" s="675"/>
      <c r="QAB279" s="674"/>
      <c r="QAC279" s="674"/>
      <c r="QAD279" s="674"/>
      <c r="QAE279" s="674"/>
      <c r="QAF279" s="674"/>
      <c r="QAG279" s="673"/>
      <c r="QAH279" s="677"/>
      <c r="QAI279" s="674"/>
      <c r="QAJ279" s="674"/>
      <c r="QAK279" s="674"/>
      <c r="QAL279" s="674"/>
      <c r="QAM279" s="674"/>
      <c r="QAN279" s="674"/>
      <c r="QAO279" s="674"/>
      <c r="QAP279" s="676"/>
      <c r="QAQ279" s="676"/>
      <c r="QAR279" s="676"/>
      <c r="QAS279" s="676"/>
      <c r="QAT279" s="676"/>
      <c r="QAU279" s="676"/>
      <c r="QAV279" s="676"/>
      <c r="QAW279" s="676"/>
      <c r="QAX279" s="676"/>
      <c r="QAY279" s="676"/>
      <c r="QAZ279" s="676"/>
      <c r="QBA279" s="676"/>
      <c r="QBB279" s="676"/>
      <c r="QBC279" s="676"/>
      <c r="QBD279" s="676"/>
      <c r="QBE279" s="676"/>
      <c r="QBF279" s="676"/>
      <c r="QBG279" s="676"/>
      <c r="QBH279" s="676"/>
      <c r="QBI279" s="676"/>
      <c r="QBJ279" s="676"/>
      <c r="QBK279" s="676"/>
      <c r="QBL279" s="676"/>
      <c r="QBM279" s="676"/>
      <c r="QBN279" s="676"/>
      <c r="QBO279" s="676"/>
      <c r="QBP279" s="676"/>
      <c r="QBQ279" s="676"/>
      <c r="QBR279" s="676"/>
      <c r="QBS279" s="676"/>
      <c r="QBT279" s="676"/>
      <c r="QBU279" s="676"/>
      <c r="QBV279" s="676"/>
      <c r="QBW279" s="676"/>
      <c r="QBX279" s="676"/>
      <c r="QBY279" s="676"/>
      <c r="QBZ279" s="676"/>
      <c r="QCA279" s="676"/>
      <c r="QCB279" s="676"/>
      <c r="QCC279" s="676"/>
      <c r="QCD279" s="676"/>
      <c r="QCE279" s="676"/>
      <c r="QCF279" s="676"/>
      <c r="QCG279" s="676"/>
      <c r="QCH279" s="674"/>
      <c r="QCI279" s="674"/>
      <c r="QCJ279" s="674"/>
      <c r="QCK279" s="674"/>
      <c r="QCL279" s="674"/>
      <c r="QCM279" s="674"/>
      <c r="QCN279" s="674"/>
      <c r="QCO279" s="674"/>
      <c r="QCP279" s="674"/>
      <c r="QCQ279" s="674"/>
      <c r="QCR279" s="674"/>
      <c r="QCS279" s="674"/>
      <c r="QCT279" s="674"/>
      <c r="QCU279" s="674"/>
      <c r="QCV279" s="674"/>
      <c r="QCW279" s="674"/>
      <c r="QCX279" s="674"/>
      <c r="QCY279" s="674"/>
      <c r="QCZ279" s="674"/>
      <c r="QDA279" s="674"/>
      <c r="QDB279" s="674"/>
      <c r="QDC279" s="674"/>
      <c r="QDD279" s="674"/>
      <c r="QDE279" s="674"/>
      <c r="QDF279" s="675"/>
      <c r="QDG279" s="675"/>
      <c r="QDH279" s="675"/>
      <c r="QDI279" s="675"/>
      <c r="QDJ279" s="675"/>
      <c r="QDK279" s="674"/>
      <c r="QDL279" s="674"/>
      <c r="QDM279" s="675"/>
      <c r="QDN279" s="675"/>
      <c r="QDO279" s="674"/>
      <c r="QDP279" s="674"/>
      <c r="QDQ279" s="675"/>
      <c r="QDR279" s="675"/>
      <c r="QDS279" s="674"/>
      <c r="QDT279" s="674"/>
      <c r="QDU279" s="674"/>
      <c r="QDV279" s="674"/>
      <c r="QDW279" s="674"/>
      <c r="QDX279" s="674"/>
      <c r="QDY279" s="674"/>
      <c r="QDZ279" s="675"/>
      <c r="QEA279" s="675"/>
      <c r="QEB279" s="674"/>
      <c r="QEC279" s="674"/>
      <c r="QED279" s="675"/>
      <c r="QEE279" s="675"/>
      <c r="QEF279" s="674"/>
      <c r="QEG279" s="674"/>
      <c r="QEH279" s="674"/>
      <c r="QEI279" s="674"/>
      <c r="QEJ279" s="674"/>
      <c r="QEK279" s="673"/>
      <c r="QEL279" s="677"/>
      <c r="QEM279" s="674"/>
      <c r="QEN279" s="674"/>
      <c r="QEO279" s="674"/>
      <c r="QEP279" s="674"/>
      <c r="QEQ279" s="674"/>
      <c r="QER279" s="674"/>
      <c r="QES279" s="674"/>
      <c r="QET279" s="676"/>
      <c r="QEU279" s="676"/>
      <c r="QEV279" s="676"/>
      <c r="QEW279" s="676"/>
      <c r="QEX279" s="676"/>
      <c r="QEY279" s="676"/>
      <c r="QEZ279" s="676"/>
      <c r="QFA279" s="676"/>
      <c r="QFB279" s="676"/>
      <c r="QFC279" s="676"/>
      <c r="QFD279" s="676"/>
      <c r="QFE279" s="676"/>
      <c r="QFF279" s="676"/>
      <c r="QFG279" s="676"/>
      <c r="QFH279" s="676"/>
      <c r="QFI279" s="676"/>
      <c r="QFJ279" s="676"/>
      <c r="QFK279" s="676"/>
      <c r="QFL279" s="676"/>
      <c r="QFM279" s="676"/>
      <c r="QFN279" s="676"/>
      <c r="QFO279" s="676"/>
      <c r="QFP279" s="676"/>
      <c r="QFQ279" s="676"/>
      <c r="QFR279" s="676"/>
      <c r="QFS279" s="676"/>
      <c r="QFT279" s="676"/>
      <c r="QFU279" s="676"/>
      <c r="QFV279" s="676"/>
      <c r="QFW279" s="676"/>
      <c r="QFX279" s="676"/>
      <c r="QFY279" s="676"/>
      <c r="QFZ279" s="676"/>
      <c r="QGA279" s="676"/>
      <c r="QGB279" s="676"/>
      <c r="QGC279" s="676"/>
      <c r="QGD279" s="676"/>
      <c r="QGE279" s="676"/>
      <c r="QGF279" s="676"/>
      <c r="QGG279" s="676"/>
      <c r="QGH279" s="676"/>
      <c r="QGI279" s="676"/>
      <c r="QGJ279" s="676"/>
      <c r="QGK279" s="676"/>
      <c r="QGL279" s="674"/>
      <c r="QGM279" s="674"/>
      <c r="QGN279" s="674"/>
      <c r="QGO279" s="674"/>
      <c r="QGP279" s="674"/>
      <c r="QGQ279" s="674"/>
      <c r="QGR279" s="674"/>
      <c r="QGS279" s="674"/>
      <c r="QGT279" s="674"/>
      <c r="QGU279" s="674"/>
      <c r="QGV279" s="674"/>
      <c r="QGW279" s="674"/>
      <c r="QGX279" s="674"/>
      <c r="QGY279" s="674"/>
      <c r="QGZ279" s="674"/>
      <c r="QHA279" s="674"/>
      <c r="QHB279" s="674"/>
      <c r="QHC279" s="674"/>
      <c r="QHD279" s="674"/>
      <c r="QHE279" s="674"/>
      <c r="QHF279" s="674"/>
      <c r="QHG279" s="674"/>
      <c r="QHH279" s="674"/>
      <c r="QHI279" s="674"/>
      <c r="QHJ279" s="675"/>
      <c r="QHK279" s="675"/>
      <c r="QHL279" s="675"/>
      <c r="QHM279" s="675"/>
      <c r="QHN279" s="675"/>
      <c r="QHO279" s="674"/>
      <c r="QHP279" s="674"/>
      <c r="QHQ279" s="675"/>
      <c r="QHR279" s="675"/>
      <c r="QHS279" s="674"/>
      <c r="QHT279" s="674"/>
      <c r="QHU279" s="675"/>
      <c r="QHV279" s="675"/>
      <c r="QHW279" s="674"/>
      <c r="QHX279" s="674"/>
      <c r="QHY279" s="674"/>
      <c r="QHZ279" s="674"/>
      <c r="QIA279" s="674"/>
      <c r="QIB279" s="674"/>
      <c r="QIC279" s="674"/>
      <c r="QID279" s="675"/>
      <c r="QIE279" s="675"/>
      <c r="QIF279" s="674"/>
      <c r="QIG279" s="674"/>
      <c r="QIH279" s="675"/>
      <c r="QII279" s="675"/>
      <c r="QIJ279" s="674"/>
      <c r="QIK279" s="674"/>
      <c r="QIL279" s="674"/>
      <c r="QIM279" s="674"/>
      <c r="QIN279" s="674"/>
      <c r="QIO279" s="673"/>
      <c r="QIP279" s="677"/>
      <c r="QIQ279" s="674"/>
      <c r="QIR279" s="674"/>
      <c r="QIS279" s="674"/>
      <c r="QIT279" s="674"/>
      <c r="QIU279" s="674"/>
      <c r="QIV279" s="674"/>
      <c r="QIW279" s="674"/>
      <c r="QIX279" s="676"/>
      <c r="QIY279" s="676"/>
      <c r="QIZ279" s="676"/>
      <c r="QJA279" s="676"/>
      <c r="QJB279" s="676"/>
      <c r="QJC279" s="676"/>
      <c r="QJD279" s="676"/>
      <c r="QJE279" s="676"/>
      <c r="QJF279" s="676"/>
      <c r="QJG279" s="676"/>
      <c r="QJH279" s="676"/>
      <c r="QJI279" s="676"/>
      <c r="QJJ279" s="676"/>
      <c r="QJK279" s="676"/>
      <c r="QJL279" s="676"/>
      <c r="QJM279" s="676"/>
      <c r="QJN279" s="676"/>
      <c r="QJO279" s="676"/>
      <c r="QJP279" s="676"/>
      <c r="QJQ279" s="676"/>
      <c r="QJR279" s="676"/>
      <c r="QJS279" s="676"/>
      <c r="QJT279" s="676"/>
      <c r="QJU279" s="676"/>
      <c r="QJV279" s="676"/>
      <c r="QJW279" s="676"/>
      <c r="QJX279" s="676"/>
      <c r="QJY279" s="676"/>
      <c r="QJZ279" s="676"/>
      <c r="QKA279" s="676"/>
      <c r="QKB279" s="676"/>
      <c r="QKC279" s="676"/>
      <c r="QKD279" s="676"/>
      <c r="QKE279" s="676"/>
      <c r="QKF279" s="676"/>
      <c r="QKG279" s="676"/>
      <c r="QKH279" s="676"/>
      <c r="QKI279" s="676"/>
      <c r="QKJ279" s="676"/>
      <c r="QKK279" s="676"/>
      <c r="QKL279" s="676"/>
      <c r="QKM279" s="676"/>
      <c r="QKN279" s="676"/>
      <c r="QKO279" s="676"/>
      <c r="QKP279" s="674"/>
      <c r="QKQ279" s="674"/>
      <c r="QKR279" s="674"/>
      <c r="QKS279" s="674"/>
      <c r="QKT279" s="674"/>
      <c r="QKU279" s="674"/>
      <c r="QKV279" s="674"/>
      <c r="QKW279" s="674"/>
      <c r="QKX279" s="674"/>
      <c r="QKY279" s="674"/>
      <c r="QKZ279" s="674"/>
      <c r="QLA279" s="674"/>
      <c r="QLB279" s="674"/>
      <c r="QLC279" s="674"/>
      <c r="QLD279" s="674"/>
      <c r="QLE279" s="674"/>
      <c r="QLF279" s="674"/>
      <c r="QLG279" s="674"/>
      <c r="QLH279" s="674"/>
      <c r="QLI279" s="674"/>
      <c r="QLJ279" s="674"/>
      <c r="QLK279" s="674"/>
      <c r="QLL279" s="674"/>
      <c r="QLM279" s="674"/>
      <c r="QLN279" s="675"/>
      <c r="QLO279" s="675"/>
      <c r="QLP279" s="675"/>
      <c r="QLQ279" s="675"/>
      <c r="QLR279" s="675"/>
      <c r="QLS279" s="674"/>
      <c r="QLT279" s="674"/>
      <c r="QLU279" s="675"/>
      <c r="QLV279" s="675"/>
      <c r="QLW279" s="674"/>
      <c r="QLX279" s="674"/>
      <c r="QLY279" s="675"/>
      <c r="QLZ279" s="675"/>
      <c r="QMA279" s="674"/>
      <c r="QMB279" s="674"/>
      <c r="QMC279" s="674"/>
      <c r="QMD279" s="674"/>
      <c r="QME279" s="674"/>
      <c r="QMF279" s="674"/>
      <c r="QMG279" s="674"/>
      <c r="QMH279" s="675"/>
      <c r="QMI279" s="675"/>
      <c r="QMJ279" s="674"/>
      <c r="QMK279" s="674"/>
      <c r="QML279" s="675"/>
      <c r="QMM279" s="675"/>
      <c r="QMN279" s="674"/>
      <c r="QMO279" s="674"/>
      <c r="QMP279" s="674"/>
      <c r="QMQ279" s="674"/>
      <c r="QMR279" s="674"/>
      <c r="QMS279" s="673"/>
      <c r="QMT279" s="677"/>
      <c r="QMU279" s="674"/>
      <c r="QMV279" s="674"/>
      <c r="QMW279" s="674"/>
      <c r="QMX279" s="674"/>
      <c r="QMY279" s="674"/>
      <c r="QMZ279" s="674"/>
      <c r="QNA279" s="674"/>
      <c r="QNB279" s="676"/>
      <c r="QNC279" s="676"/>
      <c r="QND279" s="676"/>
      <c r="QNE279" s="676"/>
      <c r="QNF279" s="676"/>
      <c r="QNG279" s="676"/>
      <c r="QNH279" s="676"/>
      <c r="QNI279" s="676"/>
      <c r="QNJ279" s="676"/>
      <c r="QNK279" s="676"/>
      <c r="QNL279" s="676"/>
      <c r="QNM279" s="676"/>
      <c r="QNN279" s="676"/>
      <c r="QNO279" s="676"/>
      <c r="QNP279" s="676"/>
      <c r="QNQ279" s="676"/>
      <c r="QNR279" s="676"/>
      <c r="QNS279" s="676"/>
      <c r="QNT279" s="676"/>
      <c r="QNU279" s="676"/>
      <c r="QNV279" s="676"/>
      <c r="QNW279" s="676"/>
      <c r="QNX279" s="676"/>
      <c r="QNY279" s="676"/>
      <c r="QNZ279" s="676"/>
      <c r="QOA279" s="676"/>
      <c r="QOB279" s="676"/>
      <c r="QOC279" s="676"/>
      <c r="QOD279" s="676"/>
      <c r="QOE279" s="676"/>
      <c r="QOF279" s="676"/>
      <c r="QOG279" s="676"/>
      <c r="QOH279" s="676"/>
      <c r="QOI279" s="676"/>
      <c r="QOJ279" s="676"/>
      <c r="QOK279" s="676"/>
      <c r="QOL279" s="676"/>
      <c r="QOM279" s="676"/>
      <c r="QON279" s="676"/>
      <c r="QOO279" s="676"/>
      <c r="QOP279" s="676"/>
      <c r="QOQ279" s="676"/>
      <c r="QOR279" s="676"/>
      <c r="QOS279" s="676"/>
      <c r="QOT279" s="674"/>
      <c r="QOU279" s="674"/>
      <c r="QOV279" s="674"/>
      <c r="QOW279" s="674"/>
      <c r="QOX279" s="674"/>
      <c r="QOY279" s="674"/>
      <c r="QOZ279" s="674"/>
      <c r="QPA279" s="674"/>
      <c r="QPB279" s="674"/>
      <c r="QPC279" s="674"/>
      <c r="QPD279" s="674"/>
      <c r="QPE279" s="674"/>
      <c r="QPF279" s="674"/>
      <c r="QPG279" s="674"/>
      <c r="QPH279" s="674"/>
      <c r="QPI279" s="674"/>
      <c r="QPJ279" s="674"/>
      <c r="QPK279" s="674"/>
      <c r="QPL279" s="674"/>
      <c r="QPM279" s="674"/>
      <c r="QPN279" s="674"/>
      <c r="QPO279" s="674"/>
      <c r="QPP279" s="674"/>
      <c r="QPQ279" s="674"/>
      <c r="QPR279" s="675"/>
      <c r="QPS279" s="675"/>
      <c r="QPT279" s="675"/>
      <c r="QPU279" s="675"/>
      <c r="QPV279" s="675"/>
      <c r="QPW279" s="674"/>
      <c r="QPX279" s="674"/>
      <c r="QPY279" s="675"/>
      <c r="QPZ279" s="675"/>
      <c r="QQA279" s="674"/>
      <c r="QQB279" s="674"/>
      <c r="QQC279" s="675"/>
      <c r="QQD279" s="675"/>
      <c r="QQE279" s="674"/>
      <c r="QQF279" s="674"/>
      <c r="QQG279" s="674"/>
      <c r="QQH279" s="674"/>
      <c r="QQI279" s="674"/>
      <c r="QQJ279" s="674"/>
      <c r="QQK279" s="674"/>
      <c r="QQL279" s="675"/>
      <c r="QQM279" s="675"/>
      <c r="QQN279" s="674"/>
      <c r="QQO279" s="674"/>
      <c r="QQP279" s="675"/>
      <c r="QQQ279" s="675"/>
      <c r="QQR279" s="674"/>
      <c r="QQS279" s="674"/>
      <c r="QQT279" s="674"/>
      <c r="QQU279" s="674"/>
      <c r="QQV279" s="674"/>
      <c r="QQW279" s="673"/>
      <c r="QQX279" s="677"/>
      <c r="QQY279" s="674"/>
      <c r="QQZ279" s="674"/>
      <c r="QRA279" s="674"/>
      <c r="QRB279" s="674"/>
      <c r="QRC279" s="674"/>
      <c r="QRD279" s="674"/>
      <c r="QRE279" s="674"/>
      <c r="QRF279" s="676"/>
      <c r="QRG279" s="676"/>
      <c r="QRH279" s="676"/>
      <c r="QRI279" s="676"/>
      <c r="QRJ279" s="676"/>
      <c r="QRK279" s="676"/>
      <c r="QRL279" s="676"/>
      <c r="QRM279" s="676"/>
      <c r="QRN279" s="676"/>
      <c r="QRO279" s="676"/>
      <c r="QRP279" s="676"/>
      <c r="QRQ279" s="676"/>
      <c r="QRR279" s="676"/>
      <c r="QRS279" s="676"/>
      <c r="QRT279" s="676"/>
      <c r="QRU279" s="676"/>
      <c r="QRV279" s="676"/>
      <c r="QRW279" s="676"/>
      <c r="QRX279" s="676"/>
      <c r="QRY279" s="676"/>
      <c r="QRZ279" s="676"/>
      <c r="QSA279" s="676"/>
      <c r="QSB279" s="676"/>
      <c r="QSC279" s="676"/>
      <c r="QSD279" s="676"/>
      <c r="QSE279" s="676"/>
      <c r="QSF279" s="676"/>
      <c r="QSG279" s="676"/>
      <c r="QSH279" s="676"/>
      <c r="QSI279" s="676"/>
      <c r="QSJ279" s="676"/>
      <c r="QSK279" s="676"/>
      <c r="QSL279" s="676"/>
      <c r="QSM279" s="676"/>
      <c r="QSN279" s="676"/>
      <c r="QSO279" s="676"/>
      <c r="QSP279" s="676"/>
      <c r="QSQ279" s="676"/>
      <c r="QSR279" s="676"/>
      <c r="QSS279" s="676"/>
      <c r="QST279" s="676"/>
      <c r="QSU279" s="676"/>
      <c r="QSV279" s="676"/>
      <c r="QSW279" s="676"/>
      <c r="QSX279" s="674"/>
      <c r="QSY279" s="674"/>
      <c r="QSZ279" s="674"/>
      <c r="QTA279" s="674"/>
      <c r="QTB279" s="674"/>
      <c r="QTC279" s="674"/>
      <c r="QTD279" s="674"/>
      <c r="QTE279" s="674"/>
      <c r="QTF279" s="674"/>
      <c r="QTG279" s="674"/>
      <c r="QTH279" s="674"/>
      <c r="QTI279" s="674"/>
      <c r="QTJ279" s="674"/>
      <c r="QTK279" s="674"/>
      <c r="QTL279" s="674"/>
      <c r="QTM279" s="674"/>
      <c r="QTN279" s="674"/>
      <c r="QTO279" s="674"/>
      <c r="QTP279" s="674"/>
      <c r="QTQ279" s="674"/>
      <c r="QTR279" s="674"/>
      <c r="QTS279" s="674"/>
      <c r="QTT279" s="674"/>
      <c r="QTU279" s="674"/>
      <c r="QTV279" s="675"/>
      <c r="QTW279" s="675"/>
      <c r="QTX279" s="675"/>
      <c r="QTY279" s="675"/>
      <c r="QTZ279" s="675"/>
      <c r="QUA279" s="674"/>
      <c r="QUB279" s="674"/>
      <c r="QUC279" s="675"/>
      <c r="QUD279" s="675"/>
      <c r="QUE279" s="674"/>
      <c r="QUF279" s="674"/>
      <c r="QUG279" s="675"/>
      <c r="QUH279" s="675"/>
      <c r="QUI279" s="674"/>
      <c r="QUJ279" s="674"/>
      <c r="QUK279" s="674"/>
      <c r="QUL279" s="674"/>
      <c r="QUM279" s="674"/>
      <c r="QUN279" s="674"/>
      <c r="QUO279" s="674"/>
      <c r="QUP279" s="675"/>
      <c r="QUQ279" s="675"/>
      <c r="QUR279" s="674"/>
      <c r="QUS279" s="674"/>
      <c r="QUT279" s="675"/>
      <c r="QUU279" s="675"/>
      <c r="QUV279" s="674"/>
      <c r="QUW279" s="674"/>
      <c r="QUX279" s="674"/>
      <c r="QUY279" s="674"/>
      <c r="QUZ279" s="674"/>
      <c r="QVA279" s="673"/>
      <c r="QVB279" s="677"/>
      <c r="QVC279" s="674"/>
      <c r="QVD279" s="674"/>
      <c r="QVE279" s="674"/>
      <c r="QVF279" s="674"/>
      <c r="QVG279" s="674"/>
      <c r="QVH279" s="674"/>
      <c r="QVI279" s="674"/>
      <c r="QVJ279" s="676"/>
      <c r="QVK279" s="676"/>
      <c r="QVL279" s="676"/>
      <c r="QVM279" s="676"/>
      <c r="QVN279" s="676"/>
      <c r="QVO279" s="676"/>
      <c r="QVP279" s="676"/>
      <c r="QVQ279" s="676"/>
      <c r="QVR279" s="676"/>
      <c r="QVS279" s="676"/>
      <c r="QVT279" s="676"/>
      <c r="QVU279" s="676"/>
      <c r="QVV279" s="676"/>
      <c r="QVW279" s="676"/>
      <c r="QVX279" s="676"/>
      <c r="QVY279" s="676"/>
      <c r="QVZ279" s="676"/>
      <c r="QWA279" s="676"/>
      <c r="QWB279" s="676"/>
      <c r="QWC279" s="676"/>
      <c r="QWD279" s="676"/>
      <c r="QWE279" s="676"/>
      <c r="QWF279" s="676"/>
      <c r="QWG279" s="676"/>
      <c r="QWH279" s="676"/>
      <c r="QWI279" s="676"/>
      <c r="QWJ279" s="676"/>
      <c r="QWK279" s="676"/>
      <c r="QWL279" s="676"/>
      <c r="QWM279" s="676"/>
      <c r="QWN279" s="676"/>
      <c r="QWO279" s="676"/>
      <c r="QWP279" s="676"/>
      <c r="QWQ279" s="676"/>
      <c r="QWR279" s="676"/>
      <c r="QWS279" s="676"/>
      <c r="QWT279" s="676"/>
      <c r="QWU279" s="676"/>
      <c r="QWV279" s="676"/>
      <c r="QWW279" s="676"/>
      <c r="QWX279" s="676"/>
      <c r="QWY279" s="676"/>
      <c r="QWZ279" s="676"/>
      <c r="QXA279" s="676"/>
      <c r="QXB279" s="674"/>
      <c r="QXC279" s="674"/>
      <c r="QXD279" s="674"/>
      <c r="QXE279" s="674"/>
      <c r="QXF279" s="674"/>
      <c r="QXG279" s="674"/>
      <c r="QXH279" s="674"/>
      <c r="QXI279" s="674"/>
      <c r="QXJ279" s="674"/>
      <c r="QXK279" s="674"/>
      <c r="QXL279" s="674"/>
      <c r="QXM279" s="674"/>
      <c r="QXN279" s="674"/>
      <c r="QXO279" s="674"/>
      <c r="QXP279" s="674"/>
      <c r="QXQ279" s="674"/>
      <c r="QXR279" s="674"/>
      <c r="QXS279" s="674"/>
      <c r="QXT279" s="674"/>
      <c r="QXU279" s="674"/>
      <c r="QXV279" s="674"/>
      <c r="QXW279" s="674"/>
      <c r="QXX279" s="674"/>
      <c r="QXY279" s="674"/>
      <c r="QXZ279" s="675"/>
      <c r="QYA279" s="675"/>
      <c r="QYB279" s="675"/>
      <c r="QYC279" s="675"/>
      <c r="QYD279" s="675"/>
      <c r="QYE279" s="674"/>
      <c r="QYF279" s="674"/>
      <c r="QYG279" s="675"/>
      <c r="QYH279" s="675"/>
      <c r="QYI279" s="674"/>
      <c r="QYJ279" s="674"/>
      <c r="QYK279" s="675"/>
      <c r="QYL279" s="675"/>
      <c r="QYM279" s="674"/>
      <c r="QYN279" s="674"/>
      <c r="QYO279" s="674"/>
      <c r="QYP279" s="674"/>
      <c r="QYQ279" s="674"/>
      <c r="QYR279" s="674"/>
      <c r="QYS279" s="674"/>
      <c r="QYT279" s="675"/>
      <c r="QYU279" s="675"/>
      <c r="QYV279" s="674"/>
      <c r="QYW279" s="674"/>
      <c r="QYX279" s="675"/>
      <c r="QYY279" s="675"/>
      <c r="QYZ279" s="674"/>
      <c r="QZA279" s="674"/>
      <c r="QZB279" s="674"/>
      <c r="QZC279" s="674"/>
      <c r="QZD279" s="674"/>
      <c r="QZE279" s="673"/>
      <c r="QZF279" s="677"/>
      <c r="QZG279" s="674"/>
      <c r="QZH279" s="674"/>
      <c r="QZI279" s="674"/>
      <c r="QZJ279" s="674"/>
      <c r="QZK279" s="674"/>
      <c r="QZL279" s="674"/>
      <c r="QZM279" s="674"/>
      <c r="QZN279" s="676"/>
      <c r="QZO279" s="676"/>
      <c r="QZP279" s="676"/>
      <c r="QZQ279" s="676"/>
      <c r="QZR279" s="676"/>
      <c r="QZS279" s="676"/>
      <c r="QZT279" s="676"/>
      <c r="QZU279" s="676"/>
      <c r="QZV279" s="676"/>
      <c r="QZW279" s="676"/>
      <c r="QZX279" s="676"/>
      <c r="QZY279" s="676"/>
      <c r="QZZ279" s="676"/>
      <c r="RAA279" s="676"/>
      <c r="RAB279" s="676"/>
      <c r="RAC279" s="676"/>
      <c r="RAD279" s="676"/>
      <c r="RAE279" s="676"/>
      <c r="RAF279" s="676"/>
      <c r="RAG279" s="676"/>
      <c r="RAH279" s="676"/>
      <c r="RAI279" s="676"/>
      <c r="RAJ279" s="676"/>
      <c r="RAK279" s="676"/>
      <c r="RAL279" s="676"/>
      <c r="RAM279" s="676"/>
      <c r="RAN279" s="676"/>
      <c r="RAO279" s="676"/>
      <c r="RAP279" s="676"/>
      <c r="RAQ279" s="676"/>
      <c r="RAR279" s="676"/>
      <c r="RAS279" s="676"/>
      <c r="RAT279" s="676"/>
      <c r="RAU279" s="676"/>
      <c r="RAV279" s="676"/>
      <c r="RAW279" s="676"/>
      <c r="RAX279" s="676"/>
      <c r="RAY279" s="676"/>
      <c r="RAZ279" s="676"/>
      <c r="RBA279" s="676"/>
      <c r="RBB279" s="676"/>
      <c r="RBC279" s="676"/>
      <c r="RBD279" s="676"/>
      <c r="RBE279" s="676"/>
      <c r="RBF279" s="674"/>
      <c r="RBG279" s="674"/>
      <c r="RBH279" s="674"/>
      <c r="RBI279" s="674"/>
      <c r="RBJ279" s="674"/>
      <c r="RBK279" s="674"/>
      <c r="RBL279" s="674"/>
      <c r="RBM279" s="674"/>
      <c r="RBN279" s="674"/>
      <c r="RBO279" s="674"/>
      <c r="RBP279" s="674"/>
      <c r="RBQ279" s="674"/>
      <c r="RBR279" s="674"/>
      <c r="RBS279" s="674"/>
      <c r="RBT279" s="674"/>
      <c r="RBU279" s="674"/>
      <c r="RBV279" s="674"/>
      <c r="RBW279" s="674"/>
      <c r="RBX279" s="674"/>
      <c r="RBY279" s="674"/>
      <c r="RBZ279" s="674"/>
      <c r="RCA279" s="674"/>
      <c r="RCB279" s="674"/>
    </row>
    <row r="280" spans="1:12248" s="645" customFormat="1" ht="183.75" customHeight="1" x14ac:dyDescent="0.3">
      <c r="A280" s="673"/>
      <c r="B280" s="499" t="s">
        <v>11</v>
      </c>
      <c r="C280" s="440" t="s">
        <v>493</v>
      </c>
      <c r="D280" s="412"/>
      <c r="E280" s="412"/>
      <c r="F280" s="412"/>
      <c r="G280" s="412"/>
      <c r="H280" s="412"/>
      <c r="I280" s="412"/>
      <c r="J280" s="613"/>
      <c r="K280" s="412"/>
      <c r="L280" s="413"/>
      <c r="M280" s="413"/>
      <c r="N280" s="413"/>
      <c r="O280" s="413"/>
      <c r="P280" s="413"/>
      <c r="Q280" s="413"/>
      <c r="R280" s="413"/>
      <c r="S280" s="619">
        <f>W280</f>
        <v>587206.24777999998</v>
      </c>
      <c r="T280" s="570">
        <v>0</v>
      </c>
      <c r="U280" s="413"/>
      <c r="V280" s="644"/>
      <c r="W280" s="619">
        <f>W281+W282</f>
        <v>587206.24777999998</v>
      </c>
      <c r="X280" s="644">
        <v>0</v>
      </c>
      <c r="Y280" s="413"/>
      <c r="Z280" s="644"/>
      <c r="AA280" s="413"/>
      <c r="AB280" s="413"/>
      <c r="AC280" s="647"/>
      <c r="AD280" s="628"/>
      <c r="AE280" s="413"/>
      <c r="AF280" s="628"/>
      <c r="AG280" s="413"/>
      <c r="AH280" s="628"/>
      <c r="AI280" s="413"/>
      <c r="AJ280" s="628"/>
      <c r="AK280" s="413"/>
      <c r="AL280" s="413"/>
      <c r="AM280" s="413"/>
      <c r="AN280" s="413"/>
      <c r="AO280" s="413"/>
      <c r="AP280" s="413"/>
      <c r="AQ280" s="413"/>
      <c r="AR280" s="413"/>
      <c r="AS280" s="413"/>
      <c r="AT280" s="413"/>
      <c r="AU280" s="413"/>
      <c r="AV280" s="413"/>
      <c r="AW280" s="413"/>
      <c r="AX280" s="413"/>
      <c r="AY280" s="413"/>
      <c r="AZ280" s="413"/>
      <c r="BA280" s="413"/>
      <c r="BB280" s="413"/>
      <c r="BC280" s="413"/>
      <c r="BD280" s="413"/>
      <c r="BE280" s="413"/>
      <c r="BF280" s="413"/>
      <c r="BG280" s="413"/>
      <c r="BH280" s="413"/>
      <c r="BI280" s="413"/>
      <c r="BJ280" s="413"/>
      <c r="BK280" s="413"/>
      <c r="BL280" s="413"/>
      <c r="BM280" s="413"/>
      <c r="BN280" s="413"/>
      <c r="BO280" s="413"/>
      <c r="BP280" s="413"/>
      <c r="BQ280" s="413"/>
      <c r="BR280" s="413"/>
      <c r="BS280" s="413"/>
      <c r="BT280" s="413"/>
      <c r="BU280" s="413"/>
      <c r="BV280" s="413"/>
      <c r="BW280" s="413"/>
      <c r="BX280" s="413"/>
      <c r="BY280" s="413"/>
      <c r="BZ280" s="413"/>
      <c r="CA280" s="413"/>
      <c r="CB280" s="413"/>
      <c r="CC280" s="413"/>
      <c r="CD280" s="413"/>
      <c r="CE280" s="413"/>
      <c r="CF280" s="413"/>
      <c r="CG280" s="413"/>
      <c r="CH280" s="413"/>
      <c r="CI280" s="413"/>
      <c r="CJ280" s="413"/>
      <c r="CK280" s="413"/>
      <c r="CL280" s="413"/>
      <c r="CM280" s="413"/>
      <c r="CN280" s="413"/>
      <c r="CO280" s="407"/>
      <c r="CP280" s="674"/>
      <c r="CQ280" s="674"/>
      <c r="CR280" s="674"/>
      <c r="CS280" s="674"/>
      <c r="CT280" s="674"/>
      <c r="CU280" s="674"/>
      <c r="CV280" s="674"/>
      <c r="CW280" s="674"/>
      <c r="CX280" s="674"/>
      <c r="CY280" s="674"/>
      <c r="CZ280" s="674"/>
      <c r="DA280" s="674"/>
      <c r="DB280" s="674"/>
      <c r="DC280" s="675"/>
      <c r="DD280" s="675"/>
      <c r="DE280" s="675"/>
      <c r="DF280" s="675"/>
      <c r="DG280" s="676"/>
      <c r="DH280" s="676"/>
      <c r="DI280" s="676"/>
      <c r="DJ280" s="676"/>
      <c r="DK280" s="676"/>
      <c r="DL280" s="676"/>
      <c r="DM280" s="676"/>
      <c r="DN280" s="676"/>
      <c r="DO280" s="676"/>
      <c r="DP280" s="676"/>
      <c r="DQ280" s="676"/>
      <c r="DR280" s="676"/>
      <c r="DS280" s="676"/>
      <c r="DT280" s="676"/>
      <c r="DU280" s="676"/>
      <c r="DV280" s="676"/>
      <c r="DW280" s="676"/>
      <c r="DX280" s="676"/>
      <c r="DY280" s="676"/>
      <c r="DZ280" s="674"/>
      <c r="EA280" s="674"/>
      <c r="EB280" s="674"/>
      <c r="EC280" s="674"/>
      <c r="ED280" s="674"/>
      <c r="EE280" s="674"/>
      <c r="EF280" s="674"/>
      <c r="EG280" s="674"/>
      <c r="EH280" s="674"/>
      <c r="EI280" s="674"/>
      <c r="EJ280" s="674"/>
      <c r="EK280" s="674"/>
      <c r="EL280" s="674"/>
      <c r="EM280" s="674"/>
      <c r="EN280" s="674"/>
      <c r="EO280" s="674"/>
      <c r="EP280" s="674"/>
      <c r="EQ280" s="674"/>
      <c r="ER280" s="674"/>
      <c r="ES280" s="674"/>
      <c r="ET280" s="674"/>
      <c r="EU280" s="674"/>
      <c r="EV280" s="674"/>
      <c r="EW280" s="674"/>
      <c r="EX280" s="675"/>
      <c r="EY280" s="675"/>
      <c r="EZ280" s="675"/>
      <c r="FA280" s="675"/>
      <c r="FB280" s="675"/>
      <c r="FC280" s="674"/>
      <c r="FD280" s="674"/>
      <c r="FE280" s="675"/>
      <c r="FF280" s="675"/>
      <c r="FG280" s="674"/>
      <c r="FH280" s="674"/>
      <c r="FI280" s="675"/>
      <c r="FJ280" s="675"/>
      <c r="FK280" s="674"/>
      <c r="FL280" s="674"/>
      <c r="FM280" s="674"/>
      <c r="FN280" s="674"/>
      <c r="FO280" s="674"/>
      <c r="FP280" s="674"/>
      <c r="FQ280" s="674"/>
      <c r="FR280" s="675"/>
      <c r="FS280" s="675"/>
      <c r="FT280" s="674"/>
      <c r="FU280" s="674"/>
      <c r="FV280" s="675"/>
      <c r="FW280" s="675"/>
      <c r="FX280" s="674"/>
      <c r="FY280" s="674"/>
      <c r="FZ280" s="674"/>
      <c r="GA280" s="674"/>
      <c r="GB280" s="674"/>
      <c r="GC280" s="673"/>
      <c r="GD280" s="677"/>
      <c r="GE280" s="674"/>
      <c r="GF280" s="674"/>
      <c r="GG280" s="674"/>
      <c r="GH280" s="674"/>
      <c r="GI280" s="674"/>
      <c r="GJ280" s="674"/>
      <c r="GK280" s="674"/>
      <c r="GL280" s="676"/>
      <c r="GM280" s="676"/>
      <c r="GN280" s="676"/>
      <c r="GO280" s="676"/>
      <c r="GP280" s="676"/>
      <c r="GQ280" s="676"/>
      <c r="GR280" s="676"/>
      <c r="GS280" s="676"/>
      <c r="GT280" s="676"/>
      <c r="GU280" s="676"/>
      <c r="GV280" s="676"/>
      <c r="GW280" s="676"/>
      <c r="GX280" s="676"/>
      <c r="GY280" s="676"/>
      <c r="GZ280" s="676"/>
      <c r="HA280" s="676"/>
      <c r="HB280" s="676"/>
      <c r="HC280" s="676"/>
      <c r="HD280" s="676"/>
      <c r="HE280" s="676"/>
      <c r="HF280" s="676"/>
      <c r="HG280" s="676"/>
      <c r="HH280" s="676"/>
      <c r="HI280" s="676"/>
      <c r="HJ280" s="676"/>
      <c r="HK280" s="676"/>
      <c r="HL280" s="676"/>
      <c r="HM280" s="676"/>
      <c r="HN280" s="676"/>
      <c r="HO280" s="676"/>
      <c r="HP280" s="676"/>
      <c r="HQ280" s="676"/>
      <c r="HR280" s="676"/>
      <c r="HS280" s="676"/>
      <c r="HT280" s="676"/>
      <c r="HU280" s="676"/>
      <c r="HV280" s="676"/>
      <c r="HW280" s="676"/>
      <c r="HX280" s="676"/>
      <c r="HY280" s="676"/>
      <c r="HZ280" s="676"/>
      <c r="IA280" s="676"/>
      <c r="IB280" s="676"/>
      <c r="IC280" s="676"/>
      <c r="ID280" s="674"/>
      <c r="IE280" s="674"/>
      <c r="IF280" s="674"/>
      <c r="IG280" s="674"/>
      <c r="IH280" s="674"/>
      <c r="II280" s="674"/>
      <c r="IJ280" s="674"/>
      <c r="IK280" s="674"/>
      <c r="IL280" s="674"/>
      <c r="IM280" s="674"/>
      <c r="IN280" s="674"/>
      <c r="IO280" s="674"/>
      <c r="IP280" s="674"/>
      <c r="IQ280" s="674"/>
      <c r="IR280" s="674"/>
      <c r="IS280" s="674"/>
      <c r="IT280" s="674"/>
      <c r="IU280" s="674"/>
      <c r="IV280" s="674"/>
      <c r="IW280" s="674"/>
      <c r="IX280" s="674"/>
      <c r="IY280" s="674"/>
      <c r="IZ280" s="674"/>
      <c r="JA280" s="674"/>
      <c r="JB280" s="675"/>
      <c r="JC280" s="675"/>
      <c r="JD280" s="675"/>
      <c r="JE280" s="675"/>
      <c r="JF280" s="675"/>
      <c r="JG280" s="674"/>
      <c r="JH280" s="674"/>
      <c r="JI280" s="675"/>
      <c r="JJ280" s="675"/>
      <c r="JK280" s="674"/>
      <c r="JL280" s="674"/>
      <c r="JM280" s="675"/>
      <c r="JN280" s="675"/>
      <c r="JO280" s="674"/>
      <c r="JP280" s="674"/>
      <c r="JQ280" s="674"/>
      <c r="JR280" s="674"/>
      <c r="JS280" s="674"/>
      <c r="JT280" s="674"/>
      <c r="JU280" s="674"/>
      <c r="JV280" s="675"/>
      <c r="JW280" s="675"/>
      <c r="JX280" s="674"/>
      <c r="JY280" s="674"/>
      <c r="JZ280" s="675"/>
      <c r="KA280" s="675"/>
      <c r="KB280" s="674"/>
      <c r="KC280" s="674"/>
      <c r="KD280" s="674"/>
      <c r="KE280" s="674"/>
      <c r="KF280" s="674"/>
      <c r="KG280" s="673"/>
      <c r="KH280" s="677"/>
      <c r="KI280" s="674"/>
      <c r="KJ280" s="674"/>
      <c r="KK280" s="674"/>
      <c r="KL280" s="674"/>
      <c r="KM280" s="674"/>
      <c r="KN280" s="674"/>
      <c r="KO280" s="674"/>
      <c r="KP280" s="676"/>
      <c r="KQ280" s="676"/>
      <c r="KR280" s="676"/>
      <c r="KS280" s="676"/>
      <c r="KT280" s="676"/>
      <c r="KU280" s="676"/>
      <c r="KV280" s="676"/>
      <c r="KW280" s="676"/>
      <c r="KX280" s="676"/>
      <c r="KY280" s="676"/>
      <c r="KZ280" s="676"/>
      <c r="LA280" s="676"/>
      <c r="LB280" s="676"/>
      <c r="LC280" s="676"/>
      <c r="LD280" s="676"/>
      <c r="LE280" s="676"/>
      <c r="LF280" s="676"/>
      <c r="LG280" s="676"/>
      <c r="LH280" s="676"/>
      <c r="LI280" s="676"/>
      <c r="LJ280" s="676"/>
      <c r="LK280" s="676"/>
      <c r="LL280" s="676"/>
      <c r="LM280" s="676"/>
      <c r="LN280" s="676"/>
      <c r="LO280" s="676"/>
      <c r="LP280" s="676"/>
      <c r="LQ280" s="676"/>
      <c r="LR280" s="676"/>
      <c r="LS280" s="676"/>
      <c r="LT280" s="676"/>
      <c r="LU280" s="676"/>
      <c r="LV280" s="676"/>
      <c r="LW280" s="676"/>
      <c r="LX280" s="676"/>
      <c r="LY280" s="676"/>
      <c r="LZ280" s="676"/>
      <c r="MA280" s="676"/>
      <c r="MB280" s="676"/>
      <c r="MC280" s="676"/>
      <c r="MD280" s="676"/>
      <c r="ME280" s="676"/>
      <c r="MF280" s="676"/>
      <c r="MG280" s="676"/>
      <c r="MH280" s="674"/>
      <c r="MI280" s="674"/>
      <c r="MJ280" s="674"/>
      <c r="MK280" s="674"/>
      <c r="ML280" s="674"/>
      <c r="MM280" s="674"/>
      <c r="MN280" s="674"/>
      <c r="MO280" s="674"/>
      <c r="MP280" s="674"/>
      <c r="MQ280" s="674"/>
      <c r="MR280" s="674"/>
      <c r="MS280" s="674"/>
      <c r="MT280" s="674"/>
      <c r="MU280" s="674"/>
      <c r="MV280" s="674"/>
      <c r="MW280" s="674"/>
      <c r="MX280" s="674"/>
      <c r="MY280" s="674"/>
      <c r="MZ280" s="674"/>
      <c r="NA280" s="674"/>
      <c r="NB280" s="674"/>
      <c r="NC280" s="674"/>
      <c r="ND280" s="674"/>
      <c r="NE280" s="674"/>
      <c r="NF280" s="675"/>
      <c r="NG280" s="675"/>
      <c r="NH280" s="675"/>
      <c r="NI280" s="675"/>
      <c r="NJ280" s="675"/>
      <c r="NK280" s="674"/>
      <c r="NL280" s="674"/>
      <c r="NM280" s="675"/>
      <c r="NN280" s="675"/>
      <c r="NO280" s="674"/>
      <c r="NP280" s="674"/>
      <c r="NQ280" s="675"/>
      <c r="NR280" s="675"/>
      <c r="NS280" s="674"/>
      <c r="NT280" s="674"/>
      <c r="NU280" s="674"/>
      <c r="NV280" s="674"/>
      <c r="NW280" s="674"/>
      <c r="NX280" s="674"/>
      <c r="NY280" s="674"/>
      <c r="NZ280" s="675"/>
      <c r="OA280" s="675"/>
      <c r="OB280" s="674"/>
      <c r="OC280" s="674"/>
      <c r="OD280" s="675"/>
      <c r="OE280" s="675"/>
      <c r="OF280" s="674"/>
      <c r="OG280" s="674"/>
      <c r="OH280" s="674"/>
      <c r="OI280" s="674"/>
      <c r="OJ280" s="674"/>
      <c r="OK280" s="673"/>
      <c r="OL280" s="677"/>
      <c r="OM280" s="674"/>
      <c r="ON280" s="674"/>
      <c r="OO280" s="674"/>
      <c r="OP280" s="674"/>
      <c r="OQ280" s="674"/>
      <c r="OR280" s="674"/>
      <c r="OS280" s="674"/>
      <c r="OT280" s="676"/>
      <c r="OU280" s="676"/>
      <c r="OV280" s="676"/>
      <c r="OW280" s="676"/>
      <c r="OX280" s="676"/>
      <c r="OY280" s="676"/>
      <c r="OZ280" s="676"/>
      <c r="PA280" s="676"/>
      <c r="PB280" s="676"/>
      <c r="PC280" s="676"/>
      <c r="PD280" s="676"/>
      <c r="PE280" s="676"/>
      <c r="PF280" s="676"/>
      <c r="PG280" s="676"/>
      <c r="PH280" s="676"/>
      <c r="PI280" s="676"/>
      <c r="PJ280" s="676"/>
      <c r="PK280" s="676"/>
      <c r="PL280" s="676"/>
      <c r="PM280" s="676"/>
      <c r="PN280" s="676"/>
      <c r="PO280" s="676"/>
      <c r="PP280" s="676"/>
      <c r="PQ280" s="676"/>
      <c r="PR280" s="676"/>
      <c r="PS280" s="676"/>
      <c r="PT280" s="676"/>
      <c r="PU280" s="676"/>
      <c r="PV280" s="676"/>
      <c r="PW280" s="676"/>
      <c r="PX280" s="676"/>
      <c r="PY280" s="676"/>
      <c r="PZ280" s="676"/>
      <c r="QA280" s="676"/>
      <c r="QB280" s="676"/>
      <c r="QC280" s="676"/>
      <c r="QD280" s="676"/>
      <c r="QE280" s="676"/>
      <c r="QF280" s="676"/>
      <c r="QG280" s="676"/>
      <c r="QH280" s="676"/>
      <c r="QI280" s="676"/>
      <c r="QJ280" s="676"/>
      <c r="QK280" s="676"/>
      <c r="QL280" s="674"/>
      <c r="QM280" s="674"/>
      <c r="QN280" s="674"/>
      <c r="QO280" s="674"/>
      <c r="QP280" s="674"/>
      <c r="QQ280" s="674"/>
      <c r="QR280" s="674"/>
      <c r="QS280" s="674"/>
      <c r="QT280" s="674"/>
      <c r="QU280" s="674"/>
      <c r="QV280" s="674"/>
      <c r="QW280" s="674"/>
      <c r="QX280" s="674"/>
      <c r="QY280" s="674"/>
      <c r="QZ280" s="674"/>
      <c r="RA280" s="674"/>
      <c r="RB280" s="674"/>
      <c r="RC280" s="674"/>
      <c r="RD280" s="674"/>
      <c r="RE280" s="674"/>
      <c r="RF280" s="674"/>
      <c r="RG280" s="674"/>
      <c r="RH280" s="674"/>
      <c r="RI280" s="674"/>
      <c r="RJ280" s="675"/>
      <c r="RK280" s="675"/>
      <c r="RL280" s="675"/>
      <c r="RM280" s="675"/>
      <c r="RN280" s="675"/>
      <c r="RO280" s="674"/>
      <c r="RP280" s="674"/>
      <c r="RQ280" s="675"/>
      <c r="RR280" s="675"/>
      <c r="RS280" s="674"/>
      <c r="RT280" s="674"/>
      <c r="RU280" s="675"/>
      <c r="RV280" s="675"/>
      <c r="RW280" s="674"/>
      <c r="RX280" s="674"/>
      <c r="RY280" s="674"/>
      <c r="RZ280" s="674"/>
      <c r="SA280" s="674"/>
      <c r="SB280" s="674"/>
      <c r="SC280" s="674"/>
      <c r="SD280" s="675"/>
      <c r="SE280" s="675"/>
      <c r="SF280" s="674"/>
      <c r="SG280" s="674"/>
      <c r="SH280" s="675"/>
      <c r="SI280" s="675"/>
      <c r="SJ280" s="674"/>
      <c r="SK280" s="674"/>
      <c r="SL280" s="674"/>
      <c r="SM280" s="674"/>
      <c r="SN280" s="674"/>
      <c r="SO280" s="673"/>
      <c r="SP280" s="677"/>
      <c r="SQ280" s="674"/>
      <c r="SR280" s="674"/>
      <c r="SS280" s="674"/>
      <c r="ST280" s="674"/>
      <c r="SU280" s="674"/>
      <c r="SV280" s="674"/>
      <c r="SW280" s="674"/>
      <c r="SX280" s="676"/>
      <c r="SY280" s="676"/>
      <c r="SZ280" s="676"/>
      <c r="TA280" s="676"/>
      <c r="TB280" s="676"/>
      <c r="TC280" s="676"/>
      <c r="TD280" s="676"/>
      <c r="TE280" s="676"/>
      <c r="TF280" s="676"/>
      <c r="TG280" s="676"/>
      <c r="TH280" s="676"/>
      <c r="TI280" s="676"/>
      <c r="TJ280" s="676"/>
      <c r="TK280" s="676"/>
      <c r="TL280" s="676"/>
      <c r="TM280" s="676"/>
      <c r="TN280" s="676"/>
      <c r="TO280" s="676"/>
      <c r="TP280" s="676"/>
      <c r="TQ280" s="676"/>
      <c r="TR280" s="676"/>
      <c r="TS280" s="676"/>
      <c r="TT280" s="676"/>
      <c r="TU280" s="676"/>
      <c r="TV280" s="676"/>
      <c r="TW280" s="676"/>
      <c r="TX280" s="676"/>
      <c r="TY280" s="676"/>
      <c r="TZ280" s="676"/>
      <c r="UA280" s="676"/>
      <c r="UB280" s="676"/>
      <c r="UC280" s="676"/>
      <c r="UD280" s="676"/>
      <c r="UE280" s="676"/>
      <c r="UF280" s="676"/>
      <c r="UG280" s="676"/>
      <c r="UH280" s="676"/>
      <c r="UI280" s="676"/>
      <c r="UJ280" s="676"/>
      <c r="UK280" s="676"/>
      <c r="UL280" s="676"/>
      <c r="UM280" s="676"/>
      <c r="UN280" s="676"/>
      <c r="UO280" s="676"/>
      <c r="UP280" s="674"/>
      <c r="UQ280" s="674"/>
      <c r="UR280" s="674"/>
      <c r="US280" s="674"/>
      <c r="UT280" s="674"/>
      <c r="UU280" s="674"/>
      <c r="UV280" s="674"/>
      <c r="UW280" s="674"/>
      <c r="UX280" s="674"/>
      <c r="UY280" s="674"/>
      <c r="UZ280" s="674"/>
      <c r="VA280" s="674"/>
      <c r="VB280" s="674"/>
      <c r="VC280" s="674"/>
      <c r="VD280" s="674"/>
      <c r="VE280" s="674"/>
      <c r="VF280" s="674"/>
      <c r="VG280" s="674"/>
      <c r="VH280" s="674"/>
      <c r="VI280" s="674"/>
      <c r="VJ280" s="674"/>
      <c r="VK280" s="674"/>
      <c r="VL280" s="674"/>
      <c r="VM280" s="674"/>
      <c r="VN280" s="675"/>
      <c r="VO280" s="675"/>
      <c r="VP280" s="675"/>
      <c r="VQ280" s="675"/>
      <c r="VR280" s="675"/>
      <c r="VS280" s="674"/>
      <c r="VT280" s="674"/>
      <c r="VU280" s="675"/>
      <c r="VV280" s="675"/>
      <c r="VW280" s="674"/>
      <c r="VX280" s="674"/>
      <c r="VY280" s="675"/>
      <c r="VZ280" s="675"/>
      <c r="WA280" s="674"/>
      <c r="WB280" s="674"/>
      <c r="WC280" s="674"/>
      <c r="WD280" s="674"/>
      <c r="WE280" s="674"/>
      <c r="WF280" s="674"/>
      <c r="WG280" s="674"/>
      <c r="WH280" s="675"/>
      <c r="WI280" s="675"/>
      <c r="WJ280" s="674"/>
      <c r="WK280" s="674"/>
      <c r="WL280" s="675"/>
      <c r="WM280" s="675"/>
      <c r="WN280" s="674"/>
      <c r="WO280" s="674"/>
      <c r="WP280" s="674"/>
      <c r="WQ280" s="674"/>
      <c r="WR280" s="674"/>
      <c r="WS280" s="673"/>
      <c r="WT280" s="677"/>
      <c r="WU280" s="674"/>
      <c r="WV280" s="674"/>
      <c r="WW280" s="674"/>
      <c r="WX280" s="674"/>
      <c r="WY280" s="674"/>
      <c r="WZ280" s="674"/>
      <c r="XA280" s="674"/>
      <c r="XB280" s="676"/>
      <c r="XC280" s="676"/>
      <c r="XD280" s="676"/>
      <c r="XE280" s="676"/>
      <c r="XF280" s="676"/>
      <c r="XG280" s="676"/>
      <c r="XH280" s="676"/>
      <c r="XI280" s="676"/>
      <c r="XJ280" s="676"/>
      <c r="XK280" s="676"/>
      <c r="XL280" s="676"/>
      <c r="XM280" s="676"/>
      <c r="XN280" s="676"/>
      <c r="XO280" s="676"/>
      <c r="XP280" s="676"/>
      <c r="XQ280" s="676"/>
      <c r="XR280" s="676"/>
      <c r="XS280" s="676"/>
      <c r="XT280" s="676"/>
      <c r="XU280" s="676"/>
      <c r="XV280" s="676"/>
      <c r="XW280" s="676"/>
      <c r="XX280" s="676"/>
      <c r="XY280" s="676"/>
      <c r="XZ280" s="676"/>
      <c r="YA280" s="676"/>
      <c r="YB280" s="676"/>
      <c r="YC280" s="676"/>
      <c r="YD280" s="676"/>
      <c r="YE280" s="676"/>
      <c r="YF280" s="676"/>
      <c r="YG280" s="676"/>
      <c r="YH280" s="676"/>
      <c r="YI280" s="676"/>
      <c r="YJ280" s="676"/>
      <c r="YK280" s="676"/>
      <c r="YL280" s="676"/>
      <c r="YM280" s="676"/>
      <c r="YN280" s="676"/>
      <c r="YO280" s="676"/>
      <c r="YP280" s="676"/>
      <c r="YQ280" s="676"/>
      <c r="YR280" s="676"/>
      <c r="YS280" s="676"/>
      <c r="YT280" s="674"/>
      <c r="YU280" s="674"/>
      <c r="YV280" s="674"/>
      <c r="YW280" s="674"/>
      <c r="YX280" s="674"/>
      <c r="YY280" s="674"/>
      <c r="YZ280" s="674"/>
      <c r="ZA280" s="674"/>
      <c r="ZB280" s="674"/>
      <c r="ZC280" s="674"/>
      <c r="ZD280" s="674"/>
      <c r="ZE280" s="674"/>
      <c r="ZF280" s="674"/>
      <c r="ZG280" s="674"/>
      <c r="ZH280" s="674"/>
      <c r="ZI280" s="674"/>
      <c r="ZJ280" s="674"/>
      <c r="ZK280" s="674"/>
      <c r="ZL280" s="674"/>
      <c r="ZM280" s="674"/>
      <c r="ZN280" s="674"/>
      <c r="ZO280" s="674"/>
      <c r="ZP280" s="674"/>
      <c r="ZQ280" s="674"/>
      <c r="ZR280" s="675"/>
      <c r="ZS280" s="675"/>
      <c r="ZT280" s="675"/>
      <c r="ZU280" s="675"/>
      <c r="ZV280" s="675"/>
      <c r="ZW280" s="674"/>
      <c r="ZX280" s="674"/>
      <c r="ZY280" s="675"/>
      <c r="ZZ280" s="675"/>
      <c r="AAA280" s="674"/>
      <c r="AAB280" s="674"/>
      <c r="AAC280" s="675"/>
      <c r="AAD280" s="675"/>
      <c r="AAE280" s="674"/>
      <c r="AAF280" s="674"/>
      <c r="AAG280" s="674"/>
      <c r="AAH280" s="674"/>
      <c r="AAI280" s="674"/>
      <c r="AAJ280" s="674"/>
      <c r="AAK280" s="674"/>
      <c r="AAL280" s="675"/>
      <c r="AAM280" s="675"/>
      <c r="AAN280" s="674"/>
      <c r="AAO280" s="674"/>
      <c r="AAP280" s="675"/>
      <c r="AAQ280" s="675"/>
      <c r="AAR280" s="674"/>
      <c r="AAS280" s="674"/>
      <c r="AAT280" s="674"/>
      <c r="AAU280" s="674"/>
      <c r="AAV280" s="674"/>
      <c r="AAW280" s="673"/>
      <c r="AAX280" s="677"/>
      <c r="AAY280" s="674"/>
      <c r="AAZ280" s="674"/>
      <c r="ABA280" s="674"/>
      <c r="ABB280" s="674"/>
      <c r="ABC280" s="674"/>
      <c r="ABD280" s="674"/>
      <c r="ABE280" s="674"/>
      <c r="ABF280" s="676"/>
      <c r="ABG280" s="676"/>
      <c r="ABH280" s="676"/>
      <c r="ABI280" s="676"/>
      <c r="ABJ280" s="676"/>
      <c r="ABK280" s="676"/>
      <c r="ABL280" s="676"/>
      <c r="ABM280" s="676"/>
      <c r="ABN280" s="676"/>
      <c r="ABO280" s="676"/>
      <c r="ABP280" s="676"/>
      <c r="ABQ280" s="676"/>
      <c r="ABR280" s="676"/>
      <c r="ABS280" s="676"/>
      <c r="ABT280" s="676"/>
      <c r="ABU280" s="676"/>
      <c r="ABV280" s="676"/>
      <c r="ABW280" s="676"/>
      <c r="ABX280" s="676"/>
      <c r="ABY280" s="676"/>
      <c r="ABZ280" s="676"/>
      <c r="ACA280" s="676"/>
      <c r="ACB280" s="676"/>
      <c r="ACC280" s="676"/>
      <c r="ACD280" s="676"/>
      <c r="ACE280" s="676"/>
      <c r="ACF280" s="676"/>
      <c r="ACG280" s="676"/>
      <c r="ACH280" s="676"/>
      <c r="ACI280" s="676"/>
      <c r="ACJ280" s="676"/>
      <c r="ACK280" s="676"/>
      <c r="ACL280" s="676"/>
      <c r="ACM280" s="676"/>
      <c r="ACN280" s="676"/>
      <c r="ACO280" s="676"/>
      <c r="ACP280" s="676"/>
      <c r="ACQ280" s="676"/>
      <c r="ACR280" s="676"/>
      <c r="ACS280" s="676"/>
      <c r="ACT280" s="676"/>
      <c r="ACU280" s="676"/>
      <c r="ACV280" s="676"/>
      <c r="ACW280" s="676"/>
      <c r="ACX280" s="674"/>
      <c r="ACY280" s="674"/>
      <c r="ACZ280" s="674"/>
      <c r="ADA280" s="674"/>
      <c r="ADB280" s="674"/>
      <c r="ADC280" s="674"/>
      <c r="ADD280" s="674"/>
      <c r="ADE280" s="674"/>
      <c r="ADF280" s="674"/>
      <c r="ADG280" s="674"/>
      <c r="ADH280" s="674"/>
      <c r="ADI280" s="674"/>
      <c r="ADJ280" s="674"/>
      <c r="ADK280" s="674"/>
      <c r="ADL280" s="674"/>
      <c r="ADM280" s="674"/>
      <c r="ADN280" s="674"/>
      <c r="ADO280" s="674"/>
      <c r="ADP280" s="674"/>
      <c r="ADQ280" s="674"/>
      <c r="ADR280" s="674"/>
      <c r="ADS280" s="674"/>
      <c r="ADT280" s="674"/>
      <c r="ADU280" s="674"/>
      <c r="ADV280" s="675"/>
      <c r="ADW280" s="675"/>
      <c r="ADX280" s="675"/>
      <c r="ADY280" s="675"/>
      <c r="ADZ280" s="675"/>
      <c r="AEA280" s="674"/>
      <c r="AEB280" s="674"/>
      <c r="AEC280" s="675"/>
      <c r="AED280" s="675"/>
      <c r="AEE280" s="674"/>
      <c r="AEF280" s="674"/>
      <c r="AEG280" s="675"/>
      <c r="AEH280" s="675"/>
      <c r="AEI280" s="674"/>
      <c r="AEJ280" s="674"/>
      <c r="AEK280" s="674"/>
      <c r="AEL280" s="674"/>
      <c r="AEM280" s="674"/>
      <c r="AEN280" s="674"/>
      <c r="AEO280" s="674"/>
      <c r="AEP280" s="675"/>
      <c r="AEQ280" s="675"/>
      <c r="AER280" s="674"/>
      <c r="AES280" s="674"/>
      <c r="AET280" s="675"/>
      <c r="AEU280" s="675"/>
      <c r="AEV280" s="674"/>
      <c r="AEW280" s="674"/>
      <c r="AEX280" s="674"/>
      <c r="AEY280" s="674"/>
      <c r="AEZ280" s="674"/>
      <c r="AFA280" s="673"/>
      <c r="AFB280" s="677"/>
      <c r="AFC280" s="674"/>
      <c r="AFD280" s="674"/>
      <c r="AFE280" s="674"/>
      <c r="AFF280" s="674"/>
      <c r="AFG280" s="674"/>
      <c r="AFH280" s="674"/>
      <c r="AFI280" s="674"/>
      <c r="AFJ280" s="676"/>
      <c r="AFK280" s="676"/>
      <c r="AFL280" s="676"/>
      <c r="AFM280" s="676"/>
      <c r="AFN280" s="676"/>
      <c r="AFO280" s="676"/>
      <c r="AFP280" s="676"/>
      <c r="AFQ280" s="676"/>
      <c r="AFR280" s="676"/>
      <c r="AFS280" s="676"/>
      <c r="AFT280" s="676"/>
      <c r="AFU280" s="676"/>
      <c r="AFV280" s="676"/>
      <c r="AFW280" s="676"/>
      <c r="AFX280" s="676"/>
      <c r="AFY280" s="676"/>
      <c r="AFZ280" s="676"/>
      <c r="AGA280" s="676"/>
      <c r="AGB280" s="676"/>
      <c r="AGC280" s="676"/>
      <c r="AGD280" s="676"/>
      <c r="AGE280" s="676"/>
      <c r="AGF280" s="676"/>
      <c r="AGG280" s="676"/>
      <c r="AGH280" s="676"/>
      <c r="AGI280" s="676"/>
      <c r="AGJ280" s="676"/>
      <c r="AGK280" s="676"/>
      <c r="AGL280" s="676"/>
      <c r="AGM280" s="676"/>
      <c r="AGN280" s="676"/>
      <c r="AGO280" s="676"/>
      <c r="AGP280" s="676"/>
      <c r="AGQ280" s="676"/>
      <c r="AGR280" s="676"/>
      <c r="AGS280" s="676"/>
      <c r="AGT280" s="676"/>
      <c r="AGU280" s="676"/>
      <c r="AGV280" s="676"/>
      <c r="AGW280" s="676"/>
      <c r="AGX280" s="676"/>
      <c r="AGY280" s="676"/>
      <c r="AGZ280" s="676"/>
      <c r="AHA280" s="676"/>
      <c r="AHB280" s="674"/>
      <c r="AHC280" s="674"/>
      <c r="AHD280" s="674"/>
      <c r="AHE280" s="674"/>
      <c r="AHF280" s="674"/>
      <c r="AHG280" s="674"/>
      <c r="AHH280" s="674"/>
      <c r="AHI280" s="674"/>
      <c r="AHJ280" s="674"/>
      <c r="AHK280" s="674"/>
      <c r="AHL280" s="674"/>
      <c r="AHM280" s="674"/>
      <c r="AHN280" s="674"/>
      <c r="AHO280" s="674"/>
      <c r="AHP280" s="674"/>
      <c r="AHQ280" s="674"/>
      <c r="AHR280" s="674"/>
      <c r="AHS280" s="674"/>
      <c r="AHT280" s="674"/>
      <c r="AHU280" s="674"/>
      <c r="AHV280" s="674"/>
      <c r="AHW280" s="674"/>
      <c r="AHX280" s="674"/>
      <c r="AHY280" s="674"/>
      <c r="AHZ280" s="675"/>
      <c r="AIA280" s="675"/>
      <c r="AIB280" s="675"/>
      <c r="AIC280" s="675"/>
      <c r="AID280" s="675"/>
      <c r="AIE280" s="674"/>
      <c r="AIF280" s="674"/>
      <c r="AIG280" s="675"/>
      <c r="AIH280" s="675"/>
      <c r="AII280" s="674"/>
      <c r="AIJ280" s="674"/>
      <c r="AIK280" s="675"/>
      <c r="AIL280" s="675"/>
      <c r="AIM280" s="674"/>
      <c r="AIN280" s="674"/>
      <c r="AIO280" s="674"/>
      <c r="AIP280" s="674"/>
      <c r="AIQ280" s="674"/>
      <c r="AIR280" s="674"/>
      <c r="AIS280" s="674"/>
      <c r="AIT280" s="675"/>
      <c r="AIU280" s="675"/>
      <c r="AIV280" s="674"/>
      <c r="AIW280" s="674"/>
      <c r="AIX280" s="675"/>
      <c r="AIY280" s="675"/>
      <c r="AIZ280" s="674"/>
      <c r="AJA280" s="674"/>
      <c r="AJB280" s="674"/>
      <c r="AJC280" s="674"/>
      <c r="AJD280" s="674"/>
      <c r="AJE280" s="673"/>
      <c r="AJF280" s="677"/>
      <c r="AJG280" s="674"/>
      <c r="AJH280" s="674"/>
      <c r="AJI280" s="674"/>
      <c r="AJJ280" s="674"/>
      <c r="AJK280" s="674"/>
      <c r="AJL280" s="674"/>
      <c r="AJM280" s="674"/>
      <c r="AJN280" s="676"/>
      <c r="AJO280" s="676"/>
      <c r="AJP280" s="676"/>
      <c r="AJQ280" s="676"/>
      <c r="AJR280" s="676"/>
      <c r="AJS280" s="676"/>
      <c r="AJT280" s="676"/>
      <c r="AJU280" s="676"/>
      <c r="AJV280" s="676"/>
      <c r="AJW280" s="676"/>
      <c r="AJX280" s="676"/>
      <c r="AJY280" s="676"/>
      <c r="AJZ280" s="676"/>
      <c r="AKA280" s="676"/>
      <c r="AKB280" s="676"/>
      <c r="AKC280" s="676"/>
      <c r="AKD280" s="676"/>
      <c r="AKE280" s="676"/>
      <c r="AKF280" s="676"/>
      <c r="AKG280" s="676"/>
      <c r="AKH280" s="676"/>
      <c r="AKI280" s="676"/>
      <c r="AKJ280" s="676"/>
      <c r="AKK280" s="676"/>
      <c r="AKL280" s="676"/>
      <c r="AKM280" s="676"/>
      <c r="AKN280" s="676"/>
      <c r="AKO280" s="676"/>
      <c r="AKP280" s="676"/>
      <c r="AKQ280" s="676"/>
      <c r="AKR280" s="676"/>
      <c r="AKS280" s="676"/>
      <c r="AKT280" s="676"/>
      <c r="AKU280" s="676"/>
      <c r="AKV280" s="676"/>
      <c r="AKW280" s="676"/>
      <c r="AKX280" s="676"/>
      <c r="AKY280" s="676"/>
      <c r="AKZ280" s="676"/>
      <c r="ALA280" s="676"/>
      <c r="ALB280" s="676"/>
      <c r="ALC280" s="676"/>
      <c r="ALD280" s="676"/>
      <c r="ALE280" s="676"/>
      <c r="ALF280" s="674"/>
      <c r="ALG280" s="674"/>
      <c r="ALH280" s="674"/>
      <c r="ALI280" s="674"/>
      <c r="ALJ280" s="674"/>
      <c r="ALK280" s="674"/>
      <c r="ALL280" s="674"/>
      <c r="ALM280" s="674"/>
      <c r="ALN280" s="674"/>
      <c r="ALO280" s="674"/>
      <c r="ALP280" s="674"/>
      <c r="ALQ280" s="674"/>
      <c r="ALR280" s="674"/>
      <c r="ALS280" s="674"/>
      <c r="ALT280" s="674"/>
      <c r="ALU280" s="674"/>
      <c r="ALV280" s="674"/>
      <c r="ALW280" s="674"/>
      <c r="ALX280" s="674"/>
      <c r="ALY280" s="674"/>
      <c r="ALZ280" s="674"/>
      <c r="AMA280" s="674"/>
      <c r="AMB280" s="674"/>
      <c r="AMC280" s="674"/>
      <c r="AMD280" s="675"/>
      <c r="AME280" s="675"/>
      <c r="AMF280" s="675"/>
      <c r="AMG280" s="675"/>
      <c r="AMH280" s="675"/>
      <c r="AMI280" s="674"/>
      <c r="AMJ280" s="674"/>
      <c r="AMK280" s="675"/>
      <c r="AML280" s="675"/>
      <c r="AMM280" s="674"/>
      <c r="AMN280" s="674"/>
      <c r="AMO280" s="675"/>
      <c r="AMP280" s="675"/>
      <c r="AMQ280" s="674"/>
      <c r="AMR280" s="674"/>
      <c r="AMS280" s="674"/>
      <c r="AMT280" s="674"/>
      <c r="AMU280" s="674"/>
      <c r="AMV280" s="674"/>
      <c r="AMW280" s="674"/>
      <c r="AMX280" s="675"/>
      <c r="AMY280" s="675"/>
      <c r="AMZ280" s="674"/>
      <c r="ANA280" s="674"/>
      <c r="ANB280" s="675"/>
      <c r="ANC280" s="675"/>
      <c r="AND280" s="674"/>
      <c r="ANE280" s="674"/>
      <c r="ANF280" s="674"/>
      <c r="ANG280" s="674"/>
      <c r="ANH280" s="674"/>
      <c r="ANI280" s="673"/>
      <c r="ANJ280" s="677"/>
      <c r="ANK280" s="674"/>
      <c r="ANL280" s="674"/>
      <c r="ANM280" s="674"/>
      <c r="ANN280" s="674"/>
      <c r="ANO280" s="674"/>
      <c r="ANP280" s="674"/>
      <c r="ANQ280" s="674"/>
      <c r="ANR280" s="676"/>
      <c r="ANS280" s="676"/>
      <c r="ANT280" s="676"/>
      <c r="ANU280" s="676"/>
      <c r="ANV280" s="676"/>
      <c r="ANW280" s="676"/>
      <c r="ANX280" s="676"/>
      <c r="ANY280" s="676"/>
      <c r="ANZ280" s="676"/>
      <c r="AOA280" s="676"/>
      <c r="AOB280" s="676"/>
      <c r="AOC280" s="676"/>
      <c r="AOD280" s="676"/>
      <c r="AOE280" s="676"/>
      <c r="AOF280" s="676"/>
      <c r="AOG280" s="676"/>
      <c r="AOH280" s="676"/>
      <c r="AOI280" s="676"/>
      <c r="AOJ280" s="676"/>
      <c r="AOK280" s="676"/>
      <c r="AOL280" s="676"/>
      <c r="AOM280" s="676"/>
      <c r="AON280" s="676"/>
      <c r="AOO280" s="676"/>
      <c r="AOP280" s="676"/>
      <c r="AOQ280" s="676"/>
      <c r="AOR280" s="676"/>
      <c r="AOS280" s="676"/>
      <c r="AOT280" s="676"/>
      <c r="AOU280" s="676"/>
      <c r="AOV280" s="676"/>
      <c r="AOW280" s="676"/>
      <c r="AOX280" s="676"/>
      <c r="AOY280" s="676"/>
      <c r="AOZ280" s="676"/>
      <c r="APA280" s="676"/>
      <c r="APB280" s="676"/>
      <c r="APC280" s="676"/>
      <c r="APD280" s="676"/>
      <c r="APE280" s="676"/>
      <c r="APF280" s="676"/>
      <c r="APG280" s="676"/>
      <c r="APH280" s="676"/>
      <c r="API280" s="676"/>
      <c r="APJ280" s="674"/>
      <c r="APK280" s="674"/>
      <c r="APL280" s="674"/>
      <c r="APM280" s="674"/>
      <c r="APN280" s="674"/>
      <c r="APO280" s="674"/>
      <c r="APP280" s="674"/>
      <c r="APQ280" s="674"/>
      <c r="APR280" s="674"/>
      <c r="APS280" s="674"/>
      <c r="APT280" s="674"/>
      <c r="APU280" s="674"/>
      <c r="APV280" s="674"/>
      <c r="APW280" s="674"/>
      <c r="APX280" s="674"/>
      <c r="APY280" s="674"/>
      <c r="APZ280" s="674"/>
      <c r="AQA280" s="674"/>
      <c r="AQB280" s="674"/>
      <c r="AQC280" s="674"/>
      <c r="AQD280" s="674"/>
      <c r="AQE280" s="674"/>
      <c r="AQF280" s="674"/>
      <c r="AQG280" s="674"/>
      <c r="AQH280" s="675"/>
      <c r="AQI280" s="675"/>
      <c r="AQJ280" s="675"/>
      <c r="AQK280" s="675"/>
      <c r="AQL280" s="675"/>
      <c r="AQM280" s="674"/>
      <c r="AQN280" s="674"/>
      <c r="AQO280" s="675"/>
      <c r="AQP280" s="675"/>
      <c r="AQQ280" s="674"/>
      <c r="AQR280" s="674"/>
      <c r="AQS280" s="675"/>
      <c r="AQT280" s="675"/>
      <c r="AQU280" s="674"/>
      <c r="AQV280" s="674"/>
      <c r="AQW280" s="674"/>
      <c r="AQX280" s="674"/>
      <c r="AQY280" s="674"/>
      <c r="AQZ280" s="674"/>
      <c r="ARA280" s="674"/>
      <c r="ARB280" s="675"/>
      <c r="ARC280" s="675"/>
      <c r="ARD280" s="674"/>
      <c r="ARE280" s="674"/>
      <c r="ARF280" s="675"/>
      <c r="ARG280" s="675"/>
      <c r="ARH280" s="674"/>
      <c r="ARI280" s="674"/>
      <c r="ARJ280" s="674"/>
      <c r="ARK280" s="674"/>
      <c r="ARL280" s="674"/>
      <c r="ARM280" s="673"/>
      <c r="ARN280" s="677"/>
      <c r="ARO280" s="674"/>
      <c r="ARP280" s="674"/>
      <c r="ARQ280" s="674"/>
      <c r="ARR280" s="674"/>
      <c r="ARS280" s="674"/>
      <c r="ART280" s="674"/>
      <c r="ARU280" s="674"/>
      <c r="ARV280" s="676"/>
      <c r="ARW280" s="676"/>
      <c r="ARX280" s="676"/>
      <c r="ARY280" s="676"/>
      <c r="ARZ280" s="676"/>
      <c r="ASA280" s="676"/>
      <c r="ASB280" s="676"/>
      <c r="ASC280" s="676"/>
      <c r="ASD280" s="676"/>
      <c r="ASE280" s="676"/>
      <c r="ASF280" s="676"/>
      <c r="ASG280" s="676"/>
      <c r="ASH280" s="676"/>
      <c r="ASI280" s="676"/>
      <c r="ASJ280" s="676"/>
      <c r="ASK280" s="676"/>
      <c r="ASL280" s="676"/>
      <c r="ASM280" s="676"/>
      <c r="ASN280" s="676"/>
      <c r="ASO280" s="676"/>
      <c r="ASP280" s="676"/>
      <c r="ASQ280" s="676"/>
      <c r="ASR280" s="676"/>
      <c r="ASS280" s="676"/>
      <c r="AST280" s="676"/>
      <c r="ASU280" s="676"/>
      <c r="ASV280" s="676"/>
      <c r="ASW280" s="676"/>
      <c r="ASX280" s="676"/>
      <c r="ASY280" s="676"/>
      <c r="ASZ280" s="676"/>
      <c r="ATA280" s="676"/>
      <c r="ATB280" s="676"/>
      <c r="ATC280" s="676"/>
      <c r="ATD280" s="676"/>
      <c r="ATE280" s="676"/>
      <c r="ATF280" s="676"/>
      <c r="ATG280" s="676"/>
      <c r="ATH280" s="676"/>
      <c r="ATI280" s="676"/>
      <c r="ATJ280" s="676"/>
      <c r="ATK280" s="676"/>
      <c r="ATL280" s="676"/>
      <c r="ATM280" s="676"/>
      <c r="ATN280" s="674"/>
      <c r="ATO280" s="674"/>
      <c r="ATP280" s="674"/>
      <c r="ATQ280" s="674"/>
      <c r="ATR280" s="674"/>
      <c r="ATS280" s="674"/>
      <c r="ATT280" s="674"/>
      <c r="ATU280" s="674"/>
      <c r="ATV280" s="674"/>
      <c r="ATW280" s="674"/>
      <c r="ATX280" s="674"/>
      <c r="ATY280" s="674"/>
      <c r="ATZ280" s="674"/>
      <c r="AUA280" s="674"/>
      <c r="AUB280" s="674"/>
      <c r="AUC280" s="674"/>
      <c r="AUD280" s="674"/>
      <c r="AUE280" s="674"/>
      <c r="AUF280" s="674"/>
      <c r="AUG280" s="674"/>
      <c r="AUH280" s="674"/>
      <c r="AUI280" s="674"/>
      <c r="AUJ280" s="674"/>
      <c r="AUK280" s="674"/>
      <c r="AUL280" s="675"/>
      <c r="AUM280" s="675"/>
      <c r="AUN280" s="675"/>
      <c r="AUO280" s="675"/>
      <c r="AUP280" s="675"/>
      <c r="AUQ280" s="674"/>
      <c r="AUR280" s="674"/>
      <c r="AUS280" s="675"/>
      <c r="AUT280" s="675"/>
      <c r="AUU280" s="674"/>
      <c r="AUV280" s="674"/>
      <c r="AUW280" s="675"/>
      <c r="AUX280" s="675"/>
      <c r="AUY280" s="674"/>
      <c r="AUZ280" s="674"/>
      <c r="AVA280" s="674"/>
      <c r="AVB280" s="674"/>
      <c r="AVC280" s="674"/>
      <c r="AVD280" s="674"/>
      <c r="AVE280" s="674"/>
      <c r="AVF280" s="675"/>
      <c r="AVG280" s="675"/>
      <c r="AVH280" s="674"/>
      <c r="AVI280" s="674"/>
      <c r="AVJ280" s="675"/>
      <c r="AVK280" s="675"/>
      <c r="AVL280" s="674"/>
      <c r="AVM280" s="674"/>
      <c r="AVN280" s="674"/>
      <c r="AVO280" s="674"/>
      <c r="AVP280" s="674"/>
      <c r="AVQ280" s="673"/>
      <c r="AVR280" s="677"/>
      <c r="AVS280" s="674"/>
      <c r="AVT280" s="674"/>
      <c r="AVU280" s="674"/>
      <c r="AVV280" s="674"/>
      <c r="AVW280" s="674"/>
      <c r="AVX280" s="674"/>
      <c r="AVY280" s="674"/>
      <c r="AVZ280" s="676"/>
      <c r="AWA280" s="676"/>
      <c r="AWB280" s="676"/>
      <c r="AWC280" s="676"/>
      <c r="AWD280" s="676"/>
      <c r="AWE280" s="676"/>
      <c r="AWF280" s="676"/>
      <c r="AWG280" s="676"/>
      <c r="AWH280" s="676"/>
      <c r="AWI280" s="676"/>
      <c r="AWJ280" s="676"/>
      <c r="AWK280" s="676"/>
      <c r="AWL280" s="676"/>
      <c r="AWM280" s="676"/>
      <c r="AWN280" s="676"/>
      <c r="AWO280" s="676"/>
      <c r="AWP280" s="676"/>
      <c r="AWQ280" s="676"/>
      <c r="AWR280" s="676"/>
      <c r="AWS280" s="676"/>
      <c r="AWT280" s="676"/>
      <c r="AWU280" s="676"/>
      <c r="AWV280" s="676"/>
      <c r="AWW280" s="676"/>
      <c r="AWX280" s="676"/>
      <c r="AWY280" s="676"/>
      <c r="AWZ280" s="676"/>
      <c r="AXA280" s="676"/>
      <c r="AXB280" s="676"/>
      <c r="AXC280" s="676"/>
      <c r="AXD280" s="676"/>
      <c r="AXE280" s="676"/>
      <c r="AXF280" s="676"/>
      <c r="AXG280" s="676"/>
      <c r="AXH280" s="676"/>
      <c r="AXI280" s="676"/>
      <c r="AXJ280" s="676"/>
      <c r="AXK280" s="676"/>
      <c r="AXL280" s="676"/>
      <c r="AXM280" s="676"/>
      <c r="AXN280" s="676"/>
      <c r="AXO280" s="676"/>
      <c r="AXP280" s="676"/>
      <c r="AXQ280" s="676"/>
      <c r="AXR280" s="674"/>
      <c r="AXS280" s="674"/>
      <c r="AXT280" s="674"/>
      <c r="AXU280" s="674"/>
      <c r="AXV280" s="674"/>
      <c r="AXW280" s="674"/>
      <c r="AXX280" s="674"/>
      <c r="AXY280" s="674"/>
      <c r="AXZ280" s="674"/>
      <c r="AYA280" s="674"/>
      <c r="AYB280" s="674"/>
      <c r="AYC280" s="674"/>
      <c r="AYD280" s="674"/>
      <c r="AYE280" s="674"/>
      <c r="AYF280" s="674"/>
      <c r="AYG280" s="674"/>
      <c r="AYH280" s="674"/>
      <c r="AYI280" s="674"/>
      <c r="AYJ280" s="674"/>
      <c r="AYK280" s="674"/>
      <c r="AYL280" s="674"/>
      <c r="AYM280" s="674"/>
      <c r="AYN280" s="674"/>
      <c r="AYO280" s="674"/>
      <c r="AYP280" s="675"/>
      <c r="AYQ280" s="675"/>
      <c r="AYR280" s="675"/>
      <c r="AYS280" s="675"/>
      <c r="AYT280" s="675"/>
      <c r="AYU280" s="674"/>
      <c r="AYV280" s="674"/>
      <c r="AYW280" s="675"/>
      <c r="AYX280" s="675"/>
      <c r="AYY280" s="674"/>
      <c r="AYZ280" s="674"/>
      <c r="AZA280" s="675"/>
      <c r="AZB280" s="675"/>
      <c r="AZC280" s="674"/>
      <c r="AZD280" s="674"/>
      <c r="AZE280" s="674"/>
      <c r="AZF280" s="674"/>
      <c r="AZG280" s="674"/>
      <c r="AZH280" s="674"/>
      <c r="AZI280" s="674"/>
      <c r="AZJ280" s="675"/>
      <c r="AZK280" s="675"/>
      <c r="AZL280" s="674"/>
      <c r="AZM280" s="674"/>
      <c r="AZN280" s="675"/>
      <c r="AZO280" s="675"/>
      <c r="AZP280" s="674"/>
      <c r="AZQ280" s="674"/>
      <c r="AZR280" s="674"/>
      <c r="AZS280" s="674"/>
      <c r="AZT280" s="674"/>
      <c r="AZU280" s="673"/>
      <c r="AZV280" s="677"/>
      <c r="AZW280" s="674"/>
      <c r="AZX280" s="674"/>
      <c r="AZY280" s="674"/>
      <c r="AZZ280" s="674"/>
      <c r="BAA280" s="674"/>
      <c r="BAB280" s="674"/>
      <c r="BAC280" s="674"/>
      <c r="BAD280" s="676"/>
      <c r="BAE280" s="676"/>
      <c r="BAF280" s="676"/>
      <c r="BAG280" s="676"/>
      <c r="BAH280" s="676"/>
      <c r="BAI280" s="676"/>
      <c r="BAJ280" s="676"/>
      <c r="BAK280" s="676"/>
      <c r="BAL280" s="676"/>
      <c r="BAM280" s="676"/>
      <c r="BAN280" s="676"/>
      <c r="BAO280" s="676"/>
      <c r="BAP280" s="676"/>
      <c r="BAQ280" s="676"/>
      <c r="BAR280" s="676"/>
      <c r="BAS280" s="676"/>
      <c r="BAT280" s="676"/>
      <c r="BAU280" s="676"/>
      <c r="BAV280" s="676"/>
      <c r="BAW280" s="676"/>
      <c r="BAX280" s="676"/>
      <c r="BAY280" s="676"/>
      <c r="BAZ280" s="676"/>
      <c r="BBA280" s="676"/>
      <c r="BBB280" s="676"/>
      <c r="BBC280" s="676"/>
      <c r="BBD280" s="676"/>
      <c r="BBE280" s="676"/>
      <c r="BBF280" s="676"/>
      <c r="BBG280" s="676"/>
      <c r="BBH280" s="676"/>
      <c r="BBI280" s="676"/>
      <c r="BBJ280" s="676"/>
      <c r="BBK280" s="676"/>
      <c r="BBL280" s="676"/>
      <c r="BBM280" s="676"/>
      <c r="BBN280" s="676"/>
      <c r="BBO280" s="676"/>
      <c r="BBP280" s="676"/>
      <c r="BBQ280" s="676"/>
      <c r="BBR280" s="676"/>
      <c r="BBS280" s="676"/>
      <c r="BBT280" s="676"/>
      <c r="BBU280" s="676"/>
      <c r="BBV280" s="674"/>
      <c r="BBW280" s="674"/>
      <c r="BBX280" s="674"/>
      <c r="BBY280" s="674"/>
      <c r="BBZ280" s="674"/>
      <c r="BCA280" s="674"/>
      <c r="BCB280" s="674"/>
      <c r="BCC280" s="674"/>
      <c r="BCD280" s="674"/>
      <c r="BCE280" s="674"/>
      <c r="BCF280" s="674"/>
      <c r="BCG280" s="674"/>
      <c r="BCH280" s="674"/>
      <c r="BCI280" s="674"/>
      <c r="BCJ280" s="674"/>
      <c r="BCK280" s="674"/>
      <c r="BCL280" s="674"/>
      <c r="BCM280" s="674"/>
      <c r="BCN280" s="674"/>
      <c r="BCO280" s="674"/>
      <c r="BCP280" s="674"/>
      <c r="BCQ280" s="674"/>
      <c r="BCR280" s="674"/>
      <c r="BCS280" s="674"/>
      <c r="BCT280" s="675"/>
      <c r="BCU280" s="675"/>
      <c r="BCV280" s="675"/>
      <c r="BCW280" s="675"/>
      <c r="BCX280" s="675"/>
      <c r="BCY280" s="674"/>
      <c r="BCZ280" s="674"/>
      <c r="BDA280" s="675"/>
      <c r="BDB280" s="675"/>
      <c r="BDC280" s="674"/>
      <c r="BDD280" s="674"/>
      <c r="BDE280" s="675"/>
      <c r="BDF280" s="675"/>
      <c r="BDG280" s="674"/>
      <c r="BDH280" s="674"/>
      <c r="BDI280" s="674"/>
      <c r="BDJ280" s="674"/>
      <c r="BDK280" s="674"/>
      <c r="BDL280" s="674"/>
      <c r="BDM280" s="674"/>
      <c r="BDN280" s="675"/>
      <c r="BDO280" s="675"/>
      <c r="BDP280" s="674"/>
      <c r="BDQ280" s="674"/>
      <c r="BDR280" s="675"/>
      <c r="BDS280" s="675"/>
      <c r="BDT280" s="674"/>
      <c r="BDU280" s="674"/>
      <c r="BDV280" s="674"/>
      <c r="BDW280" s="674"/>
      <c r="BDX280" s="674"/>
      <c r="BDY280" s="673"/>
      <c r="BDZ280" s="677"/>
      <c r="BEA280" s="674"/>
      <c r="BEB280" s="674"/>
      <c r="BEC280" s="674"/>
      <c r="BED280" s="674"/>
      <c r="BEE280" s="674"/>
      <c r="BEF280" s="674"/>
      <c r="BEG280" s="674"/>
      <c r="BEH280" s="676"/>
      <c r="BEI280" s="676"/>
      <c r="BEJ280" s="676"/>
      <c r="BEK280" s="676"/>
      <c r="BEL280" s="676"/>
      <c r="BEM280" s="676"/>
      <c r="BEN280" s="676"/>
      <c r="BEO280" s="676"/>
      <c r="BEP280" s="676"/>
      <c r="BEQ280" s="676"/>
      <c r="BER280" s="676"/>
      <c r="BES280" s="676"/>
      <c r="BET280" s="676"/>
      <c r="BEU280" s="676"/>
      <c r="BEV280" s="676"/>
      <c r="BEW280" s="676"/>
      <c r="BEX280" s="676"/>
      <c r="BEY280" s="676"/>
      <c r="BEZ280" s="676"/>
      <c r="BFA280" s="676"/>
      <c r="BFB280" s="676"/>
      <c r="BFC280" s="676"/>
      <c r="BFD280" s="676"/>
      <c r="BFE280" s="676"/>
      <c r="BFF280" s="676"/>
      <c r="BFG280" s="676"/>
      <c r="BFH280" s="676"/>
      <c r="BFI280" s="676"/>
      <c r="BFJ280" s="676"/>
      <c r="BFK280" s="676"/>
      <c r="BFL280" s="676"/>
      <c r="BFM280" s="676"/>
      <c r="BFN280" s="676"/>
      <c r="BFO280" s="676"/>
      <c r="BFP280" s="676"/>
      <c r="BFQ280" s="676"/>
      <c r="BFR280" s="676"/>
      <c r="BFS280" s="676"/>
      <c r="BFT280" s="676"/>
      <c r="BFU280" s="676"/>
      <c r="BFV280" s="676"/>
      <c r="BFW280" s="676"/>
      <c r="BFX280" s="676"/>
      <c r="BFY280" s="676"/>
      <c r="BFZ280" s="674"/>
      <c r="BGA280" s="674"/>
      <c r="BGB280" s="674"/>
      <c r="BGC280" s="674"/>
      <c r="BGD280" s="674"/>
      <c r="BGE280" s="674"/>
      <c r="BGF280" s="674"/>
      <c r="BGG280" s="674"/>
      <c r="BGH280" s="674"/>
      <c r="BGI280" s="674"/>
      <c r="BGJ280" s="674"/>
      <c r="BGK280" s="674"/>
      <c r="BGL280" s="674"/>
      <c r="BGM280" s="674"/>
      <c r="BGN280" s="674"/>
      <c r="BGO280" s="674"/>
      <c r="BGP280" s="674"/>
      <c r="BGQ280" s="674"/>
      <c r="BGR280" s="674"/>
      <c r="BGS280" s="674"/>
      <c r="BGT280" s="674"/>
      <c r="BGU280" s="674"/>
      <c r="BGV280" s="674"/>
      <c r="BGW280" s="674"/>
      <c r="BGX280" s="675"/>
      <c r="BGY280" s="675"/>
      <c r="BGZ280" s="675"/>
      <c r="BHA280" s="675"/>
      <c r="BHB280" s="675"/>
      <c r="BHC280" s="674"/>
      <c r="BHD280" s="674"/>
      <c r="BHE280" s="675"/>
      <c r="BHF280" s="675"/>
      <c r="BHG280" s="674"/>
      <c r="BHH280" s="674"/>
      <c r="BHI280" s="675"/>
      <c r="BHJ280" s="675"/>
      <c r="BHK280" s="674"/>
      <c r="BHL280" s="674"/>
      <c r="BHM280" s="674"/>
      <c r="BHN280" s="674"/>
      <c r="BHO280" s="674"/>
      <c r="BHP280" s="674"/>
      <c r="BHQ280" s="674"/>
      <c r="BHR280" s="675"/>
      <c r="BHS280" s="675"/>
      <c r="BHT280" s="674"/>
      <c r="BHU280" s="674"/>
      <c r="BHV280" s="675"/>
      <c r="BHW280" s="675"/>
      <c r="BHX280" s="674"/>
      <c r="BHY280" s="674"/>
      <c r="BHZ280" s="674"/>
      <c r="BIA280" s="674"/>
      <c r="BIB280" s="674"/>
      <c r="BIC280" s="673"/>
      <c r="BID280" s="677"/>
      <c r="BIE280" s="674"/>
      <c r="BIF280" s="674"/>
      <c r="BIG280" s="674"/>
      <c r="BIH280" s="674"/>
      <c r="BII280" s="674"/>
      <c r="BIJ280" s="674"/>
      <c r="BIK280" s="674"/>
      <c r="BIL280" s="676"/>
      <c r="BIM280" s="676"/>
      <c r="BIN280" s="676"/>
      <c r="BIO280" s="676"/>
      <c r="BIP280" s="676"/>
      <c r="BIQ280" s="676"/>
      <c r="BIR280" s="676"/>
      <c r="BIS280" s="676"/>
      <c r="BIT280" s="676"/>
      <c r="BIU280" s="676"/>
      <c r="BIV280" s="676"/>
      <c r="BIW280" s="676"/>
      <c r="BIX280" s="676"/>
      <c r="BIY280" s="676"/>
      <c r="BIZ280" s="676"/>
      <c r="BJA280" s="676"/>
      <c r="BJB280" s="676"/>
      <c r="BJC280" s="676"/>
      <c r="BJD280" s="676"/>
      <c r="BJE280" s="676"/>
      <c r="BJF280" s="676"/>
      <c r="BJG280" s="676"/>
      <c r="BJH280" s="676"/>
      <c r="BJI280" s="676"/>
      <c r="BJJ280" s="676"/>
      <c r="BJK280" s="676"/>
      <c r="BJL280" s="676"/>
      <c r="BJM280" s="676"/>
      <c r="BJN280" s="676"/>
      <c r="BJO280" s="676"/>
      <c r="BJP280" s="676"/>
      <c r="BJQ280" s="676"/>
      <c r="BJR280" s="676"/>
      <c r="BJS280" s="676"/>
      <c r="BJT280" s="676"/>
      <c r="BJU280" s="676"/>
      <c r="BJV280" s="676"/>
      <c r="BJW280" s="676"/>
      <c r="BJX280" s="676"/>
      <c r="BJY280" s="676"/>
      <c r="BJZ280" s="676"/>
      <c r="BKA280" s="676"/>
      <c r="BKB280" s="676"/>
      <c r="BKC280" s="676"/>
      <c r="BKD280" s="674"/>
      <c r="BKE280" s="674"/>
      <c r="BKF280" s="674"/>
      <c r="BKG280" s="674"/>
      <c r="BKH280" s="674"/>
      <c r="BKI280" s="674"/>
      <c r="BKJ280" s="674"/>
      <c r="BKK280" s="674"/>
      <c r="BKL280" s="674"/>
      <c r="BKM280" s="674"/>
      <c r="BKN280" s="674"/>
      <c r="BKO280" s="674"/>
      <c r="BKP280" s="674"/>
      <c r="BKQ280" s="674"/>
      <c r="BKR280" s="674"/>
      <c r="BKS280" s="674"/>
      <c r="BKT280" s="674"/>
      <c r="BKU280" s="674"/>
      <c r="BKV280" s="674"/>
      <c r="BKW280" s="674"/>
      <c r="BKX280" s="674"/>
      <c r="BKY280" s="674"/>
      <c r="BKZ280" s="674"/>
      <c r="BLA280" s="674"/>
      <c r="BLB280" s="675"/>
      <c r="BLC280" s="675"/>
      <c r="BLD280" s="675"/>
      <c r="BLE280" s="675"/>
      <c r="BLF280" s="675"/>
      <c r="BLG280" s="674"/>
      <c r="BLH280" s="674"/>
      <c r="BLI280" s="675"/>
      <c r="BLJ280" s="675"/>
      <c r="BLK280" s="674"/>
      <c r="BLL280" s="674"/>
      <c r="BLM280" s="675"/>
      <c r="BLN280" s="675"/>
      <c r="BLO280" s="674"/>
      <c r="BLP280" s="674"/>
      <c r="BLQ280" s="674"/>
      <c r="BLR280" s="674"/>
      <c r="BLS280" s="674"/>
      <c r="BLT280" s="674"/>
      <c r="BLU280" s="674"/>
      <c r="BLV280" s="675"/>
      <c r="BLW280" s="675"/>
      <c r="BLX280" s="674"/>
      <c r="BLY280" s="674"/>
      <c r="BLZ280" s="675"/>
      <c r="BMA280" s="675"/>
      <c r="BMB280" s="674"/>
      <c r="BMC280" s="674"/>
      <c r="BMD280" s="674"/>
      <c r="BME280" s="674"/>
      <c r="BMF280" s="674"/>
      <c r="BMG280" s="673"/>
      <c r="BMH280" s="677"/>
      <c r="BMI280" s="674"/>
      <c r="BMJ280" s="674"/>
      <c r="BMK280" s="674"/>
      <c r="BML280" s="674"/>
      <c r="BMM280" s="674"/>
      <c r="BMN280" s="674"/>
      <c r="BMO280" s="674"/>
      <c r="BMP280" s="676"/>
      <c r="BMQ280" s="676"/>
      <c r="BMR280" s="676"/>
      <c r="BMS280" s="676"/>
      <c r="BMT280" s="676"/>
      <c r="BMU280" s="676"/>
      <c r="BMV280" s="676"/>
      <c r="BMW280" s="676"/>
      <c r="BMX280" s="676"/>
      <c r="BMY280" s="676"/>
      <c r="BMZ280" s="676"/>
      <c r="BNA280" s="676"/>
      <c r="BNB280" s="676"/>
      <c r="BNC280" s="676"/>
      <c r="BND280" s="676"/>
      <c r="BNE280" s="676"/>
      <c r="BNF280" s="676"/>
      <c r="BNG280" s="676"/>
      <c r="BNH280" s="676"/>
      <c r="BNI280" s="676"/>
      <c r="BNJ280" s="676"/>
      <c r="BNK280" s="676"/>
      <c r="BNL280" s="676"/>
      <c r="BNM280" s="676"/>
      <c r="BNN280" s="676"/>
      <c r="BNO280" s="676"/>
      <c r="BNP280" s="676"/>
      <c r="BNQ280" s="676"/>
      <c r="BNR280" s="676"/>
      <c r="BNS280" s="676"/>
      <c r="BNT280" s="676"/>
      <c r="BNU280" s="676"/>
      <c r="BNV280" s="676"/>
      <c r="BNW280" s="676"/>
      <c r="BNX280" s="676"/>
      <c r="BNY280" s="676"/>
      <c r="BNZ280" s="676"/>
      <c r="BOA280" s="676"/>
      <c r="BOB280" s="676"/>
      <c r="BOC280" s="676"/>
      <c r="BOD280" s="676"/>
      <c r="BOE280" s="676"/>
      <c r="BOF280" s="676"/>
      <c r="BOG280" s="676"/>
      <c r="BOH280" s="674"/>
      <c r="BOI280" s="674"/>
      <c r="BOJ280" s="674"/>
      <c r="BOK280" s="674"/>
      <c r="BOL280" s="674"/>
      <c r="BOM280" s="674"/>
      <c r="BON280" s="674"/>
      <c r="BOO280" s="674"/>
      <c r="BOP280" s="674"/>
      <c r="BOQ280" s="674"/>
      <c r="BOR280" s="674"/>
      <c r="BOS280" s="674"/>
      <c r="BOT280" s="674"/>
      <c r="BOU280" s="674"/>
      <c r="BOV280" s="674"/>
      <c r="BOW280" s="674"/>
      <c r="BOX280" s="674"/>
      <c r="BOY280" s="674"/>
      <c r="BOZ280" s="674"/>
      <c r="BPA280" s="674"/>
      <c r="BPB280" s="674"/>
      <c r="BPC280" s="674"/>
      <c r="BPD280" s="674"/>
      <c r="BPE280" s="674"/>
      <c r="BPF280" s="675"/>
      <c r="BPG280" s="675"/>
      <c r="BPH280" s="675"/>
      <c r="BPI280" s="675"/>
      <c r="BPJ280" s="675"/>
      <c r="BPK280" s="674"/>
      <c r="BPL280" s="674"/>
      <c r="BPM280" s="675"/>
      <c r="BPN280" s="675"/>
      <c r="BPO280" s="674"/>
      <c r="BPP280" s="674"/>
      <c r="BPQ280" s="675"/>
      <c r="BPR280" s="675"/>
      <c r="BPS280" s="674"/>
      <c r="BPT280" s="674"/>
      <c r="BPU280" s="674"/>
      <c r="BPV280" s="674"/>
      <c r="BPW280" s="674"/>
      <c r="BPX280" s="674"/>
      <c r="BPY280" s="674"/>
      <c r="BPZ280" s="675"/>
      <c r="BQA280" s="675"/>
      <c r="BQB280" s="674"/>
      <c r="BQC280" s="674"/>
      <c r="BQD280" s="675"/>
      <c r="BQE280" s="675"/>
      <c r="BQF280" s="674"/>
      <c r="BQG280" s="674"/>
      <c r="BQH280" s="674"/>
      <c r="BQI280" s="674"/>
      <c r="BQJ280" s="674"/>
      <c r="BQK280" s="673"/>
      <c r="BQL280" s="677"/>
      <c r="BQM280" s="674"/>
      <c r="BQN280" s="674"/>
      <c r="BQO280" s="674"/>
      <c r="BQP280" s="674"/>
      <c r="BQQ280" s="674"/>
      <c r="BQR280" s="674"/>
      <c r="BQS280" s="674"/>
      <c r="BQT280" s="676"/>
      <c r="BQU280" s="676"/>
      <c r="BQV280" s="676"/>
      <c r="BQW280" s="676"/>
      <c r="BQX280" s="676"/>
      <c r="BQY280" s="676"/>
      <c r="BQZ280" s="676"/>
      <c r="BRA280" s="676"/>
      <c r="BRB280" s="676"/>
      <c r="BRC280" s="676"/>
      <c r="BRD280" s="676"/>
      <c r="BRE280" s="676"/>
      <c r="BRF280" s="676"/>
      <c r="BRG280" s="676"/>
      <c r="BRH280" s="676"/>
      <c r="BRI280" s="676"/>
      <c r="BRJ280" s="676"/>
      <c r="BRK280" s="676"/>
      <c r="BRL280" s="676"/>
      <c r="BRM280" s="676"/>
      <c r="BRN280" s="676"/>
      <c r="BRO280" s="676"/>
      <c r="BRP280" s="676"/>
      <c r="BRQ280" s="676"/>
      <c r="BRR280" s="676"/>
      <c r="BRS280" s="676"/>
      <c r="BRT280" s="676"/>
      <c r="BRU280" s="676"/>
      <c r="BRV280" s="676"/>
      <c r="BRW280" s="676"/>
      <c r="BRX280" s="676"/>
      <c r="BRY280" s="676"/>
      <c r="BRZ280" s="676"/>
      <c r="BSA280" s="676"/>
      <c r="BSB280" s="676"/>
      <c r="BSC280" s="676"/>
      <c r="BSD280" s="676"/>
      <c r="BSE280" s="676"/>
      <c r="BSF280" s="676"/>
      <c r="BSG280" s="676"/>
      <c r="BSH280" s="676"/>
      <c r="BSI280" s="676"/>
      <c r="BSJ280" s="676"/>
      <c r="BSK280" s="676"/>
      <c r="BSL280" s="674"/>
      <c r="BSM280" s="674"/>
      <c r="BSN280" s="674"/>
      <c r="BSO280" s="674"/>
      <c r="BSP280" s="674"/>
      <c r="BSQ280" s="674"/>
      <c r="BSR280" s="674"/>
      <c r="BSS280" s="674"/>
      <c r="BST280" s="674"/>
      <c r="BSU280" s="674"/>
      <c r="BSV280" s="674"/>
      <c r="BSW280" s="674"/>
      <c r="BSX280" s="674"/>
      <c r="BSY280" s="674"/>
      <c r="BSZ280" s="674"/>
      <c r="BTA280" s="674"/>
      <c r="BTB280" s="674"/>
      <c r="BTC280" s="674"/>
      <c r="BTD280" s="674"/>
      <c r="BTE280" s="674"/>
      <c r="BTF280" s="674"/>
      <c r="BTG280" s="674"/>
      <c r="BTH280" s="674"/>
      <c r="BTI280" s="674"/>
      <c r="BTJ280" s="675"/>
      <c r="BTK280" s="675"/>
      <c r="BTL280" s="675"/>
      <c r="BTM280" s="675"/>
      <c r="BTN280" s="675"/>
      <c r="BTO280" s="674"/>
      <c r="BTP280" s="674"/>
      <c r="BTQ280" s="675"/>
      <c r="BTR280" s="675"/>
      <c r="BTS280" s="674"/>
      <c r="BTT280" s="674"/>
      <c r="BTU280" s="675"/>
      <c r="BTV280" s="675"/>
      <c r="BTW280" s="674"/>
      <c r="BTX280" s="674"/>
      <c r="BTY280" s="674"/>
      <c r="BTZ280" s="674"/>
      <c r="BUA280" s="674"/>
      <c r="BUB280" s="674"/>
      <c r="BUC280" s="674"/>
      <c r="BUD280" s="675"/>
      <c r="BUE280" s="675"/>
      <c r="BUF280" s="674"/>
      <c r="BUG280" s="674"/>
      <c r="BUH280" s="675"/>
      <c r="BUI280" s="675"/>
      <c r="BUJ280" s="674"/>
      <c r="BUK280" s="674"/>
      <c r="BUL280" s="674"/>
      <c r="BUM280" s="674"/>
      <c r="BUN280" s="674"/>
      <c r="BUO280" s="673"/>
      <c r="BUP280" s="677"/>
      <c r="BUQ280" s="674"/>
      <c r="BUR280" s="674"/>
      <c r="BUS280" s="674"/>
      <c r="BUT280" s="674"/>
      <c r="BUU280" s="674"/>
      <c r="BUV280" s="674"/>
      <c r="BUW280" s="674"/>
      <c r="BUX280" s="676"/>
      <c r="BUY280" s="676"/>
      <c r="BUZ280" s="676"/>
      <c r="BVA280" s="676"/>
      <c r="BVB280" s="676"/>
      <c r="BVC280" s="676"/>
      <c r="BVD280" s="676"/>
      <c r="BVE280" s="676"/>
      <c r="BVF280" s="676"/>
      <c r="BVG280" s="676"/>
      <c r="BVH280" s="676"/>
      <c r="BVI280" s="676"/>
      <c r="BVJ280" s="676"/>
      <c r="BVK280" s="676"/>
      <c r="BVL280" s="676"/>
      <c r="BVM280" s="676"/>
      <c r="BVN280" s="676"/>
      <c r="BVO280" s="676"/>
      <c r="BVP280" s="676"/>
      <c r="BVQ280" s="676"/>
      <c r="BVR280" s="676"/>
      <c r="BVS280" s="676"/>
      <c r="BVT280" s="676"/>
      <c r="BVU280" s="676"/>
      <c r="BVV280" s="676"/>
      <c r="BVW280" s="676"/>
      <c r="BVX280" s="676"/>
      <c r="BVY280" s="676"/>
      <c r="BVZ280" s="676"/>
      <c r="BWA280" s="676"/>
      <c r="BWB280" s="676"/>
      <c r="BWC280" s="676"/>
      <c r="BWD280" s="676"/>
      <c r="BWE280" s="676"/>
      <c r="BWF280" s="676"/>
      <c r="BWG280" s="676"/>
      <c r="BWH280" s="676"/>
      <c r="BWI280" s="676"/>
      <c r="BWJ280" s="676"/>
      <c r="BWK280" s="676"/>
      <c r="BWL280" s="676"/>
      <c r="BWM280" s="676"/>
      <c r="BWN280" s="676"/>
      <c r="BWO280" s="676"/>
      <c r="BWP280" s="674"/>
      <c r="BWQ280" s="674"/>
      <c r="BWR280" s="674"/>
      <c r="BWS280" s="674"/>
      <c r="BWT280" s="674"/>
      <c r="BWU280" s="674"/>
      <c r="BWV280" s="674"/>
      <c r="BWW280" s="674"/>
      <c r="BWX280" s="674"/>
      <c r="BWY280" s="674"/>
      <c r="BWZ280" s="674"/>
      <c r="BXA280" s="674"/>
      <c r="BXB280" s="674"/>
      <c r="BXC280" s="674"/>
      <c r="BXD280" s="674"/>
      <c r="BXE280" s="674"/>
      <c r="BXF280" s="674"/>
      <c r="BXG280" s="674"/>
      <c r="BXH280" s="674"/>
      <c r="BXI280" s="674"/>
      <c r="BXJ280" s="674"/>
      <c r="BXK280" s="674"/>
      <c r="BXL280" s="674"/>
      <c r="BXM280" s="674"/>
      <c r="BXN280" s="675"/>
      <c r="BXO280" s="675"/>
      <c r="BXP280" s="675"/>
      <c r="BXQ280" s="675"/>
      <c r="BXR280" s="675"/>
      <c r="BXS280" s="674"/>
      <c r="BXT280" s="674"/>
      <c r="BXU280" s="675"/>
      <c r="BXV280" s="675"/>
      <c r="BXW280" s="674"/>
      <c r="BXX280" s="674"/>
      <c r="BXY280" s="675"/>
      <c r="BXZ280" s="675"/>
      <c r="BYA280" s="674"/>
      <c r="BYB280" s="674"/>
      <c r="BYC280" s="674"/>
      <c r="BYD280" s="674"/>
      <c r="BYE280" s="674"/>
      <c r="BYF280" s="674"/>
      <c r="BYG280" s="674"/>
      <c r="BYH280" s="675"/>
      <c r="BYI280" s="675"/>
      <c r="BYJ280" s="674"/>
      <c r="BYK280" s="674"/>
      <c r="BYL280" s="675"/>
      <c r="BYM280" s="675"/>
      <c r="BYN280" s="674"/>
      <c r="BYO280" s="674"/>
      <c r="BYP280" s="674"/>
      <c r="BYQ280" s="674"/>
      <c r="BYR280" s="674"/>
      <c r="BYS280" s="673"/>
      <c r="BYT280" s="677"/>
      <c r="BYU280" s="674"/>
      <c r="BYV280" s="674"/>
      <c r="BYW280" s="674"/>
      <c r="BYX280" s="674"/>
      <c r="BYY280" s="674"/>
      <c r="BYZ280" s="674"/>
      <c r="BZA280" s="674"/>
      <c r="BZB280" s="676"/>
      <c r="BZC280" s="676"/>
      <c r="BZD280" s="676"/>
      <c r="BZE280" s="676"/>
      <c r="BZF280" s="676"/>
      <c r="BZG280" s="676"/>
      <c r="BZH280" s="676"/>
      <c r="BZI280" s="676"/>
      <c r="BZJ280" s="676"/>
      <c r="BZK280" s="676"/>
      <c r="BZL280" s="676"/>
      <c r="BZM280" s="676"/>
      <c r="BZN280" s="676"/>
      <c r="BZO280" s="676"/>
      <c r="BZP280" s="676"/>
      <c r="BZQ280" s="676"/>
      <c r="BZR280" s="676"/>
      <c r="BZS280" s="676"/>
      <c r="BZT280" s="676"/>
      <c r="BZU280" s="676"/>
      <c r="BZV280" s="676"/>
      <c r="BZW280" s="676"/>
      <c r="BZX280" s="676"/>
      <c r="BZY280" s="676"/>
      <c r="BZZ280" s="676"/>
      <c r="CAA280" s="676"/>
      <c r="CAB280" s="676"/>
      <c r="CAC280" s="676"/>
      <c r="CAD280" s="676"/>
      <c r="CAE280" s="676"/>
      <c r="CAF280" s="676"/>
      <c r="CAG280" s="676"/>
      <c r="CAH280" s="676"/>
      <c r="CAI280" s="676"/>
      <c r="CAJ280" s="676"/>
      <c r="CAK280" s="676"/>
      <c r="CAL280" s="676"/>
      <c r="CAM280" s="676"/>
      <c r="CAN280" s="676"/>
      <c r="CAO280" s="676"/>
      <c r="CAP280" s="676"/>
      <c r="CAQ280" s="676"/>
      <c r="CAR280" s="676"/>
      <c r="CAS280" s="676"/>
      <c r="CAT280" s="674"/>
      <c r="CAU280" s="674"/>
      <c r="CAV280" s="674"/>
      <c r="CAW280" s="674"/>
      <c r="CAX280" s="674"/>
      <c r="CAY280" s="674"/>
      <c r="CAZ280" s="674"/>
      <c r="CBA280" s="674"/>
      <c r="CBB280" s="674"/>
      <c r="CBC280" s="674"/>
      <c r="CBD280" s="674"/>
      <c r="CBE280" s="674"/>
      <c r="CBF280" s="674"/>
      <c r="CBG280" s="674"/>
      <c r="CBH280" s="674"/>
      <c r="CBI280" s="674"/>
      <c r="CBJ280" s="674"/>
      <c r="CBK280" s="674"/>
      <c r="CBL280" s="674"/>
      <c r="CBM280" s="674"/>
      <c r="CBN280" s="674"/>
      <c r="CBO280" s="674"/>
      <c r="CBP280" s="674"/>
      <c r="CBQ280" s="674"/>
      <c r="CBR280" s="675"/>
      <c r="CBS280" s="675"/>
      <c r="CBT280" s="675"/>
      <c r="CBU280" s="675"/>
      <c r="CBV280" s="675"/>
      <c r="CBW280" s="674"/>
      <c r="CBX280" s="674"/>
      <c r="CBY280" s="675"/>
      <c r="CBZ280" s="675"/>
      <c r="CCA280" s="674"/>
      <c r="CCB280" s="674"/>
      <c r="CCC280" s="675"/>
      <c r="CCD280" s="675"/>
      <c r="CCE280" s="674"/>
      <c r="CCF280" s="674"/>
      <c r="CCG280" s="674"/>
      <c r="CCH280" s="674"/>
      <c r="CCI280" s="674"/>
      <c r="CCJ280" s="674"/>
      <c r="CCK280" s="674"/>
      <c r="CCL280" s="675"/>
      <c r="CCM280" s="675"/>
      <c r="CCN280" s="674"/>
      <c r="CCO280" s="674"/>
      <c r="CCP280" s="675"/>
      <c r="CCQ280" s="675"/>
      <c r="CCR280" s="674"/>
      <c r="CCS280" s="674"/>
      <c r="CCT280" s="674"/>
      <c r="CCU280" s="674"/>
      <c r="CCV280" s="674"/>
      <c r="CCW280" s="673"/>
      <c r="CCX280" s="677"/>
      <c r="CCY280" s="674"/>
      <c r="CCZ280" s="674"/>
      <c r="CDA280" s="674"/>
      <c r="CDB280" s="674"/>
      <c r="CDC280" s="674"/>
      <c r="CDD280" s="674"/>
      <c r="CDE280" s="674"/>
      <c r="CDF280" s="676"/>
      <c r="CDG280" s="676"/>
      <c r="CDH280" s="676"/>
      <c r="CDI280" s="676"/>
      <c r="CDJ280" s="676"/>
      <c r="CDK280" s="676"/>
      <c r="CDL280" s="676"/>
      <c r="CDM280" s="676"/>
      <c r="CDN280" s="676"/>
      <c r="CDO280" s="676"/>
      <c r="CDP280" s="676"/>
      <c r="CDQ280" s="676"/>
      <c r="CDR280" s="676"/>
      <c r="CDS280" s="676"/>
      <c r="CDT280" s="676"/>
      <c r="CDU280" s="676"/>
      <c r="CDV280" s="676"/>
      <c r="CDW280" s="676"/>
      <c r="CDX280" s="676"/>
      <c r="CDY280" s="676"/>
      <c r="CDZ280" s="676"/>
      <c r="CEA280" s="676"/>
      <c r="CEB280" s="676"/>
      <c r="CEC280" s="676"/>
      <c r="CED280" s="676"/>
      <c r="CEE280" s="676"/>
      <c r="CEF280" s="676"/>
      <c r="CEG280" s="676"/>
      <c r="CEH280" s="676"/>
      <c r="CEI280" s="676"/>
      <c r="CEJ280" s="676"/>
      <c r="CEK280" s="676"/>
      <c r="CEL280" s="676"/>
      <c r="CEM280" s="676"/>
      <c r="CEN280" s="676"/>
      <c r="CEO280" s="676"/>
      <c r="CEP280" s="676"/>
      <c r="CEQ280" s="676"/>
      <c r="CER280" s="676"/>
      <c r="CES280" s="676"/>
      <c r="CET280" s="676"/>
      <c r="CEU280" s="676"/>
      <c r="CEV280" s="676"/>
      <c r="CEW280" s="676"/>
      <c r="CEX280" s="674"/>
      <c r="CEY280" s="674"/>
      <c r="CEZ280" s="674"/>
      <c r="CFA280" s="674"/>
      <c r="CFB280" s="674"/>
      <c r="CFC280" s="674"/>
      <c r="CFD280" s="674"/>
      <c r="CFE280" s="674"/>
      <c r="CFF280" s="674"/>
      <c r="CFG280" s="674"/>
      <c r="CFH280" s="674"/>
      <c r="CFI280" s="674"/>
      <c r="CFJ280" s="674"/>
      <c r="CFK280" s="674"/>
      <c r="CFL280" s="674"/>
      <c r="CFM280" s="674"/>
      <c r="CFN280" s="674"/>
      <c r="CFO280" s="674"/>
      <c r="CFP280" s="674"/>
      <c r="CFQ280" s="674"/>
      <c r="CFR280" s="674"/>
      <c r="CFS280" s="674"/>
      <c r="CFT280" s="674"/>
      <c r="CFU280" s="674"/>
      <c r="CFV280" s="675"/>
      <c r="CFW280" s="675"/>
      <c r="CFX280" s="675"/>
      <c r="CFY280" s="675"/>
      <c r="CFZ280" s="675"/>
      <c r="CGA280" s="674"/>
      <c r="CGB280" s="674"/>
      <c r="CGC280" s="675"/>
      <c r="CGD280" s="675"/>
      <c r="CGE280" s="674"/>
      <c r="CGF280" s="674"/>
      <c r="CGG280" s="675"/>
      <c r="CGH280" s="675"/>
      <c r="CGI280" s="674"/>
      <c r="CGJ280" s="674"/>
      <c r="CGK280" s="674"/>
      <c r="CGL280" s="674"/>
      <c r="CGM280" s="674"/>
      <c r="CGN280" s="674"/>
      <c r="CGO280" s="674"/>
      <c r="CGP280" s="675"/>
      <c r="CGQ280" s="675"/>
      <c r="CGR280" s="674"/>
      <c r="CGS280" s="674"/>
      <c r="CGT280" s="675"/>
      <c r="CGU280" s="675"/>
      <c r="CGV280" s="674"/>
      <c r="CGW280" s="674"/>
      <c r="CGX280" s="674"/>
      <c r="CGY280" s="674"/>
      <c r="CGZ280" s="674"/>
      <c r="CHA280" s="673"/>
      <c r="CHB280" s="677"/>
      <c r="CHC280" s="674"/>
      <c r="CHD280" s="674"/>
      <c r="CHE280" s="674"/>
      <c r="CHF280" s="674"/>
      <c r="CHG280" s="674"/>
      <c r="CHH280" s="674"/>
      <c r="CHI280" s="674"/>
      <c r="CHJ280" s="676"/>
      <c r="CHK280" s="676"/>
      <c r="CHL280" s="676"/>
      <c r="CHM280" s="676"/>
      <c r="CHN280" s="676"/>
      <c r="CHO280" s="676"/>
      <c r="CHP280" s="676"/>
      <c r="CHQ280" s="676"/>
      <c r="CHR280" s="676"/>
      <c r="CHS280" s="676"/>
      <c r="CHT280" s="676"/>
      <c r="CHU280" s="676"/>
      <c r="CHV280" s="676"/>
      <c r="CHW280" s="676"/>
      <c r="CHX280" s="676"/>
      <c r="CHY280" s="676"/>
      <c r="CHZ280" s="676"/>
      <c r="CIA280" s="676"/>
      <c r="CIB280" s="676"/>
      <c r="CIC280" s="676"/>
      <c r="CID280" s="676"/>
      <c r="CIE280" s="676"/>
      <c r="CIF280" s="676"/>
      <c r="CIG280" s="676"/>
      <c r="CIH280" s="676"/>
      <c r="CII280" s="676"/>
      <c r="CIJ280" s="676"/>
      <c r="CIK280" s="676"/>
      <c r="CIL280" s="676"/>
      <c r="CIM280" s="676"/>
      <c r="CIN280" s="676"/>
      <c r="CIO280" s="676"/>
      <c r="CIP280" s="676"/>
      <c r="CIQ280" s="676"/>
      <c r="CIR280" s="676"/>
      <c r="CIS280" s="676"/>
      <c r="CIT280" s="676"/>
      <c r="CIU280" s="676"/>
      <c r="CIV280" s="676"/>
      <c r="CIW280" s="676"/>
      <c r="CIX280" s="676"/>
      <c r="CIY280" s="676"/>
      <c r="CIZ280" s="676"/>
      <c r="CJA280" s="676"/>
      <c r="CJB280" s="674"/>
      <c r="CJC280" s="674"/>
      <c r="CJD280" s="674"/>
      <c r="CJE280" s="674"/>
      <c r="CJF280" s="674"/>
      <c r="CJG280" s="674"/>
      <c r="CJH280" s="674"/>
      <c r="CJI280" s="674"/>
      <c r="CJJ280" s="674"/>
      <c r="CJK280" s="674"/>
      <c r="CJL280" s="674"/>
      <c r="CJM280" s="674"/>
      <c r="CJN280" s="674"/>
      <c r="CJO280" s="674"/>
      <c r="CJP280" s="674"/>
      <c r="CJQ280" s="674"/>
      <c r="CJR280" s="674"/>
      <c r="CJS280" s="674"/>
      <c r="CJT280" s="674"/>
      <c r="CJU280" s="674"/>
      <c r="CJV280" s="674"/>
      <c r="CJW280" s="674"/>
      <c r="CJX280" s="674"/>
      <c r="CJY280" s="674"/>
      <c r="CJZ280" s="675"/>
      <c r="CKA280" s="675"/>
      <c r="CKB280" s="675"/>
      <c r="CKC280" s="675"/>
      <c r="CKD280" s="675"/>
      <c r="CKE280" s="674"/>
      <c r="CKF280" s="674"/>
      <c r="CKG280" s="675"/>
      <c r="CKH280" s="675"/>
      <c r="CKI280" s="674"/>
      <c r="CKJ280" s="674"/>
      <c r="CKK280" s="675"/>
      <c r="CKL280" s="675"/>
      <c r="CKM280" s="674"/>
      <c r="CKN280" s="674"/>
      <c r="CKO280" s="674"/>
      <c r="CKP280" s="674"/>
      <c r="CKQ280" s="674"/>
      <c r="CKR280" s="674"/>
      <c r="CKS280" s="674"/>
      <c r="CKT280" s="675"/>
      <c r="CKU280" s="675"/>
      <c r="CKV280" s="674"/>
      <c r="CKW280" s="674"/>
      <c r="CKX280" s="675"/>
      <c r="CKY280" s="675"/>
      <c r="CKZ280" s="674"/>
      <c r="CLA280" s="674"/>
      <c r="CLB280" s="674"/>
      <c r="CLC280" s="674"/>
      <c r="CLD280" s="674"/>
      <c r="CLE280" s="673"/>
      <c r="CLF280" s="677"/>
      <c r="CLG280" s="674"/>
      <c r="CLH280" s="674"/>
      <c r="CLI280" s="674"/>
      <c r="CLJ280" s="674"/>
      <c r="CLK280" s="674"/>
      <c r="CLL280" s="674"/>
      <c r="CLM280" s="674"/>
      <c r="CLN280" s="676"/>
      <c r="CLO280" s="676"/>
      <c r="CLP280" s="676"/>
      <c r="CLQ280" s="676"/>
      <c r="CLR280" s="676"/>
      <c r="CLS280" s="676"/>
      <c r="CLT280" s="676"/>
      <c r="CLU280" s="676"/>
      <c r="CLV280" s="676"/>
      <c r="CLW280" s="676"/>
      <c r="CLX280" s="676"/>
      <c r="CLY280" s="676"/>
      <c r="CLZ280" s="676"/>
      <c r="CMA280" s="676"/>
      <c r="CMB280" s="676"/>
      <c r="CMC280" s="676"/>
      <c r="CMD280" s="676"/>
      <c r="CME280" s="676"/>
      <c r="CMF280" s="676"/>
      <c r="CMG280" s="676"/>
      <c r="CMH280" s="676"/>
      <c r="CMI280" s="676"/>
      <c r="CMJ280" s="676"/>
      <c r="CMK280" s="676"/>
      <c r="CML280" s="676"/>
      <c r="CMM280" s="676"/>
      <c r="CMN280" s="676"/>
      <c r="CMO280" s="676"/>
      <c r="CMP280" s="676"/>
      <c r="CMQ280" s="676"/>
      <c r="CMR280" s="676"/>
      <c r="CMS280" s="676"/>
      <c r="CMT280" s="676"/>
      <c r="CMU280" s="676"/>
      <c r="CMV280" s="676"/>
      <c r="CMW280" s="676"/>
      <c r="CMX280" s="676"/>
      <c r="CMY280" s="676"/>
      <c r="CMZ280" s="676"/>
      <c r="CNA280" s="676"/>
      <c r="CNB280" s="676"/>
      <c r="CNC280" s="676"/>
      <c r="CND280" s="676"/>
      <c r="CNE280" s="676"/>
      <c r="CNF280" s="674"/>
      <c r="CNG280" s="674"/>
      <c r="CNH280" s="674"/>
      <c r="CNI280" s="674"/>
      <c r="CNJ280" s="674"/>
      <c r="CNK280" s="674"/>
      <c r="CNL280" s="674"/>
      <c r="CNM280" s="674"/>
      <c r="CNN280" s="674"/>
      <c r="CNO280" s="674"/>
      <c r="CNP280" s="674"/>
      <c r="CNQ280" s="674"/>
      <c r="CNR280" s="674"/>
      <c r="CNS280" s="674"/>
      <c r="CNT280" s="674"/>
      <c r="CNU280" s="674"/>
      <c r="CNV280" s="674"/>
      <c r="CNW280" s="674"/>
      <c r="CNX280" s="674"/>
      <c r="CNY280" s="674"/>
      <c r="CNZ280" s="674"/>
      <c r="COA280" s="674"/>
      <c r="COB280" s="674"/>
      <c r="COC280" s="674"/>
      <c r="COD280" s="675"/>
      <c r="COE280" s="675"/>
      <c r="COF280" s="675"/>
      <c r="COG280" s="675"/>
      <c r="COH280" s="675"/>
      <c r="COI280" s="674"/>
      <c r="COJ280" s="674"/>
      <c r="COK280" s="675"/>
      <c r="COL280" s="675"/>
      <c r="COM280" s="674"/>
      <c r="CON280" s="674"/>
      <c r="COO280" s="675"/>
      <c r="COP280" s="675"/>
      <c r="COQ280" s="674"/>
      <c r="COR280" s="674"/>
      <c r="COS280" s="674"/>
      <c r="COT280" s="674"/>
      <c r="COU280" s="674"/>
      <c r="COV280" s="674"/>
      <c r="COW280" s="674"/>
      <c r="COX280" s="675"/>
      <c r="COY280" s="675"/>
      <c r="COZ280" s="674"/>
      <c r="CPA280" s="674"/>
      <c r="CPB280" s="675"/>
      <c r="CPC280" s="675"/>
      <c r="CPD280" s="674"/>
      <c r="CPE280" s="674"/>
      <c r="CPF280" s="674"/>
      <c r="CPG280" s="674"/>
      <c r="CPH280" s="674"/>
      <c r="CPI280" s="673"/>
      <c r="CPJ280" s="677"/>
      <c r="CPK280" s="674"/>
      <c r="CPL280" s="674"/>
      <c r="CPM280" s="674"/>
      <c r="CPN280" s="674"/>
      <c r="CPO280" s="674"/>
      <c r="CPP280" s="674"/>
      <c r="CPQ280" s="674"/>
      <c r="CPR280" s="676"/>
      <c r="CPS280" s="676"/>
      <c r="CPT280" s="676"/>
      <c r="CPU280" s="676"/>
      <c r="CPV280" s="676"/>
      <c r="CPW280" s="676"/>
      <c r="CPX280" s="676"/>
      <c r="CPY280" s="676"/>
      <c r="CPZ280" s="676"/>
      <c r="CQA280" s="676"/>
      <c r="CQB280" s="676"/>
      <c r="CQC280" s="676"/>
      <c r="CQD280" s="676"/>
      <c r="CQE280" s="676"/>
      <c r="CQF280" s="676"/>
      <c r="CQG280" s="676"/>
      <c r="CQH280" s="676"/>
      <c r="CQI280" s="676"/>
      <c r="CQJ280" s="676"/>
      <c r="CQK280" s="676"/>
      <c r="CQL280" s="676"/>
      <c r="CQM280" s="676"/>
      <c r="CQN280" s="676"/>
      <c r="CQO280" s="676"/>
      <c r="CQP280" s="676"/>
      <c r="CQQ280" s="676"/>
      <c r="CQR280" s="676"/>
      <c r="CQS280" s="676"/>
      <c r="CQT280" s="676"/>
      <c r="CQU280" s="676"/>
      <c r="CQV280" s="676"/>
      <c r="CQW280" s="676"/>
      <c r="CQX280" s="676"/>
      <c r="CQY280" s="676"/>
      <c r="CQZ280" s="676"/>
      <c r="CRA280" s="676"/>
      <c r="CRB280" s="676"/>
      <c r="CRC280" s="676"/>
      <c r="CRD280" s="676"/>
      <c r="CRE280" s="676"/>
      <c r="CRF280" s="676"/>
      <c r="CRG280" s="676"/>
      <c r="CRH280" s="676"/>
      <c r="CRI280" s="676"/>
      <c r="CRJ280" s="674"/>
      <c r="CRK280" s="674"/>
      <c r="CRL280" s="674"/>
      <c r="CRM280" s="674"/>
      <c r="CRN280" s="674"/>
      <c r="CRO280" s="674"/>
      <c r="CRP280" s="674"/>
      <c r="CRQ280" s="674"/>
      <c r="CRR280" s="674"/>
      <c r="CRS280" s="674"/>
      <c r="CRT280" s="674"/>
      <c r="CRU280" s="674"/>
      <c r="CRV280" s="674"/>
      <c r="CRW280" s="674"/>
      <c r="CRX280" s="674"/>
      <c r="CRY280" s="674"/>
      <c r="CRZ280" s="674"/>
      <c r="CSA280" s="674"/>
      <c r="CSB280" s="674"/>
      <c r="CSC280" s="674"/>
      <c r="CSD280" s="674"/>
      <c r="CSE280" s="674"/>
      <c r="CSF280" s="674"/>
      <c r="CSG280" s="674"/>
      <c r="CSH280" s="675"/>
      <c r="CSI280" s="675"/>
      <c r="CSJ280" s="675"/>
      <c r="CSK280" s="675"/>
      <c r="CSL280" s="675"/>
      <c r="CSM280" s="674"/>
      <c r="CSN280" s="674"/>
      <c r="CSO280" s="675"/>
      <c r="CSP280" s="675"/>
      <c r="CSQ280" s="674"/>
      <c r="CSR280" s="674"/>
      <c r="CSS280" s="675"/>
      <c r="CST280" s="675"/>
      <c r="CSU280" s="674"/>
      <c r="CSV280" s="674"/>
      <c r="CSW280" s="674"/>
      <c r="CSX280" s="674"/>
      <c r="CSY280" s="674"/>
      <c r="CSZ280" s="674"/>
      <c r="CTA280" s="674"/>
      <c r="CTB280" s="675"/>
      <c r="CTC280" s="675"/>
      <c r="CTD280" s="674"/>
      <c r="CTE280" s="674"/>
      <c r="CTF280" s="675"/>
      <c r="CTG280" s="675"/>
      <c r="CTH280" s="674"/>
      <c r="CTI280" s="674"/>
      <c r="CTJ280" s="674"/>
      <c r="CTK280" s="674"/>
      <c r="CTL280" s="674"/>
      <c r="CTM280" s="673"/>
      <c r="CTN280" s="677"/>
      <c r="CTO280" s="674"/>
      <c r="CTP280" s="674"/>
      <c r="CTQ280" s="674"/>
      <c r="CTR280" s="674"/>
      <c r="CTS280" s="674"/>
      <c r="CTT280" s="674"/>
      <c r="CTU280" s="674"/>
      <c r="CTV280" s="676"/>
      <c r="CTW280" s="676"/>
      <c r="CTX280" s="676"/>
      <c r="CTY280" s="676"/>
      <c r="CTZ280" s="676"/>
      <c r="CUA280" s="676"/>
      <c r="CUB280" s="676"/>
      <c r="CUC280" s="676"/>
      <c r="CUD280" s="676"/>
      <c r="CUE280" s="676"/>
      <c r="CUF280" s="676"/>
      <c r="CUG280" s="676"/>
      <c r="CUH280" s="676"/>
      <c r="CUI280" s="676"/>
      <c r="CUJ280" s="676"/>
      <c r="CUK280" s="676"/>
      <c r="CUL280" s="676"/>
      <c r="CUM280" s="676"/>
      <c r="CUN280" s="676"/>
      <c r="CUO280" s="676"/>
      <c r="CUP280" s="676"/>
      <c r="CUQ280" s="676"/>
      <c r="CUR280" s="676"/>
      <c r="CUS280" s="676"/>
      <c r="CUT280" s="676"/>
      <c r="CUU280" s="676"/>
      <c r="CUV280" s="676"/>
      <c r="CUW280" s="676"/>
      <c r="CUX280" s="676"/>
      <c r="CUY280" s="676"/>
      <c r="CUZ280" s="676"/>
      <c r="CVA280" s="676"/>
      <c r="CVB280" s="676"/>
      <c r="CVC280" s="676"/>
      <c r="CVD280" s="676"/>
      <c r="CVE280" s="676"/>
      <c r="CVF280" s="676"/>
      <c r="CVG280" s="676"/>
      <c r="CVH280" s="676"/>
      <c r="CVI280" s="676"/>
      <c r="CVJ280" s="676"/>
      <c r="CVK280" s="676"/>
      <c r="CVL280" s="676"/>
      <c r="CVM280" s="676"/>
      <c r="CVN280" s="674"/>
      <c r="CVO280" s="674"/>
      <c r="CVP280" s="674"/>
      <c r="CVQ280" s="674"/>
      <c r="CVR280" s="674"/>
      <c r="CVS280" s="674"/>
      <c r="CVT280" s="674"/>
      <c r="CVU280" s="674"/>
      <c r="CVV280" s="674"/>
      <c r="CVW280" s="674"/>
      <c r="CVX280" s="674"/>
      <c r="CVY280" s="674"/>
      <c r="CVZ280" s="674"/>
      <c r="CWA280" s="674"/>
      <c r="CWB280" s="674"/>
      <c r="CWC280" s="674"/>
      <c r="CWD280" s="674"/>
      <c r="CWE280" s="674"/>
      <c r="CWF280" s="674"/>
      <c r="CWG280" s="674"/>
      <c r="CWH280" s="674"/>
      <c r="CWI280" s="674"/>
      <c r="CWJ280" s="674"/>
      <c r="CWK280" s="674"/>
      <c r="CWL280" s="675"/>
      <c r="CWM280" s="675"/>
      <c r="CWN280" s="675"/>
      <c r="CWO280" s="675"/>
      <c r="CWP280" s="675"/>
      <c r="CWQ280" s="674"/>
      <c r="CWR280" s="674"/>
      <c r="CWS280" s="675"/>
      <c r="CWT280" s="675"/>
      <c r="CWU280" s="674"/>
      <c r="CWV280" s="674"/>
      <c r="CWW280" s="675"/>
      <c r="CWX280" s="675"/>
      <c r="CWY280" s="674"/>
      <c r="CWZ280" s="674"/>
      <c r="CXA280" s="674"/>
      <c r="CXB280" s="674"/>
      <c r="CXC280" s="674"/>
      <c r="CXD280" s="674"/>
      <c r="CXE280" s="674"/>
      <c r="CXF280" s="675"/>
      <c r="CXG280" s="675"/>
      <c r="CXH280" s="674"/>
      <c r="CXI280" s="674"/>
      <c r="CXJ280" s="675"/>
      <c r="CXK280" s="675"/>
      <c r="CXL280" s="674"/>
      <c r="CXM280" s="674"/>
      <c r="CXN280" s="674"/>
      <c r="CXO280" s="674"/>
      <c r="CXP280" s="674"/>
      <c r="CXQ280" s="673"/>
      <c r="CXR280" s="677"/>
      <c r="CXS280" s="674"/>
      <c r="CXT280" s="674"/>
      <c r="CXU280" s="674"/>
      <c r="CXV280" s="674"/>
      <c r="CXW280" s="674"/>
      <c r="CXX280" s="674"/>
      <c r="CXY280" s="674"/>
      <c r="CXZ280" s="676"/>
      <c r="CYA280" s="676"/>
      <c r="CYB280" s="676"/>
      <c r="CYC280" s="676"/>
      <c r="CYD280" s="676"/>
      <c r="CYE280" s="676"/>
      <c r="CYF280" s="676"/>
      <c r="CYG280" s="676"/>
      <c r="CYH280" s="676"/>
      <c r="CYI280" s="676"/>
      <c r="CYJ280" s="676"/>
      <c r="CYK280" s="676"/>
      <c r="CYL280" s="676"/>
      <c r="CYM280" s="676"/>
      <c r="CYN280" s="676"/>
      <c r="CYO280" s="676"/>
      <c r="CYP280" s="676"/>
      <c r="CYQ280" s="676"/>
      <c r="CYR280" s="676"/>
      <c r="CYS280" s="676"/>
      <c r="CYT280" s="676"/>
      <c r="CYU280" s="676"/>
      <c r="CYV280" s="676"/>
      <c r="CYW280" s="676"/>
      <c r="CYX280" s="676"/>
      <c r="CYY280" s="676"/>
      <c r="CYZ280" s="676"/>
      <c r="CZA280" s="676"/>
      <c r="CZB280" s="676"/>
      <c r="CZC280" s="676"/>
      <c r="CZD280" s="676"/>
      <c r="CZE280" s="676"/>
      <c r="CZF280" s="676"/>
      <c r="CZG280" s="676"/>
      <c r="CZH280" s="676"/>
      <c r="CZI280" s="676"/>
      <c r="CZJ280" s="676"/>
      <c r="CZK280" s="676"/>
      <c r="CZL280" s="676"/>
      <c r="CZM280" s="676"/>
      <c r="CZN280" s="676"/>
      <c r="CZO280" s="676"/>
      <c r="CZP280" s="676"/>
      <c r="CZQ280" s="676"/>
      <c r="CZR280" s="674"/>
      <c r="CZS280" s="674"/>
      <c r="CZT280" s="674"/>
      <c r="CZU280" s="674"/>
      <c r="CZV280" s="674"/>
      <c r="CZW280" s="674"/>
      <c r="CZX280" s="674"/>
      <c r="CZY280" s="674"/>
      <c r="CZZ280" s="674"/>
      <c r="DAA280" s="674"/>
      <c r="DAB280" s="674"/>
      <c r="DAC280" s="674"/>
      <c r="DAD280" s="674"/>
      <c r="DAE280" s="674"/>
      <c r="DAF280" s="674"/>
      <c r="DAG280" s="674"/>
      <c r="DAH280" s="674"/>
      <c r="DAI280" s="674"/>
      <c r="DAJ280" s="674"/>
      <c r="DAK280" s="674"/>
      <c r="DAL280" s="674"/>
      <c r="DAM280" s="674"/>
      <c r="DAN280" s="674"/>
      <c r="DAO280" s="674"/>
      <c r="DAP280" s="675"/>
      <c r="DAQ280" s="675"/>
      <c r="DAR280" s="675"/>
      <c r="DAS280" s="675"/>
      <c r="DAT280" s="675"/>
      <c r="DAU280" s="674"/>
      <c r="DAV280" s="674"/>
      <c r="DAW280" s="675"/>
      <c r="DAX280" s="675"/>
      <c r="DAY280" s="674"/>
      <c r="DAZ280" s="674"/>
      <c r="DBA280" s="675"/>
      <c r="DBB280" s="675"/>
      <c r="DBC280" s="674"/>
      <c r="DBD280" s="674"/>
      <c r="DBE280" s="674"/>
      <c r="DBF280" s="674"/>
      <c r="DBG280" s="674"/>
      <c r="DBH280" s="674"/>
      <c r="DBI280" s="674"/>
      <c r="DBJ280" s="675"/>
      <c r="DBK280" s="675"/>
      <c r="DBL280" s="674"/>
      <c r="DBM280" s="674"/>
      <c r="DBN280" s="675"/>
      <c r="DBO280" s="675"/>
      <c r="DBP280" s="674"/>
      <c r="DBQ280" s="674"/>
      <c r="DBR280" s="674"/>
      <c r="DBS280" s="674"/>
      <c r="DBT280" s="674"/>
      <c r="DBU280" s="673"/>
      <c r="DBV280" s="677"/>
      <c r="DBW280" s="674"/>
      <c r="DBX280" s="674"/>
      <c r="DBY280" s="674"/>
      <c r="DBZ280" s="674"/>
      <c r="DCA280" s="674"/>
      <c r="DCB280" s="674"/>
      <c r="DCC280" s="674"/>
      <c r="DCD280" s="676"/>
      <c r="DCE280" s="676"/>
      <c r="DCF280" s="676"/>
      <c r="DCG280" s="676"/>
      <c r="DCH280" s="676"/>
      <c r="DCI280" s="676"/>
      <c r="DCJ280" s="676"/>
      <c r="DCK280" s="676"/>
      <c r="DCL280" s="676"/>
      <c r="DCM280" s="676"/>
      <c r="DCN280" s="676"/>
      <c r="DCO280" s="676"/>
      <c r="DCP280" s="676"/>
      <c r="DCQ280" s="676"/>
      <c r="DCR280" s="676"/>
      <c r="DCS280" s="676"/>
      <c r="DCT280" s="676"/>
      <c r="DCU280" s="676"/>
      <c r="DCV280" s="676"/>
      <c r="DCW280" s="676"/>
      <c r="DCX280" s="676"/>
      <c r="DCY280" s="676"/>
      <c r="DCZ280" s="676"/>
      <c r="DDA280" s="676"/>
      <c r="DDB280" s="676"/>
      <c r="DDC280" s="676"/>
      <c r="DDD280" s="676"/>
      <c r="DDE280" s="676"/>
      <c r="DDF280" s="676"/>
      <c r="DDG280" s="676"/>
      <c r="DDH280" s="676"/>
      <c r="DDI280" s="676"/>
      <c r="DDJ280" s="676"/>
      <c r="DDK280" s="676"/>
      <c r="DDL280" s="676"/>
      <c r="DDM280" s="676"/>
      <c r="DDN280" s="676"/>
      <c r="DDO280" s="676"/>
      <c r="DDP280" s="676"/>
      <c r="DDQ280" s="676"/>
      <c r="DDR280" s="676"/>
      <c r="DDS280" s="676"/>
      <c r="DDT280" s="676"/>
      <c r="DDU280" s="676"/>
      <c r="DDV280" s="674"/>
      <c r="DDW280" s="674"/>
      <c r="DDX280" s="674"/>
      <c r="DDY280" s="674"/>
      <c r="DDZ280" s="674"/>
      <c r="DEA280" s="674"/>
      <c r="DEB280" s="674"/>
      <c r="DEC280" s="674"/>
      <c r="DED280" s="674"/>
      <c r="DEE280" s="674"/>
      <c r="DEF280" s="674"/>
      <c r="DEG280" s="674"/>
      <c r="DEH280" s="674"/>
      <c r="DEI280" s="674"/>
      <c r="DEJ280" s="674"/>
      <c r="DEK280" s="674"/>
      <c r="DEL280" s="674"/>
      <c r="DEM280" s="674"/>
      <c r="DEN280" s="674"/>
      <c r="DEO280" s="674"/>
      <c r="DEP280" s="674"/>
      <c r="DEQ280" s="674"/>
      <c r="DER280" s="674"/>
      <c r="DES280" s="674"/>
      <c r="DET280" s="675"/>
      <c r="DEU280" s="675"/>
      <c r="DEV280" s="675"/>
      <c r="DEW280" s="675"/>
      <c r="DEX280" s="675"/>
      <c r="DEY280" s="674"/>
      <c r="DEZ280" s="674"/>
      <c r="DFA280" s="675"/>
      <c r="DFB280" s="675"/>
      <c r="DFC280" s="674"/>
      <c r="DFD280" s="674"/>
      <c r="DFE280" s="675"/>
      <c r="DFF280" s="675"/>
      <c r="DFG280" s="674"/>
      <c r="DFH280" s="674"/>
      <c r="DFI280" s="674"/>
      <c r="DFJ280" s="674"/>
      <c r="DFK280" s="674"/>
      <c r="DFL280" s="674"/>
      <c r="DFM280" s="674"/>
      <c r="DFN280" s="675"/>
      <c r="DFO280" s="675"/>
      <c r="DFP280" s="674"/>
      <c r="DFQ280" s="674"/>
      <c r="DFR280" s="675"/>
      <c r="DFS280" s="675"/>
      <c r="DFT280" s="674"/>
      <c r="DFU280" s="674"/>
      <c r="DFV280" s="674"/>
      <c r="DFW280" s="674"/>
      <c r="DFX280" s="674"/>
      <c r="DFY280" s="673"/>
      <c r="DFZ280" s="677"/>
      <c r="DGA280" s="674"/>
      <c r="DGB280" s="674"/>
      <c r="DGC280" s="674"/>
      <c r="DGD280" s="674"/>
      <c r="DGE280" s="674"/>
      <c r="DGF280" s="674"/>
      <c r="DGG280" s="674"/>
      <c r="DGH280" s="676"/>
      <c r="DGI280" s="676"/>
      <c r="DGJ280" s="676"/>
      <c r="DGK280" s="676"/>
      <c r="DGL280" s="676"/>
      <c r="DGM280" s="676"/>
      <c r="DGN280" s="676"/>
      <c r="DGO280" s="676"/>
      <c r="DGP280" s="676"/>
      <c r="DGQ280" s="676"/>
      <c r="DGR280" s="676"/>
      <c r="DGS280" s="676"/>
      <c r="DGT280" s="676"/>
      <c r="DGU280" s="676"/>
      <c r="DGV280" s="676"/>
      <c r="DGW280" s="676"/>
      <c r="DGX280" s="676"/>
      <c r="DGY280" s="676"/>
      <c r="DGZ280" s="676"/>
      <c r="DHA280" s="676"/>
      <c r="DHB280" s="676"/>
      <c r="DHC280" s="676"/>
      <c r="DHD280" s="676"/>
      <c r="DHE280" s="676"/>
      <c r="DHF280" s="676"/>
      <c r="DHG280" s="676"/>
      <c r="DHH280" s="676"/>
      <c r="DHI280" s="676"/>
      <c r="DHJ280" s="676"/>
      <c r="DHK280" s="676"/>
      <c r="DHL280" s="676"/>
      <c r="DHM280" s="676"/>
      <c r="DHN280" s="676"/>
      <c r="DHO280" s="676"/>
      <c r="DHP280" s="676"/>
      <c r="DHQ280" s="676"/>
      <c r="DHR280" s="676"/>
      <c r="DHS280" s="676"/>
      <c r="DHT280" s="676"/>
      <c r="DHU280" s="676"/>
      <c r="DHV280" s="676"/>
      <c r="DHW280" s="676"/>
      <c r="DHX280" s="676"/>
      <c r="DHY280" s="676"/>
      <c r="DHZ280" s="674"/>
      <c r="DIA280" s="674"/>
      <c r="DIB280" s="674"/>
      <c r="DIC280" s="674"/>
      <c r="DID280" s="674"/>
      <c r="DIE280" s="674"/>
      <c r="DIF280" s="674"/>
      <c r="DIG280" s="674"/>
      <c r="DIH280" s="674"/>
      <c r="DII280" s="674"/>
      <c r="DIJ280" s="674"/>
      <c r="DIK280" s="674"/>
      <c r="DIL280" s="674"/>
      <c r="DIM280" s="674"/>
      <c r="DIN280" s="674"/>
      <c r="DIO280" s="674"/>
      <c r="DIP280" s="674"/>
      <c r="DIQ280" s="674"/>
      <c r="DIR280" s="674"/>
      <c r="DIS280" s="674"/>
      <c r="DIT280" s="674"/>
      <c r="DIU280" s="674"/>
      <c r="DIV280" s="674"/>
      <c r="DIW280" s="674"/>
      <c r="DIX280" s="675"/>
      <c r="DIY280" s="675"/>
      <c r="DIZ280" s="675"/>
      <c r="DJA280" s="675"/>
      <c r="DJB280" s="675"/>
      <c r="DJC280" s="674"/>
      <c r="DJD280" s="674"/>
      <c r="DJE280" s="675"/>
      <c r="DJF280" s="675"/>
      <c r="DJG280" s="674"/>
      <c r="DJH280" s="674"/>
      <c r="DJI280" s="675"/>
      <c r="DJJ280" s="675"/>
      <c r="DJK280" s="674"/>
      <c r="DJL280" s="674"/>
      <c r="DJM280" s="674"/>
      <c r="DJN280" s="674"/>
      <c r="DJO280" s="674"/>
      <c r="DJP280" s="674"/>
      <c r="DJQ280" s="674"/>
      <c r="DJR280" s="675"/>
      <c r="DJS280" s="675"/>
      <c r="DJT280" s="674"/>
      <c r="DJU280" s="674"/>
      <c r="DJV280" s="675"/>
      <c r="DJW280" s="675"/>
      <c r="DJX280" s="674"/>
      <c r="DJY280" s="674"/>
      <c r="DJZ280" s="674"/>
      <c r="DKA280" s="674"/>
      <c r="DKB280" s="674"/>
      <c r="DKC280" s="673"/>
      <c r="DKD280" s="677"/>
      <c r="DKE280" s="674"/>
      <c r="DKF280" s="674"/>
      <c r="DKG280" s="674"/>
      <c r="DKH280" s="674"/>
      <c r="DKI280" s="674"/>
      <c r="DKJ280" s="674"/>
      <c r="DKK280" s="674"/>
      <c r="DKL280" s="676"/>
      <c r="DKM280" s="676"/>
      <c r="DKN280" s="676"/>
      <c r="DKO280" s="676"/>
      <c r="DKP280" s="676"/>
      <c r="DKQ280" s="676"/>
      <c r="DKR280" s="676"/>
      <c r="DKS280" s="676"/>
      <c r="DKT280" s="676"/>
      <c r="DKU280" s="676"/>
      <c r="DKV280" s="676"/>
      <c r="DKW280" s="676"/>
      <c r="DKX280" s="676"/>
      <c r="DKY280" s="676"/>
      <c r="DKZ280" s="676"/>
      <c r="DLA280" s="676"/>
      <c r="DLB280" s="676"/>
      <c r="DLC280" s="676"/>
      <c r="DLD280" s="676"/>
      <c r="DLE280" s="676"/>
      <c r="DLF280" s="676"/>
      <c r="DLG280" s="676"/>
      <c r="DLH280" s="676"/>
      <c r="DLI280" s="676"/>
      <c r="DLJ280" s="676"/>
      <c r="DLK280" s="676"/>
      <c r="DLL280" s="676"/>
      <c r="DLM280" s="676"/>
      <c r="DLN280" s="676"/>
      <c r="DLO280" s="676"/>
      <c r="DLP280" s="676"/>
      <c r="DLQ280" s="676"/>
      <c r="DLR280" s="676"/>
      <c r="DLS280" s="676"/>
      <c r="DLT280" s="676"/>
      <c r="DLU280" s="676"/>
      <c r="DLV280" s="676"/>
      <c r="DLW280" s="676"/>
      <c r="DLX280" s="676"/>
      <c r="DLY280" s="676"/>
      <c r="DLZ280" s="676"/>
      <c r="DMA280" s="676"/>
      <c r="DMB280" s="676"/>
      <c r="DMC280" s="676"/>
      <c r="DMD280" s="674"/>
      <c r="DME280" s="674"/>
      <c r="DMF280" s="674"/>
      <c r="DMG280" s="674"/>
      <c r="DMH280" s="674"/>
      <c r="DMI280" s="674"/>
      <c r="DMJ280" s="674"/>
      <c r="DMK280" s="674"/>
      <c r="DML280" s="674"/>
      <c r="DMM280" s="674"/>
      <c r="DMN280" s="674"/>
      <c r="DMO280" s="674"/>
      <c r="DMP280" s="674"/>
      <c r="DMQ280" s="674"/>
      <c r="DMR280" s="674"/>
      <c r="DMS280" s="674"/>
      <c r="DMT280" s="674"/>
      <c r="DMU280" s="674"/>
      <c r="DMV280" s="674"/>
      <c r="DMW280" s="674"/>
      <c r="DMX280" s="674"/>
      <c r="DMY280" s="674"/>
      <c r="DMZ280" s="674"/>
      <c r="DNA280" s="674"/>
      <c r="DNB280" s="675"/>
      <c r="DNC280" s="675"/>
      <c r="DND280" s="675"/>
      <c r="DNE280" s="675"/>
      <c r="DNF280" s="675"/>
      <c r="DNG280" s="674"/>
      <c r="DNH280" s="674"/>
      <c r="DNI280" s="675"/>
      <c r="DNJ280" s="675"/>
      <c r="DNK280" s="674"/>
      <c r="DNL280" s="674"/>
      <c r="DNM280" s="675"/>
      <c r="DNN280" s="675"/>
      <c r="DNO280" s="674"/>
      <c r="DNP280" s="674"/>
      <c r="DNQ280" s="674"/>
      <c r="DNR280" s="674"/>
      <c r="DNS280" s="674"/>
      <c r="DNT280" s="674"/>
      <c r="DNU280" s="674"/>
      <c r="DNV280" s="675"/>
      <c r="DNW280" s="675"/>
      <c r="DNX280" s="674"/>
      <c r="DNY280" s="674"/>
      <c r="DNZ280" s="675"/>
      <c r="DOA280" s="675"/>
      <c r="DOB280" s="674"/>
      <c r="DOC280" s="674"/>
      <c r="DOD280" s="674"/>
      <c r="DOE280" s="674"/>
      <c r="DOF280" s="674"/>
      <c r="DOG280" s="673"/>
      <c r="DOH280" s="677"/>
      <c r="DOI280" s="674"/>
      <c r="DOJ280" s="674"/>
      <c r="DOK280" s="674"/>
      <c r="DOL280" s="674"/>
      <c r="DOM280" s="674"/>
      <c r="DON280" s="674"/>
      <c r="DOO280" s="674"/>
      <c r="DOP280" s="676"/>
      <c r="DOQ280" s="676"/>
      <c r="DOR280" s="676"/>
      <c r="DOS280" s="676"/>
      <c r="DOT280" s="676"/>
      <c r="DOU280" s="676"/>
      <c r="DOV280" s="676"/>
      <c r="DOW280" s="676"/>
      <c r="DOX280" s="676"/>
      <c r="DOY280" s="676"/>
      <c r="DOZ280" s="676"/>
      <c r="DPA280" s="676"/>
      <c r="DPB280" s="676"/>
      <c r="DPC280" s="676"/>
      <c r="DPD280" s="676"/>
      <c r="DPE280" s="676"/>
      <c r="DPF280" s="676"/>
      <c r="DPG280" s="676"/>
      <c r="DPH280" s="676"/>
      <c r="DPI280" s="676"/>
      <c r="DPJ280" s="676"/>
      <c r="DPK280" s="676"/>
      <c r="DPL280" s="676"/>
      <c r="DPM280" s="676"/>
      <c r="DPN280" s="676"/>
      <c r="DPO280" s="676"/>
      <c r="DPP280" s="676"/>
      <c r="DPQ280" s="676"/>
      <c r="DPR280" s="676"/>
      <c r="DPS280" s="676"/>
      <c r="DPT280" s="676"/>
      <c r="DPU280" s="676"/>
      <c r="DPV280" s="676"/>
      <c r="DPW280" s="676"/>
      <c r="DPX280" s="676"/>
      <c r="DPY280" s="676"/>
      <c r="DPZ280" s="676"/>
      <c r="DQA280" s="676"/>
      <c r="DQB280" s="676"/>
      <c r="DQC280" s="676"/>
      <c r="DQD280" s="676"/>
      <c r="DQE280" s="676"/>
      <c r="DQF280" s="676"/>
      <c r="DQG280" s="676"/>
      <c r="DQH280" s="674"/>
      <c r="DQI280" s="674"/>
      <c r="DQJ280" s="674"/>
      <c r="DQK280" s="674"/>
      <c r="DQL280" s="674"/>
      <c r="DQM280" s="674"/>
      <c r="DQN280" s="674"/>
      <c r="DQO280" s="674"/>
      <c r="DQP280" s="674"/>
      <c r="DQQ280" s="674"/>
      <c r="DQR280" s="674"/>
      <c r="DQS280" s="674"/>
      <c r="DQT280" s="674"/>
      <c r="DQU280" s="674"/>
      <c r="DQV280" s="674"/>
      <c r="DQW280" s="674"/>
      <c r="DQX280" s="674"/>
      <c r="DQY280" s="674"/>
      <c r="DQZ280" s="674"/>
      <c r="DRA280" s="674"/>
      <c r="DRB280" s="674"/>
      <c r="DRC280" s="674"/>
      <c r="DRD280" s="674"/>
      <c r="DRE280" s="674"/>
      <c r="DRF280" s="675"/>
      <c r="DRG280" s="675"/>
      <c r="DRH280" s="675"/>
      <c r="DRI280" s="675"/>
      <c r="DRJ280" s="675"/>
      <c r="DRK280" s="674"/>
      <c r="DRL280" s="674"/>
      <c r="DRM280" s="675"/>
      <c r="DRN280" s="675"/>
      <c r="DRO280" s="674"/>
      <c r="DRP280" s="674"/>
      <c r="DRQ280" s="675"/>
      <c r="DRR280" s="675"/>
      <c r="DRS280" s="674"/>
      <c r="DRT280" s="674"/>
      <c r="DRU280" s="674"/>
      <c r="DRV280" s="674"/>
      <c r="DRW280" s="674"/>
      <c r="DRX280" s="674"/>
      <c r="DRY280" s="674"/>
      <c r="DRZ280" s="675"/>
      <c r="DSA280" s="675"/>
      <c r="DSB280" s="674"/>
      <c r="DSC280" s="674"/>
      <c r="DSD280" s="675"/>
      <c r="DSE280" s="675"/>
      <c r="DSF280" s="674"/>
      <c r="DSG280" s="674"/>
      <c r="DSH280" s="674"/>
      <c r="DSI280" s="674"/>
      <c r="DSJ280" s="674"/>
      <c r="DSK280" s="673"/>
      <c r="DSL280" s="677"/>
      <c r="DSM280" s="674"/>
      <c r="DSN280" s="674"/>
      <c r="DSO280" s="674"/>
      <c r="DSP280" s="674"/>
      <c r="DSQ280" s="674"/>
      <c r="DSR280" s="674"/>
      <c r="DSS280" s="674"/>
      <c r="DST280" s="676"/>
      <c r="DSU280" s="676"/>
      <c r="DSV280" s="676"/>
      <c r="DSW280" s="676"/>
      <c r="DSX280" s="676"/>
      <c r="DSY280" s="676"/>
      <c r="DSZ280" s="676"/>
      <c r="DTA280" s="676"/>
      <c r="DTB280" s="676"/>
      <c r="DTC280" s="676"/>
      <c r="DTD280" s="676"/>
      <c r="DTE280" s="676"/>
      <c r="DTF280" s="676"/>
      <c r="DTG280" s="676"/>
      <c r="DTH280" s="676"/>
      <c r="DTI280" s="676"/>
      <c r="DTJ280" s="676"/>
      <c r="DTK280" s="676"/>
      <c r="DTL280" s="676"/>
      <c r="DTM280" s="676"/>
      <c r="DTN280" s="676"/>
      <c r="DTO280" s="676"/>
      <c r="DTP280" s="676"/>
      <c r="DTQ280" s="676"/>
      <c r="DTR280" s="676"/>
      <c r="DTS280" s="676"/>
      <c r="DTT280" s="676"/>
      <c r="DTU280" s="676"/>
      <c r="DTV280" s="676"/>
      <c r="DTW280" s="676"/>
      <c r="DTX280" s="676"/>
      <c r="DTY280" s="676"/>
      <c r="DTZ280" s="676"/>
      <c r="DUA280" s="676"/>
      <c r="DUB280" s="676"/>
      <c r="DUC280" s="676"/>
      <c r="DUD280" s="676"/>
      <c r="DUE280" s="676"/>
      <c r="DUF280" s="676"/>
      <c r="DUG280" s="676"/>
      <c r="DUH280" s="676"/>
      <c r="DUI280" s="676"/>
      <c r="DUJ280" s="676"/>
      <c r="DUK280" s="676"/>
      <c r="DUL280" s="674"/>
      <c r="DUM280" s="674"/>
      <c r="DUN280" s="674"/>
      <c r="DUO280" s="674"/>
      <c r="DUP280" s="674"/>
      <c r="DUQ280" s="674"/>
      <c r="DUR280" s="674"/>
      <c r="DUS280" s="674"/>
      <c r="DUT280" s="674"/>
      <c r="DUU280" s="674"/>
      <c r="DUV280" s="674"/>
      <c r="DUW280" s="674"/>
      <c r="DUX280" s="674"/>
      <c r="DUY280" s="674"/>
      <c r="DUZ280" s="674"/>
      <c r="DVA280" s="674"/>
      <c r="DVB280" s="674"/>
      <c r="DVC280" s="674"/>
      <c r="DVD280" s="674"/>
      <c r="DVE280" s="674"/>
      <c r="DVF280" s="674"/>
      <c r="DVG280" s="674"/>
      <c r="DVH280" s="674"/>
      <c r="DVI280" s="674"/>
      <c r="DVJ280" s="675"/>
      <c r="DVK280" s="675"/>
      <c r="DVL280" s="675"/>
      <c r="DVM280" s="675"/>
      <c r="DVN280" s="675"/>
      <c r="DVO280" s="674"/>
      <c r="DVP280" s="674"/>
      <c r="DVQ280" s="675"/>
      <c r="DVR280" s="675"/>
      <c r="DVS280" s="674"/>
      <c r="DVT280" s="674"/>
      <c r="DVU280" s="675"/>
      <c r="DVV280" s="675"/>
      <c r="DVW280" s="674"/>
      <c r="DVX280" s="674"/>
      <c r="DVY280" s="674"/>
      <c r="DVZ280" s="674"/>
      <c r="DWA280" s="674"/>
      <c r="DWB280" s="674"/>
      <c r="DWC280" s="674"/>
      <c r="DWD280" s="675"/>
      <c r="DWE280" s="675"/>
      <c r="DWF280" s="674"/>
      <c r="DWG280" s="674"/>
      <c r="DWH280" s="675"/>
      <c r="DWI280" s="675"/>
      <c r="DWJ280" s="674"/>
      <c r="DWK280" s="674"/>
      <c r="DWL280" s="674"/>
      <c r="DWM280" s="674"/>
      <c r="DWN280" s="674"/>
      <c r="DWO280" s="673"/>
      <c r="DWP280" s="677"/>
      <c r="DWQ280" s="674"/>
      <c r="DWR280" s="674"/>
      <c r="DWS280" s="674"/>
      <c r="DWT280" s="674"/>
      <c r="DWU280" s="674"/>
      <c r="DWV280" s="674"/>
      <c r="DWW280" s="674"/>
      <c r="DWX280" s="676"/>
      <c r="DWY280" s="676"/>
      <c r="DWZ280" s="676"/>
      <c r="DXA280" s="676"/>
      <c r="DXB280" s="676"/>
      <c r="DXC280" s="676"/>
      <c r="DXD280" s="676"/>
      <c r="DXE280" s="676"/>
      <c r="DXF280" s="676"/>
      <c r="DXG280" s="676"/>
      <c r="DXH280" s="676"/>
      <c r="DXI280" s="676"/>
      <c r="DXJ280" s="676"/>
      <c r="DXK280" s="676"/>
      <c r="DXL280" s="676"/>
      <c r="DXM280" s="676"/>
      <c r="DXN280" s="676"/>
      <c r="DXO280" s="676"/>
      <c r="DXP280" s="676"/>
      <c r="DXQ280" s="676"/>
      <c r="DXR280" s="676"/>
      <c r="DXS280" s="676"/>
      <c r="DXT280" s="676"/>
      <c r="DXU280" s="676"/>
      <c r="DXV280" s="676"/>
      <c r="DXW280" s="676"/>
      <c r="DXX280" s="676"/>
      <c r="DXY280" s="676"/>
      <c r="DXZ280" s="676"/>
      <c r="DYA280" s="676"/>
      <c r="DYB280" s="676"/>
      <c r="DYC280" s="676"/>
      <c r="DYD280" s="676"/>
      <c r="DYE280" s="676"/>
      <c r="DYF280" s="676"/>
      <c r="DYG280" s="676"/>
      <c r="DYH280" s="676"/>
      <c r="DYI280" s="676"/>
      <c r="DYJ280" s="676"/>
      <c r="DYK280" s="676"/>
      <c r="DYL280" s="676"/>
      <c r="DYM280" s="676"/>
      <c r="DYN280" s="676"/>
      <c r="DYO280" s="676"/>
      <c r="DYP280" s="674"/>
      <c r="DYQ280" s="674"/>
      <c r="DYR280" s="674"/>
      <c r="DYS280" s="674"/>
      <c r="DYT280" s="674"/>
      <c r="DYU280" s="674"/>
      <c r="DYV280" s="674"/>
      <c r="DYW280" s="674"/>
      <c r="DYX280" s="674"/>
      <c r="DYY280" s="674"/>
      <c r="DYZ280" s="674"/>
      <c r="DZA280" s="674"/>
      <c r="DZB280" s="674"/>
      <c r="DZC280" s="674"/>
      <c r="DZD280" s="674"/>
      <c r="DZE280" s="674"/>
      <c r="DZF280" s="674"/>
      <c r="DZG280" s="674"/>
      <c r="DZH280" s="674"/>
      <c r="DZI280" s="674"/>
      <c r="DZJ280" s="674"/>
      <c r="DZK280" s="674"/>
      <c r="DZL280" s="674"/>
      <c r="DZM280" s="674"/>
      <c r="DZN280" s="675"/>
      <c r="DZO280" s="675"/>
      <c r="DZP280" s="675"/>
      <c r="DZQ280" s="675"/>
      <c r="DZR280" s="675"/>
      <c r="DZS280" s="674"/>
      <c r="DZT280" s="674"/>
      <c r="DZU280" s="675"/>
      <c r="DZV280" s="675"/>
      <c r="DZW280" s="674"/>
      <c r="DZX280" s="674"/>
      <c r="DZY280" s="675"/>
      <c r="DZZ280" s="675"/>
      <c r="EAA280" s="674"/>
      <c r="EAB280" s="674"/>
      <c r="EAC280" s="674"/>
      <c r="EAD280" s="674"/>
      <c r="EAE280" s="674"/>
      <c r="EAF280" s="674"/>
      <c r="EAG280" s="674"/>
      <c r="EAH280" s="675"/>
      <c r="EAI280" s="675"/>
      <c r="EAJ280" s="674"/>
      <c r="EAK280" s="674"/>
      <c r="EAL280" s="675"/>
      <c r="EAM280" s="675"/>
      <c r="EAN280" s="674"/>
      <c r="EAO280" s="674"/>
      <c r="EAP280" s="674"/>
      <c r="EAQ280" s="674"/>
      <c r="EAR280" s="674"/>
      <c r="EAS280" s="673"/>
      <c r="EAT280" s="677"/>
      <c r="EAU280" s="674"/>
      <c r="EAV280" s="674"/>
      <c r="EAW280" s="674"/>
      <c r="EAX280" s="674"/>
      <c r="EAY280" s="674"/>
      <c r="EAZ280" s="674"/>
      <c r="EBA280" s="674"/>
      <c r="EBB280" s="676"/>
      <c r="EBC280" s="676"/>
      <c r="EBD280" s="676"/>
      <c r="EBE280" s="676"/>
      <c r="EBF280" s="676"/>
      <c r="EBG280" s="676"/>
      <c r="EBH280" s="676"/>
      <c r="EBI280" s="676"/>
      <c r="EBJ280" s="676"/>
      <c r="EBK280" s="676"/>
      <c r="EBL280" s="676"/>
      <c r="EBM280" s="676"/>
      <c r="EBN280" s="676"/>
      <c r="EBO280" s="676"/>
      <c r="EBP280" s="676"/>
      <c r="EBQ280" s="676"/>
      <c r="EBR280" s="676"/>
      <c r="EBS280" s="676"/>
      <c r="EBT280" s="676"/>
      <c r="EBU280" s="676"/>
      <c r="EBV280" s="676"/>
      <c r="EBW280" s="676"/>
      <c r="EBX280" s="676"/>
      <c r="EBY280" s="676"/>
      <c r="EBZ280" s="676"/>
      <c r="ECA280" s="676"/>
      <c r="ECB280" s="676"/>
      <c r="ECC280" s="676"/>
      <c r="ECD280" s="676"/>
      <c r="ECE280" s="676"/>
      <c r="ECF280" s="676"/>
      <c r="ECG280" s="676"/>
      <c r="ECH280" s="676"/>
      <c r="ECI280" s="676"/>
      <c r="ECJ280" s="676"/>
      <c r="ECK280" s="676"/>
      <c r="ECL280" s="676"/>
      <c r="ECM280" s="676"/>
      <c r="ECN280" s="676"/>
      <c r="ECO280" s="676"/>
      <c r="ECP280" s="676"/>
      <c r="ECQ280" s="676"/>
      <c r="ECR280" s="676"/>
      <c r="ECS280" s="676"/>
      <c r="ECT280" s="674"/>
      <c r="ECU280" s="674"/>
      <c r="ECV280" s="674"/>
      <c r="ECW280" s="674"/>
      <c r="ECX280" s="674"/>
      <c r="ECY280" s="674"/>
      <c r="ECZ280" s="674"/>
      <c r="EDA280" s="674"/>
      <c r="EDB280" s="674"/>
      <c r="EDC280" s="674"/>
      <c r="EDD280" s="674"/>
      <c r="EDE280" s="674"/>
      <c r="EDF280" s="674"/>
      <c r="EDG280" s="674"/>
      <c r="EDH280" s="674"/>
      <c r="EDI280" s="674"/>
      <c r="EDJ280" s="674"/>
      <c r="EDK280" s="674"/>
      <c r="EDL280" s="674"/>
      <c r="EDM280" s="674"/>
      <c r="EDN280" s="674"/>
      <c r="EDO280" s="674"/>
      <c r="EDP280" s="674"/>
      <c r="EDQ280" s="674"/>
      <c r="EDR280" s="675"/>
      <c r="EDS280" s="675"/>
      <c r="EDT280" s="675"/>
      <c r="EDU280" s="675"/>
      <c r="EDV280" s="675"/>
      <c r="EDW280" s="674"/>
      <c r="EDX280" s="674"/>
      <c r="EDY280" s="675"/>
      <c r="EDZ280" s="675"/>
      <c r="EEA280" s="674"/>
      <c r="EEB280" s="674"/>
      <c r="EEC280" s="675"/>
      <c r="EED280" s="675"/>
      <c r="EEE280" s="674"/>
      <c r="EEF280" s="674"/>
      <c r="EEG280" s="674"/>
      <c r="EEH280" s="674"/>
      <c r="EEI280" s="674"/>
      <c r="EEJ280" s="674"/>
      <c r="EEK280" s="674"/>
      <c r="EEL280" s="675"/>
      <c r="EEM280" s="675"/>
      <c r="EEN280" s="674"/>
      <c r="EEO280" s="674"/>
      <c r="EEP280" s="675"/>
      <c r="EEQ280" s="675"/>
      <c r="EER280" s="674"/>
      <c r="EES280" s="674"/>
      <c r="EET280" s="674"/>
      <c r="EEU280" s="674"/>
      <c r="EEV280" s="674"/>
      <c r="EEW280" s="673"/>
      <c r="EEX280" s="677"/>
      <c r="EEY280" s="674"/>
      <c r="EEZ280" s="674"/>
      <c r="EFA280" s="674"/>
      <c r="EFB280" s="674"/>
      <c r="EFC280" s="674"/>
      <c r="EFD280" s="674"/>
      <c r="EFE280" s="674"/>
      <c r="EFF280" s="676"/>
      <c r="EFG280" s="676"/>
      <c r="EFH280" s="676"/>
      <c r="EFI280" s="676"/>
      <c r="EFJ280" s="676"/>
      <c r="EFK280" s="676"/>
      <c r="EFL280" s="676"/>
      <c r="EFM280" s="676"/>
      <c r="EFN280" s="676"/>
      <c r="EFO280" s="676"/>
      <c r="EFP280" s="676"/>
      <c r="EFQ280" s="676"/>
      <c r="EFR280" s="676"/>
      <c r="EFS280" s="676"/>
      <c r="EFT280" s="676"/>
      <c r="EFU280" s="676"/>
      <c r="EFV280" s="676"/>
      <c r="EFW280" s="676"/>
      <c r="EFX280" s="676"/>
      <c r="EFY280" s="676"/>
      <c r="EFZ280" s="676"/>
      <c r="EGA280" s="676"/>
      <c r="EGB280" s="676"/>
      <c r="EGC280" s="676"/>
      <c r="EGD280" s="676"/>
      <c r="EGE280" s="676"/>
      <c r="EGF280" s="676"/>
      <c r="EGG280" s="676"/>
      <c r="EGH280" s="676"/>
      <c r="EGI280" s="676"/>
      <c r="EGJ280" s="676"/>
      <c r="EGK280" s="676"/>
      <c r="EGL280" s="676"/>
      <c r="EGM280" s="676"/>
      <c r="EGN280" s="676"/>
      <c r="EGO280" s="676"/>
      <c r="EGP280" s="676"/>
      <c r="EGQ280" s="676"/>
      <c r="EGR280" s="676"/>
      <c r="EGS280" s="676"/>
      <c r="EGT280" s="676"/>
      <c r="EGU280" s="676"/>
      <c r="EGV280" s="676"/>
      <c r="EGW280" s="676"/>
      <c r="EGX280" s="674"/>
      <c r="EGY280" s="674"/>
      <c r="EGZ280" s="674"/>
      <c r="EHA280" s="674"/>
      <c r="EHB280" s="674"/>
      <c r="EHC280" s="674"/>
      <c r="EHD280" s="674"/>
      <c r="EHE280" s="674"/>
      <c r="EHF280" s="674"/>
      <c r="EHG280" s="674"/>
      <c r="EHH280" s="674"/>
      <c r="EHI280" s="674"/>
      <c r="EHJ280" s="674"/>
      <c r="EHK280" s="674"/>
      <c r="EHL280" s="674"/>
      <c r="EHM280" s="674"/>
      <c r="EHN280" s="674"/>
      <c r="EHO280" s="674"/>
      <c r="EHP280" s="674"/>
      <c r="EHQ280" s="674"/>
      <c r="EHR280" s="674"/>
      <c r="EHS280" s="674"/>
      <c r="EHT280" s="674"/>
      <c r="EHU280" s="674"/>
      <c r="EHV280" s="675"/>
      <c r="EHW280" s="675"/>
      <c r="EHX280" s="675"/>
      <c r="EHY280" s="675"/>
      <c r="EHZ280" s="675"/>
      <c r="EIA280" s="674"/>
      <c r="EIB280" s="674"/>
      <c r="EIC280" s="675"/>
      <c r="EID280" s="675"/>
      <c r="EIE280" s="674"/>
      <c r="EIF280" s="674"/>
      <c r="EIG280" s="675"/>
      <c r="EIH280" s="675"/>
      <c r="EII280" s="674"/>
      <c r="EIJ280" s="674"/>
      <c r="EIK280" s="674"/>
      <c r="EIL280" s="674"/>
      <c r="EIM280" s="674"/>
      <c r="EIN280" s="674"/>
      <c r="EIO280" s="674"/>
      <c r="EIP280" s="675"/>
      <c r="EIQ280" s="675"/>
      <c r="EIR280" s="674"/>
      <c r="EIS280" s="674"/>
      <c r="EIT280" s="675"/>
      <c r="EIU280" s="675"/>
      <c r="EIV280" s="674"/>
      <c r="EIW280" s="674"/>
      <c r="EIX280" s="674"/>
      <c r="EIY280" s="674"/>
      <c r="EIZ280" s="674"/>
      <c r="EJA280" s="673"/>
      <c r="EJB280" s="677"/>
      <c r="EJC280" s="674"/>
      <c r="EJD280" s="674"/>
      <c r="EJE280" s="674"/>
      <c r="EJF280" s="674"/>
      <c r="EJG280" s="674"/>
      <c r="EJH280" s="674"/>
      <c r="EJI280" s="674"/>
      <c r="EJJ280" s="676"/>
      <c r="EJK280" s="676"/>
      <c r="EJL280" s="676"/>
      <c r="EJM280" s="676"/>
      <c r="EJN280" s="676"/>
      <c r="EJO280" s="676"/>
      <c r="EJP280" s="676"/>
      <c r="EJQ280" s="676"/>
      <c r="EJR280" s="676"/>
      <c r="EJS280" s="676"/>
      <c r="EJT280" s="676"/>
      <c r="EJU280" s="676"/>
      <c r="EJV280" s="676"/>
      <c r="EJW280" s="676"/>
      <c r="EJX280" s="676"/>
      <c r="EJY280" s="676"/>
      <c r="EJZ280" s="676"/>
      <c r="EKA280" s="676"/>
      <c r="EKB280" s="676"/>
      <c r="EKC280" s="676"/>
      <c r="EKD280" s="676"/>
      <c r="EKE280" s="676"/>
      <c r="EKF280" s="676"/>
      <c r="EKG280" s="676"/>
      <c r="EKH280" s="676"/>
      <c r="EKI280" s="676"/>
      <c r="EKJ280" s="676"/>
      <c r="EKK280" s="676"/>
      <c r="EKL280" s="676"/>
      <c r="EKM280" s="676"/>
      <c r="EKN280" s="676"/>
      <c r="EKO280" s="676"/>
      <c r="EKP280" s="676"/>
      <c r="EKQ280" s="676"/>
      <c r="EKR280" s="676"/>
      <c r="EKS280" s="676"/>
      <c r="EKT280" s="676"/>
      <c r="EKU280" s="676"/>
      <c r="EKV280" s="676"/>
      <c r="EKW280" s="676"/>
      <c r="EKX280" s="676"/>
      <c r="EKY280" s="676"/>
      <c r="EKZ280" s="676"/>
      <c r="ELA280" s="676"/>
      <c r="ELB280" s="674"/>
      <c r="ELC280" s="674"/>
      <c r="ELD280" s="674"/>
      <c r="ELE280" s="674"/>
      <c r="ELF280" s="674"/>
      <c r="ELG280" s="674"/>
      <c r="ELH280" s="674"/>
      <c r="ELI280" s="674"/>
      <c r="ELJ280" s="674"/>
      <c r="ELK280" s="674"/>
      <c r="ELL280" s="674"/>
      <c r="ELM280" s="674"/>
      <c r="ELN280" s="674"/>
      <c r="ELO280" s="674"/>
      <c r="ELP280" s="674"/>
      <c r="ELQ280" s="674"/>
      <c r="ELR280" s="674"/>
      <c r="ELS280" s="674"/>
      <c r="ELT280" s="674"/>
      <c r="ELU280" s="674"/>
      <c r="ELV280" s="674"/>
      <c r="ELW280" s="674"/>
      <c r="ELX280" s="674"/>
      <c r="ELY280" s="674"/>
      <c r="ELZ280" s="675"/>
      <c r="EMA280" s="675"/>
      <c r="EMB280" s="675"/>
      <c r="EMC280" s="675"/>
      <c r="EMD280" s="675"/>
      <c r="EME280" s="674"/>
      <c r="EMF280" s="674"/>
      <c r="EMG280" s="675"/>
      <c r="EMH280" s="675"/>
      <c r="EMI280" s="674"/>
      <c r="EMJ280" s="674"/>
      <c r="EMK280" s="675"/>
      <c r="EML280" s="675"/>
      <c r="EMM280" s="674"/>
      <c r="EMN280" s="674"/>
      <c r="EMO280" s="674"/>
      <c r="EMP280" s="674"/>
      <c r="EMQ280" s="674"/>
      <c r="EMR280" s="674"/>
      <c r="EMS280" s="674"/>
      <c r="EMT280" s="675"/>
      <c r="EMU280" s="675"/>
      <c r="EMV280" s="674"/>
      <c r="EMW280" s="674"/>
      <c r="EMX280" s="675"/>
      <c r="EMY280" s="675"/>
      <c r="EMZ280" s="674"/>
      <c r="ENA280" s="674"/>
      <c r="ENB280" s="674"/>
      <c r="ENC280" s="674"/>
      <c r="END280" s="674"/>
      <c r="ENE280" s="673"/>
      <c r="ENF280" s="677"/>
      <c r="ENG280" s="674"/>
      <c r="ENH280" s="674"/>
      <c r="ENI280" s="674"/>
      <c r="ENJ280" s="674"/>
      <c r="ENK280" s="674"/>
      <c r="ENL280" s="674"/>
      <c r="ENM280" s="674"/>
      <c r="ENN280" s="676"/>
      <c r="ENO280" s="676"/>
      <c r="ENP280" s="676"/>
      <c r="ENQ280" s="676"/>
      <c r="ENR280" s="676"/>
      <c r="ENS280" s="676"/>
      <c r="ENT280" s="676"/>
      <c r="ENU280" s="676"/>
      <c r="ENV280" s="676"/>
      <c r="ENW280" s="676"/>
      <c r="ENX280" s="676"/>
      <c r="ENY280" s="676"/>
      <c r="ENZ280" s="676"/>
      <c r="EOA280" s="676"/>
      <c r="EOB280" s="676"/>
      <c r="EOC280" s="676"/>
      <c r="EOD280" s="676"/>
      <c r="EOE280" s="676"/>
      <c r="EOF280" s="676"/>
      <c r="EOG280" s="676"/>
      <c r="EOH280" s="676"/>
      <c r="EOI280" s="676"/>
      <c r="EOJ280" s="676"/>
      <c r="EOK280" s="676"/>
      <c r="EOL280" s="676"/>
      <c r="EOM280" s="676"/>
      <c r="EON280" s="676"/>
      <c r="EOO280" s="676"/>
      <c r="EOP280" s="676"/>
      <c r="EOQ280" s="676"/>
      <c r="EOR280" s="676"/>
      <c r="EOS280" s="676"/>
      <c r="EOT280" s="676"/>
      <c r="EOU280" s="676"/>
      <c r="EOV280" s="676"/>
      <c r="EOW280" s="676"/>
      <c r="EOX280" s="676"/>
      <c r="EOY280" s="676"/>
      <c r="EOZ280" s="676"/>
      <c r="EPA280" s="676"/>
      <c r="EPB280" s="676"/>
      <c r="EPC280" s="676"/>
      <c r="EPD280" s="676"/>
      <c r="EPE280" s="676"/>
      <c r="EPF280" s="674"/>
      <c r="EPG280" s="674"/>
      <c r="EPH280" s="674"/>
      <c r="EPI280" s="674"/>
      <c r="EPJ280" s="674"/>
      <c r="EPK280" s="674"/>
      <c r="EPL280" s="674"/>
      <c r="EPM280" s="674"/>
      <c r="EPN280" s="674"/>
      <c r="EPO280" s="674"/>
      <c r="EPP280" s="674"/>
      <c r="EPQ280" s="674"/>
      <c r="EPR280" s="674"/>
      <c r="EPS280" s="674"/>
      <c r="EPT280" s="674"/>
      <c r="EPU280" s="674"/>
      <c r="EPV280" s="674"/>
      <c r="EPW280" s="674"/>
      <c r="EPX280" s="674"/>
      <c r="EPY280" s="674"/>
      <c r="EPZ280" s="674"/>
      <c r="EQA280" s="674"/>
      <c r="EQB280" s="674"/>
      <c r="EQC280" s="674"/>
      <c r="EQD280" s="675"/>
      <c r="EQE280" s="675"/>
      <c r="EQF280" s="675"/>
      <c r="EQG280" s="675"/>
      <c r="EQH280" s="675"/>
      <c r="EQI280" s="674"/>
      <c r="EQJ280" s="674"/>
      <c r="EQK280" s="675"/>
      <c r="EQL280" s="675"/>
      <c r="EQM280" s="674"/>
      <c r="EQN280" s="674"/>
      <c r="EQO280" s="675"/>
      <c r="EQP280" s="675"/>
      <c r="EQQ280" s="674"/>
      <c r="EQR280" s="674"/>
      <c r="EQS280" s="674"/>
      <c r="EQT280" s="674"/>
      <c r="EQU280" s="674"/>
      <c r="EQV280" s="674"/>
      <c r="EQW280" s="674"/>
      <c r="EQX280" s="675"/>
      <c r="EQY280" s="675"/>
      <c r="EQZ280" s="674"/>
      <c r="ERA280" s="674"/>
      <c r="ERB280" s="675"/>
      <c r="ERC280" s="675"/>
      <c r="ERD280" s="674"/>
      <c r="ERE280" s="674"/>
      <c r="ERF280" s="674"/>
      <c r="ERG280" s="674"/>
      <c r="ERH280" s="674"/>
      <c r="ERI280" s="673"/>
      <c r="ERJ280" s="677"/>
      <c r="ERK280" s="674"/>
      <c r="ERL280" s="674"/>
      <c r="ERM280" s="674"/>
      <c r="ERN280" s="674"/>
      <c r="ERO280" s="674"/>
      <c r="ERP280" s="674"/>
      <c r="ERQ280" s="674"/>
      <c r="ERR280" s="676"/>
      <c r="ERS280" s="676"/>
      <c r="ERT280" s="676"/>
      <c r="ERU280" s="676"/>
      <c r="ERV280" s="676"/>
      <c r="ERW280" s="676"/>
      <c r="ERX280" s="676"/>
      <c r="ERY280" s="676"/>
      <c r="ERZ280" s="676"/>
      <c r="ESA280" s="676"/>
      <c r="ESB280" s="676"/>
      <c r="ESC280" s="676"/>
      <c r="ESD280" s="676"/>
      <c r="ESE280" s="676"/>
      <c r="ESF280" s="676"/>
      <c r="ESG280" s="676"/>
      <c r="ESH280" s="676"/>
      <c r="ESI280" s="676"/>
      <c r="ESJ280" s="676"/>
      <c r="ESK280" s="676"/>
      <c r="ESL280" s="676"/>
      <c r="ESM280" s="676"/>
      <c r="ESN280" s="676"/>
      <c r="ESO280" s="676"/>
      <c r="ESP280" s="676"/>
      <c r="ESQ280" s="676"/>
      <c r="ESR280" s="676"/>
      <c r="ESS280" s="676"/>
      <c r="EST280" s="676"/>
      <c r="ESU280" s="676"/>
      <c r="ESV280" s="676"/>
      <c r="ESW280" s="676"/>
      <c r="ESX280" s="676"/>
      <c r="ESY280" s="676"/>
      <c r="ESZ280" s="676"/>
      <c r="ETA280" s="676"/>
      <c r="ETB280" s="676"/>
      <c r="ETC280" s="676"/>
      <c r="ETD280" s="676"/>
      <c r="ETE280" s="676"/>
      <c r="ETF280" s="676"/>
      <c r="ETG280" s="676"/>
      <c r="ETH280" s="676"/>
      <c r="ETI280" s="676"/>
      <c r="ETJ280" s="674"/>
      <c r="ETK280" s="674"/>
      <c r="ETL280" s="674"/>
      <c r="ETM280" s="674"/>
      <c r="ETN280" s="674"/>
      <c r="ETO280" s="674"/>
      <c r="ETP280" s="674"/>
      <c r="ETQ280" s="674"/>
      <c r="ETR280" s="674"/>
      <c r="ETS280" s="674"/>
      <c r="ETT280" s="674"/>
      <c r="ETU280" s="674"/>
      <c r="ETV280" s="674"/>
      <c r="ETW280" s="674"/>
      <c r="ETX280" s="674"/>
      <c r="ETY280" s="674"/>
      <c r="ETZ280" s="674"/>
      <c r="EUA280" s="674"/>
      <c r="EUB280" s="674"/>
      <c r="EUC280" s="674"/>
      <c r="EUD280" s="674"/>
      <c r="EUE280" s="674"/>
      <c r="EUF280" s="674"/>
      <c r="EUG280" s="674"/>
      <c r="EUH280" s="675"/>
      <c r="EUI280" s="675"/>
      <c r="EUJ280" s="675"/>
      <c r="EUK280" s="675"/>
      <c r="EUL280" s="675"/>
      <c r="EUM280" s="674"/>
      <c r="EUN280" s="674"/>
      <c r="EUO280" s="675"/>
      <c r="EUP280" s="675"/>
      <c r="EUQ280" s="674"/>
      <c r="EUR280" s="674"/>
      <c r="EUS280" s="675"/>
      <c r="EUT280" s="675"/>
      <c r="EUU280" s="674"/>
      <c r="EUV280" s="674"/>
      <c r="EUW280" s="674"/>
      <c r="EUX280" s="674"/>
      <c r="EUY280" s="674"/>
      <c r="EUZ280" s="674"/>
      <c r="EVA280" s="674"/>
      <c r="EVB280" s="675"/>
      <c r="EVC280" s="675"/>
      <c r="EVD280" s="674"/>
      <c r="EVE280" s="674"/>
      <c r="EVF280" s="675"/>
      <c r="EVG280" s="675"/>
      <c r="EVH280" s="674"/>
      <c r="EVI280" s="674"/>
      <c r="EVJ280" s="674"/>
      <c r="EVK280" s="674"/>
      <c r="EVL280" s="674"/>
      <c r="EVM280" s="673"/>
      <c r="EVN280" s="677"/>
      <c r="EVO280" s="674"/>
      <c r="EVP280" s="674"/>
      <c r="EVQ280" s="674"/>
      <c r="EVR280" s="674"/>
      <c r="EVS280" s="674"/>
      <c r="EVT280" s="674"/>
      <c r="EVU280" s="674"/>
      <c r="EVV280" s="676"/>
      <c r="EVW280" s="676"/>
      <c r="EVX280" s="676"/>
      <c r="EVY280" s="676"/>
      <c r="EVZ280" s="676"/>
      <c r="EWA280" s="676"/>
      <c r="EWB280" s="676"/>
      <c r="EWC280" s="676"/>
      <c r="EWD280" s="676"/>
      <c r="EWE280" s="676"/>
      <c r="EWF280" s="676"/>
      <c r="EWG280" s="676"/>
      <c r="EWH280" s="676"/>
      <c r="EWI280" s="676"/>
      <c r="EWJ280" s="676"/>
      <c r="EWK280" s="676"/>
      <c r="EWL280" s="676"/>
      <c r="EWM280" s="676"/>
      <c r="EWN280" s="676"/>
      <c r="EWO280" s="676"/>
      <c r="EWP280" s="676"/>
      <c r="EWQ280" s="676"/>
      <c r="EWR280" s="676"/>
      <c r="EWS280" s="676"/>
      <c r="EWT280" s="676"/>
      <c r="EWU280" s="676"/>
      <c r="EWV280" s="676"/>
      <c r="EWW280" s="676"/>
      <c r="EWX280" s="676"/>
      <c r="EWY280" s="676"/>
      <c r="EWZ280" s="676"/>
      <c r="EXA280" s="676"/>
      <c r="EXB280" s="676"/>
      <c r="EXC280" s="676"/>
      <c r="EXD280" s="676"/>
      <c r="EXE280" s="676"/>
      <c r="EXF280" s="676"/>
      <c r="EXG280" s="676"/>
      <c r="EXH280" s="676"/>
      <c r="EXI280" s="676"/>
      <c r="EXJ280" s="676"/>
      <c r="EXK280" s="676"/>
      <c r="EXL280" s="676"/>
      <c r="EXM280" s="676"/>
      <c r="EXN280" s="674"/>
      <c r="EXO280" s="674"/>
      <c r="EXP280" s="674"/>
      <c r="EXQ280" s="674"/>
      <c r="EXR280" s="674"/>
      <c r="EXS280" s="674"/>
      <c r="EXT280" s="674"/>
      <c r="EXU280" s="674"/>
      <c r="EXV280" s="674"/>
      <c r="EXW280" s="674"/>
      <c r="EXX280" s="674"/>
      <c r="EXY280" s="674"/>
      <c r="EXZ280" s="674"/>
      <c r="EYA280" s="674"/>
      <c r="EYB280" s="674"/>
      <c r="EYC280" s="674"/>
      <c r="EYD280" s="674"/>
      <c r="EYE280" s="674"/>
      <c r="EYF280" s="674"/>
      <c r="EYG280" s="674"/>
      <c r="EYH280" s="674"/>
      <c r="EYI280" s="674"/>
      <c r="EYJ280" s="674"/>
      <c r="EYK280" s="674"/>
      <c r="EYL280" s="675"/>
      <c r="EYM280" s="675"/>
      <c r="EYN280" s="675"/>
      <c r="EYO280" s="675"/>
      <c r="EYP280" s="675"/>
      <c r="EYQ280" s="674"/>
      <c r="EYR280" s="674"/>
      <c r="EYS280" s="675"/>
      <c r="EYT280" s="675"/>
      <c r="EYU280" s="674"/>
      <c r="EYV280" s="674"/>
      <c r="EYW280" s="675"/>
      <c r="EYX280" s="675"/>
      <c r="EYY280" s="674"/>
      <c r="EYZ280" s="674"/>
      <c r="EZA280" s="674"/>
      <c r="EZB280" s="674"/>
      <c r="EZC280" s="674"/>
      <c r="EZD280" s="674"/>
      <c r="EZE280" s="674"/>
      <c r="EZF280" s="675"/>
      <c r="EZG280" s="675"/>
      <c r="EZH280" s="674"/>
      <c r="EZI280" s="674"/>
      <c r="EZJ280" s="675"/>
      <c r="EZK280" s="675"/>
      <c r="EZL280" s="674"/>
      <c r="EZM280" s="674"/>
      <c r="EZN280" s="674"/>
      <c r="EZO280" s="674"/>
      <c r="EZP280" s="674"/>
      <c r="EZQ280" s="673"/>
      <c r="EZR280" s="677"/>
      <c r="EZS280" s="674"/>
      <c r="EZT280" s="674"/>
      <c r="EZU280" s="674"/>
      <c r="EZV280" s="674"/>
      <c r="EZW280" s="674"/>
      <c r="EZX280" s="674"/>
      <c r="EZY280" s="674"/>
      <c r="EZZ280" s="676"/>
      <c r="FAA280" s="676"/>
      <c r="FAB280" s="676"/>
      <c r="FAC280" s="676"/>
      <c r="FAD280" s="676"/>
      <c r="FAE280" s="676"/>
      <c r="FAF280" s="676"/>
      <c r="FAG280" s="676"/>
      <c r="FAH280" s="676"/>
      <c r="FAI280" s="676"/>
      <c r="FAJ280" s="676"/>
      <c r="FAK280" s="676"/>
      <c r="FAL280" s="676"/>
      <c r="FAM280" s="676"/>
      <c r="FAN280" s="676"/>
      <c r="FAO280" s="676"/>
      <c r="FAP280" s="676"/>
      <c r="FAQ280" s="676"/>
      <c r="FAR280" s="676"/>
      <c r="FAS280" s="676"/>
      <c r="FAT280" s="676"/>
      <c r="FAU280" s="676"/>
      <c r="FAV280" s="676"/>
      <c r="FAW280" s="676"/>
      <c r="FAX280" s="676"/>
      <c r="FAY280" s="676"/>
      <c r="FAZ280" s="676"/>
      <c r="FBA280" s="676"/>
      <c r="FBB280" s="676"/>
      <c r="FBC280" s="676"/>
      <c r="FBD280" s="676"/>
      <c r="FBE280" s="676"/>
      <c r="FBF280" s="676"/>
      <c r="FBG280" s="676"/>
      <c r="FBH280" s="676"/>
      <c r="FBI280" s="676"/>
      <c r="FBJ280" s="676"/>
      <c r="FBK280" s="676"/>
      <c r="FBL280" s="676"/>
      <c r="FBM280" s="676"/>
      <c r="FBN280" s="676"/>
      <c r="FBO280" s="676"/>
      <c r="FBP280" s="676"/>
      <c r="FBQ280" s="676"/>
      <c r="FBR280" s="674"/>
      <c r="FBS280" s="674"/>
      <c r="FBT280" s="674"/>
      <c r="FBU280" s="674"/>
      <c r="FBV280" s="674"/>
      <c r="FBW280" s="674"/>
      <c r="FBX280" s="674"/>
      <c r="FBY280" s="674"/>
      <c r="FBZ280" s="674"/>
      <c r="FCA280" s="674"/>
      <c r="FCB280" s="674"/>
      <c r="FCC280" s="674"/>
      <c r="FCD280" s="674"/>
      <c r="FCE280" s="674"/>
      <c r="FCF280" s="674"/>
      <c r="FCG280" s="674"/>
      <c r="FCH280" s="674"/>
      <c r="FCI280" s="674"/>
      <c r="FCJ280" s="674"/>
      <c r="FCK280" s="674"/>
      <c r="FCL280" s="674"/>
      <c r="FCM280" s="674"/>
      <c r="FCN280" s="674"/>
      <c r="FCO280" s="674"/>
      <c r="FCP280" s="675"/>
      <c r="FCQ280" s="675"/>
      <c r="FCR280" s="675"/>
      <c r="FCS280" s="675"/>
      <c r="FCT280" s="675"/>
      <c r="FCU280" s="674"/>
      <c r="FCV280" s="674"/>
      <c r="FCW280" s="675"/>
      <c r="FCX280" s="675"/>
      <c r="FCY280" s="674"/>
      <c r="FCZ280" s="674"/>
      <c r="FDA280" s="675"/>
      <c r="FDB280" s="675"/>
      <c r="FDC280" s="674"/>
      <c r="FDD280" s="674"/>
      <c r="FDE280" s="674"/>
      <c r="FDF280" s="674"/>
      <c r="FDG280" s="674"/>
      <c r="FDH280" s="674"/>
      <c r="FDI280" s="674"/>
      <c r="FDJ280" s="675"/>
      <c r="FDK280" s="675"/>
      <c r="FDL280" s="674"/>
      <c r="FDM280" s="674"/>
      <c r="FDN280" s="675"/>
      <c r="FDO280" s="675"/>
      <c r="FDP280" s="674"/>
      <c r="FDQ280" s="674"/>
      <c r="FDR280" s="674"/>
      <c r="FDS280" s="674"/>
      <c r="FDT280" s="674"/>
      <c r="FDU280" s="673"/>
      <c r="FDV280" s="677"/>
      <c r="FDW280" s="674"/>
      <c r="FDX280" s="674"/>
      <c r="FDY280" s="674"/>
      <c r="FDZ280" s="674"/>
      <c r="FEA280" s="674"/>
      <c r="FEB280" s="674"/>
      <c r="FEC280" s="674"/>
      <c r="FED280" s="676"/>
      <c r="FEE280" s="676"/>
      <c r="FEF280" s="676"/>
      <c r="FEG280" s="676"/>
      <c r="FEH280" s="676"/>
      <c r="FEI280" s="676"/>
      <c r="FEJ280" s="676"/>
      <c r="FEK280" s="676"/>
      <c r="FEL280" s="676"/>
      <c r="FEM280" s="676"/>
      <c r="FEN280" s="676"/>
      <c r="FEO280" s="676"/>
      <c r="FEP280" s="676"/>
      <c r="FEQ280" s="676"/>
      <c r="FER280" s="676"/>
      <c r="FES280" s="676"/>
      <c r="FET280" s="676"/>
      <c r="FEU280" s="676"/>
      <c r="FEV280" s="676"/>
      <c r="FEW280" s="676"/>
      <c r="FEX280" s="676"/>
      <c r="FEY280" s="676"/>
      <c r="FEZ280" s="676"/>
      <c r="FFA280" s="676"/>
      <c r="FFB280" s="676"/>
      <c r="FFC280" s="676"/>
      <c r="FFD280" s="676"/>
      <c r="FFE280" s="676"/>
      <c r="FFF280" s="676"/>
      <c r="FFG280" s="676"/>
      <c r="FFH280" s="676"/>
      <c r="FFI280" s="676"/>
      <c r="FFJ280" s="676"/>
      <c r="FFK280" s="676"/>
      <c r="FFL280" s="676"/>
      <c r="FFM280" s="676"/>
      <c r="FFN280" s="676"/>
      <c r="FFO280" s="676"/>
      <c r="FFP280" s="676"/>
      <c r="FFQ280" s="676"/>
      <c r="FFR280" s="676"/>
      <c r="FFS280" s="676"/>
      <c r="FFT280" s="676"/>
      <c r="FFU280" s="676"/>
      <c r="FFV280" s="674"/>
      <c r="FFW280" s="674"/>
      <c r="FFX280" s="674"/>
      <c r="FFY280" s="674"/>
      <c r="FFZ280" s="674"/>
      <c r="FGA280" s="674"/>
      <c r="FGB280" s="674"/>
      <c r="FGC280" s="674"/>
      <c r="FGD280" s="674"/>
      <c r="FGE280" s="674"/>
      <c r="FGF280" s="674"/>
      <c r="FGG280" s="674"/>
      <c r="FGH280" s="674"/>
      <c r="FGI280" s="674"/>
      <c r="FGJ280" s="674"/>
      <c r="FGK280" s="674"/>
      <c r="FGL280" s="674"/>
      <c r="FGM280" s="674"/>
      <c r="FGN280" s="674"/>
      <c r="FGO280" s="674"/>
      <c r="FGP280" s="674"/>
      <c r="FGQ280" s="674"/>
      <c r="FGR280" s="674"/>
      <c r="FGS280" s="674"/>
      <c r="FGT280" s="675"/>
      <c r="FGU280" s="675"/>
      <c r="FGV280" s="675"/>
      <c r="FGW280" s="675"/>
      <c r="FGX280" s="675"/>
      <c r="FGY280" s="674"/>
      <c r="FGZ280" s="674"/>
      <c r="FHA280" s="675"/>
      <c r="FHB280" s="675"/>
      <c r="FHC280" s="674"/>
      <c r="FHD280" s="674"/>
      <c r="FHE280" s="675"/>
      <c r="FHF280" s="675"/>
      <c r="FHG280" s="674"/>
      <c r="FHH280" s="674"/>
      <c r="FHI280" s="674"/>
      <c r="FHJ280" s="674"/>
      <c r="FHK280" s="674"/>
      <c r="FHL280" s="674"/>
      <c r="FHM280" s="674"/>
      <c r="FHN280" s="675"/>
      <c r="FHO280" s="675"/>
      <c r="FHP280" s="674"/>
      <c r="FHQ280" s="674"/>
      <c r="FHR280" s="675"/>
      <c r="FHS280" s="675"/>
      <c r="FHT280" s="674"/>
      <c r="FHU280" s="674"/>
      <c r="FHV280" s="674"/>
      <c r="FHW280" s="674"/>
      <c r="FHX280" s="674"/>
      <c r="FHY280" s="673"/>
      <c r="FHZ280" s="677"/>
      <c r="FIA280" s="674"/>
      <c r="FIB280" s="674"/>
      <c r="FIC280" s="674"/>
      <c r="FID280" s="674"/>
      <c r="FIE280" s="674"/>
      <c r="FIF280" s="674"/>
      <c r="FIG280" s="674"/>
      <c r="FIH280" s="676"/>
      <c r="FII280" s="676"/>
      <c r="FIJ280" s="676"/>
      <c r="FIK280" s="676"/>
      <c r="FIL280" s="676"/>
      <c r="FIM280" s="676"/>
      <c r="FIN280" s="676"/>
      <c r="FIO280" s="676"/>
      <c r="FIP280" s="676"/>
      <c r="FIQ280" s="676"/>
      <c r="FIR280" s="676"/>
      <c r="FIS280" s="676"/>
      <c r="FIT280" s="676"/>
      <c r="FIU280" s="676"/>
      <c r="FIV280" s="676"/>
      <c r="FIW280" s="676"/>
      <c r="FIX280" s="676"/>
      <c r="FIY280" s="676"/>
      <c r="FIZ280" s="676"/>
      <c r="FJA280" s="676"/>
      <c r="FJB280" s="676"/>
      <c r="FJC280" s="676"/>
      <c r="FJD280" s="676"/>
      <c r="FJE280" s="676"/>
      <c r="FJF280" s="676"/>
      <c r="FJG280" s="676"/>
      <c r="FJH280" s="676"/>
      <c r="FJI280" s="676"/>
      <c r="FJJ280" s="676"/>
      <c r="FJK280" s="676"/>
      <c r="FJL280" s="676"/>
      <c r="FJM280" s="676"/>
      <c r="FJN280" s="676"/>
      <c r="FJO280" s="676"/>
      <c r="FJP280" s="676"/>
      <c r="FJQ280" s="676"/>
      <c r="FJR280" s="676"/>
      <c r="FJS280" s="676"/>
      <c r="FJT280" s="676"/>
      <c r="FJU280" s="676"/>
      <c r="FJV280" s="676"/>
      <c r="FJW280" s="676"/>
      <c r="FJX280" s="676"/>
      <c r="FJY280" s="676"/>
      <c r="FJZ280" s="674"/>
      <c r="FKA280" s="674"/>
      <c r="FKB280" s="674"/>
      <c r="FKC280" s="674"/>
      <c r="FKD280" s="674"/>
      <c r="FKE280" s="674"/>
      <c r="FKF280" s="674"/>
      <c r="FKG280" s="674"/>
      <c r="FKH280" s="674"/>
      <c r="FKI280" s="674"/>
      <c r="FKJ280" s="674"/>
      <c r="FKK280" s="674"/>
      <c r="FKL280" s="674"/>
      <c r="FKM280" s="674"/>
      <c r="FKN280" s="674"/>
      <c r="FKO280" s="674"/>
      <c r="FKP280" s="674"/>
      <c r="FKQ280" s="674"/>
      <c r="FKR280" s="674"/>
      <c r="FKS280" s="674"/>
      <c r="FKT280" s="674"/>
      <c r="FKU280" s="674"/>
      <c r="FKV280" s="674"/>
      <c r="FKW280" s="674"/>
      <c r="FKX280" s="675"/>
      <c r="FKY280" s="675"/>
      <c r="FKZ280" s="675"/>
      <c r="FLA280" s="675"/>
      <c r="FLB280" s="675"/>
      <c r="FLC280" s="674"/>
      <c r="FLD280" s="674"/>
      <c r="FLE280" s="675"/>
      <c r="FLF280" s="675"/>
      <c r="FLG280" s="674"/>
      <c r="FLH280" s="674"/>
      <c r="FLI280" s="675"/>
      <c r="FLJ280" s="675"/>
      <c r="FLK280" s="674"/>
      <c r="FLL280" s="674"/>
      <c r="FLM280" s="674"/>
      <c r="FLN280" s="674"/>
      <c r="FLO280" s="674"/>
      <c r="FLP280" s="674"/>
      <c r="FLQ280" s="674"/>
      <c r="FLR280" s="675"/>
      <c r="FLS280" s="675"/>
      <c r="FLT280" s="674"/>
      <c r="FLU280" s="674"/>
      <c r="FLV280" s="675"/>
      <c r="FLW280" s="675"/>
      <c r="FLX280" s="674"/>
      <c r="FLY280" s="674"/>
      <c r="FLZ280" s="674"/>
      <c r="FMA280" s="674"/>
      <c r="FMB280" s="674"/>
      <c r="FMC280" s="673"/>
      <c r="FMD280" s="677"/>
      <c r="FME280" s="674"/>
      <c r="FMF280" s="674"/>
      <c r="FMG280" s="674"/>
      <c r="FMH280" s="674"/>
      <c r="FMI280" s="674"/>
      <c r="FMJ280" s="674"/>
      <c r="FMK280" s="674"/>
      <c r="FML280" s="676"/>
      <c r="FMM280" s="676"/>
      <c r="FMN280" s="676"/>
      <c r="FMO280" s="676"/>
      <c r="FMP280" s="676"/>
      <c r="FMQ280" s="676"/>
      <c r="FMR280" s="676"/>
      <c r="FMS280" s="676"/>
      <c r="FMT280" s="676"/>
      <c r="FMU280" s="676"/>
      <c r="FMV280" s="676"/>
      <c r="FMW280" s="676"/>
      <c r="FMX280" s="676"/>
      <c r="FMY280" s="676"/>
      <c r="FMZ280" s="676"/>
      <c r="FNA280" s="676"/>
      <c r="FNB280" s="676"/>
      <c r="FNC280" s="676"/>
      <c r="FND280" s="676"/>
      <c r="FNE280" s="676"/>
      <c r="FNF280" s="676"/>
      <c r="FNG280" s="676"/>
      <c r="FNH280" s="676"/>
      <c r="FNI280" s="676"/>
      <c r="FNJ280" s="676"/>
      <c r="FNK280" s="676"/>
      <c r="FNL280" s="676"/>
      <c r="FNM280" s="676"/>
      <c r="FNN280" s="676"/>
      <c r="FNO280" s="676"/>
      <c r="FNP280" s="676"/>
      <c r="FNQ280" s="676"/>
      <c r="FNR280" s="676"/>
      <c r="FNS280" s="676"/>
      <c r="FNT280" s="676"/>
      <c r="FNU280" s="676"/>
      <c r="FNV280" s="676"/>
      <c r="FNW280" s="676"/>
      <c r="FNX280" s="676"/>
      <c r="FNY280" s="676"/>
      <c r="FNZ280" s="676"/>
      <c r="FOA280" s="676"/>
      <c r="FOB280" s="676"/>
      <c r="FOC280" s="676"/>
      <c r="FOD280" s="674"/>
      <c r="FOE280" s="674"/>
      <c r="FOF280" s="674"/>
      <c r="FOG280" s="674"/>
      <c r="FOH280" s="674"/>
      <c r="FOI280" s="674"/>
      <c r="FOJ280" s="674"/>
      <c r="FOK280" s="674"/>
      <c r="FOL280" s="674"/>
      <c r="FOM280" s="674"/>
      <c r="FON280" s="674"/>
      <c r="FOO280" s="674"/>
      <c r="FOP280" s="674"/>
      <c r="FOQ280" s="674"/>
      <c r="FOR280" s="674"/>
      <c r="FOS280" s="674"/>
      <c r="FOT280" s="674"/>
      <c r="FOU280" s="674"/>
      <c r="FOV280" s="674"/>
      <c r="FOW280" s="674"/>
      <c r="FOX280" s="674"/>
      <c r="FOY280" s="674"/>
      <c r="FOZ280" s="674"/>
      <c r="FPA280" s="674"/>
      <c r="FPB280" s="675"/>
      <c r="FPC280" s="675"/>
      <c r="FPD280" s="675"/>
      <c r="FPE280" s="675"/>
      <c r="FPF280" s="675"/>
      <c r="FPG280" s="674"/>
      <c r="FPH280" s="674"/>
      <c r="FPI280" s="675"/>
      <c r="FPJ280" s="675"/>
      <c r="FPK280" s="674"/>
      <c r="FPL280" s="674"/>
      <c r="FPM280" s="675"/>
      <c r="FPN280" s="675"/>
      <c r="FPO280" s="674"/>
      <c r="FPP280" s="674"/>
      <c r="FPQ280" s="674"/>
      <c r="FPR280" s="674"/>
      <c r="FPS280" s="674"/>
      <c r="FPT280" s="674"/>
      <c r="FPU280" s="674"/>
      <c r="FPV280" s="675"/>
      <c r="FPW280" s="675"/>
      <c r="FPX280" s="674"/>
      <c r="FPY280" s="674"/>
      <c r="FPZ280" s="675"/>
      <c r="FQA280" s="675"/>
      <c r="FQB280" s="674"/>
      <c r="FQC280" s="674"/>
      <c r="FQD280" s="674"/>
      <c r="FQE280" s="674"/>
      <c r="FQF280" s="674"/>
      <c r="FQG280" s="673"/>
      <c r="FQH280" s="677"/>
      <c r="FQI280" s="674"/>
      <c r="FQJ280" s="674"/>
      <c r="FQK280" s="674"/>
      <c r="FQL280" s="674"/>
      <c r="FQM280" s="674"/>
      <c r="FQN280" s="674"/>
      <c r="FQO280" s="674"/>
      <c r="FQP280" s="676"/>
      <c r="FQQ280" s="676"/>
      <c r="FQR280" s="676"/>
      <c r="FQS280" s="676"/>
      <c r="FQT280" s="676"/>
      <c r="FQU280" s="676"/>
      <c r="FQV280" s="676"/>
      <c r="FQW280" s="676"/>
      <c r="FQX280" s="676"/>
      <c r="FQY280" s="676"/>
      <c r="FQZ280" s="676"/>
      <c r="FRA280" s="676"/>
      <c r="FRB280" s="676"/>
      <c r="FRC280" s="676"/>
      <c r="FRD280" s="676"/>
      <c r="FRE280" s="676"/>
      <c r="FRF280" s="676"/>
      <c r="FRG280" s="676"/>
      <c r="FRH280" s="676"/>
      <c r="FRI280" s="676"/>
      <c r="FRJ280" s="676"/>
      <c r="FRK280" s="676"/>
      <c r="FRL280" s="676"/>
      <c r="FRM280" s="676"/>
      <c r="FRN280" s="676"/>
      <c r="FRO280" s="676"/>
      <c r="FRP280" s="676"/>
      <c r="FRQ280" s="676"/>
      <c r="FRR280" s="676"/>
      <c r="FRS280" s="676"/>
      <c r="FRT280" s="676"/>
      <c r="FRU280" s="676"/>
      <c r="FRV280" s="676"/>
      <c r="FRW280" s="676"/>
      <c r="FRX280" s="676"/>
      <c r="FRY280" s="676"/>
      <c r="FRZ280" s="676"/>
      <c r="FSA280" s="676"/>
      <c r="FSB280" s="676"/>
      <c r="FSC280" s="676"/>
      <c r="FSD280" s="676"/>
      <c r="FSE280" s="676"/>
      <c r="FSF280" s="676"/>
      <c r="FSG280" s="676"/>
      <c r="FSH280" s="674"/>
      <c r="FSI280" s="674"/>
      <c r="FSJ280" s="674"/>
      <c r="FSK280" s="674"/>
      <c r="FSL280" s="674"/>
      <c r="FSM280" s="674"/>
      <c r="FSN280" s="674"/>
      <c r="FSO280" s="674"/>
      <c r="FSP280" s="674"/>
      <c r="FSQ280" s="674"/>
      <c r="FSR280" s="674"/>
      <c r="FSS280" s="674"/>
      <c r="FST280" s="674"/>
      <c r="FSU280" s="674"/>
      <c r="FSV280" s="674"/>
      <c r="FSW280" s="674"/>
      <c r="FSX280" s="674"/>
      <c r="FSY280" s="674"/>
      <c r="FSZ280" s="674"/>
      <c r="FTA280" s="674"/>
      <c r="FTB280" s="674"/>
      <c r="FTC280" s="674"/>
      <c r="FTD280" s="674"/>
      <c r="FTE280" s="674"/>
      <c r="FTF280" s="675"/>
      <c r="FTG280" s="675"/>
      <c r="FTH280" s="675"/>
      <c r="FTI280" s="675"/>
      <c r="FTJ280" s="675"/>
      <c r="FTK280" s="674"/>
      <c r="FTL280" s="674"/>
      <c r="FTM280" s="675"/>
      <c r="FTN280" s="675"/>
      <c r="FTO280" s="674"/>
      <c r="FTP280" s="674"/>
      <c r="FTQ280" s="675"/>
      <c r="FTR280" s="675"/>
      <c r="FTS280" s="674"/>
      <c r="FTT280" s="674"/>
      <c r="FTU280" s="674"/>
      <c r="FTV280" s="674"/>
      <c r="FTW280" s="674"/>
      <c r="FTX280" s="674"/>
      <c r="FTY280" s="674"/>
      <c r="FTZ280" s="675"/>
      <c r="FUA280" s="675"/>
      <c r="FUB280" s="674"/>
      <c r="FUC280" s="674"/>
      <c r="FUD280" s="675"/>
      <c r="FUE280" s="675"/>
      <c r="FUF280" s="674"/>
      <c r="FUG280" s="674"/>
      <c r="FUH280" s="674"/>
      <c r="FUI280" s="674"/>
      <c r="FUJ280" s="674"/>
      <c r="FUK280" s="673"/>
      <c r="FUL280" s="677"/>
      <c r="FUM280" s="674"/>
      <c r="FUN280" s="674"/>
      <c r="FUO280" s="674"/>
      <c r="FUP280" s="674"/>
      <c r="FUQ280" s="674"/>
      <c r="FUR280" s="674"/>
      <c r="FUS280" s="674"/>
      <c r="FUT280" s="676"/>
      <c r="FUU280" s="676"/>
      <c r="FUV280" s="676"/>
      <c r="FUW280" s="676"/>
      <c r="FUX280" s="676"/>
      <c r="FUY280" s="676"/>
      <c r="FUZ280" s="676"/>
      <c r="FVA280" s="676"/>
      <c r="FVB280" s="676"/>
      <c r="FVC280" s="676"/>
      <c r="FVD280" s="676"/>
      <c r="FVE280" s="676"/>
      <c r="FVF280" s="676"/>
      <c r="FVG280" s="676"/>
      <c r="FVH280" s="676"/>
      <c r="FVI280" s="676"/>
      <c r="FVJ280" s="676"/>
      <c r="FVK280" s="676"/>
      <c r="FVL280" s="676"/>
      <c r="FVM280" s="676"/>
      <c r="FVN280" s="676"/>
      <c r="FVO280" s="676"/>
      <c r="FVP280" s="676"/>
      <c r="FVQ280" s="676"/>
      <c r="FVR280" s="676"/>
      <c r="FVS280" s="676"/>
      <c r="FVT280" s="676"/>
      <c r="FVU280" s="676"/>
      <c r="FVV280" s="676"/>
      <c r="FVW280" s="676"/>
      <c r="FVX280" s="676"/>
      <c r="FVY280" s="676"/>
      <c r="FVZ280" s="676"/>
      <c r="FWA280" s="676"/>
      <c r="FWB280" s="676"/>
      <c r="FWC280" s="676"/>
      <c r="FWD280" s="676"/>
      <c r="FWE280" s="676"/>
      <c r="FWF280" s="676"/>
      <c r="FWG280" s="676"/>
      <c r="FWH280" s="676"/>
      <c r="FWI280" s="676"/>
      <c r="FWJ280" s="676"/>
      <c r="FWK280" s="676"/>
      <c r="FWL280" s="674"/>
      <c r="FWM280" s="674"/>
      <c r="FWN280" s="674"/>
      <c r="FWO280" s="674"/>
      <c r="FWP280" s="674"/>
      <c r="FWQ280" s="674"/>
      <c r="FWR280" s="674"/>
      <c r="FWS280" s="674"/>
      <c r="FWT280" s="674"/>
      <c r="FWU280" s="674"/>
      <c r="FWV280" s="674"/>
      <c r="FWW280" s="674"/>
      <c r="FWX280" s="674"/>
      <c r="FWY280" s="674"/>
      <c r="FWZ280" s="674"/>
      <c r="FXA280" s="674"/>
      <c r="FXB280" s="674"/>
      <c r="FXC280" s="674"/>
      <c r="FXD280" s="674"/>
      <c r="FXE280" s="674"/>
      <c r="FXF280" s="674"/>
      <c r="FXG280" s="674"/>
      <c r="FXH280" s="674"/>
      <c r="FXI280" s="674"/>
      <c r="FXJ280" s="675"/>
      <c r="FXK280" s="675"/>
      <c r="FXL280" s="675"/>
      <c r="FXM280" s="675"/>
      <c r="FXN280" s="675"/>
      <c r="FXO280" s="674"/>
      <c r="FXP280" s="674"/>
      <c r="FXQ280" s="675"/>
      <c r="FXR280" s="675"/>
      <c r="FXS280" s="674"/>
      <c r="FXT280" s="674"/>
      <c r="FXU280" s="675"/>
      <c r="FXV280" s="675"/>
      <c r="FXW280" s="674"/>
      <c r="FXX280" s="674"/>
      <c r="FXY280" s="674"/>
      <c r="FXZ280" s="674"/>
      <c r="FYA280" s="674"/>
      <c r="FYB280" s="674"/>
      <c r="FYC280" s="674"/>
      <c r="FYD280" s="675"/>
      <c r="FYE280" s="675"/>
      <c r="FYF280" s="674"/>
      <c r="FYG280" s="674"/>
      <c r="FYH280" s="675"/>
      <c r="FYI280" s="675"/>
      <c r="FYJ280" s="674"/>
      <c r="FYK280" s="674"/>
      <c r="FYL280" s="674"/>
      <c r="FYM280" s="674"/>
      <c r="FYN280" s="674"/>
      <c r="FYO280" s="673"/>
      <c r="FYP280" s="677"/>
      <c r="FYQ280" s="674"/>
      <c r="FYR280" s="674"/>
      <c r="FYS280" s="674"/>
      <c r="FYT280" s="674"/>
      <c r="FYU280" s="674"/>
      <c r="FYV280" s="674"/>
      <c r="FYW280" s="674"/>
      <c r="FYX280" s="676"/>
      <c r="FYY280" s="676"/>
      <c r="FYZ280" s="676"/>
      <c r="FZA280" s="676"/>
      <c r="FZB280" s="676"/>
      <c r="FZC280" s="676"/>
      <c r="FZD280" s="676"/>
      <c r="FZE280" s="676"/>
      <c r="FZF280" s="676"/>
      <c r="FZG280" s="676"/>
      <c r="FZH280" s="676"/>
      <c r="FZI280" s="676"/>
      <c r="FZJ280" s="676"/>
      <c r="FZK280" s="676"/>
      <c r="FZL280" s="676"/>
      <c r="FZM280" s="676"/>
      <c r="FZN280" s="676"/>
      <c r="FZO280" s="676"/>
      <c r="FZP280" s="676"/>
      <c r="FZQ280" s="676"/>
      <c r="FZR280" s="676"/>
      <c r="FZS280" s="676"/>
      <c r="FZT280" s="676"/>
      <c r="FZU280" s="676"/>
      <c r="FZV280" s="676"/>
      <c r="FZW280" s="676"/>
      <c r="FZX280" s="676"/>
      <c r="FZY280" s="676"/>
      <c r="FZZ280" s="676"/>
      <c r="GAA280" s="676"/>
      <c r="GAB280" s="676"/>
      <c r="GAC280" s="676"/>
      <c r="GAD280" s="676"/>
      <c r="GAE280" s="676"/>
      <c r="GAF280" s="676"/>
      <c r="GAG280" s="676"/>
      <c r="GAH280" s="676"/>
      <c r="GAI280" s="676"/>
      <c r="GAJ280" s="676"/>
      <c r="GAK280" s="676"/>
      <c r="GAL280" s="676"/>
      <c r="GAM280" s="676"/>
      <c r="GAN280" s="676"/>
      <c r="GAO280" s="676"/>
      <c r="GAP280" s="674"/>
      <c r="GAQ280" s="674"/>
      <c r="GAR280" s="674"/>
      <c r="GAS280" s="674"/>
      <c r="GAT280" s="674"/>
      <c r="GAU280" s="674"/>
      <c r="GAV280" s="674"/>
      <c r="GAW280" s="674"/>
      <c r="GAX280" s="674"/>
      <c r="GAY280" s="674"/>
      <c r="GAZ280" s="674"/>
      <c r="GBA280" s="674"/>
      <c r="GBB280" s="674"/>
      <c r="GBC280" s="674"/>
      <c r="GBD280" s="674"/>
      <c r="GBE280" s="674"/>
      <c r="GBF280" s="674"/>
      <c r="GBG280" s="674"/>
      <c r="GBH280" s="674"/>
      <c r="GBI280" s="674"/>
      <c r="GBJ280" s="674"/>
      <c r="GBK280" s="674"/>
      <c r="GBL280" s="674"/>
      <c r="GBM280" s="674"/>
      <c r="GBN280" s="675"/>
      <c r="GBO280" s="675"/>
      <c r="GBP280" s="675"/>
      <c r="GBQ280" s="675"/>
      <c r="GBR280" s="675"/>
      <c r="GBS280" s="674"/>
      <c r="GBT280" s="674"/>
      <c r="GBU280" s="675"/>
      <c r="GBV280" s="675"/>
      <c r="GBW280" s="674"/>
      <c r="GBX280" s="674"/>
      <c r="GBY280" s="675"/>
      <c r="GBZ280" s="675"/>
      <c r="GCA280" s="674"/>
      <c r="GCB280" s="674"/>
      <c r="GCC280" s="674"/>
      <c r="GCD280" s="674"/>
      <c r="GCE280" s="674"/>
      <c r="GCF280" s="674"/>
      <c r="GCG280" s="674"/>
      <c r="GCH280" s="675"/>
      <c r="GCI280" s="675"/>
      <c r="GCJ280" s="674"/>
      <c r="GCK280" s="674"/>
      <c r="GCL280" s="675"/>
      <c r="GCM280" s="675"/>
      <c r="GCN280" s="674"/>
      <c r="GCO280" s="674"/>
      <c r="GCP280" s="674"/>
      <c r="GCQ280" s="674"/>
      <c r="GCR280" s="674"/>
      <c r="GCS280" s="673"/>
      <c r="GCT280" s="677"/>
      <c r="GCU280" s="674"/>
      <c r="GCV280" s="674"/>
      <c r="GCW280" s="674"/>
      <c r="GCX280" s="674"/>
      <c r="GCY280" s="674"/>
      <c r="GCZ280" s="674"/>
      <c r="GDA280" s="674"/>
      <c r="GDB280" s="676"/>
      <c r="GDC280" s="676"/>
      <c r="GDD280" s="676"/>
      <c r="GDE280" s="676"/>
      <c r="GDF280" s="676"/>
      <c r="GDG280" s="676"/>
      <c r="GDH280" s="676"/>
      <c r="GDI280" s="676"/>
      <c r="GDJ280" s="676"/>
      <c r="GDK280" s="676"/>
      <c r="GDL280" s="676"/>
      <c r="GDM280" s="676"/>
      <c r="GDN280" s="676"/>
      <c r="GDO280" s="676"/>
      <c r="GDP280" s="676"/>
      <c r="GDQ280" s="676"/>
      <c r="GDR280" s="676"/>
      <c r="GDS280" s="676"/>
      <c r="GDT280" s="676"/>
      <c r="GDU280" s="676"/>
      <c r="GDV280" s="676"/>
      <c r="GDW280" s="676"/>
      <c r="GDX280" s="676"/>
      <c r="GDY280" s="676"/>
      <c r="GDZ280" s="676"/>
      <c r="GEA280" s="676"/>
      <c r="GEB280" s="676"/>
      <c r="GEC280" s="676"/>
      <c r="GED280" s="676"/>
      <c r="GEE280" s="676"/>
      <c r="GEF280" s="676"/>
      <c r="GEG280" s="676"/>
      <c r="GEH280" s="676"/>
      <c r="GEI280" s="676"/>
      <c r="GEJ280" s="676"/>
      <c r="GEK280" s="676"/>
      <c r="GEL280" s="676"/>
      <c r="GEM280" s="676"/>
      <c r="GEN280" s="676"/>
      <c r="GEO280" s="676"/>
      <c r="GEP280" s="676"/>
      <c r="GEQ280" s="676"/>
      <c r="GER280" s="676"/>
      <c r="GES280" s="676"/>
      <c r="GET280" s="674"/>
      <c r="GEU280" s="674"/>
      <c r="GEV280" s="674"/>
      <c r="GEW280" s="674"/>
      <c r="GEX280" s="674"/>
      <c r="GEY280" s="674"/>
      <c r="GEZ280" s="674"/>
      <c r="GFA280" s="674"/>
      <c r="GFB280" s="674"/>
      <c r="GFC280" s="674"/>
      <c r="GFD280" s="674"/>
      <c r="GFE280" s="674"/>
      <c r="GFF280" s="674"/>
      <c r="GFG280" s="674"/>
      <c r="GFH280" s="674"/>
      <c r="GFI280" s="674"/>
      <c r="GFJ280" s="674"/>
      <c r="GFK280" s="674"/>
      <c r="GFL280" s="674"/>
      <c r="GFM280" s="674"/>
      <c r="GFN280" s="674"/>
      <c r="GFO280" s="674"/>
      <c r="GFP280" s="674"/>
      <c r="GFQ280" s="674"/>
      <c r="GFR280" s="675"/>
      <c r="GFS280" s="675"/>
      <c r="GFT280" s="675"/>
      <c r="GFU280" s="675"/>
      <c r="GFV280" s="675"/>
      <c r="GFW280" s="674"/>
      <c r="GFX280" s="674"/>
      <c r="GFY280" s="675"/>
      <c r="GFZ280" s="675"/>
      <c r="GGA280" s="674"/>
      <c r="GGB280" s="674"/>
      <c r="GGC280" s="675"/>
      <c r="GGD280" s="675"/>
      <c r="GGE280" s="674"/>
      <c r="GGF280" s="674"/>
      <c r="GGG280" s="674"/>
      <c r="GGH280" s="674"/>
      <c r="GGI280" s="674"/>
      <c r="GGJ280" s="674"/>
      <c r="GGK280" s="674"/>
      <c r="GGL280" s="675"/>
      <c r="GGM280" s="675"/>
      <c r="GGN280" s="674"/>
      <c r="GGO280" s="674"/>
      <c r="GGP280" s="675"/>
      <c r="GGQ280" s="675"/>
      <c r="GGR280" s="674"/>
      <c r="GGS280" s="674"/>
      <c r="GGT280" s="674"/>
      <c r="GGU280" s="674"/>
      <c r="GGV280" s="674"/>
      <c r="GGW280" s="673"/>
      <c r="GGX280" s="677"/>
      <c r="GGY280" s="674"/>
      <c r="GGZ280" s="674"/>
      <c r="GHA280" s="674"/>
      <c r="GHB280" s="674"/>
      <c r="GHC280" s="674"/>
      <c r="GHD280" s="674"/>
      <c r="GHE280" s="674"/>
      <c r="GHF280" s="676"/>
      <c r="GHG280" s="676"/>
      <c r="GHH280" s="676"/>
      <c r="GHI280" s="676"/>
      <c r="GHJ280" s="676"/>
      <c r="GHK280" s="676"/>
      <c r="GHL280" s="676"/>
      <c r="GHM280" s="676"/>
      <c r="GHN280" s="676"/>
      <c r="GHO280" s="676"/>
      <c r="GHP280" s="676"/>
      <c r="GHQ280" s="676"/>
      <c r="GHR280" s="676"/>
      <c r="GHS280" s="676"/>
      <c r="GHT280" s="676"/>
      <c r="GHU280" s="676"/>
      <c r="GHV280" s="676"/>
      <c r="GHW280" s="676"/>
      <c r="GHX280" s="676"/>
      <c r="GHY280" s="676"/>
      <c r="GHZ280" s="676"/>
      <c r="GIA280" s="676"/>
      <c r="GIB280" s="676"/>
      <c r="GIC280" s="676"/>
      <c r="GID280" s="676"/>
      <c r="GIE280" s="676"/>
      <c r="GIF280" s="676"/>
      <c r="GIG280" s="676"/>
      <c r="GIH280" s="676"/>
      <c r="GII280" s="676"/>
      <c r="GIJ280" s="676"/>
      <c r="GIK280" s="676"/>
      <c r="GIL280" s="676"/>
      <c r="GIM280" s="676"/>
      <c r="GIN280" s="676"/>
      <c r="GIO280" s="676"/>
      <c r="GIP280" s="676"/>
      <c r="GIQ280" s="676"/>
      <c r="GIR280" s="676"/>
      <c r="GIS280" s="676"/>
      <c r="GIT280" s="676"/>
      <c r="GIU280" s="676"/>
      <c r="GIV280" s="676"/>
      <c r="GIW280" s="676"/>
      <c r="GIX280" s="674"/>
      <c r="GIY280" s="674"/>
      <c r="GIZ280" s="674"/>
      <c r="GJA280" s="674"/>
      <c r="GJB280" s="674"/>
      <c r="GJC280" s="674"/>
      <c r="GJD280" s="674"/>
      <c r="GJE280" s="674"/>
      <c r="GJF280" s="674"/>
      <c r="GJG280" s="674"/>
      <c r="GJH280" s="674"/>
      <c r="GJI280" s="674"/>
      <c r="GJJ280" s="674"/>
      <c r="GJK280" s="674"/>
      <c r="GJL280" s="674"/>
      <c r="GJM280" s="674"/>
      <c r="GJN280" s="674"/>
      <c r="GJO280" s="674"/>
      <c r="GJP280" s="674"/>
      <c r="GJQ280" s="674"/>
      <c r="GJR280" s="674"/>
      <c r="GJS280" s="674"/>
      <c r="GJT280" s="674"/>
      <c r="GJU280" s="674"/>
      <c r="GJV280" s="675"/>
      <c r="GJW280" s="675"/>
      <c r="GJX280" s="675"/>
      <c r="GJY280" s="675"/>
      <c r="GJZ280" s="675"/>
      <c r="GKA280" s="674"/>
      <c r="GKB280" s="674"/>
      <c r="GKC280" s="675"/>
      <c r="GKD280" s="675"/>
      <c r="GKE280" s="674"/>
      <c r="GKF280" s="674"/>
      <c r="GKG280" s="675"/>
      <c r="GKH280" s="675"/>
      <c r="GKI280" s="674"/>
      <c r="GKJ280" s="674"/>
      <c r="GKK280" s="674"/>
      <c r="GKL280" s="674"/>
      <c r="GKM280" s="674"/>
      <c r="GKN280" s="674"/>
      <c r="GKO280" s="674"/>
      <c r="GKP280" s="675"/>
      <c r="GKQ280" s="675"/>
      <c r="GKR280" s="674"/>
      <c r="GKS280" s="674"/>
      <c r="GKT280" s="675"/>
      <c r="GKU280" s="675"/>
      <c r="GKV280" s="674"/>
      <c r="GKW280" s="674"/>
      <c r="GKX280" s="674"/>
      <c r="GKY280" s="674"/>
      <c r="GKZ280" s="674"/>
      <c r="GLA280" s="673"/>
      <c r="GLB280" s="677"/>
      <c r="GLC280" s="674"/>
      <c r="GLD280" s="674"/>
      <c r="GLE280" s="674"/>
      <c r="GLF280" s="674"/>
      <c r="GLG280" s="674"/>
      <c r="GLH280" s="674"/>
      <c r="GLI280" s="674"/>
      <c r="GLJ280" s="676"/>
      <c r="GLK280" s="676"/>
      <c r="GLL280" s="676"/>
      <c r="GLM280" s="676"/>
      <c r="GLN280" s="676"/>
      <c r="GLO280" s="676"/>
      <c r="GLP280" s="676"/>
      <c r="GLQ280" s="676"/>
      <c r="GLR280" s="676"/>
      <c r="GLS280" s="676"/>
      <c r="GLT280" s="676"/>
      <c r="GLU280" s="676"/>
      <c r="GLV280" s="676"/>
      <c r="GLW280" s="676"/>
      <c r="GLX280" s="676"/>
      <c r="GLY280" s="676"/>
      <c r="GLZ280" s="676"/>
      <c r="GMA280" s="676"/>
      <c r="GMB280" s="676"/>
      <c r="GMC280" s="676"/>
      <c r="GMD280" s="676"/>
      <c r="GME280" s="676"/>
      <c r="GMF280" s="676"/>
      <c r="GMG280" s="676"/>
      <c r="GMH280" s="676"/>
      <c r="GMI280" s="676"/>
      <c r="GMJ280" s="676"/>
      <c r="GMK280" s="676"/>
      <c r="GML280" s="676"/>
      <c r="GMM280" s="676"/>
      <c r="GMN280" s="676"/>
      <c r="GMO280" s="676"/>
      <c r="GMP280" s="676"/>
      <c r="GMQ280" s="676"/>
      <c r="GMR280" s="676"/>
      <c r="GMS280" s="676"/>
      <c r="GMT280" s="676"/>
      <c r="GMU280" s="676"/>
      <c r="GMV280" s="676"/>
      <c r="GMW280" s="676"/>
      <c r="GMX280" s="676"/>
      <c r="GMY280" s="676"/>
      <c r="GMZ280" s="676"/>
      <c r="GNA280" s="676"/>
      <c r="GNB280" s="674"/>
      <c r="GNC280" s="674"/>
      <c r="GND280" s="674"/>
      <c r="GNE280" s="674"/>
      <c r="GNF280" s="674"/>
      <c r="GNG280" s="674"/>
      <c r="GNH280" s="674"/>
      <c r="GNI280" s="674"/>
      <c r="GNJ280" s="674"/>
      <c r="GNK280" s="674"/>
      <c r="GNL280" s="674"/>
      <c r="GNM280" s="674"/>
      <c r="GNN280" s="674"/>
      <c r="GNO280" s="674"/>
      <c r="GNP280" s="674"/>
      <c r="GNQ280" s="674"/>
      <c r="GNR280" s="674"/>
      <c r="GNS280" s="674"/>
      <c r="GNT280" s="674"/>
      <c r="GNU280" s="674"/>
      <c r="GNV280" s="674"/>
      <c r="GNW280" s="674"/>
      <c r="GNX280" s="674"/>
      <c r="GNY280" s="674"/>
      <c r="GNZ280" s="675"/>
      <c r="GOA280" s="675"/>
      <c r="GOB280" s="675"/>
      <c r="GOC280" s="675"/>
      <c r="GOD280" s="675"/>
      <c r="GOE280" s="674"/>
      <c r="GOF280" s="674"/>
      <c r="GOG280" s="675"/>
      <c r="GOH280" s="675"/>
      <c r="GOI280" s="674"/>
      <c r="GOJ280" s="674"/>
      <c r="GOK280" s="675"/>
      <c r="GOL280" s="675"/>
      <c r="GOM280" s="674"/>
      <c r="GON280" s="674"/>
      <c r="GOO280" s="674"/>
      <c r="GOP280" s="674"/>
      <c r="GOQ280" s="674"/>
      <c r="GOR280" s="674"/>
      <c r="GOS280" s="674"/>
      <c r="GOT280" s="675"/>
      <c r="GOU280" s="675"/>
      <c r="GOV280" s="674"/>
      <c r="GOW280" s="674"/>
      <c r="GOX280" s="675"/>
      <c r="GOY280" s="675"/>
      <c r="GOZ280" s="674"/>
      <c r="GPA280" s="674"/>
      <c r="GPB280" s="674"/>
      <c r="GPC280" s="674"/>
      <c r="GPD280" s="674"/>
      <c r="GPE280" s="673"/>
      <c r="GPF280" s="677"/>
      <c r="GPG280" s="674"/>
      <c r="GPH280" s="674"/>
      <c r="GPI280" s="674"/>
      <c r="GPJ280" s="674"/>
      <c r="GPK280" s="674"/>
      <c r="GPL280" s="674"/>
      <c r="GPM280" s="674"/>
      <c r="GPN280" s="676"/>
      <c r="GPO280" s="676"/>
      <c r="GPP280" s="676"/>
      <c r="GPQ280" s="676"/>
      <c r="GPR280" s="676"/>
      <c r="GPS280" s="676"/>
      <c r="GPT280" s="676"/>
      <c r="GPU280" s="676"/>
      <c r="GPV280" s="676"/>
      <c r="GPW280" s="676"/>
      <c r="GPX280" s="676"/>
      <c r="GPY280" s="676"/>
      <c r="GPZ280" s="676"/>
      <c r="GQA280" s="676"/>
      <c r="GQB280" s="676"/>
      <c r="GQC280" s="676"/>
      <c r="GQD280" s="676"/>
      <c r="GQE280" s="676"/>
      <c r="GQF280" s="676"/>
      <c r="GQG280" s="676"/>
      <c r="GQH280" s="676"/>
      <c r="GQI280" s="676"/>
      <c r="GQJ280" s="676"/>
      <c r="GQK280" s="676"/>
      <c r="GQL280" s="676"/>
      <c r="GQM280" s="676"/>
      <c r="GQN280" s="676"/>
      <c r="GQO280" s="676"/>
      <c r="GQP280" s="676"/>
      <c r="GQQ280" s="676"/>
      <c r="GQR280" s="676"/>
      <c r="GQS280" s="676"/>
      <c r="GQT280" s="676"/>
      <c r="GQU280" s="676"/>
      <c r="GQV280" s="676"/>
      <c r="GQW280" s="676"/>
      <c r="GQX280" s="676"/>
      <c r="GQY280" s="676"/>
      <c r="GQZ280" s="676"/>
      <c r="GRA280" s="676"/>
      <c r="GRB280" s="676"/>
      <c r="GRC280" s="676"/>
      <c r="GRD280" s="676"/>
      <c r="GRE280" s="676"/>
      <c r="GRF280" s="674"/>
      <c r="GRG280" s="674"/>
      <c r="GRH280" s="674"/>
      <c r="GRI280" s="674"/>
      <c r="GRJ280" s="674"/>
      <c r="GRK280" s="674"/>
      <c r="GRL280" s="674"/>
      <c r="GRM280" s="674"/>
      <c r="GRN280" s="674"/>
      <c r="GRO280" s="674"/>
      <c r="GRP280" s="674"/>
      <c r="GRQ280" s="674"/>
      <c r="GRR280" s="674"/>
      <c r="GRS280" s="674"/>
      <c r="GRT280" s="674"/>
      <c r="GRU280" s="674"/>
      <c r="GRV280" s="674"/>
      <c r="GRW280" s="674"/>
      <c r="GRX280" s="674"/>
      <c r="GRY280" s="674"/>
      <c r="GRZ280" s="674"/>
      <c r="GSA280" s="674"/>
      <c r="GSB280" s="674"/>
      <c r="GSC280" s="674"/>
      <c r="GSD280" s="675"/>
      <c r="GSE280" s="675"/>
      <c r="GSF280" s="675"/>
      <c r="GSG280" s="675"/>
      <c r="GSH280" s="675"/>
      <c r="GSI280" s="674"/>
      <c r="GSJ280" s="674"/>
      <c r="GSK280" s="675"/>
      <c r="GSL280" s="675"/>
      <c r="GSM280" s="674"/>
      <c r="GSN280" s="674"/>
      <c r="GSO280" s="675"/>
      <c r="GSP280" s="675"/>
      <c r="GSQ280" s="674"/>
      <c r="GSR280" s="674"/>
      <c r="GSS280" s="674"/>
      <c r="GST280" s="674"/>
      <c r="GSU280" s="674"/>
      <c r="GSV280" s="674"/>
      <c r="GSW280" s="674"/>
      <c r="GSX280" s="675"/>
      <c r="GSY280" s="675"/>
      <c r="GSZ280" s="674"/>
      <c r="GTA280" s="674"/>
      <c r="GTB280" s="675"/>
      <c r="GTC280" s="675"/>
      <c r="GTD280" s="674"/>
      <c r="GTE280" s="674"/>
      <c r="GTF280" s="674"/>
      <c r="GTG280" s="674"/>
      <c r="GTH280" s="674"/>
      <c r="GTI280" s="673"/>
      <c r="GTJ280" s="677"/>
      <c r="GTK280" s="674"/>
      <c r="GTL280" s="674"/>
      <c r="GTM280" s="674"/>
      <c r="GTN280" s="674"/>
      <c r="GTO280" s="674"/>
      <c r="GTP280" s="674"/>
      <c r="GTQ280" s="674"/>
      <c r="GTR280" s="676"/>
      <c r="GTS280" s="676"/>
      <c r="GTT280" s="676"/>
      <c r="GTU280" s="676"/>
      <c r="GTV280" s="676"/>
      <c r="GTW280" s="676"/>
      <c r="GTX280" s="676"/>
      <c r="GTY280" s="676"/>
      <c r="GTZ280" s="676"/>
      <c r="GUA280" s="676"/>
      <c r="GUB280" s="676"/>
      <c r="GUC280" s="676"/>
      <c r="GUD280" s="676"/>
      <c r="GUE280" s="676"/>
      <c r="GUF280" s="676"/>
      <c r="GUG280" s="676"/>
      <c r="GUH280" s="676"/>
      <c r="GUI280" s="676"/>
      <c r="GUJ280" s="676"/>
      <c r="GUK280" s="676"/>
      <c r="GUL280" s="676"/>
      <c r="GUM280" s="676"/>
      <c r="GUN280" s="676"/>
      <c r="GUO280" s="676"/>
      <c r="GUP280" s="676"/>
      <c r="GUQ280" s="676"/>
      <c r="GUR280" s="676"/>
      <c r="GUS280" s="676"/>
      <c r="GUT280" s="676"/>
      <c r="GUU280" s="676"/>
      <c r="GUV280" s="676"/>
      <c r="GUW280" s="676"/>
      <c r="GUX280" s="676"/>
      <c r="GUY280" s="676"/>
      <c r="GUZ280" s="676"/>
      <c r="GVA280" s="676"/>
      <c r="GVB280" s="676"/>
      <c r="GVC280" s="676"/>
      <c r="GVD280" s="676"/>
      <c r="GVE280" s="676"/>
      <c r="GVF280" s="676"/>
      <c r="GVG280" s="676"/>
      <c r="GVH280" s="676"/>
      <c r="GVI280" s="676"/>
      <c r="GVJ280" s="674"/>
      <c r="GVK280" s="674"/>
      <c r="GVL280" s="674"/>
      <c r="GVM280" s="674"/>
      <c r="GVN280" s="674"/>
      <c r="GVO280" s="674"/>
      <c r="GVP280" s="674"/>
      <c r="GVQ280" s="674"/>
      <c r="GVR280" s="674"/>
      <c r="GVS280" s="674"/>
      <c r="GVT280" s="674"/>
      <c r="GVU280" s="674"/>
      <c r="GVV280" s="674"/>
      <c r="GVW280" s="674"/>
      <c r="GVX280" s="674"/>
      <c r="GVY280" s="674"/>
      <c r="GVZ280" s="674"/>
      <c r="GWA280" s="674"/>
      <c r="GWB280" s="674"/>
      <c r="GWC280" s="674"/>
      <c r="GWD280" s="674"/>
      <c r="GWE280" s="674"/>
      <c r="GWF280" s="674"/>
      <c r="GWG280" s="674"/>
      <c r="GWH280" s="675"/>
      <c r="GWI280" s="675"/>
      <c r="GWJ280" s="675"/>
      <c r="GWK280" s="675"/>
      <c r="GWL280" s="675"/>
      <c r="GWM280" s="674"/>
      <c r="GWN280" s="674"/>
      <c r="GWO280" s="675"/>
      <c r="GWP280" s="675"/>
      <c r="GWQ280" s="674"/>
      <c r="GWR280" s="674"/>
      <c r="GWS280" s="675"/>
      <c r="GWT280" s="675"/>
      <c r="GWU280" s="674"/>
      <c r="GWV280" s="674"/>
      <c r="GWW280" s="674"/>
      <c r="GWX280" s="674"/>
      <c r="GWY280" s="674"/>
      <c r="GWZ280" s="674"/>
      <c r="GXA280" s="674"/>
      <c r="GXB280" s="675"/>
      <c r="GXC280" s="675"/>
      <c r="GXD280" s="674"/>
      <c r="GXE280" s="674"/>
      <c r="GXF280" s="675"/>
      <c r="GXG280" s="675"/>
      <c r="GXH280" s="674"/>
      <c r="GXI280" s="674"/>
      <c r="GXJ280" s="674"/>
      <c r="GXK280" s="674"/>
      <c r="GXL280" s="674"/>
      <c r="GXM280" s="673"/>
      <c r="GXN280" s="677"/>
      <c r="GXO280" s="674"/>
      <c r="GXP280" s="674"/>
      <c r="GXQ280" s="674"/>
      <c r="GXR280" s="674"/>
      <c r="GXS280" s="674"/>
      <c r="GXT280" s="674"/>
      <c r="GXU280" s="674"/>
      <c r="GXV280" s="676"/>
      <c r="GXW280" s="676"/>
      <c r="GXX280" s="676"/>
      <c r="GXY280" s="676"/>
      <c r="GXZ280" s="676"/>
      <c r="GYA280" s="676"/>
      <c r="GYB280" s="676"/>
      <c r="GYC280" s="676"/>
      <c r="GYD280" s="676"/>
      <c r="GYE280" s="676"/>
      <c r="GYF280" s="676"/>
      <c r="GYG280" s="676"/>
      <c r="GYH280" s="676"/>
      <c r="GYI280" s="676"/>
      <c r="GYJ280" s="676"/>
      <c r="GYK280" s="676"/>
      <c r="GYL280" s="676"/>
      <c r="GYM280" s="676"/>
      <c r="GYN280" s="676"/>
      <c r="GYO280" s="676"/>
      <c r="GYP280" s="676"/>
      <c r="GYQ280" s="676"/>
      <c r="GYR280" s="676"/>
      <c r="GYS280" s="676"/>
      <c r="GYT280" s="676"/>
      <c r="GYU280" s="676"/>
      <c r="GYV280" s="676"/>
      <c r="GYW280" s="676"/>
      <c r="GYX280" s="676"/>
      <c r="GYY280" s="676"/>
      <c r="GYZ280" s="676"/>
      <c r="GZA280" s="676"/>
      <c r="GZB280" s="676"/>
      <c r="GZC280" s="676"/>
      <c r="GZD280" s="676"/>
      <c r="GZE280" s="676"/>
      <c r="GZF280" s="676"/>
      <c r="GZG280" s="676"/>
      <c r="GZH280" s="676"/>
      <c r="GZI280" s="676"/>
      <c r="GZJ280" s="676"/>
      <c r="GZK280" s="676"/>
      <c r="GZL280" s="676"/>
      <c r="GZM280" s="676"/>
      <c r="GZN280" s="674"/>
      <c r="GZO280" s="674"/>
      <c r="GZP280" s="674"/>
      <c r="GZQ280" s="674"/>
      <c r="GZR280" s="674"/>
      <c r="GZS280" s="674"/>
      <c r="GZT280" s="674"/>
      <c r="GZU280" s="674"/>
      <c r="GZV280" s="674"/>
      <c r="GZW280" s="674"/>
      <c r="GZX280" s="674"/>
      <c r="GZY280" s="674"/>
      <c r="GZZ280" s="674"/>
      <c r="HAA280" s="674"/>
      <c r="HAB280" s="674"/>
      <c r="HAC280" s="674"/>
      <c r="HAD280" s="674"/>
      <c r="HAE280" s="674"/>
      <c r="HAF280" s="674"/>
      <c r="HAG280" s="674"/>
      <c r="HAH280" s="674"/>
      <c r="HAI280" s="674"/>
      <c r="HAJ280" s="674"/>
      <c r="HAK280" s="674"/>
      <c r="HAL280" s="675"/>
      <c r="HAM280" s="675"/>
      <c r="HAN280" s="675"/>
      <c r="HAO280" s="675"/>
      <c r="HAP280" s="675"/>
      <c r="HAQ280" s="674"/>
      <c r="HAR280" s="674"/>
      <c r="HAS280" s="675"/>
      <c r="HAT280" s="675"/>
      <c r="HAU280" s="674"/>
      <c r="HAV280" s="674"/>
      <c r="HAW280" s="675"/>
      <c r="HAX280" s="675"/>
      <c r="HAY280" s="674"/>
      <c r="HAZ280" s="674"/>
      <c r="HBA280" s="674"/>
      <c r="HBB280" s="674"/>
      <c r="HBC280" s="674"/>
      <c r="HBD280" s="674"/>
      <c r="HBE280" s="674"/>
      <c r="HBF280" s="675"/>
      <c r="HBG280" s="675"/>
      <c r="HBH280" s="674"/>
      <c r="HBI280" s="674"/>
      <c r="HBJ280" s="675"/>
      <c r="HBK280" s="675"/>
      <c r="HBL280" s="674"/>
      <c r="HBM280" s="674"/>
      <c r="HBN280" s="674"/>
      <c r="HBO280" s="674"/>
      <c r="HBP280" s="674"/>
      <c r="HBQ280" s="673"/>
      <c r="HBR280" s="677"/>
      <c r="HBS280" s="674"/>
      <c r="HBT280" s="674"/>
      <c r="HBU280" s="674"/>
      <c r="HBV280" s="674"/>
      <c r="HBW280" s="674"/>
      <c r="HBX280" s="674"/>
      <c r="HBY280" s="674"/>
      <c r="HBZ280" s="676"/>
      <c r="HCA280" s="676"/>
      <c r="HCB280" s="676"/>
      <c r="HCC280" s="676"/>
      <c r="HCD280" s="676"/>
      <c r="HCE280" s="676"/>
      <c r="HCF280" s="676"/>
      <c r="HCG280" s="676"/>
      <c r="HCH280" s="676"/>
      <c r="HCI280" s="676"/>
      <c r="HCJ280" s="676"/>
      <c r="HCK280" s="676"/>
      <c r="HCL280" s="676"/>
      <c r="HCM280" s="676"/>
      <c r="HCN280" s="676"/>
      <c r="HCO280" s="676"/>
      <c r="HCP280" s="676"/>
      <c r="HCQ280" s="676"/>
      <c r="HCR280" s="676"/>
      <c r="HCS280" s="676"/>
      <c r="HCT280" s="676"/>
      <c r="HCU280" s="676"/>
      <c r="HCV280" s="676"/>
      <c r="HCW280" s="676"/>
      <c r="HCX280" s="676"/>
      <c r="HCY280" s="676"/>
      <c r="HCZ280" s="676"/>
      <c r="HDA280" s="676"/>
      <c r="HDB280" s="676"/>
      <c r="HDC280" s="676"/>
      <c r="HDD280" s="676"/>
      <c r="HDE280" s="676"/>
      <c r="HDF280" s="676"/>
      <c r="HDG280" s="676"/>
      <c r="HDH280" s="676"/>
      <c r="HDI280" s="676"/>
      <c r="HDJ280" s="676"/>
      <c r="HDK280" s="676"/>
      <c r="HDL280" s="676"/>
      <c r="HDM280" s="676"/>
      <c r="HDN280" s="676"/>
      <c r="HDO280" s="676"/>
      <c r="HDP280" s="676"/>
      <c r="HDQ280" s="676"/>
      <c r="HDR280" s="674"/>
      <c r="HDS280" s="674"/>
      <c r="HDT280" s="674"/>
      <c r="HDU280" s="674"/>
      <c r="HDV280" s="674"/>
      <c r="HDW280" s="674"/>
      <c r="HDX280" s="674"/>
      <c r="HDY280" s="674"/>
      <c r="HDZ280" s="674"/>
      <c r="HEA280" s="674"/>
      <c r="HEB280" s="674"/>
      <c r="HEC280" s="674"/>
      <c r="HED280" s="674"/>
      <c r="HEE280" s="674"/>
      <c r="HEF280" s="674"/>
      <c r="HEG280" s="674"/>
      <c r="HEH280" s="674"/>
      <c r="HEI280" s="674"/>
      <c r="HEJ280" s="674"/>
      <c r="HEK280" s="674"/>
      <c r="HEL280" s="674"/>
      <c r="HEM280" s="674"/>
      <c r="HEN280" s="674"/>
      <c r="HEO280" s="674"/>
      <c r="HEP280" s="675"/>
      <c r="HEQ280" s="675"/>
      <c r="HER280" s="675"/>
      <c r="HES280" s="675"/>
      <c r="HET280" s="675"/>
      <c r="HEU280" s="674"/>
      <c r="HEV280" s="674"/>
      <c r="HEW280" s="675"/>
      <c r="HEX280" s="675"/>
      <c r="HEY280" s="674"/>
      <c r="HEZ280" s="674"/>
      <c r="HFA280" s="675"/>
      <c r="HFB280" s="675"/>
      <c r="HFC280" s="674"/>
      <c r="HFD280" s="674"/>
      <c r="HFE280" s="674"/>
      <c r="HFF280" s="674"/>
      <c r="HFG280" s="674"/>
      <c r="HFH280" s="674"/>
      <c r="HFI280" s="674"/>
      <c r="HFJ280" s="675"/>
      <c r="HFK280" s="675"/>
      <c r="HFL280" s="674"/>
      <c r="HFM280" s="674"/>
      <c r="HFN280" s="675"/>
      <c r="HFO280" s="675"/>
      <c r="HFP280" s="674"/>
      <c r="HFQ280" s="674"/>
      <c r="HFR280" s="674"/>
      <c r="HFS280" s="674"/>
      <c r="HFT280" s="674"/>
      <c r="HFU280" s="673"/>
      <c r="HFV280" s="677"/>
      <c r="HFW280" s="674"/>
      <c r="HFX280" s="674"/>
      <c r="HFY280" s="674"/>
      <c r="HFZ280" s="674"/>
      <c r="HGA280" s="674"/>
      <c r="HGB280" s="674"/>
      <c r="HGC280" s="674"/>
      <c r="HGD280" s="676"/>
      <c r="HGE280" s="676"/>
      <c r="HGF280" s="676"/>
      <c r="HGG280" s="676"/>
      <c r="HGH280" s="676"/>
      <c r="HGI280" s="676"/>
      <c r="HGJ280" s="676"/>
      <c r="HGK280" s="676"/>
      <c r="HGL280" s="676"/>
      <c r="HGM280" s="676"/>
      <c r="HGN280" s="676"/>
      <c r="HGO280" s="676"/>
      <c r="HGP280" s="676"/>
      <c r="HGQ280" s="676"/>
      <c r="HGR280" s="676"/>
      <c r="HGS280" s="676"/>
      <c r="HGT280" s="676"/>
      <c r="HGU280" s="676"/>
      <c r="HGV280" s="676"/>
      <c r="HGW280" s="676"/>
      <c r="HGX280" s="676"/>
      <c r="HGY280" s="676"/>
      <c r="HGZ280" s="676"/>
      <c r="HHA280" s="676"/>
      <c r="HHB280" s="676"/>
      <c r="HHC280" s="676"/>
      <c r="HHD280" s="676"/>
      <c r="HHE280" s="676"/>
      <c r="HHF280" s="676"/>
      <c r="HHG280" s="676"/>
      <c r="HHH280" s="676"/>
      <c r="HHI280" s="676"/>
      <c r="HHJ280" s="676"/>
      <c r="HHK280" s="676"/>
      <c r="HHL280" s="676"/>
      <c r="HHM280" s="676"/>
      <c r="HHN280" s="676"/>
      <c r="HHO280" s="676"/>
      <c r="HHP280" s="676"/>
      <c r="HHQ280" s="676"/>
      <c r="HHR280" s="676"/>
      <c r="HHS280" s="676"/>
      <c r="HHT280" s="676"/>
      <c r="HHU280" s="676"/>
      <c r="HHV280" s="674"/>
      <c r="HHW280" s="674"/>
      <c r="HHX280" s="674"/>
      <c r="HHY280" s="674"/>
      <c r="HHZ280" s="674"/>
      <c r="HIA280" s="674"/>
      <c r="HIB280" s="674"/>
      <c r="HIC280" s="674"/>
      <c r="HID280" s="674"/>
      <c r="HIE280" s="674"/>
      <c r="HIF280" s="674"/>
      <c r="HIG280" s="674"/>
      <c r="HIH280" s="674"/>
      <c r="HII280" s="674"/>
      <c r="HIJ280" s="674"/>
      <c r="HIK280" s="674"/>
      <c r="HIL280" s="674"/>
      <c r="HIM280" s="674"/>
      <c r="HIN280" s="674"/>
      <c r="HIO280" s="674"/>
      <c r="HIP280" s="674"/>
      <c r="HIQ280" s="674"/>
      <c r="HIR280" s="674"/>
      <c r="HIS280" s="674"/>
      <c r="HIT280" s="675"/>
      <c r="HIU280" s="675"/>
      <c r="HIV280" s="675"/>
      <c r="HIW280" s="675"/>
      <c r="HIX280" s="675"/>
      <c r="HIY280" s="674"/>
      <c r="HIZ280" s="674"/>
      <c r="HJA280" s="675"/>
      <c r="HJB280" s="675"/>
      <c r="HJC280" s="674"/>
      <c r="HJD280" s="674"/>
      <c r="HJE280" s="675"/>
      <c r="HJF280" s="675"/>
      <c r="HJG280" s="674"/>
      <c r="HJH280" s="674"/>
      <c r="HJI280" s="674"/>
      <c r="HJJ280" s="674"/>
      <c r="HJK280" s="674"/>
      <c r="HJL280" s="674"/>
      <c r="HJM280" s="674"/>
      <c r="HJN280" s="675"/>
      <c r="HJO280" s="675"/>
      <c r="HJP280" s="674"/>
      <c r="HJQ280" s="674"/>
      <c r="HJR280" s="675"/>
      <c r="HJS280" s="675"/>
      <c r="HJT280" s="674"/>
      <c r="HJU280" s="674"/>
      <c r="HJV280" s="674"/>
      <c r="HJW280" s="674"/>
      <c r="HJX280" s="674"/>
      <c r="HJY280" s="673"/>
      <c r="HJZ280" s="677"/>
      <c r="HKA280" s="674"/>
      <c r="HKB280" s="674"/>
      <c r="HKC280" s="674"/>
      <c r="HKD280" s="674"/>
      <c r="HKE280" s="674"/>
      <c r="HKF280" s="674"/>
      <c r="HKG280" s="674"/>
      <c r="HKH280" s="676"/>
      <c r="HKI280" s="676"/>
      <c r="HKJ280" s="676"/>
      <c r="HKK280" s="676"/>
      <c r="HKL280" s="676"/>
      <c r="HKM280" s="676"/>
      <c r="HKN280" s="676"/>
      <c r="HKO280" s="676"/>
      <c r="HKP280" s="676"/>
      <c r="HKQ280" s="676"/>
      <c r="HKR280" s="676"/>
      <c r="HKS280" s="676"/>
      <c r="HKT280" s="676"/>
      <c r="HKU280" s="676"/>
      <c r="HKV280" s="676"/>
      <c r="HKW280" s="676"/>
      <c r="HKX280" s="676"/>
      <c r="HKY280" s="676"/>
      <c r="HKZ280" s="676"/>
      <c r="HLA280" s="676"/>
      <c r="HLB280" s="676"/>
      <c r="HLC280" s="676"/>
      <c r="HLD280" s="676"/>
      <c r="HLE280" s="676"/>
      <c r="HLF280" s="676"/>
      <c r="HLG280" s="676"/>
      <c r="HLH280" s="676"/>
      <c r="HLI280" s="676"/>
      <c r="HLJ280" s="676"/>
      <c r="HLK280" s="676"/>
      <c r="HLL280" s="676"/>
      <c r="HLM280" s="676"/>
      <c r="HLN280" s="676"/>
      <c r="HLO280" s="676"/>
      <c r="HLP280" s="676"/>
      <c r="HLQ280" s="676"/>
      <c r="HLR280" s="676"/>
      <c r="HLS280" s="676"/>
      <c r="HLT280" s="676"/>
      <c r="HLU280" s="676"/>
      <c r="HLV280" s="676"/>
      <c r="HLW280" s="676"/>
      <c r="HLX280" s="676"/>
      <c r="HLY280" s="676"/>
      <c r="HLZ280" s="674"/>
      <c r="HMA280" s="674"/>
      <c r="HMB280" s="674"/>
      <c r="HMC280" s="674"/>
      <c r="HMD280" s="674"/>
      <c r="HME280" s="674"/>
      <c r="HMF280" s="674"/>
      <c r="HMG280" s="674"/>
      <c r="HMH280" s="674"/>
      <c r="HMI280" s="674"/>
      <c r="HMJ280" s="674"/>
      <c r="HMK280" s="674"/>
      <c r="HML280" s="674"/>
      <c r="HMM280" s="674"/>
      <c r="HMN280" s="674"/>
      <c r="HMO280" s="674"/>
      <c r="HMP280" s="674"/>
      <c r="HMQ280" s="674"/>
      <c r="HMR280" s="674"/>
      <c r="HMS280" s="674"/>
      <c r="HMT280" s="674"/>
      <c r="HMU280" s="674"/>
      <c r="HMV280" s="674"/>
      <c r="HMW280" s="674"/>
      <c r="HMX280" s="675"/>
      <c r="HMY280" s="675"/>
      <c r="HMZ280" s="675"/>
      <c r="HNA280" s="675"/>
      <c r="HNB280" s="675"/>
      <c r="HNC280" s="674"/>
      <c r="HND280" s="674"/>
      <c r="HNE280" s="675"/>
      <c r="HNF280" s="675"/>
      <c r="HNG280" s="674"/>
      <c r="HNH280" s="674"/>
      <c r="HNI280" s="675"/>
      <c r="HNJ280" s="675"/>
      <c r="HNK280" s="674"/>
      <c r="HNL280" s="674"/>
      <c r="HNM280" s="674"/>
      <c r="HNN280" s="674"/>
      <c r="HNO280" s="674"/>
      <c r="HNP280" s="674"/>
      <c r="HNQ280" s="674"/>
      <c r="HNR280" s="675"/>
      <c r="HNS280" s="675"/>
      <c r="HNT280" s="674"/>
      <c r="HNU280" s="674"/>
      <c r="HNV280" s="675"/>
      <c r="HNW280" s="675"/>
      <c r="HNX280" s="674"/>
      <c r="HNY280" s="674"/>
      <c r="HNZ280" s="674"/>
      <c r="HOA280" s="674"/>
      <c r="HOB280" s="674"/>
      <c r="HOC280" s="673"/>
      <c r="HOD280" s="677"/>
      <c r="HOE280" s="674"/>
      <c r="HOF280" s="674"/>
      <c r="HOG280" s="674"/>
      <c r="HOH280" s="674"/>
      <c r="HOI280" s="674"/>
      <c r="HOJ280" s="674"/>
      <c r="HOK280" s="674"/>
      <c r="HOL280" s="676"/>
      <c r="HOM280" s="676"/>
      <c r="HON280" s="676"/>
      <c r="HOO280" s="676"/>
      <c r="HOP280" s="676"/>
      <c r="HOQ280" s="676"/>
      <c r="HOR280" s="676"/>
      <c r="HOS280" s="676"/>
      <c r="HOT280" s="676"/>
      <c r="HOU280" s="676"/>
      <c r="HOV280" s="676"/>
      <c r="HOW280" s="676"/>
      <c r="HOX280" s="676"/>
      <c r="HOY280" s="676"/>
      <c r="HOZ280" s="676"/>
      <c r="HPA280" s="676"/>
      <c r="HPB280" s="676"/>
      <c r="HPC280" s="676"/>
      <c r="HPD280" s="676"/>
      <c r="HPE280" s="676"/>
      <c r="HPF280" s="676"/>
      <c r="HPG280" s="676"/>
      <c r="HPH280" s="676"/>
      <c r="HPI280" s="676"/>
      <c r="HPJ280" s="676"/>
      <c r="HPK280" s="676"/>
      <c r="HPL280" s="676"/>
      <c r="HPM280" s="676"/>
      <c r="HPN280" s="676"/>
      <c r="HPO280" s="676"/>
      <c r="HPP280" s="676"/>
      <c r="HPQ280" s="676"/>
      <c r="HPR280" s="676"/>
      <c r="HPS280" s="676"/>
      <c r="HPT280" s="676"/>
      <c r="HPU280" s="676"/>
      <c r="HPV280" s="676"/>
      <c r="HPW280" s="676"/>
      <c r="HPX280" s="676"/>
      <c r="HPY280" s="676"/>
      <c r="HPZ280" s="676"/>
      <c r="HQA280" s="676"/>
      <c r="HQB280" s="676"/>
      <c r="HQC280" s="676"/>
      <c r="HQD280" s="674"/>
      <c r="HQE280" s="674"/>
      <c r="HQF280" s="674"/>
      <c r="HQG280" s="674"/>
      <c r="HQH280" s="674"/>
      <c r="HQI280" s="674"/>
      <c r="HQJ280" s="674"/>
      <c r="HQK280" s="674"/>
      <c r="HQL280" s="674"/>
      <c r="HQM280" s="674"/>
      <c r="HQN280" s="674"/>
      <c r="HQO280" s="674"/>
      <c r="HQP280" s="674"/>
      <c r="HQQ280" s="674"/>
      <c r="HQR280" s="674"/>
      <c r="HQS280" s="674"/>
      <c r="HQT280" s="674"/>
      <c r="HQU280" s="674"/>
      <c r="HQV280" s="674"/>
      <c r="HQW280" s="674"/>
      <c r="HQX280" s="674"/>
      <c r="HQY280" s="674"/>
      <c r="HQZ280" s="674"/>
      <c r="HRA280" s="674"/>
      <c r="HRB280" s="675"/>
      <c r="HRC280" s="675"/>
      <c r="HRD280" s="675"/>
      <c r="HRE280" s="675"/>
      <c r="HRF280" s="675"/>
      <c r="HRG280" s="674"/>
      <c r="HRH280" s="674"/>
      <c r="HRI280" s="675"/>
      <c r="HRJ280" s="675"/>
      <c r="HRK280" s="674"/>
      <c r="HRL280" s="674"/>
      <c r="HRM280" s="675"/>
      <c r="HRN280" s="675"/>
      <c r="HRO280" s="674"/>
      <c r="HRP280" s="674"/>
      <c r="HRQ280" s="674"/>
      <c r="HRR280" s="674"/>
      <c r="HRS280" s="674"/>
      <c r="HRT280" s="674"/>
      <c r="HRU280" s="674"/>
      <c r="HRV280" s="675"/>
      <c r="HRW280" s="675"/>
      <c r="HRX280" s="674"/>
      <c r="HRY280" s="674"/>
      <c r="HRZ280" s="675"/>
      <c r="HSA280" s="675"/>
      <c r="HSB280" s="674"/>
      <c r="HSC280" s="674"/>
      <c r="HSD280" s="674"/>
      <c r="HSE280" s="674"/>
      <c r="HSF280" s="674"/>
      <c r="HSG280" s="673"/>
      <c r="HSH280" s="677"/>
      <c r="HSI280" s="674"/>
      <c r="HSJ280" s="674"/>
      <c r="HSK280" s="674"/>
      <c r="HSL280" s="674"/>
      <c r="HSM280" s="674"/>
      <c r="HSN280" s="674"/>
      <c r="HSO280" s="674"/>
      <c r="HSP280" s="676"/>
      <c r="HSQ280" s="676"/>
      <c r="HSR280" s="676"/>
      <c r="HSS280" s="676"/>
      <c r="HST280" s="676"/>
      <c r="HSU280" s="676"/>
      <c r="HSV280" s="676"/>
      <c r="HSW280" s="676"/>
      <c r="HSX280" s="676"/>
      <c r="HSY280" s="676"/>
      <c r="HSZ280" s="676"/>
      <c r="HTA280" s="676"/>
      <c r="HTB280" s="676"/>
      <c r="HTC280" s="676"/>
      <c r="HTD280" s="676"/>
      <c r="HTE280" s="676"/>
      <c r="HTF280" s="676"/>
      <c r="HTG280" s="676"/>
      <c r="HTH280" s="676"/>
      <c r="HTI280" s="676"/>
      <c r="HTJ280" s="676"/>
      <c r="HTK280" s="676"/>
      <c r="HTL280" s="676"/>
      <c r="HTM280" s="676"/>
      <c r="HTN280" s="676"/>
      <c r="HTO280" s="676"/>
      <c r="HTP280" s="676"/>
      <c r="HTQ280" s="676"/>
      <c r="HTR280" s="676"/>
      <c r="HTS280" s="676"/>
      <c r="HTT280" s="676"/>
      <c r="HTU280" s="676"/>
      <c r="HTV280" s="676"/>
      <c r="HTW280" s="676"/>
      <c r="HTX280" s="676"/>
      <c r="HTY280" s="676"/>
      <c r="HTZ280" s="676"/>
      <c r="HUA280" s="676"/>
      <c r="HUB280" s="676"/>
      <c r="HUC280" s="676"/>
      <c r="HUD280" s="676"/>
      <c r="HUE280" s="676"/>
      <c r="HUF280" s="676"/>
      <c r="HUG280" s="676"/>
      <c r="HUH280" s="674"/>
      <c r="HUI280" s="674"/>
      <c r="HUJ280" s="674"/>
      <c r="HUK280" s="674"/>
      <c r="HUL280" s="674"/>
      <c r="HUM280" s="674"/>
      <c r="HUN280" s="674"/>
      <c r="HUO280" s="674"/>
      <c r="HUP280" s="674"/>
      <c r="HUQ280" s="674"/>
      <c r="HUR280" s="674"/>
      <c r="HUS280" s="674"/>
      <c r="HUT280" s="674"/>
      <c r="HUU280" s="674"/>
      <c r="HUV280" s="674"/>
      <c r="HUW280" s="674"/>
      <c r="HUX280" s="674"/>
      <c r="HUY280" s="674"/>
      <c r="HUZ280" s="674"/>
      <c r="HVA280" s="674"/>
      <c r="HVB280" s="674"/>
      <c r="HVC280" s="674"/>
      <c r="HVD280" s="674"/>
      <c r="HVE280" s="674"/>
      <c r="HVF280" s="675"/>
      <c r="HVG280" s="675"/>
      <c r="HVH280" s="675"/>
      <c r="HVI280" s="675"/>
      <c r="HVJ280" s="675"/>
      <c r="HVK280" s="674"/>
      <c r="HVL280" s="674"/>
      <c r="HVM280" s="675"/>
      <c r="HVN280" s="675"/>
      <c r="HVO280" s="674"/>
      <c r="HVP280" s="674"/>
      <c r="HVQ280" s="675"/>
      <c r="HVR280" s="675"/>
      <c r="HVS280" s="674"/>
      <c r="HVT280" s="674"/>
      <c r="HVU280" s="674"/>
      <c r="HVV280" s="674"/>
      <c r="HVW280" s="674"/>
      <c r="HVX280" s="674"/>
      <c r="HVY280" s="674"/>
      <c r="HVZ280" s="675"/>
      <c r="HWA280" s="675"/>
      <c r="HWB280" s="674"/>
      <c r="HWC280" s="674"/>
      <c r="HWD280" s="675"/>
      <c r="HWE280" s="675"/>
      <c r="HWF280" s="674"/>
      <c r="HWG280" s="674"/>
      <c r="HWH280" s="674"/>
      <c r="HWI280" s="674"/>
      <c r="HWJ280" s="674"/>
      <c r="HWK280" s="673"/>
      <c r="HWL280" s="677"/>
      <c r="HWM280" s="674"/>
      <c r="HWN280" s="674"/>
      <c r="HWO280" s="674"/>
      <c r="HWP280" s="674"/>
      <c r="HWQ280" s="674"/>
      <c r="HWR280" s="674"/>
      <c r="HWS280" s="674"/>
      <c r="HWT280" s="676"/>
      <c r="HWU280" s="676"/>
      <c r="HWV280" s="676"/>
      <c r="HWW280" s="676"/>
      <c r="HWX280" s="676"/>
      <c r="HWY280" s="676"/>
      <c r="HWZ280" s="676"/>
      <c r="HXA280" s="676"/>
      <c r="HXB280" s="676"/>
      <c r="HXC280" s="676"/>
      <c r="HXD280" s="676"/>
      <c r="HXE280" s="676"/>
      <c r="HXF280" s="676"/>
      <c r="HXG280" s="676"/>
      <c r="HXH280" s="676"/>
      <c r="HXI280" s="676"/>
      <c r="HXJ280" s="676"/>
      <c r="HXK280" s="676"/>
      <c r="HXL280" s="676"/>
      <c r="HXM280" s="676"/>
      <c r="HXN280" s="676"/>
      <c r="HXO280" s="676"/>
      <c r="HXP280" s="676"/>
      <c r="HXQ280" s="676"/>
      <c r="HXR280" s="676"/>
      <c r="HXS280" s="676"/>
      <c r="HXT280" s="676"/>
      <c r="HXU280" s="676"/>
      <c r="HXV280" s="676"/>
      <c r="HXW280" s="676"/>
      <c r="HXX280" s="676"/>
      <c r="HXY280" s="676"/>
      <c r="HXZ280" s="676"/>
      <c r="HYA280" s="676"/>
      <c r="HYB280" s="676"/>
      <c r="HYC280" s="676"/>
      <c r="HYD280" s="676"/>
      <c r="HYE280" s="676"/>
      <c r="HYF280" s="676"/>
      <c r="HYG280" s="676"/>
      <c r="HYH280" s="676"/>
      <c r="HYI280" s="676"/>
      <c r="HYJ280" s="676"/>
      <c r="HYK280" s="676"/>
      <c r="HYL280" s="674"/>
      <c r="HYM280" s="674"/>
      <c r="HYN280" s="674"/>
      <c r="HYO280" s="674"/>
      <c r="HYP280" s="674"/>
      <c r="HYQ280" s="674"/>
      <c r="HYR280" s="674"/>
      <c r="HYS280" s="674"/>
      <c r="HYT280" s="674"/>
      <c r="HYU280" s="674"/>
      <c r="HYV280" s="674"/>
      <c r="HYW280" s="674"/>
      <c r="HYX280" s="674"/>
      <c r="HYY280" s="674"/>
      <c r="HYZ280" s="674"/>
      <c r="HZA280" s="674"/>
      <c r="HZB280" s="674"/>
      <c r="HZC280" s="674"/>
      <c r="HZD280" s="674"/>
      <c r="HZE280" s="674"/>
      <c r="HZF280" s="674"/>
      <c r="HZG280" s="674"/>
      <c r="HZH280" s="674"/>
      <c r="HZI280" s="674"/>
      <c r="HZJ280" s="675"/>
      <c r="HZK280" s="675"/>
      <c r="HZL280" s="675"/>
      <c r="HZM280" s="675"/>
      <c r="HZN280" s="675"/>
      <c r="HZO280" s="674"/>
      <c r="HZP280" s="674"/>
      <c r="HZQ280" s="675"/>
      <c r="HZR280" s="675"/>
      <c r="HZS280" s="674"/>
      <c r="HZT280" s="674"/>
      <c r="HZU280" s="675"/>
      <c r="HZV280" s="675"/>
      <c r="HZW280" s="674"/>
      <c r="HZX280" s="674"/>
      <c r="HZY280" s="674"/>
      <c r="HZZ280" s="674"/>
      <c r="IAA280" s="674"/>
      <c r="IAB280" s="674"/>
      <c r="IAC280" s="674"/>
      <c r="IAD280" s="675"/>
      <c r="IAE280" s="675"/>
      <c r="IAF280" s="674"/>
      <c r="IAG280" s="674"/>
      <c r="IAH280" s="675"/>
      <c r="IAI280" s="675"/>
      <c r="IAJ280" s="674"/>
      <c r="IAK280" s="674"/>
      <c r="IAL280" s="674"/>
      <c r="IAM280" s="674"/>
      <c r="IAN280" s="674"/>
      <c r="IAO280" s="673"/>
      <c r="IAP280" s="677"/>
      <c r="IAQ280" s="674"/>
      <c r="IAR280" s="674"/>
      <c r="IAS280" s="674"/>
      <c r="IAT280" s="674"/>
      <c r="IAU280" s="674"/>
      <c r="IAV280" s="674"/>
      <c r="IAW280" s="674"/>
      <c r="IAX280" s="676"/>
      <c r="IAY280" s="676"/>
      <c r="IAZ280" s="676"/>
      <c r="IBA280" s="676"/>
      <c r="IBB280" s="676"/>
      <c r="IBC280" s="676"/>
      <c r="IBD280" s="676"/>
      <c r="IBE280" s="676"/>
      <c r="IBF280" s="676"/>
      <c r="IBG280" s="676"/>
      <c r="IBH280" s="676"/>
      <c r="IBI280" s="676"/>
      <c r="IBJ280" s="676"/>
      <c r="IBK280" s="676"/>
      <c r="IBL280" s="676"/>
      <c r="IBM280" s="676"/>
      <c r="IBN280" s="676"/>
      <c r="IBO280" s="676"/>
      <c r="IBP280" s="676"/>
      <c r="IBQ280" s="676"/>
      <c r="IBR280" s="676"/>
      <c r="IBS280" s="676"/>
      <c r="IBT280" s="676"/>
      <c r="IBU280" s="676"/>
      <c r="IBV280" s="676"/>
      <c r="IBW280" s="676"/>
      <c r="IBX280" s="676"/>
      <c r="IBY280" s="676"/>
      <c r="IBZ280" s="676"/>
      <c r="ICA280" s="676"/>
      <c r="ICB280" s="676"/>
      <c r="ICC280" s="676"/>
      <c r="ICD280" s="676"/>
      <c r="ICE280" s="676"/>
      <c r="ICF280" s="676"/>
      <c r="ICG280" s="676"/>
      <c r="ICH280" s="676"/>
      <c r="ICI280" s="676"/>
      <c r="ICJ280" s="676"/>
      <c r="ICK280" s="676"/>
      <c r="ICL280" s="676"/>
      <c r="ICM280" s="676"/>
      <c r="ICN280" s="676"/>
      <c r="ICO280" s="676"/>
      <c r="ICP280" s="674"/>
      <c r="ICQ280" s="674"/>
      <c r="ICR280" s="674"/>
      <c r="ICS280" s="674"/>
      <c r="ICT280" s="674"/>
      <c r="ICU280" s="674"/>
      <c r="ICV280" s="674"/>
      <c r="ICW280" s="674"/>
      <c r="ICX280" s="674"/>
      <c r="ICY280" s="674"/>
      <c r="ICZ280" s="674"/>
      <c r="IDA280" s="674"/>
      <c r="IDB280" s="674"/>
      <c r="IDC280" s="674"/>
      <c r="IDD280" s="674"/>
      <c r="IDE280" s="674"/>
      <c r="IDF280" s="674"/>
      <c r="IDG280" s="674"/>
      <c r="IDH280" s="674"/>
      <c r="IDI280" s="674"/>
      <c r="IDJ280" s="674"/>
      <c r="IDK280" s="674"/>
      <c r="IDL280" s="674"/>
      <c r="IDM280" s="674"/>
      <c r="IDN280" s="675"/>
      <c r="IDO280" s="675"/>
      <c r="IDP280" s="675"/>
      <c r="IDQ280" s="675"/>
      <c r="IDR280" s="675"/>
      <c r="IDS280" s="674"/>
      <c r="IDT280" s="674"/>
      <c r="IDU280" s="675"/>
      <c r="IDV280" s="675"/>
      <c r="IDW280" s="674"/>
      <c r="IDX280" s="674"/>
      <c r="IDY280" s="675"/>
      <c r="IDZ280" s="675"/>
      <c r="IEA280" s="674"/>
      <c r="IEB280" s="674"/>
      <c r="IEC280" s="674"/>
      <c r="IED280" s="674"/>
      <c r="IEE280" s="674"/>
      <c r="IEF280" s="674"/>
      <c r="IEG280" s="674"/>
      <c r="IEH280" s="675"/>
      <c r="IEI280" s="675"/>
      <c r="IEJ280" s="674"/>
      <c r="IEK280" s="674"/>
      <c r="IEL280" s="675"/>
      <c r="IEM280" s="675"/>
      <c r="IEN280" s="674"/>
      <c r="IEO280" s="674"/>
      <c r="IEP280" s="674"/>
      <c r="IEQ280" s="674"/>
      <c r="IER280" s="674"/>
      <c r="IES280" s="673"/>
      <c r="IET280" s="677"/>
      <c r="IEU280" s="674"/>
      <c r="IEV280" s="674"/>
      <c r="IEW280" s="674"/>
      <c r="IEX280" s="674"/>
      <c r="IEY280" s="674"/>
      <c r="IEZ280" s="674"/>
      <c r="IFA280" s="674"/>
      <c r="IFB280" s="676"/>
      <c r="IFC280" s="676"/>
      <c r="IFD280" s="676"/>
      <c r="IFE280" s="676"/>
      <c r="IFF280" s="676"/>
      <c r="IFG280" s="676"/>
      <c r="IFH280" s="676"/>
      <c r="IFI280" s="676"/>
      <c r="IFJ280" s="676"/>
      <c r="IFK280" s="676"/>
      <c r="IFL280" s="676"/>
      <c r="IFM280" s="676"/>
      <c r="IFN280" s="676"/>
      <c r="IFO280" s="676"/>
      <c r="IFP280" s="676"/>
      <c r="IFQ280" s="676"/>
      <c r="IFR280" s="676"/>
      <c r="IFS280" s="676"/>
      <c r="IFT280" s="676"/>
      <c r="IFU280" s="676"/>
      <c r="IFV280" s="676"/>
      <c r="IFW280" s="676"/>
      <c r="IFX280" s="676"/>
      <c r="IFY280" s="676"/>
      <c r="IFZ280" s="676"/>
      <c r="IGA280" s="676"/>
      <c r="IGB280" s="676"/>
      <c r="IGC280" s="676"/>
      <c r="IGD280" s="676"/>
      <c r="IGE280" s="676"/>
      <c r="IGF280" s="676"/>
      <c r="IGG280" s="676"/>
      <c r="IGH280" s="676"/>
      <c r="IGI280" s="676"/>
      <c r="IGJ280" s="676"/>
      <c r="IGK280" s="676"/>
      <c r="IGL280" s="676"/>
      <c r="IGM280" s="676"/>
      <c r="IGN280" s="676"/>
      <c r="IGO280" s="676"/>
      <c r="IGP280" s="676"/>
      <c r="IGQ280" s="676"/>
      <c r="IGR280" s="676"/>
      <c r="IGS280" s="676"/>
      <c r="IGT280" s="674"/>
      <c r="IGU280" s="674"/>
      <c r="IGV280" s="674"/>
      <c r="IGW280" s="674"/>
      <c r="IGX280" s="674"/>
      <c r="IGY280" s="674"/>
      <c r="IGZ280" s="674"/>
      <c r="IHA280" s="674"/>
      <c r="IHB280" s="674"/>
      <c r="IHC280" s="674"/>
      <c r="IHD280" s="674"/>
      <c r="IHE280" s="674"/>
      <c r="IHF280" s="674"/>
      <c r="IHG280" s="674"/>
      <c r="IHH280" s="674"/>
      <c r="IHI280" s="674"/>
      <c r="IHJ280" s="674"/>
      <c r="IHK280" s="674"/>
      <c r="IHL280" s="674"/>
      <c r="IHM280" s="674"/>
      <c r="IHN280" s="674"/>
      <c r="IHO280" s="674"/>
      <c r="IHP280" s="674"/>
      <c r="IHQ280" s="674"/>
      <c r="IHR280" s="675"/>
      <c r="IHS280" s="675"/>
      <c r="IHT280" s="675"/>
      <c r="IHU280" s="675"/>
      <c r="IHV280" s="675"/>
      <c r="IHW280" s="674"/>
      <c r="IHX280" s="674"/>
      <c r="IHY280" s="675"/>
      <c r="IHZ280" s="675"/>
      <c r="IIA280" s="674"/>
      <c r="IIB280" s="674"/>
      <c r="IIC280" s="675"/>
      <c r="IID280" s="675"/>
      <c r="IIE280" s="674"/>
      <c r="IIF280" s="674"/>
      <c r="IIG280" s="674"/>
      <c r="IIH280" s="674"/>
      <c r="III280" s="674"/>
      <c r="IIJ280" s="674"/>
      <c r="IIK280" s="674"/>
      <c r="IIL280" s="675"/>
      <c r="IIM280" s="675"/>
      <c r="IIN280" s="674"/>
      <c r="IIO280" s="674"/>
      <c r="IIP280" s="675"/>
      <c r="IIQ280" s="675"/>
      <c r="IIR280" s="674"/>
      <c r="IIS280" s="674"/>
      <c r="IIT280" s="674"/>
      <c r="IIU280" s="674"/>
      <c r="IIV280" s="674"/>
      <c r="IIW280" s="673"/>
      <c r="IIX280" s="677"/>
      <c r="IIY280" s="674"/>
      <c r="IIZ280" s="674"/>
      <c r="IJA280" s="674"/>
      <c r="IJB280" s="674"/>
      <c r="IJC280" s="674"/>
      <c r="IJD280" s="674"/>
      <c r="IJE280" s="674"/>
      <c r="IJF280" s="676"/>
      <c r="IJG280" s="676"/>
      <c r="IJH280" s="676"/>
      <c r="IJI280" s="676"/>
      <c r="IJJ280" s="676"/>
      <c r="IJK280" s="676"/>
      <c r="IJL280" s="676"/>
      <c r="IJM280" s="676"/>
      <c r="IJN280" s="676"/>
      <c r="IJO280" s="676"/>
      <c r="IJP280" s="676"/>
      <c r="IJQ280" s="676"/>
      <c r="IJR280" s="676"/>
      <c r="IJS280" s="676"/>
      <c r="IJT280" s="676"/>
      <c r="IJU280" s="676"/>
      <c r="IJV280" s="676"/>
      <c r="IJW280" s="676"/>
      <c r="IJX280" s="676"/>
      <c r="IJY280" s="676"/>
      <c r="IJZ280" s="676"/>
      <c r="IKA280" s="676"/>
      <c r="IKB280" s="676"/>
      <c r="IKC280" s="676"/>
      <c r="IKD280" s="676"/>
      <c r="IKE280" s="676"/>
      <c r="IKF280" s="676"/>
      <c r="IKG280" s="676"/>
      <c r="IKH280" s="676"/>
      <c r="IKI280" s="676"/>
      <c r="IKJ280" s="676"/>
      <c r="IKK280" s="676"/>
      <c r="IKL280" s="676"/>
      <c r="IKM280" s="676"/>
      <c r="IKN280" s="676"/>
      <c r="IKO280" s="676"/>
      <c r="IKP280" s="676"/>
      <c r="IKQ280" s="676"/>
      <c r="IKR280" s="676"/>
      <c r="IKS280" s="676"/>
      <c r="IKT280" s="676"/>
      <c r="IKU280" s="676"/>
      <c r="IKV280" s="676"/>
      <c r="IKW280" s="676"/>
      <c r="IKX280" s="674"/>
      <c r="IKY280" s="674"/>
      <c r="IKZ280" s="674"/>
      <c r="ILA280" s="674"/>
      <c r="ILB280" s="674"/>
      <c r="ILC280" s="674"/>
      <c r="ILD280" s="674"/>
      <c r="ILE280" s="674"/>
      <c r="ILF280" s="674"/>
      <c r="ILG280" s="674"/>
      <c r="ILH280" s="674"/>
      <c r="ILI280" s="674"/>
      <c r="ILJ280" s="674"/>
      <c r="ILK280" s="674"/>
      <c r="ILL280" s="674"/>
      <c r="ILM280" s="674"/>
      <c r="ILN280" s="674"/>
      <c r="ILO280" s="674"/>
      <c r="ILP280" s="674"/>
      <c r="ILQ280" s="674"/>
      <c r="ILR280" s="674"/>
      <c r="ILS280" s="674"/>
      <c r="ILT280" s="674"/>
      <c r="ILU280" s="674"/>
      <c r="ILV280" s="675"/>
      <c r="ILW280" s="675"/>
      <c r="ILX280" s="675"/>
      <c r="ILY280" s="675"/>
      <c r="ILZ280" s="675"/>
      <c r="IMA280" s="674"/>
      <c r="IMB280" s="674"/>
      <c r="IMC280" s="675"/>
      <c r="IMD280" s="675"/>
      <c r="IME280" s="674"/>
      <c r="IMF280" s="674"/>
      <c r="IMG280" s="675"/>
      <c r="IMH280" s="675"/>
      <c r="IMI280" s="674"/>
      <c r="IMJ280" s="674"/>
      <c r="IMK280" s="674"/>
      <c r="IML280" s="674"/>
      <c r="IMM280" s="674"/>
      <c r="IMN280" s="674"/>
      <c r="IMO280" s="674"/>
      <c r="IMP280" s="675"/>
      <c r="IMQ280" s="675"/>
      <c r="IMR280" s="674"/>
      <c r="IMS280" s="674"/>
      <c r="IMT280" s="675"/>
      <c r="IMU280" s="675"/>
      <c r="IMV280" s="674"/>
      <c r="IMW280" s="674"/>
      <c r="IMX280" s="674"/>
      <c r="IMY280" s="674"/>
      <c r="IMZ280" s="674"/>
      <c r="INA280" s="673"/>
      <c r="INB280" s="677"/>
      <c r="INC280" s="674"/>
      <c r="IND280" s="674"/>
      <c r="INE280" s="674"/>
      <c r="INF280" s="674"/>
      <c r="ING280" s="674"/>
      <c r="INH280" s="674"/>
      <c r="INI280" s="674"/>
      <c r="INJ280" s="676"/>
      <c r="INK280" s="676"/>
      <c r="INL280" s="676"/>
      <c r="INM280" s="676"/>
      <c r="INN280" s="676"/>
      <c r="INO280" s="676"/>
      <c r="INP280" s="676"/>
      <c r="INQ280" s="676"/>
      <c r="INR280" s="676"/>
      <c r="INS280" s="676"/>
      <c r="INT280" s="676"/>
      <c r="INU280" s="676"/>
      <c r="INV280" s="676"/>
      <c r="INW280" s="676"/>
      <c r="INX280" s="676"/>
      <c r="INY280" s="676"/>
      <c r="INZ280" s="676"/>
      <c r="IOA280" s="676"/>
      <c r="IOB280" s="676"/>
      <c r="IOC280" s="676"/>
      <c r="IOD280" s="676"/>
      <c r="IOE280" s="676"/>
      <c r="IOF280" s="676"/>
      <c r="IOG280" s="676"/>
      <c r="IOH280" s="676"/>
      <c r="IOI280" s="676"/>
      <c r="IOJ280" s="676"/>
      <c r="IOK280" s="676"/>
      <c r="IOL280" s="676"/>
      <c r="IOM280" s="676"/>
      <c r="ION280" s="676"/>
      <c r="IOO280" s="676"/>
      <c r="IOP280" s="676"/>
      <c r="IOQ280" s="676"/>
      <c r="IOR280" s="676"/>
      <c r="IOS280" s="676"/>
      <c r="IOT280" s="676"/>
      <c r="IOU280" s="676"/>
      <c r="IOV280" s="676"/>
      <c r="IOW280" s="676"/>
      <c r="IOX280" s="676"/>
      <c r="IOY280" s="676"/>
      <c r="IOZ280" s="676"/>
      <c r="IPA280" s="676"/>
      <c r="IPB280" s="674"/>
      <c r="IPC280" s="674"/>
      <c r="IPD280" s="674"/>
      <c r="IPE280" s="674"/>
      <c r="IPF280" s="674"/>
      <c r="IPG280" s="674"/>
      <c r="IPH280" s="674"/>
      <c r="IPI280" s="674"/>
      <c r="IPJ280" s="674"/>
      <c r="IPK280" s="674"/>
      <c r="IPL280" s="674"/>
      <c r="IPM280" s="674"/>
      <c r="IPN280" s="674"/>
      <c r="IPO280" s="674"/>
      <c r="IPP280" s="674"/>
      <c r="IPQ280" s="674"/>
      <c r="IPR280" s="674"/>
      <c r="IPS280" s="674"/>
      <c r="IPT280" s="674"/>
      <c r="IPU280" s="674"/>
      <c r="IPV280" s="674"/>
      <c r="IPW280" s="674"/>
      <c r="IPX280" s="674"/>
      <c r="IPY280" s="674"/>
      <c r="IPZ280" s="675"/>
      <c r="IQA280" s="675"/>
      <c r="IQB280" s="675"/>
      <c r="IQC280" s="675"/>
      <c r="IQD280" s="675"/>
      <c r="IQE280" s="674"/>
      <c r="IQF280" s="674"/>
      <c r="IQG280" s="675"/>
      <c r="IQH280" s="675"/>
      <c r="IQI280" s="674"/>
      <c r="IQJ280" s="674"/>
      <c r="IQK280" s="675"/>
      <c r="IQL280" s="675"/>
      <c r="IQM280" s="674"/>
      <c r="IQN280" s="674"/>
      <c r="IQO280" s="674"/>
      <c r="IQP280" s="674"/>
      <c r="IQQ280" s="674"/>
      <c r="IQR280" s="674"/>
      <c r="IQS280" s="674"/>
      <c r="IQT280" s="675"/>
      <c r="IQU280" s="675"/>
      <c r="IQV280" s="674"/>
      <c r="IQW280" s="674"/>
      <c r="IQX280" s="675"/>
      <c r="IQY280" s="675"/>
      <c r="IQZ280" s="674"/>
      <c r="IRA280" s="674"/>
      <c r="IRB280" s="674"/>
      <c r="IRC280" s="674"/>
      <c r="IRD280" s="674"/>
      <c r="IRE280" s="673"/>
      <c r="IRF280" s="677"/>
      <c r="IRG280" s="674"/>
      <c r="IRH280" s="674"/>
      <c r="IRI280" s="674"/>
      <c r="IRJ280" s="674"/>
      <c r="IRK280" s="674"/>
      <c r="IRL280" s="674"/>
      <c r="IRM280" s="674"/>
      <c r="IRN280" s="676"/>
      <c r="IRO280" s="676"/>
      <c r="IRP280" s="676"/>
      <c r="IRQ280" s="676"/>
      <c r="IRR280" s="676"/>
      <c r="IRS280" s="676"/>
      <c r="IRT280" s="676"/>
      <c r="IRU280" s="676"/>
      <c r="IRV280" s="676"/>
      <c r="IRW280" s="676"/>
      <c r="IRX280" s="676"/>
      <c r="IRY280" s="676"/>
      <c r="IRZ280" s="676"/>
      <c r="ISA280" s="676"/>
      <c r="ISB280" s="676"/>
      <c r="ISC280" s="676"/>
      <c r="ISD280" s="676"/>
      <c r="ISE280" s="676"/>
      <c r="ISF280" s="676"/>
      <c r="ISG280" s="676"/>
      <c r="ISH280" s="676"/>
      <c r="ISI280" s="676"/>
      <c r="ISJ280" s="676"/>
      <c r="ISK280" s="676"/>
      <c r="ISL280" s="676"/>
      <c r="ISM280" s="676"/>
      <c r="ISN280" s="676"/>
      <c r="ISO280" s="676"/>
      <c r="ISP280" s="676"/>
      <c r="ISQ280" s="676"/>
      <c r="ISR280" s="676"/>
      <c r="ISS280" s="676"/>
      <c r="IST280" s="676"/>
      <c r="ISU280" s="676"/>
      <c r="ISV280" s="676"/>
      <c r="ISW280" s="676"/>
      <c r="ISX280" s="676"/>
      <c r="ISY280" s="676"/>
      <c r="ISZ280" s="676"/>
      <c r="ITA280" s="676"/>
      <c r="ITB280" s="676"/>
      <c r="ITC280" s="676"/>
      <c r="ITD280" s="676"/>
      <c r="ITE280" s="676"/>
      <c r="ITF280" s="674"/>
      <c r="ITG280" s="674"/>
      <c r="ITH280" s="674"/>
      <c r="ITI280" s="674"/>
      <c r="ITJ280" s="674"/>
      <c r="ITK280" s="674"/>
      <c r="ITL280" s="674"/>
      <c r="ITM280" s="674"/>
      <c r="ITN280" s="674"/>
      <c r="ITO280" s="674"/>
      <c r="ITP280" s="674"/>
      <c r="ITQ280" s="674"/>
      <c r="ITR280" s="674"/>
      <c r="ITS280" s="674"/>
      <c r="ITT280" s="674"/>
      <c r="ITU280" s="674"/>
      <c r="ITV280" s="674"/>
      <c r="ITW280" s="674"/>
      <c r="ITX280" s="674"/>
      <c r="ITY280" s="674"/>
      <c r="ITZ280" s="674"/>
      <c r="IUA280" s="674"/>
      <c r="IUB280" s="674"/>
      <c r="IUC280" s="674"/>
      <c r="IUD280" s="675"/>
      <c r="IUE280" s="675"/>
      <c r="IUF280" s="675"/>
      <c r="IUG280" s="675"/>
      <c r="IUH280" s="675"/>
      <c r="IUI280" s="674"/>
      <c r="IUJ280" s="674"/>
      <c r="IUK280" s="675"/>
      <c r="IUL280" s="675"/>
      <c r="IUM280" s="674"/>
      <c r="IUN280" s="674"/>
      <c r="IUO280" s="675"/>
      <c r="IUP280" s="675"/>
      <c r="IUQ280" s="674"/>
      <c r="IUR280" s="674"/>
      <c r="IUS280" s="674"/>
      <c r="IUT280" s="674"/>
      <c r="IUU280" s="674"/>
      <c r="IUV280" s="674"/>
      <c r="IUW280" s="674"/>
      <c r="IUX280" s="675"/>
      <c r="IUY280" s="675"/>
      <c r="IUZ280" s="674"/>
      <c r="IVA280" s="674"/>
      <c r="IVB280" s="675"/>
      <c r="IVC280" s="675"/>
      <c r="IVD280" s="674"/>
      <c r="IVE280" s="674"/>
      <c r="IVF280" s="674"/>
      <c r="IVG280" s="674"/>
      <c r="IVH280" s="674"/>
      <c r="IVI280" s="673"/>
      <c r="IVJ280" s="677"/>
      <c r="IVK280" s="674"/>
      <c r="IVL280" s="674"/>
      <c r="IVM280" s="674"/>
      <c r="IVN280" s="674"/>
      <c r="IVO280" s="674"/>
      <c r="IVP280" s="674"/>
      <c r="IVQ280" s="674"/>
      <c r="IVR280" s="676"/>
      <c r="IVS280" s="676"/>
      <c r="IVT280" s="676"/>
      <c r="IVU280" s="676"/>
      <c r="IVV280" s="676"/>
      <c r="IVW280" s="676"/>
      <c r="IVX280" s="676"/>
      <c r="IVY280" s="676"/>
      <c r="IVZ280" s="676"/>
      <c r="IWA280" s="676"/>
      <c r="IWB280" s="676"/>
      <c r="IWC280" s="676"/>
      <c r="IWD280" s="676"/>
      <c r="IWE280" s="676"/>
      <c r="IWF280" s="676"/>
      <c r="IWG280" s="676"/>
      <c r="IWH280" s="676"/>
      <c r="IWI280" s="676"/>
      <c r="IWJ280" s="676"/>
      <c r="IWK280" s="676"/>
      <c r="IWL280" s="676"/>
      <c r="IWM280" s="676"/>
      <c r="IWN280" s="676"/>
      <c r="IWO280" s="676"/>
      <c r="IWP280" s="676"/>
      <c r="IWQ280" s="676"/>
      <c r="IWR280" s="676"/>
      <c r="IWS280" s="676"/>
      <c r="IWT280" s="676"/>
      <c r="IWU280" s="676"/>
      <c r="IWV280" s="676"/>
      <c r="IWW280" s="676"/>
      <c r="IWX280" s="676"/>
      <c r="IWY280" s="676"/>
      <c r="IWZ280" s="676"/>
      <c r="IXA280" s="676"/>
      <c r="IXB280" s="676"/>
      <c r="IXC280" s="676"/>
      <c r="IXD280" s="676"/>
      <c r="IXE280" s="676"/>
      <c r="IXF280" s="676"/>
      <c r="IXG280" s="676"/>
      <c r="IXH280" s="676"/>
      <c r="IXI280" s="676"/>
      <c r="IXJ280" s="674"/>
      <c r="IXK280" s="674"/>
      <c r="IXL280" s="674"/>
      <c r="IXM280" s="674"/>
      <c r="IXN280" s="674"/>
      <c r="IXO280" s="674"/>
      <c r="IXP280" s="674"/>
      <c r="IXQ280" s="674"/>
      <c r="IXR280" s="674"/>
      <c r="IXS280" s="674"/>
      <c r="IXT280" s="674"/>
      <c r="IXU280" s="674"/>
      <c r="IXV280" s="674"/>
      <c r="IXW280" s="674"/>
      <c r="IXX280" s="674"/>
      <c r="IXY280" s="674"/>
      <c r="IXZ280" s="674"/>
      <c r="IYA280" s="674"/>
      <c r="IYB280" s="674"/>
      <c r="IYC280" s="674"/>
      <c r="IYD280" s="674"/>
      <c r="IYE280" s="674"/>
      <c r="IYF280" s="674"/>
      <c r="IYG280" s="674"/>
      <c r="IYH280" s="675"/>
      <c r="IYI280" s="675"/>
      <c r="IYJ280" s="675"/>
      <c r="IYK280" s="675"/>
      <c r="IYL280" s="675"/>
      <c r="IYM280" s="674"/>
      <c r="IYN280" s="674"/>
      <c r="IYO280" s="675"/>
      <c r="IYP280" s="675"/>
      <c r="IYQ280" s="674"/>
      <c r="IYR280" s="674"/>
      <c r="IYS280" s="675"/>
      <c r="IYT280" s="675"/>
      <c r="IYU280" s="674"/>
      <c r="IYV280" s="674"/>
      <c r="IYW280" s="674"/>
      <c r="IYX280" s="674"/>
      <c r="IYY280" s="674"/>
      <c r="IYZ280" s="674"/>
      <c r="IZA280" s="674"/>
      <c r="IZB280" s="675"/>
      <c r="IZC280" s="675"/>
      <c r="IZD280" s="674"/>
      <c r="IZE280" s="674"/>
      <c r="IZF280" s="675"/>
      <c r="IZG280" s="675"/>
      <c r="IZH280" s="674"/>
      <c r="IZI280" s="674"/>
      <c r="IZJ280" s="674"/>
      <c r="IZK280" s="674"/>
      <c r="IZL280" s="674"/>
      <c r="IZM280" s="673"/>
      <c r="IZN280" s="677"/>
      <c r="IZO280" s="674"/>
      <c r="IZP280" s="674"/>
      <c r="IZQ280" s="674"/>
      <c r="IZR280" s="674"/>
      <c r="IZS280" s="674"/>
      <c r="IZT280" s="674"/>
      <c r="IZU280" s="674"/>
      <c r="IZV280" s="676"/>
      <c r="IZW280" s="676"/>
      <c r="IZX280" s="676"/>
      <c r="IZY280" s="676"/>
      <c r="IZZ280" s="676"/>
      <c r="JAA280" s="676"/>
      <c r="JAB280" s="676"/>
      <c r="JAC280" s="676"/>
      <c r="JAD280" s="676"/>
      <c r="JAE280" s="676"/>
      <c r="JAF280" s="676"/>
      <c r="JAG280" s="676"/>
      <c r="JAH280" s="676"/>
      <c r="JAI280" s="676"/>
      <c r="JAJ280" s="676"/>
      <c r="JAK280" s="676"/>
      <c r="JAL280" s="676"/>
      <c r="JAM280" s="676"/>
      <c r="JAN280" s="676"/>
      <c r="JAO280" s="676"/>
      <c r="JAP280" s="676"/>
      <c r="JAQ280" s="676"/>
      <c r="JAR280" s="676"/>
      <c r="JAS280" s="676"/>
      <c r="JAT280" s="676"/>
      <c r="JAU280" s="676"/>
      <c r="JAV280" s="676"/>
      <c r="JAW280" s="676"/>
      <c r="JAX280" s="676"/>
      <c r="JAY280" s="676"/>
      <c r="JAZ280" s="676"/>
      <c r="JBA280" s="676"/>
      <c r="JBB280" s="676"/>
      <c r="JBC280" s="676"/>
      <c r="JBD280" s="676"/>
      <c r="JBE280" s="676"/>
      <c r="JBF280" s="676"/>
      <c r="JBG280" s="676"/>
      <c r="JBH280" s="676"/>
      <c r="JBI280" s="676"/>
      <c r="JBJ280" s="676"/>
      <c r="JBK280" s="676"/>
      <c r="JBL280" s="676"/>
      <c r="JBM280" s="676"/>
      <c r="JBN280" s="674"/>
      <c r="JBO280" s="674"/>
      <c r="JBP280" s="674"/>
      <c r="JBQ280" s="674"/>
      <c r="JBR280" s="674"/>
      <c r="JBS280" s="674"/>
      <c r="JBT280" s="674"/>
      <c r="JBU280" s="674"/>
      <c r="JBV280" s="674"/>
      <c r="JBW280" s="674"/>
      <c r="JBX280" s="674"/>
      <c r="JBY280" s="674"/>
      <c r="JBZ280" s="674"/>
      <c r="JCA280" s="674"/>
      <c r="JCB280" s="674"/>
      <c r="JCC280" s="674"/>
      <c r="JCD280" s="674"/>
      <c r="JCE280" s="674"/>
      <c r="JCF280" s="674"/>
      <c r="JCG280" s="674"/>
      <c r="JCH280" s="674"/>
      <c r="JCI280" s="674"/>
      <c r="JCJ280" s="674"/>
      <c r="JCK280" s="674"/>
      <c r="JCL280" s="675"/>
      <c r="JCM280" s="675"/>
      <c r="JCN280" s="675"/>
      <c r="JCO280" s="675"/>
      <c r="JCP280" s="675"/>
      <c r="JCQ280" s="674"/>
      <c r="JCR280" s="674"/>
      <c r="JCS280" s="675"/>
      <c r="JCT280" s="675"/>
      <c r="JCU280" s="674"/>
      <c r="JCV280" s="674"/>
      <c r="JCW280" s="675"/>
      <c r="JCX280" s="675"/>
      <c r="JCY280" s="674"/>
      <c r="JCZ280" s="674"/>
      <c r="JDA280" s="674"/>
      <c r="JDB280" s="674"/>
      <c r="JDC280" s="674"/>
      <c r="JDD280" s="674"/>
      <c r="JDE280" s="674"/>
      <c r="JDF280" s="675"/>
      <c r="JDG280" s="675"/>
      <c r="JDH280" s="674"/>
      <c r="JDI280" s="674"/>
      <c r="JDJ280" s="675"/>
      <c r="JDK280" s="675"/>
      <c r="JDL280" s="674"/>
      <c r="JDM280" s="674"/>
      <c r="JDN280" s="674"/>
      <c r="JDO280" s="674"/>
      <c r="JDP280" s="674"/>
      <c r="JDQ280" s="673"/>
      <c r="JDR280" s="677"/>
      <c r="JDS280" s="674"/>
      <c r="JDT280" s="674"/>
      <c r="JDU280" s="674"/>
      <c r="JDV280" s="674"/>
      <c r="JDW280" s="674"/>
      <c r="JDX280" s="674"/>
      <c r="JDY280" s="674"/>
      <c r="JDZ280" s="676"/>
      <c r="JEA280" s="676"/>
      <c r="JEB280" s="676"/>
      <c r="JEC280" s="676"/>
      <c r="JED280" s="676"/>
      <c r="JEE280" s="676"/>
      <c r="JEF280" s="676"/>
      <c r="JEG280" s="676"/>
      <c r="JEH280" s="676"/>
      <c r="JEI280" s="676"/>
      <c r="JEJ280" s="676"/>
      <c r="JEK280" s="676"/>
      <c r="JEL280" s="676"/>
      <c r="JEM280" s="676"/>
      <c r="JEN280" s="676"/>
      <c r="JEO280" s="676"/>
      <c r="JEP280" s="676"/>
      <c r="JEQ280" s="676"/>
      <c r="JER280" s="676"/>
      <c r="JES280" s="676"/>
      <c r="JET280" s="676"/>
      <c r="JEU280" s="676"/>
      <c r="JEV280" s="676"/>
      <c r="JEW280" s="676"/>
      <c r="JEX280" s="676"/>
      <c r="JEY280" s="676"/>
      <c r="JEZ280" s="676"/>
      <c r="JFA280" s="676"/>
      <c r="JFB280" s="676"/>
      <c r="JFC280" s="676"/>
      <c r="JFD280" s="676"/>
      <c r="JFE280" s="676"/>
      <c r="JFF280" s="676"/>
      <c r="JFG280" s="676"/>
      <c r="JFH280" s="676"/>
      <c r="JFI280" s="676"/>
      <c r="JFJ280" s="676"/>
      <c r="JFK280" s="676"/>
      <c r="JFL280" s="676"/>
      <c r="JFM280" s="676"/>
      <c r="JFN280" s="676"/>
      <c r="JFO280" s="676"/>
      <c r="JFP280" s="676"/>
      <c r="JFQ280" s="676"/>
      <c r="JFR280" s="674"/>
      <c r="JFS280" s="674"/>
      <c r="JFT280" s="674"/>
      <c r="JFU280" s="674"/>
      <c r="JFV280" s="674"/>
      <c r="JFW280" s="674"/>
      <c r="JFX280" s="674"/>
      <c r="JFY280" s="674"/>
      <c r="JFZ280" s="674"/>
      <c r="JGA280" s="674"/>
      <c r="JGB280" s="674"/>
      <c r="JGC280" s="674"/>
      <c r="JGD280" s="674"/>
      <c r="JGE280" s="674"/>
      <c r="JGF280" s="674"/>
      <c r="JGG280" s="674"/>
      <c r="JGH280" s="674"/>
      <c r="JGI280" s="674"/>
      <c r="JGJ280" s="674"/>
      <c r="JGK280" s="674"/>
      <c r="JGL280" s="674"/>
      <c r="JGM280" s="674"/>
      <c r="JGN280" s="674"/>
      <c r="JGO280" s="674"/>
      <c r="JGP280" s="675"/>
      <c r="JGQ280" s="675"/>
      <c r="JGR280" s="675"/>
      <c r="JGS280" s="675"/>
      <c r="JGT280" s="675"/>
      <c r="JGU280" s="674"/>
      <c r="JGV280" s="674"/>
      <c r="JGW280" s="675"/>
      <c r="JGX280" s="675"/>
      <c r="JGY280" s="674"/>
      <c r="JGZ280" s="674"/>
      <c r="JHA280" s="675"/>
      <c r="JHB280" s="675"/>
      <c r="JHC280" s="674"/>
      <c r="JHD280" s="674"/>
      <c r="JHE280" s="674"/>
      <c r="JHF280" s="674"/>
      <c r="JHG280" s="674"/>
      <c r="JHH280" s="674"/>
      <c r="JHI280" s="674"/>
      <c r="JHJ280" s="675"/>
      <c r="JHK280" s="675"/>
      <c r="JHL280" s="674"/>
      <c r="JHM280" s="674"/>
      <c r="JHN280" s="675"/>
      <c r="JHO280" s="675"/>
      <c r="JHP280" s="674"/>
      <c r="JHQ280" s="674"/>
      <c r="JHR280" s="674"/>
      <c r="JHS280" s="674"/>
      <c r="JHT280" s="674"/>
      <c r="JHU280" s="673"/>
      <c r="JHV280" s="677"/>
      <c r="JHW280" s="674"/>
      <c r="JHX280" s="674"/>
      <c r="JHY280" s="674"/>
      <c r="JHZ280" s="674"/>
      <c r="JIA280" s="674"/>
      <c r="JIB280" s="674"/>
      <c r="JIC280" s="674"/>
      <c r="JID280" s="676"/>
      <c r="JIE280" s="676"/>
      <c r="JIF280" s="676"/>
      <c r="JIG280" s="676"/>
      <c r="JIH280" s="676"/>
      <c r="JII280" s="676"/>
      <c r="JIJ280" s="676"/>
      <c r="JIK280" s="676"/>
      <c r="JIL280" s="676"/>
      <c r="JIM280" s="676"/>
      <c r="JIN280" s="676"/>
      <c r="JIO280" s="676"/>
      <c r="JIP280" s="676"/>
      <c r="JIQ280" s="676"/>
      <c r="JIR280" s="676"/>
      <c r="JIS280" s="676"/>
      <c r="JIT280" s="676"/>
      <c r="JIU280" s="676"/>
      <c r="JIV280" s="676"/>
      <c r="JIW280" s="676"/>
      <c r="JIX280" s="676"/>
      <c r="JIY280" s="676"/>
      <c r="JIZ280" s="676"/>
      <c r="JJA280" s="676"/>
      <c r="JJB280" s="676"/>
      <c r="JJC280" s="676"/>
      <c r="JJD280" s="676"/>
      <c r="JJE280" s="676"/>
      <c r="JJF280" s="676"/>
      <c r="JJG280" s="676"/>
      <c r="JJH280" s="676"/>
      <c r="JJI280" s="676"/>
      <c r="JJJ280" s="676"/>
      <c r="JJK280" s="676"/>
      <c r="JJL280" s="676"/>
      <c r="JJM280" s="676"/>
      <c r="JJN280" s="676"/>
      <c r="JJO280" s="676"/>
      <c r="JJP280" s="676"/>
      <c r="JJQ280" s="676"/>
      <c r="JJR280" s="676"/>
      <c r="JJS280" s="676"/>
      <c r="JJT280" s="676"/>
      <c r="JJU280" s="676"/>
      <c r="JJV280" s="674"/>
      <c r="JJW280" s="674"/>
      <c r="JJX280" s="674"/>
      <c r="JJY280" s="674"/>
      <c r="JJZ280" s="674"/>
      <c r="JKA280" s="674"/>
      <c r="JKB280" s="674"/>
      <c r="JKC280" s="674"/>
      <c r="JKD280" s="674"/>
      <c r="JKE280" s="674"/>
      <c r="JKF280" s="674"/>
      <c r="JKG280" s="674"/>
      <c r="JKH280" s="674"/>
      <c r="JKI280" s="674"/>
      <c r="JKJ280" s="674"/>
      <c r="JKK280" s="674"/>
      <c r="JKL280" s="674"/>
      <c r="JKM280" s="674"/>
      <c r="JKN280" s="674"/>
      <c r="JKO280" s="674"/>
      <c r="JKP280" s="674"/>
      <c r="JKQ280" s="674"/>
      <c r="JKR280" s="674"/>
      <c r="JKS280" s="674"/>
      <c r="JKT280" s="675"/>
      <c r="JKU280" s="675"/>
      <c r="JKV280" s="675"/>
      <c r="JKW280" s="675"/>
      <c r="JKX280" s="675"/>
      <c r="JKY280" s="674"/>
      <c r="JKZ280" s="674"/>
      <c r="JLA280" s="675"/>
      <c r="JLB280" s="675"/>
      <c r="JLC280" s="674"/>
      <c r="JLD280" s="674"/>
      <c r="JLE280" s="675"/>
      <c r="JLF280" s="675"/>
      <c r="JLG280" s="674"/>
      <c r="JLH280" s="674"/>
      <c r="JLI280" s="674"/>
      <c r="JLJ280" s="674"/>
      <c r="JLK280" s="674"/>
      <c r="JLL280" s="674"/>
      <c r="JLM280" s="674"/>
      <c r="JLN280" s="675"/>
      <c r="JLO280" s="675"/>
      <c r="JLP280" s="674"/>
      <c r="JLQ280" s="674"/>
      <c r="JLR280" s="675"/>
      <c r="JLS280" s="675"/>
      <c r="JLT280" s="674"/>
      <c r="JLU280" s="674"/>
      <c r="JLV280" s="674"/>
      <c r="JLW280" s="674"/>
      <c r="JLX280" s="674"/>
      <c r="JLY280" s="673"/>
      <c r="JLZ280" s="677"/>
      <c r="JMA280" s="674"/>
      <c r="JMB280" s="674"/>
      <c r="JMC280" s="674"/>
      <c r="JMD280" s="674"/>
      <c r="JME280" s="674"/>
      <c r="JMF280" s="674"/>
      <c r="JMG280" s="674"/>
      <c r="JMH280" s="676"/>
      <c r="JMI280" s="676"/>
      <c r="JMJ280" s="676"/>
      <c r="JMK280" s="676"/>
      <c r="JML280" s="676"/>
      <c r="JMM280" s="676"/>
      <c r="JMN280" s="676"/>
      <c r="JMO280" s="676"/>
      <c r="JMP280" s="676"/>
      <c r="JMQ280" s="676"/>
      <c r="JMR280" s="676"/>
      <c r="JMS280" s="676"/>
      <c r="JMT280" s="676"/>
      <c r="JMU280" s="676"/>
      <c r="JMV280" s="676"/>
      <c r="JMW280" s="676"/>
      <c r="JMX280" s="676"/>
      <c r="JMY280" s="676"/>
      <c r="JMZ280" s="676"/>
      <c r="JNA280" s="676"/>
      <c r="JNB280" s="676"/>
      <c r="JNC280" s="676"/>
      <c r="JND280" s="676"/>
      <c r="JNE280" s="676"/>
      <c r="JNF280" s="676"/>
      <c r="JNG280" s="676"/>
      <c r="JNH280" s="676"/>
      <c r="JNI280" s="676"/>
      <c r="JNJ280" s="676"/>
      <c r="JNK280" s="676"/>
      <c r="JNL280" s="676"/>
      <c r="JNM280" s="676"/>
      <c r="JNN280" s="676"/>
      <c r="JNO280" s="676"/>
      <c r="JNP280" s="676"/>
      <c r="JNQ280" s="676"/>
      <c r="JNR280" s="676"/>
      <c r="JNS280" s="676"/>
      <c r="JNT280" s="676"/>
      <c r="JNU280" s="676"/>
      <c r="JNV280" s="676"/>
      <c r="JNW280" s="676"/>
      <c r="JNX280" s="676"/>
      <c r="JNY280" s="676"/>
      <c r="JNZ280" s="674"/>
      <c r="JOA280" s="674"/>
      <c r="JOB280" s="674"/>
      <c r="JOC280" s="674"/>
      <c r="JOD280" s="674"/>
      <c r="JOE280" s="674"/>
      <c r="JOF280" s="674"/>
      <c r="JOG280" s="674"/>
      <c r="JOH280" s="674"/>
      <c r="JOI280" s="674"/>
      <c r="JOJ280" s="674"/>
      <c r="JOK280" s="674"/>
      <c r="JOL280" s="674"/>
      <c r="JOM280" s="674"/>
      <c r="JON280" s="674"/>
      <c r="JOO280" s="674"/>
      <c r="JOP280" s="674"/>
      <c r="JOQ280" s="674"/>
      <c r="JOR280" s="674"/>
      <c r="JOS280" s="674"/>
      <c r="JOT280" s="674"/>
      <c r="JOU280" s="674"/>
      <c r="JOV280" s="674"/>
      <c r="JOW280" s="674"/>
      <c r="JOX280" s="675"/>
      <c r="JOY280" s="675"/>
      <c r="JOZ280" s="675"/>
      <c r="JPA280" s="675"/>
      <c r="JPB280" s="675"/>
      <c r="JPC280" s="674"/>
      <c r="JPD280" s="674"/>
      <c r="JPE280" s="675"/>
      <c r="JPF280" s="675"/>
      <c r="JPG280" s="674"/>
      <c r="JPH280" s="674"/>
      <c r="JPI280" s="675"/>
      <c r="JPJ280" s="675"/>
      <c r="JPK280" s="674"/>
      <c r="JPL280" s="674"/>
      <c r="JPM280" s="674"/>
      <c r="JPN280" s="674"/>
      <c r="JPO280" s="674"/>
      <c r="JPP280" s="674"/>
      <c r="JPQ280" s="674"/>
      <c r="JPR280" s="675"/>
      <c r="JPS280" s="675"/>
      <c r="JPT280" s="674"/>
      <c r="JPU280" s="674"/>
      <c r="JPV280" s="675"/>
      <c r="JPW280" s="675"/>
      <c r="JPX280" s="674"/>
      <c r="JPY280" s="674"/>
      <c r="JPZ280" s="674"/>
      <c r="JQA280" s="674"/>
      <c r="JQB280" s="674"/>
      <c r="JQC280" s="673"/>
      <c r="JQD280" s="677"/>
      <c r="JQE280" s="674"/>
      <c r="JQF280" s="674"/>
      <c r="JQG280" s="674"/>
      <c r="JQH280" s="674"/>
      <c r="JQI280" s="674"/>
      <c r="JQJ280" s="674"/>
      <c r="JQK280" s="674"/>
      <c r="JQL280" s="676"/>
      <c r="JQM280" s="676"/>
      <c r="JQN280" s="676"/>
      <c r="JQO280" s="676"/>
      <c r="JQP280" s="676"/>
      <c r="JQQ280" s="676"/>
      <c r="JQR280" s="676"/>
      <c r="JQS280" s="676"/>
      <c r="JQT280" s="676"/>
      <c r="JQU280" s="676"/>
      <c r="JQV280" s="676"/>
      <c r="JQW280" s="676"/>
      <c r="JQX280" s="676"/>
      <c r="JQY280" s="676"/>
      <c r="JQZ280" s="676"/>
      <c r="JRA280" s="676"/>
      <c r="JRB280" s="676"/>
      <c r="JRC280" s="676"/>
      <c r="JRD280" s="676"/>
      <c r="JRE280" s="676"/>
      <c r="JRF280" s="676"/>
      <c r="JRG280" s="676"/>
      <c r="JRH280" s="676"/>
      <c r="JRI280" s="676"/>
      <c r="JRJ280" s="676"/>
      <c r="JRK280" s="676"/>
      <c r="JRL280" s="676"/>
      <c r="JRM280" s="676"/>
      <c r="JRN280" s="676"/>
      <c r="JRO280" s="676"/>
      <c r="JRP280" s="676"/>
      <c r="JRQ280" s="676"/>
      <c r="JRR280" s="676"/>
      <c r="JRS280" s="676"/>
      <c r="JRT280" s="676"/>
      <c r="JRU280" s="676"/>
      <c r="JRV280" s="676"/>
      <c r="JRW280" s="676"/>
      <c r="JRX280" s="676"/>
      <c r="JRY280" s="676"/>
      <c r="JRZ280" s="676"/>
      <c r="JSA280" s="676"/>
      <c r="JSB280" s="676"/>
      <c r="JSC280" s="676"/>
      <c r="JSD280" s="674"/>
      <c r="JSE280" s="674"/>
      <c r="JSF280" s="674"/>
      <c r="JSG280" s="674"/>
      <c r="JSH280" s="674"/>
      <c r="JSI280" s="674"/>
      <c r="JSJ280" s="674"/>
      <c r="JSK280" s="674"/>
      <c r="JSL280" s="674"/>
      <c r="JSM280" s="674"/>
      <c r="JSN280" s="674"/>
      <c r="JSO280" s="674"/>
      <c r="JSP280" s="674"/>
      <c r="JSQ280" s="674"/>
      <c r="JSR280" s="674"/>
      <c r="JSS280" s="674"/>
      <c r="JST280" s="674"/>
      <c r="JSU280" s="674"/>
      <c r="JSV280" s="674"/>
      <c r="JSW280" s="674"/>
      <c r="JSX280" s="674"/>
      <c r="JSY280" s="674"/>
      <c r="JSZ280" s="674"/>
      <c r="JTA280" s="674"/>
      <c r="JTB280" s="675"/>
      <c r="JTC280" s="675"/>
      <c r="JTD280" s="675"/>
      <c r="JTE280" s="675"/>
      <c r="JTF280" s="675"/>
      <c r="JTG280" s="674"/>
      <c r="JTH280" s="674"/>
      <c r="JTI280" s="675"/>
      <c r="JTJ280" s="675"/>
      <c r="JTK280" s="674"/>
      <c r="JTL280" s="674"/>
      <c r="JTM280" s="675"/>
      <c r="JTN280" s="675"/>
      <c r="JTO280" s="674"/>
      <c r="JTP280" s="674"/>
      <c r="JTQ280" s="674"/>
      <c r="JTR280" s="674"/>
      <c r="JTS280" s="674"/>
      <c r="JTT280" s="674"/>
      <c r="JTU280" s="674"/>
      <c r="JTV280" s="675"/>
      <c r="JTW280" s="675"/>
      <c r="JTX280" s="674"/>
      <c r="JTY280" s="674"/>
      <c r="JTZ280" s="675"/>
      <c r="JUA280" s="675"/>
      <c r="JUB280" s="674"/>
      <c r="JUC280" s="674"/>
      <c r="JUD280" s="674"/>
      <c r="JUE280" s="674"/>
      <c r="JUF280" s="674"/>
      <c r="JUG280" s="673"/>
      <c r="JUH280" s="677"/>
      <c r="JUI280" s="674"/>
      <c r="JUJ280" s="674"/>
      <c r="JUK280" s="674"/>
      <c r="JUL280" s="674"/>
      <c r="JUM280" s="674"/>
      <c r="JUN280" s="674"/>
      <c r="JUO280" s="674"/>
      <c r="JUP280" s="676"/>
      <c r="JUQ280" s="676"/>
      <c r="JUR280" s="676"/>
      <c r="JUS280" s="676"/>
      <c r="JUT280" s="676"/>
      <c r="JUU280" s="676"/>
      <c r="JUV280" s="676"/>
      <c r="JUW280" s="676"/>
      <c r="JUX280" s="676"/>
      <c r="JUY280" s="676"/>
      <c r="JUZ280" s="676"/>
      <c r="JVA280" s="676"/>
      <c r="JVB280" s="676"/>
      <c r="JVC280" s="676"/>
      <c r="JVD280" s="676"/>
      <c r="JVE280" s="676"/>
      <c r="JVF280" s="676"/>
      <c r="JVG280" s="676"/>
      <c r="JVH280" s="676"/>
      <c r="JVI280" s="676"/>
      <c r="JVJ280" s="676"/>
      <c r="JVK280" s="676"/>
      <c r="JVL280" s="676"/>
      <c r="JVM280" s="676"/>
      <c r="JVN280" s="676"/>
      <c r="JVO280" s="676"/>
      <c r="JVP280" s="676"/>
      <c r="JVQ280" s="676"/>
      <c r="JVR280" s="676"/>
      <c r="JVS280" s="676"/>
      <c r="JVT280" s="676"/>
      <c r="JVU280" s="676"/>
      <c r="JVV280" s="676"/>
      <c r="JVW280" s="676"/>
      <c r="JVX280" s="676"/>
      <c r="JVY280" s="676"/>
      <c r="JVZ280" s="676"/>
      <c r="JWA280" s="676"/>
      <c r="JWB280" s="676"/>
      <c r="JWC280" s="676"/>
      <c r="JWD280" s="676"/>
      <c r="JWE280" s="676"/>
      <c r="JWF280" s="676"/>
      <c r="JWG280" s="676"/>
      <c r="JWH280" s="674"/>
      <c r="JWI280" s="674"/>
      <c r="JWJ280" s="674"/>
      <c r="JWK280" s="674"/>
      <c r="JWL280" s="674"/>
      <c r="JWM280" s="674"/>
      <c r="JWN280" s="674"/>
      <c r="JWO280" s="674"/>
      <c r="JWP280" s="674"/>
      <c r="JWQ280" s="674"/>
      <c r="JWR280" s="674"/>
      <c r="JWS280" s="674"/>
      <c r="JWT280" s="674"/>
      <c r="JWU280" s="674"/>
      <c r="JWV280" s="674"/>
      <c r="JWW280" s="674"/>
      <c r="JWX280" s="674"/>
      <c r="JWY280" s="674"/>
      <c r="JWZ280" s="674"/>
      <c r="JXA280" s="674"/>
      <c r="JXB280" s="674"/>
      <c r="JXC280" s="674"/>
      <c r="JXD280" s="674"/>
      <c r="JXE280" s="674"/>
      <c r="JXF280" s="675"/>
      <c r="JXG280" s="675"/>
      <c r="JXH280" s="675"/>
      <c r="JXI280" s="675"/>
      <c r="JXJ280" s="675"/>
      <c r="JXK280" s="674"/>
      <c r="JXL280" s="674"/>
      <c r="JXM280" s="675"/>
      <c r="JXN280" s="675"/>
      <c r="JXO280" s="674"/>
      <c r="JXP280" s="674"/>
      <c r="JXQ280" s="675"/>
      <c r="JXR280" s="675"/>
      <c r="JXS280" s="674"/>
      <c r="JXT280" s="674"/>
      <c r="JXU280" s="674"/>
      <c r="JXV280" s="674"/>
      <c r="JXW280" s="674"/>
      <c r="JXX280" s="674"/>
      <c r="JXY280" s="674"/>
      <c r="JXZ280" s="675"/>
      <c r="JYA280" s="675"/>
      <c r="JYB280" s="674"/>
      <c r="JYC280" s="674"/>
      <c r="JYD280" s="675"/>
      <c r="JYE280" s="675"/>
      <c r="JYF280" s="674"/>
      <c r="JYG280" s="674"/>
      <c r="JYH280" s="674"/>
      <c r="JYI280" s="674"/>
      <c r="JYJ280" s="674"/>
      <c r="JYK280" s="673"/>
      <c r="JYL280" s="677"/>
      <c r="JYM280" s="674"/>
      <c r="JYN280" s="674"/>
      <c r="JYO280" s="674"/>
      <c r="JYP280" s="674"/>
      <c r="JYQ280" s="674"/>
      <c r="JYR280" s="674"/>
      <c r="JYS280" s="674"/>
      <c r="JYT280" s="676"/>
      <c r="JYU280" s="676"/>
      <c r="JYV280" s="676"/>
      <c r="JYW280" s="676"/>
      <c r="JYX280" s="676"/>
      <c r="JYY280" s="676"/>
      <c r="JYZ280" s="676"/>
      <c r="JZA280" s="676"/>
      <c r="JZB280" s="676"/>
      <c r="JZC280" s="676"/>
      <c r="JZD280" s="676"/>
      <c r="JZE280" s="676"/>
      <c r="JZF280" s="676"/>
      <c r="JZG280" s="676"/>
      <c r="JZH280" s="676"/>
      <c r="JZI280" s="676"/>
      <c r="JZJ280" s="676"/>
      <c r="JZK280" s="676"/>
      <c r="JZL280" s="676"/>
      <c r="JZM280" s="676"/>
      <c r="JZN280" s="676"/>
      <c r="JZO280" s="676"/>
      <c r="JZP280" s="676"/>
      <c r="JZQ280" s="676"/>
      <c r="JZR280" s="676"/>
      <c r="JZS280" s="676"/>
      <c r="JZT280" s="676"/>
      <c r="JZU280" s="676"/>
      <c r="JZV280" s="676"/>
      <c r="JZW280" s="676"/>
      <c r="JZX280" s="676"/>
      <c r="JZY280" s="676"/>
      <c r="JZZ280" s="676"/>
      <c r="KAA280" s="676"/>
      <c r="KAB280" s="676"/>
      <c r="KAC280" s="676"/>
      <c r="KAD280" s="676"/>
      <c r="KAE280" s="676"/>
      <c r="KAF280" s="676"/>
      <c r="KAG280" s="676"/>
      <c r="KAH280" s="676"/>
      <c r="KAI280" s="676"/>
      <c r="KAJ280" s="676"/>
      <c r="KAK280" s="676"/>
      <c r="KAL280" s="674"/>
      <c r="KAM280" s="674"/>
      <c r="KAN280" s="674"/>
      <c r="KAO280" s="674"/>
      <c r="KAP280" s="674"/>
      <c r="KAQ280" s="674"/>
      <c r="KAR280" s="674"/>
      <c r="KAS280" s="674"/>
      <c r="KAT280" s="674"/>
      <c r="KAU280" s="674"/>
      <c r="KAV280" s="674"/>
      <c r="KAW280" s="674"/>
      <c r="KAX280" s="674"/>
      <c r="KAY280" s="674"/>
      <c r="KAZ280" s="674"/>
      <c r="KBA280" s="674"/>
      <c r="KBB280" s="674"/>
      <c r="KBC280" s="674"/>
      <c r="KBD280" s="674"/>
      <c r="KBE280" s="674"/>
      <c r="KBF280" s="674"/>
      <c r="KBG280" s="674"/>
      <c r="KBH280" s="674"/>
      <c r="KBI280" s="674"/>
      <c r="KBJ280" s="675"/>
      <c r="KBK280" s="675"/>
      <c r="KBL280" s="675"/>
      <c r="KBM280" s="675"/>
      <c r="KBN280" s="675"/>
      <c r="KBO280" s="674"/>
      <c r="KBP280" s="674"/>
      <c r="KBQ280" s="675"/>
      <c r="KBR280" s="675"/>
      <c r="KBS280" s="674"/>
      <c r="KBT280" s="674"/>
      <c r="KBU280" s="675"/>
      <c r="KBV280" s="675"/>
      <c r="KBW280" s="674"/>
      <c r="KBX280" s="674"/>
      <c r="KBY280" s="674"/>
      <c r="KBZ280" s="674"/>
      <c r="KCA280" s="674"/>
      <c r="KCB280" s="674"/>
      <c r="KCC280" s="674"/>
      <c r="KCD280" s="675"/>
      <c r="KCE280" s="675"/>
      <c r="KCF280" s="674"/>
      <c r="KCG280" s="674"/>
      <c r="KCH280" s="675"/>
      <c r="KCI280" s="675"/>
      <c r="KCJ280" s="674"/>
      <c r="KCK280" s="674"/>
      <c r="KCL280" s="674"/>
      <c r="KCM280" s="674"/>
      <c r="KCN280" s="674"/>
      <c r="KCO280" s="673"/>
      <c r="KCP280" s="677"/>
      <c r="KCQ280" s="674"/>
      <c r="KCR280" s="674"/>
      <c r="KCS280" s="674"/>
      <c r="KCT280" s="674"/>
      <c r="KCU280" s="674"/>
      <c r="KCV280" s="674"/>
      <c r="KCW280" s="674"/>
      <c r="KCX280" s="676"/>
      <c r="KCY280" s="676"/>
      <c r="KCZ280" s="676"/>
      <c r="KDA280" s="676"/>
      <c r="KDB280" s="676"/>
      <c r="KDC280" s="676"/>
      <c r="KDD280" s="676"/>
      <c r="KDE280" s="676"/>
      <c r="KDF280" s="676"/>
      <c r="KDG280" s="676"/>
      <c r="KDH280" s="676"/>
      <c r="KDI280" s="676"/>
      <c r="KDJ280" s="676"/>
      <c r="KDK280" s="676"/>
      <c r="KDL280" s="676"/>
      <c r="KDM280" s="676"/>
      <c r="KDN280" s="676"/>
      <c r="KDO280" s="676"/>
      <c r="KDP280" s="676"/>
      <c r="KDQ280" s="676"/>
      <c r="KDR280" s="676"/>
      <c r="KDS280" s="676"/>
      <c r="KDT280" s="676"/>
      <c r="KDU280" s="676"/>
      <c r="KDV280" s="676"/>
      <c r="KDW280" s="676"/>
      <c r="KDX280" s="676"/>
      <c r="KDY280" s="676"/>
      <c r="KDZ280" s="676"/>
      <c r="KEA280" s="676"/>
      <c r="KEB280" s="676"/>
      <c r="KEC280" s="676"/>
      <c r="KED280" s="676"/>
      <c r="KEE280" s="676"/>
      <c r="KEF280" s="676"/>
      <c r="KEG280" s="676"/>
      <c r="KEH280" s="676"/>
      <c r="KEI280" s="676"/>
      <c r="KEJ280" s="676"/>
      <c r="KEK280" s="676"/>
      <c r="KEL280" s="676"/>
      <c r="KEM280" s="676"/>
      <c r="KEN280" s="676"/>
      <c r="KEO280" s="676"/>
      <c r="KEP280" s="674"/>
      <c r="KEQ280" s="674"/>
      <c r="KER280" s="674"/>
      <c r="KES280" s="674"/>
      <c r="KET280" s="674"/>
      <c r="KEU280" s="674"/>
      <c r="KEV280" s="674"/>
      <c r="KEW280" s="674"/>
      <c r="KEX280" s="674"/>
      <c r="KEY280" s="674"/>
      <c r="KEZ280" s="674"/>
      <c r="KFA280" s="674"/>
      <c r="KFB280" s="674"/>
      <c r="KFC280" s="674"/>
      <c r="KFD280" s="674"/>
      <c r="KFE280" s="674"/>
      <c r="KFF280" s="674"/>
      <c r="KFG280" s="674"/>
      <c r="KFH280" s="674"/>
      <c r="KFI280" s="674"/>
      <c r="KFJ280" s="674"/>
      <c r="KFK280" s="674"/>
      <c r="KFL280" s="674"/>
      <c r="KFM280" s="674"/>
      <c r="KFN280" s="675"/>
      <c r="KFO280" s="675"/>
      <c r="KFP280" s="675"/>
      <c r="KFQ280" s="675"/>
      <c r="KFR280" s="675"/>
      <c r="KFS280" s="674"/>
      <c r="KFT280" s="674"/>
      <c r="KFU280" s="675"/>
      <c r="KFV280" s="675"/>
      <c r="KFW280" s="674"/>
      <c r="KFX280" s="674"/>
      <c r="KFY280" s="675"/>
      <c r="KFZ280" s="675"/>
      <c r="KGA280" s="674"/>
      <c r="KGB280" s="674"/>
      <c r="KGC280" s="674"/>
      <c r="KGD280" s="674"/>
      <c r="KGE280" s="674"/>
      <c r="KGF280" s="674"/>
      <c r="KGG280" s="674"/>
      <c r="KGH280" s="675"/>
      <c r="KGI280" s="675"/>
      <c r="KGJ280" s="674"/>
      <c r="KGK280" s="674"/>
      <c r="KGL280" s="675"/>
      <c r="KGM280" s="675"/>
      <c r="KGN280" s="674"/>
      <c r="KGO280" s="674"/>
      <c r="KGP280" s="674"/>
      <c r="KGQ280" s="674"/>
      <c r="KGR280" s="674"/>
      <c r="KGS280" s="673"/>
      <c r="KGT280" s="677"/>
      <c r="KGU280" s="674"/>
      <c r="KGV280" s="674"/>
      <c r="KGW280" s="674"/>
      <c r="KGX280" s="674"/>
      <c r="KGY280" s="674"/>
      <c r="KGZ280" s="674"/>
      <c r="KHA280" s="674"/>
      <c r="KHB280" s="676"/>
      <c r="KHC280" s="676"/>
      <c r="KHD280" s="676"/>
      <c r="KHE280" s="676"/>
      <c r="KHF280" s="676"/>
      <c r="KHG280" s="676"/>
      <c r="KHH280" s="676"/>
      <c r="KHI280" s="676"/>
      <c r="KHJ280" s="676"/>
      <c r="KHK280" s="676"/>
      <c r="KHL280" s="676"/>
      <c r="KHM280" s="676"/>
      <c r="KHN280" s="676"/>
      <c r="KHO280" s="676"/>
      <c r="KHP280" s="676"/>
      <c r="KHQ280" s="676"/>
      <c r="KHR280" s="676"/>
      <c r="KHS280" s="676"/>
      <c r="KHT280" s="676"/>
      <c r="KHU280" s="676"/>
      <c r="KHV280" s="676"/>
      <c r="KHW280" s="676"/>
      <c r="KHX280" s="676"/>
      <c r="KHY280" s="676"/>
      <c r="KHZ280" s="676"/>
      <c r="KIA280" s="676"/>
      <c r="KIB280" s="676"/>
      <c r="KIC280" s="676"/>
      <c r="KID280" s="676"/>
      <c r="KIE280" s="676"/>
      <c r="KIF280" s="676"/>
      <c r="KIG280" s="676"/>
      <c r="KIH280" s="676"/>
      <c r="KII280" s="676"/>
      <c r="KIJ280" s="676"/>
      <c r="KIK280" s="676"/>
      <c r="KIL280" s="676"/>
      <c r="KIM280" s="676"/>
      <c r="KIN280" s="676"/>
      <c r="KIO280" s="676"/>
      <c r="KIP280" s="676"/>
      <c r="KIQ280" s="676"/>
      <c r="KIR280" s="676"/>
      <c r="KIS280" s="676"/>
      <c r="KIT280" s="674"/>
      <c r="KIU280" s="674"/>
      <c r="KIV280" s="674"/>
      <c r="KIW280" s="674"/>
      <c r="KIX280" s="674"/>
      <c r="KIY280" s="674"/>
      <c r="KIZ280" s="674"/>
      <c r="KJA280" s="674"/>
      <c r="KJB280" s="674"/>
      <c r="KJC280" s="674"/>
      <c r="KJD280" s="674"/>
      <c r="KJE280" s="674"/>
      <c r="KJF280" s="674"/>
      <c r="KJG280" s="674"/>
      <c r="KJH280" s="674"/>
      <c r="KJI280" s="674"/>
      <c r="KJJ280" s="674"/>
      <c r="KJK280" s="674"/>
      <c r="KJL280" s="674"/>
      <c r="KJM280" s="674"/>
      <c r="KJN280" s="674"/>
      <c r="KJO280" s="674"/>
      <c r="KJP280" s="674"/>
      <c r="KJQ280" s="674"/>
      <c r="KJR280" s="675"/>
      <c r="KJS280" s="675"/>
      <c r="KJT280" s="675"/>
      <c r="KJU280" s="675"/>
      <c r="KJV280" s="675"/>
      <c r="KJW280" s="674"/>
      <c r="KJX280" s="674"/>
      <c r="KJY280" s="675"/>
      <c r="KJZ280" s="675"/>
      <c r="KKA280" s="674"/>
      <c r="KKB280" s="674"/>
      <c r="KKC280" s="675"/>
      <c r="KKD280" s="675"/>
      <c r="KKE280" s="674"/>
      <c r="KKF280" s="674"/>
      <c r="KKG280" s="674"/>
      <c r="KKH280" s="674"/>
      <c r="KKI280" s="674"/>
      <c r="KKJ280" s="674"/>
      <c r="KKK280" s="674"/>
      <c r="KKL280" s="675"/>
      <c r="KKM280" s="675"/>
      <c r="KKN280" s="674"/>
      <c r="KKO280" s="674"/>
      <c r="KKP280" s="675"/>
      <c r="KKQ280" s="675"/>
      <c r="KKR280" s="674"/>
      <c r="KKS280" s="674"/>
      <c r="KKT280" s="674"/>
      <c r="KKU280" s="674"/>
      <c r="KKV280" s="674"/>
      <c r="KKW280" s="673"/>
      <c r="KKX280" s="677"/>
      <c r="KKY280" s="674"/>
      <c r="KKZ280" s="674"/>
      <c r="KLA280" s="674"/>
      <c r="KLB280" s="674"/>
      <c r="KLC280" s="674"/>
      <c r="KLD280" s="674"/>
      <c r="KLE280" s="674"/>
      <c r="KLF280" s="676"/>
      <c r="KLG280" s="676"/>
      <c r="KLH280" s="676"/>
      <c r="KLI280" s="676"/>
      <c r="KLJ280" s="676"/>
      <c r="KLK280" s="676"/>
      <c r="KLL280" s="676"/>
      <c r="KLM280" s="676"/>
      <c r="KLN280" s="676"/>
      <c r="KLO280" s="676"/>
      <c r="KLP280" s="676"/>
      <c r="KLQ280" s="676"/>
      <c r="KLR280" s="676"/>
      <c r="KLS280" s="676"/>
      <c r="KLT280" s="676"/>
      <c r="KLU280" s="676"/>
      <c r="KLV280" s="676"/>
      <c r="KLW280" s="676"/>
      <c r="KLX280" s="676"/>
      <c r="KLY280" s="676"/>
      <c r="KLZ280" s="676"/>
      <c r="KMA280" s="676"/>
      <c r="KMB280" s="676"/>
      <c r="KMC280" s="676"/>
      <c r="KMD280" s="676"/>
      <c r="KME280" s="676"/>
      <c r="KMF280" s="676"/>
      <c r="KMG280" s="676"/>
      <c r="KMH280" s="676"/>
      <c r="KMI280" s="676"/>
      <c r="KMJ280" s="676"/>
      <c r="KMK280" s="676"/>
      <c r="KML280" s="676"/>
      <c r="KMM280" s="676"/>
      <c r="KMN280" s="676"/>
      <c r="KMO280" s="676"/>
      <c r="KMP280" s="676"/>
      <c r="KMQ280" s="676"/>
      <c r="KMR280" s="676"/>
      <c r="KMS280" s="676"/>
      <c r="KMT280" s="676"/>
      <c r="KMU280" s="676"/>
      <c r="KMV280" s="676"/>
      <c r="KMW280" s="676"/>
      <c r="KMX280" s="674"/>
      <c r="KMY280" s="674"/>
      <c r="KMZ280" s="674"/>
      <c r="KNA280" s="674"/>
      <c r="KNB280" s="674"/>
      <c r="KNC280" s="674"/>
      <c r="KND280" s="674"/>
      <c r="KNE280" s="674"/>
      <c r="KNF280" s="674"/>
      <c r="KNG280" s="674"/>
      <c r="KNH280" s="674"/>
      <c r="KNI280" s="674"/>
      <c r="KNJ280" s="674"/>
      <c r="KNK280" s="674"/>
      <c r="KNL280" s="674"/>
      <c r="KNM280" s="674"/>
      <c r="KNN280" s="674"/>
      <c r="KNO280" s="674"/>
      <c r="KNP280" s="674"/>
      <c r="KNQ280" s="674"/>
      <c r="KNR280" s="674"/>
      <c r="KNS280" s="674"/>
      <c r="KNT280" s="674"/>
      <c r="KNU280" s="674"/>
      <c r="KNV280" s="675"/>
      <c r="KNW280" s="675"/>
      <c r="KNX280" s="675"/>
      <c r="KNY280" s="675"/>
      <c r="KNZ280" s="675"/>
      <c r="KOA280" s="674"/>
      <c r="KOB280" s="674"/>
      <c r="KOC280" s="675"/>
      <c r="KOD280" s="675"/>
      <c r="KOE280" s="674"/>
      <c r="KOF280" s="674"/>
      <c r="KOG280" s="675"/>
      <c r="KOH280" s="675"/>
      <c r="KOI280" s="674"/>
      <c r="KOJ280" s="674"/>
      <c r="KOK280" s="674"/>
      <c r="KOL280" s="674"/>
      <c r="KOM280" s="674"/>
      <c r="KON280" s="674"/>
      <c r="KOO280" s="674"/>
      <c r="KOP280" s="675"/>
      <c r="KOQ280" s="675"/>
      <c r="KOR280" s="674"/>
      <c r="KOS280" s="674"/>
      <c r="KOT280" s="675"/>
      <c r="KOU280" s="675"/>
      <c r="KOV280" s="674"/>
      <c r="KOW280" s="674"/>
      <c r="KOX280" s="674"/>
      <c r="KOY280" s="674"/>
      <c r="KOZ280" s="674"/>
      <c r="KPA280" s="673"/>
      <c r="KPB280" s="677"/>
      <c r="KPC280" s="674"/>
      <c r="KPD280" s="674"/>
      <c r="KPE280" s="674"/>
      <c r="KPF280" s="674"/>
      <c r="KPG280" s="674"/>
      <c r="KPH280" s="674"/>
      <c r="KPI280" s="674"/>
      <c r="KPJ280" s="676"/>
      <c r="KPK280" s="676"/>
      <c r="KPL280" s="676"/>
      <c r="KPM280" s="676"/>
      <c r="KPN280" s="676"/>
      <c r="KPO280" s="676"/>
      <c r="KPP280" s="676"/>
      <c r="KPQ280" s="676"/>
      <c r="KPR280" s="676"/>
      <c r="KPS280" s="676"/>
      <c r="KPT280" s="676"/>
      <c r="KPU280" s="676"/>
      <c r="KPV280" s="676"/>
      <c r="KPW280" s="676"/>
      <c r="KPX280" s="676"/>
      <c r="KPY280" s="676"/>
      <c r="KPZ280" s="676"/>
      <c r="KQA280" s="676"/>
      <c r="KQB280" s="676"/>
      <c r="KQC280" s="676"/>
      <c r="KQD280" s="676"/>
      <c r="KQE280" s="676"/>
      <c r="KQF280" s="676"/>
      <c r="KQG280" s="676"/>
      <c r="KQH280" s="676"/>
      <c r="KQI280" s="676"/>
      <c r="KQJ280" s="676"/>
      <c r="KQK280" s="676"/>
      <c r="KQL280" s="676"/>
      <c r="KQM280" s="676"/>
      <c r="KQN280" s="676"/>
      <c r="KQO280" s="676"/>
      <c r="KQP280" s="676"/>
      <c r="KQQ280" s="676"/>
      <c r="KQR280" s="676"/>
      <c r="KQS280" s="676"/>
      <c r="KQT280" s="676"/>
      <c r="KQU280" s="676"/>
      <c r="KQV280" s="676"/>
      <c r="KQW280" s="676"/>
      <c r="KQX280" s="676"/>
      <c r="KQY280" s="676"/>
      <c r="KQZ280" s="676"/>
      <c r="KRA280" s="676"/>
      <c r="KRB280" s="674"/>
      <c r="KRC280" s="674"/>
      <c r="KRD280" s="674"/>
      <c r="KRE280" s="674"/>
      <c r="KRF280" s="674"/>
      <c r="KRG280" s="674"/>
      <c r="KRH280" s="674"/>
      <c r="KRI280" s="674"/>
      <c r="KRJ280" s="674"/>
      <c r="KRK280" s="674"/>
      <c r="KRL280" s="674"/>
      <c r="KRM280" s="674"/>
      <c r="KRN280" s="674"/>
      <c r="KRO280" s="674"/>
      <c r="KRP280" s="674"/>
      <c r="KRQ280" s="674"/>
      <c r="KRR280" s="674"/>
      <c r="KRS280" s="674"/>
      <c r="KRT280" s="674"/>
      <c r="KRU280" s="674"/>
      <c r="KRV280" s="674"/>
      <c r="KRW280" s="674"/>
      <c r="KRX280" s="674"/>
      <c r="KRY280" s="674"/>
      <c r="KRZ280" s="675"/>
      <c r="KSA280" s="675"/>
      <c r="KSB280" s="675"/>
      <c r="KSC280" s="675"/>
      <c r="KSD280" s="675"/>
      <c r="KSE280" s="674"/>
      <c r="KSF280" s="674"/>
      <c r="KSG280" s="675"/>
      <c r="KSH280" s="675"/>
      <c r="KSI280" s="674"/>
      <c r="KSJ280" s="674"/>
      <c r="KSK280" s="675"/>
      <c r="KSL280" s="675"/>
      <c r="KSM280" s="674"/>
      <c r="KSN280" s="674"/>
      <c r="KSO280" s="674"/>
      <c r="KSP280" s="674"/>
      <c r="KSQ280" s="674"/>
      <c r="KSR280" s="674"/>
      <c r="KSS280" s="674"/>
      <c r="KST280" s="675"/>
      <c r="KSU280" s="675"/>
      <c r="KSV280" s="674"/>
      <c r="KSW280" s="674"/>
      <c r="KSX280" s="675"/>
      <c r="KSY280" s="675"/>
      <c r="KSZ280" s="674"/>
      <c r="KTA280" s="674"/>
      <c r="KTB280" s="674"/>
      <c r="KTC280" s="674"/>
      <c r="KTD280" s="674"/>
      <c r="KTE280" s="673"/>
      <c r="KTF280" s="677"/>
      <c r="KTG280" s="674"/>
      <c r="KTH280" s="674"/>
      <c r="KTI280" s="674"/>
      <c r="KTJ280" s="674"/>
      <c r="KTK280" s="674"/>
      <c r="KTL280" s="674"/>
      <c r="KTM280" s="674"/>
      <c r="KTN280" s="676"/>
      <c r="KTO280" s="676"/>
      <c r="KTP280" s="676"/>
      <c r="KTQ280" s="676"/>
      <c r="KTR280" s="676"/>
      <c r="KTS280" s="676"/>
      <c r="KTT280" s="676"/>
      <c r="KTU280" s="676"/>
      <c r="KTV280" s="676"/>
      <c r="KTW280" s="676"/>
      <c r="KTX280" s="676"/>
      <c r="KTY280" s="676"/>
      <c r="KTZ280" s="676"/>
      <c r="KUA280" s="676"/>
      <c r="KUB280" s="676"/>
      <c r="KUC280" s="676"/>
      <c r="KUD280" s="676"/>
      <c r="KUE280" s="676"/>
      <c r="KUF280" s="676"/>
      <c r="KUG280" s="676"/>
      <c r="KUH280" s="676"/>
      <c r="KUI280" s="676"/>
      <c r="KUJ280" s="676"/>
      <c r="KUK280" s="676"/>
      <c r="KUL280" s="676"/>
      <c r="KUM280" s="676"/>
      <c r="KUN280" s="676"/>
      <c r="KUO280" s="676"/>
      <c r="KUP280" s="676"/>
      <c r="KUQ280" s="676"/>
      <c r="KUR280" s="676"/>
      <c r="KUS280" s="676"/>
      <c r="KUT280" s="676"/>
      <c r="KUU280" s="676"/>
      <c r="KUV280" s="676"/>
      <c r="KUW280" s="676"/>
      <c r="KUX280" s="676"/>
      <c r="KUY280" s="676"/>
      <c r="KUZ280" s="676"/>
      <c r="KVA280" s="676"/>
      <c r="KVB280" s="676"/>
      <c r="KVC280" s="676"/>
      <c r="KVD280" s="676"/>
      <c r="KVE280" s="676"/>
      <c r="KVF280" s="674"/>
      <c r="KVG280" s="674"/>
      <c r="KVH280" s="674"/>
      <c r="KVI280" s="674"/>
      <c r="KVJ280" s="674"/>
      <c r="KVK280" s="674"/>
      <c r="KVL280" s="674"/>
      <c r="KVM280" s="674"/>
      <c r="KVN280" s="674"/>
      <c r="KVO280" s="674"/>
      <c r="KVP280" s="674"/>
      <c r="KVQ280" s="674"/>
      <c r="KVR280" s="674"/>
      <c r="KVS280" s="674"/>
      <c r="KVT280" s="674"/>
      <c r="KVU280" s="674"/>
      <c r="KVV280" s="674"/>
      <c r="KVW280" s="674"/>
      <c r="KVX280" s="674"/>
      <c r="KVY280" s="674"/>
      <c r="KVZ280" s="674"/>
      <c r="KWA280" s="674"/>
      <c r="KWB280" s="674"/>
      <c r="KWC280" s="674"/>
      <c r="KWD280" s="675"/>
      <c r="KWE280" s="675"/>
      <c r="KWF280" s="675"/>
      <c r="KWG280" s="675"/>
      <c r="KWH280" s="675"/>
      <c r="KWI280" s="674"/>
      <c r="KWJ280" s="674"/>
      <c r="KWK280" s="675"/>
      <c r="KWL280" s="675"/>
      <c r="KWM280" s="674"/>
      <c r="KWN280" s="674"/>
      <c r="KWO280" s="675"/>
      <c r="KWP280" s="675"/>
      <c r="KWQ280" s="674"/>
      <c r="KWR280" s="674"/>
      <c r="KWS280" s="674"/>
      <c r="KWT280" s="674"/>
      <c r="KWU280" s="674"/>
      <c r="KWV280" s="674"/>
      <c r="KWW280" s="674"/>
      <c r="KWX280" s="675"/>
      <c r="KWY280" s="675"/>
      <c r="KWZ280" s="674"/>
      <c r="KXA280" s="674"/>
      <c r="KXB280" s="675"/>
      <c r="KXC280" s="675"/>
      <c r="KXD280" s="674"/>
      <c r="KXE280" s="674"/>
      <c r="KXF280" s="674"/>
      <c r="KXG280" s="674"/>
      <c r="KXH280" s="674"/>
      <c r="KXI280" s="673"/>
      <c r="KXJ280" s="677"/>
      <c r="KXK280" s="674"/>
      <c r="KXL280" s="674"/>
      <c r="KXM280" s="674"/>
      <c r="KXN280" s="674"/>
      <c r="KXO280" s="674"/>
      <c r="KXP280" s="674"/>
      <c r="KXQ280" s="674"/>
      <c r="KXR280" s="676"/>
      <c r="KXS280" s="676"/>
      <c r="KXT280" s="676"/>
      <c r="KXU280" s="676"/>
      <c r="KXV280" s="676"/>
      <c r="KXW280" s="676"/>
      <c r="KXX280" s="676"/>
      <c r="KXY280" s="676"/>
      <c r="KXZ280" s="676"/>
      <c r="KYA280" s="676"/>
      <c r="KYB280" s="676"/>
      <c r="KYC280" s="676"/>
      <c r="KYD280" s="676"/>
      <c r="KYE280" s="676"/>
      <c r="KYF280" s="676"/>
      <c r="KYG280" s="676"/>
      <c r="KYH280" s="676"/>
      <c r="KYI280" s="676"/>
      <c r="KYJ280" s="676"/>
      <c r="KYK280" s="676"/>
      <c r="KYL280" s="676"/>
      <c r="KYM280" s="676"/>
      <c r="KYN280" s="676"/>
      <c r="KYO280" s="676"/>
      <c r="KYP280" s="676"/>
      <c r="KYQ280" s="676"/>
      <c r="KYR280" s="676"/>
      <c r="KYS280" s="676"/>
      <c r="KYT280" s="676"/>
      <c r="KYU280" s="676"/>
      <c r="KYV280" s="676"/>
      <c r="KYW280" s="676"/>
      <c r="KYX280" s="676"/>
      <c r="KYY280" s="676"/>
      <c r="KYZ280" s="676"/>
      <c r="KZA280" s="676"/>
      <c r="KZB280" s="676"/>
      <c r="KZC280" s="676"/>
      <c r="KZD280" s="676"/>
      <c r="KZE280" s="676"/>
      <c r="KZF280" s="676"/>
      <c r="KZG280" s="676"/>
      <c r="KZH280" s="676"/>
      <c r="KZI280" s="676"/>
      <c r="KZJ280" s="674"/>
      <c r="KZK280" s="674"/>
      <c r="KZL280" s="674"/>
      <c r="KZM280" s="674"/>
      <c r="KZN280" s="674"/>
      <c r="KZO280" s="674"/>
      <c r="KZP280" s="674"/>
      <c r="KZQ280" s="674"/>
      <c r="KZR280" s="674"/>
      <c r="KZS280" s="674"/>
      <c r="KZT280" s="674"/>
      <c r="KZU280" s="674"/>
      <c r="KZV280" s="674"/>
      <c r="KZW280" s="674"/>
      <c r="KZX280" s="674"/>
      <c r="KZY280" s="674"/>
      <c r="KZZ280" s="674"/>
      <c r="LAA280" s="674"/>
      <c r="LAB280" s="674"/>
      <c r="LAC280" s="674"/>
      <c r="LAD280" s="674"/>
      <c r="LAE280" s="674"/>
      <c r="LAF280" s="674"/>
      <c r="LAG280" s="674"/>
      <c r="LAH280" s="675"/>
      <c r="LAI280" s="675"/>
      <c r="LAJ280" s="675"/>
      <c r="LAK280" s="675"/>
      <c r="LAL280" s="675"/>
      <c r="LAM280" s="674"/>
      <c r="LAN280" s="674"/>
      <c r="LAO280" s="675"/>
      <c r="LAP280" s="675"/>
      <c r="LAQ280" s="674"/>
      <c r="LAR280" s="674"/>
      <c r="LAS280" s="675"/>
      <c r="LAT280" s="675"/>
      <c r="LAU280" s="674"/>
      <c r="LAV280" s="674"/>
      <c r="LAW280" s="674"/>
      <c r="LAX280" s="674"/>
      <c r="LAY280" s="674"/>
      <c r="LAZ280" s="674"/>
      <c r="LBA280" s="674"/>
      <c r="LBB280" s="675"/>
      <c r="LBC280" s="675"/>
      <c r="LBD280" s="674"/>
      <c r="LBE280" s="674"/>
      <c r="LBF280" s="675"/>
      <c r="LBG280" s="675"/>
      <c r="LBH280" s="674"/>
      <c r="LBI280" s="674"/>
      <c r="LBJ280" s="674"/>
      <c r="LBK280" s="674"/>
      <c r="LBL280" s="674"/>
      <c r="LBM280" s="673"/>
      <c r="LBN280" s="677"/>
      <c r="LBO280" s="674"/>
      <c r="LBP280" s="674"/>
      <c r="LBQ280" s="674"/>
      <c r="LBR280" s="674"/>
      <c r="LBS280" s="674"/>
      <c r="LBT280" s="674"/>
      <c r="LBU280" s="674"/>
      <c r="LBV280" s="676"/>
      <c r="LBW280" s="676"/>
      <c r="LBX280" s="676"/>
      <c r="LBY280" s="676"/>
      <c r="LBZ280" s="676"/>
      <c r="LCA280" s="676"/>
      <c r="LCB280" s="676"/>
      <c r="LCC280" s="676"/>
      <c r="LCD280" s="676"/>
      <c r="LCE280" s="676"/>
      <c r="LCF280" s="676"/>
      <c r="LCG280" s="676"/>
      <c r="LCH280" s="676"/>
      <c r="LCI280" s="676"/>
      <c r="LCJ280" s="676"/>
      <c r="LCK280" s="676"/>
      <c r="LCL280" s="676"/>
      <c r="LCM280" s="676"/>
      <c r="LCN280" s="676"/>
      <c r="LCO280" s="676"/>
      <c r="LCP280" s="676"/>
      <c r="LCQ280" s="676"/>
      <c r="LCR280" s="676"/>
      <c r="LCS280" s="676"/>
      <c r="LCT280" s="676"/>
      <c r="LCU280" s="676"/>
      <c r="LCV280" s="676"/>
      <c r="LCW280" s="676"/>
      <c r="LCX280" s="676"/>
      <c r="LCY280" s="676"/>
      <c r="LCZ280" s="676"/>
      <c r="LDA280" s="676"/>
      <c r="LDB280" s="676"/>
      <c r="LDC280" s="676"/>
      <c r="LDD280" s="676"/>
      <c r="LDE280" s="676"/>
      <c r="LDF280" s="676"/>
      <c r="LDG280" s="676"/>
      <c r="LDH280" s="676"/>
      <c r="LDI280" s="676"/>
      <c r="LDJ280" s="676"/>
      <c r="LDK280" s="676"/>
      <c r="LDL280" s="676"/>
      <c r="LDM280" s="676"/>
      <c r="LDN280" s="674"/>
      <c r="LDO280" s="674"/>
      <c r="LDP280" s="674"/>
      <c r="LDQ280" s="674"/>
      <c r="LDR280" s="674"/>
      <c r="LDS280" s="674"/>
      <c r="LDT280" s="674"/>
      <c r="LDU280" s="674"/>
      <c r="LDV280" s="674"/>
      <c r="LDW280" s="674"/>
      <c r="LDX280" s="674"/>
      <c r="LDY280" s="674"/>
      <c r="LDZ280" s="674"/>
      <c r="LEA280" s="674"/>
      <c r="LEB280" s="674"/>
      <c r="LEC280" s="674"/>
      <c r="LED280" s="674"/>
      <c r="LEE280" s="674"/>
      <c r="LEF280" s="674"/>
      <c r="LEG280" s="674"/>
      <c r="LEH280" s="674"/>
      <c r="LEI280" s="674"/>
      <c r="LEJ280" s="674"/>
      <c r="LEK280" s="674"/>
      <c r="LEL280" s="675"/>
      <c r="LEM280" s="675"/>
      <c r="LEN280" s="675"/>
      <c r="LEO280" s="675"/>
      <c r="LEP280" s="675"/>
      <c r="LEQ280" s="674"/>
      <c r="LER280" s="674"/>
      <c r="LES280" s="675"/>
      <c r="LET280" s="675"/>
      <c r="LEU280" s="674"/>
      <c r="LEV280" s="674"/>
      <c r="LEW280" s="675"/>
      <c r="LEX280" s="675"/>
      <c r="LEY280" s="674"/>
      <c r="LEZ280" s="674"/>
      <c r="LFA280" s="674"/>
      <c r="LFB280" s="674"/>
      <c r="LFC280" s="674"/>
      <c r="LFD280" s="674"/>
      <c r="LFE280" s="674"/>
      <c r="LFF280" s="675"/>
      <c r="LFG280" s="675"/>
      <c r="LFH280" s="674"/>
      <c r="LFI280" s="674"/>
      <c r="LFJ280" s="675"/>
      <c r="LFK280" s="675"/>
      <c r="LFL280" s="674"/>
      <c r="LFM280" s="674"/>
      <c r="LFN280" s="674"/>
      <c r="LFO280" s="674"/>
      <c r="LFP280" s="674"/>
      <c r="LFQ280" s="673"/>
      <c r="LFR280" s="677"/>
      <c r="LFS280" s="674"/>
      <c r="LFT280" s="674"/>
      <c r="LFU280" s="674"/>
      <c r="LFV280" s="674"/>
      <c r="LFW280" s="674"/>
      <c r="LFX280" s="674"/>
      <c r="LFY280" s="674"/>
      <c r="LFZ280" s="676"/>
      <c r="LGA280" s="676"/>
      <c r="LGB280" s="676"/>
      <c r="LGC280" s="676"/>
      <c r="LGD280" s="676"/>
      <c r="LGE280" s="676"/>
      <c r="LGF280" s="676"/>
      <c r="LGG280" s="676"/>
      <c r="LGH280" s="676"/>
      <c r="LGI280" s="676"/>
      <c r="LGJ280" s="676"/>
      <c r="LGK280" s="676"/>
      <c r="LGL280" s="676"/>
      <c r="LGM280" s="676"/>
      <c r="LGN280" s="676"/>
      <c r="LGO280" s="676"/>
      <c r="LGP280" s="676"/>
      <c r="LGQ280" s="676"/>
      <c r="LGR280" s="676"/>
      <c r="LGS280" s="676"/>
      <c r="LGT280" s="676"/>
      <c r="LGU280" s="676"/>
      <c r="LGV280" s="676"/>
      <c r="LGW280" s="676"/>
      <c r="LGX280" s="676"/>
      <c r="LGY280" s="676"/>
      <c r="LGZ280" s="676"/>
      <c r="LHA280" s="676"/>
      <c r="LHB280" s="676"/>
      <c r="LHC280" s="676"/>
      <c r="LHD280" s="676"/>
      <c r="LHE280" s="676"/>
      <c r="LHF280" s="676"/>
      <c r="LHG280" s="676"/>
      <c r="LHH280" s="676"/>
      <c r="LHI280" s="676"/>
      <c r="LHJ280" s="676"/>
      <c r="LHK280" s="676"/>
      <c r="LHL280" s="676"/>
      <c r="LHM280" s="676"/>
      <c r="LHN280" s="676"/>
      <c r="LHO280" s="676"/>
      <c r="LHP280" s="676"/>
      <c r="LHQ280" s="676"/>
      <c r="LHR280" s="674"/>
      <c r="LHS280" s="674"/>
      <c r="LHT280" s="674"/>
      <c r="LHU280" s="674"/>
      <c r="LHV280" s="674"/>
      <c r="LHW280" s="674"/>
      <c r="LHX280" s="674"/>
      <c r="LHY280" s="674"/>
      <c r="LHZ280" s="674"/>
      <c r="LIA280" s="674"/>
      <c r="LIB280" s="674"/>
      <c r="LIC280" s="674"/>
      <c r="LID280" s="674"/>
      <c r="LIE280" s="674"/>
      <c r="LIF280" s="674"/>
      <c r="LIG280" s="674"/>
      <c r="LIH280" s="674"/>
      <c r="LII280" s="674"/>
      <c r="LIJ280" s="674"/>
      <c r="LIK280" s="674"/>
      <c r="LIL280" s="674"/>
      <c r="LIM280" s="674"/>
      <c r="LIN280" s="674"/>
      <c r="LIO280" s="674"/>
      <c r="LIP280" s="675"/>
      <c r="LIQ280" s="675"/>
      <c r="LIR280" s="675"/>
      <c r="LIS280" s="675"/>
      <c r="LIT280" s="675"/>
      <c r="LIU280" s="674"/>
      <c r="LIV280" s="674"/>
      <c r="LIW280" s="675"/>
      <c r="LIX280" s="675"/>
      <c r="LIY280" s="674"/>
      <c r="LIZ280" s="674"/>
      <c r="LJA280" s="675"/>
      <c r="LJB280" s="675"/>
      <c r="LJC280" s="674"/>
      <c r="LJD280" s="674"/>
      <c r="LJE280" s="674"/>
      <c r="LJF280" s="674"/>
      <c r="LJG280" s="674"/>
      <c r="LJH280" s="674"/>
      <c r="LJI280" s="674"/>
      <c r="LJJ280" s="675"/>
      <c r="LJK280" s="675"/>
      <c r="LJL280" s="674"/>
      <c r="LJM280" s="674"/>
      <c r="LJN280" s="675"/>
      <c r="LJO280" s="675"/>
      <c r="LJP280" s="674"/>
      <c r="LJQ280" s="674"/>
      <c r="LJR280" s="674"/>
      <c r="LJS280" s="674"/>
      <c r="LJT280" s="674"/>
      <c r="LJU280" s="673"/>
      <c r="LJV280" s="677"/>
      <c r="LJW280" s="674"/>
      <c r="LJX280" s="674"/>
      <c r="LJY280" s="674"/>
      <c r="LJZ280" s="674"/>
      <c r="LKA280" s="674"/>
      <c r="LKB280" s="674"/>
      <c r="LKC280" s="674"/>
      <c r="LKD280" s="676"/>
      <c r="LKE280" s="676"/>
      <c r="LKF280" s="676"/>
      <c r="LKG280" s="676"/>
      <c r="LKH280" s="676"/>
      <c r="LKI280" s="676"/>
      <c r="LKJ280" s="676"/>
      <c r="LKK280" s="676"/>
      <c r="LKL280" s="676"/>
      <c r="LKM280" s="676"/>
      <c r="LKN280" s="676"/>
      <c r="LKO280" s="676"/>
      <c r="LKP280" s="676"/>
      <c r="LKQ280" s="676"/>
      <c r="LKR280" s="676"/>
      <c r="LKS280" s="676"/>
      <c r="LKT280" s="676"/>
      <c r="LKU280" s="676"/>
      <c r="LKV280" s="676"/>
      <c r="LKW280" s="676"/>
      <c r="LKX280" s="676"/>
      <c r="LKY280" s="676"/>
      <c r="LKZ280" s="676"/>
      <c r="LLA280" s="676"/>
      <c r="LLB280" s="676"/>
      <c r="LLC280" s="676"/>
      <c r="LLD280" s="676"/>
      <c r="LLE280" s="676"/>
      <c r="LLF280" s="676"/>
      <c r="LLG280" s="676"/>
      <c r="LLH280" s="676"/>
      <c r="LLI280" s="676"/>
      <c r="LLJ280" s="676"/>
      <c r="LLK280" s="676"/>
      <c r="LLL280" s="676"/>
      <c r="LLM280" s="676"/>
      <c r="LLN280" s="676"/>
      <c r="LLO280" s="676"/>
      <c r="LLP280" s="676"/>
      <c r="LLQ280" s="676"/>
      <c r="LLR280" s="676"/>
      <c r="LLS280" s="676"/>
      <c r="LLT280" s="676"/>
      <c r="LLU280" s="676"/>
      <c r="LLV280" s="674"/>
      <c r="LLW280" s="674"/>
      <c r="LLX280" s="674"/>
      <c r="LLY280" s="674"/>
      <c r="LLZ280" s="674"/>
      <c r="LMA280" s="674"/>
      <c r="LMB280" s="674"/>
      <c r="LMC280" s="674"/>
      <c r="LMD280" s="674"/>
      <c r="LME280" s="674"/>
      <c r="LMF280" s="674"/>
      <c r="LMG280" s="674"/>
      <c r="LMH280" s="674"/>
      <c r="LMI280" s="674"/>
      <c r="LMJ280" s="674"/>
      <c r="LMK280" s="674"/>
      <c r="LML280" s="674"/>
      <c r="LMM280" s="674"/>
      <c r="LMN280" s="674"/>
      <c r="LMO280" s="674"/>
      <c r="LMP280" s="674"/>
      <c r="LMQ280" s="674"/>
      <c r="LMR280" s="674"/>
      <c r="LMS280" s="674"/>
      <c r="LMT280" s="675"/>
      <c r="LMU280" s="675"/>
      <c r="LMV280" s="675"/>
      <c r="LMW280" s="675"/>
      <c r="LMX280" s="675"/>
      <c r="LMY280" s="674"/>
      <c r="LMZ280" s="674"/>
      <c r="LNA280" s="675"/>
      <c r="LNB280" s="675"/>
      <c r="LNC280" s="674"/>
      <c r="LND280" s="674"/>
      <c r="LNE280" s="675"/>
      <c r="LNF280" s="675"/>
      <c r="LNG280" s="674"/>
      <c r="LNH280" s="674"/>
      <c r="LNI280" s="674"/>
      <c r="LNJ280" s="674"/>
      <c r="LNK280" s="674"/>
      <c r="LNL280" s="674"/>
      <c r="LNM280" s="674"/>
      <c r="LNN280" s="675"/>
      <c r="LNO280" s="675"/>
      <c r="LNP280" s="674"/>
      <c r="LNQ280" s="674"/>
      <c r="LNR280" s="675"/>
      <c r="LNS280" s="675"/>
      <c r="LNT280" s="674"/>
      <c r="LNU280" s="674"/>
      <c r="LNV280" s="674"/>
      <c r="LNW280" s="674"/>
      <c r="LNX280" s="674"/>
      <c r="LNY280" s="673"/>
      <c r="LNZ280" s="677"/>
      <c r="LOA280" s="674"/>
      <c r="LOB280" s="674"/>
      <c r="LOC280" s="674"/>
      <c r="LOD280" s="674"/>
      <c r="LOE280" s="674"/>
      <c r="LOF280" s="674"/>
      <c r="LOG280" s="674"/>
      <c r="LOH280" s="676"/>
      <c r="LOI280" s="676"/>
      <c r="LOJ280" s="676"/>
      <c r="LOK280" s="676"/>
      <c r="LOL280" s="676"/>
      <c r="LOM280" s="676"/>
      <c r="LON280" s="676"/>
      <c r="LOO280" s="676"/>
      <c r="LOP280" s="676"/>
      <c r="LOQ280" s="676"/>
      <c r="LOR280" s="676"/>
      <c r="LOS280" s="676"/>
      <c r="LOT280" s="676"/>
      <c r="LOU280" s="676"/>
      <c r="LOV280" s="676"/>
      <c r="LOW280" s="676"/>
      <c r="LOX280" s="676"/>
      <c r="LOY280" s="676"/>
      <c r="LOZ280" s="676"/>
      <c r="LPA280" s="676"/>
      <c r="LPB280" s="676"/>
      <c r="LPC280" s="676"/>
      <c r="LPD280" s="676"/>
      <c r="LPE280" s="676"/>
      <c r="LPF280" s="676"/>
      <c r="LPG280" s="676"/>
      <c r="LPH280" s="676"/>
      <c r="LPI280" s="676"/>
      <c r="LPJ280" s="676"/>
      <c r="LPK280" s="676"/>
      <c r="LPL280" s="676"/>
      <c r="LPM280" s="676"/>
      <c r="LPN280" s="676"/>
      <c r="LPO280" s="676"/>
      <c r="LPP280" s="676"/>
      <c r="LPQ280" s="676"/>
      <c r="LPR280" s="676"/>
      <c r="LPS280" s="676"/>
      <c r="LPT280" s="676"/>
      <c r="LPU280" s="676"/>
      <c r="LPV280" s="676"/>
      <c r="LPW280" s="676"/>
      <c r="LPX280" s="676"/>
      <c r="LPY280" s="676"/>
      <c r="LPZ280" s="674"/>
      <c r="LQA280" s="674"/>
      <c r="LQB280" s="674"/>
      <c r="LQC280" s="674"/>
      <c r="LQD280" s="674"/>
      <c r="LQE280" s="674"/>
      <c r="LQF280" s="674"/>
      <c r="LQG280" s="674"/>
      <c r="LQH280" s="674"/>
      <c r="LQI280" s="674"/>
      <c r="LQJ280" s="674"/>
      <c r="LQK280" s="674"/>
      <c r="LQL280" s="674"/>
      <c r="LQM280" s="674"/>
      <c r="LQN280" s="674"/>
      <c r="LQO280" s="674"/>
      <c r="LQP280" s="674"/>
      <c r="LQQ280" s="674"/>
      <c r="LQR280" s="674"/>
      <c r="LQS280" s="674"/>
      <c r="LQT280" s="674"/>
      <c r="LQU280" s="674"/>
      <c r="LQV280" s="674"/>
      <c r="LQW280" s="674"/>
      <c r="LQX280" s="675"/>
      <c r="LQY280" s="675"/>
      <c r="LQZ280" s="675"/>
      <c r="LRA280" s="675"/>
      <c r="LRB280" s="675"/>
      <c r="LRC280" s="674"/>
      <c r="LRD280" s="674"/>
      <c r="LRE280" s="675"/>
      <c r="LRF280" s="675"/>
      <c r="LRG280" s="674"/>
      <c r="LRH280" s="674"/>
      <c r="LRI280" s="675"/>
      <c r="LRJ280" s="675"/>
      <c r="LRK280" s="674"/>
      <c r="LRL280" s="674"/>
      <c r="LRM280" s="674"/>
      <c r="LRN280" s="674"/>
      <c r="LRO280" s="674"/>
      <c r="LRP280" s="674"/>
      <c r="LRQ280" s="674"/>
      <c r="LRR280" s="675"/>
      <c r="LRS280" s="675"/>
      <c r="LRT280" s="674"/>
      <c r="LRU280" s="674"/>
      <c r="LRV280" s="675"/>
      <c r="LRW280" s="675"/>
      <c r="LRX280" s="674"/>
      <c r="LRY280" s="674"/>
      <c r="LRZ280" s="674"/>
      <c r="LSA280" s="674"/>
      <c r="LSB280" s="674"/>
      <c r="LSC280" s="673"/>
      <c r="LSD280" s="677"/>
      <c r="LSE280" s="674"/>
      <c r="LSF280" s="674"/>
      <c r="LSG280" s="674"/>
      <c r="LSH280" s="674"/>
      <c r="LSI280" s="674"/>
      <c r="LSJ280" s="674"/>
      <c r="LSK280" s="674"/>
      <c r="LSL280" s="676"/>
      <c r="LSM280" s="676"/>
      <c r="LSN280" s="676"/>
      <c r="LSO280" s="676"/>
      <c r="LSP280" s="676"/>
      <c r="LSQ280" s="676"/>
      <c r="LSR280" s="676"/>
      <c r="LSS280" s="676"/>
      <c r="LST280" s="676"/>
      <c r="LSU280" s="676"/>
      <c r="LSV280" s="676"/>
      <c r="LSW280" s="676"/>
      <c r="LSX280" s="676"/>
      <c r="LSY280" s="676"/>
      <c r="LSZ280" s="676"/>
      <c r="LTA280" s="676"/>
      <c r="LTB280" s="676"/>
      <c r="LTC280" s="676"/>
      <c r="LTD280" s="676"/>
      <c r="LTE280" s="676"/>
      <c r="LTF280" s="676"/>
      <c r="LTG280" s="676"/>
      <c r="LTH280" s="676"/>
      <c r="LTI280" s="676"/>
      <c r="LTJ280" s="676"/>
      <c r="LTK280" s="676"/>
      <c r="LTL280" s="676"/>
      <c r="LTM280" s="676"/>
      <c r="LTN280" s="676"/>
      <c r="LTO280" s="676"/>
      <c r="LTP280" s="676"/>
      <c r="LTQ280" s="676"/>
      <c r="LTR280" s="676"/>
      <c r="LTS280" s="676"/>
      <c r="LTT280" s="676"/>
      <c r="LTU280" s="676"/>
      <c r="LTV280" s="676"/>
      <c r="LTW280" s="676"/>
      <c r="LTX280" s="676"/>
      <c r="LTY280" s="676"/>
      <c r="LTZ280" s="676"/>
      <c r="LUA280" s="676"/>
      <c r="LUB280" s="676"/>
      <c r="LUC280" s="676"/>
      <c r="LUD280" s="674"/>
      <c r="LUE280" s="674"/>
      <c r="LUF280" s="674"/>
      <c r="LUG280" s="674"/>
      <c r="LUH280" s="674"/>
      <c r="LUI280" s="674"/>
      <c r="LUJ280" s="674"/>
      <c r="LUK280" s="674"/>
      <c r="LUL280" s="674"/>
      <c r="LUM280" s="674"/>
      <c r="LUN280" s="674"/>
      <c r="LUO280" s="674"/>
      <c r="LUP280" s="674"/>
      <c r="LUQ280" s="674"/>
      <c r="LUR280" s="674"/>
      <c r="LUS280" s="674"/>
      <c r="LUT280" s="674"/>
      <c r="LUU280" s="674"/>
      <c r="LUV280" s="674"/>
      <c r="LUW280" s="674"/>
      <c r="LUX280" s="674"/>
      <c r="LUY280" s="674"/>
      <c r="LUZ280" s="674"/>
      <c r="LVA280" s="674"/>
      <c r="LVB280" s="675"/>
      <c r="LVC280" s="675"/>
      <c r="LVD280" s="675"/>
      <c r="LVE280" s="675"/>
      <c r="LVF280" s="675"/>
      <c r="LVG280" s="674"/>
      <c r="LVH280" s="674"/>
      <c r="LVI280" s="675"/>
      <c r="LVJ280" s="675"/>
      <c r="LVK280" s="674"/>
      <c r="LVL280" s="674"/>
      <c r="LVM280" s="675"/>
      <c r="LVN280" s="675"/>
      <c r="LVO280" s="674"/>
      <c r="LVP280" s="674"/>
      <c r="LVQ280" s="674"/>
      <c r="LVR280" s="674"/>
      <c r="LVS280" s="674"/>
      <c r="LVT280" s="674"/>
      <c r="LVU280" s="674"/>
      <c r="LVV280" s="675"/>
      <c r="LVW280" s="675"/>
      <c r="LVX280" s="674"/>
      <c r="LVY280" s="674"/>
      <c r="LVZ280" s="675"/>
      <c r="LWA280" s="675"/>
      <c r="LWB280" s="674"/>
      <c r="LWC280" s="674"/>
      <c r="LWD280" s="674"/>
      <c r="LWE280" s="674"/>
      <c r="LWF280" s="674"/>
      <c r="LWG280" s="673"/>
      <c r="LWH280" s="677"/>
      <c r="LWI280" s="674"/>
      <c r="LWJ280" s="674"/>
      <c r="LWK280" s="674"/>
      <c r="LWL280" s="674"/>
      <c r="LWM280" s="674"/>
      <c r="LWN280" s="674"/>
      <c r="LWO280" s="674"/>
      <c r="LWP280" s="676"/>
      <c r="LWQ280" s="676"/>
      <c r="LWR280" s="676"/>
      <c r="LWS280" s="676"/>
      <c r="LWT280" s="676"/>
      <c r="LWU280" s="676"/>
      <c r="LWV280" s="676"/>
      <c r="LWW280" s="676"/>
      <c r="LWX280" s="676"/>
      <c r="LWY280" s="676"/>
      <c r="LWZ280" s="676"/>
      <c r="LXA280" s="676"/>
      <c r="LXB280" s="676"/>
      <c r="LXC280" s="676"/>
      <c r="LXD280" s="676"/>
      <c r="LXE280" s="676"/>
      <c r="LXF280" s="676"/>
      <c r="LXG280" s="676"/>
      <c r="LXH280" s="676"/>
      <c r="LXI280" s="676"/>
      <c r="LXJ280" s="676"/>
      <c r="LXK280" s="676"/>
      <c r="LXL280" s="676"/>
      <c r="LXM280" s="676"/>
      <c r="LXN280" s="676"/>
      <c r="LXO280" s="676"/>
      <c r="LXP280" s="676"/>
      <c r="LXQ280" s="676"/>
      <c r="LXR280" s="676"/>
      <c r="LXS280" s="676"/>
      <c r="LXT280" s="676"/>
      <c r="LXU280" s="676"/>
      <c r="LXV280" s="676"/>
      <c r="LXW280" s="676"/>
      <c r="LXX280" s="676"/>
      <c r="LXY280" s="676"/>
      <c r="LXZ280" s="676"/>
      <c r="LYA280" s="676"/>
      <c r="LYB280" s="676"/>
      <c r="LYC280" s="676"/>
      <c r="LYD280" s="676"/>
      <c r="LYE280" s="676"/>
      <c r="LYF280" s="676"/>
      <c r="LYG280" s="676"/>
      <c r="LYH280" s="674"/>
      <c r="LYI280" s="674"/>
      <c r="LYJ280" s="674"/>
      <c r="LYK280" s="674"/>
      <c r="LYL280" s="674"/>
      <c r="LYM280" s="674"/>
      <c r="LYN280" s="674"/>
      <c r="LYO280" s="674"/>
      <c r="LYP280" s="674"/>
      <c r="LYQ280" s="674"/>
      <c r="LYR280" s="674"/>
      <c r="LYS280" s="674"/>
      <c r="LYT280" s="674"/>
      <c r="LYU280" s="674"/>
      <c r="LYV280" s="674"/>
      <c r="LYW280" s="674"/>
      <c r="LYX280" s="674"/>
      <c r="LYY280" s="674"/>
      <c r="LYZ280" s="674"/>
      <c r="LZA280" s="674"/>
      <c r="LZB280" s="674"/>
      <c r="LZC280" s="674"/>
      <c r="LZD280" s="674"/>
      <c r="LZE280" s="674"/>
      <c r="LZF280" s="675"/>
      <c r="LZG280" s="675"/>
      <c r="LZH280" s="675"/>
      <c r="LZI280" s="675"/>
      <c r="LZJ280" s="675"/>
      <c r="LZK280" s="674"/>
      <c r="LZL280" s="674"/>
      <c r="LZM280" s="675"/>
      <c r="LZN280" s="675"/>
      <c r="LZO280" s="674"/>
      <c r="LZP280" s="674"/>
      <c r="LZQ280" s="675"/>
      <c r="LZR280" s="675"/>
      <c r="LZS280" s="674"/>
      <c r="LZT280" s="674"/>
      <c r="LZU280" s="674"/>
      <c r="LZV280" s="674"/>
      <c r="LZW280" s="674"/>
      <c r="LZX280" s="674"/>
      <c r="LZY280" s="674"/>
      <c r="LZZ280" s="675"/>
      <c r="MAA280" s="675"/>
      <c r="MAB280" s="674"/>
      <c r="MAC280" s="674"/>
      <c r="MAD280" s="675"/>
      <c r="MAE280" s="675"/>
      <c r="MAF280" s="674"/>
      <c r="MAG280" s="674"/>
      <c r="MAH280" s="674"/>
      <c r="MAI280" s="674"/>
      <c r="MAJ280" s="674"/>
      <c r="MAK280" s="673"/>
      <c r="MAL280" s="677"/>
      <c r="MAM280" s="674"/>
      <c r="MAN280" s="674"/>
      <c r="MAO280" s="674"/>
      <c r="MAP280" s="674"/>
      <c r="MAQ280" s="674"/>
      <c r="MAR280" s="674"/>
      <c r="MAS280" s="674"/>
      <c r="MAT280" s="676"/>
      <c r="MAU280" s="676"/>
      <c r="MAV280" s="676"/>
      <c r="MAW280" s="676"/>
      <c r="MAX280" s="676"/>
      <c r="MAY280" s="676"/>
      <c r="MAZ280" s="676"/>
      <c r="MBA280" s="676"/>
      <c r="MBB280" s="676"/>
      <c r="MBC280" s="676"/>
      <c r="MBD280" s="676"/>
      <c r="MBE280" s="676"/>
      <c r="MBF280" s="676"/>
      <c r="MBG280" s="676"/>
      <c r="MBH280" s="676"/>
      <c r="MBI280" s="676"/>
      <c r="MBJ280" s="676"/>
      <c r="MBK280" s="676"/>
      <c r="MBL280" s="676"/>
      <c r="MBM280" s="676"/>
      <c r="MBN280" s="676"/>
      <c r="MBO280" s="676"/>
      <c r="MBP280" s="676"/>
      <c r="MBQ280" s="676"/>
      <c r="MBR280" s="676"/>
      <c r="MBS280" s="676"/>
      <c r="MBT280" s="676"/>
      <c r="MBU280" s="676"/>
      <c r="MBV280" s="676"/>
      <c r="MBW280" s="676"/>
      <c r="MBX280" s="676"/>
      <c r="MBY280" s="676"/>
      <c r="MBZ280" s="676"/>
      <c r="MCA280" s="676"/>
      <c r="MCB280" s="676"/>
      <c r="MCC280" s="676"/>
      <c r="MCD280" s="676"/>
      <c r="MCE280" s="676"/>
      <c r="MCF280" s="676"/>
      <c r="MCG280" s="676"/>
      <c r="MCH280" s="676"/>
      <c r="MCI280" s="676"/>
      <c r="MCJ280" s="676"/>
      <c r="MCK280" s="676"/>
      <c r="MCL280" s="674"/>
      <c r="MCM280" s="674"/>
      <c r="MCN280" s="674"/>
      <c r="MCO280" s="674"/>
      <c r="MCP280" s="674"/>
      <c r="MCQ280" s="674"/>
      <c r="MCR280" s="674"/>
      <c r="MCS280" s="674"/>
      <c r="MCT280" s="674"/>
      <c r="MCU280" s="674"/>
      <c r="MCV280" s="674"/>
      <c r="MCW280" s="674"/>
      <c r="MCX280" s="674"/>
      <c r="MCY280" s="674"/>
      <c r="MCZ280" s="674"/>
      <c r="MDA280" s="674"/>
      <c r="MDB280" s="674"/>
      <c r="MDC280" s="674"/>
      <c r="MDD280" s="674"/>
      <c r="MDE280" s="674"/>
      <c r="MDF280" s="674"/>
      <c r="MDG280" s="674"/>
      <c r="MDH280" s="674"/>
      <c r="MDI280" s="674"/>
      <c r="MDJ280" s="675"/>
      <c r="MDK280" s="675"/>
      <c r="MDL280" s="675"/>
      <c r="MDM280" s="675"/>
      <c r="MDN280" s="675"/>
      <c r="MDO280" s="674"/>
      <c r="MDP280" s="674"/>
      <c r="MDQ280" s="675"/>
      <c r="MDR280" s="675"/>
      <c r="MDS280" s="674"/>
      <c r="MDT280" s="674"/>
      <c r="MDU280" s="675"/>
      <c r="MDV280" s="675"/>
      <c r="MDW280" s="674"/>
      <c r="MDX280" s="674"/>
      <c r="MDY280" s="674"/>
      <c r="MDZ280" s="674"/>
      <c r="MEA280" s="674"/>
      <c r="MEB280" s="674"/>
      <c r="MEC280" s="674"/>
      <c r="MED280" s="675"/>
      <c r="MEE280" s="675"/>
      <c r="MEF280" s="674"/>
      <c r="MEG280" s="674"/>
      <c r="MEH280" s="675"/>
      <c r="MEI280" s="675"/>
      <c r="MEJ280" s="674"/>
      <c r="MEK280" s="674"/>
      <c r="MEL280" s="674"/>
      <c r="MEM280" s="674"/>
      <c r="MEN280" s="674"/>
      <c r="MEO280" s="673"/>
      <c r="MEP280" s="677"/>
      <c r="MEQ280" s="674"/>
      <c r="MER280" s="674"/>
      <c r="MES280" s="674"/>
      <c r="MET280" s="674"/>
      <c r="MEU280" s="674"/>
      <c r="MEV280" s="674"/>
      <c r="MEW280" s="674"/>
      <c r="MEX280" s="676"/>
      <c r="MEY280" s="676"/>
      <c r="MEZ280" s="676"/>
      <c r="MFA280" s="676"/>
      <c r="MFB280" s="676"/>
      <c r="MFC280" s="676"/>
      <c r="MFD280" s="676"/>
      <c r="MFE280" s="676"/>
      <c r="MFF280" s="676"/>
      <c r="MFG280" s="676"/>
      <c r="MFH280" s="676"/>
      <c r="MFI280" s="676"/>
      <c r="MFJ280" s="676"/>
      <c r="MFK280" s="676"/>
      <c r="MFL280" s="676"/>
      <c r="MFM280" s="676"/>
      <c r="MFN280" s="676"/>
      <c r="MFO280" s="676"/>
      <c r="MFP280" s="676"/>
      <c r="MFQ280" s="676"/>
      <c r="MFR280" s="676"/>
      <c r="MFS280" s="676"/>
      <c r="MFT280" s="676"/>
      <c r="MFU280" s="676"/>
      <c r="MFV280" s="676"/>
      <c r="MFW280" s="676"/>
      <c r="MFX280" s="676"/>
      <c r="MFY280" s="676"/>
      <c r="MFZ280" s="676"/>
      <c r="MGA280" s="676"/>
      <c r="MGB280" s="676"/>
      <c r="MGC280" s="676"/>
      <c r="MGD280" s="676"/>
      <c r="MGE280" s="676"/>
      <c r="MGF280" s="676"/>
      <c r="MGG280" s="676"/>
      <c r="MGH280" s="676"/>
      <c r="MGI280" s="676"/>
      <c r="MGJ280" s="676"/>
      <c r="MGK280" s="676"/>
      <c r="MGL280" s="676"/>
      <c r="MGM280" s="676"/>
      <c r="MGN280" s="676"/>
      <c r="MGO280" s="676"/>
      <c r="MGP280" s="674"/>
      <c r="MGQ280" s="674"/>
      <c r="MGR280" s="674"/>
      <c r="MGS280" s="674"/>
      <c r="MGT280" s="674"/>
      <c r="MGU280" s="674"/>
      <c r="MGV280" s="674"/>
      <c r="MGW280" s="674"/>
      <c r="MGX280" s="674"/>
      <c r="MGY280" s="674"/>
      <c r="MGZ280" s="674"/>
      <c r="MHA280" s="674"/>
      <c r="MHB280" s="674"/>
      <c r="MHC280" s="674"/>
      <c r="MHD280" s="674"/>
      <c r="MHE280" s="674"/>
      <c r="MHF280" s="674"/>
      <c r="MHG280" s="674"/>
      <c r="MHH280" s="674"/>
      <c r="MHI280" s="674"/>
      <c r="MHJ280" s="674"/>
      <c r="MHK280" s="674"/>
      <c r="MHL280" s="674"/>
      <c r="MHM280" s="674"/>
      <c r="MHN280" s="675"/>
      <c r="MHO280" s="675"/>
      <c r="MHP280" s="675"/>
      <c r="MHQ280" s="675"/>
      <c r="MHR280" s="675"/>
      <c r="MHS280" s="674"/>
      <c r="MHT280" s="674"/>
      <c r="MHU280" s="675"/>
      <c r="MHV280" s="675"/>
      <c r="MHW280" s="674"/>
      <c r="MHX280" s="674"/>
      <c r="MHY280" s="675"/>
      <c r="MHZ280" s="675"/>
      <c r="MIA280" s="674"/>
      <c r="MIB280" s="674"/>
      <c r="MIC280" s="674"/>
      <c r="MID280" s="674"/>
      <c r="MIE280" s="674"/>
      <c r="MIF280" s="674"/>
      <c r="MIG280" s="674"/>
      <c r="MIH280" s="675"/>
      <c r="MII280" s="675"/>
      <c r="MIJ280" s="674"/>
      <c r="MIK280" s="674"/>
      <c r="MIL280" s="675"/>
      <c r="MIM280" s="675"/>
      <c r="MIN280" s="674"/>
      <c r="MIO280" s="674"/>
      <c r="MIP280" s="674"/>
      <c r="MIQ280" s="674"/>
      <c r="MIR280" s="674"/>
      <c r="MIS280" s="673"/>
      <c r="MIT280" s="677"/>
      <c r="MIU280" s="674"/>
      <c r="MIV280" s="674"/>
      <c r="MIW280" s="674"/>
      <c r="MIX280" s="674"/>
      <c r="MIY280" s="674"/>
      <c r="MIZ280" s="674"/>
      <c r="MJA280" s="674"/>
      <c r="MJB280" s="676"/>
      <c r="MJC280" s="676"/>
      <c r="MJD280" s="676"/>
      <c r="MJE280" s="676"/>
      <c r="MJF280" s="676"/>
      <c r="MJG280" s="676"/>
      <c r="MJH280" s="676"/>
      <c r="MJI280" s="676"/>
      <c r="MJJ280" s="676"/>
      <c r="MJK280" s="676"/>
      <c r="MJL280" s="676"/>
      <c r="MJM280" s="676"/>
      <c r="MJN280" s="676"/>
      <c r="MJO280" s="676"/>
      <c r="MJP280" s="676"/>
      <c r="MJQ280" s="676"/>
      <c r="MJR280" s="676"/>
      <c r="MJS280" s="676"/>
      <c r="MJT280" s="676"/>
      <c r="MJU280" s="676"/>
      <c r="MJV280" s="676"/>
      <c r="MJW280" s="676"/>
      <c r="MJX280" s="676"/>
      <c r="MJY280" s="676"/>
      <c r="MJZ280" s="676"/>
      <c r="MKA280" s="676"/>
      <c r="MKB280" s="676"/>
      <c r="MKC280" s="676"/>
      <c r="MKD280" s="676"/>
      <c r="MKE280" s="676"/>
      <c r="MKF280" s="676"/>
      <c r="MKG280" s="676"/>
      <c r="MKH280" s="676"/>
      <c r="MKI280" s="676"/>
      <c r="MKJ280" s="676"/>
      <c r="MKK280" s="676"/>
      <c r="MKL280" s="676"/>
      <c r="MKM280" s="676"/>
      <c r="MKN280" s="676"/>
      <c r="MKO280" s="676"/>
      <c r="MKP280" s="676"/>
      <c r="MKQ280" s="676"/>
      <c r="MKR280" s="676"/>
      <c r="MKS280" s="676"/>
      <c r="MKT280" s="674"/>
      <c r="MKU280" s="674"/>
      <c r="MKV280" s="674"/>
      <c r="MKW280" s="674"/>
      <c r="MKX280" s="674"/>
      <c r="MKY280" s="674"/>
      <c r="MKZ280" s="674"/>
      <c r="MLA280" s="674"/>
      <c r="MLB280" s="674"/>
      <c r="MLC280" s="674"/>
      <c r="MLD280" s="674"/>
      <c r="MLE280" s="674"/>
      <c r="MLF280" s="674"/>
      <c r="MLG280" s="674"/>
      <c r="MLH280" s="674"/>
      <c r="MLI280" s="674"/>
      <c r="MLJ280" s="674"/>
      <c r="MLK280" s="674"/>
      <c r="MLL280" s="674"/>
      <c r="MLM280" s="674"/>
      <c r="MLN280" s="674"/>
      <c r="MLO280" s="674"/>
      <c r="MLP280" s="674"/>
      <c r="MLQ280" s="674"/>
      <c r="MLR280" s="675"/>
      <c r="MLS280" s="675"/>
      <c r="MLT280" s="675"/>
      <c r="MLU280" s="675"/>
      <c r="MLV280" s="675"/>
      <c r="MLW280" s="674"/>
      <c r="MLX280" s="674"/>
      <c r="MLY280" s="675"/>
      <c r="MLZ280" s="675"/>
      <c r="MMA280" s="674"/>
      <c r="MMB280" s="674"/>
      <c r="MMC280" s="675"/>
      <c r="MMD280" s="675"/>
      <c r="MME280" s="674"/>
      <c r="MMF280" s="674"/>
      <c r="MMG280" s="674"/>
      <c r="MMH280" s="674"/>
      <c r="MMI280" s="674"/>
      <c r="MMJ280" s="674"/>
      <c r="MMK280" s="674"/>
      <c r="MML280" s="675"/>
      <c r="MMM280" s="675"/>
      <c r="MMN280" s="674"/>
      <c r="MMO280" s="674"/>
      <c r="MMP280" s="675"/>
      <c r="MMQ280" s="675"/>
      <c r="MMR280" s="674"/>
      <c r="MMS280" s="674"/>
      <c r="MMT280" s="674"/>
      <c r="MMU280" s="674"/>
      <c r="MMV280" s="674"/>
      <c r="MMW280" s="673"/>
      <c r="MMX280" s="677"/>
      <c r="MMY280" s="674"/>
      <c r="MMZ280" s="674"/>
      <c r="MNA280" s="674"/>
      <c r="MNB280" s="674"/>
      <c r="MNC280" s="674"/>
      <c r="MND280" s="674"/>
      <c r="MNE280" s="674"/>
      <c r="MNF280" s="676"/>
      <c r="MNG280" s="676"/>
      <c r="MNH280" s="676"/>
      <c r="MNI280" s="676"/>
      <c r="MNJ280" s="676"/>
      <c r="MNK280" s="676"/>
      <c r="MNL280" s="676"/>
      <c r="MNM280" s="676"/>
      <c r="MNN280" s="676"/>
      <c r="MNO280" s="676"/>
      <c r="MNP280" s="676"/>
      <c r="MNQ280" s="676"/>
      <c r="MNR280" s="676"/>
      <c r="MNS280" s="676"/>
      <c r="MNT280" s="676"/>
      <c r="MNU280" s="676"/>
      <c r="MNV280" s="676"/>
      <c r="MNW280" s="676"/>
      <c r="MNX280" s="676"/>
      <c r="MNY280" s="676"/>
      <c r="MNZ280" s="676"/>
      <c r="MOA280" s="676"/>
      <c r="MOB280" s="676"/>
      <c r="MOC280" s="676"/>
      <c r="MOD280" s="676"/>
      <c r="MOE280" s="676"/>
      <c r="MOF280" s="676"/>
      <c r="MOG280" s="676"/>
      <c r="MOH280" s="676"/>
      <c r="MOI280" s="676"/>
      <c r="MOJ280" s="676"/>
      <c r="MOK280" s="676"/>
      <c r="MOL280" s="676"/>
      <c r="MOM280" s="676"/>
      <c r="MON280" s="676"/>
      <c r="MOO280" s="676"/>
      <c r="MOP280" s="676"/>
      <c r="MOQ280" s="676"/>
      <c r="MOR280" s="676"/>
      <c r="MOS280" s="676"/>
      <c r="MOT280" s="676"/>
      <c r="MOU280" s="676"/>
      <c r="MOV280" s="676"/>
      <c r="MOW280" s="676"/>
      <c r="MOX280" s="674"/>
      <c r="MOY280" s="674"/>
      <c r="MOZ280" s="674"/>
      <c r="MPA280" s="674"/>
      <c r="MPB280" s="674"/>
      <c r="MPC280" s="674"/>
      <c r="MPD280" s="674"/>
      <c r="MPE280" s="674"/>
      <c r="MPF280" s="674"/>
      <c r="MPG280" s="674"/>
      <c r="MPH280" s="674"/>
      <c r="MPI280" s="674"/>
      <c r="MPJ280" s="674"/>
      <c r="MPK280" s="674"/>
      <c r="MPL280" s="674"/>
      <c r="MPM280" s="674"/>
      <c r="MPN280" s="674"/>
      <c r="MPO280" s="674"/>
      <c r="MPP280" s="674"/>
      <c r="MPQ280" s="674"/>
      <c r="MPR280" s="674"/>
      <c r="MPS280" s="674"/>
      <c r="MPT280" s="674"/>
      <c r="MPU280" s="674"/>
      <c r="MPV280" s="675"/>
      <c r="MPW280" s="675"/>
      <c r="MPX280" s="675"/>
      <c r="MPY280" s="675"/>
      <c r="MPZ280" s="675"/>
      <c r="MQA280" s="674"/>
      <c r="MQB280" s="674"/>
      <c r="MQC280" s="675"/>
      <c r="MQD280" s="675"/>
      <c r="MQE280" s="674"/>
      <c r="MQF280" s="674"/>
      <c r="MQG280" s="675"/>
      <c r="MQH280" s="675"/>
      <c r="MQI280" s="674"/>
      <c r="MQJ280" s="674"/>
      <c r="MQK280" s="674"/>
      <c r="MQL280" s="674"/>
      <c r="MQM280" s="674"/>
      <c r="MQN280" s="674"/>
      <c r="MQO280" s="674"/>
      <c r="MQP280" s="675"/>
      <c r="MQQ280" s="675"/>
      <c r="MQR280" s="674"/>
      <c r="MQS280" s="674"/>
      <c r="MQT280" s="675"/>
      <c r="MQU280" s="675"/>
      <c r="MQV280" s="674"/>
      <c r="MQW280" s="674"/>
      <c r="MQX280" s="674"/>
      <c r="MQY280" s="674"/>
      <c r="MQZ280" s="674"/>
      <c r="MRA280" s="673"/>
      <c r="MRB280" s="677"/>
      <c r="MRC280" s="674"/>
      <c r="MRD280" s="674"/>
      <c r="MRE280" s="674"/>
      <c r="MRF280" s="674"/>
      <c r="MRG280" s="674"/>
      <c r="MRH280" s="674"/>
      <c r="MRI280" s="674"/>
      <c r="MRJ280" s="676"/>
      <c r="MRK280" s="676"/>
      <c r="MRL280" s="676"/>
      <c r="MRM280" s="676"/>
      <c r="MRN280" s="676"/>
      <c r="MRO280" s="676"/>
      <c r="MRP280" s="676"/>
      <c r="MRQ280" s="676"/>
      <c r="MRR280" s="676"/>
      <c r="MRS280" s="676"/>
      <c r="MRT280" s="676"/>
      <c r="MRU280" s="676"/>
      <c r="MRV280" s="676"/>
      <c r="MRW280" s="676"/>
      <c r="MRX280" s="676"/>
      <c r="MRY280" s="676"/>
      <c r="MRZ280" s="676"/>
      <c r="MSA280" s="676"/>
      <c r="MSB280" s="676"/>
      <c r="MSC280" s="676"/>
      <c r="MSD280" s="676"/>
      <c r="MSE280" s="676"/>
      <c r="MSF280" s="676"/>
      <c r="MSG280" s="676"/>
      <c r="MSH280" s="676"/>
      <c r="MSI280" s="676"/>
      <c r="MSJ280" s="676"/>
      <c r="MSK280" s="676"/>
      <c r="MSL280" s="676"/>
      <c r="MSM280" s="676"/>
      <c r="MSN280" s="676"/>
      <c r="MSO280" s="676"/>
      <c r="MSP280" s="676"/>
      <c r="MSQ280" s="676"/>
      <c r="MSR280" s="676"/>
      <c r="MSS280" s="676"/>
      <c r="MST280" s="676"/>
      <c r="MSU280" s="676"/>
      <c r="MSV280" s="676"/>
      <c r="MSW280" s="676"/>
      <c r="MSX280" s="676"/>
      <c r="MSY280" s="676"/>
      <c r="MSZ280" s="676"/>
      <c r="MTA280" s="676"/>
      <c r="MTB280" s="674"/>
      <c r="MTC280" s="674"/>
      <c r="MTD280" s="674"/>
      <c r="MTE280" s="674"/>
      <c r="MTF280" s="674"/>
      <c r="MTG280" s="674"/>
      <c r="MTH280" s="674"/>
      <c r="MTI280" s="674"/>
      <c r="MTJ280" s="674"/>
      <c r="MTK280" s="674"/>
      <c r="MTL280" s="674"/>
      <c r="MTM280" s="674"/>
      <c r="MTN280" s="674"/>
      <c r="MTO280" s="674"/>
      <c r="MTP280" s="674"/>
      <c r="MTQ280" s="674"/>
      <c r="MTR280" s="674"/>
      <c r="MTS280" s="674"/>
      <c r="MTT280" s="674"/>
      <c r="MTU280" s="674"/>
      <c r="MTV280" s="674"/>
      <c r="MTW280" s="674"/>
      <c r="MTX280" s="674"/>
      <c r="MTY280" s="674"/>
      <c r="MTZ280" s="675"/>
      <c r="MUA280" s="675"/>
      <c r="MUB280" s="675"/>
      <c r="MUC280" s="675"/>
      <c r="MUD280" s="675"/>
      <c r="MUE280" s="674"/>
      <c r="MUF280" s="674"/>
      <c r="MUG280" s="675"/>
      <c r="MUH280" s="675"/>
      <c r="MUI280" s="674"/>
      <c r="MUJ280" s="674"/>
      <c r="MUK280" s="675"/>
      <c r="MUL280" s="675"/>
      <c r="MUM280" s="674"/>
      <c r="MUN280" s="674"/>
      <c r="MUO280" s="674"/>
      <c r="MUP280" s="674"/>
      <c r="MUQ280" s="674"/>
      <c r="MUR280" s="674"/>
      <c r="MUS280" s="674"/>
      <c r="MUT280" s="675"/>
      <c r="MUU280" s="675"/>
      <c r="MUV280" s="674"/>
      <c r="MUW280" s="674"/>
      <c r="MUX280" s="675"/>
      <c r="MUY280" s="675"/>
      <c r="MUZ280" s="674"/>
      <c r="MVA280" s="674"/>
      <c r="MVB280" s="674"/>
      <c r="MVC280" s="674"/>
      <c r="MVD280" s="674"/>
      <c r="MVE280" s="673"/>
      <c r="MVF280" s="677"/>
      <c r="MVG280" s="674"/>
      <c r="MVH280" s="674"/>
      <c r="MVI280" s="674"/>
      <c r="MVJ280" s="674"/>
      <c r="MVK280" s="674"/>
      <c r="MVL280" s="674"/>
      <c r="MVM280" s="674"/>
      <c r="MVN280" s="676"/>
      <c r="MVO280" s="676"/>
      <c r="MVP280" s="676"/>
      <c r="MVQ280" s="676"/>
      <c r="MVR280" s="676"/>
      <c r="MVS280" s="676"/>
      <c r="MVT280" s="676"/>
      <c r="MVU280" s="676"/>
      <c r="MVV280" s="676"/>
      <c r="MVW280" s="676"/>
      <c r="MVX280" s="676"/>
      <c r="MVY280" s="676"/>
      <c r="MVZ280" s="676"/>
      <c r="MWA280" s="676"/>
      <c r="MWB280" s="676"/>
      <c r="MWC280" s="676"/>
      <c r="MWD280" s="676"/>
      <c r="MWE280" s="676"/>
      <c r="MWF280" s="676"/>
      <c r="MWG280" s="676"/>
      <c r="MWH280" s="676"/>
      <c r="MWI280" s="676"/>
      <c r="MWJ280" s="676"/>
      <c r="MWK280" s="676"/>
      <c r="MWL280" s="676"/>
      <c r="MWM280" s="676"/>
      <c r="MWN280" s="676"/>
      <c r="MWO280" s="676"/>
      <c r="MWP280" s="676"/>
      <c r="MWQ280" s="676"/>
      <c r="MWR280" s="676"/>
      <c r="MWS280" s="676"/>
      <c r="MWT280" s="676"/>
      <c r="MWU280" s="676"/>
      <c r="MWV280" s="676"/>
      <c r="MWW280" s="676"/>
      <c r="MWX280" s="676"/>
      <c r="MWY280" s="676"/>
      <c r="MWZ280" s="676"/>
      <c r="MXA280" s="676"/>
      <c r="MXB280" s="676"/>
      <c r="MXC280" s="676"/>
      <c r="MXD280" s="676"/>
      <c r="MXE280" s="676"/>
      <c r="MXF280" s="674"/>
      <c r="MXG280" s="674"/>
      <c r="MXH280" s="674"/>
      <c r="MXI280" s="674"/>
      <c r="MXJ280" s="674"/>
      <c r="MXK280" s="674"/>
      <c r="MXL280" s="674"/>
      <c r="MXM280" s="674"/>
      <c r="MXN280" s="674"/>
      <c r="MXO280" s="674"/>
      <c r="MXP280" s="674"/>
      <c r="MXQ280" s="674"/>
      <c r="MXR280" s="674"/>
      <c r="MXS280" s="674"/>
      <c r="MXT280" s="674"/>
      <c r="MXU280" s="674"/>
      <c r="MXV280" s="674"/>
      <c r="MXW280" s="674"/>
      <c r="MXX280" s="674"/>
      <c r="MXY280" s="674"/>
      <c r="MXZ280" s="674"/>
      <c r="MYA280" s="674"/>
      <c r="MYB280" s="674"/>
      <c r="MYC280" s="674"/>
      <c r="MYD280" s="675"/>
      <c r="MYE280" s="675"/>
      <c r="MYF280" s="675"/>
      <c r="MYG280" s="675"/>
      <c r="MYH280" s="675"/>
      <c r="MYI280" s="674"/>
      <c r="MYJ280" s="674"/>
      <c r="MYK280" s="675"/>
      <c r="MYL280" s="675"/>
      <c r="MYM280" s="674"/>
      <c r="MYN280" s="674"/>
      <c r="MYO280" s="675"/>
      <c r="MYP280" s="675"/>
      <c r="MYQ280" s="674"/>
      <c r="MYR280" s="674"/>
      <c r="MYS280" s="674"/>
      <c r="MYT280" s="674"/>
      <c r="MYU280" s="674"/>
      <c r="MYV280" s="674"/>
      <c r="MYW280" s="674"/>
      <c r="MYX280" s="675"/>
      <c r="MYY280" s="675"/>
      <c r="MYZ280" s="674"/>
      <c r="MZA280" s="674"/>
      <c r="MZB280" s="675"/>
      <c r="MZC280" s="675"/>
      <c r="MZD280" s="674"/>
      <c r="MZE280" s="674"/>
      <c r="MZF280" s="674"/>
      <c r="MZG280" s="674"/>
      <c r="MZH280" s="674"/>
      <c r="MZI280" s="673"/>
      <c r="MZJ280" s="677"/>
      <c r="MZK280" s="674"/>
      <c r="MZL280" s="674"/>
      <c r="MZM280" s="674"/>
      <c r="MZN280" s="674"/>
      <c r="MZO280" s="674"/>
      <c r="MZP280" s="674"/>
      <c r="MZQ280" s="674"/>
      <c r="MZR280" s="676"/>
      <c r="MZS280" s="676"/>
      <c r="MZT280" s="676"/>
      <c r="MZU280" s="676"/>
      <c r="MZV280" s="676"/>
      <c r="MZW280" s="676"/>
      <c r="MZX280" s="676"/>
      <c r="MZY280" s="676"/>
      <c r="MZZ280" s="676"/>
      <c r="NAA280" s="676"/>
      <c r="NAB280" s="676"/>
      <c r="NAC280" s="676"/>
      <c r="NAD280" s="676"/>
      <c r="NAE280" s="676"/>
      <c r="NAF280" s="676"/>
      <c r="NAG280" s="676"/>
      <c r="NAH280" s="676"/>
      <c r="NAI280" s="676"/>
      <c r="NAJ280" s="676"/>
      <c r="NAK280" s="676"/>
      <c r="NAL280" s="676"/>
      <c r="NAM280" s="676"/>
      <c r="NAN280" s="676"/>
      <c r="NAO280" s="676"/>
      <c r="NAP280" s="676"/>
      <c r="NAQ280" s="676"/>
      <c r="NAR280" s="676"/>
      <c r="NAS280" s="676"/>
      <c r="NAT280" s="676"/>
      <c r="NAU280" s="676"/>
      <c r="NAV280" s="676"/>
      <c r="NAW280" s="676"/>
      <c r="NAX280" s="676"/>
      <c r="NAY280" s="676"/>
      <c r="NAZ280" s="676"/>
      <c r="NBA280" s="676"/>
      <c r="NBB280" s="676"/>
      <c r="NBC280" s="676"/>
      <c r="NBD280" s="676"/>
      <c r="NBE280" s="676"/>
      <c r="NBF280" s="676"/>
      <c r="NBG280" s="676"/>
      <c r="NBH280" s="676"/>
      <c r="NBI280" s="676"/>
      <c r="NBJ280" s="674"/>
      <c r="NBK280" s="674"/>
      <c r="NBL280" s="674"/>
      <c r="NBM280" s="674"/>
      <c r="NBN280" s="674"/>
      <c r="NBO280" s="674"/>
      <c r="NBP280" s="674"/>
      <c r="NBQ280" s="674"/>
      <c r="NBR280" s="674"/>
      <c r="NBS280" s="674"/>
      <c r="NBT280" s="674"/>
      <c r="NBU280" s="674"/>
      <c r="NBV280" s="674"/>
      <c r="NBW280" s="674"/>
      <c r="NBX280" s="674"/>
      <c r="NBY280" s="674"/>
      <c r="NBZ280" s="674"/>
      <c r="NCA280" s="674"/>
      <c r="NCB280" s="674"/>
      <c r="NCC280" s="674"/>
      <c r="NCD280" s="674"/>
      <c r="NCE280" s="674"/>
      <c r="NCF280" s="674"/>
      <c r="NCG280" s="674"/>
      <c r="NCH280" s="675"/>
      <c r="NCI280" s="675"/>
      <c r="NCJ280" s="675"/>
      <c r="NCK280" s="675"/>
      <c r="NCL280" s="675"/>
      <c r="NCM280" s="674"/>
      <c r="NCN280" s="674"/>
      <c r="NCO280" s="675"/>
      <c r="NCP280" s="675"/>
      <c r="NCQ280" s="674"/>
      <c r="NCR280" s="674"/>
      <c r="NCS280" s="675"/>
      <c r="NCT280" s="675"/>
      <c r="NCU280" s="674"/>
      <c r="NCV280" s="674"/>
      <c r="NCW280" s="674"/>
      <c r="NCX280" s="674"/>
      <c r="NCY280" s="674"/>
      <c r="NCZ280" s="674"/>
      <c r="NDA280" s="674"/>
      <c r="NDB280" s="675"/>
      <c r="NDC280" s="675"/>
      <c r="NDD280" s="674"/>
      <c r="NDE280" s="674"/>
      <c r="NDF280" s="675"/>
      <c r="NDG280" s="675"/>
      <c r="NDH280" s="674"/>
      <c r="NDI280" s="674"/>
      <c r="NDJ280" s="674"/>
      <c r="NDK280" s="674"/>
      <c r="NDL280" s="674"/>
      <c r="NDM280" s="673"/>
      <c r="NDN280" s="677"/>
      <c r="NDO280" s="674"/>
      <c r="NDP280" s="674"/>
      <c r="NDQ280" s="674"/>
      <c r="NDR280" s="674"/>
      <c r="NDS280" s="674"/>
      <c r="NDT280" s="674"/>
      <c r="NDU280" s="674"/>
      <c r="NDV280" s="676"/>
      <c r="NDW280" s="676"/>
      <c r="NDX280" s="676"/>
      <c r="NDY280" s="676"/>
      <c r="NDZ280" s="676"/>
      <c r="NEA280" s="676"/>
      <c r="NEB280" s="676"/>
      <c r="NEC280" s="676"/>
      <c r="NED280" s="676"/>
      <c r="NEE280" s="676"/>
      <c r="NEF280" s="676"/>
      <c r="NEG280" s="676"/>
      <c r="NEH280" s="676"/>
      <c r="NEI280" s="676"/>
      <c r="NEJ280" s="676"/>
      <c r="NEK280" s="676"/>
      <c r="NEL280" s="676"/>
      <c r="NEM280" s="676"/>
      <c r="NEN280" s="676"/>
      <c r="NEO280" s="676"/>
      <c r="NEP280" s="676"/>
      <c r="NEQ280" s="676"/>
      <c r="NER280" s="676"/>
      <c r="NES280" s="676"/>
      <c r="NET280" s="676"/>
      <c r="NEU280" s="676"/>
      <c r="NEV280" s="676"/>
      <c r="NEW280" s="676"/>
      <c r="NEX280" s="676"/>
      <c r="NEY280" s="676"/>
      <c r="NEZ280" s="676"/>
      <c r="NFA280" s="676"/>
      <c r="NFB280" s="676"/>
      <c r="NFC280" s="676"/>
      <c r="NFD280" s="676"/>
      <c r="NFE280" s="676"/>
      <c r="NFF280" s="676"/>
      <c r="NFG280" s="676"/>
      <c r="NFH280" s="676"/>
      <c r="NFI280" s="676"/>
      <c r="NFJ280" s="676"/>
      <c r="NFK280" s="676"/>
      <c r="NFL280" s="676"/>
      <c r="NFM280" s="676"/>
      <c r="NFN280" s="674"/>
      <c r="NFO280" s="674"/>
      <c r="NFP280" s="674"/>
      <c r="NFQ280" s="674"/>
      <c r="NFR280" s="674"/>
      <c r="NFS280" s="674"/>
      <c r="NFT280" s="674"/>
      <c r="NFU280" s="674"/>
      <c r="NFV280" s="674"/>
      <c r="NFW280" s="674"/>
      <c r="NFX280" s="674"/>
      <c r="NFY280" s="674"/>
      <c r="NFZ280" s="674"/>
      <c r="NGA280" s="674"/>
      <c r="NGB280" s="674"/>
      <c r="NGC280" s="674"/>
      <c r="NGD280" s="674"/>
      <c r="NGE280" s="674"/>
      <c r="NGF280" s="674"/>
      <c r="NGG280" s="674"/>
      <c r="NGH280" s="674"/>
      <c r="NGI280" s="674"/>
      <c r="NGJ280" s="674"/>
      <c r="NGK280" s="674"/>
      <c r="NGL280" s="675"/>
      <c r="NGM280" s="675"/>
      <c r="NGN280" s="675"/>
      <c r="NGO280" s="675"/>
      <c r="NGP280" s="675"/>
      <c r="NGQ280" s="674"/>
      <c r="NGR280" s="674"/>
      <c r="NGS280" s="675"/>
      <c r="NGT280" s="675"/>
      <c r="NGU280" s="674"/>
      <c r="NGV280" s="674"/>
      <c r="NGW280" s="675"/>
      <c r="NGX280" s="675"/>
      <c r="NGY280" s="674"/>
      <c r="NGZ280" s="674"/>
      <c r="NHA280" s="674"/>
      <c r="NHB280" s="674"/>
      <c r="NHC280" s="674"/>
      <c r="NHD280" s="674"/>
      <c r="NHE280" s="674"/>
      <c r="NHF280" s="675"/>
      <c r="NHG280" s="675"/>
      <c r="NHH280" s="674"/>
      <c r="NHI280" s="674"/>
      <c r="NHJ280" s="675"/>
      <c r="NHK280" s="675"/>
      <c r="NHL280" s="674"/>
      <c r="NHM280" s="674"/>
      <c r="NHN280" s="674"/>
      <c r="NHO280" s="674"/>
      <c r="NHP280" s="674"/>
      <c r="NHQ280" s="673"/>
      <c r="NHR280" s="677"/>
      <c r="NHS280" s="674"/>
      <c r="NHT280" s="674"/>
      <c r="NHU280" s="674"/>
      <c r="NHV280" s="674"/>
      <c r="NHW280" s="674"/>
      <c r="NHX280" s="674"/>
      <c r="NHY280" s="674"/>
      <c r="NHZ280" s="676"/>
      <c r="NIA280" s="676"/>
      <c r="NIB280" s="676"/>
      <c r="NIC280" s="676"/>
      <c r="NID280" s="676"/>
      <c r="NIE280" s="676"/>
      <c r="NIF280" s="676"/>
      <c r="NIG280" s="676"/>
      <c r="NIH280" s="676"/>
      <c r="NII280" s="676"/>
      <c r="NIJ280" s="676"/>
      <c r="NIK280" s="676"/>
      <c r="NIL280" s="676"/>
      <c r="NIM280" s="676"/>
      <c r="NIN280" s="676"/>
      <c r="NIO280" s="676"/>
      <c r="NIP280" s="676"/>
      <c r="NIQ280" s="676"/>
      <c r="NIR280" s="676"/>
      <c r="NIS280" s="676"/>
      <c r="NIT280" s="676"/>
      <c r="NIU280" s="676"/>
      <c r="NIV280" s="676"/>
      <c r="NIW280" s="676"/>
      <c r="NIX280" s="676"/>
      <c r="NIY280" s="676"/>
      <c r="NIZ280" s="676"/>
      <c r="NJA280" s="676"/>
      <c r="NJB280" s="676"/>
      <c r="NJC280" s="676"/>
      <c r="NJD280" s="676"/>
      <c r="NJE280" s="676"/>
      <c r="NJF280" s="676"/>
      <c r="NJG280" s="676"/>
      <c r="NJH280" s="676"/>
      <c r="NJI280" s="676"/>
      <c r="NJJ280" s="676"/>
      <c r="NJK280" s="676"/>
      <c r="NJL280" s="676"/>
      <c r="NJM280" s="676"/>
      <c r="NJN280" s="676"/>
      <c r="NJO280" s="676"/>
      <c r="NJP280" s="676"/>
      <c r="NJQ280" s="676"/>
      <c r="NJR280" s="674"/>
      <c r="NJS280" s="674"/>
      <c r="NJT280" s="674"/>
      <c r="NJU280" s="674"/>
      <c r="NJV280" s="674"/>
      <c r="NJW280" s="674"/>
      <c r="NJX280" s="674"/>
      <c r="NJY280" s="674"/>
      <c r="NJZ280" s="674"/>
      <c r="NKA280" s="674"/>
      <c r="NKB280" s="674"/>
      <c r="NKC280" s="674"/>
      <c r="NKD280" s="674"/>
      <c r="NKE280" s="674"/>
      <c r="NKF280" s="674"/>
      <c r="NKG280" s="674"/>
      <c r="NKH280" s="674"/>
      <c r="NKI280" s="674"/>
      <c r="NKJ280" s="674"/>
      <c r="NKK280" s="674"/>
      <c r="NKL280" s="674"/>
      <c r="NKM280" s="674"/>
      <c r="NKN280" s="674"/>
      <c r="NKO280" s="674"/>
      <c r="NKP280" s="675"/>
      <c r="NKQ280" s="675"/>
      <c r="NKR280" s="675"/>
      <c r="NKS280" s="675"/>
      <c r="NKT280" s="675"/>
      <c r="NKU280" s="674"/>
      <c r="NKV280" s="674"/>
      <c r="NKW280" s="675"/>
      <c r="NKX280" s="675"/>
      <c r="NKY280" s="674"/>
      <c r="NKZ280" s="674"/>
      <c r="NLA280" s="675"/>
      <c r="NLB280" s="675"/>
      <c r="NLC280" s="674"/>
      <c r="NLD280" s="674"/>
      <c r="NLE280" s="674"/>
      <c r="NLF280" s="674"/>
      <c r="NLG280" s="674"/>
      <c r="NLH280" s="674"/>
      <c r="NLI280" s="674"/>
      <c r="NLJ280" s="675"/>
      <c r="NLK280" s="675"/>
      <c r="NLL280" s="674"/>
      <c r="NLM280" s="674"/>
      <c r="NLN280" s="675"/>
      <c r="NLO280" s="675"/>
      <c r="NLP280" s="674"/>
      <c r="NLQ280" s="674"/>
      <c r="NLR280" s="674"/>
      <c r="NLS280" s="674"/>
      <c r="NLT280" s="674"/>
      <c r="NLU280" s="673"/>
      <c r="NLV280" s="677"/>
      <c r="NLW280" s="674"/>
      <c r="NLX280" s="674"/>
      <c r="NLY280" s="674"/>
      <c r="NLZ280" s="674"/>
      <c r="NMA280" s="674"/>
      <c r="NMB280" s="674"/>
      <c r="NMC280" s="674"/>
      <c r="NMD280" s="676"/>
      <c r="NME280" s="676"/>
      <c r="NMF280" s="676"/>
      <c r="NMG280" s="676"/>
      <c r="NMH280" s="676"/>
      <c r="NMI280" s="676"/>
      <c r="NMJ280" s="676"/>
      <c r="NMK280" s="676"/>
      <c r="NML280" s="676"/>
      <c r="NMM280" s="676"/>
      <c r="NMN280" s="676"/>
      <c r="NMO280" s="676"/>
      <c r="NMP280" s="676"/>
      <c r="NMQ280" s="676"/>
      <c r="NMR280" s="676"/>
      <c r="NMS280" s="676"/>
      <c r="NMT280" s="676"/>
      <c r="NMU280" s="676"/>
      <c r="NMV280" s="676"/>
      <c r="NMW280" s="676"/>
      <c r="NMX280" s="676"/>
      <c r="NMY280" s="676"/>
      <c r="NMZ280" s="676"/>
      <c r="NNA280" s="676"/>
      <c r="NNB280" s="676"/>
      <c r="NNC280" s="676"/>
      <c r="NND280" s="676"/>
      <c r="NNE280" s="676"/>
      <c r="NNF280" s="676"/>
      <c r="NNG280" s="676"/>
      <c r="NNH280" s="676"/>
      <c r="NNI280" s="676"/>
      <c r="NNJ280" s="676"/>
      <c r="NNK280" s="676"/>
      <c r="NNL280" s="676"/>
      <c r="NNM280" s="676"/>
      <c r="NNN280" s="676"/>
      <c r="NNO280" s="676"/>
      <c r="NNP280" s="676"/>
      <c r="NNQ280" s="676"/>
      <c r="NNR280" s="676"/>
      <c r="NNS280" s="676"/>
      <c r="NNT280" s="676"/>
      <c r="NNU280" s="676"/>
      <c r="NNV280" s="674"/>
      <c r="NNW280" s="674"/>
      <c r="NNX280" s="674"/>
      <c r="NNY280" s="674"/>
      <c r="NNZ280" s="674"/>
      <c r="NOA280" s="674"/>
      <c r="NOB280" s="674"/>
      <c r="NOC280" s="674"/>
      <c r="NOD280" s="674"/>
      <c r="NOE280" s="674"/>
      <c r="NOF280" s="674"/>
      <c r="NOG280" s="674"/>
      <c r="NOH280" s="674"/>
      <c r="NOI280" s="674"/>
      <c r="NOJ280" s="674"/>
      <c r="NOK280" s="674"/>
      <c r="NOL280" s="674"/>
      <c r="NOM280" s="674"/>
      <c r="NON280" s="674"/>
      <c r="NOO280" s="674"/>
      <c r="NOP280" s="674"/>
      <c r="NOQ280" s="674"/>
      <c r="NOR280" s="674"/>
      <c r="NOS280" s="674"/>
      <c r="NOT280" s="675"/>
      <c r="NOU280" s="675"/>
      <c r="NOV280" s="675"/>
      <c r="NOW280" s="675"/>
      <c r="NOX280" s="675"/>
      <c r="NOY280" s="674"/>
      <c r="NOZ280" s="674"/>
      <c r="NPA280" s="675"/>
      <c r="NPB280" s="675"/>
      <c r="NPC280" s="674"/>
      <c r="NPD280" s="674"/>
      <c r="NPE280" s="675"/>
      <c r="NPF280" s="675"/>
      <c r="NPG280" s="674"/>
      <c r="NPH280" s="674"/>
      <c r="NPI280" s="674"/>
      <c r="NPJ280" s="674"/>
      <c r="NPK280" s="674"/>
      <c r="NPL280" s="674"/>
      <c r="NPM280" s="674"/>
      <c r="NPN280" s="675"/>
      <c r="NPO280" s="675"/>
      <c r="NPP280" s="674"/>
      <c r="NPQ280" s="674"/>
      <c r="NPR280" s="675"/>
      <c r="NPS280" s="675"/>
      <c r="NPT280" s="674"/>
      <c r="NPU280" s="674"/>
      <c r="NPV280" s="674"/>
      <c r="NPW280" s="674"/>
      <c r="NPX280" s="674"/>
      <c r="NPY280" s="673"/>
      <c r="NPZ280" s="677"/>
      <c r="NQA280" s="674"/>
      <c r="NQB280" s="674"/>
      <c r="NQC280" s="674"/>
      <c r="NQD280" s="674"/>
      <c r="NQE280" s="674"/>
      <c r="NQF280" s="674"/>
      <c r="NQG280" s="674"/>
      <c r="NQH280" s="676"/>
      <c r="NQI280" s="676"/>
      <c r="NQJ280" s="676"/>
      <c r="NQK280" s="676"/>
      <c r="NQL280" s="676"/>
      <c r="NQM280" s="676"/>
      <c r="NQN280" s="676"/>
      <c r="NQO280" s="676"/>
      <c r="NQP280" s="676"/>
      <c r="NQQ280" s="676"/>
      <c r="NQR280" s="676"/>
      <c r="NQS280" s="676"/>
      <c r="NQT280" s="676"/>
      <c r="NQU280" s="676"/>
      <c r="NQV280" s="676"/>
      <c r="NQW280" s="676"/>
      <c r="NQX280" s="676"/>
      <c r="NQY280" s="676"/>
      <c r="NQZ280" s="676"/>
      <c r="NRA280" s="676"/>
      <c r="NRB280" s="676"/>
      <c r="NRC280" s="676"/>
      <c r="NRD280" s="676"/>
      <c r="NRE280" s="676"/>
      <c r="NRF280" s="676"/>
      <c r="NRG280" s="676"/>
      <c r="NRH280" s="676"/>
      <c r="NRI280" s="676"/>
      <c r="NRJ280" s="676"/>
      <c r="NRK280" s="676"/>
      <c r="NRL280" s="676"/>
      <c r="NRM280" s="676"/>
      <c r="NRN280" s="676"/>
      <c r="NRO280" s="676"/>
      <c r="NRP280" s="676"/>
      <c r="NRQ280" s="676"/>
      <c r="NRR280" s="676"/>
      <c r="NRS280" s="676"/>
      <c r="NRT280" s="676"/>
      <c r="NRU280" s="676"/>
      <c r="NRV280" s="676"/>
      <c r="NRW280" s="676"/>
      <c r="NRX280" s="676"/>
      <c r="NRY280" s="676"/>
      <c r="NRZ280" s="674"/>
      <c r="NSA280" s="674"/>
      <c r="NSB280" s="674"/>
      <c r="NSC280" s="674"/>
      <c r="NSD280" s="674"/>
      <c r="NSE280" s="674"/>
      <c r="NSF280" s="674"/>
      <c r="NSG280" s="674"/>
      <c r="NSH280" s="674"/>
      <c r="NSI280" s="674"/>
      <c r="NSJ280" s="674"/>
      <c r="NSK280" s="674"/>
      <c r="NSL280" s="674"/>
      <c r="NSM280" s="674"/>
      <c r="NSN280" s="674"/>
      <c r="NSO280" s="674"/>
      <c r="NSP280" s="674"/>
      <c r="NSQ280" s="674"/>
      <c r="NSR280" s="674"/>
      <c r="NSS280" s="674"/>
      <c r="NST280" s="674"/>
      <c r="NSU280" s="674"/>
      <c r="NSV280" s="674"/>
      <c r="NSW280" s="674"/>
      <c r="NSX280" s="675"/>
      <c r="NSY280" s="675"/>
      <c r="NSZ280" s="675"/>
      <c r="NTA280" s="675"/>
      <c r="NTB280" s="675"/>
      <c r="NTC280" s="674"/>
      <c r="NTD280" s="674"/>
      <c r="NTE280" s="675"/>
      <c r="NTF280" s="675"/>
      <c r="NTG280" s="674"/>
      <c r="NTH280" s="674"/>
      <c r="NTI280" s="675"/>
      <c r="NTJ280" s="675"/>
      <c r="NTK280" s="674"/>
      <c r="NTL280" s="674"/>
      <c r="NTM280" s="674"/>
      <c r="NTN280" s="674"/>
      <c r="NTO280" s="674"/>
      <c r="NTP280" s="674"/>
      <c r="NTQ280" s="674"/>
      <c r="NTR280" s="675"/>
      <c r="NTS280" s="675"/>
      <c r="NTT280" s="674"/>
      <c r="NTU280" s="674"/>
      <c r="NTV280" s="675"/>
      <c r="NTW280" s="675"/>
      <c r="NTX280" s="674"/>
      <c r="NTY280" s="674"/>
      <c r="NTZ280" s="674"/>
      <c r="NUA280" s="674"/>
      <c r="NUB280" s="674"/>
      <c r="NUC280" s="673"/>
      <c r="NUD280" s="677"/>
      <c r="NUE280" s="674"/>
      <c r="NUF280" s="674"/>
      <c r="NUG280" s="674"/>
      <c r="NUH280" s="674"/>
      <c r="NUI280" s="674"/>
      <c r="NUJ280" s="674"/>
      <c r="NUK280" s="674"/>
      <c r="NUL280" s="676"/>
      <c r="NUM280" s="676"/>
      <c r="NUN280" s="676"/>
      <c r="NUO280" s="676"/>
      <c r="NUP280" s="676"/>
      <c r="NUQ280" s="676"/>
      <c r="NUR280" s="676"/>
      <c r="NUS280" s="676"/>
      <c r="NUT280" s="676"/>
      <c r="NUU280" s="676"/>
      <c r="NUV280" s="676"/>
      <c r="NUW280" s="676"/>
      <c r="NUX280" s="676"/>
      <c r="NUY280" s="676"/>
      <c r="NUZ280" s="676"/>
      <c r="NVA280" s="676"/>
      <c r="NVB280" s="676"/>
      <c r="NVC280" s="676"/>
      <c r="NVD280" s="676"/>
      <c r="NVE280" s="676"/>
      <c r="NVF280" s="676"/>
      <c r="NVG280" s="676"/>
      <c r="NVH280" s="676"/>
      <c r="NVI280" s="676"/>
      <c r="NVJ280" s="676"/>
      <c r="NVK280" s="676"/>
      <c r="NVL280" s="676"/>
      <c r="NVM280" s="676"/>
      <c r="NVN280" s="676"/>
      <c r="NVO280" s="676"/>
      <c r="NVP280" s="676"/>
      <c r="NVQ280" s="676"/>
      <c r="NVR280" s="676"/>
      <c r="NVS280" s="676"/>
      <c r="NVT280" s="676"/>
      <c r="NVU280" s="676"/>
      <c r="NVV280" s="676"/>
      <c r="NVW280" s="676"/>
      <c r="NVX280" s="676"/>
      <c r="NVY280" s="676"/>
      <c r="NVZ280" s="676"/>
      <c r="NWA280" s="676"/>
      <c r="NWB280" s="676"/>
      <c r="NWC280" s="676"/>
      <c r="NWD280" s="674"/>
      <c r="NWE280" s="674"/>
      <c r="NWF280" s="674"/>
      <c r="NWG280" s="674"/>
      <c r="NWH280" s="674"/>
      <c r="NWI280" s="674"/>
      <c r="NWJ280" s="674"/>
      <c r="NWK280" s="674"/>
      <c r="NWL280" s="674"/>
      <c r="NWM280" s="674"/>
      <c r="NWN280" s="674"/>
      <c r="NWO280" s="674"/>
      <c r="NWP280" s="674"/>
      <c r="NWQ280" s="674"/>
      <c r="NWR280" s="674"/>
      <c r="NWS280" s="674"/>
      <c r="NWT280" s="674"/>
      <c r="NWU280" s="674"/>
      <c r="NWV280" s="674"/>
      <c r="NWW280" s="674"/>
      <c r="NWX280" s="674"/>
      <c r="NWY280" s="674"/>
      <c r="NWZ280" s="674"/>
      <c r="NXA280" s="674"/>
      <c r="NXB280" s="675"/>
      <c r="NXC280" s="675"/>
      <c r="NXD280" s="675"/>
      <c r="NXE280" s="675"/>
      <c r="NXF280" s="675"/>
      <c r="NXG280" s="674"/>
      <c r="NXH280" s="674"/>
      <c r="NXI280" s="675"/>
      <c r="NXJ280" s="675"/>
      <c r="NXK280" s="674"/>
      <c r="NXL280" s="674"/>
      <c r="NXM280" s="675"/>
      <c r="NXN280" s="675"/>
      <c r="NXO280" s="674"/>
      <c r="NXP280" s="674"/>
      <c r="NXQ280" s="674"/>
      <c r="NXR280" s="674"/>
      <c r="NXS280" s="674"/>
      <c r="NXT280" s="674"/>
      <c r="NXU280" s="674"/>
      <c r="NXV280" s="675"/>
      <c r="NXW280" s="675"/>
      <c r="NXX280" s="674"/>
      <c r="NXY280" s="674"/>
      <c r="NXZ280" s="675"/>
      <c r="NYA280" s="675"/>
      <c r="NYB280" s="674"/>
      <c r="NYC280" s="674"/>
      <c r="NYD280" s="674"/>
      <c r="NYE280" s="674"/>
      <c r="NYF280" s="674"/>
      <c r="NYG280" s="673"/>
      <c r="NYH280" s="677"/>
      <c r="NYI280" s="674"/>
      <c r="NYJ280" s="674"/>
      <c r="NYK280" s="674"/>
      <c r="NYL280" s="674"/>
      <c r="NYM280" s="674"/>
      <c r="NYN280" s="674"/>
      <c r="NYO280" s="674"/>
      <c r="NYP280" s="676"/>
      <c r="NYQ280" s="676"/>
      <c r="NYR280" s="676"/>
      <c r="NYS280" s="676"/>
      <c r="NYT280" s="676"/>
      <c r="NYU280" s="676"/>
      <c r="NYV280" s="676"/>
      <c r="NYW280" s="676"/>
      <c r="NYX280" s="676"/>
      <c r="NYY280" s="676"/>
      <c r="NYZ280" s="676"/>
      <c r="NZA280" s="676"/>
      <c r="NZB280" s="676"/>
      <c r="NZC280" s="676"/>
      <c r="NZD280" s="676"/>
      <c r="NZE280" s="676"/>
      <c r="NZF280" s="676"/>
      <c r="NZG280" s="676"/>
      <c r="NZH280" s="676"/>
      <c r="NZI280" s="676"/>
      <c r="NZJ280" s="676"/>
      <c r="NZK280" s="676"/>
      <c r="NZL280" s="676"/>
      <c r="NZM280" s="676"/>
      <c r="NZN280" s="676"/>
      <c r="NZO280" s="676"/>
      <c r="NZP280" s="676"/>
      <c r="NZQ280" s="676"/>
      <c r="NZR280" s="676"/>
      <c r="NZS280" s="676"/>
      <c r="NZT280" s="676"/>
      <c r="NZU280" s="676"/>
      <c r="NZV280" s="676"/>
      <c r="NZW280" s="676"/>
      <c r="NZX280" s="676"/>
      <c r="NZY280" s="676"/>
      <c r="NZZ280" s="676"/>
      <c r="OAA280" s="676"/>
      <c r="OAB280" s="676"/>
      <c r="OAC280" s="676"/>
      <c r="OAD280" s="676"/>
      <c r="OAE280" s="676"/>
      <c r="OAF280" s="676"/>
      <c r="OAG280" s="676"/>
      <c r="OAH280" s="674"/>
      <c r="OAI280" s="674"/>
      <c r="OAJ280" s="674"/>
      <c r="OAK280" s="674"/>
      <c r="OAL280" s="674"/>
      <c r="OAM280" s="674"/>
      <c r="OAN280" s="674"/>
      <c r="OAO280" s="674"/>
      <c r="OAP280" s="674"/>
      <c r="OAQ280" s="674"/>
      <c r="OAR280" s="674"/>
      <c r="OAS280" s="674"/>
      <c r="OAT280" s="674"/>
      <c r="OAU280" s="674"/>
      <c r="OAV280" s="674"/>
      <c r="OAW280" s="674"/>
      <c r="OAX280" s="674"/>
      <c r="OAY280" s="674"/>
      <c r="OAZ280" s="674"/>
      <c r="OBA280" s="674"/>
      <c r="OBB280" s="674"/>
      <c r="OBC280" s="674"/>
      <c r="OBD280" s="674"/>
      <c r="OBE280" s="674"/>
      <c r="OBF280" s="675"/>
      <c r="OBG280" s="675"/>
      <c r="OBH280" s="675"/>
      <c r="OBI280" s="675"/>
      <c r="OBJ280" s="675"/>
      <c r="OBK280" s="674"/>
      <c r="OBL280" s="674"/>
      <c r="OBM280" s="675"/>
      <c r="OBN280" s="675"/>
      <c r="OBO280" s="674"/>
      <c r="OBP280" s="674"/>
      <c r="OBQ280" s="675"/>
      <c r="OBR280" s="675"/>
      <c r="OBS280" s="674"/>
      <c r="OBT280" s="674"/>
      <c r="OBU280" s="674"/>
      <c r="OBV280" s="674"/>
      <c r="OBW280" s="674"/>
      <c r="OBX280" s="674"/>
      <c r="OBY280" s="674"/>
      <c r="OBZ280" s="675"/>
      <c r="OCA280" s="675"/>
      <c r="OCB280" s="674"/>
      <c r="OCC280" s="674"/>
      <c r="OCD280" s="675"/>
      <c r="OCE280" s="675"/>
      <c r="OCF280" s="674"/>
      <c r="OCG280" s="674"/>
      <c r="OCH280" s="674"/>
      <c r="OCI280" s="674"/>
      <c r="OCJ280" s="674"/>
      <c r="OCK280" s="673"/>
      <c r="OCL280" s="677"/>
      <c r="OCM280" s="674"/>
      <c r="OCN280" s="674"/>
      <c r="OCO280" s="674"/>
      <c r="OCP280" s="674"/>
      <c r="OCQ280" s="674"/>
      <c r="OCR280" s="674"/>
      <c r="OCS280" s="674"/>
      <c r="OCT280" s="676"/>
      <c r="OCU280" s="676"/>
      <c r="OCV280" s="676"/>
      <c r="OCW280" s="676"/>
      <c r="OCX280" s="676"/>
      <c r="OCY280" s="676"/>
      <c r="OCZ280" s="676"/>
      <c r="ODA280" s="676"/>
      <c r="ODB280" s="676"/>
      <c r="ODC280" s="676"/>
      <c r="ODD280" s="676"/>
      <c r="ODE280" s="676"/>
      <c r="ODF280" s="676"/>
      <c r="ODG280" s="676"/>
      <c r="ODH280" s="676"/>
      <c r="ODI280" s="676"/>
      <c r="ODJ280" s="676"/>
      <c r="ODK280" s="676"/>
      <c r="ODL280" s="676"/>
      <c r="ODM280" s="676"/>
      <c r="ODN280" s="676"/>
      <c r="ODO280" s="676"/>
      <c r="ODP280" s="676"/>
      <c r="ODQ280" s="676"/>
      <c r="ODR280" s="676"/>
      <c r="ODS280" s="676"/>
      <c r="ODT280" s="676"/>
      <c r="ODU280" s="676"/>
      <c r="ODV280" s="676"/>
      <c r="ODW280" s="676"/>
      <c r="ODX280" s="676"/>
      <c r="ODY280" s="676"/>
      <c r="ODZ280" s="676"/>
      <c r="OEA280" s="676"/>
      <c r="OEB280" s="676"/>
      <c r="OEC280" s="676"/>
      <c r="OED280" s="676"/>
      <c r="OEE280" s="676"/>
      <c r="OEF280" s="676"/>
      <c r="OEG280" s="676"/>
      <c r="OEH280" s="676"/>
      <c r="OEI280" s="676"/>
      <c r="OEJ280" s="676"/>
      <c r="OEK280" s="676"/>
      <c r="OEL280" s="674"/>
      <c r="OEM280" s="674"/>
      <c r="OEN280" s="674"/>
      <c r="OEO280" s="674"/>
      <c r="OEP280" s="674"/>
      <c r="OEQ280" s="674"/>
      <c r="OER280" s="674"/>
      <c r="OES280" s="674"/>
      <c r="OET280" s="674"/>
      <c r="OEU280" s="674"/>
      <c r="OEV280" s="674"/>
      <c r="OEW280" s="674"/>
      <c r="OEX280" s="674"/>
      <c r="OEY280" s="674"/>
      <c r="OEZ280" s="674"/>
      <c r="OFA280" s="674"/>
      <c r="OFB280" s="674"/>
      <c r="OFC280" s="674"/>
      <c r="OFD280" s="674"/>
      <c r="OFE280" s="674"/>
      <c r="OFF280" s="674"/>
      <c r="OFG280" s="674"/>
      <c r="OFH280" s="674"/>
      <c r="OFI280" s="674"/>
      <c r="OFJ280" s="675"/>
      <c r="OFK280" s="675"/>
      <c r="OFL280" s="675"/>
      <c r="OFM280" s="675"/>
      <c r="OFN280" s="675"/>
      <c r="OFO280" s="674"/>
      <c r="OFP280" s="674"/>
      <c r="OFQ280" s="675"/>
      <c r="OFR280" s="675"/>
      <c r="OFS280" s="674"/>
      <c r="OFT280" s="674"/>
      <c r="OFU280" s="675"/>
      <c r="OFV280" s="675"/>
      <c r="OFW280" s="674"/>
      <c r="OFX280" s="674"/>
      <c r="OFY280" s="674"/>
      <c r="OFZ280" s="674"/>
      <c r="OGA280" s="674"/>
      <c r="OGB280" s="674"/>
      <c r="OGC280" s="674"/>
      <c r="OGD280" s="675"/>
      <c r="OGE280" s="675"/>
      <c r="OGF280" s="674"/>
      <c r="OGG280" s="674"/>
      <c r="OGH280" s="675"/>
      <c r="OGI280" s="675"/>
      <c r="OGJ280" s="674"/>
      <c r="OGK280" s="674"/>
      <c r="OGL280" s="674"/>
      <c r="OGM280" s="674"/>
      <c r="OGN280" s="674"/>
      <c r="OGO280" s="673"/>
      <c r="OGP280" s="677"/>
      <c r="OGQ280" s="674"/>
      <c r="OGR280" s="674"/>
      <c r="OGS280" s="674"/>
      <c r="OGT280" s="674"/>
      <c r="OGU280" s="674"/>
      <c r="OGV280" s="674"/>
      <c r="OGW280" s="674"/>
      <c r="OGX280" s="676"/>
      <c r="OGY280" s="676"/>
      <c r="OGZ280" s="676"/>
      <c r="OHA280" s="676"/>
      <c r="OHB280" s="676"/>
      <c r="OHC280" s="676"/>
      <c r="OHD280" s="676"/>
      <c r="OHE280" s="676"/>
      <c r="OHF280" s="676"/>
      <c r="OHG280" s="676"/>
      <c r="OHH280" s="676"/>
      <c r="OHI280" s="676"/>
      <c r="OHJ280" s="676"/>
      <c r="OHK280" s="676"/>
      <c r="OHL280" s="676"/>
      <c r="OHM280" s="676"/>
      <c r="OHN280" s="676"/>
      <c r="OHO280" s="676"/>
      <c r="OHP280" s="676"/>
      <c r="OHQ280" s="676"/>
      <c r="OHR280" s="676"/>
      <c r="OHS280" s="676"/>
      <c r="OHT280" s="676"/>
      <c r="OHU280" s="676"/>
      <c r="OHV280" s="676"/>
      <c r="OHW280" s="676"/>
      <c r="OHX280" s="676"/>
      <c r="OHY280" s="676"/>
      <c r="OHZ280" s="676"/>
      <c r="OIA280" s="676"/>
      <c r="OIB280" s="676"/>
      <c r="OIC280" s="676"/>
      <c r="OID280" s="676"/>
      <c r="OIE280" s="676"/>
      <c r="OIF280" s="676"/>
      <c r="OIG280" s="676"/>
      <c r="OIH280" s="676"/>
      <c r="OII280" s="676"/>
      <c r="OIJ280" s="676"/>
      <c r="OIK280" s="676"/>
      <c r="OIL280" s="676"/>
      <c r="OIM280" s="676"/>
      <c r="OIN280" s="676"/>
      <c r="OIO280" s="676"/>
      <c r="OIP280" s="674"/>
      <c r="OIQ280" s="674"/>
      <c r="OIR280" s="674"/>
      <c r="OIS280" s="674"/>
      <c r="OIT280" s="674"/>
      <c r="OIU280" s="674"/>
      <c r="OIV280" s="674"/>
      <c r="OIW280" s="674"/>
      <c r="OIX280" s="674"/>
      <c r="OIY280" s="674"/>
      <c r="OIZ280" s="674"/>
      <c r="OJA280" s="674"/>
      <c r="OJB280" s="674"/>
      <c r="OJC280" s="674"/>
      <c r="OJD280" s="674"/>
      <c r="OJE280" s="674"/>
      <c r="OJF280" s="674"/>
      <c r="OJG280" s="674"/>
      <c r="OJH280" s="674"/>
      <c r="OJI280" s="674"/>
      <c r="OJJ280" s="674"/>
      <c r="OJK280" s="674"/>
      <c r="OJL280" s="674"/>
      <c r="OJM280" s="674"/>
      <c r="OJN280" s="675"/>
      <c r="OJO280" s="675"/>
      <c r="OJP280" s="675"/>
      <c r="OJQ280" s="675"/>
      <c r="OJR280" s="675"/>
      <c r="OJS280" s="674"/>
      <c r="OJT280" s="674"/>
      <c r="OJU280" s="675"/>
      <c r="OJV280" s="675"/>
      <c r="OJW280" s="674"/>
      <c r="OJX280" s="674"/>
      <c r="OJY280" s="675"/>
      <c r="OJZ280" s="675"/>
      <c r="OKA280" s="674"/>
      <c r="OKB280" s="674"/>
      <c r="OKC280" s="674"/>
      <c r="OKD280" s="674"/>
      <c r="OKE280" s="674"/>
      <c r="OKF280" s="674"/>
      <c r="OKG280" s="674"/>
      <c r="OKH280" s="675"/>
      <c r="OKI280" s="675"/>
      <c r="OKJ280" s="674"/>
      <c r="OKK280" s="674"/>
      <c r="OKL280" s="675"/>
      <c r="OKM280" s="675"/>
      <c r="OKN280" s="674"/>
      <c r="OKO280" s="674"/>
      <c r="OKP280" s="674"/>
      <c r="OKQ280" s="674"/>
      <c r="OKR280" s="674"/>
      <c r="OKS280" s="673"/>
      <c r="OKT280" s="677"/>
      <c r="OKU280" s="674"/>
      <c r="OKV280" s="674"/>
      <c r="OKW280" s="674"/>
      <c r="OKX280" s="674"/>
      <c r="OKY280" s="674"/>
      <c r="OKZ280" s="674"/>
      <c r="OLA280" s="674"/>
      <c r="OLB280" s="676"/>
      <c r="OLC280" s="676"/>
      <c r="OLD280" s="676"/>
      <c r="OLE280" s="676"/>
      <c r="OLF280" s="676"/>
      <c r="OLG280" s="676"/>
      <c r="OLH280" s="676"/>
      <c r="OLI280" s="676"/>
      <c r="OLJ280" s="676"/>
      <c r="OLK280" s="676"/>
      <c r="OLL280" s="676"/>
      <c r="OLM280" s="676"/>
      <c r="OLN280" s="676"/>
      <c r="OLO280" s="676"/>
      <c r="OLP280" s="676"/>
      <c r="OLQ280" s="676"/>
      <c r="OLR280" s="676"/>
      <c r="OLS280" s="676"/>
      <c r="OLT280" s="676"/>
      <c r="OLU280" s="676"/>
      <c r="OLV280" s="676"/>
      <c r="OLW280" s="676"/>
      <c r="OLX280" s="676"/>
      <c r="OLY280" s="676"/>
      <c r="OLZ280" s="676"/>
      <c r="OMA280" s="676"/>
      <c r="OMB280" s="676"/>
      <c r="OMC280" s="676"/>
      <c r="OMD280" s="676"/>
      <c r="OME280" s="676"/>
      <c r="OMF280" s="676"/>
      <c r="OMG280" s="676"/>
      <c r="OMH280" s="676"/>
      <c r="OMI280" s="676"/>
      <c r="OMJ280" s="676"/>
      <c r="OMK280" s="676"/>
      <c r="OML280" s="676"/>
      <c r="OMM280" s="676"/>
      <c r="OMN280" s="676"/>
      <c r="OMO280" s="676"/>
      <c r="OMP280" s="676"/>
      <c r="OMQ280" s="676"/>
      <c r="OMR280" s="676"/>
      <c r="OMS280" s="676"/>
      <c r="OMT280" s="674"/>
      <c r="OMU280" s="674"/>
      <c r="OMV280" s="674"/>
      <c r="OMW280" s="674"/>
      <c r="OMX280" s="674"/>
      <c r="OMY280" s="674"/>
      <c r="OMZ280" s="674"/>
      <c r="ONA280" s="674"/>
      <c r="ONB280" s="674"/>
      <c r="ONC280" s="674"/>
      <c r="OND280" s="674"/>
      <c r="ONE280" s="674"/>
      <c r="ONF280" s="674"/>
      <c r="ONG280" s="674"/>
      <c r="ONH280" s="674"/>
      <c r="ONI280" s="674"/>
      <c r="ONJ280" s="674"/>
      <c r="ONK280" s="674"/>
      <c r="ONL280" s="674"/>
      <c r="ONM280" s="674"/>
      <c r="ONN280" s="674"/>
      <c r="ONO280" s="674"/>
      <c r="ONP280" s="674"/>
      <c r="ONQ280" s="674"/>
      <c r="ONR280" s="675"/>
      <c r="ONS280" s="675"/>
      <c r="ONT280" s="675"/>
      <c r="ONU280" s="675"/>
      <c r="ONV280" s="675"/>
      <c r="ONW280" s="674"/>
      <c r="ONX280" s="674"/>
      <c r="ONY280" s="675"/>
      <c r="ONZ280" s="675"/>
      <c r="OOA280" s="674"/>
      <c r="OOB280" s="674"/>
      <c r="OOC280" s="675"/>
      <c r="OOD280" s="675"/>
      <c r="OOE280" s="674"/>
      <c r="OOF280" s="674"/>
      <c r="OOG280" s="674"/>
      <c r="OOH280" s="674"/>
      <c r="OOI280" s="674"/>
      <c r="OOJ280" s="674"/>
      <c r="OOK280" s="674"/>
      <c r="OOL280" s="675"/>
      <c r="OOM280" s="675"/>
      <c r="OON280" s="674"/>
      <c r="OOO280" s="674"/>
      <c r="OOP280" s="675"/>
      <c r="OOQ280" s="675"/>
      <c r="OOR280" s="674"/>
      <c r="OOS280" s="674"/>
      <c r="OOT280" s="674"/>
      <c r="OOU280" s="674"/>
      <c r="OOV280" s="674"/>
      <c r="OOW280" s="673"/>
      <c r="OOX280" s="677"/>
      <c r="OOY280" s="674"/>
      <c r="OOZ280" s="674"/>
      <c r="OPA280" s="674"/>
      <c r="OPB280" s="674"/>
      <c r="OPC280" s="674"/>
      <c r="OPD280" s="674"/>
      <c r="OPE280" s="674"/>
      <c r="OPF280" s="676"/>
      <c r="OPG280" s="676"/>
      <c r="OPH280" s="676"/>
      <c r="OPI280" s="676"/>
      <c r="OPJ280" s="676"/>
      <c r="OPK280" s="676"/>
      <c r="OPL280" s="676"/>
      <c r="OPM280" s="676"/>
      <c r="OPN280" s="676"/>
      <c r="OPO280" s="676"/>
      <c r="OPP280" s="676"/>
      <c r="OPQ280" s="676"/>
      <c r="OPR280" s="676"/>
      <c r="OPS280" s="676"/>
      <c r="OPT280" s="676"/>
      <c r="OPU280" s="676"/>
      <c r="OPV280" s="676"/>
      <c r="OPW280" s="676"/>
      <c r="OPX280" s="676"/>
      <c r="OPY280" s="676"/>
      <c r="OPZ280" s="676"/>
      <c r="OQA280" s="676"/>
      <c r="OQB280" s="676"/>
      <c r="OQC280" s="676"/>
      <c r="OQD280" s="676"/>
      <c r="OQE280" s="676"/>
      <c r="OQF280" s="676"/>
      <c r="OQG280" s="676"/>
      <c r="OQH280" s="676"/>
      <c r="OQI280" s="676"/>
      <c r="OQJ280" s="676"/>
      <c r="OQK280" s="676"/>
      <c r="OQL280" s="676"/>
      <c r="OQM280" s="676"/>
      <c r="OQN280" s="676"/>
      <c r="OQO280" s="676"/>
      <c r="OQP280" s="676"/>
      <c r="OQQ280" s="676"/>
      <c r="OQR280" s="676"/>
      <c r="OQS280" s="676"/>
      <c r="OQT280" s="676"/>
      <c r="OQU280" s="676"/>
      <c r="OQV280" s="676"/>
      <c r="OQW280" s="676"/>
      <c r="OQX280" s="674"/>
      <c r="OQY280" s="674"/>
      <c r="OQZ280" s="674"/>
      <c r="ORA280" s="674"/>
      <c r="ORB280" s="674"/>
      <c r="ORC280" s="674"/>
      <c r="ORD280" s="674"/>
      <c r="ORE280" s="674"/>
      <c r="ORF280" s="674"/>
      <c r="ORG280" s="674"/>
      <c r="ORH280" s="674"/>
      <c r="ORI280" s="674"/>
      <c r="ORJ280" s="674"/>
      <c r="ORK280" s="674"/>
      <c r="ORL280" s="674"/>
      <c r="ORM280" s="674"/>
      <c r="ORN280" s="674"/>
      <c r="ORO280" s="674"/>
      <c r="ORP280" s="674"/>
      <c r="ORQ280" s="674"/>
      <c r="ORR280" s="674"/>
      <c r="ORS280" s="674"/>
      <c r="ORT280" s="674"/>
      <c r="ORU280" s="674"/>
      <c r="ORV280" s="675"/>
      <c r="ORW280" s="675"/>
      <c r="ORX280" s="675"/>
      <c r="ORY280" s="675"/>
      <c r="ORZ280" s="675"/>
      <c r="OSA280" s="674"/>
      <c r="OSB280" s="674"/>
      <c r="OSC280" s="675"/>
      <c r="OSD280" s="675"/>
      <c r="OSE280" s="674"/>
      <c r="OSF280" s="674"/>
      <c r="OSG280" s="675"/>
      <c r="OSH280" s="675"/>
      <c r="OSI280" s="674"/>
      <c r="OSJ280" s="674"/>
      <c r="OSK280" s="674"/>
      <c r="OSL280" s="674"/>
      <c r="OSM280" s="674"/>
      <c r="OSN280" s="674"/>
      <c r="OSO280" s="674"/>
      <c r="OSP280" s="675"/>
      <c r="OSQ280" s="675"/>
      <c r="OSR280" s="674"/>
      <c r="OSS280" s="674"/>
      <c r="OST280" s="675"/>
      <c r="OSU280" s="675"/>
      <c r="OSV280" s="674"/>
      <c r="OSW280" s="674"/>
      <c r="OSX280" s="674"/>
      <c r="OSY280" s="674"/>
      <c r="OSZ280" s="674"/>
      <c r="OTA280" s="673"/>
      <c r="OTB280" s="677"/>
      <c r="OTC280" s="674"/>
      <c r="OTD280" s="674"/>
      <c r="OTE280" s="674"/>
      <c r="OTF280" s="674"/>
      <c r="OTG280" s="674"/>
      <c r="OTH280" s="674"/>
      <c r="OTI280" s="674"/>
      <c r="OTJ280" s="676"/>
      <c r="OTK280" s="676"/>
      <c r="OTL280" s="676"/>
      <c r="OTM280" s="676"/>
      <c r="OTN280" s="676"/>
      <c r="OTO280" s="676"/>
      <c r="OTP280" s="676"/>
      <c r="OTQ280" s="676"/>
      <c r="OTR280" s="676"/>
      <c r="OTS280" s="676"/>
      <c r="OTT280" s="676"/>
      <c r="OTU280" s="676"/>
      <c r="OTV280" s="676"/>
      <c r="OTW280" s="676"/>
      <c r="OTX280" s="676"/>
      <c r="OTY280" s="676"/>
      <c r="OTZ280" s="676"/>
      <c r="OUA280" s="676"/>
      <c r="OUB280" s="676"/>
      <c r="OUC280" s="676"/>
      <c r="OUD280" s="676"/>
      <c r="OUE280" s="676"/>
      <c r="OUF280" s="676"/>
      <c r="OUG280" s="676"/>
      <c r="OUH280" s="676"/>
      <c r="OUI280" s="676"/>
      <c r="OUJ280" s="676"/>
      <c r="OUK280" s="676"/>
      <c r="OUL280" s="676"/>
      <c r="OUM280" s="676"/>
      <c r="OUN280" s="676"/>
      <c r="OUO280" s="676"/>
      <c r="OUP280" s="676"/>
      <c r="OUQ280" s="676"/>
      <c r="OUR280" s="676"/>
      <c r="OUS280" s="676"/>
      <c r="OUT280" s="676"/>
      <c r="OUU280" s="676"/>
      <c r="OUV280" s="676"/>
      <c r="OUW280" s="676"/>
      <c r="OUX280" s="676"/>
      <c r="OUY280" s="676"/>
      <c r="OUZ280" s="676"/>
      <c r="OVA280" s="676"/>
      <c r="OVB280" s="674"/>
      <c r="OVC280" s="674"/>
      <c r="OVD280" s="674"/>
      <c r="OVE280" s="674"/>
      <c r="OVF280" s="674"/>
      <c r="OVG280" s="674"/>
      <c r="OVH280" s="674"/>
      <c r="OVI280" s="674"/>
      <c r="OVJ280" s="674"/>
      <c r="OVK280" s="674"/>
      <c r="OVL280" s="674"/>
      <c r="OVM280" s="674"/>
      <c r="OVN280" s="674"/>
      <c r="OVO280" s="674"/>
      <c r="OVP280" s="674"/>
      <c r="OVQ280" s="674"/>
      <c r="OVR280" s="674"/>
      <c r="OVS280" s="674"/>
      <c r="OVT280" s="674"/>
      <c r="OVU280" s="674"/>
      <c r="OVV280" s="674"/>
      <c r="OVW280" s="674"/>
      <c r="OVX280" s="674"/>
      <c r="OVY280" s="674"/>
      <c r="OVZ280" s="675"/>
      <c r="OWA280" s="675"/>
      <c r="OWB280" s="675"/>
      <c r="OWC280" s="675"/>
      <c r="OWD280" s="675"/>
      <c r="OWE280" s="674"/>
      <c r="OWF280" s="674"/>
      <c r="OWG280" s="675"/>
      <c r="OWH280" s="675"/>
      <c r="OWI280" s="674"/>
      <c r="OWJ280" s="674"/>
      <c r="OWK280" s="675"/>
      <c r="OWL280" s="675"/>
      <c r="OWM280" s="674"/>
      <c r="OWN280" s="674"/>
      <c r="OWO280" s="674"/>
      <c r="OWP280" s="674"/>
      <c r="OWQ280" s="674"/>
      <c r="OWR280" s="674"/>
      <c r="OWS280" s="674"/>
      <c r="OWT280" s="675"/>
      <c r="OWU280" s="675"/>
      <c r="OWV280" s="674"/>
      <c r="OWW280" s="674"/>
      <c r="OWX280" s="675"/>
      <c r="OWY280" s="675"/>
      <c r="OWZ280" s="674"/>
      <c r="OXA280" s="674"/>
      <c r="OXB280" s="674"/>
      <c r="OXC280" s="674"/>
      <c r="OXD280" s="674"/>
      <c r="OXE280" s="673"/>
      <c r="OXF280" s="677"/>
      <c r="OXG280" s="674"/>
      <c r="OXH280" s="674"/>
      <c r="OXI280" s="674"/>
      <c r="OXJ280" s="674"/>
      <c r="OXK280" s="674"/>
      <c r="OXL280" s="674"/>
      <c r="OXM280" s="674"/>
      <c r="OXN280" s="676"/>
      <c r="OXO280" s="676"/>
      <c r="OXP280" s="676"/>
      <c r="OXQ280" s="676"/>
      <c r="OXR280" s="676"/>
      <c r="OXS280" s="676"/>
      <c r="OXT280" s="676"/>
      <c r="OXU280" s="676"/>
      <c r="OXV280" s="676"/>
      <c r="OXW280" s="676"/>
      <c r="OXX280" s="676"/>
      <c r="OXY280" s="676"/>
      <c r="OXZ280" s="676"/>
      <c r="OYA280" s="676"/>
      <c r="OYB280" s="676"/>
      <c r="OYC280" s="676"/>
      <c r="OYD280" s="676"/>
      <c r="OYE280" s="676"/>
      <c r="OYF280" s="676"/>
      <c r="OYG280" s="676"/>
      <c r="OYH280" s="676"/>
      <c r="OYI280" s="676"/>
      <c r="OYJ280" s="676"/>
      <c r="OYK280" s="676"/>
      <c r="OYL280" s="676"/>
      <c r="OYM280" s="676"/>
      <c r="OYN280" s="676"/>
      <c r="OYO280" s="676"/>
      <c r="OYP280" s="676"/>
      <c r="OYQ280" s="676"/>
      <c r="OYR280" s="676"/>
      <c r="OYS280" s="676"/>
      <c r="OYT280" s="676"/>
      <c r="OYU280" s="676"/>
      <c r="OYV280" s="676"/>
      <c r="OYW280" s="676"/>
      <c r="OYX280" s="676"/>
      <c r="OYY280" s="676"/>
      <c r="OYZ280" s="676"/>
      <c r="OZA280" s="676"/>
      <c r="OZB280" s="676"/>
      <c r="OZC280" s="676"/>
      <c r="OZD280" s="676"/>
      <c r="OZE280" s="676"/>
      <c r="OZF280" s="674"/>
      <c r="OZG280" s="674"/>
      <c r="OZH280" s="674"/>
      <c r="OZI280" s="674"/>
      <c r="OZJ280" s="674"/>
      <c r="OZK280" s="674"/>
      <c r="OZL280" s="674"/>
      <c r="OZM280" s="674"/>
      <c r="OZN280" s="674"/>
      <c r="OZO280" s="674"/>
      <c r="OZP280" s="674"/>
      <c r="OZQ280" s="674"/>
      <c r="OZR280" s="674"/>
      <c r="OZS280" s="674"/>
      <c r="OZT280" s="674"/>
      <c r="OZU280" s="674"/>
      <c r="OZV280" s="674"/>
      <c r="OZW280" s="674"/>
      <c r="OZX280" s="674"/>
      <c r="OZY280" s="674"/>
      <c r="OZZ280" s="674"/>
      <c r="PAA280" s="674"/>
      <c r="PAB280" s="674"/>
      <c r="PAC280" s="674"/>
      <c r="PAD280" s="675"/>
      <c r="PAE280" s="675"/>
      <c r="PAF280" s="675"/>
      <c r="PAG280" s="675"/>
      <c r="PAH280" s="675"/>
      <c r="PAI280" s="674"/>
      <c r="PAJ280" s="674"/>
      <c r="PAK280" s="675"/>
      <c r="PAL280" s="675"/>
      <c r="PAM280" s="674"/>
      <c r="PAN280" s="674"/>
      <c r="PAO280" s="675"/>
      <c r="PAP280" s="675"/>
      <c r="PAQ280" s="674"/>
      <c r="PAR280" s="674"/>
      <c r="PAS280" s="674"/>
      <c r="PAT280" s="674"/>
      <c r="PAU280" s="674"/>
      <c r="PAV280" s="674"/>
      <c r="PAW280" s="674"/>
      <c r="PAX280" s="675"/>
      <c r="PAY280" s="675"/>
      <c r="PAZ280" s="674"/>
      <c r="PBA280" s="674"/>
      <c r="PBB280" s="675"/>
      <c r="PBC280" s="675"/>
      <c r="PBD280" s="674"/>
      <c r="PBE280" s="674"/>
      <c r="PBF280" s="674"/>
      <c r="PBG280" s="674"/>
      <c r="PBH280" s="674"/>
      <c r="PBI280" s="673"/>
      <c r="PBJ280" s="677"/>
      <c r="PBK280" s="674"/>
      <c r="PBL280" s="674"/>
      <c r="PBM280" s="674"/>
      <c r="PBN280" s="674"/>
      <c r="PBO280" s="674"/>
      <c r="PBP280" s="674"/>
      <c r="PBQ280" s="674"/>
      <c r="PBR280" s="676"/>
      <c r="PBS280" s="676"/>
      <c r="PBT280" s="676"/>
      <c r="PBU280" s="676"/>
      <c r="PBV280" s="676"/>
      <c r="PBW280" s="676"/>
      <c r="PBX280" s="676"/>
      <c r="PBY280" s="676"/>
      <c r="PBZ280" s="676"/>
      <c r="PCA280" s="676"/>
      <c r="PCB280" s="676"/>
      <c r="PCC280" s="676"/>
      <c r="PCD280" s="676"/>
      <c r="PCE280" s="676"/>
      <c r="PCF280" s="676"/>
      <c r="PCG280" s="676"/>
      <c r="PCH280" s="676"/>
      <c r="PCI280" s="676"/>
      <c r="PCJ280" s="676"/>
      <c r="PCK280" s="676"/>
      <c r="PCL280" s="676"/>
      <c r="PCM280" s="676"/>
      <c r="PCN280" s="676"/>
      <c r="PCO280" s="676"/>
      <c r="PCP280" s="676"/>
      <c r="PCQ280" s="676"/>
      <c r="PCR280" s="676"/>
      <c r="PCS280" s="676"/>
      <c r="PCT280" s="676"/>
      <c r="PCU280" s="676"/>
      <c r="PCV280" s="676"/>
      <c r="PCW280" s="676"/>
      <c r="PCX280" s="676"/>
      <c r="PCY280" s="676"/>
      <c r="PCZ280" s="676"/>
      <c r="PDA280" s="676"/>
      <c r="PDB280" s="676"/>
      <c r="PDC280" s="676"/>
      <c r="PDD280" s="676"/>
      <c r="PDE280" s="676"/>
      <c r="PDF280" s="676"/>
      <c r="PDG280" s="676"/>
      <c r="PDH280" s="676"/>
      <c r="PDI280" s="676"/>
      <c r="PDJ280" s="674"/>
      <c r="PDK280" s="674"/>
      <c r="PDL280" s="674"/>
      <c r="PDM280" s="674"/>
      <c r="PDN280" s="674"/>
      <c r="PDO280" s="674"/>
      <c r="PDP280" s="674"/>
      <c r="PDQ280" s="674"/>
      <c r="PDR280" s="674"/>
      <c r="PDS280" s="674"/>
      <c r="PDT280" s="674"/>
      <c r="PDU280" s="674"/>
      <c r="PDV280" s="674"/>
      <c r="PDW280" s="674"/>
      <c r="PDX280" s="674"/>
      <c r="PDY280" s="674"/>
      <c r="PDZ280" s="674"/>
      <c r="PEA280" s="674"/>
      <c r="PEB280" s="674"/>
      <c r="PEC280" s="674"/>
      <c r="PED280" s="674"/>
      <c r="PEE280" s="674"/>
      <c r="PEF280" s="674"/>
      <c r="PEG280" s="674"/>
      <c r="PEH280" s="675"/>
      <c r="PEI280" s="675"/>
      <c r="PEJ280" s="675"/>
      <c r="PEK280" s="675"/>
      <c r="PEL280" s="675"/>
      <c r="PEM280" s="674"/>
      <c r="PEN280" s="674"/>
      <c r="PEO280" s="675"/>
      <c r="PEP280" s="675"/>
      <c r="PEQ280" s="674"/>
      <c r="PER280" s="674"/>
      <c r="PES280" s="675"/>
      <c r="PET280" s="675"/>
      <c r="PEU280" s="674"/>
      <c r="PEV280" s="674"/>
      <c r="PEW280" s="674"/>
      <c r="PEX280" s="674"/>
      <c r="PEY280" s="674"/>
      <c r="PEZ280" s="674"/>
      <c r="PFA280" s="674"/>
      <c r="PFB280" s="675"/>
      <c r="PFC280" s="675"/>
      <c r="PFD280" s="674"/>
      <c r="PFE280" s="674"/>
      <c r="PFF280" s="675"/>
      <c r="PFG280" s="675"/>
      <c r="PFH280" s="674"/>
      <c r="PFI280" s="674"/>
      <c r="PFJ280" s="674"/>
      <c r="PFK280" s="674"/>
      <c r="PFL280" s="674"/>
      <c r="PFM280" s="673"/>
      <c r="PFN280" s="677"/>
      <c r="PFO280" s="674"/>
      <c r="PFP280" s="674"/>
      <c r="PFQ280" s="674"/>
      <c r="PFR280" s="674"/>
      <c r="PFS280" s="674"/>
      <c r="PFT280" s="674"/>
      <c r="PFU280" s="674"/>
      <c r="PFV280" s="676"/>
      <c r="PFW280" s="676"/>
      <c r="PFX280" s="676"/>
      <c r="PFY280" s="676"/>
      <c r="PFZ280" s="676"/>
      <c r="PGA280" s="676"/>
      <c r="PGB280" s="676"/>
      <c r="PGC280" s="676"/>
      <c r="PGD280" s="676"/>
      <c r="PGE280" s="676"/>
      <c r="PGF280" s="676"/>
      <c r="PGG280" s="676"/>
      <c r="PGH280" s="676"/>
      <c r="PGI280" s="676"/>
      <c r="PGJ280" s="676"/>
      <c r="PGK280" s="676"/>
      <c r="PGL280" s="676"/>
      <c r="PGM280" s="676"/>
      <c r="PGN280" s="676"/>
      <c r="PGO280" s="676"/>
      <c r="PGP280" s="676"/>
      <c r="PGQ280" s="676"/>
      <c r="PGR280" s="676"/>
      <c r="PGS280" s="676"/>
      <c r="PGT280" s="676"/>
      <c r="PGU280" s="676"/>
      <c r="PGV280" s="676"/>
      <c r="PGW280" s="676"/>
      <c r="PGX280" s="676"/>
      <c r="PGY280" s="676"/>
      <c r="PGZ280" s="676"/>
      <c r="PHA280" s="676"/>
      <c r="PHB280" s="676"/>
      <c r="PHC280" s="676"/>
      <c r="PHD280" s="676"/>
      <c r="PHE280" s="676"/>
      <c r="PHF280" s="676"/>
      <c r="PHG280" s="676"/>
      <c r="PHH280" s="676"/>
      <c r="PHI280" s="676"/>
      <c r="PHJ280" s="676"/>
      <c r="PHK280" s="676"/>
      <c r="PHL280" s="676"/>
      <c r="PHM280" s="676"/>
      <c r="PHN280" s="674"/>
      <c r="PHO280" s="674"/>
      <c r="PHP280" s="674"/>
      <c r="PHQ280" s="674"/>
      <c r="PHR280" s="674"/>
      <c r="PHS280" s="674"/>
      <c r="PHT280" s="674"/>
      <c r="PHU280" s="674"/>
      <c r="PHV280" s="674"/>
      <c r="PHW280" s="674"/>
      <c r="PHX280" s="674"/>
      <c r="PHY280" s="674"/>
      <c r="PHZ280" s="674"/>
      <c r="PIA280" s="674"/>
      <c r="PIB280" s="674"/>
      <c r="PIC280" s="674"/>
      <c r="PID280" s="674"/>
      <c r="PIE280" s="674"/>
      <c r="PIF280" s="674"/>
      <c r="PIG280" s="674"/>
      <c r="PIH280" s="674"/>
      <c r="PII280" s="674"/>
      <c r="PIJ280" s="674"/>
      <c r="PIK280" s="674"/>
      <c r="PIL280" s="675"/>
      <c r="PIM280" s="675"/>
      <c r="PIN280" s="675"/>
      <c r="PIO280" s="675"/>
      <c r="PIP280" s="675"/>
      <c r="PIQ280" s="674"/>
      <c r="PIR280" s="674"/>
      <c r="PIS280" s="675"/>
      <c r="PIT280" s="675"/>
      <c r="PIU280" s="674"/>
      <c r="PIV280" s="674"/>
      <c r="PIW280" s="675"/>
      <c r="PIX280" s="675"/>
      <c r="PIY280" s="674"/>
      <c r="PIZ280" s="674"/>
      <c r="PJA280" s="674"/>
      <c r="PJB280" s="674"/>
      <c r="PJC280" s="674"/>
      <c r="PJD280" s="674"/>
      <c r="PJE280" s="674"/>
      <c r="PJF280" s="675"/>
      <c r="PJG280" s="675"/>
      <c r="PJH280" s="674"/>
      <c r="PJI280" s="674"/>
      <c r="PJJ280" s="675"/>
      <c r="PJK280" s="675"/>
      <c r="PJL280" s="674"/>
      <c r="PJM280" s="674"/>
      <c r="PJN280" s="674"/>
      <c r="PJO280" s="674"/>
      <c r="PJP280" s="674"/>
      <c r="PJQ280" s="673"/>
      <c r="PJR280" s="677"/>
      <c r="PJS280" s="674"/>
      <c r="PJT280" s="674"/>
      <c r="PJU280" s="674"/>
      <c r="PJV280" s="674"/>
      <c r="PJW280" s="674"/>
      <c r="PJX280" s="674"/>
      <c r="PJY280" s="674"/>
      <c r="PJZ280" s="676"/>
      <c r="PKA280" s="676"/>
      <c r="PKB280" s="676"/>
      <c r="PKC280" s="676"/>
      <c r="PKD280" s="676"/>
      <c r="PKE280" s="676"/>
      <c r="PKF280" s="676"/>
      <c r="PKG280" s="676"/>
      <c r="PKH280" s="676"/>
      <c r="PKI280" s="676"/>
      <c r="PKJ280" s="676"/>
      <c r="PKK280" s="676"/>
      <c r="PKL280" s="676"/>
      <c r="PKM280" s="676"/>
      <c r="PKN280" s="676"/>
      <c r="PKO280" s="676"/>
      <c r="PKP280" s="676"/>
      <c r="PKQ280" s="676"/>
      <c r="PKR280" s="676"/>
      <c r="PKS280" s="676"/>
      <c r="PKT280" s="676"/>
      <c r="PKU280" s="676"/>
      <c r="PKV280" s="676"/>
      <c r="PKW280" s="676"/>
      <c r="PKX280" s="676"/>
      <c r="PKY280" s="676"/>
      <c r="PKZ280" s="676"/>
      <c r="PLA280" s="676"/>
      <c r="PLB280" s="676"/>
      <c r="PLC280" s="676"/>
      <c r="PLD280" s="676"/>
      <c r="PLE280" s="676"/>
      <c r="PLF280" s="676"/>
      <c r="PLG280" s="676"/>
      <c r="PLH280" s="676"/>
      <c r="PLI280" s="676"/>
      <c r="PLJ280" s="676"/>
      <c r="PLK280" s="676"/>
      <c r="PLL280" s="676"/>
      <c r="PLM280" s="676"/>
      <c r="PLN280" s="676"/>
      <c r="PLO280" s="676"/>
      <c r="PLP280" s="676"/>
      <c r="PLQ280" s="676"/>
      <c r="PLR280" s="674"/>
      <c r="PLS280" s="674"/>
      <c r="PLT280" s="674"/>
      <c r="PLU280" s="674"/>
      <c r="PLV280" s="674"/>
      <c r="PLW280" s="674"/>
      <c r="PLX280" s="674"/>
      <c r="PLY280" s="674"/>
      <c r="PLZ280" s="674"/>
      <c r="PMA280" s="674"/>
      <c r="PMB280" s="674"/>
      <c r="PMC280" s="674"/>
      <c r="PMD280" s="674"/>
      <c r="PME280" s="674"/>
      <c r="PMF280" s="674"/>
      <c r="PMG280" s="674"/>
      <c r="PMH280" s="674"/>
      <c r="PMI280" s="674"/>
      <c r="PMJ280" s="674"/>
      <c r="PMK280" s="674"/>
      <c r="PML280" s="674"/>
      <c r="PMM280" s="674"/>
      <c r="PMN280" s="674"/>
      <c r="PMO280" s="674"/>
      <c r="PMP280" s="675"/>
      <c r="PMQ280" s="675"/>
      <c r="PMR280" s="675"/>
      <c r="PMS280" s="675"/>
      <c r="PMT280" s="675"/>
      <c r="PMU280" s="674"/>
      <c r="PMV280" s="674"/>
      <c r="PMW280" s="675"/>
      <c r="PMX280" s="675"/>
      <c r="PMY280" s="674"/>
      <c r="PMZ280" s="674"/>
      <c r="PNA280" s="675"/>
      <c r="PNB280" s="675"/>
      <c r="PNC280" s="674"/>
      <c r="PND280" s="674"/>
      <c r="PNE280" s="674"/>
      <c r="PNF280" s="674"/>
      <c r="PNG280" s="674"/>
      <c r="PNH280" s="674"/>
      <c r="PNI280" s="674"/>
      <c r="PNJ280" s="675"/>
      <c r="PNK280" s="675"/>
      <c r="PNL280" s="674"/>
      <c r="PNM280" s="674"/>
      <c r="PNN280" s="675"/>
      <c r="PNO280" s="675"/>
      <c r="PNP280" s="674"/>
      <c r="PNQ280" s="674"/>
      <c r="PNR280" s="674"/>
      <c r="PNS280" s="674"/>
      <c r="PNT280" s="674"/>
      <c r="PNU280" s="673"/>
      <c r="PNV280" s="677"/>
      <c r="PNW280" s="674"/>
      <c r="PNX280" s="674"/>
      <c r="PNY280" s="674"/>
      <c r="PNZ280" s="674"/>
      <c r="POA280" s="674"/>
      <c r="POB280" s="674"/>
      <c r="POC280" s="674"/>
      <c r="POD280" s="676"/>
      <c r="POE280" s="676"/>
      <c r="POF280" s="676"/>
      <c r="POG280" s="676"/>
      <c r="POH280" s="676"/>
      <c r="POI280" s="676"/>
      <c r="POJ280" s="676"/>
      <c r="POK280" s="676"/>
      <c r="POL280" s="676"/>
      <c r="POM280" s="676"/>
      <c r="PON280" s="676"/>
      <c r="POO280" s="676"/>
      <c r="POP280" s="676"/>
      <c r="POQ280" s="676"/>
      <c r="POR280" s="676"/>
      <c r="POS280" s="676"/>
      <c r="POT280" s="676"/>
      <c r="POU280" s="676"/>
      <c r="POV280" s="676"/>
      <c r="POW280" s="676"/>
      <c r="POX280" s="676"/>
      <c r="POY280" s="676"/>
      <c r="POZ280" s="676"/>
      <c r="PPA280" s="676"/>
      <c r="PPB280" s="676"/>
      <c r="PPC280" s="676"/>
      <c r="PPD280" s="676"/>
      <c r="PPE280" s="676"/>
      <c r="PPF280" s="676"/>
      <c r="PPG280" s="676"/>
      <c r="PPH280" s="676"/>
      <c r="PPI280" s="676"/>
      <c r="PPJ280" s="676"/>
      <c r="PPK280" s="676"/>
      <c r="PPL280" s="676"/>
      <c r="PPM280" s="676"/>
      <c r="PPN280" s="676"/>
      <c r="PPO280" s="676"/>
      <c r="PPP280" s="676"/>
      <c r="PPQ280" s="676"/>
      <c r="PPR280" s="676"/>
      <c r="PPS280" s="676"/>
      <c r="PPT280" s="676"/>
      <c r="PPU280" s="676"/>
      <c r="PPV280" s="674"/>
      <c r="PPW280" s="674"/>
      <c r="PPX280" s="674"/>
      <c r="PPY280" s="674"/>
      <c r="PPZ280" s="674"/>
      <c r="PQA280" s="674"/>
      <c r="PQB280" s="674"/>
      <c r="PQC280" s="674"/>
      <c r="PQD280" s="674"/>
      <c r="PQE280" s="674"/>
      <c r="PQF280" s="674"/>
      <c r="PQG280" s="674"/>
      <c r="PQH280" s="674"/>
      <c r="PQI280" s="674"/>
      <c r="PQJ280" s="674"/>
      <c r="PQK280" s="674"/>
      <c r="PQL280" s="674"/>
      <c r="PQM280" s="674"/>
      <c r="PQN280" s="674"/>
      <c r="PQO280" s="674"/>
      <c r="PQP280" s="674"/>
      <c r="PQQ280" s="674"/>
      <c r="PQR280" s="674"/>
      <c r="PQS280" s="674"/>
      <c r="PQT280" s="675"/>
      <c r="PQU280" s="675"/>
      <c r="PQV280" s="675"/>
      <c r="PQW280" s="675"/>
      <c r="PQX280" s="675"/>
      <c r="PQY280" s="674"/>
      <c r="PQZ280" s="674"/>
      <c r="PRA280" s="675"/>
      <c r="PRB280" s="675"/>
      <c r="PRC280" s="674"/>
      <c r="PRD280" s="674"/>
      <c r="PRE280" s="675"/>
      <c r="PRF280" s="675"/>
      <c r="PRG280" s="674"/>
      <c r="PRH280" s="674"/>
      <c r="PRI280" s="674"/>
      <c r="PRJ280" s="674"/>
      <c r="PRK280" s="674"/>
      <c r="PRL280" s="674"/>
      <c r="PRM280" s="674"/>
      <c r="PRN280" s="675"/>
      <c r="PRO280" s="675"/>
      <c r="PRP280" s="674"/>
      <c r="PRQ280" s="674"/>
      <c r="PRR280" s="675"/>
      <c r="PRS280" s="675"/>
      <c r="PRT280" s="674"/>
      <c r="PRU280" s="674"/>
      <c r="PRV280" s="674"/>
      <c r="PRW280" s="674"/>
      <c r="PRX280" s="674"/>
      <c r="PRY280" s="673"/>
      <c r="PRZ280" s="677"/>
      <c r="PSA280" s="674"/>
      <c r="PSB280" s="674"/>
      <c r="PSC280" s="674"/>
      <c r="PSD280" s="674"/>
      <c r="PSE280" s="674"/>
      <c r="PSF280" s="674"/>
      <c r="PSG280" s="674"/>
      <c r="PSH280" s="676"/>
      <c r="PSI280" s="676"/>
      <c r="PSJ280" s="676"/>
      <c r="PSK280" s="676"/>
      <c r="PSL280" s="676"/>
      <c r="PSM280" s="676"/>
      <c r="PSN280" s="676"/>
      <c r="PSO280" s="676"/>
      <c r="PSP280" s="676"/>
      <c r="PSQ280" s="676"/>
      <c r="PSR280" s="676"/>
      <c r="PSS280" s="676"/>
      <c r="PST280" s="676"/>
      <c r="PSU280" s="676"/>
      <c r="PSV280" s="676"/>
      <c r="PSW280" s="676"/>
      <c r="PSX280" s="676"/>
      <c r="PSY280" s="676"/>
      <c r="PSZ280" s="676"/>
      <c r="PTA280" s="676"/>
      <c r="PTB280" s="676"/>
      <c r="PTC280" s="676"/>
      <c r="PTD280" s="676"/>
      <c r="PTE280" s="676"/>
      <c r="PTF280" s="676"/>
      <c r="PTG280" s="676"/>
      <c r="PTH280" s="676"/>
      <c r="PTI280" s="676"/>
      <c r="PTJ280" s="676"/>
      <c r="PTK280" s="676"/>
      <c r="PTL280" s="676"/>
      <c r="PTM280" s="676"/>
      <c r="PTN280" s="676"/>
      <c r="PTO280" s="676"/>
      <c r="PTP280" s="676"/>
      <c r="PTQ280" s="676"/>
      <c r="PTR280" s="676"/>
      <c r="PTS280" s="676"/>
      <c r="PTT280" s="676"/>
      <c r="PTU280" s="676"/>
      <c r="PTV280" s="676"/>
      <c r="PTW280" s="676"/>
      <c r="PTX280" s="676"/>
      <c r="PTY280" s="676"/>
      <c r="PTZ280" s="674"/>
      <c r="PUA280" s="674"/>
      <c r="PUB280" s="674"/>
      <c r="PUC280" s="674"/>
      <c r="PUD280" s="674"/>
      <c r="PUE280" s="674"/>
      <c r="PUF280" s="674"/>
      <c r="PUG280" s="674"/>
      <c r="PUH280" s="674"/>
      <c r="PUI280" s="674"/>
      <c r="PUJ280" s="674"/>
      <c r="PUK280" s="674"/>
      <c r="PUL280" s="674"/>
      <c r="PUM280" s="674"/>
      <c r="PUN280" s="674"/>
      <c r="PUO280" s="674"/>
      <c r="PUP280" s="674"/>
      <c r="PUQ280" s="674"/>
      <c r="PUR280" s="674"/>
      <c r="PUS280" s="674"/>
      <c r="PUT280" s="674"/>
      <c r="PUU280" s="674"/>
      <c r="PUV280" s="674"/>
      <c r="PUW280" s="674"/>
      <c r="PUX280" s="675"/>
      <c r="PUY280" s="675"/>
      <c r="PUZ280" s="675"/>
      <c r="PVA280" s="675"/>
      <c r="PVB280" s="675"/>
      <c r="PVC280" s="674"/>
      <c r="PVD280" s="674"/>
      <c r="PVE280" s="675"/>
      <c r="PVF280" s="675"/>
      <c r="PVG280" s="674"/>
      <c r="PVH280" s="674"/>
      <c r="PVI280" s="675"/>
      <c r="PVJ280" s="675"/>
      <c r="PVK280" s="674"/>
      <c r="PVL280" s="674"/>
      <c r="PVM280" s="674"/>
      <c r="PVN280" s="674"/>
      <c r="PVO280" s="674"/>
      <c r="PVP280" s="674"/>
      <c r="PVQ280" s="674"/>
      <c r="PVR280" s="675"/>
      <c r="PVS280" s="675"/>
      <c r="PVT280" s="674"/>
      <c r="PVU280" s="674"/>
      <c r="PVV280" s="675"/>
      <c r="PVW280" s="675"/>
      <c r="PVX280" s="674"/>
      <c r="PVY280" s="674"/>
      <c r="PVZ280" s="674"/>
      <c r="PWA280" s="674"/>
      <c r="PWB280" s="674"/>
      <c r="PWC280" s="673"/>
      <c r="PWD280" s="677"/>
      <c r="PWE280" s="674"/>
      <c r="PWF280" s="674"/>
      <c r="PWG280" s="674"/>
      <c r="PWH280" s="674"/>
      <c r="PWI280" s="674"/>
      <c r="PWJ280" s="674"/>
      <c r="PWK280" s="674"/>
      <c r="PWL280" s="676"/>
      <c r="PWM280" s="676"/>
      <c r="PWN280" s="676"/>
      <c r="PWO280" s="676"/>
      <c r="PWP280" s="676"/>
      <c r="PWQ280" s="676"/>
      <c r="PWR280" s="676"/>
      <c r="PWS280" s="676"/>
      <c r="PWT280" s="676"/>
      <c r="PWU280" s="676"/>
      <c r="PWV280" s="676"/>
      <c r="PWW280" s="676"/>
      <c r="PWX280" s="676"/>
      <c r="PWY280" s="676"/>
      <c r="PWZ280" s="676"/>
      <c r="PXA280" s="676"/>
      <c r="PXB280" s="676"/>
      <c r="PXC280" s="676"/>
      <c r="PXD280" s="676"/>
      <c r="PXE280" s="676"/>
      <c r="PXF280" s="676"/>
      <c r="PXG280" s="676"/>
      <c r="PXH280" s="676"/>
      <c r="PXI280" s="676"/>
      <c r="PXJ280" s="676"/>
      <c r="PXK280" s="676"/>
      <c r="PXL280" s="676"/>
      <c r="PXM280" s="676"/>
      <c r="PXN280" s="676"/>
      <c r="PXO280" s="676"/>
      <c r="PXP280" s="676"/>
      <c r="PXQ280" s="676"/>
      <c r="PXR280" s="676"/>
      <c r="PXS280" s="676"/>
      <c r="PXT280" s="676"/>
      <c r="PXU280" s="676"/>
      <c r="PXV280" s="676"/>
      <c r="PXW280" s="676"/>
      <c r="PXX280" s="676"/>
      <c r="PXY280" s="676"/>
      <c r="PXZ280" s="676"/>
      <c r="PYA280" s="676"/>
      <c r="PYB280" s="676"/>
      <c r="PYC280" s="676"/>
      <c r="PYD280" s="674"/>
      <c r="PYE280" s="674"/>
      <c r="PYF280" s="674"/>
      <c r="PYG280" s="674"/>
      <c r="PYH280" s="674"/>
      <c r="PYI280" s="674"/>
      <c r="PYJ280" s="674"/>
      <c r="PYK280" s="674"/>
      <c r="PYL280" s="674"/>
      <c r="PYM280" s="674"/>
      <c r="PYN280" s="674"/>
      <c r="PYO280" s="674"/>
      <c r="PYP280" s="674"/>
      <c r="PYQ280" s="674"/>
      <c r="PYR280" s="674"/>
      <c r="PYS280" s="674"/>
      <c r="PYT280" s="674"/>
      <c r="PYU280" s="674"/>
      <c r="PYV280" s="674"/>
      <c r="PYW280" s="674"/>
      <c r="PYX280" s="674"/>
      <c r="PYY280" s="674"/>
      <c r="PYZ280" s="674"/>
      <c r="PZA280" s="674"/>
      <c r="PZB280" s="675"/>
      <c r="PZC280" s="675"/>
      <c r="PZD280" s="675"/>
      <c r="PZE280" s="675"/>
      <c r="PZF280" s="675"/>
      <c r="PZG280" s="674"/>
      <c r="PZH280" s="674"/>
      <c r="PZI280" s="675"/>
      <c r="PZJ280" s="675"/>
      <c r="PZK280" s="674"/>
      <c r="PZL280" s="674"/>
      <c r="PZM280" s="675"/>
      <c r="PZN280" s="675"/>
      <c r="PZO280" s="674"/>
      <c r="PZP280" s="674"/>
      <c r="PZQ280" s="674"/>
      <c r="PZR280" s="674"/>
      <c r="PZS280" s="674"/>
      <c r="PZT280" s="674"/>
      <c r="PZU280" s="674"/>
      <c r="PZV280" s="675"/>
      <c r="PZW280" s="675"/>
      <c r="PZX280" s="674"/>
      <c r="PZY280" s="674"/>
      <c r="PZZ280" s="675"/>
      <c r="QAA280" s="675"/>
      <c r="QAB280" s="674"/>
      <c r="QAC280" s="674"/>
      <c r="QAD280" s="674"/>
      <c r="QAE280" s="674"/>
      <c r="QAF280" s="674"/>
      <c r="QAG280" s="673"/>
      <c r="QAH280" s="677"/>
      <c r="QAI280" s="674"/>
      <c r="QAJ280" s="674"/>
      <c r="QAK280" s="674"/>
      <c r="QAL280" s="674"/>
      <c r="QAM280" s="674"/>
      <c r="QAN280" s="674"/>
      <c r="QAO280" s="674"/>
      <c r="QAP280" s="676"/>
      <c r="QAQ280" s="676"/>
      <c r="QAR280" s="676"/>
      <c r="QAS280" s="676"/>
      <c r="QAT280" s="676"/>
      <c r="QAU280" s="676"/>
      <c r="QAV280" s="676"/>
      <c r="QAW280" s="676"/>
      <c r="QAX280" s="676"/>
      <c r="QAY280" s="676"/>
      <c r="QAZ280" s="676"/>
      <c r="QBA280" s="676"/>
      <c r="QBB280" s="676"/>
      <c r="QBC280" s="676"/>
      <c r="QBD280" s="676"/>
      <c r="QBE280" s="676"/>
      <c r="QBF280" s="676"/>
      <c r="QBG280" s="676"/>
      <c r="QBH280" s="676"/>
      <c r="QBI280" s="676"/>
      <c r="QBJ280" s="676"/>
      <c r="QBK280" s="676"/>
      <c r="QBL280" s="676"/>
      <c r="QBM280" s="676"/>
      <c r="QBN280" s="676"/>
      <c r="QBO280" s="676"/>
      <c r="QBP280" s="676"/>
      <c r="QBQ280" s="676"/>
      <c r="QBR280" s="676"/>
      <c r="QBS280" s="676"/>
      <c r="QBT280" s="676"/>
      <c r="QBU280" s="676"/>
      <c r="QBV280" s="676"/>
      <c r="QBW280" s="676"/>
      <c r="QBX280" s="676"/>
      <c r="QBY280" s="676"/>
      <c r="QBZ280" s="676"/>
      <c r="QCA280" s="676"/>
      <c r="QCB280" s="676"/>
      <c r="QCC280" s="676"/>
      <c r="QCD280" s="676"/>
      <c r="QCE280" s="676"/>
      <c r="QCF280" s="676"/>
      <c r="QCG280" s="676"/>
      <c r="QCH280" s="674"/>
      <c r="QCI280" s="674"/>
      <c r="QCJ280" s="674"/>
      <c r="QCK280" s="674"/>
      <c r="QCL280" s="674"/>
      <c r="QCM280" s="674"/>
      <c r="QCN280" s="674"/>
      <c r="QCO280" s="674"/>
      <c r="QCP280" s="674"/>
      <c r="QCQ280" s="674"/>
      <c r="QCR280" s="674"/>
      <c r="QCS280" s="674"/>
      <c r="QCT280" s="674"/>
      <c r="QCU280" s="674"/>
      <c r="QCV280" s="674"/>
      <c r="QCW280" s="674"/>
      <c r="QCX280" s="674"/>
      <c r="QCY280" s="674"/>
      <c r="QCZ280" s="674"/>
      <c r="QDA280" s="674"/>
      <c r="QDB280" s="674"/>
      <c r="QDC280" s="674"/>
      <c r="QDD280" s="674"/>
      <c r="QDE280" s="674"/>
      <c r="QDF280" s="675"/>
      <c r="QDG280" s="675"/>
      <c r="QDH280" s="675"/>
      <c r="QDI280" s="675"/>
      <c r="QDJ280" s="675"/>
      <c r="QDK280" s="674"/>
      <c r="QDL280" s="674"/>
      <c r="QDM280" s="675"/>
      <c r="QDN280" s="675"/>
      <c r="QDO280" s="674"/>
      <c r="QDP280" s="674"/>
      <c r="QDQ280" s="675"/>
      <c r="QDR280" s="675"/>
      <c r="QDS280" s="674"/>
      <c r="QDT280" s="674"/>
      <c r="QDU280" s="674"/>
      <c r="QDV280" s="674"/>
      <c r="QDW280" s="674"/>
      <c r="QDX280" s="674"/>
      <c r="QDY280" s="674"/>
      <c r="QDZ280" s="675"/>
      <c r="QEA280" s="675"/>
      <c r="QEB280" s="674"/>
      <c r="QEC280" s="674"/>
      <c r="QED280" s="675"/>
      <c r="QEE280" s="675"/>
      <c r="QEF280" s="674"/>
      <c r="QEG280" s="674"/>
      <c r="QEH280" s="674"/>
      <c r="QEI280" s="674"/>
      <c r="QEJ280" s="674"/>
      <c r="QEK280" s="673"/>
      <c r="QEL280" s="677"/>
      <c r="QEM280" s="674"/>
      <c r="QEN280" s="674"/>
      <c r="QEO280" s="674"/>
      <c r="QEP280" s="674"/>
      <c r="QEQ280" s="674"/>
      <c r="QER280" s="674"/>
      <c r="QES280" s="674"/>
      <c r="QET280" s="676"/>
      <c r="QEU280" s="676"/>
      <c r="QEV280" s="676"/>
      <c r="QEW280" s="676"/>
      <c r="QEX280" s="676"/>
      <c r="QEY280" s="676"/>
      <c r="QEZ280" s="676"/>
      <c r="QFA280" s="676"/>
      <c r="QFB280" s="676"/>
      <c r="QFC280" s="676"/>
      <c r="QFD280" s="676"/>
      <c r="QFE280" s="676"/>
      <c r="QFF280" s="676"/>
      <c r="QFG280" s="676"/>
      <c r="QFH280" s="676"/>
      <c r="QFI280" s="676"/>
      <c r="QFJ280" s="676"/>
      <c r="QFK280" s="676"/>
      <c r="QFL280" s="676"/>
      <c r="QFM280" s="676"/>
      <c r="QFN280" s="676"/>
      <c r="QFO280" s="676"/>
      <c r="QFP280" s="676"/>
      <c r="QFQ280" s="676"/>
      <c r="QFR280" s="676"/>
      <c r="QFS280" s="676"/>
      <c r="QFT280" s="676"/>
      <c r="QFU280" s="676"/>
      <c r="QFV280" s="676"/>
      <c r="QFW280" s="676"/>
      <c r="QFX280" s="676"/>
      <c r="QFY280" s="676"/>
      <c r="QFZ280" s="676"/>
      <c r="QGA280" s="676"/>
      <c r="QGB280" s="676"/>
      <c r="QGC280" s="676"/>
      <c r="QGD280" s="676"/>
      <c r="QGE280" s="676"/>
      <c r="QGF280" s="676"/>
      <c r="QGG280" s="676"/>
      <c r="QGH280" s="676"/>
      <c r="QGI280" s="676"/>
      <c r="QGJ280" s="676"/>
      <c r="QGK280" s="676"/>
      <c r="QGL280" s="674"/>
      <c r="QGM280" s="674"/>
      <c r="QGN280" s="674"/>
      <c r="QGO280" s="674"/>
      <c r="QGP280" s="674"/>
      <c r="QGQ280" s="674"/>
      <c r="QGR280" s="674"/>
      <c r="QGS280" s="674"/>
      <c r="QGT280" s="674"/>
      <c r="QGU280" s="674"/>
      <c r="QGV280" s="674"/>
      <c r="QGW280" s="674"/>
      <c r="QGX280" s="674"/>
      <c r="QGY280" s="674"/>
      <c r="QGZ280" s="674"/>
      <c r="QHA280" s="674"/>
      <c r="QHB280" s="674"/>
      <c r="QHC280" s="674"/>
      <c r="QHD280" s="674"/>
      <c r="QHE280" s="674"/>
      <c r="QHF280" s="674"/>
      <c r="QHG280" s="674"/>
      <c r="QHH280" s="674"/>
      <c r="QHI280" s="674"/>
      <c r="QHJ280" s="675"/>
      <c r="QHK280" s="675"/>
      <c r="QHL280" s="675"/>
      <c r="QHM280" s="675"/>
      <c r="QHN280" s="675"/>
      <c r="QHO280" s="674"/>
      <c r="QHP280" s="674"/>
      <c r="QHQ280" s="675"/>
      <c r="QHR280" s="675"/>
      <c r="QHS280" s="674"/>
      <c r="QHT280" s="674"/>
      <c r="QHU280" s="675"/>
      <c r="QHV280" s="675"/>
      <c r="QHW280" s="674"/>
      <c r="QHX280" s="674"/>
      <c r="QHY280" s="674"/>
      <c r="QHZ280" s="674"/>
      <c r="QIA280" s="674"/>
      <c r="QIB280" s="674"/>
      <c r="QIC280" s="674"/>
      <c r="QID280" s="675"/>
      <c r="QIE280" s="675"/>
      <c r="QIF280" s="674"/>
      <c r="QIG280" s="674"/>
      <c r="QIH280" s="675"/>
      <c r="QII280" s="675"/>
      <c r="QIJ280" s="674"/>
      <c r="QIK280" s="674"/>
      <c r="QIL280" s="674"/>
      <c r="QIM280" s="674"/>
      <c r="QIN280" s="674"/>
      <c r="QIO280" s="673"/>
      <c r="QIP280" s="677"/>
      <c r="QIQ280" s="674"/>
      <c r="QIR280" s="674"/>
      <c r="QIS280" s="674"/>
      <c r="QIT280" s="674"/>
      <c r="QIU280" s="674"/>
      <c r="QIV280" s="674"/>
      <c r="QIW280" s="674"/>
      <c r="QIX280" s="676"/>
      <c r="QIY280" s="676"/>
      <c r="QIZ280" s="676"/>
      <c r="QJA280" s="676"/>
      <c r="QJB280" s="676"/>
      <c r="QJC280" s="676"/>
      <c r="QJD280" s="676"/>
      <c r="QJE280" s="676"/>
      <c r="QJF280" s="676"/>
      <c r="QJG280" s="676"/>
      <c r="QJH280" s="676"/>
      <c r="QJI280" s="676"/>
      <c r="QJJ280" s="676"/>
      <c r="QJK280" s="676"/>
      <c r="QJL280" s="676"/>
      <c r="QJM280" s="676"/>
      <c r="QJN280" s="676"/>
      <c r="QJO280" s="676"/>
      <c r="QJP280" s="676"/>
      <c r="QJQ280" s="676"/>
      <c r="QJR280" s="676"/>
      <c r="QJS280" s="676"/>
      <c r="QJT280" s="676"/>
      <c r="QJU280" s="676"/>
      <c r="QJV280" s="676"/>
      <c r="QJW280" s="676"/>
      <c r="QJX280" s="676"/>
      <c r="QJY280" s="676"/>
      <c r="QJZ280" s="676"/>
      <c r="QKA280" s="676"/>
      <c r="QKB280" s="676"/>
      <c r="QKC280" s="676"/>
      <c r="QKD280" s="676"/>
      <c r="QKE280" s="676"/>
      <c r="QKF280" s="676"/>
      <c r="QKG280" s="676"/>
      <c r="QKH280" s="676"/>
      <c r="QKI280" s="676"/>
      <c r="QKJ280" s="676"/>
      <c r="QKK280" s="676"/>
      <c r="QKL280" s="676"/>
      <c r="QKM280" s="676"/>
      <c r="QKN280" s="676"/>
      <c r="QKO280" s="676"/>
      <c r="QKP280" s="674"/>
      <c r="QKQ280" s="674"/>
      <c r="QKR280" s="674"/>
      <c r="QKS280" s="674"/>
      <c r="QKT280" s="674"/>
      <c r="QKU280" s="674"/>
      <c r="QKV280" s="674"/>
      <c r="QKW280" s="674"/>
      <c r="QKX280" s="674"/>
      <c r="QKY280" s="674"/>
      <c r="QKZ280" s="674"/>
      <c r="QLA280" s="674"/>
      <c r="QLB280" s="674"/>
      <c r="QLC280" s="674"/>
      <c r="QLD280" s="674"/>
      <c r="QLE280" s="674"/>
      <c r="QLF280" s="674"/>
      <c r="QLG280" s="674"/>
      <c r="QLH280" s="674"/>
      <c r="QLI280" s="674"/>
      <c r="QLJ280" s="674"/>
      <c r="QLK280" s="674"/>
      <c r="QLL280" s="674"/>
      <c r="QLM280" s="674"/>
      <c r="QLN280" s="675"/>
      <c r="QLO280" s="675"/>
      <c r="QLP280" s="675"/>
      <c r="QLQ280" s="675"/>
      <c r="QLR280" s="675"/>
      <c r="QLS280" s="674"/>
      <c r="QLT280" s="674"/>
      <c r="QLU280" s="675"/>
      <c r="QLV280" s="675"/>
      <c r="QLW280" s="674"/>
      <c r="QLX280" s="674"/>
      <c r="QLY280" s="675"/>
      <c r="QLZ280" s="675"/>
      <c r="QMA280" s="674"/>
      <c r="QMB280" s="674"/>
      <c r="QMC280" s="674"/>
      <c r="QMD280" s="674"/>
      <c r="QME280" s="674"/>
      <c r="QMF280" s="674"/>
      <c r="QMG280" s="674"/>
      <c r="QMH280" s="675"/>
      <c r="QMI280" s="675"/>
      <c r="QMJ280" s="674"/>
      <c r="QMK280" s="674"/>
      <c r="QML280" s="675"/>
      <c r="QMM280" s="675"/>
      <c r="QMN280" s="674"/>
      <c r="QMO280" s="674"/>
      <c r="QMP280" s="674"/>
      <c r="QMQ280" s="674"/>
      <c r="QMR280" s="674"/>
      <c r="QMS280" s="673"/>
      <c r="QMT280" s="677"/>
      <c r="QMU280" s="674"/>
      <c r="QMV280" s="674"/>
      <c r="QMW280" s="674"/>
      <c r="QMX280" s="674"/>
      <c r="QMY280" s="674"/>
      <c r="QMZ280" s="674"/>
      <c r="QNA280" s="674"/>
      <c r="QNB280" s="676"/>
      <c r="QNC280" s="676"/>
      <c r="QND280" s="676"/>
      <c r="QNE280" s="676"/>
      <c r="QNF280" s="676"/>
      <c r="QNG280" s="676"/>
      <c r="QNH280" s="676"/>
      <c r="QNI280" s="676"/>
      <c r="QNJ280" s="676"/>
      <c r="QNK280" s="676"/>
      <c r="QNL280" s="676"/>
      <c r="QNM280" s="676"/>
      <c r="QNN280" s="676"/>
      <c r="QNO280" s="676"/>
      <c r="QNP280" s="676"/>
      <c r="QNQ280" s="676"/>
      <c r="QNR280" s="676"/>
      <c r="QNS280" s="676"/>
      <c r="QNT280" s="676"/>
      <c r="QNU280" s="676"/>
      <c r="QNV280" s="676"/>
      <c r="QNW280" s="676"/>
      <c r="QNX280" s="676"/>
      <c r="QNY280" s="676"/>
      <c r="QNZ280" s="676"/>
      <c r="QOA280" s="676"/>
      <c r="QOB280" s="676"/>
      <c r="QOC280" s="676"/>
      <c r="QOD280" s="676"/>
      <c r="QOE280" s="676"/>
      <c r="QOF280" s="676"/>
      <c r="QOG280" s="676"/>
      <c r="QOH280" s="676"/>
      <c r="QOI280" s="676"/>
      <c r="QOJ280" s="676"/>
      <c r="QOK280" s="676"/>
      <c r="QOL280" s="676"/>
      <c r="QOM280" s="676"/>
      <c r="QON280" s="676"/>
      <c r="QOO280" s="676"/>
      <c r="QOP280" s="676"/>
      <c r="QOQ280" s="676"/>
      <c r="QOR280" s="676"/>
      <c r="QOS280" s="676"/>
      <c r="QOT280" s="674"/>
      <c r="QOU280" s="674"/>
      <c r="QOV280" s="674"/>
      <c r="QOW280" s="674"/>
      <c r="QOX280" s="674"/>
      <c r="QOY280" s="674"/>
      <c r="QOZ280" s="674"/>
      <c r="QPA280" s="674"/>
      <c r="QPB280" s="674"/>
      <c r="QPC280" s="674"/>
      <c r="QPD280" s="674"/>
      <c r="QPE280" s="674"/>
      <c r="QPF280" s="674"/>
      <c r="QPG280" s="674"/>
      <c r="QPH280" s="674"/>
      <c r="QPI280" s="674"/>
      <c r="QPJ280" s="674"/>
      <c r="QPK280" s="674"/>
      <c r="QPL280" s="674"/>
      <c r="QPM280" s="674"/>
      <c r="QPN280" s="674"/>
      <c r="QPO280" s="674"/>
      <c r="QPP280" s="674"/>
      <c r="QPQ280" s="674"/>
      <c r="QPR280" s="675"/>
      <c r="QPS280" s="675"/>
      <c r="QPT280" s="675"/>
      <c r="QPU280" s="675"/>
      <c r="QPV280" s="675"/>
      <c r="QPW280" s="674"/>
      <c r="QPX280" s="674"/>
      <c r="QPY280" s="675"/>
      <c r="QPZ280" s="675"/>
      <c r="QQA280" s="674"/>
      <c r="QQB280" s="674"/>
      <c r="QQC280" s="675"/>
      <c r="QQD280" s="675"/>
      <c r="QQE280" s="674"/>
      <c r="QQF280" s="674"/>
      <c r="QQG280" s="674"/>
      <c r="QQH280" s="674"/>
      <c r="QQI280" s="674"/>
      <c r="QQJ280" s="674"/>
      <c r="QQK280" s="674"/>
      <c r="QQL280" s="675"/>
      <c r="QQM280" s="675"/>
      <c r="QQN280" s="674"/>
      <c r="QQO280" s="674"/>
      <c r="QQP280" s="675"/>
      <c r="QQQ280" s="675"/>
      <c r="QQR280" s="674"/>
      <c r="QQS280" s="674"/>
      <c r="QQT280" s="674"/>
      <c r="QQU280" s="674"/>
      <c r="QQV280" s="674"/>
      <c r="QQW280" s="673"/>
      <c r="QQX280" s="677"/>
      <c r="QQY280" s="674"/>
      <c r="QQZ280" s="674"/>
      <c r="QRA280" s="674"/>
      <c r="QRB280" s="674"/>
      <c r="QRC280" s="674"/>
      <c r="QRD280" s="674"/>
      <c r="QRE280" s="674"/>
      <c r="QRF280" s="676"/>
      <c r="QRG280" s="676"/>
      <c r="QRH280" s="676"/>
      <c r="QRI280" s="676"/>
      <c r="QRJ280" s="676"/>
      <c r="QRK280" s="676"/>
      <c r="QRL280" s="676"/>
      <c r="QRM280" s="676"/>
      <c r="QRN280" s="676"/>
      <c r="QRO280" s="676"/>
      <c r="QRP280" s="676"/>
      <c r="QRQ280" s="676"/>
      <c r="QRR280" s="676"/>
      <c r="QRS280" s="676"/>
      <c r="QRT280" s="676"/>
      <c r="QRU280" s="676"/>
      <c r="QRV280" s="676"/>
      <c r="QRW280" s="676"/>
      <c r="QRX280" s="676"/>
      <c r="QRY280" s="676"/>
      <c r="QRZ280" s="676"/>
      <c r="QSA280" s="676"/>
      <c r="QSB280" s="676"/>
      <c r="QSC280" s="676"/>
      <c r="QSD280" s="676"/>
      <c r="QSE280" s="676"/>
      <c r="QSF280" s="676"/>
      <c r="QSG280" s="676"/>
      <c r="QSH280" s="676"/>
      <c r="QSI280" s="676"/>
      <c r="QSJ280" s="676"/>
      <c r="QSK280" s="676"/>
      <c r="QSL280" s="676"/>
      <c r="QSM280" s="676"/>
      <c r="QSN280" s="676"/>
      <c r="QSO280" s="676"/>
      <c r="QSP280" s="676"/>
      <c r="QSQ280" s="676"/>
      <c r="QSR280" s="676"/>
      <c r="QSS280" s="676"/>
      <c r="QST280" s="676"/>
      <c r="QSU280" s="676"/>
      <c r="QSV280" s="676"/>
      <c r="QSW280" s="676"/>
      <c r="QSX280" s="674"/>
      <c r="QSY280" s="674"/>
      <c r="QSZ280" s="674"/>
      <c r="QTA280" s="674"/>
      <c r="QTB280" s="674"/>
      <c r="QTC280" s="674"/>
      <c r="QTD280" s="674"/>
      <c r="QTE280" s="674"/>
      <c r="QTF280" s="674"/>
      <c r="QTG280" s="674"/>
      <c r="QTH280" s="674"/>
      <c r="QTI280" s="674"/>
      <c r="QTJ280" s="674"/>
      <c r="QTK280" s="674"/>
      <c r="QTL280" s="674"/>
      <c r="QTM280" s="674"/>
      <c r="QTN280" s="674"/>
      <c r="QTO280" s="674"/>
      <c r="QTP280" s="674"/>
      <c r="QTQ280" s="674"/>
      <c r="QTR280" s="674"/>
      <c r="QTS280" s="674"/>
      <c r="QTT280" s="674"/>
      <c r="QTU280" s="674"/>
      <c r="QTV280" s="675"/>
      <c r="QTW280" s="675"/>
      <c r="QTX280" s="675"/>
      <c r="QTY280" s="675"/>
      <c r="QTZ280" s="675"/>
      <c r="QUA280" s="674"/>
      <c r="QUB280" s="674"/>
      <c r="QUC280" s="675"/>
      <c r="QUD280" s="675"/>
      <c r="QUE280" s="674"/>
      <c r="QUF280" s="674"/>
      <c r="QUG280" s="675"/>
      <c r="QUH280" s="675"/>
      <c r="QUI280" s="674"/>
      <c r="QUJ280" s="674"/>
      <c r="QUK280" s="674"/>
      <c r="QUL280" s="674"/>
      <c r="QUM280" s="674"/>
      <c r="QUN280" s="674"/>
      <c r="QUO280" s="674"/>
      <c r="QUP280" s="675"/>
      <c r="QUQ280" s="675"/>
      <c r="QUR280" s="674"/>
      <c r="QUS280" s="674"/>
      <c r="QUT280" s="675"/>
      <c r="QUU280" s="675"/>
      <c r="QUV280" s="674"/>
      <c r="QUW280" s="674"/>
      <c r="QUX280" s="674"/>
      <c r="QUY280" s="674"/>
      <c r="QUZ280" s="674"/>
      <c r="QVA280" s="673"/>
      <c r="QVB280" s="677"/>
      <c r="QVC280" s="674"/>
      <c r="QVD280" s="674"/>
      <c r="QVE280" s="674"/>
      <c r="QVF280" s="674"/>
      <c r="QVG280" s="674"/>
      <c r="QVH280" s="674"/>
      <c r="QVI280" s="674"/>
      <c r="QVJ280" s="676"/>
      <c r="QVK280" s="676"/>
      <c r="QVL280" s="676"/>
      <c r="QVM280" s="676"/>
      <c r="QVN280" s="676"/>
      <c r="QVO280" s="676"/>
      <c r="QVP280" s="676"/>
      <c r="QVQ280" s="676"/>
      <c r="QVR280" s="676"/>
      <c r="QVS280" s="676"/>
      <c r="QVT280" s="676"/>
      <c r="QVU280" s="676"/>
      <c r="QVV280" s="676"/>
      <c r="QVW280" s="676"/>
      <c r="QVX280" s="676"/>
      <c r="QVY280" s="676"/>
      <c r="QVZ280" s="676"/>
      <c r="QWA280" s="676"/>
      <c r="QWB280" s="676"/>
      <c r="QWC280" s="676"/>
      <c r="QWD280" s="676"/>
      <c r="QWE280" s="676"/>
      <c r="QWF280" s="676"/>
      <c r="QWG280" s="676"/>
      <c r="QWH280" s="676"/>
      <c r="QWI280" s="676"/>
      <c r="QWJ280" s="676"/>
      <c r="QWK280" s="676"/>
      <c r="QWL280" s="676"/>
      <c r="QWM280" s="676"/>
      <c r="QWN280" s="676"/>
      <c r="QWO280" s="676"/>
      <c r="QWP280" s="676"/>
      <c r="QWQ280" s="676"/>
      <c r="QWR280" s="676"/>
      <c r="QWS280" s="676"/>
      <c r="QWT280" s="676"/>
      <c r="QWU280" s="676"/>
      <c r="QWV280" s="676"/>
      <c r="QWW280" s="676"/>
      <c r="QWX280" s="676"/>
      <c r="QWY280" s="676"/>
      <c r="QWZ280" s="676"/>
      <c r="QXA280" s="676"/>
      <c r="QXB280" s="674"/>
      <c r="QXC280" s="674"/>
      <c r="QXD280" s="674"/>
      <c r="QXE280" s="674"/>
      <c r="QXF280" s="674"/>
      <c r="QXG280" s="674"/>
      <c r="QXH280" s="674"/>
      <c r="QXI280" s="674"/>
      <c r="QXJ280" s="674"/>
      <c r="QXK280" s="674"/>
      <c r="QXL280" s="674"/>
      <c r="QXM280" s="674"/>
      <c r="QXN280" s="674"/>
      <c r="QXO280" s="674"/>
      <c r="QXP280" s="674"/>
      <c r="QXQ280" s="674"/>
      <c r="QXR280" s="674"/>
      <c r="QXS280" s="674"/>
      <c r="QXT280" s="674"/>
      <c r="QXU280" s="674"/>
      <c r="QXV280" s="674"/>
      <c r="QXW280" s="674"/>
      <c r="QXX280" s="674"/>
      <c r="QXY280" s="674"/>
      <c r="QXZ280" s="675"/>
      <c r="QYA280" s="675"/>
      <c r="QYB280" s="675"/>
      <c r="QYC280" s="675"/>
      <c r="QYD280" s="675"/>
      <c r="QYE280" s="674"/>
      <c r="QYF280" s="674"/>
      <c r="QYG280" s="675"/>
      <c r="QYH280" s="675"/>
      <c r="QYI280" s="674"/>
      <c r="QYJ280" s="674"/>
      <c r="QYK280" s="675"/>
      <c r="QYL280" s="675"/>
      <c r="QYM280" s="674"/>
      <c r="QYN280" s="674"/>
      <c r="QYO280" s="674"/>
      <c r="QYP280" s="674"/>
      <c r="QYQ280" s="674"/>
      <c r="QYR280" s="674"/>
      <c r="QYS280" s="674"/>
      <c r="QYT280" s="675"/>
      <c r="QYU280" s="675"/>
      <c r="QYV280" s="674"/>
      <c r="QYW280" s="674"/>
      <c r="QYX280" s="675"/>
      <c r="QYY280" s="675"/>
      <c r="QYZ280" s="674"/>
      <c r="QZA280" s="674"/>
      <c r="QZB280" s="674"/>
      <c r="QZC280" s="674"/>
      <c r="QZD280" s="674"/>
      <c r="QZE280" s="673"/>
      <c r="QZF280" s="677"/>
      <c r="QZG280" s="674"/>
      <c r="QZH280" s="674"/>
      <c r="QZI280" s="674"/>
      <c r="QZJ280" s="674"/>
      <c r="QZK280" s="674"/>
      <c r="QZL280" s="674"/>
      <c r="QZM280" s="674"/>
      <c r="QZN280" s="676"/>
      <c r="QZO280" s="676"/>
      <c r="QZP280" s="676"/>
      <c r="QZQ280" s="676"/>
      <c r="QZR280" s="676"/>
      <c r="QZS280" s="676"/>
      <c r="QZT280" s="676"/>
      <c r="QZU280" s="676"/>
      <c r="QZV280" s="676"/>
      <c r="QZW280" s="676"/>
      <c r="QZX280" s="676"/>
      <c r="QZY280" s="676"/>
      <c r="QZZ280" s="676"/>
      <c r="RAA280" s="676"/>
      <c r="RAB280" s="676"/>
      <c r="RAC280" s="676"/>
      <c r="RAD280" s="676"/>
      <c r="RAE280" s="676"/>
      <c r="RAF280" s="676"/>
      <c r="RAG280" s="676"/>
      <c r="RAH280" s="676"/>
      <c r="RAI280" s="676"/>
      <c r="RAJ280" s="676"/>
      <c r="RAK280" s="676"/>
      <c r="RAL280" s="676"/>
      <c r="RAM280" s="676"/>
      <c r="RAN280" s="676"/>
      <c r="RAO280" s="676"/>
      <c r="RAP280" s="676"/>
      <c r="RAQ280" s="676"/>
      <c r="RAR280" s="676"/>
      <c r="RAS280" s="676"/>
      <c r="RAT280" s="676"/>
      <c r="RAU280" s="676"/>
      <c r="RAV280" s="676"/>
      <c r="RAW280" s="676"/>
      <c r="RAX280" s="676"/>
      <c r="RAY280" s="676"/>
      <c r="RAZ280" s="676"/>
      <c r="RBA280" s="676"/>
      <c r="RBB280" s="676"/>
      <c r="RBC280" s="676"/>
      <c r="RBD280" s="676"/>
      <c r="RBE280" s="676"/>
      <c r="RBF280" s="674"/>
      <c r="RBG280" s="674"/>
      <c r="RBH280" s="674"/>
      <c r="RBI280" s="674"/>
      <c r="RBJ280" s="674"/>
      <c r="RBK280" s="674"/>
      <c r="RBL280" s="674"/>
      <c r="RBM280" s="674"/>
      <c r="RBN280" s="674"/>
      <c r="RBO280" s="674"/>
      <c r="RBP280" s="674"/>
      <c r="RBQ280" s="674"/>
      <c r="RBR280" s="674"/>
      <c r="RBS280" s="674"/>
      <c r="RBT280" s="674"/>
      <c r="RBU280" s="674"/>
      <c r="RBV280" s="674"/>
      <c r="RBW280" s="674"/>
      <c r="RBX280" s="674"/>
      <c r="RBY280" s="674"/>
      <c r="RBZ280" s="674"/>
      <c r="RCA280" s="674"/>
      <c r="RCB280" s="674"/>
    </row>
    <row r="281" spans="1:12248" s="80" customFormat="1" ht="79.5" customHeight="1" x14ac:dyDescent="0.3">
      <c r="A281" s="746"/>
      <c r="B281" s="747">
        <v>1</v>
      </c>
      <c r="C281" s="122" t="s">
        <v>472</v>
      </c>
      <c r="D281" s="182"/>
      <c r="E281" s="182"/>
      <c r="F281" s="182"/>
      <c r="G281" s="182"/>
      <c r="H281" s="182"/>
      <c r="I281" s="182"/>
      <c r="J281" s="603"/>
      <c r="K281" s="182"/>
      <c r="L281" s="663"/>
      <c r="M281" s="663"/>
      <c r="N281" s="663"/>
      <c r="O281" s="663"/>
      <c r="P281" s="663"/>
      <c r="Q281" s="663"/>
      <c r="R281" s="663"/>
      <c r="S281" s="661">
        <f>W281</f>
        <v>387276.96815999999</v>
      </c>
      <c r="T281" s="569">
        <v>0</v>
      </c>
      <c r="U281" s="663"/>
      <c r="V281" s="621"/>
      <c r="W281" s="661">
        <v>387276.96815999999</v>
      </c>
      <c r="X281" s="621">
        <v>0</v>
      </c>
      <c r="Y281" s="663"/>
      <c r="Z281" s="621"/>
      <c r="AA281" s="663"/>
      <c r="AB281" s="663"/>
      <c r="AC281" s="128"/>
      <c r="AD281" s="641"/>
      <c r="AE281" s="663"/>
      <c r="AF281" s="641"/>
      <c r="AG281" s="663"/>
      <c r="AH281" s="641"/>
      <c r="AI281" s="663"/>
      <c r="AJ281" s="641"/>
      <c r="AK281" s="663"/>
      <c r="AL281" s="663"/>
      <c r="AM281" s="663"/>
      <c r="AN281" s="663"/>
      <c r="AO281" s="663"/>
      <c r="AP281" s="663"/>
      <c r="AQ281" s="663"/>
      <c r="AR281" s="663"/>
      <c r="AS281" s="663"/>
      <c r="AT281" s="663"/>
      <c r="AU281" s="663"/>
      <c r="AV281" s="663"/>
      <c r="AW281" s="663"/>
      <c r="AX281" s="663"/>
      <c r="AY281" s="663"/>
      <c r="AZ281" s="663"/>
      <c r="BA281" s="663"/>
      <c r="BB281" s="663"/>
      <c r="BC281" s="663"/>
      <c r="BD281" s="663"/>
      <c r="BE281" s="663"/>
      <c r="BF281" s="663"/>
      <c r="BG281" s="663"/>
      <c r="BH281" s="663"/>
      <c r="BI281" s="663"/>
      <c r="BJ281" s="663"/>
      <c r="BK281" s="663"/>
      <c r="BL281" s="663"/>
      <c r="BM281" s="663"/>
      <c r="BN281" s="663"/>
      <c r="BO281" s="663"/>
      <c r="BP281" s="663"/>
      <c r="BQ281" s="663"/>
      <c r="BR281" s="663"/>
      <c r="BS281" s="663"/>
      <c r="BT281" s="663"/>
      <c r="BU281" s="663"/>
      <c r="BV281" s="663"/>
      <c r="BW281" s="663"/>
      <c r="BX281" s="663"/>
      <c r="BY281" s="663"/>
      <c r="BZ281" s="663"/>
      <c r="CA281" s="663"/>
      <c r="CB281" s="663"/>
      <c r="CC281" s="663"/>
      <c r="CD281" s="663"/>
      <c r="CE281" s="663"/>
      <c r="CF281" s="663"/>
      <c r="CG281" s="663"/>
      <c r="CH281" s="663"/>
      <c r="CI281" s="663"/>
      <c r="CJ281" s="663"/>
      <c r="CK281" s="663"/>
      <c r="CL281" s="663"/>
      <c r="CM281" s="663"/>
      <c r="CN281" s="663"/>
      <c r="CO281" s="206"/>
      <c r="CP281" s="748"/>
      <c r="CQ281" s="748"/>
      <c r="CR281" s="748"/>
      <c r="CS281" s="748"/>
      <c r="CT281" s="748"/>
      <c r="CU281" s="748"/>
      <c r="CV281" s="748"/>
      <c r="CW281" s="748"/>
      <c r="CX281" s="748"/>
      <c r="CY281" s="748"/>
      <c r="CZ281" s="748"/>
      <c r="DA281" s="748"/>
      <c r="DB281" s="748"/>
      <c r="DC281" s="749"/>
      <c r="DD281" s="749"/>
      <c r="DE281" s="749"/>
      <c r="DF281" s="749"/>
      <c r="DG281" s="750"/>
      <c r="DH281" s="750"/>
      <c r="DI281" s="750"/>
      <c r="DJ281" s="750"/>
      <c r="DK281" s="750"/>
      <c r="DL281" s="750"/>
      <c r="DM281" s="750"/>
      <c r="DN281" s="750"/>
      <c r="DO281" s="750"/>
      <c r="DP281" s="750"/>
      <c r="DQ281" s="750"/>
      <c r="DR281" s="750"/>
      <c r="DS281" s="750"/>
      <c r="DT281" s="750"/>
      <c r="DU281" s="750"/>
      <c r="DV281" s="750"/>
      <c r="DW281" s="750"/>
      <c r="DX281" s="750"/>
      <c r="DY281" s="750"/>
      <c r="DZ281" s="748"/>
      <c r="EA281" s="748"/>
      <c r="EB281" s="748"/>
      <c r="EC281" s="748"/>
      <c r="ED281" s="748"/>
      <c r="EE281" s="748"/>
      <c r="EF281" s="748"/>
      <c r="EG281" s="748"/>
      <c r="EH281" s="748"/>
      <c r="EI281" s="748"/>
      <c r="EJ281" s="748"/>
      <c r="EK281" s="748"/>
      <c r="EL281" s="748"/>
      <c r="EM281" s="748"/>
      <c r="EN281" s="748"/>
      <c r="EO281" s="748"/>
      <c r="EP281" s="748"/>
      <c r="EQ281" s="748"/>
      <c r="ER281" s="748"/>
      <c r="ES281" s="748"/>
      <c r="ET281" s="748"/>
      <c r="EU281" s="748"/>
      <c r="EV281" s="748"/>
      <c r="EW281" s="748"/>
      <c r="EX281" s="749"/>
      <c r="EY281" s="749"/>
      <c r="EZ281" s="749"/>
      <c r="FA281" s="749"/>
      <c r="FB281" s="749"/>
      <c r="FC281" s="748"/>
      <c r="FD281" s="748"/>
      <c r="FE281" s="749"/>
      <c r="FF281" s="749"/>
      <c r="FG281" s="748"/>
      <c r="FH281" s="748"/>
      <c r="FI281" s="749"/>
      <c r="FJ281" s="749"/>
      <c r="FK281" s="748"/>
      <c r="FL281" s="748"/>
      <c r="FM281" s="748"/>
      <c r="FN281" s="748"/>
      <c r="FO281" s="748"/>
      <c r="FP281" s="748"/>
      <c r="FQ281" s="748"/>
      <c r="FR281" s="749"/>
      <c r="FS281" s="749"/>
      <c r="FT281" s="748"/>
      <c r="FU281" s="748"/>
      <c r="FV281" s="749"/>
      <c r="FW281" s="749"/>
      <c r="FX281" s="748"/>
      <c r="FY281" s="748"/>
      <c r="FZ281" s="748"/>
      <c r="GA281" s="748"/>
      <c r="GB281" s="748"/>
      <c r="GC281" s="746"/>
      <c r="GD281" s="751"/>
      <c r="GE281" s="748"/>
      <c r="GF281" s="748"/>
      <c r="GG281" s="748"/>
      <c r="GH281" s="748"/>
      <c r="GI281" s="748"/>
      <c r="GJ281" s="748"/>
      <c r="GK281" s="748"/>
      <c r="GL281" s="750"/>
      <c r="GM281" s="750"/>
      <c r="GN281" s="750"/>
      <c r="GO281" s="750"/>
      <c r="GP281" s="750"/>
      <c r="GQ281" s="750"/>
      <c r="GR281" s="750"/>
      <c r="GS281" s="750"/>
      <c r="GT281" s="750"/>
      <c r="GU281" s="750"/>
      <c r="GV281" s="750"/>
      <c r="GW281" s="750"/>
      <c r="GX281" s="750"/>
      <c r="GY281" s="750"/>
      <c r="GZ281" s="750"/>
      <c r="HA281" s="750"/>
      <c r="HB281" s="750"/>
      <c r="HC281" s="750"/>
      <c r="HD281" s="750"/>
      <c r="HE281" s="750"/>
      <c r="HF281" s="750"/>
      <c r="HG281" s="750"/>
      <c r="HH281" s="750"/>
      <c r="HI281" s="750"/>
      <c r="HJ281" s="750"/>
      <c r="HK281" s="750"/>
      <c r="HL281" s="750"/>
      <c r="HM281" s="750"/>
      <c r="HN281" s="750"/>
      <c r="HO281" s="750"/>
      <c r="HP281" s="750"/>
      <c r="HQ281" s="750"/>
      <c r="HR281" s="750"/>
      <c r="HS281" s="750"/>
      <c r="HT281" s="750"/>
      <c r="HU281" s="750"/>
      <c r="HV281" s="750"/>
      <c r="HW281" s="750"/>
      <c r="HX281" s="750"/>
      <c r="HY281" s="750"/>
      <c r="HZ281" s="750"/>
      <c r="IA281" s="750"/>
      <c r="IB281" s="750"/>
      <c r="IC281" s="750"/>
      <c r="ID281" s="748"/>
      <c r="IE281" s="748"/>
      <c r="IF281" s="748"/>
      <c r="IG281" s="748"/>
      <c r="IH281" s="748"/>
      <c r="II281" s="748"/>
      <c r="IJ281" s="748"/>
      <c r="IK281" s="748"/>
      <c r="IL281" s="748"/>
      <c r="IM281" s="748"/>
      <c r="IN281" s="748"/>
      <c r="IO281" s="748"/>
      <c r="IP281" s="748"/>
      <c r="IQ281" s="748"/>
      <c r="IR281" s="748"/>
      <c r="IS281" s="748"/>
      <c r="IT281" s="748"/>
      <c r="IU281" s="748"/>
      <c r="IV281" s="748"/>
      <c r="IW281" s="748"/>
      <c r="IX281" s="748"/>
      <c r="IY281" s="748"/>
      <c r="IZ281" s="748"/>
      <c r="JA281" s="748"/>
      <c r="JB281" s="749"/>
      <c r="JC281" s="749"/>
      <c r="JD281" s="749"/>
      <c r="JE281" s="749"/>
      <c r="JF281" s="749"/>
      <c r="JG281" s="748"/>
      <c r="JH281" s="748"/>
      <c r="JI281" s="749"/>
      <c r="JJ281" s="749"/>
      <c r="JK281" s="748"/>
      <c r="JL281" s="748"/>
      <c r="JM281" s="749"/>
      <c r="JN281" s="749"/>
      <c r="JO281" s="748"/>
      <c r="JP281" s="748"/>
      <c r="JQ281" s="748"/>
      <c r="JR281" s="748"/>
      <c r="JS281" s="748"/>
      <c r="JT281" s="748"/>
      <c r="JU281" s="748"/>
      <c r="JV281" s="749"/>
      <c r="JW281" s="749"/>
      <c r="JX281" s="748"/>
      <c r="JY281" s="748"/>
      <c r="JZ281" s="749"/>
      <c r="KA281" s="749"/>
      <c r="KB281" s="748"/>
      <c r="KC281" s="748"/>
      <c r="KD281" s="748"/>
      <c r="KE281" s="748"/>
      <c r="KF281" s="748"/>
      <c r="KG281" s="746"/>
      <c r="KH281" s="751"/>
      <c r="KI281" s="748"/>
      <c r="KJ281" s="748"/>
      <c r="KK281" s="748"/>
      <c r="KL281" s="748"/>
      <c r="KM281" s="748"/>
      <c r="KN281" s="748"/>
      <c r="KO281" s="748"/>
      <c r="KP281" s="750"/>
      <c r="KQ281" s="750"/>
      <c r="KR281" s="750"/>
      <c r="KS281" s="750"/>
      <c r="KT281" s="750"/>
      <c r="KU281" s="750"/>
      <c r="KV281" s="750"/>
      <c r="KW281" s="750"/>
      <c r="KX281" s="750"/>
      <c r="KY281" s="750"/>
      <c r="KZ281" s="750"/>
      <c r="LA281" s="750"/>
      <c r="LB281" s="750"/>
      <c r="LC281" s="750"/>
      <c r="LD281" s="750"/>
      <c r="LE281" s="750"/>
      <c r="LF281" s="750"/>
      <c r="LG281" s="750"/>
      <c r="LH281" s="750"/>
      <c r="LI281" s="750"/>
      <c r="LJ281" s="750"/>
      <c r="LK281" s="750"/>
      <c r="LL281" s="750"/>
      <c r="LM281" s="750"/>
      <c r="LN281" s="750"/>
      <c r="LO281" s="750"/>
      <c r="LP281" s="750"/>
      <c r="LQ281" s="750"/>
      <c r="LR281" s="750"/>
      <c r="LS281" s="750"/>
      <c r="LT281" s="750"/>
      <c r="LU281" s="750"/>
      <c r="LV281" s="750"/>
      <c r="LW281" s="750"/>
      <c r="LX281" s="750"/>
      <c r="LY281" s="750"/>
      <c r="LZ281" s="750"/>
      <c r="MA281" s="750"/>
      <c r="MB281" s="750"/>
      <c r="MC281" s="750"/>
      <c r="MD281" s="750"/>
      <c r="ME281" s="750"/>
      <c r="MF281" s="750"/>
      <c r="MG281" s="750"/>
      <c r="MH281" s="748"/>
      <c r="MI281" s="748"/>
      <c r="MJ281" s="748"/>
      <c r="MK281" s="748"/>
      <c r="ML281" s="748"/>
      <c r="MM281" s="748"/>
      <c r="MN281" s="748"/>
      <c r="MO281" s="748"/>
      <c r="MP281" s="748"/>
      <c r="MQ281" s="748"/>
      <c r="MR281" s="748"/>
      <c r="MS281" s="748"/>
      <c r="MT281" s="748"/>
      <c r="MU281" s="748"/>
      <c r="MV281" s="748"/>
      <c r="MW281" s="748"/>
      <c r="MX281" s="748"/>
      <c r="MY281" s="748"/>
      <c r="MZ281" s="748"/>
      <c r="NA281" s="748"/>
      <c r="NB281" s="748"/>
      <c r="NC281" s="748"/>
      <c r="ND281" s="748"/>
      <c r="NE281" s="748"/>
      <c r="NF281" s="749"/>
      <c r="NG281" s="749"/>
      <c r="NH281" s="749"/>
      <c r="NI281" s="749"/>
      <c r="NJ281" s="749"/>
      <c r="NK281" s="748"/>
      <c r="NL281" s="748"/>
      <c r="NM281" s="749"/>
      <c r="NN281" s="749"/>
      <c r="NO281" s="748"/>
      <c r="NP281" s="748"/>
      <c r="NQ281" s="749"/>
      <c r="NR281" s="749"/>
      <c r="NS281" s="748"/>
      <c r="NT281" s="748"/>
      <c r="NU281" s="748"/>
      <c r="NV281" s="748"/>
      <c r="NW281" s="748"/>
      <c r="NX281" s="748"/>
      <c r="NY281" s="748"/>
      <c r="NZ281" s="749"/>
      <c r="OA281" s="749"/>
      <c r="OB281" s="748"/>
      <c r="OC281" s="748"/>
      <c r="OD281" s="749"/>
      <c r="OE281" s="749"/>
      <c r="OF281" s="748"/>
      <c r="OG281" s="748"/>
      <c r="OH281" s="748"/>
      <c r="OI281" s="748"/>
      <c r="OJ281" s="748"/>
      <c r="OK281" s="746"/>
      <c r="OL281" s="751"/>
      <c r="OM281" s="748"/>
      <c r="ON281" s="748"/>
      <c r="OO281" s="748"/>
      <c r="OP281" s="748"/>
      <c r="OQ281" s="748"/>
      <c r="OR281" s="748"/>
      <c r="OS281" s="748"/>
      <c r="OT281" s="750"/>
      <c r="OU281" s="750"/>
      <c r="OV281" s="750"/>
      <c r="OW281" s="750"/>
      <c r="OX281" s="750"/>
      <c r="OY281" s="750"/>
      <c r="OZ281" s="750"/>
      <c r="PA281" s="750"/>
      <c r="PB281" s="750"/>
      <c r="PC281" s="750"/>
      <c r="PD281" s="750"/>
      <c r="PE281" s="750"/>
      <c r="PF281" s="750"/>
      <c r="PG281" s="750"/>
      <c r="PH281" s="750"/>
      <c r="PI281" s="750"/>
      <c r="PJ281" s="750"/>
      <c r="PK281" s="750"/>
      <c r="PL281" s="750"/>
      <c r="PM281" s="750"/>
      <c r="PN281" s="750"/>
      <c r="PO281" s="750"/>
      <c r="PP281" s="750"/>
      <c r="PQ281" s="750"/>
      <c r="PR281" s="750"/>
      <c r="PS281" s="750"/>
      <c r="PT281" s="750"/>
      <c r="PU281" s="750"/>
      <c r="PV281" s="750"/>
      <c r="PW281" s="750"/>
      <c r="PX281" s="750"/>
      <c r="PY281" s="750"/>
      <c r="PZ281" s="750"/>
      <c r="QA281" s="750"/>
      <c r="QB281" s="750"/>
      <c r="QC281" s="750"/>
      <c r="QD281" s="750"/>
      <c r="QE281" s="750"/>
      <c r="QF281" s="750"/>
      <c r="QG281" s="750"/>
      <c r="QH281" s="750"/>
      <c r="QI281" s="750"/>
      <c r="QJ281" s="750"/>
      <c r="QK281" s="750"/>
      <c r="QL281" s="748"/>
      <c r="QM281" s="748"/>
      <c r="QN281" s="748"/>
      <c r="QO281" s="748"/>
      <c r="QP281" s="748"/>
      <c r="QQ281" s="748"/>
      <c r="QR281" s="748"/>
      <c r="QS281" s="748"/>
      <c r="QT281" s="748"/>
      <c r="QU281" s="748"/>
      <c r="QV281" s="748"/>
      <c r="QW281" s="748"/>
      <c r="QX281" s="748"/>
      <c r="QY281" s="748"/>
      <c r="QZ281" s="748"/>
      <c r="RA281" s="748"/>
      <c r="RB281" s="748"/>
      <c r="RC281" s="748"/>
      <c r="RD281" s="748"/>
      <c r="RE281" s="748"/>
      <c r="RF281" s="748"/>
      <c r="RG281" s="748"/>
      <c r="RH281" s="748"/>
      <c r="RI281" s="748"/>
      <c r="RJ281" s="749"/>
      <c r="RK281" s="749"/>
      <c r="RL281" s="749"/>
      <c r="RM281" s="749"/>
      <c r="RN281" s="749"/>
      <c r="RO281" s="748"/>
      <c r="RP281" s="748"/>
      <c r="RQ281" s="749"/>
      <c r="RR281" s="749"/>
      <c r="RS281" s="748"/>
      <c r="RT281" s="748"/>
      <c r="RU281" s="749"/>
      <c r="RV281" s="749"/>
      <c r="RW281" s="748"/>
      <c r="RX281" s="748"/>
      <c r="RY281" s="748"/>
      <c r="RZ281" s="748"/>
      <c r="SA281" s="748"/>
      <c r="SB281" s="748"/>
      <c r="SC281" s="748"/>
      <c r="SD281" s="749"/>
      <c r="SE281" s="749"/>
      <c r="SF281" s="748"/>
      <c r="SG281" s="748"/>
      <c r="SH281" s="749"/>
      <c r="SI281" s="749"/>
      <c r="SJ281" s="748"/>
      <c r="SK281" s="748"/>
      <c r="SL281" s="748"/>
      <c r="SM281" s="748"/>
      <c r="SN281" s="748"/>
      <c r="SO281" s="746"/>
      <c r="SP281" s="751"/>
      <c r="SQ281" s="748"/>
      <c r="SR281" s="748"/>
      <c r="SS281" s="748"/>
      <c r="ST281" s="748"/>
      <c r="SU281" s="748"/>
      <c r="SV281" s="748"/>
      <c r="SW281" s="748"/>
      <c r="SX281" s="750"/>
      <c r="SY281" s="750"/>
      <c r="SZ281" s="750"/>
      <c r="TA281" s="750"/>
      <c r="TB281" s="750"/>
      <c r="TC281" s="750"/>
      <c r="TD281" s="750"/>
      <c r="TE281" s="750"/>
      <c r="TF281" s="750"/>
      <c r="TG281" s="750"/>
      <c r="TH281" s="750"/>
      <c r="TI281" s="750"/>
      <c r="TJ281" s="750"/>
      <c r="TK281" s="750"/>
      <c r="TL281" s="750"/>
      <c r="TM281" s="750"/>
      <c r="TN281" s="750"/>
      <c r="TO281" s="750"/>
      <c r="TP281" s="750"/>
      <c r="TQ281" s="750"/>
      <c r="TR281" s="750"/>
      <c r="TS281" s="750"/>
      <c r="TT281" s="750"/>
      <c r="TU281" s="750"/>
      <c r="TV281" s="750"/>
      <c r="TW281" s="750"/>
      <c r="TX281" s="750"/>
      <c r="TY281" s="750"/>
      <c r="TZ281" s="750"/>
      <c r="UA281" s="750"/>
      <c r="UB281" s="750"/>
      <c r="UC281" s="750"/>
      <c r="UD281" s="750"/>
      <c r="UE281" s="750"/>
      <c r="UF281" s="750"/>
      <c r="UG281" s="750"/>
      <c r="UH281" s="750"/>
      <c r="UI281" s="750"/>
      <c r="UJ281" s="750"/>
      <c r="UK281" s="750"/>
      <c r="UL281" s="750"/>
      <c r="UM281" s="750"/>
      <c r="UN281" s="750"/>
      <c r="UO281" s="750"/>
      <c r="UP281" s="748"/>
      <c r="UQ281" s="748"/>
      <c r="UR281" s="748"/>
      <c r="US281" s="748"/>
      <c r="UT281" s="748"/>
      <c r="UU281" s="748"/>
      <c r="UV281" s="748"/>
      <c r="UW281" s="748"/>
      <c r="UX281" s="748"/>
      <c r="UY281" s="748"/>
      <c r="UZ281" s="748"/>
      <c r="VA281" s="748"/>
      <c r="VB281" s="748"/>
      <c r="VC281" s="748"/>
      <c r="VD281" s="748"/>
      <c r="VE281" s="748"/>
      <c r="VF281" s="748"/>
      <c r="VG281" s="748"/>
      <c r="VH281" s="748"/>
      <c r="VI281" s="748"/>
      <c r="VJ281" s="748"/>
      <c r="VK281" s="748"/>
      <c r="VL281" s="748"/>
      <c r="VM281" s="748"/>
      <c r="VN281" s="749"/>
      <c r="VO281" s="749"/>
      <c r="VP281" s="749"/>
      <c r="VQ281" s="749"/>
      <c r="VR281" s="749"/>
      <c r="VS281" s="748"/>
      <c r="VT281" s="748"/>
      <c r="VU281" s="749"/>
      <c r="VV281" s="749"/>
      <c r="VW281" s="748"/>
      <c r="VX281" s="748"/>
      <c r="VY281" s="749"/>
      <c r="VZ281" s="749"/>
      <c r="WA281" s="748"/>
      <c r="WB281" s="748"/>
      <c r="WC281" s="748"/>
      <c r="WD281" s="748"/>
      <c r="WE281" s="748"/>
      <c r="WF281" s="748"/>
      <c r="WG281" s="748"/>
      <c r="WH281" s="749"/>
      <c r="WI281" s="749"/>
      <c r="WJ281" s="748"/>
      <c r="WK281" s="748"/>
      <c r="WL281" s="749"/>
      <c r="WM281" s="749"/>
      <c r="WN281" s="748"/>
      <c r="WO281" s="748"/>
      <c r="WP281" s="748"/>
      <c r="WQ281" s="748"/>
      <c r="WR281" s="748"/>
      <c r="WS281" s="746"/>
      <c r="WT281" s="751"/>
      <c r="WU281" s="748"/>
      <c r="WV281" s="748"/>
      <c r="WW281" s="748"/>
      <c r="WX281" s="748"/>
      <c r="WY281" s="748"/>
      <c r="WZ281" s="748"/>
      <c r="XA281" s="748"/>
      <c r="XB281" s="750"/>
      <c r="XC281" s="750"/>
      <c r="XD281" s="750"/>
      <c r="XE281" s="750"/>
      <c r="XF281" s="750"/>
      <c r="XG281" s="750"/>
      <c r="XH281" s="750"/>
      <c r="XI281" s="750"/>
      <c r="XJ281" s="750"/>
      <c r="XK281" s="750"/>
      <c r="XL281" s="750"/>
      <c r="XM281" s="750"/>
      <c r="XN281" s="750"/>
      <c r="XO281" s="750"/>
      <c r="XP281" s="750"/>
      <c r="XQ281" s="750"/>
      <c r="XR281" s="750"/>
      <c r="XS281" s="750"/>
      <c r="XT281" s="750"/>
      <c r="XU281" s="750"/>
      <c r="XV281" s="750"/>
      <c r="XW281" s="750"/>
      <c r="XX281" s="750"/>
      <c r="XY281" s="750"/>
      <c r="XZ281" s="750"/>
      <c r="YA281" s="750"/>
      <c r="YB281" s="750"/>
      <c r="YC281" s="750"/>
      <c r="YD281" s="750"/>
      <c r="YE281" s="750"/>
      <c r="YF281" s="750"/>
      <c r="YG281" s="750"/>
      <c r="YH281" s="750"/>
      <c r="YI281" s="750"/>
      <c r="YJ281" s="750"/>
      <c r="YK281" s="750"/>
      <c r="YL281" s="750"/>
      <c r="YM281" s="750"/>
      <c r="YN281" s="750"/>
      <c r="YO281" s="750"/>
      <c r="YP281" s="750"/>
      <c r="YQ281" s="750"/>
      <c r="YR281" s="750"/>
      <c r="YS281" s="750"/>
      <c r="YT281" s="748"/>
      <c r="YU281" s="748"/>
      <c r="YV281" s="748"/>
      <c r="YW281" s="748"/>
      <c r="YX281" s="748"/>
      <c r="YY281" s="748"/>
      <c r="YZ281" s="748"/>
      <c r="ZA281" s="748"/>
      <c r="ZB281" s="748"/>
      <c r="ZC281" s="748"/>
      <c r="ZD281" s="748"/>
      <c r="ZE281" s="748"/>
      <c r="ZF281" s="748"/>
      <c r="ZG281" s="748"/>
      <c r="ZH281" s="748"/>
      <c r="ZI281" s="748"/>
      <c r="ZJ281" s="748"/>
      <c r="ZK281" s="748"/>
      <c r="ZL281" s="748"/>
      <c r="ZM281" s="748"/>
      <c r="ZN281" s="748"/>
      <c r="ZO281" s="748"/>
      <c r="ZP281" s="748"/>
      <c r="ZQ281" s="748"/>
      <c r="ZR281" s="749"/>
      <c r="ZS281" s="749"/>
      <c r="ZT281" s="749"/>
      <c r="ZU281" s="749"/>
      <c r="ZV281" s="749"/>
      <c r="ZW281" s="748"/>
      <c r="ZX281" s="748"/>
      <c r="ZY281" s="749"/>
      <c r="ZZ281" s="749"/>
      <c r="AAA281" s="748"/>
      <c r="AAB281" s="748"/>
      <c r="AAC281" s="749"/>
      <c r="AAD281" s="749"/>
      <c r="AAE281" s="748"/>
      <c r="AAF281" s="748"/>
      <c r="AAG281" s="748"/>
      <c r="AAH281" s="748"/>
      <c r="AAI281" s="748"/>
      <c r="AAJ281" s="748"/>
      <c r="AAK281" s="748"/>
      <c r="AAL281" s="749"/>
      <c r="AAM281" s="749"/>
      <c r="AAN281" s="748"/>
      <c r="AAO281" s="748"/>
      <c r="AAP281" s="749"/>
      <c r="AAQ281" s="749"/>
      <c r="AAR281" s="748"/>
      <c r="AAS281" s="748"/>
      <c r="AAT281" s="748"/>
      <c r="AAU281" s="748"/>
      <c r="AAV281" s="748"/>
      <c r="AAW281" s="746"/>
      <c r="AAX281" s="751"/>
      <c r="AAY281" s="748"/>
      <c r="AAZ281" s="748"/>
      <c r="ABA281" s="748"/>
      <c r="ABB281" s="748"/>
      <c r="ABC281" s="748"/>
      <c r="ABD281" s="748"/>
      <c r="ABE281" s="748"/>
      <c r="ABF281" s="750"/>
      <c r="ABG281" s="750"/>
      <c r="ABH281" s="750"/>
      <c r="ABI281" s="750"/>
      <c r="ABJ281" s="750"/>
      <c r="ABK281" s="750"/>
      <c r="ABL281" s="750"/>
      <c r="ABM281" s="750"/>
      <c r="ABN281" s="750"/>
      <c r="ABO281" s="750"/>
      <c r="ABP281" s="750"/>
      <c r="ABQ281" s="750"/>
      <c r="ABR281" s="750"/>
      <c r="ABS281" s="750"/>
      <c r="ABT281" s="750"/>
      <c r="ABU281" s="750"/>
      <c r="ABV281" s="750"/>
      <c r="ABW281" s="750"/>
      <c r="ABX281" s="750"/>
      <c r="ABY281" s="750"/>
      <c r="ABZ281" s="750"/>
      <c r="ACA281" s="750"/>
      <c r="ACB281" s="750"/>
      <c r="ACC281" s="750"/>
      <c r="ACD281" s="750"/>
      <c r="ACE281" s="750"/>
      <c r="ACF281" s="750"/>
      <c r="ACG281" s="750"/>
      <c r="ACH281" s="750"/>
      <c r="ACI281" s="750"/>
      <c r="ACJ281" s="750"/>
      <c r="ACK281" s="750"/>
      <c r="ACL281" s="750"/>
      <c r="ACM281" s="750"/>
      <c r="ACN281" s="750"/>
      <c r="ACO281" s="750"/>
      <c r="ACP281" s="750"/>
      <c r="ACQ281" s="750"/>
      <c r="ACR281" s="750"/>
      <c r="ACS281" s="750"/>
      <c r="ACT281" s="750"/>
      <c r="ACU281" s="750"/>
      <c r="ACV281" s="750"/>
      <c r="ACW281" s="750"/>
      <c r="ACX281" s="748"/>
      <c r="ACY281" s="748"/>
      <c r="ACZ281" s="748"/>
      <c r="ADA281" s="748"/>
      <c r="ADB281" s="748"/>
      <c r="ADC281" s="748"/>
      <c r="ADD281" s="748"/>
      <c r="ADE281" s="748"/>
      <c r="ADF281" s="748"/>
      <c r="ADG281" s="748"/>
      <c r="ADH281" s="748"/>
      <c r="ADI281" s="748"/>
      <c r="ADJ281" s="748"/>
      <c r="ADK281" s="748"/>
      <c r="ADL281" s="748"/>
      <c r="ADM281" s="748"/>
      <c r="ADN281" s="748"/>
      <c r="ADO281" s="748"/>
      <c r="ADP281" s="748"/>
      <c r="ADQ281" s="748"/>
      <c r="ADR281" s="748"/>
      <c r="ADS281" s="748"/>
      <c r="ADT281" s="748"/>
      <c r="ADU281" s="748"/>
      <c r="ADV281" s="749"/>
      <c r="ADW281" s="749"/>
      <c r="ADX281" s="749"/>
      <c r="ADY281" s="749"/>
      <c r="ADZ281" s="749"/>
      <c r="AEA281" s="748"/>
      <c r="AEB281" s="748"/>
      <c r="AEC281" s="749"/>
      <c r="AED281" s="749"/>
      <c r="AEE281" s="748"/>
      <c r="AEF281" s="748"/>
      <c r="AEG281" s="749"/>
      <c r="AEH281" s="749"/>
      <c r="AEI281" s="748"/>
      <c r="AEJ281" s="748"/>
      <c r="AEK281" s="748"/>
      <c r="AEL281" s="748"/>
      <c r="AEM281" s="748"/>
      <c r="AEN281" s="748"/>
      <c r="AEO281" s="748"/>
      <c r="AEP281" s="749"/>
      <c r="AEQ281" s="749"/>
      <c r="AER281" s="748"/>
      <c r="AES281" s="748"/>
      <c r="AET281" s="749"/>
      <c r="AEU281" s="749"/>
      <c r="AEV281" s="748"/>
      <c r="AEW281" s="748"/>
      <c r="AEX281" s="748"/>
      <c r="AEY281" s="748"/>
      <c r="AEZ281" s="748"/>
      <c r="AFA281" s="746"/>
      <c r="AFB281" s="751"/>
      <c r="AFC281" s="748"/>
      <c r="AFD281" s="748"/>
      <c r="AFE281" s="748"/>
      <c r="AFF281" s="748"/>
      <c r="AFG281" s="748"/>
      <c r="AFH281" s="748"/>
      <c r="AFI281" s="748"/>
      <c r="AFJ281" s="750"/>
      <c r="AFK281" s="750"/>
      <c r="AFL281" s="750"/>
      <c r="AFM281" s="750"/>
      <c r="AFN281" s="750"/>
      <c r="AFO281" s="750"/>
      <c r="AFP281" s="750"/>
      <c r="AFQ281" s="750"/>
      <c r="AFR281" s="750"/>
      <c r="AFS281" s="750"/>
      <c r="AFT281" s="750"/>
      <c r="AFU281" s="750"/>
      <c r="AFV281" s="750"/>
      <c r="AFW281" s="750"/>
      <c r="AFX281" s="750"/>
      <c r="AFY281" s="750"/>
      <c r="AFZ281" s="750"/>
      <c r="AGA281" s="750"/>
      <c r="AGB281" s="750"/>
      <c r="AGC281" s="750"/>
      <c r="AGD281" s="750"/>
      <c r="AGE281" s="750"/>
      <c r="AGF281" s="750"/>
      <c r="AGG281" s="750"/>
      <c r="AGH281" s="750"/>
      <c r="AGI281" s="750"/>
      <c r="AGJ281" s="750"/>
      <c r="AGK281" s="750"/>
      <c r="AGL281" s="750"/>
      <c r="AGM281" s="750"/>
      <c r="AGN281" s="750"/>
      <c r="AGO281" s="750"/>
      <c r="AGP281" s="750"/>
      <c r="AGQ281" s="750"/>
      <c r="AGR281" s="750"/>
      <c r="AGS281" s="750"/>
      <c r="AGT281" s="750"/>
      <c r="AGU281" s="750"/>
      <c r="AGV281" s="750"/>
      <c r="AGW281" s="750"/>
      <c r="AGX281" s="750"/>
      <c r="AGY281" s="750"/>
      <c r="AGZ281" s="750"/>
      <c r="AHA281" s="750"/>
      <c r="AHB281" s="748"/>
      <c r="AHC281" s="748"/>
      <c r="AHD281" s="748"/>
      <c r="AHE281" s="748"/>
      <c r="AHF281" s="748"/>
      <c r="AHG281" s="748"/>
      <c r="AHH281" s="748"/>
      <c r="AHI281" s="748"/>
      <c r="AHJ281" s="748"/>
      <c r="AHK281" s="748"/>
      <c r="AHL281" s="748"/>
      <c r="AHM281" s="748"/>
      <c r="AHN281" s="748"/>
      <c r="AHO281" s="748"/>
      <c r="AHP281" s="748"/>
      <c r="AHQ281" s="748"/>
      <c r="AHR281" s="748"/>
      <c r="AHS281" s="748"/>
      <c r="AHT281" s="748"/>
      <c r="AHU281" s="748"/>
      <c r="AHV281" s="748"/>
      <c r="AHW281" s="748"/>
      <c r="AHX281" s="748"/>
      <c r="AHY281" s="748"/>
      <c r="AHZ281" s="749"/>
      <c r="AIA281" s="749"/>
      <c r="AIB281" s="749"/>
      <c r="AIC281" s="749"/>
      <c r="AID281" s="749"/>
      <c r="AIE281" s="748"/>
      <c r="AIF281" s="748"/>
      <c r="AIG281" s="749"/>
      <c r="AIH281" s="749"/>
      <c r="AII281" s="748"/>
      <c r="AIJ281" s="748"/>
      <c r="AIK281" s="749"/>
      <c r="AIL281" s="749"/>
      <c r="AIM281" s="748"/>
      <c r="AIN281" s="748"/>
      <c r="AIO281" s="748"/>
      <c r="AIP281" s="748"/>
      <c r="AIQ281" s="748"/>
      <c r="AIR281" s="748"/>
      <c r="AIS281" s="748"/>
      <c r="AIT281" s="749"/>
      <c r="AIU281" s="749"/>
      <c r="AIV281" s="748"/>
      <c r="AIW281" s="748"/>
      <c r="AIX281" s="749"/>
      <c r="AIY281" s="749"/>
      <c r="AIZ281" s="748"/>
      <c r="AJA281" s="748"/>
      <c r="AJB281" s="748"/>
      <c r="AJC281" s="748"/>
      <c r="AJD281" s="748"/>
      <c r="AJE281" s="746"/>
      <c r="AJF281" s="751"/>
      <c r="AJG281" s="748"/>
      <c r="AJH281" s="748"/>
      <c r="AJI281" s="748"/>
      <c r="AJJ281" s="748"/>
      <c r="AJK281" s="748"/>
      <c r="AJL281" s="748"/>
      <c r="AJM281" s="748"/>
      <c r="AJN281" s="750"/>
      <c r="AJO281" s="750"/>
      <c r="AJP281" s="750"/>
      <c r="AJQ281" s="750"/>
      <c r="AJR281" s="750"/>
      <c r="AJS281" s="750"/>
      <c r="AJT281" s="750"/>
      <c r="AJU281" s="750"/>
      <c r="AJV281" s="750"/>
      <c r="AJW281" s="750"/>
      <c r="AJX281" s="750"/>
      <c r="AJY281" s="750"/>
      <c r="AJZ281" s="750"/>
      <c r="AKA281" s="750"/>
      <c r="AKB281" s="750"/>
      <c r="AKC281" s="750"/>
      <c r="AKD281" s="750"/>
      <c r="AKE281" s="750"/>
      <c r="AKF281" s="750"/>
      <c r="AKG281" s="750"/>
      <c r="AKH281" s="750"/>
      <c r="AKI281" s="750"/>
      <c r="AKJ281" s="750"/>
      <c r="AKK281" s="750"/>
      <c r="AKL281" s="750"/>
      <c r="AKM281" s="750"/>
      <c r="AKN281" s="750"/>
      <c r="AKO281" s="750"/>
      <c r="AKP281" s="750"/>
      <c r="AKQ281" s="750"/>
      <c r="AKR281" s="750"/>
      <c r="AKS281" s="750"/>
      <c r="AKT281" s="750"/>
      <c r="AKU281" s="750"/>
      <c r="AKV281" s="750"/>
      <c r="AKW281" s="750"/>
      <c r="AKX281" s="750"/>
      <c r="AKY281" s="750"/>
      <c r="AKZ281" s="750"/>
      <c r="ALA281" s="750"/>
      <c r="ALB281" s="750"/>
      <c r="ALC281" s="750"/>
      <c r="ALD281" s="750"/>
      <c r="ALE281" s="750"/>
      <c r="ALF281" s="748"/>
      <c r="ALG281" s="748"/>
      <c r="ALH281" s="748"/>
      <c r="ALI281" s="748"/>
      <c r="ALJ281" s="748"/>
      <c r="ALK281" s="748"/>
      <c r="ALL281" s="748"/>
      <c r="ALM281" s="748"/>
      <c r="ALN281" s="748"/>
      <c r="ALO281" s="748"/>
      <c r="ALP281" s="748"/>
      <c r="ALQ281" s="748"/>
      <c r="ALR281" s="748"/>
      <c r="ALS281" s="748"/>
      <c r="ALT281" s="748"/>
      <c r="ALU281" s="748"/>
      <c r="ALV281" s="748"/>
      <c r="ALW281" s="748"/>
      <c r="ALX281" s="748"/>
      <c r="ALY281" s="748"/>
      <c r="ALZ281" s="748"/>
      <c r="AMA281" s="748"/>
      <c r="AMB281" s="748"/>
      <c r="AMC281" s="748"/>
      <c r="AMD281" s="749"/>
      <c r="AME281" s="749"/>
      <c r="AMF281" s="749"/>
      <c r="AMG281" s="749"/>
      <c r="AMH281" s="749"/>
      <c r="AMI281" s="748"/>
      <c r="AMJ281" s="748"/>
      <c r="AMK281" s="749"/>
      <c r="AML281" s="749"/>
      <c r="AMM281" s="748"/>
      <c r="AMN281" s="748"/>
      <c r="AMO281" s="749"/>
      <c r="AMP281" s="749"/>
      <c r="AMQ281" s="748"/>
      <c r="AMR281" s="748"/>
      <c r="AMS281" s="748"/>
      <c r="AMT281" s="748"/>
      <c r="AMU281" s="748"/>
      <c r="AMV281" s="748"/>
      <c r="AMW281" s="748"/>
      <c r="AMX281" s="749"/>
      <c r="AMY281" s="749"/>
      <c r="AMZ281" s="748"/>
      <c r="ANA281" s="748"/>
      <c r="ANB281" s="749"/>
      <c r="ANC281" s="749"/>
      <c r="AND281" s="748"/>
      <c r="ANE281" s="748"/>
      <c r="ANF281" s="748"/>
      <c r="ANG281" s="748"/>
      <c r="ANH281" s="748"/>
      <c r="ANI281" s="746"/>
      <c r="ANJ281" s="751"/>
      <c r="ANK281" s="748"/>
      <c r="ANL281" s="748"/>
      <c r="ANM281" s="748"/>
      <c r="ANN281" s="748"/>
      <c r="ANO281" s="748"/>
      <c r="ANP281" s="748"/>
      <c r="ANQ281" s="748"/>
      <c r="ANR281" s="750"/>
      <c r="ANS281" s="750"/>
      <c r="ANT281" s="750"/>
      <c r="ANU281" s="750"/>
      <c r="ANV281" s="750"/>
      <c r="ANW281" s="750"/>
      <c r="ANX281" s="750"/>
      <c r="ANY281" s="750"/>
      <c r="ANZ281" s="750"/>
      <c r="AOA281" s="750"/>
      <c r="AOB281" s="750"/>
      <c r="AOC281" s="750"/>
      <c r="AOD281" s="750"/>
      <c r="AOE281" s="750"/>
      <c r="AOF281" s="750"/>
      <c r="AOG281" s="750"/>
      <c r="AOH281" s="750"/>
      <c r="AOI281" s="750"/>
      <c r="AOJ281" s="750"/>
      <c r="AOK281" s="750"/>
      <c r="AOL281" s="750"/>
      <c r="AOM281" s="750"/>
      <c r="AON281" s="750"/>
      <c r="AOO281" s="750"/>
      <c r="AOP281" s="750"/>
      <c r="AOQ281" s="750"/>
      <c r="AOR281" s="750"/>
      <c r="AOS281" s="750"/>
      <c r="AOT281" s="750"/>
      <c r="AOU281" s="750"/>
      <c r="AOV281" s="750"/>
      <c r="AOW281" s="750"/>
      <c r="AOX281" s="750"/>
      <c r="AOY281" s="750"/>
      <c r="AOZ281" s="750"/>
      <c r="APA281" s="750"/>
      <c r="APB281" s="750"/>
      <c r="APC281" s="750"/>
      <c r="APD281" s="750"/>
      <c r="APE281" s="750"/>
      <c r="APF281" s="750"/>
      <c r="APG281" s="750"/>
      <c r="APH281" s="750"/>
      <c r="API281" s="750"/>
      <c r="APJ281" s="748"/>
      <c r="APK281" s="748"/>
      <c r="APL281" s="748"/>
      <c r="APM281" s="748"/>
      <c r="APN281" s="748"/>
      <c r="APO281" s="748"/>
      <c r="APP281" s="748"/>
      <c r="APQ281" s="748"/>
      <c r="APR281" s="748"/>
      <c r="APS281" s="748"/>
      <c r="APT281" s="748"/>
      <c r="APU281" s="748"/>
      <c r="APV281" s="748"/>
      <c r="APW281" s="748"/>
      <c r="APX281" s="748"/>
      <c r="APY281" s="748"/>
      <c r="APZ281" s="748"/>
      <c r="AQA281" s="748"/>
      <c r="AQB281" s="748"/>
      <c r="AQC281" s="748"/>
      <c r="AQD281" s="748"/>
      <c r="AQE281" s="748"/>
      <c r="AQF281" s="748"/>
      <c r="AQG281" s="748"/>
      <c r="AQH281" s="749"/>
      <c r="AQI281" s="749"/>
      <c r="AQJ281" s="749"/>
      <c r="AQK281" s="749"/>
      <c r="AQL281" s="749"/>
      <c r="AQM281" s="748"/>
      <c r="AQN281" s="748"/>
      <c r="AQO281" s="749"/>
      <c r="AQP281" s="749"/>
      <c r="AQQ281" s="748"/>
      <c r="AQR281" s="748"/>
      <c r="AQS281" s="749"/>
      <c r="AQT281" s="749"/>
      <c r="AQU281" s="748"/>
      <c r="AQV281" s="748"/>
      <c r="AQW281" s="748"/>
      <c r="AQX281" s="748"/>
      <c r="AQY281" s="748"/>
      <c r="AQZ281" s="748"/>
      <c r="ARA281" s="748"/>
      <c r="ARB281" s="749"/>
      <c r="ARC281" s="749"/>
      <c r="ARD281" s="748"/>
      <c r="ARE281" s="748"/>
      <c r="ARF281" s="749"/>
      <c r="ARG281" s="749"/>
      <c r="ARH281" s="748"/>
      <c r="ARI281" s="748"/>
      <c r="ARJ281" s="748"/>
      <c r="ARK281" s="748"/>
      <c r="ARL281" s="748"/>
      <c r="ARM281" s="746"/>
      <c r="ARN281" s="751"/>
      <c r="ARO281" s="748"/>
      <c r="ARP281" s="748"/>
      <c r="ARQ281" s="748"/>
      <c r="ARR281" s="748"/>
      <c r="ARS281" s="748"/>
      <c r="ART281" s="748"/>
      <c r="ARU281" s="748"/>
      <c r="ARV281" s="750"/>
      <c r="ARW281" s="750"/>
      <c r="ARX281" s="750"/>
      <c r="ARY281" s="750"/>
      <c r="ARZ281" s="750"/>
      <c r="ASA281" s="750"/>
      <c r="ASB281" s="750"/>
      <c r="ASC281" s="750"/>
      <c r="ASD281" s="750"/>
      <c r="ASE281" s="750"/>
      <c r="ASF281" s="750"/>
      <c r="ASG281" s="750"/>
      <c r="ASH281" s="750"/>
      <c r="ASI281" s="750"/>
      <c r="ASJ281" s="750"/>
      <c r="ASK281" s="750"/>
      <c r="ASL281" s="750"/>
      <c r="ASM281" s="750"/>
      <c r="ASN281" s="750"/>
      <c r="ASO281" s="750"/>
      <c r="ASP281" s="750"/>
      <c r="ASQ281" s="750"/>
      <c r="ASR281" s="750"/>
      <c r="ASS281" s="750"/>
      <c r="AST281" s="750"/>
      <c r="ASU281" s="750"/>
      <c r="ASV281" s="750"/>
      <c r="ASW281" s="750"/>
      <c r="ASX281" s="750"/>
      <c r="ASY281" s="750"/>
      <c r="ASZ281" s="750"/>
      <c r="ATA281" s="750"/>
      <c r="ATB281" s="750"/>
      <c r="ATC281" s="750"/>
      <c r="ATD281" s="750"/>
      <c r="ATE281" s="750"/>
      <c r="ATF281" s="750"/>
      <c r="ATG281" s="750"/>
      <c r="ATH281" s="750"/>
      <c r="ATI281" s="750"/>
      <c r="ATJ281" s="750"/>
      <c r="ATK281" s="750"/>
      <c r="ATL281" s="750"/>
      <c r="ATM281" s="750"/>
      <c r="ATN281" s="748"/>
      <c r="ATO281" s="748"/>
      <c r="ATP281" s="748"/>
      <c r="ATQ281" s="748"/>
      <c r="ATR281" s="748"/>
      <c r="ATS281" s="748"/>
      <c r="ATT281" s="748"/>
      <c r="ATU281" s="748"/>
      <c r="ATV281" s="748"/>
      <c r="ATW281" s="748"/>
      <c r="ATX281" s="748"/>
      <c r="ATY281" s="748"/>
      <c r="ATZ281" s="748"/>
      <c r="AUA281" s="748"/>
      <c r="AUB281" s="748"/>
      <c r="AUC281" s="748"/>
      <c r="AUD281" s="748"/>
      <c r="AUE281" s="748"/>
      <c r="AUF281" s="748"/>
      <c r="AUG281" s="748"/>
      <c r="AUH281" s="748"/>
      <c r="AUI281" s="748"/>
      <c r="AUJ281" s="748"/>
      <c r="AUK281" s="748"/>
      <c r="AUL281" s="749"/>
      <c r="AUM281" s="749"/>
      <c r="AUN281" s="749"/>
      <c r="AUO281" s="749"/>
      <c r="AUP281" s="749"/>
      <c r="AUQ281" s="748"/>
      <c r="AUR281" s="748"/>
      <c r="AUS281" s="749"/>
      <c r="AUT281" s="749"/>
      <c r="AUU281" s="748"/>
      <c r="AUV281" s="748"/>
      <c r="AUW281" s="749"/>
      <c r="AUX281" s="749"/>
      <c r="AUY281" s="748"/>
      <c r="AUZ281" s="748"/>
      <c r="AVA281" s="748"/>
      <c r="AVB281" s="748"/>
      <c r="AVC281" s="748"/>
      <c r="AVD281" s="748"/>
      <c r="AVE281" s="748"/>
      <c r="AVF281" s="749"/>
      <c r="AVG281" s="749"/>
      <c r="AVH281" s="748"/>
      <c r="AVI281" s="748"/>
      <c r="AVJ281" s="749"/>
      <c r="AVK281" s="749"/>
      <c r="AVL281" s="748"/>
      <c r="AVM281" s="748"/>
      <c r="AVN281" s="748"/>
      <c r="AVO281" s="748"/>
      <c r="AVP281" s="748"/>
      <c r="AVQ281" s="746"/>
      <c r="AVR281" s="751"/>
      <c r="AVS281" s="748"/>
      <c r="AVT281" s="748"/>
      <c r="AVU281" s="748"/>
      <c r="AVV281" s="748"/>
      <c r="AVW281" s="748"/>
      <c r="AVX281" s="748"/>
      <c r="AVY281" s="748"/>
      <c r="AVZ281" s="750"/>
      <c r="AWA281" s="750"/>
      <c r="AWB281" s="750"/>
      <c r="AWC281" s="750"/>
      <c r="AWD281" s="750"/>
      <c r="AWE281" s="750"/>
      <c r="AWF281" s="750"/>
      <c r="AWG281" s="750"/>
      <c r="AWH281" s="750"/>
      <c r="AWI281" s="750"/>
      <c r="AWJ281" s="750"/>
      <c r="AWK281" s="750"/>
      <c r="AWL281" s="750"/>
      <c r="AWM281" s="750"/>
      <c r="AWN281" s="750"/>
      <c r="AWO281" s="750"/>
      <c r="AWP281" s="750"/>
      <c r="AWQ281" s="750"/>
      <c r="AWR281" s="750"/>
      <c r="AWS281" s="750"/>
      <c r="AWT281" s="750"/>
      <c r="AWU281" s="750"/>
      <c r="AWV281" s="750"/>
      <c r="AWW281" s="750"/>
      <c r="AWX281" s="750"/>
      <c r="AWY281" s="750"/>
      <c r="AWZ281" s="750"/>
      <c r="AXA281" s="750"/>
      <c r="AXB281" s="750"/>
      <c r="AXC281" s="750"/>
      <c r="AXD281" s="750"/>
      <c r="AXE281" s="750"/>
      <c r="AXF281" s="750"/>
      <c r="AXG281" s="750"/>
      <c r="AXH281" s="750"/>
      <c r="AXI281" s="750"/>
      <c r="AXJ281" s="750"/>
      <c r="AXK281" s="750"/>
      <c r="AXL281" s="750"/>
      <c r="AXM281" s="750"/>
      <c r="AXN281" s="750"/>
      <c r="AXO281" s="750"/>
      <c r="AXP281" s="750"/>
      <c r="AXQ281" s="750"/>
      <c r="AXR281" s="748"/>
      <c r="AXS281" s="748"/>
      <c r="AXT281" s="748"/>
      <c r="AXU281" s="748"/>
      <c r="AXV281" s="748"/>
      <c r="AXW281" s="748"/>
      <c r="AXX281" s="748"/>
      <c r="AXY281" s="748"/>
      <c r="AXZ281" s="748"/>
      <c r="AYA281" s="748"/>
      <c r="AYB281" s="748"/>
      <c r="AYC281" s="748"/>
      <c r="AYD281" s="748"/>
      <c r="AYE281" s="748"/>
      <c r="AYF281" s="748"/>
      <c r="AYG281" s="748"/>
      <c r="AYH281" s="748"/>
      <c r="AYI281" s="748"/>
      <c r="AYJ281" s="748"/>
      <c r="AYK281" s="748"/>
      <c r="AYL281" s="748"/>
      <c r="AYM281" s="748"/>
      <c r="AYN281" s="748"/>
      <c r="AYO281" s="748"/>
      <c r="AYP281" s="749"/>
      <c r="AYQ281" s="749"/>
      <c r="AYR281" s="749"/>
      <c r="AYS281" s="749"/>
      <c r="AYT281" s="749"/>
      <c r="AYU281" s="748"/>
      <c r="AYV281" s="748"/>
      <c r="AYW281" s="749"/>
      <c r="AYX281" s="749"/>
      <c r="AYY281" s="748"/>
      <c r="AYZ281" s="748"/>
      <c r="AZA281" s="749"/>
      <c r="AZB281" s="749"/>
      <c r="AZC281" s="748"/>
      <c r="AZD281" s="748"/>
      <c r="AZE281" s="748"/>
      <c r="AZF281" s="748"/>
      <c r="AZG281" s="748"/>
      <c r="AZH281" s="748"/>
      <c r="AZI281" s="748"/>
      <c r="AZJ281" s="749"/>
      <c r="AZK281" s="749"/>
      <c r="AZL281" s="748"/>
      <c r="AZM281" s="748"/>
      <c r="AZN281" s="749"/>
      <c r="AZO281" s="749"/>
      <c r="AZP281" s="748"/>
      <c r="AZQ281" s="748"/>
      <c r="AZR281" s="748"/>
      <c r="AZS281" s="748"/>
      <c r="AZT281" s="748"/>
      <c r="AZU281" s="746"/>
      <c r="AZV281" s="751"/>
      <c r="AZW281" s="748"/>
      <c r="AZX281" s="748"/>
      <c r="AZY281" s="748"/>
      <c r="AZZ281" s="748"/>
      <c r="BAA281" s="748"/>
      <c r="BAB281" s="748"/>
      <c r="BAC281" s="748"/>
      <c r="BAD281" s="750"/>
      <c r="BAE281" s="750"/>
      <c r="BAF281" s="750"/>
      <c r="BAG281" s="750"/>
      <c r="BAH281" s="750"/>
      <c r="BAI281" s="750"/>
      <c r="BAJ281" s="750"/>
      <c r="BAK281" s="750"/>
      <c r="BAL281" s="750"/>
      <c r="BAM281" s="750"/>
      <c r="BAN281" s="750"/>
      <c r="BAO281" s="750"/>
      <c r="BAP281" s="750"/>
      <c r="BAQ281" s="750"/>
      <c r="BAR281" s="750"/>
      <c r="BAS281" s="750"/>
      <c r="BAT281" s="750"/>
      <c r="BAU281" s="750"/>
      <c r="BAV281" s="750"/>
      <c r="BAW281" s="750"/>
      <c r="BAX281" s="750"/>
      <c r="BAY281" s="750"/>
      <c r="BAZ281" s="750"/>
      <c r="BBA281" s="750"/>
      <c r="BBB281" s="750"/>
      <c r="BBC281" s="750"/>
      <c r="BBD281" s="750"/>
      <c r="BBE281" s="750"/>
      <c r="BBF281" s="750"/>
      <c r="BBG281" s="750"/>
      <c r="BBH281" s="750"/>
      <c r="BBI281" s="750"/>
      <c r="BBJ281" s="750"/>
      <c r="BBK281" s="750"/>
      <c r="BBL281" s="750"/>
      <c r="BBM281" s="750"/>
      <c r="BBN281" s="750"/>
      <c r="BBO281" s="750"/>
      <c r="BBP281" s="750"/>
      <c r="BBQ281" s="750"/>
      <c r="BBR281" s="750"/>
      <c r="BBS281" s="750"/>
      <c r="BBT281" s="750"/>
      <c r="BBU281" s="750"/>
      <c r="BBV281" s="748"/>
      <c r="BBW281" s="748"/>
      <c r="BBX281" s="748"/>
      <c r="BBY281" s="748"/>
      <c r="BBZ281" s="748"/>
      <c r="BCA281" s="748"/>
      <c r="BCB281" s="748"/>
      <c r="BCC281" s="748"/>
      <c r="BCD281" s="748"/>
      <c r="BCE281" s="748"/>
      <c r="BCF281" s="748"/>
      <c r="BCG281" s="748"/>
      <c r="BCH281" s="748"/>
      <c r="BCI281" s="748"/>
      <c r="BCJ281" s="748"/>
      <c r="BCK281" s="748"/>
      <c r="BCL281" s="748"/>
      <c r="BCM281" s="748"/>
      <c r="BCN281" s="748"/>
      <c r="BCO281" s="748"/>
      <c r="BCP281" s="748"/>
      <c r="BCQ281" s="748"/>
      <c r="BCR281" s="748"/>
      <c r="BCS281" s="748"/>
      <c r="BCT281" s="749"/>
      <c r="BCU281" s="749"/>
      <c r="BCV281" s="749"/>
      <c r="BCW281" s="749"/>
      <c r="BCX281" s="749"/>
      <c r="BCY281" s="748"/>
      <c r="BCZ281" s="748"/>
      <c r="BDA281" s="749"/>
      <c r="BDB281" s="749"/>
      <c r="BDC281" s="748"/>
      <c r="BDD281" s="748"/>
      <c r="BDE281" s="749"/>
      <c r="BDF281" s="749"/>
      <c r="BDG281" s="748"/>
      <c r="BDH281" s="748"/>
      <c r="BDI281" s="748"/>
      <c r="BDJ281" s="748"/>
      <c r="BDK281" s="748"/>
      <c r="BDL281" s="748"/>
      <c r="BDM281" s="748"/>
      <c r="BDN281" s="749"/>
      <c r="BDO281" s="749"/>
      <c r="BDP281" s="748"/>
      <c r="BDQ281" s="748"/>
      <c r="BDR281" s="749"/>
      <c r="BDS281" s="749"/>
      <c r="BDT281" s="748"/>
      <c r="BDU281" s="748"/>
      <c r="BDV281" s="748"/>
      <c r="BDW281" s="748"/>
      <c r="BDX281" s="748"/>
      <c r="BDY281" s="746"/>
      <c r="BDZ281" s="751"/>
      <c r="BEA281" s="748"/>
      <c r="BEB281" s="748"/>
      <c r="BEC281" s="748"/>
      <c r="BED281" s="748"/>
      <c r="BEE281" s="748"/>
      <c r="BEF281" s="748"/>
      <c r="BEG281" s="748"/>
      <c r="BEH281" s="750"/>
      <c r="BEI281" s="750"/>
      <c r="BEJ281" s="750"/>
      <c r="BEK281" s="750"/>
      <c r="BEL281" s="750"/>
      <c r="BEM281" s="750"/>
      <c r="BEN281" s="750"/>
      <c r="BEO281" s="750"/>
      <c r="BEP281" s="750"/>
      <c r="BEQ281" s="750"/>
      <c r="BER281" s="750"/>
      <c r="BES281" s="750"/>
      <c r="BET281" s="750"/>
      <c r="BEU281" s="750"/>
      <c r="BEV281" s="750"/>
      <c r="BEW281" s="750"/>
      <c r="BEX281" s="750"/>
      <c r="BEY281" s="750"/>
      <c r="BEZ281" s="750"/>
      <c r="BFA281" s="750"/>
      <c r="BFB281" s="750"/>
      <c r="BFC281" s="750"/>
      <c r="BFD281" s="750"/>
      <c r="BFE281" s="750"/>
      <c r="BFF281" s="750"/>
      <c r="BFG281" s="750"/>
      <c r="BFH281" s="750"/>
      <c r="BFI281" s="750"/>
      <c r="BFJ281" s="750"/>
      <c r="BFK281" s="750"/>
      <c r="BFL281" s="750"/>
      <c r="BFM281" s="750"/>
      <c r="BFN281" s="750"/>
      <c r="BFO281" s="750"/>
      <c r="BFP281" s="750"/>
      <c r="BFQ281" s="750"/>
      <c r="BFR281" s="750"/>
      <c r="BFS281" s="750"/>
      <c r="BFT281" s="750"/>
      <c r="BFU281" s="750"/>
      <c r="BFV281" s="750"/>
      <c r="BFW281" s="750"/>
      <c r="BFX281" s="750"/>
      <c r="BFY281" s="750"/>
      <c r="BFZ281" s="748"/>
      <c r="BGA281" s="748"/>
      <c r="BGB281" s="748"/>
      <c r="BGC281" s="748"/>
      <c r="BGD281" s="748"/>
      <c r="BGE281" s="748"/>
      <c r="BGF281" s="748"/>
      <c r="BGG281" s="748"/>
      <c r="BGH281" s="748"/>
      <c r="BGI281" s="748"/>
      <c r="BGJ281" s="748"/>
      <c r="BGK281" s="748"/>
      <c r="BGL281" s="748"/>
      <c r="BGM281" s="748"/>
      <c r="BGN281" s="748"/>
      <c r="BGO281" s="748"/>
      <c r="BGP281" s="748"/>
      <c r="BGQ281" s="748"/>
      <c r="BGR281" s="748"/>
      <c r="BGS281" s="748"/>
      <c r="BGT281" s="748"/>
      <c r="BGU281" s="748"/>
      <c r="BGV281" s="748"/>
      <c r="BGW281" s="748"/>
      <c r="BGX281" s="749"/>
      <c r="BGY281" s="749"/>
      <c r="BGZ281" s="749"/>
      <c r="BHA281" s="749"/>
      <c r="BHB281" s="749"/>
      <c r="BHC281" s="748"/>
      <c r="BHD281" s="748"/>
      <c r="BHE281" s="749"/>
      <c r="BHF281" s="749"/>
      <c r="BHG281" s="748"/>
      <c r="BHH281" s="748"/>
      <c r="BHI281" s="749"/>
      <c r="BHJ281" s="749"/>
      <c r="BHK281" s="748"/>
      <c r="BHL281" s="748"/>
      <c r="BHM281" s="748"/>
      <c r="BHN281" s="748"/>
      <c r="BHO281" s="748"/>
      <c r="BHP281" s="748"/>
      <c r="BHQ281" s="748"/>
      <c r="BHR281" s="749"/>
      <c r="BHS281" s="749"/>
      <c r="BHT281" s="748"/>
      <c r="BHU281" s="748"/>
      <c r="BHV281" s="749"/>
      <c r="BHW281" s="749"/>
      <c r="BHX281" s="748"/>
      <c r="BHY281" s="748"/>
      <c r="BHZ281" s="748"/>
      <c r="BIA281" s="748"/>
      <c r="BIB281" s="748"/>
      <c r="BIC281" s="746"/>
      <c r="BID281" s="751"/>
      <c r="BIE281" s="748"/>
      <c r="BIF281" s="748"/>
      <c r="BIG281" s="748"/>
      <c r="BIH281" s="748"/>
      <c r="BII281" s="748"/>
      <c r="BIJ281" s="748"/>
      <c r="BIK281" s="748"/>
      <c r="BIL281" s="750"/>
      <c r="BIM281" s="750"/>
      <c r="BIN281" s="750"/>
      <c r="BIO281" s="750"/>
      <c r="BIP281" s="750"/>
      <c r="BIQ281" s="750"/>
      <c r="BIR281" s="750"/>
      <c r="BIS281" s="750"/>
      <c r="BIT281" s="750"/>
      <c r="BIU281" s="750"/>
      <c r="BIV281" s="750"/>
      <c r="BIW281" s="750"/>
      <c r="BIX281" s="750"/>
      <c r="BIY281" s="750"/>
      <c r="BIZ281" s="750"/>
      <c r="BJA281" s="750"/>
      <c r="BJB281" s="750"/>
      <c r="BJC281" s="750"/>
      <c r="BJD281" s="750"/>
      <c r="BJE281" s="750"/>
      <c r="BJF281" s="750"/>
      <c r="BJG281" s="750"/>
      <c r="BJH281" s="750"/>
      <c r="BJI281" s="750"/>
      <c r="BJJ281" s="750"/>
      <c r="BJK281" s="750"/>
      <c r="BJL281" s="750"/>
      <c r="BJM281" s="750"/>
      <c r="BJN281" s="750"/>
      <c r="BJO281" s="750"/>
      <c r="BJP281" s="750"/>
      <c r="BJQ281" s="750"/>
      <c r="BJR281" s="750"/>
      <c r="BJS281" s="750"/>
      <c r="BJT281" s="750"/>
      <c r="BJU281" s="750"/>
      <c r="BJV281" s="750"/>
      <c r="BJW281" s="750"/>
      <c r="BJX281" s="750"/>
      <c r="BJY281" s="750"/>
      <c r="BJZ281" s="750"/>
      <c r="BKA281" s="750"/>
      <c r="BKB281" s="750"/>
      <c r="BKC281" s="750"/>
      <c r="BKD281" s="748"/>
      <c r="BKE281" s="748"/>
      <c r="BKF281" s="748"/>
      <c r="BKG281" s="748"/>
      <c r="BKH281" s="748"/>
      <c r="BKI281" s="748"/>
      <c r="BKJ281" s="748"/>
      <c r="BKK281" s="748"/>
      <c r="BKL281" s="748"/>
      <c r="BKM281" s="748"/>
      <c r="BKN281" s="748"/>
      <c r="BKO281" s="748"/>
      <c r="BKP281" s="748"/>
      <c r="BKQ281" s="748"/>
      <c r="BKR281" s="748"/>
      <c r="BKS281" s="748"/>
      <c r="BKT281" s="748"/>
      <c r="BKU281" s="748"/>
      <c r="BKV281" s="748"/>
      <c r="BKW281" s="748"/>
      <c r="BKX281" s="748"/>
      <c r="BKY281" s="748"/>
      <c r="BKZ281" s="748"/>
      <c r="BLA281" s="748"/>
      <c r="BLB281" s="749"/>
      <c r="BLC281" s="749"/>
      <c r="BLD281" s="749"/>
      <c r="BLE281" s="749"/>
      <c r="BLF281" s="749"/>
      <c r="BLG281" s="748"/>
      <c r="BLH281" s="748"/>
      <c r="BLI281" s="749"/>
      <c r="BLJ281" s="749"/>
      <c r="BLK281" s="748"/>
      <c r="BLL281" s="748"/>
      <c r="BLM281" s="749"/>
      <c r="BLN281" s="749"/>
      <c r="BLO281" s="748"/>
      <c r="BLP281" s="748"/>
      <c r="BLQ281" s="748"/>
      <c r="BLR281" s="748"/>
      <c r="BLS281" s="748"/>
      <c r="BLT281" s="748"/>
      <c r="BLU281" s="748"/>
      <c r="BLV281" s="749"/>
      <c r="BLW281" s="749"/>
      <c r="BLX281" s="748"/>
      <c r="BLY281" s="748"/>
      <c r="BLZ281" s="749"/>
      <c r="BMA281" s="749"/>
      <c r="BMB281" s="748"/>
      <c r="BMC281" s="748"/>
      <c r="BMD281" s="748"/>
      <c r="BME281" s="748"/>
      <c r="BMF281" s="748"/>
      <c r="BMG281" s="746"/>
      <c r="BMH281" s="751"/>
      <c r="BMI281" s="748"/>
      <c r="BMJ281" s="748"/>
      <c r="BMK281" s="748"/>
      <c r="BML281" s="748"/>
      <c r="BMM281" s="748"/>
      <c r="BMN281" s="748"/>
      <c r="BMO281" s="748"/>
      <c r="BMP281" s="750"/>
      <c r="BMQ281" s="750"/>
      <c r="BMR281" s="750"/>
      <c r="BMS281" s="750"/>
      <c r="BMT281" s="750"/>
      <c r="BMU281" s="750"/>
      <c r="BMV281" s="750"/>
      <c r="BMW281" s="750"/>
      <c r="BMX281" s="750"/>
      <c r="BMY281" s="750"/>
      <c r="BMZ281" s="750"/>
      <c r="BNA281" s="750"/>
      <c r="BNB281" s="750"/>
      <c r="BNC281" s="750"/>
      <c r="BND281" s="750"/>
      <c r="BNE281" s="750"/>
      <c r="BNF281" s="750"/>
      <c r="BNG281" s="750"/>
      <c r="BNH281" s="750"/>
      <c r="BNI281" s="750"/>
      <c r="BNJ281" s="750"/>
      <c r="BNK281" s="750"/>
      <c r="BNL281" s="750"/>
      <c r="BNM281" s="750"/>
      <c r="BNN281" s="750"/>
      <c r="BNO281" s="750"/>
      <c r="BNP281" s="750"/>
      <c r="BNQ281" s="750"/>
      <c r="BNR281" s="750"/>
      <c r="BNS281" s="750"/>
      <c r="BNT281" s="750"/>
      <c r="BNU281" s="750"/>
      <c r="BNV281" s="750"/>
      <c r="BNW281" s="750"/>
      <c r="BNX281" s="750"/>
      <c r="BNY281" s="750"/>
      <c r="BNZ281" s="750"/>
      <c r="BOA281" s="750"/>
      <c r="BOB281" s="750"/>
      <c r="BOC281" s="750"/>
      <c r="BOD281" s="750"/>
      <c r="BOE281" s="750"/>
      <c r="BOF281" s="750"/>
      <c r="BOG281" s="750"/>
      <c r="BOH281" s="748"/>
      <c r="BOI281" s="748"/>
      <c r="BOJ281" s="748"/>
      <c r="BOK281" s="748"/>
      <c r="BOL281" s="748"/>
      <c r="BOM281" s="748"/>
      <c r="BON281" s="748"/>
      <c r="BOO281" s="748"/>
      <c r="BOP281" s="748"/>
      <c r="BOQ281" s="748"/>
      <c r="BOR281" s="748"/>
      <c r="BOS281" s="748"/>
      <c r="BOT281" s="748"/>
      <c r="BOU281" s="748"/>
      <c r="BOV281" s="748"/>
      <c r="BOW281" s="748"/>
      <c r="BOX281" s="748"/>
      <c r="BOY281" s="748"/>
      <c r="BOZ281" s="748"/>
      <c r="BPA281" s="748"/>
      <c r="BPB281" s="748"/>
      <c r="BPC281" s="748"/>
      <c r="BPD281" s="748"/>
      <c r="BPE281" s="748"/>
      <c r="BPF281" s="749"/>
      <c r="BPG281" s="749"/>
      <c r="BPH281" s="749"/>
      <c r="BPI281" s="749"/>
      <c r="BPJ281" s="749"/>
      <c r="BPK281" s="748"/>
      <c r="BPL281" s="748"/>
      <c r="BPM281" s="749"/>
      <c r="BPN281" s="749"/>
      <c r="BPO281" s="748"/>
      <c r="BPP281" s="748"/>
      <c r="BPQ281" s="749"/>
      <c r="BPR281" s="749"/>
      <c r="BPS281" s="748"/>
      <c r="BPT281" s="748"/>
      <c r="BPU281" s="748"/>
      <c r="BPV281" s="748"/>
      <c r="BPW281" s="748"/>
      <c r="BPX281" s="748"/>
      <c r="BPY281" s="748"/>
      <c r="BPZ281" s="749"/>
      <c r="BQA281" s="749"/>
      <c r="BQB281" s="748"/>
      <c r="BQC281" s="748"/>
      <c r="BQD281" s="749"/>
      <c r="BQE281" s="749"/>
      <c r="BQF281" s="748"/>
      <c r="BQG281" s="748"/>
      <c r="BQH281" s="748"/>
      <c r="BQI281" s="748"/>
      <c r="BQJ281" s="748"/>
      <c r="BQK281" s="746"/>
      <c r="BQL281" s="751"/>
      <c r="BQM281" s="748"/>
      <c r="BQN281" s="748"/>
      <c r="BQO281" s="748"/>
      <c r="BQP281" s="748"/>
      <c r="BQQ281" s="748"/>
      <c r="BQR281" s="748"/>
      <c r="BQS281" s="748"/>
      <c r="BQT281" s="750"/>
      <c r="BQU281" s="750"/>
      <c r="BQV281" s="750"/>
      <c r="BQW281" s="750"/>
      <c r="BQX281" s="750"/>
      <c r="BQY281" s="750"/>
      <c r="BQZ281" s="750"/>
      <c r="BRA281" s="750"/>
      <c r="BRB281" s="750"/>
      <c r="BRC281" s="750"/>
      <c r="BRD281" s="750"/>
      <c r="BRE281" s="750"/>
      <c r="BRF281" s="750"/>
      <c r="BRG281" s="750"/>
      <c r="BRH281" s="750"/>
      <c r="BRI281" s="750"/>
      <c r="BRJ281" s="750"/>
      <c r="BRK281" s="750"/>
      <c r="BRL281" s="750"/>
      <c r="BRM281" s="750"/>
      <c r="BRN281" s="750"/>
      <c r="BRO281" s="750"/>
      <c r="BRP281" s="750"/>
      <c r="BRQ281" s="750"/>
      <c r="BRR281" s="750"/>
      <c r="BRS281" s="750"/>
      <c r="BRT281" s="750"/>
      <c r="BRU281" s="750"/>
      <c r="BRV281" s="750"/>
      <c r="BRW281" s="750"/>
      <c r="BRX281" s="750"/>
      <c r="BRY281" s="750"/>
      <c r="BRZ281" s="750"/>
      <c r="BSA281" s="750"/>
      <c r="BSB281" s="750"/>
      <c r="BSC281" s="750"/>
      <c r="BSD281" s="750"/>
      <c r="BSE281" s="750"/>
      <c r="BSF281" s="750"/>
      <c r="BSG281" s="750"/>
      <c r="BSH281" s="750"/>
      <c r="BSI281" s="750"/>
      <c r="BSJ281" s="750"/>
      <c r="BSK281" s="750"/>
      <c r="BSL281" s="748"/>
      <c r="BSM281" s="748"/>
      <c r="BSN281" s="748"/>
      <c r="BSO281" s="748"/>
      <c r="BSP281" s="748"/>
      <c r="BSQ281" s="748"/>
      <c r="BSR281" s="748"/>
      <c r="BSS281" s="748"/>
      <c r="BST281" s="748"/>
      <c r="BSU281" s="748"/>
      <c r="BSV281" s="748"/>
      <c r="BSW281" s="748"/>
      <c r="BSX281" s="748"/>
      <c r="BSY281" s="748"/>
      <c r="BSZ281" s="748"/>
      <c r="BTA281" s="748"/>
      <c r="BTB281" s="748"/>
      <c r="BTC281" s="748"/>
      <c r="BTD281" s="748"/>
      <c r="BTE281" s="748"/>
      <c r="BTF281" s="748"/>
      <c r="BTG281" s="748"/>
      <c r="BTH281" s="748"/>
      <c r="BTI281" s="748"/>
      <c r="BTJ281" s="749"/>
      <c r="BTK281" s="749"/>
      <c r="BTL281" s="749"/>
      <c r="BTM281" s="749"/>
      <c r="BTN281" s="749"/>
      <c r="BTO281" s="748"/>
      <c r="BTP281" s="748"/>
      <c r="BTQ281" s="749"/>
      <c r="BTR281" s="749"/>
      <c r="BTS281" s="748"/>
      <c r="BTT281" s="748"/>
      <c r="BTU281" s="749"/>
      <c r="BTV281" s="749"/>
      <c r="BTW281" s="748"/>
      <c r="BTX281" s="748"/>
      <c r="BTY281" s="748"/>
      <c r="BTZ281" s="748"/>
      <c r="BUA281" s="748"/>
      <c r="BUB281" s="748"/>
      <c r="BUC281" s="748"/>
      <c r="BUD281" s="749"/>
      <c r="BUE281" s="749"/>
      <c r="BUF281" s="748"/>
      <c r="BUG281" s="748"/>
      <c r="BUH281" s="749"/>
      <c r="BUI281" s="749"/>
      <c r="BUJ281" s="748"/>
      <c r="BUK281" s="748"/>
      <c r="BUL281" s="748"/>
      <c r="BUM281" s="748"/>
      <c r="BUN281" s="748"/>
      <c r="BUO281" s="746"/>
      <c r="BUP281" s="751"/>
      <c r="BUQ281" s="748"/>
      <c r="BUR281" s="748"/>
      <c r="BUS281" s="748"/>
      <c r="BUT281" s="748"/>
      <c r="BUU281" s="748"/>
      <c r="BUV281" s="748"/>
      <c r="BUW281" s="748"/>
      <c r="BUX281" s="750"/>
      <c r="BUY281" s="750"/>
      <c r="BUZ281" s="750"/>
      <c r="BVA281" s="750"/>
      <c r="BVB281" s="750"/>
      <c r="BVC281" s="750"/>
      <c r="BVD281" s="750"/>
      <c r="BVE281" s="750"/>
      <c r="BVF281" s="750"/>
      <c r="BVG281" s="750"/>
      <c r="BVH281" s="750"/>
      <c r="BVI281" s="750"/>
      <c r="BVJ281" s="750"/>
      <c r="BVK281" s="750"/>
      <c r="BVL281" s="750"/>
      <c r="BVM281" s="750"/>
      <c r="BVN281" s="750"/>
      <c r="BVO281" s="750"/>
      <c r="BVP281" s="750"/>
      <c r="BVQ281" s="750"/>
      <c r="BVR281" s="750"/>
      <c r="BVS281" s="750"/>
      <c r="BVT281" s="750"/>
      <c r="BVU281" s="750"/>
      <c r="BVV281" s="750"/>
      <c r="BVW281" s="750"/>
      <c r="BVX281" s="750"/>
      <c r="BVY281" s="750"/>
      <c r="BVZ281" s="750"/>
      <c r="BWA281" s="750"/>
      <c r="BWB281" s="750"/>
      <c r="BWC281" s="750"/>
      <c r="BWD281" s="750"/>
      <c r="BWE281" s="750"/>
      <c r="BWF281" s="750"/>
      <c r="BWG281" s="750"/>
      <c r="BWH281" s="750"/>
      <c r="BWI281" s="750"/>
      <c r="BWJ281" s="750"/>
      <c r="BWK281" s="750"/>
      <c r="BWL281" s="750"/>
      <c r="BWM281" s="750"/>
      <c r="BWN281" s="750"/>
      <c r="BWO281" s="750"/>
      <c r="BWP281" s="748"/>
      <c r="BWQ281" s="748"/>
      <c r="BWR281" s="748"/>
      <c r="BWS281" s="748"/>
      <c r="BWT281" s="748"/>
      <c r="BWU281" s="748"/>
      <c r="BWV281" s="748"/>
      <c r="BWW281" s="748"/>
      <c r="BWX281" s="748"/>
      <c r="BWY281" s="748"/>
      <c r="BWZ281" s="748"/>
      <c r="BXA281" s="748"/>
      <c r="BXB281" s="748"/>
      <c r="BXC281" s="748"/>
      <c r="BXD281" s="748"/>
      <c r="BXE281" s="748"/>
      <c r="BXF281" s="748"/>
      <c r="BXG281" s="748"/>
      <c r="BXH281" s="748"/>
      <c r="BXI281" s="748"/>
      <c r="BXJ281" s="748"/>
      <c r="BXK281" s="748"/>
      <c r="BXL281" s="748"/>
      <c r="BXM281" s="748"/>
      <c r="BXN281" s="749"/>
      <c r="BXO281" s="749"/>
      <c r="BXP281" s="749"/>
      <c r="BXQ281" s="749"/>
      <c r="BXR281" s="749"/>
      <c r="BXS281" s="748"/>
      <c r="BXT281" s="748"/>
      <c r="BXU281" s="749"/>
      <c r="BXV281" s="749"/>
      <c r="BXW281" s="748"/>
      <c r="BXX281" s="748"/>
      <c r="BXY281" s="749"/>
      <c r="BXZ281" s="749"/>
      <c r="BYA281" s="748"/>
      <c r="BYB281" s="748"/>
      <c r="BYC281" s="748"/>
      <c r="BYD281" s="748"/>
      <c r="BYE281" s="748"/>
      <c r="BYF281" s="748"/>
      <c r="BYG281" s="748"/>
      <c r="BYH281" s="749"/>
      <c r="BYI281" s="749"/>
      <c r="BYJ281" s="748"/>
      <c r="BYK281" s="748"/>
      <c r="BYL281" s="749"/>
      <c r="BYM281" s="749"/>
      <c r="BYN281" s="748"/>
      <c r="BYO281" s="748"/>
      <c r="BYP281" s="748"/>
      <c r="BYQ281" s="748"/>
      <c r="BYR281" s="748"/>
      <c r="BYS281" s="746"/>
      <c r="BYT281" s="751"/>
      <c r="BYU281" s="748"/>
      <c r="BYV281" s="748"/>
      <c r="BYW281" s="748"/>
      <c r="BYX281" s="748"/>
      <c r="BYY281" s="748"/>
      <c r="BYZ281" s="748"/>
      <c r="BZA281" s="748"/>
      <c r="BZB281" s="750"/>
      <c r="BZC281" s="750"/>
      <c r="BZD281" s="750"/>
      <c r="BZE281" s="750"/>
      <c r="BZF281" s="750"/>
      <c r="BZG281" s="750"/>
      <c r="BZH281" s="750"/>
      <c r="BZI281" s="750"/>
      <c r="BZJ281" s="750"/>
      <c r="BZK281" s="750"/>
      <c r="BZL281" s="750"/>
      <c r="BZM281" s="750"/>
      <c r="BZN281" s="750"/>
      <c r="BZO281" s="750"/>
      <c r="BZP281" s="750"/>
      <c r="BZQ281" s="750"/>
      <c r="BZR281" s="750"/>
      <c r="BZS281" s="750"/>
      <c r="BZT281" s="750"/>
      <c r="BZU281" s="750"/>
      <c r="BZV281" s="750"/>
      <c r="BZW281" s="750"/>
      <c r="BZX281" s="750"/>
      <c r="BZY281" s="750"/>
      <c r="BZZ281" s="750"/>
      <c r="CAA281" s="750"/>
      <c r="CAB281" s="750"/>
      <c r="CAC281" s="750"/>
      <c r="CAD281" s="750"/>
      <c r="CAE281" s="750"/>
      <c r="CAF281" s="750"/>
      <c r="CAG281" s="750"/>
      <c r="CAH281" s="750"/>
      <c r="CAI281" s="750"/>
      <c r="CAJ281" s="750"/>
      <c r="CAK281" s="750"/>
      <c r="CAL281" s="750"/>
      <c r="CAM281" s="750"/>
      <c r="CAN281" s="750"/>
      <c r="CAO281" s="750"/>
      <c r="CAP281" s="750"/>
      <c r="CAQ281" s="750"/>
      <c r="CAR281" s="750"/>
      <c r="CAS281" s="750"/>
      <c r="CAT281" s="748"/>
      <c r="CAU281" s="748"/>
      <c r="CAV281" s="748"/>
      <c r="CAW281" s="748"/>
      <c r="CAX281" s="748"/>
      <c r="CAY281" s="748"/>
      <c r="CAZ281" s="748"/>
      <c r="CBA281" s="748"/>
      <c r="CBB281" s="748"/>
      <c r="CBC281" s="748"/>
      <c r="CBD281" s="748"/>
      <c r="CBE281" s="748"/>
      <c r="CBF281" s="748"/>
      <c r="CBG281" s="748"/>
      <c r="CBH281" s="748"/>
      <c r="CBI281" s="748"/>
      <c r="CBJ281" s="748"/>
      <c r="CBK281" s="748"/>
      <c r="CBL281" s="748"/>
      <c r="CBM281" s="748"/>
      <c r="CBN281" s="748"/>
      <c r="CBO281" s="748"/>
      <c r="CBP281" s="748"/>
      <c r="CBQ281" s="748"/>
      <c r="CBR281" s="749"/>
      <c r="CBS281" s="749"/>
      <c r="CBT281" s="749"/>
      <c r="CBU281" s="749"/>
      <c r="CBV281" s="749"/>
      <c r="CBW281" s="748"/>
      <c r="CBX281" s="748"/>
      <c r="CBY281" s="749"/>
      <c r="CBZ281" s="749"/>
      <c r="CCA281" s="748"/>
      <c r="CCB281" s="748"/>
      <c r="CCC281" s="749"/>
      <c r="CCD281" s="749"/>
      <c r="CCE281" s="748"/>
      <c r="CCF281" s="748"/>
      <c r="CCG281" s="748"/>
      <c r="CCH281" s="748"/>
      <c r="CCI281" s="748"/>
      <c r="CCJ281" s="748"/>
      <c r="CCK281" s="748"/>
      <c r="CCL281" s="749"/>
      <c r="CCM281" s="749"/>
      <c r="CCN281" s="748"/>
      <c r="CCO281" s="748"/>
      <c r="CCP281" s="749"/>
      <c r="CCQ281" s="749"/>
      <c r="CCR281" s="748"/>
      <c r="CCS281" s="748"/>
      <c r="CCT281" s="748"/>
      <c r="CCU281" s="748"/>
      <c r="CCV281" s="748"/>
      <c r="CCW281" s="746"/>
      <c r="CCX281" s="751"/>
      <c r="CCY281" s="748"/>
      <c r="CCZ281" s="748"/>
      <c r="CDA281" s="748"/>
      <c r="CDB281" s="748"/>
      <c r="CDC281" s="748"/>
      <c r="CDD281" s="748"/>
      <c r="CDE281" s="748"/>
      <c r="CDF281" s="750"/>
      <c r="CDG281" s="750"/>
      <c r="CDH281" s="750"/>
      <c r="CDI281" s="750"/>
      <c r="CDJ281" s="750"/>
      <c r="CDK281" s="750"/>
      <c r="CDL281" s="750"/>
      <c r="CDM281" s="750"/>
      <c r="CDN281" s="750"/>
      <c r="CDO281" s="750"/>
      <c r="CDP281" s="750"/>
      <c r="CDQ281" s="750"/>
      <c r="CDR281" s="750"/>
      <c r="CDS281" s="750"/>
      <c r="CDT281" s="750"/>
      <c r="CDU281" s="750"/>
      <c r="CDV281" s="750"/>
      <c r="CDW281" s="750"/>
      <c r="CDX281" s="750"/>
      <c r="CDY281" s="750"/>
      <c r="CDZ281" s="750"/>
      <c r="CEA281" s="750"/>
      <c r="CEB281" s="750"/>
      <c r="CEC281" s="750"/>
      <c r="CED281" s="750"/>
      <c r="CEE281" s="750"/>
      <c r="CEF281" s="750"/>
      <c r="CEG281" s="750"/>
      <c r="CEH281" s="750"/>
      <c r="CEI281" s="750"/>
      <c r="CEJ281" s="750"/>
      <c r="CEK281" s="750"/>
      <c r="CEL281" s="750"/>
      <c r="CEM281" s="750"/>
      <c r="CEN281" s="750"/>
      <c r="CEO281" s="750"/>
      <c r="CEP281" s="750"/>
      <c r="CEQ281" s="750"/>
      <c r="CER281" s="750"/>
      <c r="CES281" s="750"/>
      <c r="CET281" s="750"/>
      <c r="CEU281" s="750"/>
      <c r="CEV281" s="750"/>
      <c r="CEW281" s="750"/>
      <c r="CEX281" s="748"/>
      <c r="CEY281" s="748"/>
      <c r="CEZ281" s="748"/>
      <c r="CFA281" s="748"/>
      <c r="CFB281" s="748"/>
      <c r="CFC281" s="748"/>
      <c r="CFD281" s="748"/>
      <c r="CFE281" s="748"/>
      <c r="CFF281" s="748"/>
      <c r="CFG281" s="748"/>
      <c r="CFH281" s="748"/>
      <c r="CFI281" s="748"/>
      <c r="CFJ281" s="748"/>
      <c r="CFK281" s="748"/>
      <c r="CFL281" s="748"/>
      <c r="CFM281" s="748"/>
      <c r="CFN281" s="748"/>
      <c r="CFO281" s="748"/>
      <c r="CFP281" s="748"/>
      <c r="CFQ281" s="748"/>
      <c r="CFR281" s="748"/>
      <c r="CFS281" s="748"/>
      <c r="CFT281" s="748"/>
      <c r="CFU281" s="748"/>
      <c r="CFV281" s="749"/>
      <c r="CFW281" s="749"/>
      <c r="CFX281" s="749"/>
      <c r="CFY281" s="749"/>
      <c r="CFZ281" s="749"/>
      <c r="CGA281" s="748"/>
      <c r="CGB281" s="748"/>
      <c r="CGC281" s="749"/>
      <c r="CGD281" s="749"/>
      <c r="CGE281" s="748"/>
      <c r="CGF281" s="748"/>
      <c r="CGG281" s="749"/>
      <c r="CGH281" s="749"/>
      <c r="CGI281" s="748"/>
      <c r="CGJ281" s="748"/>
      <c r="CGK281" s="748"/>
      <c r="CGL281" s="748"/>
      <c r="CGM281" s="748"/>
      <c r="CGN281" s="748"/>
      <c r="CGO281" s="748"/>
      <c r="CGP281" s="749"/>
      <c r="CGQ281" s="749"/>
      <c r="CGR281" s="748"/>
      <c r="CGS281" s="748"/>
      <c r="CGT281" s="749"/>
      <c r="CGU281" s="749"/>
      <c r="CGV281" s="748"/>
      <c r="CGW281" s="748"/>
      <c r="CGX281" s="748"/>
      <c r="CGY281" s="748"/>
      <c r="CGZ281" s="748"/>
      <c r="CHA281" s="746"/>
      <c r="CHB281" s="751"/>
      <c r="CHC281" s="748"/>
      <c r="CHD281" s="748"/>
      <c r="CHE281" s="748"/>
      <c r="CHF281" s="748"/>
      <c r="CHG281" s="748"/>
      <c r="CHH281" s="748"/>
      <c r="CHI281" s="748"/>
      <c r="CHJ281" s="750"/>
      <c r="CHK281" s="750"/>
      <c r="CHL281" s="750"/>
      <c r="CHM281" s="750"/>
      <c r="CHN281" s="750"/>
      <c r="CHO281" s="750"/>
      <c r="CHP281" s="750"/>
      <c r="CHQ281" s="750"/>
      <c r="CHR281" s="750"/>
      <c r="CHS281" s="750"/>
      <c r="CHT281" s="750"/>
      <c r="CHU281" s="750"/>
      <c r="CHV281" s="750"/>
      <c r="CHW281" s="750"/>
      <c r="CHX281" s="750"/>
      <c r="CHY281" s="750"/>
      <c r="CHZ281" s="750"/>
      <c r="CIA281" s="750"/>
      <c r="CIB281" s="750"/>
      <c r="CIC281" s="750"/>
      <c r="CID281" s="750"/>
      <c r="CIE281" s="750"/>
      <c r="CIF281" s="750"/>
      <c r="CIG281" s="750"/>
      <c r="CIH281" s="750"/>
      <c r="CII281" s="750"/>
      <c r="CIJ281" s="750"/>
      <c r="CIK281" s="750"/>
      <c r="CIL281" s="750"/>
      <c r="CIM281" s="750"/>
      <c r="CIN281" s="750"/>
      <c r="CIO281" s="750"/>
      <c r="CIP281" s="750"/>
      <c r="CIQ281" s="750"/>
      <c r="CIR281" s="750"/>
      <c r="CIS281" s="750"/>
      <c r="CIT281" s="750"/>
      <c r="CIU281" s="750"/>
      <c r="CIV281" s="750"/>
      <c r="CIW281" s="750"/>
      <c r="CIX281" s="750"/>
      <c r="CIY281" s="750"/>
      <c r="CIZ281" s="750"/>
      <c r="CJA281" s="750"/>
      <c r="CJB281" s="748"/>
      <c r="CJC281" s="748"/>
      <c r="CJD281" s="748"/>
      <c r="CJE281" s="748"/>
      <c r="CJF281" s="748"/>
      <c r="CJG281" s="748"/>
      <c r="CJH281" s="748"/>
      <c r="CJI281" s="748"/>
      <c r="CJJ281" s="748"/>
      <c r="CJK281" s="748"/>
      <c r="CJL281" s="748"/>
      <c r="CJM281" s="748"/>
      <c r="CJN281" s="748"/>
      <c r="CJO281" s="748"/>
      <c r="CJP281" s="748"/>
      <c r="CJQ281" s="748"/>
      <c r="CJR281" s="748"/>
      <c r="CJS281" s="748"/>
      <c r="CJT281" s="748"/>
      <c r="CJU281" s="748"/>
      <c r="CJV281" s="748"/>
      <c r="CJW281" s="748"/>
      <c r="CJX281" s="748"/>
      <c r="CJY281" s="748"/>
      <c r="CJZ281" s="749"/>
      <c r="CKA281" s="749"/>
      <c r="CKB281" s="749"/>
      <c r="CKC281" s="749"/>
      <c r="CKD281" s="749"/>
      <c r="CKE281" s="748"/>
      <c r="CKF281" s="748"/>
      <c r="CKG281" s="749"/>
      <c r="CKH281" s="749"/>
      <c r="CKI281" s="748"/>
      <c r="CKJ281" s="748"/>
      <c r="CKK281" s="749"/>
      <c r="CKL281" s="749"/>
      <c r="CKM281" s="748"/>
      <c r="CKN281" s="748"/>
      <c r="CKO281" s="748"/>
      <c r="CKP281" s="748"/>
      <c r="CKQ281" s="748"/>
      <c r="CKR281" s="748"/>
      <c r="CKS281" s="748"/>
      <c r="CKT281" s="749"/>
      <c r="CKU281" s="749"/>
      <c r="CKV281" s="748"/>
      <c r="CKW281" s="748"/>
      <c r="CKX281" s="749"/>
      <c r="CKY281" s="749"/>
      <c r="CKZ281" s="748"/>
      <c r="CLA281" s="748"/>
      <c r="CLB281" s="748"/>
      <c r="CLC281" s="748"/>
      <c r="CLD281" s="748"/>
      <c r="CLE281" s="746"/>
      <c r="CLF281" s="751"/>
      <c r="CLG281" s="748"/>
      <c r="CLH281" s="748"/>
      <c r="CLI281" s="748"/>
      <c r="CLJ281" s="748"/>
      <c r="CLK281" s="748"/>
      <c r="CLL281" s="748"/>
      <c r="CLM281" s="748"/>
      <c r="CLN281" s="750"/>
      <c r="CLO281" s="750"/>
      <c r="CLP281" s="750"/>
      <c r="CLQ281" s="750"/>
      <c r="CLR281" s="750"/>
      <c r="CLS281" s="750"/>
      <c r="CLT281" s="750"/>
      <c r="CLU281" s="750"/>
      <c r="CLV281" s="750"/>
      <c r="CLW281" s="750"/>
      <c r="CLX281" s="750"/>
      <c r="CLY281" s="750"/>
      <c r="CLZ281" s="750"/>
      <c r="CMA281" s="750"/>
      <c r="CMB281" s="750"/>
      <c r="CMC281" s="750"/>
      <c r="CMD281" s="750"/>
      <c r="CME281" s="750"/>
      <c r="CMF281" s="750"/>
      <c r="CMG281" s="750"/>
      <c r="CMH281" s="750"/>
      <c r="CMI281" s="750"/>
      <c r="CMJ281" s="750"/>
      <c r="CMK281" s="750"/>
      <c r="CML281" s="750"/>
      <c r="CMM281" s="750"/>
      <c r="CMN281" s="750"/>
      <c r="CMO281" s="750"/>
      <c r="CMP281" s="750"/>
      <c r="CMQ281" s="750"/>
      <c r="CMR281" s="750"/>
      <c r="CMS281" s="750"/>
      <c r="CMT281" s="750"/>
      <c r="CMU281" s="750"/>
      <c r="CMV281" s="750"/>
      <c r="CMW281" s="750"/>
      <c r="CMX281" s="750"/>
      <c r="CMY281" s="750"/>
      <c r="CMZ281" s="750"/>
      <c r="CNA281" s="750"/>
      <c r="CNB281" s="750"/>
      <c r="CNC281" s="750"/>
      <c r="CND281" s="750"/>
      <c r="CNE281" s="750"/>
      <c r="CNF281" s="748"/>
      <c r="CNG281" s="748"/>
      <c r="CNH281" s="748"/>
      <c r="CNI281" s="748"/>
      <c r="CNJ281" s="748"/>
      <c r="CNK281" s="748"/>
      <c r="CNL281" s="748"/>
      <c r="CNM281" s="748"/>
      <c r="CNN281" s="748"/>
      <c r="CNO281" s="748"/>
      <c r="CNP281" s="748"/>
      <c r="CNQ281" s="748"/>
      <c r="CNR281" s="748"/>
      <c r="CNS281" s="748"/>
      <c r="CNT281" s="748"/>
      <c r="CNU281" s="748"/>
      <c r="CNV281" s="748"/>
      <c r="CNW281" s="748"/>
      <c r="CNX281" s="748"/>
      <c r="CNY281" s="748"/>
      <c r="CNZ281" s="748"/>
      <c r="COA281" s="748"/>
      <c r="COB281" s="748"/>
      <c r="COC281" s="748"/>
      <c r="COD281" s="749"/>
      <c r="COE281" s="749"/>
      <c r="COF281" s="749"/>
      <c r="COG281" s="749"/>
      <c r="COH281" s="749"/>
      <c r="COI281" s="748"/>
      <c r="COJ281" s="748"/>
      <c r="COK281" s="749"/>
      <c r="COL281" s="749"/>
      <c r="COM281" s="748"/>
      <c r="CON281" s="748"/>
      <c r="COO281" s="749"/>
      <c r="COP281" s="749"/>
      <c r="COQ281" s="748"/>
      <c r="COR281" s="748"/>
      <c r="COS281" s="748"/>
      <c r="COT281" s="748"/>
      <c r="COU281" s="748"/>
      <c r="COV281" s="748"/>
      <c r="COW281" s="748"/>
      <c r="COX281" s="749"/>
      <c r="COY281" s="749"/>
      <c r="COZ281" s="748"/>
      <c r="CPA281" s="748"/>
      <c r="CPB281" s="749"/>
      <c r="CPC281" s="749"/>
      <c r="CPD281" s="748"/>
      <c r="CPE281" s="748"/>
      <c r="CPF281" s="748"/>
      <c r="CPG281" s="748"/>
      <c r="CPH281" s="748"/>
      <c r="CPI281" s="746"/>
      <c r="CPJ281" s="751"/>
      <c r="CPK281" s="748"/>
      <c r="CPL281" s="748"/>
      <c r="CPM281" s="748"/>
      <c r="CPN281" s="748"/>
      <c r="CPO281" s="748"/>
      <c r="CPP281" s="748"/>
      <c r="CPQ281" s="748"/>
      <c r="CPR281" s="750"/>
      <c r="CPS281" s="750"/>
      <c r="CPT281" s="750"/>
      <c r="CPU281" s="750"/>
      <c r="CPV281" s="750"/>
      <c r="CPW281" s="750"/>
      <c r="CPX281" s="750"/>
      <c r="CPY281" s="750"/>
      <c r="CPZ281" s="750"/>
      <c r="CQA281" s="750"/>
      <c r="CQB281" s="750"/>
      <c r="CQC281" s="750"/>
      <c r="CQD281" s="750"/>
      <c r="CQE281" s="750"/>
      <c r="CQF281" s="750"/>
      <c r="CQG281" s="750"/>
      <c r="CQH281" s="750"/>
      <c r="CQI281" s="750"/>
      <c r="CQJ281" s="750"/>
      <c r="CQK281" s="750"/>
      <c r="CQL281" s="750"/>
      <c r="CQM281" s="750"/>
      <c r="CQN281" s="750"/>
      <c r="CQO281" s="750"/>
      <c r="CQP281" s="750"/>
      <c r="CQQ281" s="750"/>
      <c r="CQR281" s="750"/>
      <c r="CQS281" s="750"/>
      <c r="CQT281" s="750"/>
      <c r="CQU281" s="750"/>
      <c r="CQV281" s="750"/>
      <c r="CQW281" s="750"/>
      <c r="CQX281" s="750"/>
      <c r="CQY281" s="750"/>
      <c r="CQZ281" s="750"/>
      <c r="CRA281" s="750"/>
      <c r="CRB281" s="750"/>
      <c r="CRC281" s="750"/>
      <c r="CRD281" s="750"/>
      <c r="CRE281" s="750"/>
      <c r="CRF281" s="750"/>
      <c r="CRG281" s="750"/>
      <c r="CRH281" s="750"/>
      <c r="CRI281" s="750"/>
      <c r="CRJ281" s="748"/>
      <c r="CRK281" s="748"/>
      <c r="CRL281" s="748"/>
      <c r="CRM281" s="748"/>
      <c r="CRN281" s="748"/>
      <c r="CRO281" s="748"/>
      <c r="CRP281" s="748"/>
      <c r="CRQ281" s="748"/>
      <c r="CRR281" s="748"/>
      <c r="CRS281" s="748"/>
      <c r="CRT281" s="748"/>
      <c r="CRU281" s="748"/>
      <c r="CRV281" s="748"/>
      <c r="CRW281" s="748"/>
      <c r="CRX281" s="748"/>
      <c r="CRY281" s="748"/>
      <c r="CRZ281" s="748"/>
      <c r="CSA281" s="748"/>
      <c r="CSB281" s="748"/>
      <c r="CSC281" s="748"/>
      <c r="CSD281" s="748"/>
      <c r="CSE281" s="748"/>
      <c r="CSF281" s="748"/>
      <c r="CSG281" s="748"/>
      <c r="CSH281" s="749"/>
      <c r="CSI281" s="749"/>
      <c r="CSJ281" s="749"/>
      <c r="CSK281" s="749"/>
      <c r="CSL281" s="749"/>
      <c r="CSM281" s="748"/>
      <c r="CSN281" s="748"/>
      <c r="CSO281" s="749"/>
      <c r="CSP281" s="749"/>
      <c r="CSQ281" s="748"/>
      <c r="CSR281" s="748"/>
      <c r="CSS281" s="749"/>
      <c r="CST281" s="749"/>
      <c r="CSU281" s="748"/>
      <c r="CSV281" s="748"/>
      <c r="CSW281" s="748"/>
      <c r="CSX281" s="748"/>
      <c r="CSY281" s="748"/>
      <c r="CSZ281" s="748"/>
      <c r="CTA281" s="748"/>
      <c r="CTB281" s="749"/>
      <c r="CTC281" s="749"/>
      <c r="CTD281" s="748"/>
      <c r="CTE281" s="748"/>
      <c r="CTF281" s="749"/>
      <c r="CTG281" s="749"/>
      <c r="CTH281" s="748"/>
      <c r="CTI281" s="748"/>
      <c r="CTJ281" s="748"/>
      <c r="CTK281" s="748"/>
      <c r="CTL281" s="748"/>
      <c r="CTM281" s="746"/>
      <c r="CTN281" s="751"/>
      <c r="CTO281" s="748"/>
      <c r="CTP281" s="748"/>
      <c r="CTQ281" s="748"/>
      <c r="CTR281" s="748"/>
      <c r="CTS281" s="748"/>
      <c r="CTT281" s="748"/>
      <c r="CTU281" s="748"/>
      <c r="CTV281" s="750"/>
      <c r="CTW281" s="750"/>
      <c r="CTX281" s="750"/>
      <c r="CTY281" s="750"/>
      <c r="CTZ281" s="750"/>
      <c r="CUA281" s="750"/>
      <c r="CUB281" s="750"/>
      <c r="CUC281" s="750"/>
      <c r="CUD281" s="750"/>
      <c r="CUE281" s="750"/>
      <c r="CUF281" s="750"/>
      <c r="CUG281" s="750"/>
      <c r="CUH281" s="750"/>
      <c r="CUI281" s="750"/>
      <c r="CUJ281" s="750"/>
      <c r="CUK281" s="750"/>
      <c r="CUL281" s="750"/>
      <c r="CUM281" s="750"/>
      <c r="CUN281" s="750"/>
      <c r="CUO281" s="750"/>
      <c r="CUP281" s="750"/>
      <c r="CUQ281" s="750"/>
      <c r="CUR281" s="750"/>
      <c r="CUS281" s="750"/>
      <c r="CUT281" s="750"/>
      <c r="CUU281" s="750"/>
      <c r="CUV281" s="750"/>
      <c r="CUW281" s="750"/>
      <c r="CUX281" s="750"/>
      <c r="CUY281" s="750"/>
      <c r="CUZ281" s="750"/>
      <c r="CVA281" s="750"/>
      <c r="CVB281" s="750"/>
      <c r="CVC281" s="750"/>
      <c r="CVD281" s="750"/>
      <c r="CVE281" s="750"/>
      <c r="CVF281" s="750"/>
      <c r="CVG281" s="750"/>
      <c r="CVH281" s="750"/>
      <c r="CVI281" s="750"/>
      <c r="CVJ281" s="750"/>
      <c r="CVK281" s="750"/>
      <c r="CVL281" s="750"/>
      <c r="CVM281" s="750"/>
      <c r="CVN281" s="748"/>
      <c r="CVO281" s="748"/>
      <c r="CVP281" s="748"/>
      <c r="CVQ281" s="748"/>
      <c r="CVR281" s="748"/>
      <c r="CVS281" s="748"/>
      <c r="CVT281" s="748"/>
      <c r="CVU281" s="748"/>
      <c r="CVV281" s="748"/>
      <c r="CVW281" s="748"/>
      <c r="CVX281" s="748"/>
      <c r="CVY281" s="748"/>
      <c r="CVZ281" s="748"/>
      <c r="CWA281" s="748"/>
      <c r="CWB281" s="748"/>
      <c r="CWC281" s="748"/>
      <c r="CWD281" s="748"/>
      <c r="CWE281" s="748"/>
      <c r="CWF281" s="748"/>
      <c r="CWG281" s="748"/>
      <c r="CWH281" s="748"/>
      <c r="CWI281" s="748"/>
      <c r="CWJ281" s="748"/>
      <c r="CWK281" s="748"/>
      <c r="CWL281" s="749"/>
      <c r="CWM281" s="749"/>
      <c r="CWN281" s="749"/>
      <c r="CWO281" s="749"/>
      <c r="CWP281" s="749"/>
      <c r="CWQ281" s="748"/>
      <c r="CWR281" s="748"/>
      <c r="CWS281" s="749"/>
      <c r="CWT281" s="749"/>
      <c r="CWU281" s="748"/>
      <c r="CWV281" s="748"/>
      <c r="CWW281" s="749"/>
      <c r="CWX281" s="749"/>
      <c r="CWY281" s="748"/>
      <c r="CWZ281" s="748"/>
      <c r="CXA281" s="748"/>
      <c r="CXB281" s="748"/>
      <c r="CXC281" s="748"/>
      <c r="CXD281" s="748"/>
      <c r="CXE281" s="748"/>
      <c r="CXF281" s="749"/>
      <c r="CXG281" s="749"/>
      <c r="CXH281" s="748"/>
      <c r="CXI281" s="748"/>
      <c r="CXJ281" s="749"/>
      <c r="CXK281" s="749"/>
      <c r="CXL281" s="748"/>
      <c r="CXM281" s="748"/>
      <c r="CXN281" s="748"/>
      <c r="CXO281" s="748"/>
      <c r="CXP281" s="748"/>
      <c r="CXQ281" s="746"/>
      <c r="CXR281" s="751"/>
      <c r="CXS281" s="748"/>
      <c r="CXT281" s="748"/>
      <c r="CXU281" s="748"/>
      <c r="CXV281" s="748"/>
      <c r="CXW281" s="748"/>
      <c r="CXX281" s="748"/>
      <c r="CXY281" s="748"/>
      <c r="CXZ281" s="750"/>
      <c r="CYA281" s="750"/>
      <c r="CYB281" s="750"/>
      <c r="CYC281" s="750"/>
      <c r="CYD281" s="750"/>
      <c r="CYE281" s="750"/>
      <c r="CYF281" s="750"/>
      <c r="CYG281" s="750"/>
      <c r="CYH281" s="750"/>
      <c r="CYI281" s="750"/>
      <c r="CYJ281" s="750"/>
      <c r="CYK281" s="750"/>
      <c r="CYL281" s="750"/>
      <c r="CYM281" s="750"/>
      <c r="CYN281" s="750"/>
      <c r="CYO281" s="750"/>
      <c r="CYP281" s="750"/>
      <c r="CYQ281" s="750"/>
      <c r="CYR281" s="750"/>
      <c r="CYS281" s="750"/>
      <c r="CYT281" s="750"/>
      <c r="CYU281" s="750"/>
      <c r="CYV281" s="750"/>
      <c r="CYW281" s="750"/>
      <c r="CYX281" s="750"/>
      <c r="CYY281" s="750"/>
      <c r="CYZ281" s="750"/>
      <c r="CZA281" s="750"/>
      <c r="CZB281" s="750"/>
      <c r="CZC281" s="750"/>
      <c r="CZD281" s="750"/>
      <c r="CZE281" s="750"/>
      <c r="CZF281" s="750"/>
      <c r="CZG281" s="750"/>
      <c r="CZH281" s="750"/>
      <c r="CZI281" s="750"/>
      <c r="CZJ281" s="750"/>
      <c r="CZK281" s="750"/>
      <c r="CZL281" s="750"/>
      <c r="CZM281" s="750"/>
      <c r="CZN281" s="750"/>
      <c r="CZO281" s="750"/>
      <c r="CZP281" s="750"/>
      <c r="CZQ281" s="750"/>
      <c r="CZR281" s="748"/>
      <c r="CZS281" s="748"/>
      <c r="CZT281" s="748"/>
      <c r="CZU281" s="748"/>
      <c r="CZV281" s="748"/>
      <c r="CZW281" s="748"/>
      <c r="CZX281" s="748"/>
      <c r="CZY281" s="748"/>
      <c r="CZZ281" s="748"/>
      <c r="DAA281" s="748"/>
      <c r="DAB281" s="748"/>
      <c r="DAC281" s="748"/>
      <c r="DAD281" s="748"/>
      <c r="DAE281" s="748"/>
      <c r="DAF281" s="748"/>
      <c r="DAG281" s="748"/>
      <c r="DAH281" s="748"/>
      <c r="DAI281" s="748"/>
      <c r="DAJ281" s="748"/>
      <c r="DAK281" s="748"/>
      <c r="DAL281" s="748"/>
      <c r="DAM281" s="748"/>
      <c r="DAN281" s="748"/>
      <c r="DAO281" s="748"/>
      <c r="DAP281" s="749"/>
      <c r="DAQ281" s="749"/>
      <c r="DAR281" s="749"/>
      <c r="DAS281" s="749"/>
      <c r="DAT281" s="749"/>
      <c r="DAU281" s="748"/>
      <c r="DAV281" s="748"/>
      <c r="DAW281" s="749"/>
      <c r="DAX281" s="749"/>
      <c r="DAY281" s="748"/>
      <c r="DAZ281" s="748"/>
      <c r="DBA281" s="749"/>
      <c r="DBB281" s="749"/>
      <c r="DBC281" s="748"/>
      <c r="DBD281" s="748"/>
      <c r="DBE281" s="748"/>
      <c r="DBF281" s="748"/>
      <c r="DBG281" s="748"/>
      <c r="DBH281" s="748"/>
      <c r="DBI281" s="748"/>
      <c r="DBJ281" s="749"/>
      <c r="DBK281" s="749"/>
      <c r="DBL281" s="748"/>
      <c r="DBM281" s="748"/>
      <c r="DBN281" s="749"/>
      <c r="DBO281" s="749"/>
      <c r="DBP281" s="748"/>
      <c r="DBQ281" s="748"/>
      <c r="DBR281" s="748"/>
      <c r="DBS281" s="748"/>
      <c r="DBT281" s="748"/>
      <c r="DBU281" s="746"/>
      <c r="DBV281" s="751"/>
      <c r="DBW281" s="748"/>
      <c r="DBX281" s="748"/>
      <c r="DBY281" s="748"/>
      <c r="DBZ281" s="748"/>
      <c r="DCA281" s="748"/>
      <c r="DCB281" s="748"/>
      <c r="DCC281" s="748"/>
      <c r="DCD281" s="750"/>
      <c r="DCE281" s="750"/>
      <c r="DCF281" s="750"/>
      <c r="DCG281" s="750"/>
      <c r="DCH281" s="750"/>
      <c r="DCI281" s="750"/>
      <c r="DCJ281" s="750"/>
      <c r="DCK281" s="750"/>
      <c r="DCL281" s="750"/>
      <c r="DCM281" s="750"/>
      <c r="DCN281" s="750"/>
      <c r="DCO281" s="750"/>
      <c r="DCP281" s="750"/>
      <c r="DCQ281" s="750"/>
      <c r="DCR281" s="750"/>
      <c r="DCS281" s="750"/>
      <c r="DCT281" s="750"/>
      <c r="DCU281" s="750"/>
      <c r="DCV281" s="750"/>
      <c r="DCW281" s="750"/>
      <c r="DCX281" s="750"/>
      <c r="DCY281" s="750"/>
      <c r="DCZ281" s="750"/>
      <c r="DDA281" s="750"/>
      <c r="DDB281" s="750"/>
      <c r="DDC281" s="750"/>
      <c r="DDD281" s="750"/>
      <c r="DDE281" s="750"/>
      <c r="DDF281" s="750"/>
      <c r="DDG281" s="750"/>
      <c r="DDH281" s="750"/>
      <c r="DDI281" s="750"/>
      <c r="DDJ281" s="750"/>
      <c r="DDK281" s="750"/>
      <c r="DDL281" s="750"/>
      <c r="DDM281" s="750"/>
      <c r="DDN281" s="750"/>
      <c r="DDO281" s="750"/>
      <c r="DDP281" s="750"/>
      <c r="DDQ281" s="750"/>
      <c r="DDR281" s="750"/>
      <c r="DDS281" s="750"/>
      <c r="DDT281" s="750"/>
      <c r="DDU281" s="750"/>
      <c r="DDV281" s="748"/>
      <c r="DDW281" s="748"/>
      <c r="DDX281" s="748"/>
      <c r="DDY281" s="748"/>
      <c r="DDZ281" s="748"/>
      <c r="DEA281" s="748"/>
      <c r="DEB281" s="748"/>
      <c r="DEC281" s="748"/>
      <c r="DED281" s="748"/>
      <c r="DEE281" s="748"/>
      <c r="DEF281" s="748"/>
      <c r="DEG281" s="748"/>
      <c r="DEH281" s="748"/>
      <c r="DEI281" s="748"/>
      <c r="DEJ281" s="748"/>
      <c r="DEK281" s="748"/>
      <c r="DEL281" s="748"/>
      <c r="DEM281" s="748"/>
      <c r="DEN281" s="748"/>
      <c r="DEO281" s="748"/>
      <c r="DEP281" s="748"/>
      <c r="DEQ281" s="748"/>
      <c r="DER281" s="748"/>
      <c r="DES281" s="748"/>
      <c r="DET281" s="749"/>
      <c r="DEU281" s="749"/>
      <c r="DEV281" s="749"/>
      <c r="DEW281" s="749"/>
      <c r="DEX281" s="749"/>
      <c r="DEY281" s="748"/>
      <c r="DEZ281" s="748"/>
      <c r="DFA281" s="749"/>
      <c r="DFB281" s="749"/>
      <c r="DFC281" s="748"/>
      <c r="DFD281" s="748"/>
      <c r="DFE281" s="749"/>
      <c r="DFF281" s="749"/>
      <c r="DFG281" s="748"/>
      <c r="DFH281" s="748"/>
      <c r="DFI281" s="748"/>
      <c r="DFJ281" s="748"/>
      <c r="DFK281" s="748"/>
      <c r="DFL281" s="748"/>
      <c r="DFM281" s="748"/>
      <c r="DFN281" s="749"/>
      <c r="DFO281" s="749"/>
      <c r="DFP281" s="748"/>
      <c r="DFQ281" s="748"/>
      <c r="DFR281" s="749"/>
      <c r="DFS281" s="749"/>
      <c r="DFT281" s="748"/>
      <c r="DFU281" s="748"/>
      <c r="DFV281" s="748"/>
      <c r="DFW281" s="748"/>
      <c r="DFX281" s="748"/>
      <c r="DFY281" s="746"/>
      <c r="DFZ281" s="751"/>
      <c r="DGA281" s="748"/>
      <c r="DGB281" s="748"/>
      <c r="DGC281" s="748"/>
      <c r="DGD281" s="748"/>
      <c r="DGE281" s="748"/>
      <c r="DGF281" s="748"/>
      <c r="DGG281" s="748"/>
      <c r="DGH281" s="750"/>
      <c r="DGI281" s="750"/>
      <c r="DGJ281" s="750"/>
      <c r="DGK281" s="750"/>
      <c r="DGL281" s="750"/>
      <c r="DGM281" s="750"/>
      <c r="DGN281" s="750"/>
      <c r="DGO281" s="750"/>
      <c r="DGP281" s="750"/>
      <c r="DGQ281" s="750"/>
      <c r="DGR281" s="750"/>
      <c r="DGS281" s="750"/>
      <c r="DGT281" s="750"/>
      <c r="DGU281" s="750"/>
      <c r="DGV281" s="750"/>
      <c r="DGW281" s="750"/>
      <c r="DGX281" s="750"/>
      <c r="DGY281" s="750"/>
      <c r="DGZ281" s="750"/>
      <c r="DHA281" s="750"/>
      <c r="DHB281" s="750"/>
      <c r="DHC281" s="750"/>
      <c r="DHD281" s="750"/>
      <c r="DHE281" s="750"/>
      <c r="DHF281" s="750"/>
      <c r="DHG281" s="750"/>
      <c r="DHH281" s="750"/>
      <c r="DHI281" s="750"/>
      <c r="DHJ281" s="750"/>
      <c r="DHK281" s="750"/>
      <c r="DHL281" s="750"/>
      <c r="DHM281" s="750"/>
      <c r="DHN281" s="750"/>
      <c r="DHO281" s="750"/>
      <c r="DHP281" s="750"/>
      <c r="DHQ281" s="750"/>
      <c r="DHR281" s="750"/>
      <c r="DHS281" s="750"/>
      <c r="DHT281" s="750"/>
      <c r="DHU281" s="750"/>
      <c r="DHV281" s="750"/>
      <c r="DHW281" s="750"/>
      <c r="DHX281" s="750"/>
      <c r="DHY281" s="750"/>
      <c r="DHZ281" s="748"/>
      <c r="DIA281" s="748"/>
      <c r="DIB281" s="748"/>
      <c r="DIC281" s="748"/>
      <c r="DID281" s="748"/>
      <c r="DIE281" s="748"/>
      <c r="DIF281" s="748"/>
      <c r="DIG281" s="748"/>
      <c r="DIH281" s="748"/>
      <c r="DII281" s="748"/>
      <c r="DIJ281" s="748"/>
      <c r="DIK281" s="748"/>
      <c r="DIL281" s="748"/>
      <c r="DIM281" s="748"/>
      <c r="DIN281" s="748"/>
      <c r="DIO281" s="748"/>
      <c r="DIP281" s="748"/>
      <c r="DIQ281" s="748"/>
      <c r="DIR281" s="748"/>
      <c r="DIS281" s="748"/>
      <c r="DIT281" s="748"/>
      <c r="DIU281" s="748"/>
      <c r="DIV281" s="748"/>
      <c r="DIW281" s="748"/>
      <c r="DIX281" s="749"/>
      <c r="DIY281" s="749"/>
      <c r="DIZ281" s="749"/>
      <c r="DJA281" s="749"/>
      <c r="DJB281" s="749"/>
      <c r="DJC281" s="748"/>
      <c r="DJD281" s="748"/>
      <c r="DJE281" s="749"/>
      <c r="DJF281" s="749"/>
      <c r="DJG281" s="748"/>
      <c r="DJH281" s="748"/>
      <c r="DJI281" s="749"/>
      <c r="DJJ281" s="749"/>
      <c r="DJK281" s="748"/>
      <c r="DJL281" s="748"/>
      <c r="DJM281" s="748"/>
      <c r="DJN281" s="748"/>
      <c r="DJO281" s="748"/>
      <c r="DJP281" s="748"/>
      <c r="DJQ281" s="748"/>
      <c r="DJR281" s="749"/>
      <c r="DJS281" s="749"/>
      <c r="DJT281" s="748"/>
      <c r="DJU281" s="748"/>
      <c r="DJV281" s="749"/>
      <c r="DJW281" s="749"/>
      <c r="DJX281" s="748"/>
      <c r="DJY281" s="748"/>
      <c r="DJZ281" s="748"/>
      <c r="DKA281" s="748"/>
      <c r="DKB281" s="748"/>
      <c r="DKC281" s="746"/>
      <c r="DKD281" s="751"/>
      <c r="DKE281" s="748"/>
      <c r="DKF281" s="748"/>
      <c r="DKG281" s="748"/>
      <c r="DKH281" s="748"/>
      <c r="DKI281" s="748"/>
      <c r="DKJ281" s="748"/>
      <c r="DKK281" s="748"/>
      <c r="DKL281" s="750"/>
      <c r="DKM281" s="750"/>
      <c r="DKN281" s="750"/>
      <c r="DKO281" s="750"/>
      <c r="DKP281" s="750"/>
      <c r="DKQ281" s="750"/>
      <c r="DKR281" s="750"/>
      <c r="DKS281" s="750"/>
      <c r="DKT281" s="750"/>
      <c r="DKU281" s="750"/>
      <c r="DKV281" s="750"/>
      <c r="DKW281" s="750"/>
      <c r="DKX281" s="750"/>
      <c r="DKY281" s="750"/>
      <c r="DKZ281" s="750"/>
      <c r="DLA281" s="750"/>
      <c r="DLB281" s="750"/>
      <c r="DLC281" s="750"/>
      <c r="DLD281" s="750"/>
      <c r="DLE281" s="750"/>
      <c r="DLF281" s="750"/>
      <c r="DLG281" s="750"/>
      <c r="DLH281" s="750"/>
      <c r="DLI281" s="750"/>
      <c r="DLJ281" s="750"/>
      <c r="DLK281" s="750"/>
      <c r="DLL281" s="750"/>
      <c r="DLM281" s="750"/>
      <c r="DLN281" s="750"/>
      <c r="DLO281" s="750"/>
      <c r="DLP281" s="750"/>
      <c r="DLQ281" s="750"/>
      <c r="DLR281" s="750"/>
      <c r="DLS281" s="750"/>
      <c r="DLT281" s="750"/>
      <c r="DLU281" s="750"/>
      <c r="DLV281" s="750"/>
      <c r="DLW281" s="750"/>
      <c r="DLX281" s="750"/>
      <c r="DLY281" s="750"/>
      <c r="DLZ281" s="750"/>
      <c r="DMA281" s="750"/>
      <c r="DMB281" s="750"/>
      <c r="DMC281" s="750"/>
      <c r="DMD281" s="748"/>
      <c r="DME281" s="748"/>
      <c r="DMF281" s="748"/>
      <c r="DMG281" s="748"/>
      <c r="DMH281" s="748"/>
      <c r="DMI281" s="748"/>
      <c r="DMJ281" s="748"/>
      <c r="DMK281" s="748"/>
      <c r="DML281" s="748"/>
      <c r="DMM281" s="748"/>
      <c r="DMN281" s="748"/>
      <c r="DMO281" s="748"/>
      <c r="DMP281" s="748"/>
      <c r="DMQ281" s="748"/>
      <c r="DMR281" s="748"/>
      <c r="DMS281" s="748"/>
      <c r="DMT281" s="748"/>
      <c r="DMU281" s="748"/>
      <c r="DMV281" s="748"/>
      <c r="DMW281" s="748"/>
      <c r="DMX281" s="748"/>
      <c r="DMY281" s="748"/>
      <c r="DMZ281" s="748"/>
      <c r="DNA281" s="748"/>
      <c r="DNB281" s="749"/>
      <c r="DNC281" s="749"/>
      <c r="DND281" s="749"/>
      <c r="DNE281" s="749"/>
      <c r="DNF281" s="749"/>
      <c r="DNG281" s="748"/>
      <c r="DNH281" s="748"/>
      <c r="DNI281" s="749"/>
      <c r="DNJ281" s="749"/>
      <c r="DNK281" s="748"/>
      <c r="DNL281" s="748"/>
      <c r="DNM281" s="749"/>
      <c r="DNN281" s="749"/>
      <c r="DNO281" s="748"/>
      <c r="DNP281" s="748"/>
      <c r="DNQ281" s="748"/>
      <c r="DNR281" s="748"/>
      <c r="DNS281" s="748"/>
      <c r="DNT281" s="748"/>
      <c r="DNU281" s="748"/>
      <c r="DNV281" s="749"/>
      <c r="DNW281" s="749"/>
      <c r="DNX281" s="748"/>
      <c r="DNY281" s="748"/>
      <c r="DNZ281" s="749"/>
      <c r="DOA281" s="749"/>
      <c r="DOB281" s="748"/>
      <c r="DOC281" s="748"/>
      <c r="DOD281" s="748"/>
      <c r="DOE281" s="748"/>
      <c r="DOF281" s="748"/>
      <c r="DOG281" s="746"/>
      <c r="DOH281" s="751"/>
      <c r="DOI281" s="748"/>
      <c r="DOJ281" s="748"/>
      <c r="DOK281" s="748"/>
      <c r="DOL281" s="748"/>
      <c r="DOM281" s="748"/>
      <c r="DON281" s="748"/>
      <c r="DOO281" s="748"/>
      <c r="DOP281" s="750"/>
      <c r="DOQ281" s="750"/>
      <c r="DOR281" s="750"/>
      <c r="DOS281" s="750"/>
      <c r="DOT281" s="750"/>
      <c r="DOU281" s="750"/>
      <c r="DOV281" s="750"/>
      <c r="DOW281" s="750"/>
      <c r="DOX281" s="750"/>
      <c r="DOY281" s="750"/>
      <c r="DOZ281" s="750"/>
      <c r="DPA281" s="750"/>
      <c r="DPB281" s="750"/>
      <c r="DPC281" s="750"/>
      <c r="DPD281" s="750"/>
      <c r="DPE281" s="750"/>
      <c r="DPF281" s="750"/>
      <c r="DPG281" s="750"/>
      <c r="DPH281" s="750"/>
      <c r="DPI281" s="750"/>
      <c r="DPJ281" s="750"/>
      <c r="DPK281" s="750"/>
      <c r="DPL281" s="750"/>
      <c r="DPM281" s="750"/>
      <c r="DPN281" s="750"/>
      <c r="DPO281" s="750"/>
      <c r="DPP281" s="750"/>
      <c r="DPQ281" s="750"/>
      <c r="DPR281" s="750"/>
      <c r="DPS281" s="750"/>
      <c r="DPT281" s="750"/>
      <c r="DPU281" s="750"/>
      <c r="DPV281" s="750"/>
      <c r="DPW281" s="750"/>
      <c r="DPX281" s="750"/>
      <c r="DPY281" s="750"/>
      <c r="DPZ281" s="750"/>
      <c r="DQA281" s="750"/>
      <c r="DQB281" s="750"/>
      <c r="DQC281" s="750"/>
      <c r="DQD281" s="750"/>
      <c r="DQE281" s="750"/>
      <c r="DQF281" s="750"/>
      <c r="DQG281" s="750"/>
      <c r="DQH281" s="748"/>
      <c r="DQI281" s="748"/>
      <c r="DQJ281" s="748"/>
      <c r="DQK281" s="748"/>
      <c r="DQL281" s="748"/>
      <c r="DQM281" s="748"/>
      <c r="DQN281" s="748"/>
      <c r="DQO281" s="748"/>
      <c r="DQP281" s="748"/>
      <c r="DQQ281" s="748"/>
      <c r="DQR281" s="748"/>
      <c r="DQS281" s="748"/>
      <c r="DQT281" s="748"/>
      <c r="DQU281" s="748"/>
      <c r="DQV281" s="748"/>
      <c r="DQW281" s="748"/>
      <c r="DQX281" s="748"/>
      <c r="DQY281" s="748"/>
      <c r="DQZ281" s="748"/>
      <c r="DRA281" s="748"/>
      <c r="DRB281" s="748"/>
      <c r="DRC281" s="748"/>
      <c r="DRD281" s="748"/>
      <c r="DRE281" s="748"/>
      <c r="DRF281" s="749"/>
      <c r="DRG281" s="749"/>
      <c r="DRH281" s="749"/>
      <c r="DRI281" s="749"/>
      <c r="DRJ281" s="749"/>
      <c r="DRK281" s="748"/>
      <c r="DRL281" s="748"/>
      <c r="DRM281" s="749"/>
      <c r="DRN281" s="749"/>
      <c r="DRO281" s="748"/>
      <c r="DRP281" s="748"/>
      <c r="DRQ281" s="749"/>
      <c r="DRR281" s="749"/>
      <c r="DRS281" s="748"/>
      <c r="DRT281" s="748"/>
      <c r="DRU281" s="748"/>
      <c r="DRV281" s="748"/>
      <c r="DRW281" s="748"/>
      <c r="DRX281" s="748"/>
      <c r="DRY281" s="748"/>
      <c r="DRZ281" s="749"/>
      <c r="DSA281" s="749"/>
      <c r="DSB281" s="748"/>
      <c r="DSC281" s="748"/>
      <c r="DSD281" s="749"/>
      <c r="DSE281" s="749"/>
      <c r="DSF281" s="748"/>
      <c r="DSG281" s="748"/>
      <c r="DSH281" s="748"/>
      <c r="DSI281" s="748"/>
      <c r="DSJ281" s="748"/>
      <c r="DSK281" s="746"/>
      <c r="DSL281" s="751"/>
      <c r="DSM281" s="748"/>
      <c r="DSN281" s="748"/>
      <c r="DSO281" s="748"/>
      <c r="DSP281" s="748"/>
      <c r="DSQ281" s="748"/>
      <c r="DSR281" s="748"/>
      <c r="DSS281" s="748"/>
      <c r="DST281" s="750"/>
      <c r="DSU281" s="750"/>
      <c r="DSV281" s="750"/>
      <c r="DSW281" s="750"/>
      <c r="DSX281" s="750"/>
      <c r="DSY281" s="750"/>
      <c r="DSZ281" s="750"/>
      <c r="DTA281" s="750"/>
      <c r="DTB281" s="750"/>
      <c r="DTC281" s="750"/>
      <c r="DTD281" s="750"/>
      <c r="DTE281" s="750"/>
      <c r="DTF281" s="750"/>
      <c r="DTG281" s="750"/>
      <c r="DTH281" s="750"/>
      <c r="DTI281" s="750"/>
      <c r="DTJ281" s="750"/>
      <c r="DTK281" s="750"/>
      <c r="DTL281" s="750"/>
      <c r="DTM281" s="750"/>
      <c r="DTN281" s="750"/>
      <c r="DTO281" s="750"/>
      <c r="DTP281" s="750"/>
      <c r="DTQ281" s="750"/>
      <c r="DTR281" s="750"/>
      <c r="DTS281" s="750"/>
      <c r="DTT281" s="750"/>
      <c r="DTU281" s="750"/>
      <c r="DTV281" s="750"/>
      <c r="DTW281" s="750"/>
      <c r="DTX281" s="750"/>
      <c r="DTY281" s="750"/>
      <c r="DTZ281" s="750"/>
      <c r="DUA281" s="750"/>
      <c r="DUB281" s="750"/>
      <c r="DUC281" s="750"/>
      <c r="DUD281" s="750"/>
      <c r="DUE281" s="750"/>
      <c r="DUF281" s="750"/>
      <c r="DUG281" s="750"/>
      <c r="DUH281" s="750"/>
      <c r="DUI281" s="750"/>
      <c r="DUJ281" s="750"/>
      <c r="DUK281" s="750"/>
      <c r="DUL281" s="748"/>
      <c r="DUM281" s="748"/>
      <c r="DUN281" s="748"/>
      <c r="DUO281" s="748"/>
      <c r="DUP281" s="748"/>
      <c r="DUQ281" s="748"/>
      <c r="DUR281" s="748"/>
      <c r="DUS281" s="748"/>
      <c r="DUT281" s="748"/>
      <c r="DUU281" s="748"/>
      <c r="DUV281" s="748"/>
      <c r="DUW281" s="748"/>
      <c r="DUX281" s="748"/>
      <c r="DUY281" s="748"/>
      <c r="DUZ281" s="748"/>
      <c r="DVA281" s="748"/>
      <c r="DVB281" s="748"/>
      <c r="DVC281" s="748"/>
      <c r="DVD281" s="748"/>
      <c r="DVE281" s="748"/>
      <c r="DVF281" s="748"/>
      <c r="DVG281" s="748"/>
      <c r="DVH281" s="748"/>
      <c r="DVI281" s="748"/>
      <c r="DVJ281" s="749"/>
      <c r="DVK281" s="749"/>
      <c r="DVL281" s="749"/>
      <c r="DVM281" s="749"/>
      <c r="DVN281" s="749"/>
      <c r="DVO281" s="748"/>
      <c r="DVP281" s="748"/>
      <c r="DVQ281" s="749"/>
      <c r="DVR281" s="749"/>
      <c r="DVS281" s="748"/>
      <c r="DVT281" s="748"/>
      <c r="DVU281" s="749"/>
      <c r="DVV281" s="749"/>
      <c r="DVW281" s="748"/>
      <c r="DVX281" s="748"/>
      <c r="DVY281" s="748"/>
      <c r="DVZ281" s="748"/>
      <c r="DWA281" s="748"/>
      <c r="DWB281" s="748"/>
      <c r="DWC281" s="748"/>
      <c r="DWD281" s="749"/>
      <c r="DWE281" s="749"/>
      <c r="DWF281" s="748"/>
      <c r="DWG281" s="748"/>
      <c r="DWH281" s="749"/>
      <c r="DWI281" s="749"/>
      <c r="DWJ281" s="748"/>
      <c r="DWK281" s="748"/>
      <c r="DWL281" s="748"/>
      <c r="DWM281" s="748"/>
      <c r="DWN281" s="748"/>
      <c r="DWO281" s="746"/>
      <c r="DWP281" s="751"/>
      <c r="DWQ281" s="748"/>
      <c r="DWR281" s="748"/>
      <c r="DWS281" s="748"/>
      <c r="DWT281" s="748"/>
      <c r="DWU281" s="748"/>
      <c r="DWV281" s="748"/>
      <c r="DWW281" s="748"/>
      <c r="DWX281" s="750"/>
      <c r="DWY281" s="750"/>
      <c r="DWZ281" s="750"/>
      <c r="DXA281" s="750"/>
      <c r="DXB281" s="750"/>
      <c r="DXC281" s="750"/>
      <c r="DXD281" s="750"/>
      <c r="DXE281" s="750"/>
      <c r="DXF281" s="750"/>
      <c r="DXG281" s="750"/>
      <c r="DXH281" s="750"/>
      <c r="DXI281" s="750"/>
      <c r="DXJ281" s="750"/>
      <c r="DXK281" s="750"/>
      <c r="DXL281" s="750"/>
      <c r="DXM281" s="750"/>
      <c r="DXN281" s="750"/>
      <c r="DXO281" s="750"/>
      <c r="DXP281" s="750"/>
      <c r="DXQ281" s="750"/>
      <c r="DXR281" s="750"/>
      <c r="DXS281" s="750"/>
      <c r="DXT281" s="750"/>
      <c r="DXU281" s="750"/>
      <c r="DXV281" s="750"/>
      <c r="DXW281" s="750"/>
      <c r="DXX281" s="750"/>
      <c r="DXY281" s="750"/>
      <c r="DXZ281" s="750"/>
      <c r="DYA281" s="750"/>
      <c r="DYB281" s="750"/>
      <c r="DYC281" s="750"/>
      <c r="DYD281" s="750"/>
      <c r="DYE281" s="750"/>
      <c r="DYF281" s="750"/>
      <c r="DYG281" s="750"/>
      <c r="DYH281" s="750"/>
      <c r="DYI281" s="750"/>
      <c r="DYJ281" s="750"/>
      <c r="DYK281" s="750"/>
      <c r="DYL281" s="750"/>
      <c r="DYM281" s="750"/>
      <c r="DYN281" s="750"/>
      <c r="DYO281" s="750"/>
      <c r="DYP281" s="748"/>
      <c r="DYQ281" s="748"/>
      <c r="DYR281" s="748"/>
      <c r="DYS281" s="748"/>
      <c r="DYT281" s="748"/>
      <c r="DYU281" s="748"/>
      <c r="DYV281" s="748"/>
      <c r="DYW281" s="748"/>
      <c r="DYX281" s="748"/>
      <c r="DYY281" s="748"/>
      <c r="DYZ281" s="748"/>
      <c r="DZA281" s="748"/>
      <c r="DZB281" s="748"/>
      <c r="DZC281" s="748"/>
      <c r="DZD281" s="748"/>
      <c r="DZE281" s="748"/>
      <c r="DZF281" s="748"/>
      <c r="DZG281" s="748"/>
      <c r="DZH281" s="748"/>
      <c r="DZI281" s="748"/>
      <c r="DZJ281" s="748"/>
      <c r="DZK281" s="748"/>
      <c r="DZL281" s="748"/>
      <c r="DZM281" s="748"/>
      <c r="DZN281" s="749"/>
      <c r="DZO281" s="749"/>
      <c r="DZP281" s="749"/>
      <c r="DZQ281" s="749"/>
      <c r="DZR281" s="749"/>
      <c r="DZS281" s="748"/>
      <c r="DZT281" s="748"/>
      <c r="DZU281" s="749"/>
      <c r="DZV281" s="749"/>
      <c r="DZW281" s="748"/>
      <c r="DZX281" s="748"/>
      <c r="DZY281" s="749"/>
      <c r="DZZ281" s="749"/>
      <c r="EAA281" s="748"/>
      <c r="EAB281" s="748"/>
      <c r="EAC281" s="748"/>
      <c r="EAD281" s="748"/>
      <c r="EAE281" s="748"/>
      <c r="EAF281" s="748"/>
      <c r="EAG281" s="748"/>
      <c r="EAH281" s="749"/>
      <c r="EAI281" s="749"/>
      <c r="EAJ281" s="748"/>
      <c r="EAK281" s="748"/>
      <c r="EAL281" s="749"/>
      <c r="EAM281" s="749"/>
      <c r="EAN281" s="748"/>
      <c r="EAO281" s="748"/>
      <c r="EAP281" s="748"/>
      <c r="EAQ281" s="748"/>
      <c r="EAR281" s="748"/>
      <c r="EAS281" s="746"/>
      <c r="EAT281" s="751"/>
      <c r="EAU281" s="748"/>
      <c r="EAV281" s="748"/>
      <c r="EAW281" s="748"/>
      <c r="EAX281" s="748"/>
      <c r="EAY281" s="748"/>
      <c r="EAZ281" s="748"/>
      <c r="EBA281" s="748"/>
      <c r="EBB281" s="750"/>
      <c r="EBC281" s="750"/>
      <c r="EBD281" s="750"/>
      <c r="EBE281" s="750"/>
      <c r="EBF281" s="750"/>
      <c r="EBG281" s="750"/>
      <c r="EBH281" s="750"/>
      <c r="EBI281" s="750"/>
      <c r="EBJ281" s="750"/>
      <c r="EBK281" s="750"/>
      <c r="EBL281" s="750"/>
      <c r="EBM281" s="750"/>
      <c r="EBN281" s="750"/>
      <c r="EBO281" s="750"/>
      <c r="EBP281" s="750"/>
      <c r="EBQ281" s="750"/>
      <c r="EBR281" s="750"/>
      <c r="EBS281" s="750"/>
      <c r="EBT281" s="750"/>
      <c r="EBU281" s="750"/>
      <c r="EBV281" s="750"/>
      <c r="EBW281" s="750"/>
      <c r="EBX281" s="750"/>
      <c r="EBY281" s="750"/>
      <c r="EBZ281" s="750"/>
      <c r="ECA281" s="750"/>
      <c r="ECB281" s="750"/>
      <c r="ECC281" s="750"/>
      <c r="ECD281" s="750"/>
      <c r="ECE281" s="750"/>
      <c r="ECF281" s="750"/>
      <c r="ECG281" s="750"/>
      <c r="ECH281" s="750"/>
      <c r="ECI281" s="750"/>
      <c r="ECJ281" s="750"/>
      <c r="ECK281" s="750"/>
      <c r="ECL281" s="750"/>
      <c r="ECM281" s="750"/>
      <c r="ECN281" s="750"/>
      <c r="ECO281" s="750"/>
      <c r="ECP281" s="750"/>
      <c r="ECQ281" s="750"/>
      <c r="ECR281" s="750"/>
      <c r="ECS281" s="750"/>
      <c r="ECT281" s="748"/>
      <c r="ECU281" s="748"/>
      <c r="ECV281" s="748"/>
      <c r="ECW281" s="748"/>
      <c r="ECX281" s="748"/>
      <c r="ECY281" s="748"/>
      <c r="ECZ281" s="748"/>
      <c r="EDA281" s="748"/>
      <c r="EDB281" s="748"/>
      <c r="EDC281" s="748"/>
      <c r="EDD281" s="748"/>
      <c r="EDE281" s="748"/>
      <c r="EDF281" s="748"/>
      <c r="EDG281" s="748"/>
      <c r="EDH281" s="748"/>
      <c r="EDI281" s="748"/>
      <c r="EDJ281" s="748"/>
      <c r="EDK281" s="748"/>
      <c r="EDL281" s="748"/>
      <c r="EDM281" s="748"/>
      <c r="EDN281" s="748"/>
      <c r="EDO281" s="748"/>
      <c r="EDP281" s="748"/>
      <c r="EDQ281" s="748"/>
      <c r="EDR281" s="749"/>
      <c r="EDS281" s="749"/>
      <c r="EDT281" s="749"/>
      <c r="EDU281" s="749"/>
      <c r="EDV281" s="749"/>
      <c r="EDW281" s="748"/>
      <c r="EDX281" s="748"/>
      <c r="EDY281" s="749"/>
      <c r="EDZ281" s="749"/>
      <c r="EEA281" s="748"/>
      <c r="EEB281" s="748"/>
      <c r="EEC281" s="749"/>
      <c r="EED281" s="749"/>
      <c r="EEE281" s="748"/>
      <c r="EEF281" s="748"/>
      <c r="EEG281" s="748"/>
      <c r="EEH281" s="748"/>
      <c r="EEI281" s="748"/>
      <c r="EEJ281" s="748"/>
      <c r="EEK281" s="748"/>
      <c r="EEL281" s="749"/>
      <c r="EEM281" s="749"/>
      <c r="EEN281" s="748"/>
      <c r="EEO281" s="748"/>
      <c r="EEP281" s="749"/>
      <c r="EEQ281" s="749"/>
      <c r="EER281" s="748"/>
      <c r="EES281" s="748"/>
      <c r="EET281" s="748"/>
      <c r="EEU281" s="748"/>
      <c r="EEV281" s="748"/>
      <c r="EEW281" s="746"/>
      <c r="EEX281" s="751"/>
      <c r="EEY281" s="748"/>
      <c r="EEZ281" s="748"/>
      <c r="EFA281" s="748"/>
      <c r="EFB281" s="748"/>
      <c r="EFC281" s="748"/>
      <c r="EFD281" s="748"/>
      <c r="EFE281" s="748"/>
      <c r="EFF281" s="750"/>
      <c r="EFG281" s="750"/>
      <c r="EFH281" s="750"/>
      <c r="EFI281" s="750"/>
      <c r="EFJ281" s="750"/>
      <c r="EFK281" s="750"/>
      <c r="EFL281" s="750"/>
      <c r="EFM281" s="750"/>
      <c r="EFN281" s="750"/>
      <c r="EFO281" s="750"/>
      <c r="EFP281" s="750"/>
      <c r="EFQ281" s="750"/>
      <c r="EFR281" s="750"/>
      <c r="EFS281" s="750"/>
      <c r="EFT281" s="750"/>
      <c r="EFU281" s="750"/>
      <c r="EFV281" s="750"/>
      <c r="EFW281" s="750"/>
      <c r="EFX281" s="750"/>
      <c r="EFY281" s="750"/>
      <c r="EFZ281" s="750"/>
      <c r="EGA281" s="750"/>
      <c r="EGB281" s="750"/>
      <c r="EGC281" s="750"/>
      <c r="EGD281" s="750"/>
      <c r="EGE281" s="750"/>
      <c r="EGF281" s="750"/>
      <c r="EGG281" s="750"/>
      <c r="EGH281" s="750"/>
      <c r="EGI281" s="750"/>
      <c r="EGJ281" s="750"/>
      <c r="EGK281" s="750"/>
      <c r="EGL281" s="750"/>
      <c r="EGM281" s="750"/>
      <c r="EGN281" s="750"/>
      <c r="EGO281" s="750"/>
      <c r="EGP281" s="750"/>
      <c r="EGQ281" s="750"/>
      <c r="EGR281" s="750"/>
      <c r="EGS281" s="750"/>
      <c r="EGT281" s="750"/>
      <c r="EGU281" s="750"/>
      <c r="EGV281" s="750"/>
      <c r="EGW281" s="750"/>
      <c r="EGX281" s="748"/>
      <c r="EGY281" s="748"/>
      <c r="EGZ281" s="748"/>
      <c r="EHA281" s="748"/>
      <c r="EHB281" s="748"/>
      <c r="EHC281" s="748"/>
      <c r="EHD281" s="748"/>
      <c r="EHE281" s="748"/>
      <c r="EHF281" s="748"/>
      <c r="EHG281" s="748"/>
      <c r="EHH281" s="748"/>
      <c r="EHI281" s="748"/>
      <c r="EHJ281" s="748"/>
      <c r="EHK281" s="748"/>
      <c r="EHL281" s="748"/>
      <c r="EHM281" s="748"/>
      <c r="EHN281" s="748"/>
      <c r="EHO281" s="748"/>
      <c r="EHP281" s="748"/>
      <c r="EHQ281" s="748"/>
      <c r="EHR281" s="748"/>
      <c r="EHS281" s="748"/>
      <c r="EHT281" s="748"/>
      <c r="EHU281" s="748"/>
      <c r="EHV281" s="749"/>
      <c r="EHW281" s="749"/>
      <c r="EHX281" s="749"/>
      <c r="EHY281" s="749"/>
      <c r="EHZ281" s="749"/>
      <c r="EIA281" s="748"/>
      <c r="EIB281" s="748"/>
      <c r="EIC281" s="749"/>
      <c r="EID281" s="749"/>
      <c r="EIE281" s="748"/>
      <c r="EIF281" s="748"/>
      <c r="EIG281" s="749"/>
      <c r="EIH281" s="749"/>
      <c r="EII281" s="748"/>
      <c r="EIJ281" s="748"/>
      <c r="EIK281" s="748"/>
      <c r="EIL281" s="748"/>
      <c r="EIM281" s="748"/>
      <c r="EIN281" s="748"/>
      <c r="EIO281" s="748"/>
      <c r="EIP281" s="749"/>
      <c r="EIQ281" s="749"/>
      <c r="EIR281" s="748"/>
      <c r="EIS281" s="748"/>
      <c r="EIT281" s="749"/>
      <c r="EIU281" s="749"/>
      <c r="EIV281" s="748"/>
      <c r="EIW281" s="748"/>
      <c r="EIX281" s="748"/>
      <c r="EIY281" s="748"/>
      <c r="EIZ281" s="748"/>
      <c r="EJA281" s="746"/>
      <c r="EJB281" s="751"/>
      <c r="EJC281" s="748"/>
      <c r="EJD281" s="748"/>
      <c r="EJE281" s="748"/>
      <c r="EJF281" s="748"/>
      <c r="EJG281" s="748"/>
      <c r="EJH281" s="748"/>
      <c r="EJI281" s="748"/>
      <c r="EJJ281" s="750"/>
      <c r="EJK281" s="750"/>
      <c r="EJL281" s="750"/>
      <c r="EJM281" s="750"/>
      <c r="EJN281" s="750"/>
      <c r="EJO281" s="750"/>
      <c r="EJP281" s="750"/>
      <c r="EJQ281" s="750"/>
      <c r="EJR281" s="750"/>
      <c r="EJS281" s="750"/>
      <c r="EJT281" s="750"/>
      <c r="EJU281" s="750"/>
      <c r="EJV281" s="750"/>
      <c r="EJW281" s="750"/>
      <c r="EJX281" s="750"/>
      <c r="EJY281" s="750"/>
      <c r="EJZ281" s="750"/>
      <c r="EKA281" s="750"/>
      <c r="EKB281" s="750"/>
      <c r="EKC281" s="750"/>
      <c r="EKD281" s="750"/>
      <c r="EKE281" s="750"/>
      <c r="EKF281" s="750"/>
      <c r="EKG281" s="750"/>
      <c r="EKH281" s="750"/>
      <c r="EKI281" s="750"/>
      <c r="EKJ281" s="750"/>
      <c r="EKK281" s="750"/>
      <c r="EKL281" s="750"/>
      <c r="EKM281" s="750"/>
      <c r="EKN281" s="750"/>
      <c r="EKO281" s="750"/>
      <c r="EKP281" s="750"/>
      <c r="EKQ281" s="750"/>
      <c r="EKR281" s="750"/>
      <c r="EKS281" s="750"/>
      <c r="EKT281" s="750"/>
      <c r="EKU281" s="750"/>
      <c r="EKV281" s="750"/>
      <c r="EKW281" s="750"/>
      <c r="EKX281" s="750"/>
      <c r="EKY281" s="750"/>
      <c r="EKZ281" s="750"/>
      <c r="ELA281" s="750"/>
      <c r="ELB281" s="748"/>
      <c r="ELC281" s="748"/>
      <c r="ELD281" s="748"/>
      <c r="ELE281" s="748"/>
      <c r="ELF281" s="748"/>
      <c r="ELG281" s="748"/>
      <c r="ELH281" s="748"/>
      <c r="ELI281" s="748"/>
      <c r="ELJ281" s="748"/>
      <c r="ELK281" s="748"/>
      <c r="ELL281" s="748"/>
      <c r="ELM281" s="748"/>
      <c r="ELN281" s="748"/>
      <c r="ELO281" s="748"/>
      <c r="ELP281" s="748"/>
      <c r="ELQ281" s="748"/>
      <c r="ELR281" s="748"/>
      <c r="ELS281" s="748"/>
      <c r="ELT281" s="748"/>
      <c r="ELU281" s="748"/>
      <c r="ELV281" s="748"/>
      <c r="ELW281" s="748"/>
      <c r="ELX281" s="748"/>
      <c r="ELY281" s="748"/>
      <c r="ELZ281" s="749"/>
      <c r="EMA281" s="749"/>
      <c r="EMB281" s="749"/>
      <c r="EMC281" s="749"/>
      <c r="EMD281" s="749"/>
      <c r="EME281" s="748"/>
      <c r="EMF281" s="748"/>
      <c r="EMG281" s="749"/>
      <c r="EMH281" s="749"/>
      <c r="EMI281" s="748"/>
      <c r="EMJ281" s="748"/>
      <c r="EMK281" s="749"/>
      <c r="EML281" s="749"/>
      <c r="EMM281" s="748"/>
      <c r="EMN281" s="748"/>
      <c r="EMO281" s="748"/>
      <c r="EMP281" s="748"/>
      <c r="EMQ281" s="748"/>
      <c r="EMR281" s="748"/>
      <c r="EMS281" s="748"/>
      <c r="EMT281" s="749"/>
      <c r="EMU281" s="749"/>
      <c r="EMV281" s="748"/>
      <c r="EMW281" s="748"/>
      <c r="EMX281" s="749"/>
      <c r="EMY281" s="749"/>
      <c r="EMZ281" s="748"/>
      <c r="ENA281" s="748"/>
      <c r="ENB281" s="748"/>
      <c r="ENC281" s="748"/>
      <c r="END281" s="748"/>
      <c r="ENE281" s="746"/>
      <c r="ENF281" s="751"/>
      <c r="ENG281" s="748"/>
      <c r="ENH281" s="748"/>
      <c r="ENI281" s="748"/>
      <c r="ENJ281" s="748"/>
      <c r="ENK281" s="748"/>
      <c r="ENL281" s="748"/>
      <c r="ENM281" s="748"/>
      <c r="ENN281" s="750"/>
      <c r="ENO281" s="750"/>
      <c r="ENP281" s="750"/>
      <c r="ENQ281" s="750"/>
      <c r="ENR281" s="750"/>
      <c r="ENS281" s="750"/>
      <c r="ENT281" s="750"/>
      <c r="ENU281" s="750"/>
      <c r="ENV281" s="750"/>
      <c r="ENW281" s="750"/>
      <c r="ENX281" s="750"/>
      <c r="ENY281" s="750"/>
      <c r="ENZ281" s="750"/>
      <c r="EOA281" s="750"/>
      <c r="EOB281" s="750"/>
      <c r="EOC281" s="750"/>
      <c r="EOD281" s="750"/>
      <c r="EOE281" s="750"/>
      <c r="EOF281" s="750"/>
      <c r="EOG281" s="750"/>
      <c r="EOH281" s="750"/>
      <c r="EOI281" s="750"/>
      <c r="EOJ281" s="750"/>
      <c r="EOK281" s="750"/>
      <c r="EOL281" s="750"/>
      <c r="EOM281" s="750"/>
      <c r="EON281" s="750"/>
      <c r="EOO281" s="750"/>
      <c r="EOP281" s="750"/>
      <c r="EOQ281" s="750"/>
      <c r="EOR281" s="750"/>
      <c r="EOS281" s="750"/>
      <c r="EOT281" s="750"/>
      <c r="EOU281" s="750"/>
      <c r="EOV281" s="750"/>
      <c r="EOW281" s="750"/>
      <c r="EOX281" s="750"/>
      <c r="EOY281" s="750"/>
      <c r="EOZ281" s="750"/>
      <c r="EPA281" s="750"/>
      <c r="EPB281" s="750"/>
      <c r="EPC281" s="750"/>
      <c r="EPD281" s="750"/>
      <c r="EPE281" s="750"/>
      <c r="EPF281" s="748"/>
      <c r="EPG281" s="748"/>
      <c r="EPH281" s="748"/>
      <c r="EPI281" s="748"/>
      <c r="EPJ281" s="748"/>
      <c r="EPK281" s="748"/>
      <c r="EPL281" s="748"/>
      <c r="EPM281" s="748"/>
      <c r="EPN281" s="748"/>
      <c r="EPO281" s="748"/>
      <c r="EPP281" s="748"/>
      <c r="EPQ281" s="748"/>
      <c r="EPR281" s="748"/>
      <c r="EPS281" s="748"/>
      <c r="EPT281" s="748"/>
      <c r="EPU281" s="748"/>
      <c r="EPV281" s="748"/>
      <c r="EPW281" s="748"/>
      <c r="EPX281" s="748"/>
      <c r="EPY281" s="748"/>
      <c r="EPZ281" s="748"/>
      <c r="EQA281" s="748"/>
      <c r="EQB281" s="748"/>
      <c r="EQC281" s="748"/>
      <c r="EQD281" s="749"/>
      <c r="EQE281" s="749"/>
      <c r="EQF281" s="749"/>
      <c r="EQG281" s="749"/>
      <c r="EQH281" s="749"/>
      <c r="EQI281" s="748"/>
      <c r="EQJ281" s="748"/>
      <c r="EQK281" s="749"/>
      <c r="EQL281" s="749"/>
      <c r="EQM281" s="748"/>
      <c r="EQN281" s="748"/>
      <c r="EQO281" s="749"/>
      <c r="EQP281" s="749"/>
      <c r="EQQ281" s="748"/>
      <c r="EQR281" s="748"/>
      <c r="EQS281" s="748"/>
      <c r="EQT281" s="748"/>
      <c r="EQU281" s="748"/>
      <c r="EQV281" s="748"/>
      <c r="EQW281" s="748"/>
      <c r="EQX281" s="749"/>
      <c r="EQY281" s="749"/>
      <c r="EQZ281" s="748"/>
      <c r="ERA281" s="748"/>
      <c r="ERB281" s="749"/>
      <c r="ERC281" s="749"/>
      <c r="ERD281" s="748"/>
      <c r="ERE281" s="748"/>
      <c r="ERF281" s="748"/>
      <c r="ERG281" s="748"/>
      <c r="ERH281" s="748"/>
      <c r="ERI281" s="746"/>
      <c r="ERJ281" s="751"/>
      <c r="ERK281" s="748"/>
      <c r="ERL281" s="748"/>
      <c r="ERM281" s="748"/>
      <c r="ERN281" s="748"/>
      <c r="ERO281" s="748"/>
      <c r="ERP281" s="748"/>
      <c r="ERQ281" s="748"/>
      <c r="ERR281" s="750"/>
      <c r="ERS281" s="750"/>
      <c r="ERT281" s="750"/>
      <c r="ERU281" s="750"/>
      <c r="ERV281" s="750"/>
      <c r="ERW281" s="750"/>
      <c r="ERX281" s="750"/>
      <c r="ERY281" s="750"/>
      <c r="ERZ281" s="750"/>
      <c r="ESA281" s="750"/>
      <c r="ESB281" s="750"/>
      <c r="ESC281" s="750"/>
      <c r="ESD281" s="750"/>
      <c r="ESE281" s="750"/>
      <c r="ESF281" s="750"/>
      <c r="ESG281" s="750"/>
      <c r="ESH281" s="750"/>
      <c r="ESI281" s="750"/>
      <c r="ESJ281" s="750"/>
      <c r="ESK281" s="750"/>
      <c r="ESL281" s="750"/>
      <c r="ESM281" s="750"/>
      <c r="ESN281" s="750"/>
      <c r="ESO281" s="750"/>
      <c r="ESP281" s="750"/>
      <c r="ESQ281" s="750"/>
      <c r="ESR281" s="750"/>
      <c r="ESS281" s="750"/>
      <c r="EST281" s="750"/>
      <c r="ESU281" s="750"/>
      <c r="ESV281" s="750"/>
      <c r="ESW281" s="750"/>
      <c r="ESX281" s="750"/>
      <c r="ESY281" s="750"/>
      <c r="ESZ281" s="750"/>
      <c r="ETA281" s="750"/>
      <c r="ETB281" s="750"/>
      <c r="ETC281" s="750"/>
      <c r="ETD281" s="750"/>
      <c r="ETE281" s="750"/>
      <c r="ETF281" s="750"/>
      <c r="ETG281" s="750"/>
      <c r="ETH281" s="750"/>
      <c r="ETI281" s="750"/>
      <c r="ETJ281" s="748"/>
      <c r="ETK281" s="748"/>
      <c r="ETL281" s="748"/>
      <c r="ETM281" s="748"/>
      <c r="ETN281" s="748"/>
      <c r="ETO281" s="748"/>
      <c r="ETP281" s="748"/>
      <c r="ETQ281" s="748"/>
      <c r="ETR281" s="748"/>
      <c r="ETS281" s="748"/>
      <c r="ETT281" s="748"/>
      <c r="ETU281" s="748"/>
      <c r="ETV281" s="748"/>
      <c r="ETW281" s="748"/>
      <c r="ETX281" s="748"/>
      <c r="ETY281" s="748"/>
      <c r="ETZ281" s="748"/>
      <c r="EUA281" s="748"/>
      <c r="EUB281" s="748"/>
      <c r="EUC281" s="748"/>
      <c r="EUD281" s="748"/>
      <c r="EUE281" s="748"/>
      <c r="EUF281" s="748"/>
      <c r="EUG281" s="748"/>
      <c r="EUH281" s="749"/>
      <c r="EUI281" s="749"/>
      <c r="EUJ281" s="749"/>
      <c r="EUK281" s="749"/>
      <c r="EUL281" s="749"/>
      <c r="EUM281" s="748"/>
      <c r="EUN281" s="748"/>
      <c r="EUO281" s="749"/>
      <c r="EUP281" s="749"/>
      <c r="EUQ281" s="748"/>
      <c r="EUR281" s="748"/>
      <c r="EUS281" s="749"/>
      <c r="EUT281" s="749"/>
      <c r="EUU281" s="748"/>
      <c r="EUV281" s="748"/>
      <c r="EUW281" s="748"/>
      <c r="EUX281" s="748"/>
      <c r="EUY281" s="748"/>
      <c r="EUZ281" s="748"/>
      <c r="EVA281" s="748"/>
      <c r="EVB281" s="749"/>
      <c r="EVC281" s="749"/>
      <c r="EVD281" s="748"/>
      <c r="EVE281" s="748"/>
      <c r="EVF281" s="749"/>
      <c r="EVG281" s="749"/>
      <c r="EVH281" s="748"/>
      <c r="EVI281" s="748"/>
      <c r="EVJ281" s="748"/>
      <c r="EVK281" s="748"/>
      <c r="EVL281" s="748"/>
      <c r="EVM281" s="746"/>
      <c r="EVN281" s="751"/>
      <c r="EVO281" s="748"/>
      <c r="EVP281" s="748"/>
      <c r="EVQ281" s="748"/>
      <c r="EVR281" s="748"/>
      <c r="EVS281" s="748"/>
      <c r="EVT281" s="748"/>
      <c r="EVU281" s="748"/>
      <c r="EVV281" s="750"/>
      <c r="EVW281" s="750"/>
      <c r="EVX281" s="750"/>
      <c r="EVY281" s="750"/>
      <c r="EVZ281" s="750"/>
      <c r="EWA281" s="750"/>
      <c r="EWB281" s="750"/>
      <c r="EWC281" s="750"/>
      <c r="EWD281" s="750"/>
      <c r="EWE281" s="750"/>
      <c r="EWF281" s="750"/>
      <c r="EWG281" s="750"/>
      <c r="EWH281" s="750"/>
      <c r="EWI281" s="750"/>
      <c r="EWJ281" s="750"/>
      <c r="EWK281" s="750"/>
      <c r="EWL281" s="750"/>
      <c r="EWM281" s="750"/>
      <c r="EWN281" s="750"/>
      <c r="EWO281" s="750"/>
      <c r="EWP281" s="750"/>
      <c r="EWQ281" s="750"/>
      <c r="EWR281" s="750"/>
      <c r="EWS281" s="750"/>
      <c r="EWT281" s="750"/>
      <c r="EWU281" s="750"/>
      <c r="EWV281" s="750"/>
      <c r="EWW281" s="750"/>
      <c r="EWX281" s="750"/>
      <c r="EWY281" s="750"/>
      <c r="EWZ281" s="750"/>
      <c r="EXA281" s="750"/>
      <c r="EXB281" s="750"/>
      <c r="EXC281" s="750"/>
      <c r="EXD281" s="750"/>
      <c r="EXE281" s="750"/>
      <c r="EXF281" s="750"/>
      <c r="EXG281" s="750"/>
      <c r="EXH281" s="750"/>
      <c r="EXI281" s="750"/>
      <c r="EXJ281" s="750"/>
      <c r="EXK281" s="750"/>
      <c r="EXL281" s="750"/>
      <c r="EXM281" s="750"/>
      <c r="EXN281" s="748"/>
      <c r="EXO281" s="748"/>
      <c r="EXP281" s="748"/>
      <c r="EXQ281" s="748"/>
      <c r="EXR281" s="748"/>
      <c r="EXS281" s="748"/>
      <c r="EXT281" s="748"/>
      <c r="EXU281" s="748"/>
      <c r="EXV281" s="748"/>
      <c r="EXW281" s="748"/>
      <c r="EXX281" s="748"/>
      <c r="EXY281" s="748"/>
      <c r="EXZ281" s="748"/>
      <c r="EYA281" s="748"/>
      <c r="EYB281" s="748"/>
      <c r="EYC281" s="748"/>
      <c r="EYD281" s="748"/>
      <c r="EYE281" s="748"/>
      <c r="EYF281" s="748"/>
      <c r="EYG281" s="748"/>
      <c r="EYH281" s="748"/>
      <c r="EYI281" s="748"/>
      <c r="EYJ281" s="748"/>
      <c r="EYK281" s="748"/>
      <c r="EYL281" s="749"/>
      <c r="EYM281" s="749"/>
      <c r="EYN281" s="749"/>
      <c r="EYO281" s="749"/>
      <c r="EYP281" s="749"/>
      <c r="EYQ281" s="748"/>
      <c r="EYR281" s="748"/>
      <c r="EYS281" s="749"/>
      <c r="EYT281" s="749"/>
      <c r="EYU281" s="748"/>
      <c r="EYV281" s="748"/>
      <c r="EYW281" s="749"/>
      <c r="EYX281" s="749"/>
      <c r="EYY281" s="748"/>
      <c r="EYZ281" s="748"/>
      <c r="EZA281" s="748"/>
      <c r="EZB281" s="748"/>
      <c r="EZC281" s="748"/>
      <c r="EZD281" s="748"/>
      <c r="EZE281" s="748"/>
      <c r="EZF281" s="749"/>
      <c r="EZG281" s="749"/>
      <c r="EZH281" s="748"/>
      <c r="EZI281" s="748"/>
      <c r="EZJ281" s="749"/>
      <c r="EZK281" s="749"/>
      <c r="EZL281" s="748"/>
      <c r="EZM281" s="748"/>
      <c r="EZN281" s="748"/>
      <c r="EZO281" s="748"/>
      <c r="EZP281" s="748"/>
      <c r="EZQ281" s="746"/>
      <c r="EZR281" s="751"/>
      <c r="EZS281" s="748"/>
      <c r="EZT281" s="748"/>
      <c r="EZU281" s="748"/>
      <c r="EZV281" s="748"/>
      <c r="EZW281" s="748"/>
      <c r="EZX281" s="748"/>
      <c r="EZY281" s="748"/>
      <c r="EZZ281" s="750"/>
      <c r="FAA281" s="750"/>
      <c r="FAB281" s="750"/>
      <c r="FAC281" s="750"/>
      <c r="FAD281" s="750"/>
      <c r="FAE281" s="750"/>
      <c r="FAF281" s="750"/>
      <c r="FAG281" s="750"/>
      <c r="FAH281" s="750"/>
      <c r="FAI281" s="750"/>
      <c r="FAJ281" s="750"/>
      <c r="FAK281" s="750"/>
      <c r="FAL281" s="750"/>
      <c r="FAM281" s="750"/>
      <c r="FAN281" s="750"/>
      <c r="FAO281" s="750"/>
      <c r="FAP281" s="750"/>
      <c r="FAQ281" s="750"/>
      <c r="FAR281" s="750"/>
      <c r="FAS281" s="750"/>
      <c r="FAT281" s="750"/>
      <c r="FAU281" s="750"/>
      <c r="FAV281" s="750"/>
      <c r="FAW281" s="750"/>
      <c r="FAX281" s="750"/>
      <c r="FAY281" s="750"/>
      <c r="FAZ281" s="750"/>
      <c r="FBA281" s="750"/>
      <c r="FBB281" s="750"/>
      <c r="FBC281" s="750"/>
      <c r="FBD281" s="750"/>
      <c r="FBE281" s="750"/>
      <c r="FBF281" s="750"/>
      <c r="FBG281" s="750"/>
      <c r="FBH281" s="750"/>
      <c r="FBI281" s="750"/>
      <c r="FBJ281" s="750"/>
      <c r="FBK281" s="750"/>
      <c r="FBL281" s="750"/>
      <c r="FBM281" s="750"/>
      <c r="FBN281" s="750"/>
      <c r="FBO281" s="750"/>
      <c r="FBP281" s="750"/>
      <c r="FBQ281" s="750"/>
      <c r="FBR281" s="748"/>
      <c r="FBS281" s="748"/>
      <c r="FBT281" s="748"/>
      <c r="FBU281" s="748"/>
      <c r="FBV281" s="748"/>
      <c r="FBW281" s="748"/>
      <c r="FBX281" s="748"/>
      <c r="FBY281" s="748"/>
      <c r="FBZ281" s="748"/>
      <c r="FCA281" s="748"/>
      <c r="FCB281" s="748"/>
      <c r="FCC281" s="748"/>
      <c r="FCD281" s="748"/>
      <c r="FCE281" s="748"/>
      <c r="FCF281" s="748"/>
      <c r="FCG281" s="748"/>
      <c r="FCH281" s="748"/>
      <c r="FCI281" s="748"/>
      <c r="FCJ281" s="748"/>
      <c r="FCK281" s="748"/>
      <c r="FCL281" s="748"/>
      <c r="FCM281" s="748"/>
      <c r="FCN281" s="748"/>
      <c r="FCO281" s="748"/>
      <c r="FCP281" s="749"/>
      <c r="FCQ281" s="749"/>
      <c r="FCR281" s="749"/>
      <c r="FCS281" s="749"/>
      <c r="FCT281" s="749"/>
      <c r="FCU281" s="748"/>
      <c r="FCV281" s="748"/>
      <c r="FCW281" s="749"/>
      <c r="FCX281" s="749"/>
      <c r="FCY281" s="748"/>
      <c r="FCZ281" s="748"/>
      <c r="FDA281" s="749"/>
      <c r="FDB281" s="749"/>
      <c r="FDC281" s="748"/>
      <c r="FDD281" s="748"/>
      <c r="FDE281" s="748"/>
      <c r="FDF281" s="748"/>
      <c r="FDG281" s="748"/>
      <c r="FDH281" s="748"/>
      <c r="FDI281" s="748"/>
      <c r="FDJ281" s="749"/>
      <c r="FDK281" s="749"/>
      <c r="FDL281" s="748"/>
      <c r="FDM281" s="748"/>
      <c r="FDN281" s="749"/>
      <c r="FDO281" s="749"/>
      <c r="FDP281" s="748"/>
      <c r="FDQ281" s="748"/>
      <c r="FDR281" s="748"/>
      <c r="FDS281" s="748"/>
      <c r="FDT281" s="748"/>
      <c r="FDU281" s="746"/>
      <c r="FDV281" s="751"/>
      <c r="FDW281" s="748"/>
      <c r="FDX281" s="748"/>
      <c r="FDY281" s="748"/>
      <c r="FDZ281" s="748"/>
      <c r="FEA281" s="748"/>
      <c r="FEB281" s="748"/>
      <c r="FEC281" s="748"/>
      <c r="FED281" s="750"/>
      <c r="FEE281" s="750"/>
      <c r="FEF281" s="750"/>
      <c r="FEG281" s="750"/>
      <c r="FEH281" s="750"/>
      <c r="FEI281" s="750"/>
      <c r="FEJ281" s="750"/>
      <c r="FEK281" s="750"/>
      <c r="FEL281" s="750"/>
      <c r="FEM281" s="750"/>
      <c r="FEN281" s="750"/>
      <c r="FEO281" s="750"/>
      <c r="FEP281" s="750"/>
      <c r="FEQ281" s="750"/>
      <c r="FER281" s="750"/>
      <c r="FES281" s="750"/>
      <c r="FET281" s="750"/>
      <c r="FEU281" s="750"/>
      <c r="FEV281" s="750"/>
      <c r="FEW281" s="750"/>
      <c r="FEX281" s="750"/>
      <c r="FEY281" s="750"/>
      <c r="FEZ281" s="750"/>
      <c r="FFA281" s="750"/>
      <c r="FFB281" s="750"/>
      <c r="FFC281" s="750"/>
      <c r="FFD281" s="750"/>
      <c r="FFE281" s="750"/>
      <c r="FFF281" s="750"/>
      <c r="FFG281" s="750"/>
      <c r="FFH281" s="750"/>
      <c r="FFI281" s="750"/>
      <c r="FFJ281" s="750"/>
      <c r="FFK281" s="750"/>
      <c r="FFL281" s="750"/>
      <c r="FFM281" s="750"/>
      <c r="FFN281" s="750"/>
      <c r="FFO281" s="750"/>
      <c r="FFP281" s="750"/>
      <c r="FFQ281" s="750"/>
      <c r="FFR281" s="750"/>
      <c r="FFS281" s="750"/>
      <c r="FFT281" s="750"/>
      <c r="FFU281" s="750"/>
      <c r="FFV281" s="748"/>
      <c r="FFW281" s="748"/>
      <c r="FFX281" s="748"/>
      <c r="FFY281" s="748"/>
      <c r="FFZ281" s="748"/>
      <c r="FGA281" s="748"/>
      <c r="FGB281" s="748"/>
      <c r="FGC281" s="748"/>
      <c r="FGD281" s="748"/>
      <c r="FGE281" s="748"/>
      <c r="FGF281" s="748"/>
      <c r="FGG281" s="748"/>
      <c r="FGH281" s="748"/>
      <c r="FGI281" s="748"/>
      <c r="FGJ281" s="748"/>
      <c r="FGK281" s="748"/>
      <c r="FGL281" s="748"/>
      <c r="FGM281" s="748"/>
      <c r="FGN281" s="748"/>
      <c r="FGO281" s="748"/>
      <c r="FGP281" s="748"/>
      <c r="FGQ281" s="748"/>
      <c r="FGR281" s="748"/>
      <c r="FGS281" s="748"/>
      <c r="FGT281" s="749"/>
      <c r="FGU281" s="749"/>
      <c r="FGV281" s="749"/>
      <c r="FGW281" s="749"/>
      <c r="FGX281" s="749"/>
      <c r="FGY281" s="748"/>
      <c r="FGZ281" s="748"/>
      <c r="FHA281" s="749"/>
      <c r="FHB281" s="749"/>
      <c r="FHC281" s="748"/>
      <c r="FHD281" s="748"/>
      <c r="FHE281" s="749"/>
      <c r="FHF281" s="749"/>
      <c r="FHG281" s="748"/>
      <c r="FHH281" s="748"/>
      <c r="FHI281" s="748"/>
      <c r="FHJ281" s="748"/>
      <c r="FHK281" s="748"/>
      <c r="FHL281" s="748"/>
      <c r="FHM281" s="748"/>
      <c r="FHN281" s="749"/>
      <c r="FHO281" s="749"/>
      <c r="FHP281" s="748"/>
      <c r="FHQ281" s="748"/>
      <c r="FHR281" s="749"/>
      <c r="FHS281" s="749"/>
      <c r="FHT281" s="748"/>
      <c r="FHU281" s="748"/>
      <c r="FHV281" s="748"/>
      <c r="FHW281" s="748"/>
      <c r="FHX281" s="748"/>
      <c r="FHY281" s="746"/>
      <c r="FHZ281" s="751"/>
      <c r="FIA281" s="748"/>
      <c r="FIB281" s="748"/>
      <c r="FIC281" s="748"/>
      <c r="FID281" s="748"/>
      <c r="FIE281" s="748"/>
      <c r="FIF281" s="748"/>
      <c r="FIG281" s="748"/>
      <c r="FIH281" s="750"/>
      <c r="FII281" s="750"/>
      <c r="FIJ281" s="750"/>
      <c r="FIK281" s="750"/>
      <c r="FIL281" s="750"/>
      <c r="FIM281" s="750"/>
      <c r="FIN281" s="750"/>
      <c r="FIO281" s="750"/>
      <c r="FIP281" s="750"/>
      <c r="FIQ281" s="750"/>
      <c r="FIR281" s="750"/>
      <c r="FIS281" s="750"/>
      <c r="FIT281" s="750"/>
      <c r="FIU281" s="750"/>
      <c r="FIV281" s="750"/>
      <c r="FIW281" s="750"/>
      <c r="FIX281" s="750"/>
      <c r="FIY281" s="750"/>
      <c r="FIZ281" s="750"/>
      <c r="FJA281" s="750"/>
      <c r="FJB281" s="750"/>
      <c r="FJC281" s="750"/>
      <c r="FJD281" s="750"/>
      <c r="FJE281" s="750"/>
      <c r="FJF281" s="750"/>
      <c r="FJG281" s="750"/>
      <c r="FJH281" s="750"/>
      <c r="FJI281" s="750"/>
      <c r="FJJ281" s="750"/>
      <c r="FJK281" s="750"/>
      <c r="FJL281" s="750"/>
      <c r="FJM281" s="750"/>
      <c r="FJN281" s="750"/>
      <c r="FJO281" s="750"/>
      <c r="FJP281" s="750"/>
      <c r="FJQ281" s="750"/>
      <c r="FJR281" s="750"/>
      <c r="FJS281" s="750"/>
      <c r="FJT281" s="750"/>
      <c r="FJU281" s="750"/>
      <c r="FJV281" s="750"/>
      <c r="FJW281" s="750"/>
      <c r="FJX281" s="750"/>
      <c r="FJY281" s="750"/>
      <c r="FJZ281" s="748"/>
      <c r="FKA281" s="748"/>
      <c r="FKB281" s="748"/>
      <c r="FKC281" s="748"/>
      <c r="FKD281" s="748"/>
      <c r="FKE281" s="748"/>
      <c r="FKF281" s="748"/>
      <c r="FKG281" s="748"/>
      <c r="FKH281" s="748"/>
      <c r="FKI281" s="748"/>
      <c r="FKJ281" s="748"/>
      <c r="FKK281" s="748"/>
      <c r="FKL281" s="748"/>
      <c r="FKM281" s="748"/>
      <c r="FKN281" s="748"/>
      <c r="FKO281" s="748"/>
      <c r="FKP281" s="748"/>
      <c r="FKQ281" s="748"/>
      <c r="FKR281" s="748"/>
      <c r="FKS281" s="748"/>
      <c r="FKT281" s="748"/>
      <c r="FKU281" s="748"/>
      <c r="FKV281" s="748"/>
      <c r="FKW281" s="748"/>
      <c r="FKX281" s="749"/>
      <c r="FKY281" s="749"/>
      <c r="FKZ281" s="749"/>
      <c r="FLA281" s="749"/>
      <c r="FLB281" s="749"/>
      <c r="FLC281" s="748"/>
      <c r="FLD281" s="748"/>
      <c r="FLE281" s="749"/>
      <c r="FLF281" s="749"/>
      <c r="FLG281" s="748"/>
      <c r="FLH281" s="748"/>
      <c r="FLI281" s="749"/>
      <c r="FLJ281" s="749"/>
      <c r="FLK281" s="748"/>
      <c r="FLL281" s="748"/>
      <c r="FLM281" s="748"/>
      <c r="FLN281" s="748"/>
      <c r="FLO281" s="748"/>
      <c r="FLP281" s="748"/>
      <c r="FLQ281" s="748"/>
      <c r="FLR281" s="749"/>
      <c r="FLS281" s="749"/>
      <c r="FLT281" s="748"/>
      <c r="FLU281" s="748"/>
      <c r="FLV281" s="749"/>
      <c r="FLW281" s="749"/>
      <c r="FLX281" s="748"/>
      <c r="FLY281" s="748"/>
      <c r="FLZ281" s="748"/>
      <c r="FMA281" s="748"/>
      <c r="FMB281" s="748"/>
      <c r="FMC281" s="746"/>
      <c r="FMD281" s="751"/>
      <c r="FME281" s="748"/>
      <c r="FMF281" s="748"/>
      <c r="FMG281" s="748"/>
      <c r="FMH281" s="748"/>
      <c r="FMI281" s="748"/>
      <c r="FMJ281" s="748"/>
      <c r="FMK281" s="748"/>
      <c r="FML281" s="750"/>
      <c r="FMM281" s="750"/>
      <c r="FMN281" s="750"/>
      <c r="FMO281" s="750"/>
      <c r="FMP281" s="750"/>
      <c r="FMQ281" s="750"/>
      <c r="FMR281" s="750"/>
      <c r="FMS281" s="750"/>
      <c r="FMT281" s="750"/>
      <c r="FMU281" s="750"/>
      <c r="FMV281" s="750"/>
      <c r="FMW281" s="750"/>
      <c r="FMX281" s="750"/>
      <c r="FMY281" s="750"/>
      <c r="FMZ281" s="750"/>
      <c r="FNA281" s="750"/>
      <c r="FNB281" s="750"/>
      <c r="FNC281" s="750"/>
      <c r="FND281" s="750"/>
      <c r="FNE281" s="750"/>
      <c r="FNF281" s="750"/>
      <c r="FNG281" s="750"/>
      <c r="FNH281" s="750"/>
      <c r="FNI281" s="750"/>
      <c r="FNJ281" s="750"/>
      <c r="FNK281" s="750"/>
      <c r="FNL281" s="750"/>
      <c r="FNM281" s="750"/>
      <c r="FNN281" s="750"/>
      <c r="FNO281" s="750"/>
      <c r="FNP281" s="750"/>
      <c r="FNQ281" s="750"/>
      <c r="FNR281" s="750"/>
      <c r="FNS281" s="750"/>
      <c r="FNT281" s="750"/>
      <c r="FNU281" s="750"/>
      <c r="FNV281" s="750"/>
      <c r="FNW281" s="750"/>
      <c r="FNX281" s="750"/>
      <c r="FNY281" s="750"/>
      <c r="FNZ281" s="750"/>
      <c r="FOA281" s="750"/>
      <c r="FOB281" s="750"/>
      <c r="FOC281" s="750"/>
      <c r="FOD281" s="748"/>
      <c r="FOE281" s="748"/>
      <c r="FOF281" s="748"/>
      <c r="FOG281" s="748"/>
      <c r="FOH281" s="748"/>
      <c r="FOI281" s="748"/>
      <c r="FOJ281" s="748"/>
      <c r="FOK281" s="748"/>
      <c r="FOL281" s="748"/>
      <c r="FOM281" s="748"/>
      <c r="FON281" s="748"/>
      <c r="FOO281" s="748"/>
      <c r="FOP281" s="748"/>
      <c r="FOQ281" s="748"/>
      <c r="FOR281" s="748"/>
      <c r="FOS281" s="748"/>
      <c r="FOT281" s="748"/>
      <c r="FOU281" s="748"/>
      <c r="FOV281" s="748"/>
      <c r="FOW281" s="748"/>
      <c r="FOX281" s="748"/>
      <c r="FOY281" s="748"/>
      <c r="FOZ281" s="748"/>
      <c r="FPA281" s="748"/>
      <c r="FPB281" s="749"/>
      <c r="FPC281" s="749"/>
      <c r="FPD281" s="749"/>
      <c r="FPE281" s="749"/>
      <c r="FPF281" s="749"/>
      <c r="FPG281" s="748"/>
      <c r="FPH281" s="748"/>
      <c r="FPI281" s="749"/>
      <c r="FPJ281" s="749"/>
      <c r="FPK281" s="748"/>
      <c r="FPL281" s="748"/>
      <c r="FPM281" s="749"/>
      <c r="FPN281" s="749"/>
      <c r="FPO281" s="748"/>
      <c r="FPP281" s="748"/>
      <c r="FPQ281" s="748"/>
      <c r="FPR281" s="748"/>
      <c r="FPS281" s="748"/>
      <c r="FPT281" s="748"/>
      <c r="FPU281" s="748"/>
      <c r="FPV281" s="749"/>
      <c r="FPW281" s="749"/>
      <c r="FPX281" s="748"/>
      <c r="FPY281" s="748"/>
      <c r="FPZ281" s="749"/>
      <c r="FQA281" s="749"/>
      <c r="FQB281" s="748"/>
      <c r="FQC281" s="748"/>
      <c r="FQD281" s="748"/>
      <c r="FQE281" s="748"/>
      <c r="FQF281" s="748"/>
      <c r="FQG281" s="746"/>
      <c r="FQH281" s="751"/>
      <c r="FQI281" s="748"/>
      <c r="FQJ281" s="748"/>
      <c r="FQK281" s="748"/>
      <c r="FQL281" s="748"/>
      <c r="FQM281" s="748"/>
      <c r="FQN281" s="748"/>
      <c r="FQO281" s="748"/>
      <c r="FQP281" s="750"/>
      <c r="FQQ281" s="750"/>
      <c r="FQR281" s="750"/>
      <c r="FQS281" s="750"/>
      <c r="FQT281" s="750"/>
      <c r="FQU281" s="750"/>
      <c r="FQV281" s="750"/>
      <c r="FQW281" s="750"/>
      <c r="FQX281" s="750"/>
      <c r="FQY281" s="750"/>
      <c r="FQZ281" s="750"/>
      <c r="FRA281" s="750"/>
      <c r="FRB281" s="750"/>
      <c r="FRC281" s="750"/>
      <c r="FRD281" s="750"/>
      <c r="FRE281" s="750"/>
      <c r="FRF281" s="750"/>
      <c r="FRG281" s="750"/>
      <c r="FRH281" s="750"/>
      <c r="FRI281" s="750"/>
      <c r="FRJ281" s="750"/>
      <c r="FRK281" s="750"/>
      <c r="FRL281" s="750"/>
      <c r="FRM281" s="750"/>
      <c r="FRN281" s="750"/>
      <c r="FRO281" s="750"/>
      <c r="FRP281" s="750"/>
      <c r="FRQ281" s="750"/>
      <c r="FRR281" s="750"/>
      <c r="FRS281" s="750"/>
      <c r="FRT281" s="750"/>
      <c r="FRU281" s="750"/>
      <c r="FRV281" s="750"/>
      <c r="FRW281" s="750"/>
      <c r="FRX281" s="750"/>
      <c r="FRY281" s="750"/>
      <c r="FRZ281" s="750"/>
      <c r="FSA281" s="750"/>
      <c r="FSB281" s="750"/>
      <c r="FSC281" s="750"/>
      <c r="FSD281" s="750"/>
      <c r="FSE281" s="750"/>
      <c r="FSF281" s="750"/>
      <c r="FSG281" s="750"/>
      <c r="FSH281" s="748"/>
      <c r="FSI281" s="748"/>
      <c r="FSJ281" s="748"/>
      <c r="FSK281" s="748"/>
      <c r="FSL281" s="748"/>
      <c r="FSM281" s="748"/>
      <c r="FSN281" s="748"/>
      <c r="FSO281" s="748"/>
      <c r="FSP281" s="748"/>
      <c r="FSQ281" s="748"/>
      <c r="FSR281" s="748"/>
      <c r="FSS281" s="748"/>
      <c r="FST281" s="748"/>
      <c r="FSU281" s="748"/>
      <c r="FSV281" s="748"/>
      <c r="FSW281" s="748"/>
      <c r="FSX281" s="748"/>
      <c r="FSY281" s="748"/>
      <c r="FSZ281" s="748"/>
      <c r="FTA281" s="748"/>
      <c r="FTB281" s="748"/>
      <c r="FTC281" s="748"/>
      <c r="FTD281" s="748"/>
      <c r="FTE281" s="748"/>
      <c r="FTF281" s="749"/>
      <c r="FTG281" s="749"/>
      <c r="FTH281" s="749"/>
      <c r="FTI281" s="749"/>
      <c r="FTJ281" s="749"/>
      <c r="FTK281" s="748"/>
      <c r="FTL281" s="748"/>
      <c r="FTM281" s="749"/>
      <c r="FTN281" s="749"/>
      <c r="FTO281" s="748"/>
      <c r="FTP281" s="748"/>
      <c r="FTQ281" s="749"/>
      <c r="FTR281" s="749"/>
      <c r="FTS281" s="748"/>
      <c r="FTT281" s="748"/>
      <c r="FTU281" s="748"/>
      <c r="FTV281" s="748"/>
      <c r="FTW281" s="748"/>
      <c r="FTX281" s="748"/>
      <c r="FTY281" s="748"/>
      <c r="FTZ281" s="749"/>
      <c r="FUA281" s="749"/>
      <c r="FUB281" s="748"/>
      <c r="FUC281" s="748"/>
      <c r="FUD281" s="749"/>
      <c r="FUE281" s="749"/>
      <c r="FUF281" s="748"/>
      <c r="FUG281" s="748"/>
      <c r="FUH281" s="748"/>
      <c r="FUI281" s="748"/>
      <c r="FUJ281" s="748"/>
      <c r="FUK281" s="746"/>
      <c r="FUL281" s="751"/>
      <c r="FUM281" s="748"/>
      <c r="FUN281" s="748"/>
      <c r="FUO281" s="748"/>
      <c r="FUP281" s="748"/>
      <c r="FUQ281" s="748"/>
      <c r="FUR281" s="748"/>
      <c r="FUS281" s="748"/>
      <c r="FUT281" s="750"/>
      <c r="FUU281" s="750"/>
      <c r="FUV281" s="750"/>
      <c r="FUW281" s="750"/>
      <c r="FUX281" s="750"/>
      <c r="FUY281" s="750"/>
      <c r="FUZ281" s="750"/>
      <c r="FVA281" s="750"/>
      <c r="FVB281" s="750"/>
      <c r="FVC281" s="750"/>
      <c r="FVD281" s="750"/>
      <c r="FVE281" s="750"/>
      <c r="FVF281" s="750"/>
      <c r="FVG281" s="750"/>
      <c r="FVH281" s="750"/>
      <c r="FVI281" s="750"/>
      <c r="FVJ281" s="750"/>
      <c r="FVK281" s="750"/>
      <c r="FVL281" s="750"/>
      <c r="FVM281" s="750"/>
      <c r="FVN281" s="750"/>
      <c r="FVO281" s="750"/>
      <c r="FVP281" s="750"/>
      <c r="FVQ281" s="750"/>
      <c r="FVR281" s="750"/>
      <c r="FVS281" s="750"/>
      <c r="FVT281" s="750"/>
      <c r="FVU281" s="750"/>
      <c r="FVV281" s="750"/>
      <c r="FVW281" s="750"/>
      <c r="FVX281" s="750"/>
      <c r="FVY281" s="750"/>
      <c r="FVZ281" s="750"/>
      <c r="FWA281" s="750"/>
      <c r="FWB281" s="750"/>
      <c r="FWC281" s="750"/>
      <c r="FWD281" s="750"/>
      <c r="FWE281" s="750"/>
      <c r="FWF281" s="750"/>
      <c r="FWG281" s="750"/>
      <c r="FWH281" s="750"/>
      <c r="FWI281" s="750"/>
      <c r="FWJ281" s="750"/>
      <c r="FWK281" s="750"/>
      <c r="FWL281" s="748"/>
      <c r="FWM281" s="748"/>
      <c r="FWN281" s="748"/>
      <c r="FWO281" s="748"/>
      <c r="FWP281" s="748"/>
      <c r="FWQ281" s="748"/>
      <c r="FWR281" s="748"/>
      <c r="FWS281" s="748"/>
      <c r="FWT281" s="748"/>
      <c r="FWU281" s="748"/>
      <c r="FWV281" s="748"/>
      <c r="FWW281" s="748"/>
      <c r="FWX281" s="748"/>
      <c r="FWY281" s="748"/>
      <c r="FWZ281" s="748"/>
      <c r="FXA281" s="748"/>
      <c r="FXB281" s="748"/>
      <c r="FXC281" s="748"/>
      <c r="FXD281" s="748"/>
      <c r="FXE281" s="748"/>
      <c r="FXF281" s="748"/>
      <c r="FXG281" s="748"/>
      <c r="FXH281" s="748"/>
      <c r="FXI281" s="748"/>
      <c r="FXJ281" s="749"/>
      <c r="FXK281" s="749"/>
      <c r="FXL281" s="749"/>
      <c r="FXM281" s="749"/>
      <c r="FXN281" s="749"/>
      <c r="FXO281" s="748"/>
      <c r="FXP281" s="748"/>
      <c r="FXQ281" s="749"/>
      <c r="FXR281" s="749"/>
      <c r="FXS281" s="748"/>
      <c r="FXT281" s="748"/>
      <c r="FXU281" s="749"/>
      <c r="FXV281" s="749"/>
      <c r="FXW281" s="748"/>
      <c r="FXX281" s="748"/>
      <c r="FXY281" s="748"/>
      <c r="FXZ281" s="748"/>
      <c r="FYA281" s="748"/>
      <c r="FYB281" s="748"/>
      <c r="FYC281" s="748"/>
      <c r="FYD281" s="749"/>
      <c r="FYE281" s="749"/>
      <c r="FYF281" s="748"/>
      <c r="FYG281" s="748"/>
      <c r="FYH281" s="749"/>
      <c r="FYI281" s="749"/>
      <c r="FYJ281" s="748"/>
      <c r="FYK281" s="748"/>
      <c r="FYL281" s="748"/>
      <c r="FYM281" s="748"/>
      <c r="FYN281" s="748"/>
      <c r="FYO281" s="746"/>
      <c r="FYP281" s="751"/>
      <c r="FYQ281" s="748"/>
      <c r="FYR281" s="748"/>
      <c r="FYS281" s="748"/>
      <c r="FYT281" s="748"/>
      <c r="FYU281" s="748"/>
      <c r="FYV281" s="748"/>
      <c r="FYW281" s="748"/>
      <c r="FYX281" s="750"/>
      <c r="FYY281" s="750"/>
      <c r="FYZ281" s="750"/>
      <c r="FZA281" s="750"/>
      <c r="FZB281" s="750"/>
      <c r="FZC281" s="750"/>
      <c r="FZD281" s="750"/>
      <c r="FZE281" s="750"/>
      <c r="FZF281" s="750"/>
      <c r="FZG281" s="750"/>
      <c r="FZH281" s="750"/>
      <c r="FZI281" s="750"/>
      <c r="FZJ281" s="750"/>
      <c r="FZK281" s="750"/>
      <c r="FZL281" s="750"/>
      <c r="FZM281" s="750"/>
      <c r="FZN281" s="750"/>
      <c r="FZO281" s="750"/>
      <c r="FZP281" s="750"/>
      <c r="FZQ281" s="750"/>
      <c r="FZR281" s="750"/>
      <c r="FZS281" s="750"/>
      <c r="FZT281" s="750"/>
      <c r="FZU281" s="750"/>
      <c r="FZV281" s="750"/>
      <c r="FZW281" s="750"/>
      <c r="FZX281" s="750"/>
      <c r="FZY281" s="750"/>
      <c r="FZZ281" s="750"/>
      <c r="GAA281" s="750"/>
      <c r="GAB281" s="750"/>
      <c r="GAC281" s="750"/>
      <c r="GAD281" s="750"/>
      <c r="GAE281" s="750"/>
      <c r="GAF281" s="750"/>
      <c r="GAG281" s="750"/>
      <c r="GAH281" s="750"/>
      <c r="GAI281" s="750"/>
      <c r="GAJ281" s="750"/>
      <c r="GAK281" s="750"/>
      <c r="GAL281" s="750"/>
      <c r="GAM281" s="750"/>
      <c r="GAN281" s="750"/>
      <c r="GAO281" s="750"/>
      <c r="GAP281" s="748"/>
      <c r="GAQ281" s="748"/>
      <c r="GAR281" s="748"/>
      <c r="GAS281" s="748"/>
      <c r="GAT281" s="748"/>
      <c r="GAU281" s="748"/>
      <c r="GAV281" s="748"/>
      <c r="GAW281" s="748"/>
      <c r="GAX281" s="748"/>
      <c r="GAY281" s="748"/>
      <c r="GAZ281" s="748"/>
      <c r="GBA281" s="748"/>
      <c r="GBB281" s="748"/>
      <c r="GBC281" s="748"/>
      <c r="GBD281" s="748"/>
      <c r="GBE281" s="748"/>
      <c r="GBF281" s="748"/>
      <c r="GBG281" s="748"/>
      <c r="GBH281" s="748"/>
      <c r="GBI281" s="748"/>
      <c r="GBJ281" s="748"/>
      <c r="GBK281" s="748"/>
      <c r="GBL281" s="748"/>
      <c r="GBM281" s="748"/>
      <c r="GBN281" s="749"/>
      <c r="GBO281" s="749"/>
      <c r="GBP281" s="749"/>
      <c r="GBQ281" s="749"/>
      <c r="GBR281" s="749"/>
      <c r="GBS281" s="748"/>
      <c r="GBT281" s="748"/>
      <c r="GBU281" s="749"/>
      <c r="GBV281" s="749"/>
      <c r="GBW281" s="748"/>
      <c r="GBX281" s="748"/>
      <c r="GBY281" s="749"/>
      <c r="GBZ281" s="749"/>
      <c r="GCA281" s="748"/>
      <c r="GCB281" s="748"/>
      <c r="GCC281" s="748"/>
      <c r="GCD281" s="748"/>
      <c r="GCE281" s="748"/>
      <c r="GCF281" s="748"/>
      <c r="GCG281" s="748"/>
      <c r="GCH281" s="749"/>
      <c r="GCI281" s="749"/>
      <c r="GCJ281" s="748"/>
      <c r="GCK281" s="748"/>
      <c r="GCL281" s="749"/>
      <c r="GCM281" s="749"/>
      <c r="GCN281" s="748"/>
      <c r="GCO281" s="748"/>
      <c r="GCP281" s="748"/>
      <c r="GCQ281" s="748"/>
      <c r="GCR281" s="748"/>
      <c r="GCS281" s="746"/>
      <c r="GCT281" s="751"/>
      <c r="GCU281" s="748"/>
      <c r="GCV281" s="748"/>
      <c r="GCW281" s="748"/>
      <c r="GCX281" s="748"/>
      <c r="GCY281" s="748"/>
      <c r="GCZ281" s="748"/>
      <c r="GDA281" s="748"/>
      <c r="GDB281" s="750"/>
      <c r="GDC281" s="750"/>
      <c r="GDD281" s="750"/>
      <c r="GDE281" s="750"/>
      <c r="GDF281" s="750"/>
      <c r="GDG281" s="750"/>
      <c r="GDH281" s="750"/>
      <c r="GDI281" s="750"/>
      <c r="GDJ281" s="750"/>
      <c r="GDK281" s="750"/>
      <c r="GDL281" s="750"/>
      <c r="GDM281" s="750"/>
      <c r="GDN281" s="750"/>
      <c r="GDO281" s="750"/>
      <c r="GDP281" s="750"/>
      <c r="GDQ281" s="750"/>
      <c r="GDR281" s="750"/>
      <c r="GDS281" s="750"/>
      <c r="GDT281" s="750"/>
      <c r="GDU281" s="750"/>
      <c r="GDV281" s="750"/>
      <c r="GDW281" s="750"/>
      <c r="GDX281" s="750"/>
      <c r="GDY281" s="750"/>
      <c r="GDZ281" s="750"/>
      <c r="GEA281" s="750"/>
      <c r="GEB281" s="750"/>
      <c r="GEC281" s="750"/>
      <c r="GED281" s="750"/>
      <c r="GEE281" s="750"/>
      <c r="GEF281" s="750"/>
      <c r="GEG281" s="750"/>
      <c r="GEH281" s="750"/>
      <c r="GEI281" s="750"/>
      <c r="GEJ281" s="750"/>
      <c r="GEK281" s="750"/>
      <c r="GEL281" s="750"/>
      <c r="GEM281" s="750"/>
      <c r="GEN281" s="750"/>
      <c r="GEO281" s="750"/>
      <c r="GEP281" s="750"/>
      <c r="GEQ281" s="750"/>
      <c r="GER281" s="750"/>
      <c r="GES281" s="750"/>
      <c r="GET281" s="748"/>
      <c r="GEU281" s="748"/>
      <c r="GEV281" s="748"/>
      <c r="GEW281" s="748"/>
      <c r="GEX281" s="748"/>
      <c r="GEY281" s="748"/>
      <c r="GEZ281" s="748"/>
      <c r="GFA281" s="748"/>
      <c r="GFB281" s="748"/>
      <c r="GFC281" s="748"/>
      <c r="GFD281" s="748"/>
      <c r="GFE281" s="748"/>
      <c r="GFF281" s="748"/>
      <c r="GFG281" s="748"/>
      <c r="GFH281" s="748"/>
      <c r="GFI281" s="748"/>
      <c r="GFJ281" s="748"/>
      <c r="GFK281" s="748"/>
      <c r="GFL281" s="748"/>
      <c r="GFM281" s="748"/>
      <c r="GFN281" s="748"/>
      <c r="GFO281" s="748"/>
      <c r="GFP281" s="748"/>
      <c r="GFQ281" s="748"/>
      <c r="GFR281" s="749"/>
      <c r="GFS281" s="749"/>
      <c r="GFT281" s="749"/>
      <c r="GFU281" s="749"/>
      <c r="GFV281" s="749"/>
      <c r="GFW281" s="748"/>
      <c r="GFX281" s="748"/>
      <c r="GFY281" s="749"/>
      <c r="GFZ281" s="749"/>
      <c r="GGA281" s="748"/>
      <c r="GGB281" s="748"/>
      <c r="GGC281" s="749"/>
      <c r="GGD281" s="749"/>
      <c r="GGE281" s="748"/>
      <c r="GGF281" s="748"/>
      <c r="GGG281" s="748"/>
      <c r="GGH281" s="748"/>
      <c r="GGI281" s="748"/>
      <c r="GGJ281" s="748"/>
      <c r="GGK281" s="748"/>
      <c r="GGL281" s="749"/>
      <c r="GGM281" s="749"/>
      <c r="GGN281" s="748"/>
      <c r="GGO281" s="748"/>
      <c r="GGP281" s="749"/>
      <c r="GGQ281" s="749"/>
      <c r="GGR281" s="748"/>
      <c r="GGS281" s="748"/>
      <c r="GGT281" s="748"/>
      <c r="GGU281" s="748"/>
      <c r="GGV281" s="748"/>
      <c r="GGW281" s="746"/>
      <c r="GGX281" s="751"/>
      <c r="GGY281" s="748"/>
      <c r="GGZ281" s="748"/>
      <c r="GHA281" s="748"/>
      <c r="GHB281" s="748"/>
      <c r="GHC281" s="748"/>
      <c r="GHD281" s="748"/>
      <c r="GHE281" s="748"/>
      <c r="GHF281" s="750"/>
      <c r="GHG281" s="750"/>
      <c r="GHH281" s="750"/>
      <c r="GHI281" s="750"/>
      <c r="GHJ281" s="750"/>
      <c r="GHK281" s="750"/>
      <c r="GHL281" s="750"/>
      <c r="GHM281" s="750"/>
      <c r="GHN281" s="750"/>
      <c r="GHO281" s="750"/>
      <c r="GHP281" s="750"/>
      <c r="GHQ281" s="750"/>
      <c r="GHR281" s="750"/>
      <c r="GHS281" s="750"/>
      <c r="GHT281" s="750"/>
      <c r="GHU281" s="750"/>
      <c r="GHV281" s="750"/>
      <c r="GHW281" s="750"/>
      <c r="GHX281" s="750"/>
      <c r="GHY281" s="750"/>
      <c r="GHZ281" s="750"/>
      <c r="GIA281" s="750"/>
      <c r="GIB281" s="750"/>
      <c r="GIC281" s="750"/>
      <c r="GID281" s="750"/>
      <c r="GIE281" s="750"/>
      <c r="GIF281" s="750"/>
      <c r="GIG281" s="750"/>
      <c r="GIH281" s="750"/>
      <c r="GII281" s="750"/>
      <c r="GIJ281" s="750"/>
      <c r="GIK281" s="750"/>
      <c r="GIL281" s="750"/>
      <c r="GIM281" s="750"/>
      <c r="GIN281" s="750"/>
      <c r="GIO281" s="750"/>
      <c r="GIP281" s="750"/>
      <c r="GIQ281" s="750"/>
      <c r="GIR281" s="750"/>
      <c r="GIS281" s="750"/>
      <c r="GIT281" s="750"/>
      <c r="GIU281" s="750"/>
      <c r="GIV281" s="750"/>
      <c r="GIW281" s="750"/>
      <c r="GIX281" s="748"/>
      <c r="GIY281" s="748"/>
      <c r="GIZ281" s="748"/>
      <c r="GJA281" s="748"/>
      <c r="GJB281" s="748"/>
      <c r="GJC281" s="748"/>
      <c r="GJD281" s="748"/>
      <c r="GJE281" s="748"/>
      <c r="GJF281" s="748"/>
      <c r="GJG281" s="748"/>
      <c r="GJH281" s="748"/>
      <c r="GJI281" s="748"/>
      <c r="GJJ281" s="748"/>
      <c r="GJK281" s="748"/>
      <c r="GJL281" s="748"/>
      <c r="GJM281" s="748"/>
      <c r="GJN281" s="748"/>
      <c r="GJO281" s="748"/>
      <c r="GJP281" s="748"/>
      <c r="GJQ281" s="748"/>
      <c r="GJR281" s="748"/>
      <c r="GJS281" s="748"/>
      <c r="GJT281" s="748"/>
      <c r="GJU281" s="748"/>
      <c r="GJV281" s="749"/>
      <c r="GJW281" s="749"/>
      <c r="GJX281" s="749"/>
      <c r="GJY281" s="749"/>
      <c r="GJZ281" s="749"/>
      <c r="GKA281" s="748"/>
      <c r="GKB281" s="748"/>
      <c r="GKC281" s="749"/>
      <c r="GKD281" s="749"/>
      <c r="GKE281" s="748"/>
      <c r="GKF281" s="748"/>
      <c r="GKG281" s="749"/>
      <c r="GKH281" s="749"/>
      <c r="GKI281" s="748"/>
      <c r="GKJ281" s="748"/>
      <c r="GKK281" s="748"/>
      <c r="GKL281" s="748"/>
      <c r="GKM281" s="748"/>
      <c r="GKN281" s="748"/>
      <c r="GKO281" s="748"/>
      <c r="GKP281" s="749"/>
      <c r="GKQ281" s="749"/>
      <c r="GKR281" s="748"/>
      <c r="GKS281" s="748"/>
      <c r="GKT281" s="749"/>
      <c r="GKU281" s="749"/>
      <c r="GKV281" s="748"/>
      <c r="GKW281" s="748"/>
      <c r="GKX281" s="748"/>
      <c r="GKY281" s="748"/>
      <c r="GKZ281" s="748"/>
      <c r="GLA281" s="746"/>
      <c r="GLB281" s="751"/>
      <c r="GLC281" s="748"/>
      <c r="GLD281" s="748"/>
      <c r="GLE281" s="748"/>
      <c r="GLF281" s="748"/>
      <c r="GLG281" s="748"/>
      <c r="GLH281" s="748"/>
      <c r="GLI281" s="748"/>
      <c r="GLJ281" s="750"/>
      <c r="GLK281" s="750"/>
      <c r="GLL281" s="750"/>
      <c r="GLM281" s="750"/>
      <c r="GLN281" s="750"/>
      <c r="GLO281" s="750"/>
      <c r="GLP281" s="750"/>
      <c r="GLQ281" s="750"/>
      <c r="GLR281" s="750"/>
      <c r="GLS281" s="750"/>
      <c r="GLT281" s="750"/>
      <c r="GLU281" s="750"/>
      <c r="GLV281" s="750"/>
      <c r="GLW281" s="750"/>
      <c r="GLX281" s="750"/>
      <c r="GLY281" s="750"/>
      <c r="GLZ281" s="750"/>
      <c r="GMA281" s="750"/>
      <c r="GMB281" s="750"/>
      <c r="GMC281" s="750"/>
      <c r="GMD281" s="750"/>
      <c r="GME281" s="750"/>
      <c r="GMF281" s="750"/>
      <c r="GMG281" s="750"/>
      <c r="GMH281" s="750"/>
      <c r="GMI281" s="750"/>
      <c r="GMJ281" s="750"/>
      <c r="GMK281" s="750"/>
      <c r="GML281" s="750"/>
      <c r="GMM281" s="750"/>
      <c r="GMN281" s="750"/>
      <c r="GMO281" s="750"/>
      <c r="GMP281" s="750"/>
      <c r="GMQ281" s="750"/>
      <c r="GMR281" s="750"/>
      <c r="GMS281" s="750"/>
      <c r="GMT281" s="750"/>
      <c r="GMU281" s="750"/>
      <c r="GMV281" s="750"/>
      <c r="GMW281" s="750"/>
      <c r="GMX281" s="750"/>
      <c r="GMY281" s="750"/>
      <c r="GMZ281" s="750"/>
      <c r="GNA281" s="750"/>
      <c r="GNB281" s="748"/>
      <c r="GNC281" s="748"/>
      <c r="GND281" s="748"/>
      <c r="GNE281" s="748"/>
      <c r="GNF281" s="748"/>
      <c r="GNG281" s="748"/>
      <c r="GNH281" s="748"/>
      <c r="GNI281" s="748"/>
      <c r="GNJ281" s="748"/>
      <c r="GNK281" s="748"/>
      <c r="GNL281" s="748"/>
      <c r="GNM281" s="748"/>
      <c r="GNN281" s="748"/>
      <c r="GNO281" s="748"/>
      <c r="GNP281" s="748"/>
      <c r="GNQ281" s="748"/>
      <c r="GNR281" s="748"/>
      <c r="GNS281" s="748"/>
      <c r="GNT281" s="748"/>
      <c r="GNU281" s="748"/>
      <c r="GNV281" s="748"/>
      <c r="GNW281" s="748"/>
      <c r="GNX281" s="748"/>
      <c r="GNY281" s="748"/>
      <c r="GNZ281" s="749"/>
      <c r="GOA281" s="749"/>
      <c r="GOB281" s="749"/>
      <c r="GOC281" s="749"/>
      <c r="GOD281" s="749"/>
      <c r="GOE281" s="748"/>
      <c r="GOF281" s="748"/>
      <c r="GOG281" s="749"/>
      <c r="GOH281" s="749"/>
      <c r="GOI281" s="748"/>
      <c r="GOJ281" s="748"/>
      <c r="GOK281" s="749"/>
      <c r="GOL281" s="749"/>
      <c r="GOM281" s="748"/>
      <c r="GON281" s="748"/>
      <c r="GOO281" s="748"/>
      <c r="GOP281" s="748"/>
      <c r="GOQ281" s="748"/>
      <c r="GOR281" s="748"/>
      <c r="GOS281" s="748"/>
      <c r="GOT281" s="749"/>
      <c r="GOU281" s="749"/>
      <c r="GOV281" s="748"/>
      <c r="GOW281" s="748"/>
      <c r="GOX281" s="749"/>
      <c r="GOY281" s="749"/>
      <c r="GOZ281" s="748"/>
      <c r="GPA281" s="748"/>
      <c r="GPB281" s="748"/>
      <c r="GPC281" s="748"/>
      <c r="GPD281" s="748"/>
      <c r="GPE281" s="746"/>
      <c r="GPF281" s="751"/>
      <c r="GPG281" s="748"/>
      <c r="GPH281" s="748"/>
      <c r="GPI281" s="748"/>
      <c r="GPJ281" s="748"/>
      <c r="GPK281" s="748"/>
      <c r="GPL281" s="748"/>
      <c r="GPM281" s="748"/>
      <c r="GPN281" s="750"/>
      <c r="GPO281" s="750"/>
      <c r="GPP281" s="750"/>
      <c r="GPQ281" s="750"/>
      <c r="GPR281" s="750"/>
      <c r="GPS281" s="750"/>
      <c r="GPT281" s="750"/>
      <c r="GPU281" s="750"/>
      <c r="GPV281" s="750"/>
      <c r="GPW281" s="750"/>
      <c r="GPX281" s="750"/>
      <c r="GPY281" s="750"/>
      <c r="GPZ281" s="750"/>
      <c r="GQA281" s="750"/>
      <c r="GQB281" s="750"/>
      <c r="GQC281" s="750"/>
      <c r="GQD281" s="750"/>
      <c r="GQE281" s="750"/>
      <c r="GQF281" s="750"/>
      <c r="GQG281" s="750"/>
      <c r="GQH281" s="750"/>
      <c r="GQI281" s="750"/>
      <c r="GQJ281" s="750"/>
      <c r="GQK281" s="750"/>
      <c r="GQL281" s="750"/>
      <c r="GQM281" s="750"/>
      <c r="GQN281" s="750"/>
      <c r="GQO281" s="750"/>
      <c r="GQP281" s="750"/>
      <c r="GQQ281" s="750"/>
      <c r="GQR281" s="750"/>
      <c r="GQS281" s="750"/>
      <c r="GQT281" s="750"/>
      <c r="GQU281" s="750"/>
      <c r="GQV281" s="750"/>
      <c r="GQW281" s="750"/>
      <c r="GQX281" s="750"/>
      <c r="GQY281" s="750"/>
      <c r="GQZ281" s="750"/>
      <c r="GRA281" s="750"/>
      <c r="GRB281" s="750"/>
      <c r="GRC281" s="750"/>
      <c r="GRD281" s="750"/>
      <c r="GRE281" s="750"/>
      <c r="GRF281" s="748"/>
      <c r="GRG281" s="748"/>
      <c r="GRH281" s="748"/>
      <c r="GRI281" s="748"/>
      <c r="GRJ281" s="748"/>
      <c r="GRK281" s="748"/>
      <c r="GRL281" s="748"/>
      <c r="GRM281" s="748"/>
      <c r="GRN281" s="748"/>
      <c r="GRO281" s="748"/>
      <c r="GRP281" s="748"/>
      <c r="GRQ281" s="748"/>
      <c r="GRR281" s="748"/>
      <c r="GRS281" s="748"/>
      <c r="GRT281" s="748"/>
      <c r="GRU281" s="748"/>
      <c r="GRV281" s="748"/>
      <c r="GRW281" s="748"/>
      <c r="GRX281" s="748"/>
      <c r="GRY281" s="748"/>
      <c r="GRZ281" s="748"/>
      <c r="GSA281" s="748"/>
      <c r="GSB281" s="748"/>
      <c r="GSC281" s="748"/>
      <c r="GSD281" s="749"/>
      <c r="GSE281" s="749"/>
      <c r="GSF281" s="749"/>
      <c r="GSG281" s="749"/>
      <c r="GSH281" s="749"/>
      <c r="GSI281" s="748"/>
      <c r="GSJ281" s="748"/>
      <c r="GSK281" s="749"/>
      <c r="GSL281" s="749"/>
      <c r="GSM281" s="748"/>
      <c r="GSN281" s="748"/>
      <c r="GSO281" s="749"/>
      <c r="GSP281" s="749"/>
      <c r="GSQ281" s="748"/>
      <c r="GSR281" s="748"/>
      <c r="GSS281" s="748"/>
      <c r="GST281" s="748"/>
      <c r="GSU281" s="748"/>
      <c r="GSV281" s="748"/>
      <c r="GSW281" s="748"/>
      <c r="GSX281" s="749"/>
      <c r="GSY281" s="749"/>
      <c r="GSZ281" s="748"/>
      <c r="GTA281" s="748"/>
      <c r="GTB281" s="749"/>
      <c r="GTC281" s="749"/>
      <c r="GTD281" s="748"/>
      <c r="GTE281" s="748"/>
      <c r="GTF281" s="748"/>
      <c r="GTG281" s="748"/>
      <c r="GTH281" s="748"/>
      <c r="GTI281" s="746"/>
      <c r="GTJ281" s="751"/>
      <c r="GTK281" s="748"/>
      <c r="GTL281" s="748"/>
      <c r="GTM281" s="748"/>
      <c r="GTN281" s="748"/>
      <c r="GTO281" s="748"/>
      <c r="GTP281" s="748"/>
      <c r="GTQ281" s="748"/>
      <c r="GTR281" s="750"/>
      <c r="GTS281" s="750"/>
      <c r="GTT281" s="750"/>
      <c r="GTU281" s="750"/>
      <c r="GTV281" s="750"/>
      <c r="GTW281" s="750"/>
      <c r="GTX281" s="750"/>
      <c r="GTY281" s="750"/>
      <c r="GTZ281" s="750"/>
      <c r="GUA281" s="750"/>
      <c r="GUB281" s="750"/>
      <c r="GUC281" s="750"/>
      <c r="GUD281" s="750"/>
      <c r="GUE281" s="750"/>
      <c r="GUF281" s="750"/>
      <c r="GUG281" s="750"/>
      <c r="GUH281" s="750"/>
      <c r="GUI281" s="750"/>
      <c r="GUJ281" s="750"/>
      <c r="GUK281" s="750"/>
      <c r="GUL281" s="750"/>
      <c r="GUM281" s="750"/>
      <c r="GUN281" s="750"/>
      <c r="GUO281" s="750"/>
      <c r="GUP281" s="750"/>
      <c r="GUQ281" s="750"/>
      <c r="GUR281" s="750"/>
      <c r="GUS281" s="750"/>
      <c r="GUT281" s="750"/>
      <c r="GUU281" s="750"/>
      <c r="GUV281" s="750"/>
      <c r="GUW281" s="750"/>
      <c r="GUX281" s="750"/>
      <c r="GUY281" s="750"/>
      <c r="GUZ281" s="750"/>
      <c r="GVA281" s="750"/>
      <c r="GVB281" s="750"/>
      <c r="GVC281" s="750"/>
      <c r="GVD281" s="750"/>
      <c r="GVE281" s="750"/>
      <c r="GVF281" s="750"/>
      <c r="GVG281" s="750"/>
      <c r="GVH281" s="750"/>
      <c r="GVI281" s="750"/>
      <c r="GVJ281" s="748"/>
      <c r="GVK281" s="748"/>
      <c r="GVL281" s="748"/>
      <c r="GVM281" s="748"/>
      <c r="GVN281" s="748"/>
      <c r="GVO281" s="748"/>
      <c r="GVP281" s="748"/>
      <c r="GVQ281" s="748"/>
      <c r="GVR281" s="748"/>
      <c r="GVS281" s="748"/>
      <c r="GVT281" s="748"/>
      <c r="GVU281" s="748"/>
      <c r="GVV281" s="748"/>
      <c r="GVW281" s="748"/>
      <c r="GVX281" s="748"/>
      <c r="GVY281" s="748"/>
      <c r="GVZ281" s="748"/>
      <c r="GWA281" s="748"/>
      <c r="GWB281" s="748"/>
      <c r="GWC281" s="748"/>
      <c r="GWD281" s="748"/>
      <c r="GWE281" s="748"/>
      <c r="GWF281" s="748"/>
      <c r="GWG281" s="748"/>
      <c r="GWH281" s="749"/>
      <c r="GWI281" s="749"/>
      <c r="GWJ281" s="749"/>
      <c r="GWK281" s="749"/>
      <c r="GWL281" s="749"/>
      <c r="GWM281" s="748"/>
      <c r="GWN281" s="748"/>
      <c r="GWO281" s="749"/>
      <c r="GWP281" s="749"/>
      <c r="GWQ281" s="748"/>
      <c r="GWR281" s="748"/>
      <c r="GWS281" s="749"/>
      <c r="GWT281" s="749"/>
      <c r="GWU281" s="748"/>
      <c r="GWV281" s="748"/>
      <c r="GWW281" s="748"/>
      <c r="GWX281" s="748"/>
      <c r="GWY281" s="748"/>
      <c r="GWZ281" s="748"/>
      <c r="GXA281" s="748"/>
      <c r="GXB281" s="749"/>
      <c r="GXC281" s="749"/>
      <c r="GXD281" s="748"/>
      <c r="GXE281" s="748"/>
      <c r="GXF281" s="749"/>
      <c r="GXG281" s="749"/>
      <c r="GXH281" s="748"/>
      <c r="GXI281" s="748"/>
      <c r="GXJ281" s="748"/>
      <c r="GXK281" s="748"/>
      <c r="GXL281" s="748"/>
      <c r="GXM281" s="746"/>
      <c r="GXN281" s="751"/>
      <c r="GXO281" s="748"/>
      <c r="GXP281" s="748"/>
      <c r="GXQ281" s="748"/>
      <c r="GXR281" s="748"/>
      <c r="GXS281" s="748"/>
      <c r="GXT281" s="748"/>
      <c r="GXU281" s="748"/>
      <c r="GXV281" s="750"/>
      <c r="GXW281" s="750"/>
      <c r="GXX281" s="750"/>
      <c r="GXY281" s="750"/>
      <c r="GXZ281" s="750"/>
      <c r="GYA281" s="750"/>
      <c r="GYB281" s="750"/>
      <c r="GYC281" s="750"/>
      <c r="GYD281" s="750"/>
      <c r="GYE281" s="750"/>
      <c r="GYF281" s="750"/>
      <c r="GYG281" s="750"/>
      <c r="GYH281" s="750"/>
      <c r="GYI281" s="750"/>
      <c r="GYJ281" s="750"/>
      <c r="GYK281" s="750"/>
      <c r="GYL281" s="750"/>
      <c r="GYM281" s="750"/>
      <c r="GYN281" s="750"/>
      <c r="GYO281" s="750"/>
      <c r="GYP281" s="750"/>
      <c r="GYQ281" s="750"/>
      <c r="GYR281" s="750"/>
      <c r="GYS281" s="750"/>
      <c r="GYT281" s="750"/>
      <c r="GYU281" s="750"/>
      <c r="GYV281" s="750"/>
      <c r="GYW281" s="750"/>
      <c r="GYX281" s="750"/>
      <c r="GYY281" s="750"/>
      <c r="GYZ281" s="750"/>
      <c r="GZA281" s="750"/>
      <c r="GZB281" s="750"/>
      <c r="GZC281" s="750"/>
      <c r="GZD281" s="750"/>
      <c r="GZE281" s="750"/>
      <c r="GZF281" s="750"/>
      <c r="GZG281" s="750"/>
      <c r="GZH281" s="750"/>
      <c r="GZI281" s="750"/>
      <c r="GZJ281" s="750"/>
      <c r="GZK281" s="750"/>
      <c r="GZL281" s="750"/>
      <c r="GZM281" s="750"/>
      <c r="GZN281" s="748"/>
      <c r="GZO281" s="748"/>
      <c r="GZP281" s="748"/>
      <c r="GZQ281" s="748"/>
      <c r="GZR281" s="748"/>
      <c r="GZS281" s="748"/>
      <c r="GZT281" s="748"/>
      <c r="GZU281" s="748"/>
      <c r="GZV281" s="748"/>
      <c r="GZW281" s="748"/>
      <c r="GZX281" s="748"/>
      <c r="GZY281" s="748"/>
      <c r="GZZ281" s="748"/>
      <c r="HAA281" s="748"/>
      <c r="HAB281" s="748"/>
      <c r="HAC281" s="748"/>
      <c r="HAD281" s="748"/>
      <c r="HAE281" s="748"/>
      <c r="HAF281" s="748"/>
      <c r="HAG281" s="748"/>
      <c r="HAH281" s="748"/>
      <c r="HAI281" s="748"/>
      <c r="HAJ281" s="748"/>
      <c r="HAK281" s="748"/>
      <c r="HAL281" s="749"/>
      <c r="HAM281" s="749"/>
      <c r="HAN281" s="749"/>
      <c r="HAO281" s="749"/>
      <c r="HAP281" s="749"/>
      <c r="HAQ281" s="748"/>
      <c r="HAR281" s="748"/>
      <c r="HAS281" s="749"/>
      <c r="HAT281" s="749"/>
      <c r="HAU281" s="748"/>
      <c r="HAV281" s="748"/>
      <c r="HAW281" s="749"/>
      <c r="HAX281" s="749"/>
      <c r="HAY281" s="748"/>
      <c r="HAZ281" s="748"/>
      <c r="HBA281" s="748"/>
      <c r="HBB281" s="748"/>
      <c r="HBC281" s="748"/>
      <c r="HBD281" s="748"/>
      <c r="HBE281" s="748"/>
      <c r="HBF281" s="749"/>
      <c r="HBG281" s="749"/>
      <c r="HBH281" s="748"/>
      <c r="HBI281" s="748"/>
      <c r="HBJ281" s="749"/>
      <c r="HBK281" s="749"/>
      <c r="HBL281" s="748"/>
      <c r="HBM281" s="748"/>
      <c r="HBN281" s="748"/>
      <c r="HBO281" s="748"/>
      <c r="HBP281" s="748"/>
      <c r="HBQ281" s="746"/>
      <c r="HBR281" s="751"/>
      <c r="HBS281" s="748"/>
      <c r="HBT281" s="748"/>
      <c r="HBU281" s="748"/>
      <c r="HBV281" s="748"/>
      <c r="HBW281" s="748"/>
      <c r="HBX281" s="748"/>
      <c r="HBY281" s="748"/>
      <c r="HBZ281" s="750"/>
      <c r="HCA281" s="750"/>
      <c r="HCB281" s="750"/>
      <c r="HCC281" s="750"/>
      <c r="HCD281" s="750"/>
      <c r="HCE281" s="750"/>
      <c r="HCF281" s="750"/>
      <c r="HCG281" s="750"/>
      <c r="HCH281" s="750"/>
      <c r="HCI281" s="750"/>
      <c r="HCJ281" s="750"/>
      <c r="HCK281" s="750"/>
      <c r="HCL281" s="750"/>
      <c r="HCM281" s="750"/>
      <c r="HCN281" s="750"/>
      <c r="HCO281" s="750"/>
      <c r="HCP281" s="750"/>
      <c r="HCQ281" s="750"/>
      <c r="HCR281" s="750"/>
      <c r="HCS281" s="750"/>
      <c r="HCT281" s="750"/>
      <c r="HCU281" s="750"/>
      <c r="HCV281" s="750"/>
      <c r="HCW281" s="750"/>
      <c r="HCX281" s="750"/>
      <c r="HCY281" s="750"/>
      <c r="HCZ281" s="750"/>
      <c r="HDA281" s="750"/>
      <c r="HDB281" s="750"/>
      <c r="HDC281" s="750"/>
      <c r="HDD281" s="750"/>
      <c r="HDE281" s="750"/>
      <c r="HDF281" s="750"/>
      <c r="HDG281" s="750"/>
      <c r="HDH281" s="750"/>
      <c r="HDI281" s="750"/>
      <c r="HDJ281" s="750"/>
      <c r="HDK281" s="750"/>
      <c r="HDL281" s="750"/>
      <c r="HDM281" s="750"/>
      <c r="HDN281" s="750"/>
      <c r="HDO281" s="750"/>
      <c r="HDP281" s="750"/>
      <c r="HDQ281" s="750"/>
      <c r="HDR281" s="748"/>
      <c r="HDS281" s="748"/>
      <c r="HDT281" s="748"/>
      <c r="HDU281" s="748"/>
      <c r="HDV281" s="748"/>
      <c r="HDW281" s="748"/>
      <c r="HDX281" s="748"/>
      <c r="HDY281" s="748"/>
      <c r="HDZ281" s="748"/>
      <c r="HEA281" s="748"/>
      <c r="HEB281" s="748"/>
      <c r="HEC281" s="748"/>
      <c r="HED281" s="748"/>
      <c r="HEE281" s="748"/>
      <c r="HEF281" s="748"/>
      <c r="HEG281" s="748"/>
      <c r="HEH281" s="748"/>
      <c r="HEI281" s="748"/>
      <c r="HEJ281" s="748"/>
      <c r="HEK281" s="748"/>
      <c r="HEL281" s="748"/>
      <c r="HEM281" s="748"/>
      <c r="HEN281" s="748"/>
      <c r="HEO281" s="748"/>
      <c r="HEP281" s="749"/>
      <c r="HEQ281" s="749"/>
      <c r="HER281" s="749"/>
      <c r="HES281" s="749"/>
      <c r="HET281" s="749"/>
      <c r="HEU281" s="748"/>
      <c r="HEV281" s="748"/>
      <c r="HEW281" s="749"/>
      <c r="HEX281" s="749"/>
      <c r="HEY281" s="748"/>
      <c r="HEZ281" s="748"/>
      <c r="HFA281" s="749"/>
      <c r="HFB281" s="749"/>
      <c r="HFC281" s="748"/>
      <c r="HFD281" s="748"/>
      <c r="HFE281" s="748"/>
      <c r="HFF281" s="748"/>
      <c r="HFG281" s="748"/>
      <c r="HFH281" s="748"/>
      <c r="HFI281" s="748"/>
      <c r="HFJ281" s="749"/>
      <c r="HFK281" s="749"/>
      <c r="HFL281" s="748"/>
      <c r="HFM281" s="748"/>
      <c r="HFN281" s="749"/>
      <c r="HFO281" s="749"/>
      <c r="HFP281" s="748"/>
      <c r="HFQ281" s="748"/>
      <c r="HFR281" s="748"/>
      <c r="HFS281" s="748"/>
      <c r="HFT281" s="748"/>
      <c r="HFU281" s="746"/>
      <c r="HFV281" s="751"/>
      <c r="HFW281" s="748"/>
      <c r="HFX281" s="748"/>
      <c r="HFY281" s="748"/>
      <c r="HFZ281" s="748"/>
      <c r="HGA281" s="748"/>
      <c r="HGB281" s="748"/>
      <c r="HGC281" s="748"/>
      <c r="HGD281" s="750"/>
      <c r="HGE281" s="750"/>
      <c r="HGF281" s="750"/>
      <c r="HGG281" s="750"/>
      <c r="HGH281" s="750"/>
      <c r="HGI281" s="750"/>
      <c r="HGJ281" s="750"/>
      <c r="HGK281" s="750"/>
      <c r="HGL281" s="750"/>
      <c r="HGM281" s="750"/>
      <c r="HGN281" s="750"/>
      <c r="HGO281" s="750"/>
      <c r="HGP281" s="750"/>
      <c r="HGQ281" s="750"/>
      <c r="HGR281" s="750"/>
      <c r="HGS281" s="750"/>
      <c r="HGT281" s="750"/>
      <c r="HGU281" s="750"/>
      <c r="HGV281" s="750"/>
      <c r="HGW281" s="750"/>
      <c r="HGX281" s="750"/>
      <c r="HGY281" s="750"/>
      <c r="HGZ281" s="750"/>
      <c r="HHA281" s="750"/>
      <c r="HHB281" s="750"/>
      <c r="HHC281" s="750"/>
      <c r="HHD281" s="750"/>
      <c r="HHE281" s="750"/>
      <c r="HHF281" s="750"/>
      <c r="HHG281" s="750"/>
      <c r="HHH281" s="750"/>
      <c r="HHI281" s="750"/>
      <c r="HHJ281" s="750"/>
      <c r="HHK281" s="750"/>
      <c r="HHL281" s="750"/>
      <c r="HHM281" s="750"/>
      <c r="HHN281" s="750"/>
      <c r="HHO281" s="750"/>
      <c r="HHP281" s="750"/>
      <c r="HHQ281" s="750"/>
      <c r="HHR281" s="750"/>
      <c r="HHS281" s="750"/>
      <c r="HHT281" s="750"/>
      <c r="HHU281" s="750"/>
      <c r="HHV281" s="748"/>
      <c r="HHW281" s="748"/>
      <c r="HHX281" s="748"/>
      <c r="HHY281" s="748"/>
      <c r="HHZ281" s="748"/>
      <c r="HIA281" s="748"/>
      <c r="HIB281" s="748"/>
      <c r="HIC281" s="748"/>
      <c r="HID281" s="748"/>
      <c r="HIE281" s="748"/>
      <c r="HIF281" s="748"/>
      <c r="HIG281" s="748"/>
      <c r="HIH281" s="748"/>
      <c r="HII281" s="748"/>
      <c r="HIJ281" s="748"/>
      <c r="HIK281" s="748"/>
      <c r="HIL281" s="748"/>
      <c r="HIM281" s="748"/>
      <c r="HIN281" s="748"/>
      <c r="HIO281" s="748"/>
      <c r="HIP281" s="748"/>
      <c r="HIQ281" s="748"/>
      <c r="HIR281" s="748"/>
      <c r="HIS281" s="748"/>
      <c r="HIT281" s="749"/>
      <c r="HIU281" s="749"/>
      <c r="HIV281" s="749"/>
      <c r="HIW281" s="749"/>
      <c r="HIX281" s="749"/>
      <c r="HIY281" s="748"/>
      <c r="HIZ281" s="748"/>
      <c r="HJA281" s="749"/>
      <c r="HJB281" s="749"/>
      <c r="HJC281" s="748"/>
      <c r="HJD281" s="748"/>
      <c r="HJE281" s="749"/>
      <c r="HJF281" s="749"/>
      <c r="HJG281" s="748"/>
      <c r="HJH281" s="748"/>
      <c r="HJI281" s="748"/>
      <c r="HJJ281" s="748"/>
      <c r="HJK281" s="748"/>
      <c r="HJL281" s="748"/>
      <c r="HJM281" s="748"/>
      <c r="HJN281" s="749"/>
      <c r="HJO281" s="749"/>
      <c r="HJP281" s="748"/>
      <c r="HJQ281" s="748"/>
      <c r="HJR281" s="749"/>
      <c r="HJS281" s="749"/>
      <c r="HJT281" s="748"/>
      <c r="HJU281" s="748"/>
      <c r="HJV281" s="748"/>
      <c r="HJW281" s="748"/>
      <c r="HJX281" s="748"/>
      <c r="HJY281" s="746"/>
      <c r="HJZ281" s="751"/>
      <c r="HKA281" s="748"/>
      <c r="HKB281" s="748"/>
      <c r="HKC281" s="748"/>
      <c r="HKD281" s="748"/>
      <c r="HKE281" s="748"/>
      <c r="HKF281" s="748"/>
      <c r="HKG281" s="748"/>
      <c r="HKH281" s="750"/>
      <c r="HKI281" s="750"/>
      <c r="HKJ281" s="750"/>
      <c r="HKK281" s="750"/>
      <c r="HKL281" s="750"/>
      <c r="HKM281" s="750"/>
      <c r="HKN281" s="750"/>
      <c r="HKO281" s="750"/>
      <c r="HKP281" s="750"/>
      <c r="HKQ281" s="750"/>
      <c r="HKR281" s="750"/>
      <c r="HKS281" s="750"/>
      <c r="HKT281" s="750"/>
      <c r="HKU281" s="750"/>
      <c r="HKV281" s="750"/>
      <c r="HKW281" s="750"/>
      <c r="HKX281" s="750"/>
      <c r="HKY281" s="750"/>
      <c r="HKZ281" s="750"/>
      <c r="HLA281" s="750"/>
      <c r="HLB281" s="750"/>
      <c r="HLC281" s="750"/>
      <c r="HLD281" s="750"/>
      <c r="HLE281" s="750"/>
      <c r="HLF281" s="750"/>
      <c r="HLG281" s="750"/>
      <c r="HLH281" s="750"/>
      <c r="HLI281" s="750"/>
      <c r="HLJ281" s="750"/>
      <c r="HLK281" s="750"/>
      <c r="HLL281" s="750"/>
      <c r="HLM281" s="750"/>
      <c r="HLN281" s="750"/>
      <c r="HLO281" s="750"/>
      <c r="HLP281" s="750"/>
      <c r="HLQ281" s="750"/>
      <c r="HLR281" s="750"/>
      <c r="HLS281" s="750"/>
      <c r="HLT281" s="750"/>
      <c r="HLU281" s="750"/>
      <c r="HLV281" s="750"/>
      <c r="HLW281" s="750"/>
      <c r="HLX281" s="750"/>
      <c r="HLY281" s="750"/>
      <c r="HLZ281" s="748"/>
      <c r="HMA281" s="748"/>
      <c r="HMB281" s="748"/>
      <c r="HMC281" s="748"/>
      <c r="HMD281" s="748"/>
      <c r="HME281" s="748"/>
      <c r="HMF281" s="748"/>
      <c r="HMG281" s="748"/>
      <c r="HMH281" s="748"/>
      <c r="HMI281" s="748"/>
      <c r="HMJ281" s="748"/>
      <c r="HMK281" s="748"/>
      <c r="HML281" s="748"/>
      <c r="HMM281" s="748"/>
      <c r="HMN281" s="748"/>
      <c r="HMO281" s="748"/>
      <c r="HMP281" s="748"/>
      <c r="HMQ281" s="748"/>
      <c r="HMR281" s="748"/>
      <c r="HMS281" s="748"/>
      <c r="HMT281" s="748"/>
      <c r="HMU281" s="748"/>
      <c r="HMV281" s="748"/>
      <c r="HMW281" s="748"/>
      <c r="HMX281" s="749"/>
      <c r="HMY281" s="749"/>
      <c r="HMZ281" s="749"/>
      <c r="HNA281" s="749"/>
      <c r="HNB281" s="749"/>
      <c r="HNC281" s="748"/>
      <c r="HND281" s="748"/>
      <c r="HNE281" s="749"/>
      <c r="HNF281" s="749"/>
      <c r="HNG281" s="748"/>
      <c r="HNH281" s="748"/>
      <c r="HNI281" s="749"/>
      <c r="HNJ281" s="749"/>
      <c r="HNK281" s="748"/>
      <c r="HNL281" s="748"/>
      <c r="HNM281" s="748"/>
      <c r="HNN281" s="748"/>
      <c r="HNO281" s="748"/>
      <c r="HNP281" s="748"/>
      <c r="HNQ281" s="748"/>
      <c r="HNR281" s="749"/>
      <c r="HNS281" s="749"/>
      <c r="HNT281" s="748"/>
      <c r="HNU281" s="748"/>
      <c r="HNV281" s="749"/>
      <c r="HNW281" s="749"/>
      <c r="HNX281" s="748"/>
      <c r="HNY281" s="748"/>
      <c r="HNZ281" s="748"/>
      <c r="HOA281" s="748"/>
      <c r="HOB281" s="748"/>
      <c r="HOC281" s="746"/>
      <c r="HOD281" s="751"/>
      <c r="HOE281" s="748"/>
      <c r="HOF281" s="748"/>
      <c r="HOG281" s="748"/>
      <c r="HOH281" s="748"/>
      <c r="HOI281" s="748"/>
      <c r="HOJ281" s="748"/>
      <c r="HOK281" s="748"/>
      <c r="HOL281" s="750"/>
      <c r="HOM281" s="750"/>
      <c r="HON281" s="750"/>
      <c r="HOO281" s="750"/>
      <c r="HOP281" s="750"/>
      <c r="HOQ281" s="750"/>
      <c r="HOR281" s="750"/>
      <c r="HOS281" s="750"/>
      <c r="HOT281" s="750"/>
      <c r="HOU281" s="750"/>
      <c r="HOV281" s="750"/>
      <c r="HOW281" s="750"/>
      <c r="HOX281" s="750"/>
      <c r="HOY281" s="750"/>
      <c r="HOZ281" s="750"/>
      <c r="HPA281" s="750"/>
      <c r="HPB281" s="750"/>
      <c r="HPC281" s="750"/>
      <c r="HPD281" s="750"/>
      <c r="HPE281" s="750"/>
      <c r="HPF281" s="750"/>
      <c r="HPG281" s="750"/>
      <c r="HPH281" s="750"/>
      <c r="HPI281" s="750"/>
      <c r="HPJ281" s="750"/>
      <c r="HPK281" s="750"/>
      <c r="HPL281" s="750"/>
      <c r="HPM281" s="750"/>
      <c r="HPN281" s="750"/>
      <c r="HPO281" s="750"/>
      <c r="HPP281" s="750"/>
      <c r="HPQ281" s="750"/>
      <c r="HPR281" s="750"/>
      <c r="HPS281" s="750"/>
      <c r="HPT281" s="750"/>
      <c r="HPU281" s="750"/>
      <c r="HPV281" s="750"/>
      <c r="HPW281" s="750"/>
      <c r="HPX281" s="750"/>
      <c r="HPY281" s="750"/>
      <c r="HPZ281" s="750"/>
      <c r="HQA281" s="750"/>
      <c r="HQB281" s="750"/>
      <c r="HQC281" s="750"/>
      <c r="HQD281" s="748"/>
      <c r="HQE281" s="748"/>
      <c r="HQF281" s="748"/>
      <c r="HQG281" s="748"/>
      <c r="HQH281" s="748"/>
      <c r="HQI281" s="748"/>
      <c r="HQJ281" s="748"/>
      <c r="HQK281" s="748"/>
      <c r="HQL281" s="748"/>
      <c r="HQM281" s="748"/>
      <c r="HQN281" s="748"/>
      <c r="HQO281" s="748"/>
      <c r="HQP281" s="748"/>
      <c r="HQQ281" s="748"/>
      <c r="HQR281" s="748"/>
      <c r="HQS281" s="748"/>
      <c r="HQT281" s="748"/>
      <c r="HQU281" s="748"/>
      <c r="HQV281" s="748"/>
      <c r="HQW281" s="748"/>
      <c r="HQX281" s="748"/>
      <c r="HQY281" s="748"/>
      <c r="HQZ281" s="748"/>
      <c r="HRA281" s="748"/>
      <c r="HRB281" s="749"/>
      <c r="HRC281" s="749"/>
      <c r="HRD281" s="749"/>
      <c r="HRE281" s="749"/>
      <c r="HRF281" s="749"/>
      <c r="HRG281" s="748"/>
      <c r="HRH281" s="748"/>
      <c r="HRI281" s="749"/>
      <c r="HRJ281" s="749"/>
      <c r="HRK281" s="748"/>
      <c r="HRL281" s="748"/>
      <c r="HRM281" s="749"/>
      <c r="HRN281" s="749"/>
      <c r="HRO281" s="748"/>
      <c r="HRP281" s="748"/>
      <c r="HRQ281" s="748"/>
      <c r="HRR281" s="748"/>
      <c r="HRS281" s="748"/>
      <c r="HRT281" s="748"/>
      <c r="HRU281" s="748"/>
      <c r="HRV281" s="749"/>
      <c r="HRW281" s="749"/>
      <c r="HRX281" s="748"/>
      <c r="HRY281" s="748"/>
      <c r="HRZ281" s="749"/>
      <c r="HSA281" s="749"/>
      <c r="HSB281" s="748"/>
      <c r="HSC281" s="748"/>
      <c r="HSD281" s="748"/>
      <c r="HSE281" s="748"/>
      <c r="HSF281" s="748"/>
      <c r="HSG281" s="746"/>
      <c r="HSH281" s="751"/>
      <c r="HSI281" s="748"/>
      <c r="HSJ281" s="748"/>
      <c r="HSK281" s="748"/>
      <c r="HSL281" s="748"/>
      <c r="HSM281" s="748"/>
      <c r="HSN281" s="748"/>
      <c r="HSO281" s="748"/>
      <c r="HSP281" s="750"/>
      <c r="HSQ281" s="750"/>
      <c r="HSR281" s="750"/>
      <c r="HSS281" s="750"/>
      <c r="HST281" s="750"/>
      <c r="HSU281" s="750"/>
      <c r="HSV281" s="750"/>
      <c r="HSW281" s="750"/>
      <c r="HSX281" s="750"/>
      <c r="HSY281" s="750"/>
      <c r="HSZ281" s="750"/>
      <c r="HTA281" s="750"/>
      <c r="HTB281" s="750"/>
      <c r="HTC281" s="750"/>
      <c r="HTD281" s="750"/>
      <c r="HTE281" s="750"/>
      <c r="HTF281" s="750"/>
      <c r="HTG281" s="750"/>
      <c r="HTH281" s="750"/>
      <c r="HTI281" s="750"/>
      <c r="HTJ281" s="750"/>
      <c r="HTK281" s="750"/>
      <c r="HTL281" s="750"/>
      <c r="HTM281" s="750"/>
      <c r="HTN281" s="750"/>
      <c r="HTO281" s="750"/>
      <c r="HTP281" s="750"/>
      <c r="HTQ281" s="750"/>
      <c r="HTR281" s="750"/>
      <c r="HTS281" s="750"/>
      <c r="HTT281" s="750"/>
      <c r="HTU281" s="750"/>
      <c r="HTV281" s="750"/>
      <c r="HTW281" s="750"/>
      <c r="HTX281" s="750"/>
      <c r="HTY281" s="750"/>
      <c r="HTZ281" s="750"/>
      <c r="HUA281" s="750"/>
      <c r="HUB281" s="750"/>
      <c r="HUC281" s="750"/>
      <c r="HUD281" s="750"/>
      <c r="HUE281" s="750"/>
      <c r="HUF281" s="750"/>
      <c r="HUG281" s="750"/>
      <c r="HUH281" s="748"/>
      <c r="HUI281" s="748"/>
      <c r="HUJ281" s="748"/>
      <c r="HUK281" s="748"/>
      <c r="HUL281" s="748"/>
      <c r="HUM281" s="748"/>
      <c r="HUN281" s="748"/>
      <c r="HUO281" s="748"/>
      <c r="HUP281" s="748"/>
      <c r="HUQ281" s="748"/>
      <c r="HUR281" s="748"/>
      <c r="HUS281" s="748"/>
      <c r="HUT281" s="748"/>
      <c r="HUU281" s="748"/>
      <c r="HUV281" s="748"/>
      <c r="HUW281" s="748"/>
      <c r="HUX281" s="748"/>
      <c r="HUY281" s="748"/>
      <c r="HUZ281" s="748"/>
      <c r="HVA281" s="748"/>
      <c r="HVB281" s="748"/>
      <c r="HVC281" s="748"/>
      <c r="HVD281" s="748"/>
      <c r="HVE281" s="748"/>
      <c r="HVF281" s="749"/>
      <c r="HVG281" s="749"/>
      <c r="HVH281" s="749"/>
      <c r="HVI281" s="749"/>
      <c r="HVJ281" s="749"/>
      <c r="HVK281" s="748"/>
      <c r="HVL281" s="748"/>
      <c r="HVM281" s="749"/>
      <c r="HVN281" s="749"/>
      <c r="HVO281" s="748"/>
      <c r="HVP281" s="748"/>
      <c r="HVQ281" s="749"/>
      <c r="HVR281" s="749"/>
      <c r="HVS281" s="748"/>
      <c r="HVT281" s="748"/>
      <c r="HVU281" s="748"/>
      <c r="HVV281" s="748"/>
      <c r="HVW281" s="748"/>
      <c r="HVX281" s="748"/>
      <c r="HVY281" s="748"/>
      <c r="HVZ281" s="749"/>
      <c r="HWA281" s="749"/>
      <c r="HWB281" s="748"/>
      <c r="HWC281" s="748"/>
      <c r="HWD281" s="749"/>
      <c r="HWE281" s="749"/>
      <c r="HWF281" s="748"/>
      <c r="HWG281" s="748"/>
      <c r="HWH281" s="748"/>
      <c r="HWI281" s="748"/>
      <c r="HWJ281" s="748"/>
      <c r="HWK281" s="746"/>
      <c r="HWL281" s="751"/>
      <c r="HWM281" s="748"/>
      <c r="HWN281" s="748"/>
      <c r="HWO281" s="748"/>
      <c r="HWP281" s="748"/>
      <c r="HWQ281" s="748"/>
      <c r="HWR281" s="748"/>
      <c r="HWS281" s="748"/>
      <c r="HWT281" s="750"/>
      <c r="HWU281" s="750"/>
      <c r="HWV281" s="750"/>
      <c r="HWW281" s="750"/>
      <c r="HWX281" s="750"/>
      <c r="HWY281" s="750"/>
      <c r="HWZ281" s="750"/>
      <c r="HXA281" s="750"/>
      <c r="HXB281" s="750"/>
      <c r="HXC281" s="750"/>
      <c r="HXD281" s="750"/>
      <c r="HXE281" s="750"/>
      <c r="HXF281" s="750"/>
      <c r="HXG281" s="750"/>
      <c r="HXH281" s="750"/>
      <c r="HXI281" s="750"/>
      <c r="HXJ281" s="750"/>
      <c r="HXK281" s="750"/>
      <c r="HXL281" s="750"/>
      <c r="HXM281" s="750"/>
      <c r="HXN281" s="750"/>
      <c r="HXO281" s="750"/>
      <c r="HXP281" s="750"/>
      <c r="HXQ281" s="750"/>
      <c r="HXR281" s="750"/>
      <c r="HXS281" s="750"/>
      <c r="HXT281" s="750"/>
      <c r="HXU281" s="750"/>
      <c r="HXV281" s="750"/>
      <c r="HXW281" s="750"/>
      <c r="HXX281" s="750"/>
      <c r="HXY281" s="750"/>
      <c r="HXZ281" s="750"/>
      <c r="HYA281" s="750"/>
      <c r="HYB281" s="750"/>
      <c r="HYC281" s="750"/>
      <c r="HYD281" s="750"/>
      <c r="HYE281" s="750"/>
      <c r="HYF281" s="750"/>
      <c r="HYG281" s="750"/>
      <c r="HYH281" s="750"/>
      <c r="HYI281" s="750"/>
      <c r="HYJ281" s="750"/>
      <c r="HYK281" s="750"/>
      <c r="HYL281" s="748"/>
      <c r="HYM281" s="748"/>
      <c r="HYN281" s="748"/>
      <c r="HYO281" s="748"/>
      <c r="HYP281" s="748"/>
      <c r="HYQ281" s="748"/>
      <c r="HYR281" s="748"/>
      <c r="HYS281" s="748"/>
      <c r="HYT281" s="748"/>
      <c r="HYU281" s="748"/>
      <c r="HYV281" s="748"/>
      <c r="HYW281" s="748"/>
      <c r="HYX281" s="748"/>
      <c r="HYY281" s="748"/>
      <c r="HYZ281" s="748"/>
      <c r="HZA281" s="748"/>
      <c r="HZB281" s="748"/>
      <c r="HZC281" s="748"/>
      <c r="HZD281" s="748"/>
      <c r="HZE281" s="748"/>
      <c r="HZF281" s="748"/>
      <c r="HZG281" s="748"/>
      <c r="HZH281" s="748"/>
      <c r="HZI281" s="748"/>
      <c r="HZJ281" s="749"/>
      <c r="HZK281" s="749"/>
      <c r="HZL281" s="749"/>
      <c r="HZM281" s="749"/>
      <c r="HZN281" s="749"/>
      <c r="HZO281" s="748"/>
      <c r="HZP281" s="748"/>
      <c r="HZQ281" s="749"/>
      <c r="HZR281" s="749"/>
      <c r="HZS281" s="748"/>
      <c r="HZT281" s="748"/>
      <c r="HZU281" s="749"/>
      <c r="HZV281" s="749"/>
      <c r="HZW281" s="748"/>
      <c r="HZX281" s="748"/>
      <c r="HZY281" s="748"/>
      <c r="HZZ281" s="748"/>
      <c r="IAA281" s="748"/>
      <c r="IAB281" s="748"/>
      <c r="IAC281" s="748"/>
      <c r="IAD281" s="749"/>
      <c r="IAE281" s="749"/>
      <c r="IAF281" s="748"/>
      <c r="IAG281" s="748"/>
      <c r="IAH281" s="749"/>
      <c r="IAI281" s="749"/>
      <c r="IAJ281" s="748"/>
      <c r="IAK281" s="748"/>
      <c r="IAL281" s="748"/>
      <c r="IAM281" s="748"/>
      <c r="IAN281" s="748"/>
      <c r="IAO281" s="746"/>
      <c r="IAP281" s="751"/>
      <c r="IAQ281" s="748"/>
      <c r="IAR281" s="748"/>
      <c r="IAS281" s="748"/>
      <c r="IAT281" s="748"/>
      <c r="IAU281" s="748"/>
      <c r="IAV281" s="748"/>
      <c r="IAW281" s="748"/>
      <c r="IAX281" s="750"/>
      <c r="IAY281" s="750"/>
      <c r="IAZ281" s="750"/>
      <c r="IBA281" s="750"/>
      <c r="IBB281" s="750"/>
      <c r="IBC281" s="750"/>
      <c r="IBD281" s="750"/>
      <c r="IBE281" s="750"/>
      <c r="IBF281" s="750"/>
      <c r="IBG281" s="750"/>
      <c r="IBH281" s="750"/>
      <c r="IBI281" s="750"/>
      <c r="IBJ281" s="750"/>
      <c r="IBK281" s="750"/>
      <c r="IBL281" s="750"/>
      <c r="IBM281" s="750"/>
      <c r="IBN281" s="750"/>
      <c r="IBO281" s="750"/>
      <c r="IBP281" s="750"/>
      <c r="IBQ281" s="750"/>
      <c r="IBR281" s="750"/>
      <c r="IBS281" s="750"/>
      <c r="IBT281" s="750"/>
      <c r="IBU281" s="750"/>
      <c r="IBV281" s="750"/>
      <c r="IBW281" s="750"/>
      <c r="IBX281" s="750"/>
      <c r="IBY281" s="750"/>
      <c r="IBZ281" s="750"/>
      <c r="ICA281" s="750"/>
      <c r="ICB281" s="750"/>
      <c r="ICC281" s="750"/>
      <c r="ICD281" s="750"/>
      <c r="ICE281" s="750"/>
      <c r="ICF281" s="750"/>
      <c r="ICG281" s="750"/>
      <c r="ICH281" s="750"/>
      <c r="ICI281" s="750"/>
      <c r="ICJ281" s="750"/>
      <c r="ICK281" s="750"/>
      <c r="ICL281" s="750"/>
      <c r="ICM281" s="750"/>
      <c r="ICN281" s="750"/>
      <c r="ICO281" s="750"/>
      <c r="ICP281" s="748"/>
      <c r="ICQ281" s="748"/>
      <c r="ICR281" s="748"/>
      <c r="ICS281" s="748"/>
      <c r="ICT281" s="748"/>
      <c r="ICU281" s="748"/>
      <c r="ICV281" s="748"/>
      <c r="ICW281" s="748"/>
      <c r="ICX281" s="748"/>
      <c r="ICY281" s="748"/>
      <c r="ICZ281" s="748"/>
      <c r="IDA281" s="748"/>
      <c r="IDB281" s="748"/>
      <c r="IDC281" s="748"/>
      <c r="IDD281" s="748"/>
      <c r="IDE281" s="748"/>
      <c r="IDF281" s="748"/>
      <c r="IDG281" s="748"/>
      <c r="IDH281" s="748"/>
      <c r="IDI281" s="748"/>
      <c r="IDJ281" s="748"/>
      <c r="IDK281" s="748"/>
      <c r="IDL281" s="748"/>
      <c r="IDM281" s="748"/>
      <c r="IDN281" s="749"/>
      <c r="IDO281" s="749"/>
      <c r="IDP281" s="749"/>
      <c r="IDQ281" s="749"/>
      <c r="IDR281" s="749"/>
      <c r="IDS281" s="748"/>
      <c r="IDT281" s="748"/>
      <c r="IDU281" s="749"/>
      <c r="IDV281" s="749"/>
      <c r="IDW281" s="748"/>
      <c r="IDX281" s="748"/>
      <c r="IDY281" s="749"/>
      <c r="IDZ281" s="749"/>
      <c r="IEA281" s="748"/>
      <c r="IEB281" s="748"/>
      <c r="IEC281" s="748"/>
      <c r="IED281" s="748"/>
      <c r="IEE281" s="748"/>
      <c r="IEF281" s="748"/>
      <c r="IEG281" s="748"/>
      <c r="IEH281" s="749"/>
      <c r="IEI281" s="749"/>
      <c r="IEJ281" s="748"/>
      <c r="IEK281" s="748"/>
      <c r="IEL281" s="749"/>
      <c r="IEM281" s="749"/>
      <c r="IEN281" s="748"/>
      <c r="IEO281" s="748"/>
      <c r="IEP281" s="748"/>
      <c r="IEQ281" s="748"/>
      <c r="IER281" s="748"/>
      <c r="IES281" s="746"/>
      <c r="IET281" s="751"/>
      <c r="IEU281" s="748"/>
      <c r="IEV281" s="748"/>
      <c r="IEW281" s="748"/>
      <c r="IEX281" s="748"/>
      <c r="IEY281" s="748"/>
      <c r="IEZ281" s="748"/>
      <c r="IFA281" s="748"/>
      <c r="IFB281" s="750"/>
      <c r="IFC281" s="750"/>
      <c r="IFD281" s="750"/>
      <c r="IFE281" s="750"/>
      <c r="IFF281" s="750"/>
      <c r="IFG281" s="750"/>
      <c r="IFH281" s="750"/>
      <c r="IFI281" s="750"/>
      <c r="IFJ281" s="750"/>
      <c r="IFK281" s="750"/>
      <c r="IFL281" s="750"/>
      <c r="IFM281" s="750"/>
      <c r="IFN281" s="750"/>
      <c r="IFO281" s="750"/>
      <c r="IFP281" s="750"/>
      <c r="IFQ281" s="750"/>
      <c r="IFR281" s="750"/>
      <c r="IFS281" s="750"/>
      <c r="IFT281" s="750"/>
      <c r="IFU281" s="750"/>
      <c r="IFV281" s="750"/>
      <c r="IFW281" s="750"/>
      <c r="IFX281" s="750"/>
      <c r="IFY281" s="750"/>
      <c r="IFZ281" s="750"/>
      <c r="IGA281" s="750"/>
      <c r="IGB281" s="750"/>
      <c r="IGC281" s="750"/>
      <c r="IGD281" s="750"/>
      <c r="IGE281" s="750"/>
      <c r="IGF281" s="750"/>
      <c r="IGG281" s="750"/>
      <c r="IGH281" s="750"/>
      <c r="IGI281" s="750"/>
      <c r="IGJ281" s="750"/>
      <c r="IGK281" s="750"/>
      <c r="IGL281" s="750"/>
      <c r="IGM281" s="750"/>
      <c r="IGN281" s="750"/>
      <c r="IGO281" s="750"/>
      <c r="IGP281" s="750"/>
      <c r="IGQ281" s="750"/>
      <c r="IGR281" s="750"/>
      <c r="IGS281" s="750"/>
      <c r="IGT281" s="748"/>
      <c r="IGU281" s="748"/>
      <c r="IGV281" s="748"/>
      <c r="IGW281" s="748"/>
      <c r="IGX281" s="748"/>
      <c r="IGY281" s="748"/>
      <c r="IGZ281" s="748"/>
      <c r="IHA281" s="748"/>
      <c r="IHB281" s="748"/>
      <c r="IHC281" s="748"/>
      <c r="IHD281" s="748"/>
      <c r="IHE281" s="748"/>
      <c r="IHF281" s="748"/>
      <c r="IHG281" s="748"/>
      <c r="IHH281" s="748"/>
      <c r="IHI281" s="748"/>
      <c r="IHJ281" s="748"/>
      <c r="IHK281" s="748"/>
      <c r="IHL281" s="748"/>
      <c r="IHM281" s="748"/>
      <c r="IHN281" s="748"/>
      <c r="IHO281" s="748"/>
      <c r="IHP281" s="748"/>
      <c r="IHQ281" s="748"/>
      <c r="IHR281" s="749"/>
      <c r="IHS281" s="749"/>
      <c r="IHT281" s="749"/>
      <c r="IHU281" s="749"/>
      <c r="IHV281" s="749"/>
      <c r="IHW281" s="748"/>
      <c r="IHX281" s="748"/>
      <c r="IHY281" s="749"/>
      <c r="IHZ281" s="749"/>
      <c r="IIA281" s="748"/>
      <c r="IIB281" s="748"/>
      <c r="IIC281" s="749"/>
      <c r="IID281" s="749"/>
      <c r="IIE281" s="748"/>
      <c r="IIF281" s="748"/>
      <c r="IIG281" s="748"/>
      <c r="IIH281" s="748"/>
      <c r="III281" s="748"/>
      <c r="IIJ281" s="748"/>
      <c r="IIK281" s="748"/>
      <c r="IIL281" s="749"/>
      <c r="IIM281" s="749"/>
      <c r="IIN281" s="748"/>
      <c r="IIO281" s="748"/>
      <c r="IIP281" s="749"/>
      <c r="IIQ281" s="749"/>
      <c r="IIR281" s="748"/>
      <c r="IIS281" s="748"/>
      <c r="IIT281" s="748"/>
      <c r="IIU281" s="748"/>
      <c r="IIV281" s="748"/>
      <c r="IIW281" s="746"/>
      <c r="IIX281" s="751"/>
      <c r="IIY281" s="748"/>
      <c r="IIZ281" s="748"/>
      <c r="IJA281" s="748"/>
      <c r="IJB281" s="748"/>
      <c r="IJC281" s="748"/>
      <c r="IJD281" s="748"/>
      <c r="IJE281" s="748"/>
      <c r="IJF281" s="750"/>
      <c r="IJG281" s="750"/>
      <c r="IJH281" s="750"/>
      <c r="IJI281" s="750"/>
      <c r="IJJ281" s="750"/>
      <c r="IJK281" s="750"/>
      <c r="IJL281" s="750"/>
      <c r="IJM281" s="750"/>
      <c r="IJN281" s="750"/>
      <c r="IJO281" s="750"/>
      <c r="IJP281" s="750"/>
      <c r="IJQ281" s="750"/>
      <c r="IJR281" s="750"/>
      <c r="IJS281" s="750"/>
      <c r="IJT281" s="750"/>
      <c r="IJU281" s="750"/>
      <c r="IJV281" s="750"/>
      <c r="IJW281" s="750"/>
      <c r="IJX281" s="750"/>
      <c r="IJY281" s="750"/>
      <c r="IJZ281" s="750"/>
      <c r="IKA281" s="750"/>
      <c r="IKB281" s="750"/>
      <c r="IKC281" s="750"/>
      <c r="IKD281" s="750"/>
      <c r="IKE281" s="750"/>
      <c r="IKF281" s="750"/>
      <c r="IKG281" s="750"/>
      <c r="IKH281" s="750"/>
      <c r="IKI281" s="750"/>
      <c r="IKJ281" s="750"/>
      <c r="IKK281" s="750"/>
      <c r="IKL281" s="750"/>
      <c r="IKM281" s="750"/>
      <c r="IKN281" s="750"/>
      <c r="IKO281" s="750"/>
      <c r="IKP281" s="750"/>
      <c r="IKQ281" s="750"/>
      <c r="IKR281" s="750"/>
      <c r="IKS281" s="750"/>
      <c r="IKT281" s="750"/>
      <c r="IKU281" s="750"/>
      <c r="IKV281" s="750"/>
      <c r="IKW281" s="750"/>
      <c r="IKX281" s="748"/>
      <c r="IKY281" s="748"/>
      <c r="IKZ281" s="748"/>
      <c r="ILA281" s="748"/>
      <c r="ILB281" s="748"/>
      <c r="ILC281" s="748"/>
      <c r="ILD281" s="748"/>
      <c r="ILE281" s="748"/>
      <c r="ILF281" s="748"/>
      <c r="ILG281" s="748"/>
      <c r="ILH281" s="748"/>
      <c r="ILI281" s="748"/>
      <c r="ILJ281" s="748"/>
      <c r="ILK281" s="748"/>
      <c r="ILL281" s="748"/>
      <c r="ILM281" s="748"/>
      <c r="ILN281" s="748"/>
      <c r="ILO281" s="748"/>
      <c r="ILP281" s="748"/>
      <c r="ILQ281" s="748"/>
      <c r="ILR281" s="748"/>
      <c r="ILS281" s="748"/>
      <c r="ILT281" s="748"/>
      <c r="ILU281" s="748"/>
      <c r="ILV281" s="749"/>
      <c r="ILW281" s="749"/>
      <c r="ILX281" s="749"/>
      <c r="ILY281" s="749"/>
      <c r="ILZ281" s="749"/>
      <c r="IMA281" s="748"/>
      <c r="IMB281" s="748"/>
      <c r="IMC281" s="749"/>
      <c r="IMD281" s="749"/>
      <c r="IME281" s="748"/>
      <c r="IMF281" s="748"/>
      <c r="IMG281" s="749"/>
      <c r="IMH281" s="749"/>
      <c r="IMI281" s="748"/>
      <c r="IMJ281" s="748"/>
      <c r="IMK281" s="748"/>
      <c r="IML281" s="748"/>
      <c r="IMM281" s="748"/>
      <c r="IMN281" s="748"/>
      <c r="IMO281" s="748"/>
      <c r="IMP281" s="749"/>
      <c r="IMQ281" s="749"/>
      <c r="IMR281" s="748"/>
      <c r="IMS281" s="748"/>
      <c r="IMT281" s="749"/>
      <c r="IMU281" s="749"/>
      <c r="IMV281" s="748"/>
      <c r="IMW281" s="748"/>
      <c r="IMX281" s="748"/>
      <c r="IMY281" s="748"/>
      <c r="IMZ281" s="748"/>
      <c r="INA281" s="746"/>
      <c r="INB281" s="751"/>
      <c r="INC281" s="748"/>
      <c r="IND281" s="748"/>
      <c r="INE281" s="748"/>
      <c r="INF281" s="748"/>
      <c r="ING281" s="748"/>
      <c r="INH281" s="748"/>
      <c r="INI281" s="748"/>
      <c r="INJ281" s="750"/>
      <c r="INK281" s="750"/>
      <c r="INL281" s="750"/>
      <c r="INM281" s="750"/>
      <c r="INN281" s="750"/>
      <c r="INO281" s="750"/>
      <c r="INP281" s="750"/>
      <c r="INQ281" s="750"/>
      <c r="INR281" s="750"/>
      <c r="INS281" s="750"/>
      <c r="INT281" s="750"/>
      <c r="INU281" s="750"/>
      <c r="INV281" s="750"/>
      <c r="INW281" s="750"/>
      <c r="INX281" s="750"/>
      <c r="INY281" s="750"/>
      <c r="INZ281" s="750"/>
      <c r="IOA281" s="750"/>
      <c r="IOB281" s="750"/>
      <c r="IOC281" s="750"/>
      <c r="IOD281" s="750"/>
      <c r="IOE281" s="750"/>
      <c r="IOF281" s="750"/>
      <c r="IOG281" s="750"/>
      <c r="IOH281" s="750"/>
      <c r="IOI281" s="750"/>
      <c r="IOJ281" s="750"/>
      <c r="IOK281" s="750"/>
      <c r="IOL281" s="750"/>
      <c r="IOM281" s="750"/>
      <c r="ION281" s="750"/>
      <c r="IOO281" s="750"/>
      <c r="IOP281" s="750"/>
      <c r="IOQ281" s="750"/>
      <c r="IOR281" s="750"/>
      <c r="IOS281" s="750"/>
      <c r="IOT281" s="750"/>
      <c r="IOU281" s="750"/>
      <c r="IOV281" s="750"/>
      <c r="IOW281" s="750"/>
      <c r="IOX281" s="750"/>
      <c r="IOY281" s="750"/>
      <c r="IOZ281" s="750"/>
      <c r="IPA281" s="750"/>
      <c r="IPB281" s="748"/>
      <c r="IPC281" s="748"/>
      <c r="IPD281" s="748"/>
      <c r="IPE281" s="748"/>
      <c r="IPF281" s="748"/>
      <c r="IPG281" s="748"/>
      <c r="IPH281" s="748"/>
      <c r="IPI281" s="748"/>
      <c r="IPJ281" s="748"/>
      <c r="IPK281" s="748"/>
      <c r="IPL281" s="748"/>
      <c r="IPM281" s="748"/>
      <c r="IPN281" s="748"/>
      <c r="IPO281" s="748"/>
      <c r="IPP281" s="748"/>
      <c r="IPQ281" s="748"/>
      <c r="IPR281" s="748"/>
      <c r="IPS281" s="748"/>
      <c r="IPT281" s="748"/>
      <c r="IPU281" s="748"/>
      <c r="IPV281" s="748"/>
      <c r="IPW281" s="748"/>
      <c r="IPX281" s="748"/>
      <c r="IPY281" s="748"/>
      <c r="IPZ281" s="749"/>
      <c r="IQA281" s="749"/>
      <c r="IQB281" s="749"/>
      <c r="IQC281" s="749"/>
      <c r="IQD281" s="749"/>
      <c r="IQE281" s="748"/>
      <c r="IQF281" s="748"/>
      <c r="IQG281" s="749"/>
      <c r="IQH281" s="749"/>
      <c r="IQI281" s="748"/>
      <c r="IQJ281" s="748"/>
      <c r="IQK281" s="749"/>
      <c r="IQL281" s="749"/>
      <c r="IQM281" s="748"/>
      <c r="IQN281" s="748"/>
      <c r="IQO281" s="748"/>
      <c r="IQP281" s="748"/>
      <c r="IQQ281" s="748"/>
      <c r="IQR281" s="748"/>
      <c r="IQS281" s="748"/>
      <c r="IQT281" s="749"/>
      <c r="IQU281" s="749"/>
      <c r="IQV281" s="748"/>
      <c r="IQW281" s="748"/>
      <c r="IQX281" s="749"/>
      <c r="IQY281" s="749"/>
      <c r="IQZ281" s="748"/>
      <c r="IRA281" s="748"/>
      <c r="IRB281" s="748"/>
      <c r="IRC281" s="748"/>
      <c r="IRD281" s="748"/>
      <c r="IRE281" s="746"/>
      <c r="IRF281" s="751"/>
      <c r="IRG281" s="748"/>
      <c r="IRH281" s="748"/>
      <c r="IRI281" s="748"/>
      <c r="IRJ281" s="748"/>
      <c r="IRK281" s="748"/>
      <c r="IRL281" s="748"/>
      <c r="IRM281" s="748"/>
      <c r="IRN281" s="750"/>
      <c r="IRO281" s="750"/>
      <c r="IRP281" s="750"/>
      <c r="IRQ281" s="750"/>
      <c r="IRR281" s="750"/>
      <c r="IRS281" s="750"/>
      <c r="IRT281" s="750"/>
      <c r="IRU281" s="750"/>
      <c r="IRV281" s="750"/>
      <c r="IRW281" s="750"/>
      <c r="IRX281" s="750"/>
      <c r="IRY281" s="750"/>
      <c r="IRZ281" s="750"/>
      <c r="ISA281" s="750"/>
      <c r="ISB281" s="750"/>
      <c r="ISC281" s="750"/>
      <c r="ISD281" s="750"/>
      <c r="ISE281" s="750"/>
      <c r="ISF281" s="750"/>
      <c r="ISG281" s="750"/>
      <c r="ISH281" s="750"/>
      <c r="ISI281" s="750"/>
      <c r="ISJ281" s="750"/>
      <c r="ISK281" s="750"/>
      <c r="ISL281" s="750"/>
      <c r="ISM281" s="750"/>
      <c r="ISN281" s="750"/>
      <c r="ISO281" s="750"/>
      <c r="ISP281" s="750"/>
      <c r="ISQ281" s="750"/>
      <c r="ISR281" s="750"/>
      <c r="ISS281" s="750"/>
      <c r="IST281" s="750"/>
      <c r="ISU281" s="750"/>
      <c r="ISV281" s="750"/>
      <c r="ISW281" s="750"/>
      <c r="ISX281" s="750"/>
      <c r="ISY281" s="750"/>
      <c r="ISZ281" s="750"/>
      <c r="ITA281" s="750"/>
      <c r="ITB281" s="750"/>
      <c r="ITC281" s="750"/>
      <c r="ITD281" s="750"/>
      <c r="ITE281" s="750"/>
      <c r="ITF281" s="748"/>
      <c r="ITG281" s="748"/>
      <c r="ITH281" s="748"/>
      <c r="ITI281" s="748"/>
      <c r="ITJ281" s="748"/>
      <c r="ITK281" s="748"/>
      <c r="ITL281" s="748"/>
      <c r="ITM281" s="748"/>
      <c r="ITN281" s="748"/>
      <c r="ITO281" s="748"/>
      <c r="ITP281" s="748"/>
      <c r="ITQ281" s="748"/>
      <c r="ITR281" s="748"/>
      <c r="ITS281" s="748"/>
      <c r="ITT281" s="748"/>
      <c r="ITU281" s="748"/>
      <c r="ITV281" s="748"/>
      <c r="ITW281" s="748"/>
      <c r="ITX281" s="748"/>
      <c r="ITY281" s="748"/>
      <c r="ITZ281" s="748"/>
      <c r="IUA281" s="748"/>
      <c r="IUB281" s="748"/>
      <c r="IUC281" s="748"/>
      <c r="IUD281" s="749"/>
      <c r="IUE281" s="749"/>
      <c r="IUF281" s="749"/>
      <c r="IUG281" s="749"/>
      <c r="IUH281" s="749"/>
      <c r="IUI281" s="748"/>
      <c r="IUJ281" s="748"/>
      <c r="IUK281" s="749"/>
      <c r="IUL281" s="749"/>
      <c r="IUM281" s="748"/>
      <c r="IUN281" s="748"/>
      <c r="IUO281" s="749"/>
      <c r="IUP281" s="749"/>
      <c r="IUQ281" s="748"/>
      <c r="IUR281" s="748"/>
      <c r="IUS281" s="748"/>
      <c r="IUT281" s="748"/>
      <c r="IUU281" s="748"/>
      <c r="IUV281" s="748"/>
      <c r="IUW281" s="748"/>
      <c r="IUX281" s="749"/>
      <c r="IUY281" s="749"/>
      <c r="IUZ281" s="748"/>
      <c r="IVA281" s="748"/>
      <c r="IVB281" s="749"/>
      <c r="IVC281" s="749"/>
      <c r="IVD281" s="748"/>
      <c r="IVE281" s="748"/>
      <c r="IVF281" s="748"/>
      <c r="IVG281" s="748"/>
      <c r="IVH281" s="748"/>
      <c r="IVI281" s="746"/>
      <c r="IVJ281" s="751"/>
      <c r="IVK281" s="748"/>
      <c r="IVL281" s="748"/>
      <c r="IVM281" s="748"/>
      <c r="IVN281" s="748"/>
      <c r="IVO281" s="748"/>
      <c r="IVP281" s="748"/>
      <c r="IVQ281" s="748"/>
      <c r="IVR281" s="750"/>
      <c r="IVS281" s="750"/>
      <c r="IVT281" s="750"/>
      <c r="IVU281" s="750"/>
      <c r="IVV281" s="750"/>
      <c r="IVW281" s="750"/>
      <c r="IVX281" s="750"/>
      <c r="IVY281" s="750"/>
      <c r="IVZ281" s="750"/>
      <c r="IWA281" s="750"/>
      <c r="IWB281" s="750"/>
      <c r="IWC281" s="750"/>
      <c r="IWD281" s="750"/>
      <c r="IWE281" s="750"/>
      <c r="IWF281" s="750"/>
      <c r="IWG281" s="750"/>
      <c r="IWH281" s="750"/>
      <c r="IWI281" s="750"/>
      <c r="IWJ281" s="750"/>
      <c r="IWK281" s="750"/>
      <c r="IWL281" s="750"/>
      <c r="IWM281" s="750"/>
      <c r="IWN281" s="750"/>
      <c r="IWO281" s="750"/>
      <c r="IWP281" s="750"/>
      <c r="IWQ281" s="750"/>
      <c r="IWR281" s="750"/>
      <c r="IWS281" s="750"/>
      <c r="IWT281" s="750"/>
      <c r="IWU281" s="750"/>
      <c r="IWV281" s="750"/>
      <c r="IWW281" s="750"/>
      <c r="IWX281" s="750"/>
      <c r="IWY281" s="750"/>
      <c r="IWZ281" s="750"/>
      <c r="IXA281" s="750"/>
      <c r="IXB281" s="750"/>
      <c r="IXC281" s="750"/>
      <c r="IXD281" s="750"/>
      <c r="IXE281" s="750"/>
      <c r="IXF281" s="750"/>
      <c r="IXG281" s="750"/>
      <c r="IXH281" s="750"/>
      <c r="IXI281" s="750"/>
      <c r="IXJ281" s="748"/>
      <c r="IXK281" s="748"/>
      <c r="IXL281" s="748"/>
      <c r="IXM281" s="748"/>
      <c r="IXN281" s="748"/>
      <c r="IXO281" s="748"/>
      <c r="IXP281" s="748"/>
      <c r="IXQ281" s="748"/>
      <c r="IXR281" s="748"/>
      <c r="IXS281" s="748"/>
      <c r="IXT281" s="748"/>
      <c r="IXU281" s="748"/>
      <c r="IXV281" s="748"/>
      <c r="IXW281" s="748"/>
      <c r="IXX281" s="748"/>
      <c r="IXY281" s="748"/>
      <c r="IXZ281" s="748"/>
      <c r="IYA281" s="748"/>
      <c r="IYB281" s="748"/>
      <c r="IYC281" s="748"/>
      <c r="IYD281" s="748"/>
      <c r="IYE281" s="748"/>
      <c r="IYF281" s="748"/>
      <c r="IYG281" s="748"/>
      <c r="IYH281" s="749"/>
      <c r="IYI281" s="749"/>
      <c r="IYJ281" s="749"/>
      <c r="IYK281" s="749"/>
      <c r="IYL281" s="749"/>
      <c r="IYM281" s="748"/>
      <c r="IYN281" s="748"/>
      <c r="IYO281" s="749"/>
      <c r="IYP281" s="749"/>
      <c r="IYQ281" s="748"/>
      <c r="IYR281" s="748"/>
      <c r="IYS281" s="749"/>
      <c r="IYT281" s="749"/>
      <c r="IYU281" s="748"/>
      <c r="IYV281" s="748"/>
      <c r="IYW281" s="748"/>
      <c r="IYX281" s="748"/>
      <c r="IYY281" s="748"/>
      <c r="IYZ281" s="748"/>
      <c r="IZA281" s="748"/>
      <c r="IZB281" s="749"/>
      <c r="IZC281" s="749"/>
      <c r="IZD281" s="748"/>
      <c r="IZE281" s="748"/>
      <c r="IZF281" s="749"/>
      <c r="IZG281" s="749"/>
      <c r="IZH281" s="748"/>
      <c r="IZI281" s="748"/>
      <c r="IZJ281" s="748"/>
      <c r="IZK281" s="748"/>
      <c r="IZL281" s="748"/>
      <c r="IZM281" s="746"/>
      <c r="IZN281" s="751"/>
      <c r="IZO281" s="748"/>
      <c r="IZP281" s="748"/>
      <c r="IZQ281" s="748"/>
      <c r="IZR281" s="748"/>
      <c r="IZS281" s="748"/>
      <c r="IZT281" s="748"/>
      <c r="IZU281" s="748"/>
      <c r="IZV281" s="750"/>
      <c r="IZW281" s="750"/>
      <c r="IZX281" s="750"/>
      <c r="IZY281" s="750"/>
      <c r="IZZ281" s="750"/>
      <c r="JAA281" s="750"/>
      <c r="JAB281" s="750"/>
      <c r="JAC281" s="750"/>
      <c r="JAD281" s="750"/>
      <c r="JAE281" s="750"/>
      <c r="JAF281" s="750"/>
      <c r="JAG281" s="750"/>
      <c r="JAH281" s="750"/>
      <c r="JAI281" s="750"/>
      <c r="JAJ281" s="750"/>
      <c r="JAK281" s="750"/>
      <c r="JAL281" s="750"/>
      <c r="JAM281" s="750"/>
      <c r="JAN281" s="750"/>
      <c r="JAO281" s="750"/>
      <c r="JAP281" s="750"/>
      <c r="JAQ281" s="750"/>
      <c r="JAR281" s="750"/>
      <c r="JAS281" s="750"/>
      <c r="JAT281" s="750"/>
      <c r="JAU281" s="750"/>
      <c r="JAV281" s="750"/>
      <c r="JAW281" s="750"/>
      <c r="JAX281" s="750"/>
      <c r="JAY281" s="750"/>
      <c r="JAZ281" s="750"/>
      <c r="JBA281" s="750"/>
      <c r="JBB281" s="750"/>
      <c r="JBC281" s="750"/>
      <c r="JBD281" s="750"/>
      <c r="JBE281" s="750"/>
      <c r="JBF281" s="750"/>
      <c r="JBG281" s="750"/>
      <c r="JBH281" s="750"/>
      <c r="JBI281" s="750"/>
      <c r="JBJ281" s="750"/>
      <c r="JBK281" s="750"/>
      <c r="JBL281" s="750"/>
      <c r="JBM281" s="750"/>
      <c r="JBN281" s="748"/>
      <c r="JBO281" s="748"/>
      <c r="JBP281" s="748"/>
      <c r="JBQ281" s="748"/>
      <c r="JBR281" s="748"/>
      <c r="JBS281" s="748"/>
      <c r="JBT281" s="748"/>
      <c r="JBU281" s="748"/>
      <c r="JBV281" s="748"/>
      <c r="JBW281" s="748"/>
      <c r="JBX281" s="748"/>
      <c r="JBY281" s="748"/>
      <c r="JBZ281" s="748"/>
      <c r="JCA281" s="748"/>
      <c r="JCB281" s="748"/>
      <c r="JCC281" s="748"/>
      <c r="JCD281" s="748"/>
      <c r="JCE281" s="748"/>
      <c r="JCF281" s="748"/>
      <c r="JCG281" s="748"/>
      <c r="JCH281" s="748"/>
      <c r="JCI281" s="748"/>
      <c r="JCJ281" s="748"/>
      <c r="JCK281" s="748"/>
      <c r="JCL281" s="749"/>
      <c r="JCM281" s="749"/>
      <c r="JCN281" s="749"/>
      <c r="JCO281" s="749"/>
      <c r="JCP281" s="749"/>
      <c r="JCQ281" s="748"/>
      <c r="JCR281" s="748"/>
      <c r="JCS281" s="749"/>
      <c r="JCT281" s="749"/>
      <c r="JCU281" s="748"/>
      <c r="JCV281" s="748"/>
      <c r="JCW281" s="749"/>
      <c r="JCX281" s="749"/>
      <c r="JCY281" s="748"/>
      <c r="JCZ281" s="748"/>
      <c r="JDA281" s="748"/>
      <c r="JDB281" s="748"/>
      <c r="JDC281" s="748"/>
      <c r="JDD281" s="748"/>
      <c r="JDE281" s="748"/>
      <c r="JDF281" s="749"/>
      <c r="JDG281" s="749"/>
      <c r="JDH281" s="748"/>
      <c r="JDI281" s="748"/>
      <c r="JDJ281" s="749"/>
      <c r="JDK281" s="749"/>
      <c r="JDL281" s="748"/>
      <c r="JDM281" s="748"/>
      <c r="JDN281" s="748"/>
      <c r="JDO281" s="748"/>
      <c r="JDP281" s="748"/>
      <c r="JDQ281" s="746"/>
      <c r="JDR281" s="751"/>
      <c r="JDS281" s="748"/>
      <c r="JDT281" s="748"/>
      <c r="JDU281" s="748"/>
      <c r="JDV281" s="748"/>
      <c r="JDW281" s="748"/>
      <c r="JDX281" s="748"/>
      <c r="JDY281" s="748"/>
      <c r="JDZ281" s="750"/>
      <c r="JEA281" s="750"/>
      <c r="JEB281" s="750"/>
      <c r="JEC281" s="750"/>
      <c r="JED281" s="750"/>
      <c r="JEE281" s="750"/>
      <c r="JEF281" s="750"/>
      <c r="JEG281" s="750"/>
      <c r="JEH281" s="750"/>
      <c r="JEI281" s="750"/>
      <c r="JEJ281" s="750"/>
      <c r="JEK281" s="750"/>
      <c r="JEL281" s="750"/>
      <c r="JEM281" s="750"/>
      <c r="JEN281" s="750"/>
      <c r="JEO281" s="750"/>
      <c r="JEP281" s="750"/>
      <c r="JEQ281" s="750"/>
      <c r="JER281" s="750"/>
      <c r="JES281" s="750"/>
      <c r="JET281" s="750"/>
      <c r="JEU281" s="750"/>
      <c r="JEV281" s="750"/>
      <c r="JEW281" s="750"/>
      <c r="JEX281" s="750"/>
      <c r="JEY281" s="750"/>
      <c r="JEZ281" s="750"/>
      <c r="JFA281" s="750"/>
      <c r="JFB281" s="750"/>
      <c r="JFC281" s="750"/>
      <c r="JFD281" s="750"/>
      <c r="JFE281" s="750"/>
      <c r="JFF281" s="750"/>
      <c r="JFG281" s="750"/>
      <c r="JFH281" s="750"/>
      <c r="JFI281" s="750"/>
      <c r="JFJ281" s="750"/>
      <c r="JFK281" s="750"/>
      <c r="JFL281" s="750"/>
      <c r="JFM281" s="750"/>
      <c r="JFN281" s="750"/>
      <c r="JFO281" s="750"/>
      <c r="JFP281" s="750"/>
      <c r="JFQ281" s="750"/>
      <c r="JFR281" s="748"/>
      <c r="JFS281" s="748"/>
      <c r="JFT281" s="748"/>
      <c r="JFU281" s="748"/>
      <c r="JFV281" s="748"/>
      <c r="JFW281" s="748"/>
      <c r="JFX281" s="748"/>
      <c r="JFY281" s="748"/>
      <c r="JFZ281" s="748"/>
      <c r="JGA281" s="748"/>
      <c r="JGB281" s="748"/>
      <c r="JGC281" s="748"/>
      <c r="JGD281" s="748"/>
      <c r="JGE281" s="748"/>
      <c r="JGF281" s="748"/>
      <c r="JGG281" s="748"/>
      <c r="JGH281" s="748"/>
      <c r="JGI281" s="748"/>
      <c r="JGJ281" s="748"/>
      <c r="JGK281" s="748"/>
      <c r="JGL281" s="748"/>
      <c r="JGM281" s="748"/>
      <c r="JGN281" s="748"/>
      <c r="JGO281" s="748"/>
      <c r="JGP281" s="749"/>
      <c r="JGQ281" s="749"/>
      <c r="JGR281" s="749"/>
      <c r="JGS281" s="749"/>
      <c r="JGT281" s="749"/>
      <c r="JGU281" s="748"/>
      <c r="JGV281" s="748"/>
      <c r="JGW281" s="749"/>
      <c r="JGX281" s="749"/>
      <c r="JGY281" s="748"/>
      <c r="JGZ281" s="748"/>
      <c r="JHA281" s="749"/>
      <c r="JHB281" s="749"/>
      <c r="JHC281" s="748"/>
      <c r="JHD281" s="748"/>
      <c r="JHE281" s="748"/>
      <c r="JHF281" s="748"/>
      <c r="JHG281" s="748"/>
      <c r="JHH281" s="748"/>
      <c r="JHI281" s="748"/>
      <c r="JHJ281" s="749"/>
      <c r="JHK281" s="749"/>
      <c r="JHL281" s="748"/>
      <c r="JHM281" s="748"/>
      <c r="JHN281" s="749"/>
      <c r="JHO281" s="749"/>
      <c r="JHP281" s="748"/>
      <c r="JHQ281" s="748"/>
      <c r="JHR281" s="748"/>
      <c r="JHS281" s="748"/>
      <c r="JHT281" s="748"/>
      <c r="JHU281" s="746"/>
      <c r="JHV281" s="751"/>
      <c r="JHW281" s="748"/>
      <c r="JHX281" s="748"/>
      <c r="JHY281" s="748"/>
      <c r="JHZ281" s="748"/>
      <c r="JIA281" s="748"/>
      <c r="JIB281" s="748"/>
      <c r="JIC281" s="748"/>
      <c r="JID281" s="750"/>
      <c r="JIE281" s="750"/>
      <c r="JIF281" s="750"/>
      <c r="JIG281" s="750"/>
      <c r="JIH281" s="750"/>
      <c r="JII281" s="750"/>
      <c r="JIJ281" s="750"/>
      <c r="JIK281" s="750"/>
      <c r="JIL281" s="750"/>
      <c r="JIM281" s="750"/>
      <c r="JIN281" s="750"/>
      <c r="JIO281" s="750"/>
      <c r="JIP281" s="750"/>
      <c r="JIQ281" s="750"/>
      <c r="JIR281" s="750"/>
      <c r="JIS281" s="750"/>
      <c r="JIT281" s="750"/>
      <c r="JIU281" s="750"/>
      <c r="JIV281" s="750"/>
      <c r="JIW281" s="750"/>
      <c r="JIX281" s="750"/>
      <c r="JIY281" s="750"/>
      <c r="JIZ281" s="750"/>
      <c r="JJA281" s="750"/>
      <c r="JJB281" s="750"/>
      <c r="JJC281" s="750"/>
      <c r="JJD281" s="750"/>
      <c r="JJE281" s="750"/>
      <c r="JJF281" s="750"/>
      <c r="JJG281" s="750"/>
      <c r="JJH281" s="750"/>
      <c r="JJI281" s="750"/>
      <c r="JJJ281" s="750"/>
      <c r="JJK281" s="750"/>
      <c r="JJL281" s="750"/>
      <c r="JJM281" s="750"/>
      <c r="JJN281" s="750"/>
      <c r="JJO281" s="750"/>
      <c r="JJP281" s="750"/>
      <c r="JJQ281" s="750"/>
      <c r="JJR281" s="750"/>
      <c r="JJS281" s="750"/>
      <c r="JJT281" s="750"/>
      <c r="JJU281" s="750"/>
      <c r="JJV281" s="748"/>
      <c r="JJW281" s="748"/>
      <c r="JJX281" s="748"/>
      <c r="JJY281" s="748"/>
      <c r="JJZ281" s="748"/>
      <c r="JKA281" s="748"/>
      <c r="JKB281" s="748"/>
      <c r="JKC281" s="748"/>
      <c r="JKD281" s="748"/>
      <c r="JKE281" s="748"/>
      <c r="JKF281" s="748"/>
      <c r="JKG281" s="748"/>
      <c r="JKH281" s="748"/>
      <c r="JKI281" s="748"/>
      <c r="JKJ281" s="748"/>
      <c r="JKK281" s="748"/>
      <c r="JKL281" s="748"/>
      <c r="JKM281" s="748"/>
      <c r="JKN281" s="748"/>
      <c r="JKO281" s="748"/>
      <c r="JKP281" s="748"/>
      <c r="JKQ281" s="748"/>
      <c r="JKR281" s="748"/>
      <c r="JKS281" s="748"/>
      <c r="JKT281" s="749"/>
      <c r="JKU281" s="749"/>
      <c r="JKV281" s="749"/>
      <c r="JKW281" s="749"/>
      <c r="JKX281" s="749"/>
      <c r="JKY281" s="748"/>
      <c r="JKZ281" s="748"/>
      <c r="JLA281" s="749"/>
      <c r="JLB281" s="749"/>
      <c r="JLC281" s="748"/>
      <c r="JLD281" s="748"/>
      <c r="JLE281" s="749"/>
      <c r="JLF281" s="749"/>
      <c r="JLG281" s="748"/>
      <c r="JLH281" s="748"/>
      <c r="JLI281" s="748"/>
      <c r="JLJ281" s="748"/>
      <c r="JLK281" s="748"/>
      <c r="JLL281" s="748"/>
      <c r="JLM281" s="748"/>
      <c r="JLN281" s="749"/>
      <c r="JLO281" s="749"/>
      <c r="JLP281" s="748"/>
      <c r="JLQ281" s="748"/>
      <c r="JLR281" s="749"/>
      <c r="JLS281" s="749"/>
      <c r="JLT281" s="748"/>
      <c r="JLU281" s="748"/>
      <c r="JLV281" s="748"/>
      <c r="JLW281" s="748"/>
      <c r="JLX281" s="748"/>
      <c r="JLY281" s="746"/>
      <c r="JLZ281" s="751"/>
      <c r="JMA281" s="748"/>
      <c r="JMB281" s="748"/>
      <c r="JMC281" s="748"/>
      <c r="JMD281" s="748"/>
      <c r="JME281" s="748"/>
      <c r="JMF281" s="748"/>
      <c r="JMG281" s="748"/>
      <c r="JMH281" s="750"/>
      <c r="JMI281" s="750"/>
      <c r="JMJ281" s="750"/>
      <c r="JMK281" s="750"/>
      <c r="JML281" s="750"/>
      <c r="JMM281" s="750"/>
      <c r="JMN281" s="750"/>
      <c r="JMO281" s="750"/>
      <c r="JMP281" s="750"/>
      <c r="JMQ281" s="750"/>
      <c r="JMR281" s="750"/>
      <c r="JMS281" s="750"/>
      <c r="JMT281" s="750"/>
      <c r="JMU281" s="750"/>
      <c r="JMV281" s="750"/>
      <c r="JMW281" s="750"/>
      <c r="JMX281" s="750"/>
      <c r="JMY281" s="750"/>
      <c r="JMZ281" s="750"/>
      <c r="JNA281" s="750"/>
      <c r="JNB281" s="750"/>
      <c r="JNC281" s="750"/>
      <c r="JND281" s="750"/>
      <c r="JNE281" s="750"/>
      <c r="JNF281" s="750"/>
      <c r="JNG281" s="750"/>
      <c r="JNH281" s="750"/>
      <c r="JNI281" s="750"/>
      <c r="JNJ281" s="750"/>
      <c r="JNK281" s="750"/>
      <c r="JNL281" s="750"/>
      <c r="JNM281" s="750"/>
      <c r="JNN281" s="750"/>
      <c r="JNO281" s="750"/>
      <c r="JNP281" s="750"/>
      <c r="JNQ281" s="750"/>
      <c r="JNR281" s="750"/>
      <c r="JNS281" s="750"/>
      <c r="JNT281" s="750"/>
      <c r="JNU281" s="750"/>
      <c r="JNV281" s="750"/>
      <c r="JNW281" s="750"/>
      <c r="JNX281" s="750"/>
      <c r="JNY281" s="750"/>
      <c r="JNZ281" s="748"/>
      <c r="JOA281" s="748"/>
      <c r="JOB281" s="748"/>
      <c r="JOC281" s="748"/>
      <c r="JOD281" s="748"/>
      <c r="JOE281" s="748"/>
      <c r="JOF281" s="748"/>
      <c r="JOG281" s="748"/>
      <c r="JOH281" s="748"/>
      <c r="JOI281" s="748"/>
      <c r="JOJ281" s="748"/>
      <c r="JOK281" s="748"/>
      <c r="JOL281" s="748"/>
      <c r="JOM281" s="748"/>
      <c r="JON281" s="748"/>
      <c r="JOO281" s="748"/>
      <c r="JOP281" s="748"/>
      <c r="JOQ281" s="748"/>
      <c r="JOR281" s="748"/>
      <c r="JOS281" s="748"/>
      <c r="JOT281" s="748"/>
      <c r="JOU281" s="748"/>
      <c r="JOV281" s="748"/>
      <c r="JOW281" s="748"/>
      <c r="JOX281" s="749"/>
      <c r="JOY281" s="749"/>
      <c r="JOZ281" s="749"/>
      <c r="JPA281" s="749"/>
      <c r="JPB281" s="749"/>
      <c r="JPC281" s="748"/>
      <c r="JPD281" s="748"/>
      <c r="JPE281" s="749"/>
      <c r="JPF281" s="749"/>
      <c r="JPG281" s="748"/>
      <c r="JPH281" s="748"/>
      <c r="JPI281" s="749"/>
      <c r="JPJ281" s="749"/>
      <c r="JPK281" s="748"/>
      <c r="JPL281" s="748"/>
      <c r="JPM281" s="748"/>
      <c r="JPN281" s="748"/>
      <c r="JPO281" s="748"/>
      <c r="JPP281" s="748"/>
      <c r="JPQ281" s="748"/>
      <c r="JPR281" s="749"/>
      <c r="JPS281" s="749"/>
      <c r="JPT281" s="748"/>
      <c r="JPU281" s="748"/>
      <c r="JPV281" s="749"/>
      <c r="JPW281" s="749"/>
      <c r="JPX281" s="748"/>
      <c r="JPY281" s="748"/>
      <c r="JPZ281" s="748"/>
      <c r="JQA281" s="748"/>
      <c r="JQB281" s="748"/>
      <c r="JQC281" s="746"/>
      <c r="JQD281" s="751"/>
      <c r="JQE281" s="748"/>
      <c r="JQF281" s="748"/>
      <c r="JQG281" s="748"/>
      <c r="JQH281" s="748"/>
      <c r="JQI281" s="748"/>
      <c r="JQJ281" s="748"/>
      <c r="JQK281" s="748"/>
      <c r="JQL281" s="750"/>
      <c r="JQM281" s="750"/>
      <c r="JQN281" s="750"/>
      <c r="JQO281" s="750"/>
      <c r="JQP281" s="750"/>
      <c r="JQQ281" s="750"/>
      <c r="JQR281" s="750"/>
      <c r="JQS281" s="750"/>
      <c r="JQT281" s="750"/>
      <c r="JQU281" s="750"/>
      <c r="JQV281" s="750"/>
      <c r="JQW281" s="750"/>
      <c r="JQX281" s="750"/>
      <c r="JQY281" s="750"/>
      <c r="JQZ281" s="750"/>
      <c r="JRA281" s="750"/>
      <c r="JRB281" s="750"/>
      <c r="JRC281" s="750"/>
      <c r="JRD281" s="750"/>
      <c r="JRE281" s="750"/>
      <c r="JRF281" s="750"/>
      <c r="JRG281" s="750"/>
      <c r="JRH281" s="750"/>
      <c r="JRI281" s="750"/>
      <c r="JRJ281" s="750"/>
      <c r="JRK281" s="750"/>
      <c r="JRL281" s="750"/>
      <c r="JRM281" s="750"/>
      <c r="JRN281" s="750"/>
      <c r="JRO281" s="750"/>
      <c r="JRP281" s="750"/>
      <c r="JRQ281" s="750"/>
      <c r="JRR281" s="750"/>
      <c r="JRS281" s="750"/>
      <c r="JRT281" s="750"/>
      <c r="JRU281" s="750"/>
      <c r="JRV281" s="750"/>
      <c r="JRW281" s="750"/>
      <c r="JRX281" s="750"/>
      <c r="JRY281" s="750"/>
      <c r="JRZ281" s="750"/>
      <c r="JSA281" s="750"/>
      <c r="JSB281" s="750"/>
      <c r="JSC281" s="750"/>
      <c r="JSD281" s="748"/>
      <c r="JSE281" s="748"/>
      <c r="JSF281" s="748"/>
      <c r="JSG281" s="748"/>
      <c r="JSH281" s="748"/>
      <c r="JSI281" s="748"/>
      <c r="JSJ281" s="748"/>
      <c r="JSK281" s="748"/>
      <c r="JSL281" s="748"/>
      <c r="JSM281" s="748"/>
      <c r="JSN281" s="748"/>
      <c r="JSO281" s="748"/>
      <c r="JSP281" s="748"/>
      <c r="JSQ281" s="748"/>
      <c r="JSR281" s="748"/>
      <c r="JSS281" s="748"/>
      <c r="JST281" s="748"/>
      <c r="JSU281" s="748"/>
      <c r="JSV281" s="748"/>
      <c r="JSW281" s="748"/>
      <c r="JSX281" s="748"/>
      <c r="JSY281" s="748"/>
      <c r="JSZ281" s="748"/>
      <c r="JTA281" s="748"/>
      <c r="JTB281" s="749"/>
      <c r="JTC281" s="749"/>
      <c r="JTD281" s="749"/>
      <c r="JTE281" s="749"/>
      <c r="JTF281" s="749"/>
      <c r="JTG281" s="748"/>
      <c r="JTH281" s="748"/>
      <c r="JTI281" s="749"/>
      <c r="JTJ281" s="749"/>
      <c r="JTK281" s="748"/>
      <c r="JTL281" s="748"/>
      <c r="JTM281" s="749"/>
      <c r="JTN281" s="749"/>
      <c r="JTO281" s="748"/>
      <c r="JTP281" s="748"/>
      <c r="JTQ281" s="748"/>
      <c r="JTR281" s="748"/>
      <c r="JTS281" s="748"/>
      <c r="JTT281" s="748"/>
      <c r="JTU281" s="748"/>
      <c r="JTV281" s="749"/>
      <c r="JTW281" s="749"/>
      <c r="JTX281" s="748"/>
      <c r="JTY281" s="748"/>
      <c r="JTZ281" s="749"/>
      <c r="JUA281" s="749"/>
      <c r="JUB281" s="748"/>
      <c r="JUC281" s="748"/>
      <c r="JUD281" s="748"/>
      <c r="JUE281" s="748"/>
      <c r="JUF281" s="748"/>
      <c r="JUG281" s="746"/>
      <c r="JUH281" s="751"/>
      <c r="JUI281" s="748"/>
      <c r="JUJ281" s="748"/>
      <c r="JUK281" s="748"/>
      <c r="JUL281" s="748"/>
      <c r="JUM281" s="748"/>
      <c r="JUN281" s="748"/>
      <c r="JUO281" s="748"/>
      <c r="JUP281" s="750"/>
      <c r="JUQ281" s="750"/>
      <c r="JUR281" s="750"/>
      <c r="JUS281" s="750"/>
      <c r="JUT281" s="750"/>
      <c r="JUU281" s="750"/>
      <c r="JUV281" s="750"/>
      <c r="JUW281" s="750"/>
      <c r="JUX281" s="750"/>
      <c r="JUY281" s="750"/>
      <c r="JUZ281" s="750"/>
      <c r="JVA281" s="750"/>
      <c r="JVB281" s="750"/>
      <c r="JVC281" s="750"/>
      <c r="JVD281" s="750"/>
      <c r="JVE281" s="750"/>
      <c r="JVF281" s="750"/>
      <c r="JVG281" s="750"/>
      <c r="JVH281" s="750"/>
      <c r="JVI281" s="750"/>
      <c r="JVJ281" s="750"/>
      <c r="JVK281" s="750"/>
      <c r="JVL281" s="750"/>
      <c r="JVM281" s="750"/>
      <c r="JVN281" s="750"/>
      <c r="JVO281" s="750"/>
      <c r="JVP281" s="750"/>
      <c r="JVQ281" s="750"/>
      <c r="JVR281" s="750"/>
      <c r="JVS281" s="750"/>
      <c r="JVT281" s="750"/>
      <c r="JVU281" s="750"/>
      <c r="JVV281" s="750"/>
      <c r="JVW281" s="750"/>
      <c r="JVX281" s="750"/>
      <c r="JVY281" s="750"/>
      <c r="JVZ281" s="750"/>
      <c r="JWA281" s="750"/>
      <c r="JWB281" s="750"/>
      <c r="JWC281" s="750"/>
      <c r="JWD281" s="750"/>
      <c r="JWE281" s="750"/>
      <c r="JWF281" s="750"/>
      <c r="JWG281" s="750"/>
      <c r="JWH281" s="748"/>
      <c r="JWI281" s="748"/>
      <c r="JWJ281" s="748"/>
      <c r="JWK281" s="748"/>
      <c r="JWL281" s="748"/>
      <c r="JWM281" s="748"/>
      <c r="JWN281" s="748"/>
      <c r="JWO281" s="748"/>
      <c r="JWP281" s="748"/>
      <c r="JWQ281" s="748"/>
      <c r="JWR281" s="748"/>
      <c r="JWS281" s="748"/>
      <c r="JWT281" s="748"/>
      <c r="JWU281" s="748"/>
      <c r="JWV281" s="748"/>
      <c r="JWW281" s="748"/>
      <c r="JWX281" s="748"/>
      <c r="JWY281" s="748"/>
      <c r="JWZ281" s="748"/>
      <c r="JXA281" s="748"/>
      <c r="JXB281" s="748"/>
      <c r="JXC281" s="748"/>
      <c r="JXD281" s="748"/>
      <c r="JXE281" s="748"/>
      <c r="JXF281" s="749"/>
      <c r="JXG281" s="749"/>
      <c r="JXH281" s="749"/>
      <c r="JXI281" s="749"/>
      <c r="JXJ281" s="749"/>
      <c r="JXK281" s="748"/>
      <c r="JXL281" s="748"/>
      <c r="JXM281" s="749"/>
      <c r="JXN281" s="749"/>
      <c r="JXO281" s="748"/>
      <c r="JXP281" s="748"/>
      <c r="JXQ281" s="749"/>
      <c r="JXR281" s="749"/>
      <c r="JXS281" s="748"/>
      <c r="JXT281" s="748"/>
      <c r="JXU281" s="748"/>
      <c r="JXV281" s="748"/>
      <c r="JXW281" s="748"/>
      <c r="JXX281" s="748"/>
      <c r="JXY281" s="748"/>
      <c r="JXZ281" s="749"/>
      <c r="JYA281" s="749"/>
      <c r="JYB281" s="748"/>
      <c r="JYC281" s="748"/>
      <c r="JYD281" s="749"/>
      <c r="JYE281" s="749"/>
      <c r="JYF281" s="748"/>
      <c r="JYG281" s="748"/>
      <c r="JYH281" s="748"/>
      <c r="JYI281" s="748"/>
      <c r="JYJ281" s="748"/>
      <c r="JYK281" s="746"/>
      <c r="JYL281" s="751"/>
      <c r="JYM281" s="748"/>
      <c r="JYN281" s="748"/>
      <c r="JYO281" s="748"/>
      <c r="JYP281" s="748"/>
      <c r="JYQ281" s="748"/>
      <c r="JYR281" s="748"/>
      <c r="JYS281" s="748"/>
      <c r="JYT281" s="750"/>
      <c r="JYU281" s="750"/>
      <c r="JYV281" s="750"/>
      <c r="JYW281" s="750"/>
      <c r="JYX281" s="750"/>
      <c r="JYY281" s="750"/>
      <c r="JYZ281" s="750"/>
      <c r="JZA281" s="750"/>
      <c r="JZB281" s="750"/>
      <c r="JZC281" s="750"/>
      <c r="JZD281" s="750"/>
      <c r="JZE281" s="750"/>
      <c r="JZF281" s="750"/>
      <c r="JZG281" s="750"/>
      <c r="JZH281" s="750"/>
      <c r="JZI281" s="750"/>
      <c r="JZJ281" s="750"/>
      <c r="JZK281" s="750"/>
      <c r="JZL281" s="750"/>
      <c r="JZM281" s="750"/>
      <c r="JZN281" s="750"/>
      <c r="JZO281" s="750"/>
      <c r="JZP281" s="750"/>
      <c r="JZQ281" s="750"/>
      <c r="JZR281" s="750"/>
      <c r="JZS281" s="750"/>
      <c r="JZT281" s="750"/>
      <c r="JZU281" s="750"/>
      <c r="JZV281" s="750"/>
      <c r="JZW281" s="750"/>
      <c r="JZX281" s="750"/>
      <c r="JZY281" s="750"/>
      <c r="JZZ281" s="750"/>
      <c r="KAA281" s="750"/>
      <c r="KAB281" s="750"/>
      <c r="KAC281" s="750"/>
      <c r="KAD281" s="750"/>
      <c r="KAE281" s="750"/>
      <c r="KAF281" s="750"/>
      <c r="KAG281" s="750"/>
      <c r="KAH281" s="750"/>
      <c r="KAI281" s="750"/>
      <c r="KAJ281" s="750"/>
      <c r="KAK281" s="750"/>
      <c r="KAL281" s="748"/>
      <c r="KAM281" s="748"/>
      <c r="KAN281" s="748"/>
      <c r="KAO281" s="748"/>
      <c r="KAP281" s="748"/>
      <c r="KAQ281" s="748"/>
      <c r="KAR281" s="748"/>
      <c r="KAS281" s="748"/>
      <c r="KAT281" s="748"/>
      <c r="KAU281" s="748"/>
      <c r="KAV281" s="748"/>
      <c r="KAW281" s="748"/>
      <c r="KAX281" s="748"/>
      <c r="KAY281" s="748"/>
      <c r="KAZ281" s="748"/>
      <c r="KBA281" s="748"/>
      <c r="KBB281" s="748"/>
      <c r="KBC281" s="748"/>
      <c r="KBD281" s="748"/>
      <c r="KBE281" s="748"/>
      <c r="KBF281" s="748"/>
      <c r="KBG281" s="748"/>
      <c r="KBH281" s="748"/>
      <c r="KBI281" s="748"/>
      <c r="KBJ281" s="749"/>
      <c r="KBK281" s="749"/>
      <c r="KBL281" s="749"/>
      <c r="KBM281" s="749"/>
      <c r="KBN281" s="749"/>
      <c r="KBO281" s="748"/>
      <c r="KBP281" s="748"/>
      <c r="KBQ281" s="749"/>
      <c r="KBR281" s="749"/>
      <c r="KBS281" s="748"/>
      <c r="KBT281" s="748"/>
      <c r="KBU281" s="749"/>
      <c r="KBV281" s="749"/>
      <c r="KBW281" s="748"/>
      <c r="KBX281" s="748"/>
      <c r="KBY281" s="748"/>
      <c r="KBZ281" s="748"/>
      <c r="KCA281" s="748"/>
      <c r="KCB281" s="748"/>
      <c r="KCC281" s="748"/>
      <c r="KCD281" s="749"/>
      <c r="KCE281" s="749"/>
      <c r="KCF281" s="748"/>
      <c r="KCG281" s="748"/>
      <c r="KCH281" s="749"/>
      <c r="KCI281" s="749"/>
      <c r="KCJ281" s="748"/>
      <c r="KCK281" s="748"/>
      <c r="KCL281" s="748"/>
      <c r="KCM281" s="748"/>
      <c r="KCN281" s="748"/>
      <c r="KCO281" s="746"/>
      <c r="KCP281" s="751"/>
      <c r="KCQ281" s="748"/>
      <c r="KCR281" s="748"/>
      <c r="KCS281" s="748"/>
      <c r="KCT281" s="748"/>
      <c r="KCU281" s="748"/>
      <c r="KCV281" s="748"/>
      <c r="KCW281" s="748"/>
      <c r="KCX281" s="750"/>
      <c r="KCY281" s="750"/>
      <c r="KCZ281" s="750"/>
      <c r="KDA281" s="750"/>
      <c r="KDB281" s="750"/>
      <c r="KDC281" s="750"/>
      <c r="KDD281" s="750"/>
      <c r="KDE281" s="750"/>
      <c r="KDF281" s="750"/>
      <c r="KDG281" s="750"/>
      <c r="KDH281" s="750"/>
      <c r="KDI281" s="750"/>
      <c r="KDJ281" s="750"/>
      <c r="KDK281" s="750"/>
      <c r="KDL281" s="750"/>
      <c r="KDM281" s="750"/>
      <c r="KDN281" s="750"/>
      <c r="KDO281" s="750"/>
      <c r="KDP281" s="750"/>
      <c r="KDQ281" s="750"/>
      <c r="KDR281" s="750"/>
      <c r="KDS281" s="750"/>
      <c r="KDT281" s="750"/>
      <c r="KDU281" s="750"/>
      <c r="KDV281" s="750"/>
      <c r="KDW281" s="750"/>
      <c r="KDX281" s="750"/>
      <c r="KDY281" s="750"/>
      <c r="KDZ281" s="750"/>
      <c r="KEA281" s="750"/>
      <c r="KEB281" s="750"/>
      <c r="KEC281" s="750"/>
      <c r="KED281" s="750"/>
      <c r="KEE281" s="750"/>
      <c r="KEF281" s="750"/>
      <c r="KEG281" s="750"/>
      <c r="KEH281" s="750"/>
      <c r="KEI281" s="750"/>
      <c r="KEJ281" s="750"/>
      <c r="KEK281" s="750"/>
      <c r="KEL281" s="750"/>
      <c r="KEM281" s="750"/>
      <c r="KEN281" s="750"/>
      <c r="KEO281" s="750"/>
      <c r="KEP281" s="748"/>
      <c r="KEQ281" s="748"/>
      <c r="KER281" s="748"/>
      <c r="KES281" s="748"/>
      <c r="KET281" s="748"/>
      <c r="KEU281" s="748"/>
      <c r="KEV281" s="748"/>
      <c r="KEW281" s="748"/>
      <c r="KEX281" s="748"/>
      <c r="KEY281" s="748"/>
      <c r="KEZ281" s="748"/>
      <c r="KFA281" s="748"/>
      <c r="KFB281" s="748"/>
      <c r="KFC281" s="748"/>
      <c r="KFD281" s="748"/>
      <c r="KFE281" s="748"/>
      <c r="KFF281" s="748"/>
      <c r="KFG281" s="748"/>
      <c r="KFH281" s="748"/>
      <c r="KFI281" s="748"/>
      <c r="KFJ281" s="748"/>
      <c r="KFK281" s="748"/>
      <c r="KFL281" s="748"/>
      <c r="KFM281" s="748"/>
      <c r="KFN281" s="749"/>
      <c r="KFO281" s="749"/>
      <c r="KFP281" s="749"/>
      <c r="KFQ281" s="749"/>
      <c r="KFR281" s="749"/>
      <c r="KFS281" s="748"/>
      <c r="KFT281" s="748"/>
      <c r="KFU281" s="749"/>
      <c r="KFV281" s="749"/>
      <c r="KFW281" s="748"/>
      <c r="KFX281" s="748"/>
      <c r="KFY281" s="749"/>
      <c r="KFZ281" s="749"/>
      <c r="KGA281" s="748"/>
      <c r="KGB281" s="748"/>
      <c r="KGC281" s="748"/>
      <c r="KGD281" s="748"/>
      <c r="KGE281" s="748"/>
      <c r="KGF281" s="748"/>
      <c r="KGG281" s="748"/>
      <c r="KGH281" s="749"/>
      <c r="KGI281" s="749"/>
      <c r="KGJ281" s="748"/>
      <c r="KGK281" s="748"/>
      <c r="KGL281" s="749"/>
      <c r="KGM281" s="749"/>
      <c r="KGN281" s="748"/>
      <c r="KGO281" s="748"/>
      <c r="KGP281" s="748"/>
      <c r="KGQ281" s="748"/>
      <c r="KGR281" s="748"/>
      <c r="KGS281" s="746"/>
      <c r="KGT281" s="751"/>
      <c r="KGU281" s="748"/>
      <c r="KGV281" s="748"/>
      <c r="KGW281" s="748"/>
      <c r="KGX281" s="748"/>
      <c r="KGY281" s="748"/>
      <c r="KGZ281" s="748"/>
      <c r="KHA281" s="748"/>
      <c r="KHB281" s="750"/>
      <c r="KHC281" s="750"/>
      <c r="KHD281" s="750"/>
      <c r="KHE281" s="750"/>
      <c r="KHF281" s="750"/>
      <c r="KHG281" s="750"/>
      <c r="KHH281" s="750"/>
      <c r="KHI281" s="750"/>
      <c r="KHJ281" s="750"/>
      <c r="KHK281" s="750"/>
      <c r="KHL281" s="750"/>
      <c r="KHM281" s="750"/>
      <c r="KHN281" s="750"/>
      <c r="KHO281" s="750"/>
      <c r="KHP281" s="750"/>
      <c r="KHQ281" s="750"/>
      <c r="KHR281" s="750"/>
      <c r="KHS281" s="750"/>
      <c r="KHT281" s="750"/>
      <c r="KHU281" s="750"/>
      <c r="KHV281" s="750"/>
      <c r="KHW281" s="750"/>
      <c r="KHX281" s="750"/>
      <c r="KHY281" s="750"/>
      <c r="KHZ281" s="750"/>
      <c r="KIA281" s="750"/>
      <c r="KIB281" s="750"/>
      <c r="KIC281" s="750"/>
      <c r="KID281" s="750"/>
      <c r="KIE281" s="750"/>
      <c r="KIF281" s="750"/>
      <c r="KIG281" s="750"/>
      <c r="KIH281" s="750"/>
      <c r="KII281" s="750"/>
      <c r="KIJ281" s="750"/>
      <c r="KIK281" s="750"/>
      <c r="KIL281" s="750"/>
      <c r="KIM281" s="750"/>
      <c r="KIN281" s="750"/>
      <c r="KIO281" s="750"/>
      <c r="KIP281" s="750"/>
      <c r="KIQ281" s="750"/>
      <c r="KIR281" s="750"/>
      <c r="KIS281" s="750"/>
      <c r="KIT281" s="748"/>
      <c r="KIU281" s="748"/>
      <c r="KIV281" s="748"/>
      <c r="KIW281" s="748"/>
      <c r="KIX281" s="748"/>
      <c r="KIY281" s="748"/>
      <c r="KIZ281" s="748"/>
      <c r="KJA281" s="748"/>
      <c r="KJB281" s="748"/>
      <c r="KJC281" s="748"/>
      <c r="KJD281" s="748"/>
      <c r="KJE281" s="748"/>
      <c r="KJF281" s="748"/>
      <c r="KJG281" s="748"/>
      <c r="KJH281" s="748"/>
      <c r="KJI281" s="748"/>
      <c r="KJJ281" s="748"/>
      <c r="KJK281" s="748"/>
      <c r="KJL281" s="748"/>
      <c r="KJM281" s="748"/>
      <c r="KJN281" s="748"/>
      <c r="KJO281" s="748"/>
      <c r="KJP281" s="748"/>
      <c r="KJQ281" s="748"/>
      <c r="KJR281" s="749"/>
      <c r="KJS281" s="749"/>
      <c r="KJT281" s="749"/>
      <c r="KJU281" s="749"/>
      <c r="KJV281" s="749"/>
      <c r="KJW281" s="748"/>
      <c r="KJX281" s="748"/>
      <c r="KJY281" s="749"/>
      <c r="KJZ281" s="749"/>
      <c r="KKA281" s="748"/>
      <c r="KKB281" s="748"/>
      <c r="KKC281" s="749"/>
      <c r="KKD281" s="749"/>
      <c r="KKE281" s="748"/>
      <c r="KKF281" s="748"/>
      <c r="KKG281" s="748"/>
      <c r="KKH281" s="748"/>
      <c r="KKI281" s="748"/>
      <c r="KKJ281" s="748"/>
      <c r="KKK281" s="748"/>
      <c r="KKL281" s="749"/>
      <c r="KKM281" s="749"/>
      <c r="KKN281" s="748"/>
      <c r="KKO281" s="748"/>
      <c r="KKP281" s="749"/>
      <c r="KKQ281" s="749"/>
      <c r="KKR281" s="748"/>
      <c r="KKS281" s="748"/>
      <c r="KKT281" s="748"/>
      <c r="KKU281" s="748"/>
      <c r="KKV281" s="748"/>
      <c r="KKW281" s="746"/>
      <c r="KKX281" s="751"/>
      <c r="KKY281" s="748"/>
      <c r="KKZ281" s="748"/>
      <c r="KLA281" s="748"/>
      <c r="KLB281" s="748"/>
      <c r="KLC281" s="748"/>
      <c r="KLD281" s="748"/>
      <c r="KLE281" s="748"/>
      <c r="KLF281" s="750"/>
      <c r="KLG281" s="750"/>
      <c r="KLH281" s="750"/>
      <c r="KLI281" s="750"/>
      <c r="KLJ281" s="750"/>
      <c r="KLK281" s="750"/>
      <c r="KLL281" s="750"/>
      <c r="KLM281" s="750"/>
      <c r="KLN281" s="750"/>
      <c r="KLO281" s="750"/>
      <c r="KLP281" s="750"/>
      <c r="KLQ281" s="750"/>
      <c r="KLR281" s="750"/>
      <c r="KLS281" s="750"/>
      <c r="KLT281" s="750"/>
      <c r="KLU281" s="750"/>
      <c r="KLV281" s="750"/>
      <c r="KLW281" s="750"/>
      <c r="KLX281" s="750"/>
      <c r="KLY281" s="750"/>
      <c r="KLZ281" s="750"/>
      <c r="KMA281" s="750"/>
      <c r="KMB281" s="750"/>
      <c r="KMC281" s="750"/>
      <c r="KMD281" s="750"/>
      <c r="KME281" s="750"/>
      <c r="KMF281" s="750"/>
      <c r="KMG281" s="750"/>
      <c r="KMH281" s="750"/>
      <c r="KMI281" s="750"/>
      <c r="KMJ281" s="750"/>
      <c r="KMK281" s="750"/>
      <c r="KML281" s="750"/>
      <c r="KMM281" s="750"/>
      <c r="KMN281" s="750"/>
      <c r="KMO281" s="750"/>
      <c r="KMP281" s="750"/>
      <c r="KMQ281" s="750"/>
      <c r="KMR281" s="750"/>
      <c r="KMS281" s="750"/>
      <c r="KMT281" s="750"/>
      <c r="KMU281" s="750"/>
      <c r="KMV281" s="750"/>
      <c r="KMW281" s="750"/>
      <c r="KMX281" s="748"/>
      <c r="KMY281" s="748"/>
      <c r="KMZ281" s="748"/>
      <c r="KNA281" s="748"/>
      <c r="KNB281" s="748"/>
      <c r="KNC281" s="748"/>
      <c r="KND281" s="748"/>
      <c r="KNE281" s="748"/>
      <c r="KNF281" s="748"/>
      <c r="KNG281" s="748"/>
      <c r="KNH281" s="748"/>
      <c r="KNI281" s="748"/>
      <c r="KNJ281" s="748"/>
      <c r="KNK281" s="748"/>
      <c r="KNL281" s="748"/>
      <c r="KNM281" s="748"/>
      <c r="KNN281" s="748"/>
      <c r="KNO281" s="748"/>
      <c r="KNP281" s="748"/>
      <c r="KNQ281" s="748"/>
      <c r="KNR281" s="748"/>
      <c r="KNS281" s="748"/>
      <c r="KNT281" s="748"/>
      <c r="KNU281" s="748"/>
      <c r="KNV281" s="749"/>
      <c r="KNW281" s="749"/>
      <c r="KNX281" s="749"/>
      <c r="KNY281" s="749"/>
      <c r="KNZ281" s="749"/>
      <c r="KOA281" s="748"/>
      <c r="KOB281" s="748"/>
      <c r="KOC281" s="749"/>
      <c r="KOD281" s="749"/>
      <c r="KOE281" s="748"/>
      <c r="KOF281" s="748"/>
      <c r="KOG281" s="749"/>
      <c r="KOH281" s="749"/>
      <c r="KOI281" s="748"/>
      <c r="KOJ281" s="748"/>
      <c r="KOK281" s="748"/>
      <c r="KOL281" s="748"/>
      <c r="KOM281" s="748"/>
      <c r="KON281" s="748"/>
      <c r="KOO281" s="748"/>
      <c r="KOP281" s="749"/>
      <c r="KOQ281" s="749"/>
      <c r="KOR281" s="748"/>
      <c r="KOS281" s="748"/>
      <c r="KOT281" s="749"/>
      <c r="KOU281" s="749"/>
      <c r="KOV281" s="748"/>
      <c r="KOW281" s="748"/>
      <c r="KOX281" s="748"/>
      <c r="KOY281" s="748"/>
      <c r="KOZ281" s="748"/>
      <c r="KPA281" s="746"/>
      <c r="KPB281" s="751"/>
      <c r="KPC281" s="748"/>
      <c r="KPD281" s="748"/>
      <c r="KPE281" s="748"/>
      <c r="KPF281" s="748"/>
      <c r="KPG281" s="748"/>
      <c r="KPH281" s="748"/>
      <c r="KPI281" s="748"/>
      <c r="KPJ281" s="750"/>
      <c r="KPK281" s="750"/>
      <c r="KPL281" s="750"/>
      <c r="KPM281" s="750"/>
      <c r="KPN281" s="750"/>
      <c r="KPO281" s="750"/>
      <c r="KPP281" s="750"/>
      <c r="KPQ281" s="750"/>
      <c r="KPR281" s="750"/>
      <c r="KPS281" s="750"/>
      <c r="KPT281" s="750"/>
      <c r="KPU281" s="750"/>
      <c r="KPV281" s="750"/>
      <c r="KPW281" s="750"/>
      <c r="KPX281" s="750"/>
      <c r="KPY281" s="750"/>
      <c r="KPZ281" s="750"/>
      <c r="KQA281" s="750"/>
      <c r="KQB281" s="750"/>
      <c r="KQC281" s="750"/>
      <c r="KQD281" s="750"/>
      <c r="KQE281" s="750"/>
      <c r="KQF281" s="750"/>
      <c r="KQG281" s="750"/>
      <c r="KQH281" s="750"/>
      <c r="KQI281" s="750"/>
      <c r="KQJ281" s="750"/>
      <c r="KQK281" s="750"/>
      <c r="KQL281" s="750"/>
      <c r="KQM281" s="750"/>
      <c r="KQN281" s="750"/>
      <c r="KQO281" s="750"/>
      <c r="KQP281" s="750"/>
      <c r="KQQ281" s="750"/>
      <c r="KQR281" s="750"/>
      <c r="KQS281" s="750"/>
      <c r="KQT281" s="750"/>
      <c r="KQU281" s="750"/>
      <c r="KQV281" s="750"/>
      <c r="KQW281" s="750"/>
      <c r="KQX281" s="750"/>
      <c r="KQY281" s="750"/>
      <c r="KQZ281" s="750"/>
      <c r="KRA281" s="750"/>
      <c r="KRB281" s="748"/>
      <c r="KRC281" s="748"/>
      <c r="KRD281" s="748"/>
      <c r="KRE281" s="748"/>
      <c r="KRF281" s="748"/>
      <c r="KRG281" s="748"/>
      <c r="KRH281" s="748"/>
      <c r="KRI281" s="748"/>
      <c r="KRJ281" s="748"/>
      <c r="KRK281" s="748"/>
      <c r="KRL281" s="748"/>
      <c r="KRM281" s="748"/>
      <c r="KRN281" s="748"/>
      <c r="KRO281" s="748"/>
      <c r="KRP281" s="748"/>
      <c r="KRQ281" s="748"/>
      <c r="KRR281" s="748"/>
      <c r="KRS281" s="748"/>
      <c r="KRT281" s="748"/>
      <c r="KRU281" s="748"/>
      <c r="KRV281" s="748"/>
      <c r="KRW281" s="748"/>
      <c r="KRX281" s="748"/>
      <c r="KRY281" s="748"/>
      <c r="KRZ281" s="749"/>
      <c r="KSA281" s="749"/>
      <c r="KSB281" s="749"/>
      <c r="KSC281" s="749"/>
      <c r="KSD281" s="749"/>
      <c r="KSE281" s="748"/>
      <c r="KSF281" s="748"/>
      <c r="KSG281" s="749"/>
      <c r="KSH281" s="749"/>
      <c r="KSI281" s="748"/>
      <c r="KSJ281" s="748"/>
      <c r="KSK281" s="749"/>
      <c r="KSL281" s="749"/>
      <c r="KSM281" s="748"/>
      <c r="KSN281" s="748"/>
      <c r="KSO281" s="748"/>
      <c r="KSP281" s="748"/>
      <c r="KSQ281" s="748"/>
      <c r="KSR281" s="748"/>
      <c r="KSS281" s="748"/>
      <c r="KST281" s="749"/>
      <c r="KSU281" s="749"/>
      <c r="KSV281" s="748"/>
      <c r="KSW281" s="748"/>
      <c r="KSX281" s="749"/>
      <c r="KSY281" s="749"/>
      <c r="KSZ281" s="748"/>
      <c r="KTA281" s="748"/>
      <c r="KTB281" s="748"/>
      <c r="KTC281" s="748"/>
      <c r="KTD281" s="748"/>
      <c r="KTE281" s="746"/>
      <c r="KTF281" s="751"/>
      <c r="KTG281" s="748"/>
      <c r="KTH281" s="748"/>
      <c r="KTI281" s="748"/>
      <c r="KTJ281" s="748"/>
      <c r="KTK281" s="748"/>
      <c r="KTL281" s="748"/>
      <c r="KTM281" s="748"/>
      <c r="KTN281" s="750"/>
      <c r="KTO281" s="750"/>
      <c r="KTP281" s="750"/>
      <c r="KTQ281" s="750"/>
      <c r="KTR281" s="750"/>
      <c r="KTS281" s="750"/>
      <c r="KTT281" s="750"/>
      <c r="KTU281" s="750"/>
      <c r="KTV281" s="750"/>
      <c r="KTW281" s="750"/>
      <c r="KTX281" s="750"/>
      <c r="KTY281" s="750"/>
      <c r="KTZ281" s="750"/>
      <c r="KUA281" s="750"/>
      <c r="KUB281" s="750"/>
      <c r="KUC281" s="750"/>
      <c r="KUD281" s="750"/>
      <c r="KUE281" s="750"/>
      <c r="KUF281" s="750"/>
      <c r="KUG281" s="750"/>
      <c r="KUH281" s="750"/>
      <c r="KUI281" s="750"/>
      <c r="KUJ281" s="750"/>
      <c r="KUK281" s="750"/>
      <c r="KUL281" s="750"/>
      <c r="KUM281" s="750"/>
      <c r="KUN281" s="750"/>
      <c r="KUO281" s="750"/>
      <c r="KUP281" s="750"/>
      <c r="KUQ281" s="750"/>
      <c r="KUR281" s="750"/>
      <c r="KUS281" s="750"/>
      <c r="KUT281" s="750"/>
      <c r="KUU281" s="750"/>
      <c r="KUV281" s="750"/>
      <c r="KUW281" s="750"/>
      <c r="KUX281" s="750"/>
      <c r="KUY281" s="750"/>
      <c r="KUZ281" s="750"/>
      <c r="KVA281" s="750"/>
      <c r="KVB281" s="750"/>
      <c r="KVC281" s="750"/>
      <c r="KVD281" s="750"/>
      <c r="KVE281" s="750"/>
      <c r="KVF281" s="748"/>
      <c r="KVG281" s="748"/>
      <c r="KVH281" s="748"/>
      <c r="KVI281" s="748"/>
      <c r="KVJ281" s="748"/>
      <c r="KVK281" s="748"/>
      <c r="KVL281" s="748"/>
      <c r="KVM281" s="748"/>
      <c r="KVN281" s="748"/>
      <c r="KVO281" s="748"/>
      <c r="KVP281" s="748"/>
      <c r="KVQ281" s="748"/>
      <c r="KVR281" s="748"/>
      <c r="KVS281" s="748"/>
      <c r="KVT281" s="748"/>
      <c r="KVU281" s="748"/>
      <c r="KVV281" s="748"/>
      <c r="KVW281" s="748"/>
      <c r="KVX281" s="748"/>
      <c r="KVY281" s="748"/>
      <c r="KVZ281" s="748"/>
      <c r="KWA281" s="748"/>
      <c r="KWB281" s="748"/>
      <c r="KWC281" s="748"/>
      <c r="KWD281" s="749"/>
      <c r="KWE281" s="749"/>
      <c r="KWF281" s="749"/>
      <c r="KWG281" s="749"/>
      <c r="KWH281" s="749"/>
      <c r="KWI281" s="748"/>
      <c r="KWJ281" s="748"/>
      <c r="KWK281" s="749"/>
      <c r="KWL281" s="749"/>
      <c r="KWM281" s="748"/>
      <c r="KWN281" s="748"/>
      <c r="KWO281" s="749"/>
      <c r="KWP281" s="749"/>
      <c r="KWQ281" s="748"/>
      <c r="KWR281" s="748"/>
      <c r="KWS281" s="748"/>
      <c r="KWT281" s="748"/>
      <c r="KWU281" s="748"/>
      <c r="KWV281" s="748"/>
      <c r="KWW281" s="748"/>
      <c r="KWX281" s="749"/>
      <c r="KWY281" s="749"/>
      <c r="KWZ281" s="748"/>
      <c r="KXA281" s="748"/>
      <c r="KXB281" s="749"/>
      <c r="KXC281" s="749"/>
      <c r="KXD281" s="748"/>
      <c r="KXE281" s="748"/>
      <c r="KXF281" s="748"/>
      <c r="KXG281" s="748"/>
      <c r="KXH281" s="748"/>
      <c r="KXI281" s="746"/>
      <c r="KXJ281" s="751"/>
      <c r="KXK281" s="748"/>
      <c r="KXL281" s="748"/>
      <c r="KXM281" s="748"/>
      <c r="KXN281" s="748"/>
      <c r="KXO281" s="748"/>
      <c r="KXP281" s="748"/>
      <c r="KXQ281" s="748"/>
      <c r="KXR281" s="750"/>
      <c r="KXS281" s="750"/>
      <c r="KXT281" s="750"/>
      <c r="KXU281" s="750"/>
      <c r="KXV281" s="750"/>
      <c r="KXW281" s="750"/>
      <c r="KXX281" s="750"/>
      <c r="KXY281" s="750"/>
      <c r="KXZ281" s="750"/>
      <c r="KYA281" s="750"/>
      <c r="KYB281" s="750"/>
      <c r="KYC281" s="750"/>
      <c r="KYD281" s="750"/>
      <c r="KYE281" s="750"/>
      <c r="KYF281" s="750"/>
      <c r="KYG281" s="750"/>
      <c r="KYH281" s="750"/>
      <c r="KYI281" s="750"/>
      <c r="KYJ281" s="750"/>
      <c r="KYK281" s="750"/>
      <c r="KYL281" s="750"/>
      <c r="KYM281" s="750"/>
      <c r="KYN281" s="750"/>
      <c r="KYO281" s="750"/>
      <c r="KYP281" s="750"/>
      <c r="KYQ281" s="750"/>
      <c r="KYR281" s="750"/>
      <c r="KYS281" s="750"/>
      <c r="KYT281" s="750"/>
      <c r="KYU281" s="750"/>
      <c r="KYV281" s="750"/>
      <c r="KYW281" s="750"/>
      <c r="KYX281" s="750"/>
      <c r="KYY281" s="750"/>
      <c r="KYZ281" s="750"/>
      <c r="KZA281" s="750"/>
      <c r="KZB281" s="750"/>
      <c r="KZC281" s="750"/>
      <c r="KZD281" s="750"/>
      <c r="KZE281" s="750"/>
      <c r="KZF281" s="750"/>
      <c r="KZG281" s="750"/>
      <c r="KZH281" s="750"/>
      <c r="KZI281" s="750"/>
      <c r="KZJ281" s="748"/>
      <c r="KZK281" s="748"/>
      <c r="KZL281" s="748"/>
      <c r="KZM281" s="748"/>
      <c r="KZN281" s="748"/>
      <c r="KZO281" s="748"/>
      <c r="KZP281" s="748"/>
      <c r="KZQ281" s="748"/>
      <c r="KZR281" s="748"/>
      <c r="KZS281" s="748"/>
      <c r="KZT281" s="748"/>
      <c r="KZU281" s="748"/>
      <c r="KZV281" s="748"/>
      <c r="KZW281" s="748"/>
      <c r="KZX281" s="748"/>
      <c r="KZY281" s="748"/>
      <c r="KZZ281" s="748"/>
      <c r="LAA281" s="748"/>
      <c r="LAB281" s="748"/>
      <c r="LAC281" s="748"/>
      <c r="LAD281" s="748"/>
      <c r="LAE281" s="748"/>
      <c r="LAF281" s="748"/>
      <c r="LAG281" s="748"/>
      <c r="LAH281" s="749"/>
      <c r="LAI281" s="749"/>
      <c r="LAJ281" s="749"/>
      <c r="LAK281" s="749"/>
      <c r="LAL281" s="749"/>
      <c r="LAM281" s="748"/>
      <c r="LAN281" s="748"/>
      <c r="LAO281" s="749"/>
      <c r="LAP281" s="749"/>
      <c r="LAQ281" s="748"/>
      <c r="LAR281" s="748"/>
      <c r="LAS281" s="749"/>
      <c r="LAT281" s="749"/>
      <c r="LAU281" s="748"/>
      <c r="LAV281" s="748"/>
      <c r="LAW281" s="748"/>
      <c r="LAX281" s="748"/>
      <c r="LAY281" s="748"/>
      <c r="LAZ281" s="748"/>
      <c r="LBA281" s="748"/>
      <c r="LBB281" s="749"/>
      <c r="LBC281" s="749"/>
      <c r="LBD281" s="748"/>
      <c r="LBE281" s="748"/>
      <c r="LBF281" s="749"/>
      <c r="LBG281" s="749"/>
      <c r="LBH281" s="748"/>
      <c r="LBI281" s="748"/>
      <c r="LBJ281" s="748"/>
      <c r="LBK281" s="748"/>
      <c r="LBL281" s="748"/>
      <c r="LBM281" s="746"/>
      <c r="LBN281" s="751"/>
      <c r="LBO281" s="748"/>
      <c r="LBP281" s="748"/>
      <c r="LBQ281" s="748"/>
      <c r="LBR281" s="748"/>
      <c r="LBS281" s="748"/>
      <c r="LBT281" s="748"/>
      <c r="LBU281" s="748"/>
      <c r="LBV281" s="750"/>
      <c r="LBW281" s="750"/>
      <c r="LBX281" s="750"/>
      <c r="LBY281" s="750"/>
      <c r="LBZ281" s="750"/>
      <c r="LCA281" s="750"/>
      <c r="LCB281" s="750"/>
      <c r="LCC281" s="750"/>
      <c r="LCD281" s="750"/>
      <c r="LCE281" s="750"/>
      <c r="LCF281" s="750"/>
      <c r="LCG281" s="750"/>
      <c r="LCH281" s="750"/>
      <c r="LCI281" s="750"/>
      <c r="LCJ281" s="750"/>
      <c r="LCK281" s="750"/>
      <c r="LCL281" s="750"/>
      <c r="LCM281" s="750"/>
      <c r="LCN281" s="750"/>
      <c r="LCO281" s="750"/>
      <c r="LCP281" s="750"/>
      <c r="LCQ281" s="750"/>
      <c r="LCR281" s="750"/>
      <c r="LCS281" s="750"/>
      <c r="LCT281" s="750"/>
      <c r="LCU281" s="750"/>
      <c r="LCV281" s="750"/>
      <c r="LCW281" s="750"/>
      <c r="LCX281" s="750"/>
      <c r="LCY281" s="750"/>
      <c r="LCZ281" s="750"/>
      <c r="LDA281" s="750"/>
      <c r="LDB281" s="750"/>
      <c r="LDC281" s="750"/>
      <c r="LDD281" s="750"/>
      <c r="LDE281" s="750"/>
      <c r="LDF281" s="750"/>
      <c r="LDG281" s="750"/>
      <c r="LDH281" s="750"/>
      <c r="LDI281" s="750"/>
      <c r="LDJ281" s="750"/>
      <c r="LDK281" s="750"/>
      <c r="LDL281" s="750"/>
      <c r="LDM281" s="750"/>
      <c r="LDN281" s="748"/>
      <c r="LDO281" s="748"/>
      <c r="LDP281" s="748"/>
      <c r="LDQ281" s="748"/>
      <c r="LDR281" s="748"/>
      <c r="LDS281" s="748"/>
      <c r="LDT281" s="748"/>
      <c r="LDU281" s="748"/>
      <c r="LDV281" s="748"/>
      <c r="LDW281" s="748"/>
      <c r="LDX281" s="748"/>
      <c r="LDY281" s="748"/>
      <c r="LDZ281" s="748"/>
      <c r="LEA281" s="748"/>
      <c r="LEB281" s="748"/>
      <c r="LEC281" s="748"/>
      <c r="LED281" s="748"/>
      <c r="LEE281" s="748"/>
      <c r="LEF281" s="748"/>
      <c r="LEG281" s="748"/>
      <c r="LEH281" s="748"/>
      <c r="LEI281" s="748"/>
      <c r="LEJ281" s="748"/>
      <c r="LEK281" s="748"/>
      <c r="LEL281" s="749"/>
      <c r="LEM281" s="749"/>
      <c r="LEN281" s="749"/>
      <c r="LEO281" s="749"/>
      <c r="LEP281" s="749"/>
      <c r="LEQ281" s="748"/>
      <c r="LER281" s="748"/>
      <c r="LES281" s="749"/>
      <c r="LET281" s="749"/>
      <c r="LEU281" s="748"/>
      <c r="LEV281" s="748"/>
      <c r="LEW281" s="749"/>
      <c r="LEX281" s="749"/>
      <c r="LEY281" s="748"/>
      <c r="LEZ281" s="748"/>
      <c r="LFA281" s="748"/>
      <c r="LFB281" s="748"/>
      <c r="LFC281" s="748"/>
      <c r="LFD281" s="748"/>
      <c r="LFE281" s="748"/>
      <c r="LFF281" s="749"/>
      <c r="LFG281" s="749"/>
      <c r="LFH281" s="748"/>
      <c r="LFI281" s="748"/>
      <c r="LFJ281" s="749"/>
      <c r="LFK281" s="749"/>
      <c r="LFL281" s="748"/>
      <c r="LFM281" s="748"/>
      <c r="LFN281" s="748"/>
      <c r="LFO281" s="748"/>
      <c r="LFP281" s="748"/>
      <c r="LFQ281" s="746"/>
      <c r="LFR281" s="751"/>
      <c r="LFS281" s="748"/>
      <c r="LFT281" s="748"/>
      <c r="LFU281" s="748"/>
      <c r="LFV281" s="748"/>
      <c r="LFW281" s="748"/>
      <c r="LFX281" s="748"/>
      <c r="LFY281" s="748"/>
      <c r="LFZ281" s="750"/>
      <c r="LGA281" s="750"/>
      <c r="LGB281" s="750"/>
      <c r="LGC281" s="750"/>
      <c r="LGD281" s="750"/>
      <c r="LGE281" s="750"/>
      <c r="LGF281" s="750"/>
      <c r="LGG281" s="750"/>
      <c r="LGH281" s="750"/>
      <c r="LGI281" s="750"/>
      <c r="LGJ281" s="750"/>
      <c r="LGK281" s="750"/>
      <c r="LGL281" s="750"/>
      <c r="LGM281" s="750"/>
      <c r="LGN281" s="750"/>
      <c r="LGO281" s="750"/>
      <c r="LGP281" s="750"/>
      <c r="LGQ281" s="750"/>
      <c r="LGR281" s="750"/>
      <c r="LGS281" s="750"/>
      <c r="LGT281" s="750"/>
      <c r="LGU281" s="750"/>
      <c r="LGV281" s="750"/>
      <c r="LGW281" s="750"/>
      <c r="LGX281" s="750"/>
      <c r="LGY281" s="750"/>
      <c r="LGZ281" s="750"/>
      <c r="LHA281" s="750"/>
      <c r="LHB281" s="750"/>
      <c r="LHC281" s="750"/>
      <c r="LHD281" s="750"/>
      <c r="LHE281" s="750"/>
      <c r="LHF281" s="750"/>
      <c r="LHG281" s="750"/>
      <c r="LHH281" s="750"/>
      <c r="LHI281" s="750"/>
      <c r="LHJ281" s="750"/>
      <c r="LHK281" s="750"/>
      <c r="LHL281" s="750"/>
      <c r="LHM281" s="750"/>
      <c r="LHN281" s="750"/>
      <c r="LHO281" s="750"/>
      <c r="LHP281" s="750"/>
      <c r="LHQ281" s="750"/>
      <c r="LHR281" s="748"/>
      <c r="LHS281" s="748"/>
      <c r="LHT281" s="748"/>
      <c r="LHU281" s="748"/>
      <c r="LHV281" s="748"/>
      <c r="LHW281" s="748"/>
      <c r="LHX281" s="748"/>
      <c r="LHY281" s="748"/>
      <c r="LHZ281" s="748"/>
      <c r="LIA281" s="748"/>
      <c r="LIB281" s="748"/>
      <c r="LIC281" s="748"/>
      <c r="LID281" s="748"/>
      <c r="LIE281" s="748"/>
      <c r="LIF281" s="748"/>
      <c r="LIG281" s="748"/>
      <c r="LIH281" s="748"/>
      <c r="LII281" s="748"/>
      <c r="LIJ281" s="748"/>
      <c r="LIK281" s="748"/>
      <c r="LIL281" s="748"/>
      <c r="LIM281" s="748"/>
      <c r="LIN281" s="748"/>
      <c r="LIO281" s="748"/>
      <c r="LIP281" s="749"/>
      <c r="LIQ281" s="749"/>
      <c r="LIR281" s="749"/>
      <c r="LIS281" s="749"/>
      <c r="LIT281" s="749"/>
      <c r="LIU281" s="748"/>
      <c r="LIV281" s="748"/>
      <c r="LIW281" s="749"/>
      <c r="LIX281" s="749"/>
      <c r="LIY281" s="748"/>
      <c r="LIZ281" s="748"/>
      <c r="LJA281" s="749"/>
      <c r="LJB281" s="749"/>
      <c r="LJC281" s="748"/>
      <c r="LJD281" s="748"/>
      <c r="LJE281" s="748"/>
      <c r="LJF281" s="748"/>
      <c r="LJG281" s="748"/>
      <c r="LJH281" s="748"/>
      <c r="LJI281" s="748"/>
      <c r="LJJ281" s="749"/>
      <c r="LJK281" s="749"/>
      <c r="LJL281" s="748"/>
      <c r="LJM281" s="748"/>
      <c r="LJN281" s="749"/>
      <c r="LJO281" s="749"/>
      <c r="LJP281" s="748"/>
      <c r="LJQ281" s="748"/>
      <c r="LJR281" s="748"/>
      <c r="LJS281" s="748"/>
      <c r="LJT281" s="748"/>
      <c r="LJU281" s="746"/>
      <c r="LJV281" s="751"/>
      <c r="LJW281" s="748"/>
      <c r="LJX281" s="748"/>
      <c r="LJY281" s="748"/>
      <c r="LJZ281" s="748"/>
      <c r="LKA281" s="748"/>
      <c r="LKB281" s="748"/>
      <c r="LKC281" s="748"/>
      <c r="LKD281" s="750"/>
      <c r="LKE281" s="750"/>
      <c r="LKF281" s="750"/>
      <c r="LKG281" s="750"/>
      <c r="LKH281" s="750"/>
      <c r="LKI281" s="750"/>
      <c r="LKJ281" s="750"/>
      <c r="LKK281" s="750"/>
      <c r="LKL281" s="750"/>
      <c r="LKM281" s="750"/>
      <c r="LKN281" s="750"/>
      <c r="LKO281" s="750"/>
      <c r="LKP281" s="750"/>
      <c r="LKQ281" s="750"/>
      <c r="LKR281" s="750"/>
      <c r="LKS281" s="750"/>
      <c r="LKT281" s="750"/>
      <c r="LKU281" s="750"/>
      <c r="LKV281" s="750"/>
      <c r="LKW281" s="750"/>
      <c r="LKX281" s="750"/>
      <c r="LKY281" s="750"/>
      <c r="LKZ281" s="750"/>
      <c r="LLA281" s="750"/>
      <c r="LLB281" s="750"/>
      <c r="LLC281" s="750"/>
      <c r="LLD281" s="750"/>
      <c r="LLE281" s="750"/>
      <c r="LLF281" s="750"/>
      <c r="LLG281" s="750"/>
      <c r="LLH281" s="750"/>
      <c r="LLI281" s="750"/>
      <c r="LLJ281" s="750"/>
      <c r="LLK281" s="750"/>
      <c r="LLL281" s="750"/>
      <c r="LLM281" s="750"/>
      <c r="LLN281" s="750"/>
      <c r="LLO281" s="750"/>
      <c r="LLP281" s="750"/>
      <c r="LLQ281" s="750"/>
      <c r="LLR281" s="750"/>
      <c r="LLS281" s="750"/>
      <c r="LLT281" s="750"/>
      <c r="LLU281" s="750"/>
      <c r="LLV281" s="748"/>
      <c r="LLW281" s="748"/>
      <c r="LLX281" s="748"/>
      <c r="LLY281" s="748"/>
      <c r="LLZ281" s="748"/>
      <c r="LMA281" s="748"/>
      <c r="LMB281" s="748"/>
      <c r="LMC281" s="748"/>
      <c r="LMD281" s="748"/>
      <c r="LME281" s="748"/>
      <c r="LMF281" s="748"/>
      <c r="LMG281" s="748"/>
      <c r="LMH281" s="748"/>
      <c r="LMI281" s="748"/>
      <c r="LMJ281" s="748"/>
      <c r="LMK281" s="748"/>
      <c r="LML281" s="748"/>
      <c r="LMM281" s="748"/>
      <c r="LMN281" s="748"/>
      <c r="LMO281" s="748"/>
      <c r="LMP281" s="748"/>
      <c r="LMQ281" s="748"/>
      <c r="LMR281" s="748"/>
      <c r="LMS281" s="748"/>
      <c r="LMT281" s="749"/>
      <c r="LMU281" s="749"/>
      <c r="LMV281" s="749"/>
      <c r="LMW281" s="749"/>
      <c r="LMX281" s="749"/>
      <c r="LMY281" s="748"/>
      <c r="LMZ281" s="748"/>
      <c r="LNA281" s="749"/>
      <c r="LNB281" s="749"/>
      <c r="LNC281" s="748"/>
      <c r="LND281" s="748"/>
      <c r="LNE281" s="749"/>
      <c r="LNF281" s="749"/>
      <c r="LNG281" s="748"/>
      <c r="LNH281" s="748"/>
      <c r="LNI281" s="748"/>
      <c r="LNJ281" s="748"/>
      <c r="LNK281" s="748"/>
      <c r="LNL281" s="748"/>
      <c r="LNM281" s="748"/>
      <c r="LNN281" s="749"/>
      <c r="LNO281" s="749"/>
      <c r="LNP281" s="748"/>
      <c r="LNQ281" s="748"/>
      <c r="LNR281" s="749"/>
      <c r="LNS281" s="749"/>
      <c r="LNT281" s="748"/>
      <c r="LNU281" s="748"/>
      <c r="LNV281" s="748"/>
      <c r="LNW281" s="748"/>
      <c r="LNX281" s="748"/>
      <c r="LNY281" s="746"/>
      <c r="LNZ281" s="751"/>
      <c r="LOA281" s="748"/>
      <c r="LOB281" s="748"/>
      <c r="LOC281" s="748"/>
      <c r="LOD281" s="748"/>
      <c r="LOE281" s="748"/>
      <c r="LOF281" s="748"/>
      <c r="LOG281" s="748"/>
      <c r="LOH281" s="750"/>
      <c r="LOI281" s="750"/>
      <c r="LOJ281" s="750"/>
      <c r="LOK281" s="750"/>
      <c r="LOL281" s="750"/>
      <c r="LOM281" s="750"/>
      <c r="LON281" s="750"/>
      <c r="LOO281" s="750"/>
      <c r="LOP281" s="750"/>
      <c r="LOQ281" s="750"/>
      <c r="LOR281" s="750"/>
      <c r="LOS281" s="750"/>
      <c r="LOT281" s="750"/>
      <c r="LOU281" s="750"/>
      <c r="LOV281" s="750"/>
      <c r="LOW281" s="750"/>
      <c r="LOX281" s="750"/>
      <c r="LOY281" s="750"/>
      <c r="LOZ281" s="750"/>
      <c r="LPA281" s="750"/>
      <c r="LPB281" s="750"/>
      <c r="LPC281" s="750"/>
      <c r="LPD281" s="750"/>
      <c r="LPE281" s="750"/>
      <c r="LPF281" s="750"/>
      <c r="LPG281" s="750"/>
      <c r="LPH281" s="750"/>
      <c r="LPI281" s="750"/>
      <c r="LPJ281" s="750"/>
      <c r="LPK281" s="750"/>
      <c r="LPL281" s="750"/>
      <c r="LPM281" s="750"/>
      <c r="LPN281" s="750"/>
      <c r="LPO281" s="750"/>
      <c r="LPP281" s="750"/>
      <c r="LPQ281" s="750"/>
      <c r="LPR281" s="750"/>
      <c r="LPS281" s="750"/>
      <c r="LPT281" s="750"/>
      <c r="LPU281" s="750"/>
      <c r="LPV281" s="750"/>
      <c r="LPW281" s="750"/>
      <c r="LPX281" s="750"/>
      <c r="LPY281" s="750"/>
      <c r="LPZ281" s="748"/>
      <c r="LQA281" s="748"/>
      <c r="LQB281" s="748"/>
      <c r="LQC281" s="748"/>
      <c r="LQD281" s="748"/>
      <c r="LQE281" s="748"/>
      <c r="LQF281" s="748"/>
      <c r="LQG281" s="748"/>
      <c r="LQH281" s="748"/>
      <c r="LQI281" s="748"/>
      <c r="LQJ281" s="748"/>
      <c r="LQK281" s="748"/>
      <c r="LQL281" s="748"/>
      <c r="LQM281" s="748"/>
      <c r="LQN281" s="748"/>
      <c r="LQO281" s="748"/>
      <c r="LQP281" s="748"/>
      <c r="LQQ281" s="748"/>
      <c r="LQR281" s="748"/>
      <c r="LQS281" s="748"/>
      <c r="LQT281" s="748"/>
      <c r="LQU281" s="748"/>
      <c r="LQV281" s="748"/>
      <c r="LQW281" s="748"/>
      <c r="LQX281" s="749"/>
      <c r="LQY281" s="749"/>
      <c r="LQZ281" s="749"/>
      <c r="LRA281" s="749"/>
      <c r="LRB281" s="749"/>
      <c r="LRC281" s="748"/>
      <c r="LRD281" s="748"/>
      <c r="LRE281" s="749"/>
      <c r="LRF281" s="749"/>
      <c r="LRG281" s="748"/>
      <c r="LRH281" s="748"/>
      <c r="LRI281" s="749"/>
      <c r="LRJ281" s="749"/>
      <c r="LRK281" s="748"/>
      <c r="LRL281" s="748"/>
      <c r="LRM281" s="748"/>
      <c r="LRN281" s="748"/>
      <c r="LRO281" s="748"/>
      <c r="LRP281" s="748"/>
      <c r="LRQ281" s="748"/>
      <c r="LRR281" s="749"/>
      <c r="LRS281" s="749"/>
      <c r="LRT281" s="748"/>
      <c r="LRU281" s="748"/>
      <c r="LRV281" s="749"/>
      <c r="LRW281" s="749"/>
      <c r="LRX281" s="748"/>
      <c r="LRY281" s="748"/>
      <c r="LRZ281" s="748"/>
      <c r="LSA281" s="748"/>
      <c r="LSB281" s="748"/>
      <c r="LSC281" s="746"/>
      <c r="LSD281" s="751"/>
      <c r="LSE281" s="748"/>
      <c r="LSF281" s="748"/>
      <c r="LSG281" s="748"/>
      <c r="LSH281" s="748"/>
      <c r="LSI281" s="748"/>
      <c r="LSJ281" s="748"/>
      <c r="LSK281" s="748"/>
      <c r="LSL281" s="750"/>
      <c r="LSM281" s="750"/>
      <c r="LSN281" s="750"/>
      <c r="LSO281" s="750"/>
      <c r="LSP281" s="750"/>
      <c r="LSQ281" s="750"/>
      <c r="LSR281" s="750"/>
      <c r="LSS281" s="750"/>
      <c r="LST281" s="750"/>
      <c r="LSU281" s="750"/>
      <c r="LSV281" s="750"/>
      <c r="LSW281" s="750"/>
      <c r="LSX281" s="750"/>
      <c r="LSY281" s="750"/>
      <c r="LSZ281" s="750"/>
      <c r="LTA281" s="750"/>
      <c r="LTB281" s="750"/>
      <c r="LTC281" s="750"/>
      <c r="LTD281" s="750"/>
      <c r="LTE281" s="750"/>
      <c r="LTF281" s="750"/>
      <c r="LTG281" s="750"/>
      <c r="LTH281" s="750"/>
      <c r="LTI281" s="750"/>
      <c r="LTJ281" s="750"/>
      <c r="LTK281" s="750"/>
      <c r="LTL281" s="750"/>
      <c r="LTM281" s="750"/>
      <c r="LTN281" s="750"/>
      <c r="LTO281" s="750"/>
      <c r="LTP281" s="750"/>
      <c r="LTQ281" s="750"/>
      <c r="LTR281" s="750"/>
      <c r="LTS281" s="750"/>
      <c r="LTT281" s="750"/>
      <c r="LTU281" s="750"/>
      <c r="LTV281" s="750"/>
      <c r="LTW281" s="750"/>
      <c r="LTX281" s="750"/>
      <c r="LTY281" s="750"/>
      <c r="LTZ281" s="750"/>
      <c r="LUA281" s="750"/>
      <c r="LUB281" s="750"/>
      <c r="LUC281" s="750"/>
      <c r="LUD281" s="748"/>
      <c r="LUE281" s="748"/>
      <c r="LUF281" s="748"/>
      <c r="LUG281" s="748"/>
      <c r="LUH281" s="748"/>
      <c r="LUI281" s="748"/>
      <c r="LUJ281" s="748"/>
      <c r="LUK281" s="748"/>
      <c r="LUL281" s="748"/>
      <c r="LUM281" s="748"/>
      <c r="LUN281" s="748"/>
      <c r="LUO281" s="748"/>
      <c r="LUP281" s="748"/>
      <c r="LUQ281" s="748"/>
      <c r="LUR281" s="748"/>
      <c r="LUS281" s="748"/>
      <c r="LUT281" s="748"/>
      <c r="LUU281" s="748"/>
      <c r="LUV281" s="748"/>
      <c r="LUW281" s="748"/>
      <c r="LUX281" s="748"/>
      <c r="LUY281" s="748"/>
      <c r="LUZ281" s="748"/>
      <c r="LVA281" s="748"/>
      <c r="LVB281" s="749"/>
      <c r="LVC281" s="749"/>
      <c r="LVD281" s="749"/>
      <c r="LVE281" s="749"/>
      <c r="LVF281" s="749"/>
      <c r="LVG281" s="748"/>
      <c r="LVH281" s="748"/>
      <c r="LVI281" s="749"/>
      <c r="LVJ281" s="749"/>
      <c r="LVK281" s="748"/>
      <c r="LVL281" s="748"/>
      <c r="LVM281" s="749"/>
      <c r="LVN281" s="749"/>
      <c r="LVO281" s="748"/>
      <c r="LVP281" s="748"/>
      <c r="LVQ281" s="748"/>
      <c r="LVR281" s="748"/>
      <c r="LVS281" s="748"/>
      <c r="LVT281" s="748"/>
      <c r="LVU281" s="748"/>
      <c r="LVV281" s="749"/>
      <c r="LVW281" s="749"/>
      <c r="LVX281" s="748"/>
      <c r="LVY281" s="748"/>
      <c r="LVZ281" s="749"/>
      <c r="LWA281" s="749"/>
      <c r="LWB281" s="748"/>
      <c r="LWC281" s="748"/>
      <c r="LWD281" s="748"/>
      <c r="LWE281" s="748"/>
      <c r="LWF281" s="748"/>
      <c r="LWG281" s="746"/>
      <c r="LWH281" s="751"/>
      <c r="LWI281" s="748"/>
      <c r="LWJ281" s="748"/>
      <c r="LWK281" s="748"/>
      <c r="LWL281" s="748"/>
      <c r="LWM281" s="748"/>
      <c r="LWN281" s="748"/>
      <c r="LWO281" s="748"/>
      <c r="LWP281" s="750"/>
      <c r="LWQ281" s="750"/>
      <c r="LWR281" s="750"/>
      <c r="LWS281" s="750"/>
      <c r="LWT281" s="750"/>
      <c r="LWU281" s="750"/>
      <c r="LWV281" s="750"/>
      <c r="LWW281" s="750"/>
      <c r="LWX281" s="750"/>
      <c r="LWY281" s="750"/>
      <c r="LWZ281" s="750"/>
      <c r="LXA281" s="750"/>
      <c r="LXB281" s="750"/>
      <c r="LXC281" s="750"/>
      <c r="LXD281" s="750"/>
      <c r="LXE281" s="750"/>
      <c r="LXF281" s="750"/>
      <c r="LXG281" s="750"/>
      <c r="LXH281" s="750"/>
      <c r="LXI281" s="750"/>
      <c r="LXJ281" s="750"/>
      <c r="LXK281" s="750"/>
      <c r="LXL281" s="750"/>
      <c r="LXM281" s="750"/>
      <c r="LXN281" s="750"/>
      <c r="LXO281" s="750"/>
      <c r="LXP281" s="750"/>
      <c r="LXQ281" s="750"/>
      <c r="LXR281" s="750"/>
      <c r="LXS281" s="750"/>
      <c r="LXT281" s="750"/>
      <c r="LXU281" s="750"/>
      <c r="LXV281" s="750"/>
      <c r="LXW281" s="750"/>
      <c r="LXX281" s="750"/>
      <c r="LXY281" s="750"/>
      <c r="LXZ281" s="750"/>
      <c r="LYA281" s="750"/>
      <c r="LYB281" s="750"/>
      <c r="LYC281" s="750"/>
      <c r="LYD281" s="750"/>
      <c r="LYE281" s="750"/>
      <c r="LYF281" s="750"/>
      <c r="LYG281" s="750"/>
      <c r="LYH281" s="748"/>
      <c r="LYI281" s="748"/>
      <c r="LYJ281" s="748"/>
      <c r="LYK281" s="748"/>
      <c r="LYL281" s="748"/>
      <c r="LYM281" s="748"/>
      <c r="LYN281" s="748"/>
      <c r="LYO281" s="748"/>
      <c r="LYP281" s="748"/>
      <c r="LYQ281" s="748"/>
      <c r="LYR281" s="748"/>
      <c r="LYS281" s="748"/>
      <c r="LYT281" s="748"/>
      <c r="LYU281" s="748"/>
      <c r="LYV281" s="748"/>
      <c r="LYW281" s="748"/>
      <c r="LYX281" s="748"/>
      <c r="LYY281" s="748"/>
      <c r="LYZ281" s="748"/>
      <c r="LZA281" s="748"/>
      <c r="LZB281" s="748"/>
      <c r="LZC281" s="748"/>
      <c r="LZD281" s="748"/>
      <c r="LZE281" s="748"/>
      <c r="LZF281" s="749"/>
      <c r="LZG281" s="749"/>
      <c r="LZH281" s="749"/>
      <c r="LZI281" s="749"/>
      <c r="LZJ281" s="749"/>
      <c r="LZK281" s="748"/>
      <c r="LZL281" s="748"/>
      <c r="LZM281" s="749"/>
      <c r="LZN281" s="749"/>
      <c r="LZO281" s="748"/>
      <c r="LZP281" s="748"/>
      <c r="LZQ281" s="749"/>
      <c r="LZR281" s="749"/>
      <c r="LZS281" s="748"/>
      <c r="LZT281" s="748"/>
      <c r="LZU281" s="748"/>
      <c r="LZV281" s="748"/>
      <c r="LZW281" s="748"/>
      <c r="LZX281" s="748"/>
      <c r="LZY281" s="748"/>
      <c r="LZZ281" s="749"/>
      <c r="MAA281" s="749"/>
      <c r="MAB281" s="748"/>
      <c r="MAC281" s="748"/>
      <c r="MAD281" s="749"/>
      <c r="MAE281" s="749"/>
      <c r="MAF281" s="748"/>
      <c r="MAG281" s="748"/>
      <c r="MAH281" s="748"/>
      <c r="MAI281" s="748"/>
      <c r="MAJ281" s="748"/>
      <c r="MAK281" s="746"/>
      <c r="MAL281" s="751"/>
      <c r="MAM281" s="748"/>
      <c r="MAN281" s="748"/>
      <c r="MAO281" s="748"/>
      <c r="MAP281" s="748"/>
      <c r="MAQ281" s="748"/>
      <c r="MAR281" s="748"/>
      <c r="MAS281" s="748"/>
      <c r="MAT281" s="750"/>
      <c r="MAU281" s="750"/>
      <c r="MAV281" s="750"/>
      <c r="MAW281" s="750"/>
      <c r="MAX281" s="750"/>
      <c r="MAY281" s="750"/>
      <c r="MAZ281" s="750"/>
      <c r="MBA281" s="750"/>
      <c r="MBB281" s="750"/>
      <c r="MBC281" s="750"/>
      <c r="MBD281" s="750"/>
      <c r="MBE281" s="750"/>
      <c r="MBF281" s="750"/>
      <c r="MBG281" s="750"/>
      <c r="MBH281" s="750"/>
      <c r="MBI281" s="750"/>
      <c r="MBJ281" s="750"/>
      <c r="MBK281" s="750"/>
      <c r="MBL281" s="750"/>
      <c r="MBM281" s="750"/>
      <c r="MBN281" s="750"/>
      <c r="MBO281" s="750"/>
      <c r="MBP281" s="750"/>
      <c r="MBQ281" s="750"/>
      <c r="MBR281" s="750"/>
      <c r="MBS281" s="750"/>
      <c r="MBT281" s="750"/>
      <c r="MBU281" s="750"/>
      <c r="MBV281" s="750"/>
      <c r="MBW281" s="750"/>
      <c r="MBX281" s="750"/>
      <c r="MBY281" s="750"/>
      <c r="MBZ281" s="750"/>
      <c r="MCA281" s="750"/>
      <c r="MCB281" s="750"/>
      <c r="MCC281" s="750"/>
      <c r="MCD281" s="750"/>
      <c r="MCE281" s="750"/>
      <c r="MCF281" s="750"/>
      <c r="MCG281" s="750"/>
      <c r="MCH281" s="750"/>
      <c r="MCI281" s="750"/>
      <c r="MCJ281" s="750"/>
      <c r="MCK281" s="750"/>
      <c r="MCL281" s="748"/>
      <c r="MCM281" s="748"/>
      <c r="MCN281" s="748"/>
      <c r="MCO281" s="748"/>
      <c r="MCP281" s="748"/>
      <c r="MCQ281" s="748"/>
      <c r="MCR281" s="748"/>
      <c r="MCS281" s="748"/>
      <c r="MCT281" s="748"/>
      <c r="MCU281" s="748"/>
      <c r="MCV281" s="748"/>
      <c r="MCW281" s="748"/>
      <c r="MCX281" s="748"/>
      <c r="MCY281" s="748"/>
      <c r="MCZ281" s="748"/>
      <c r="MDA281" s="748"/>
      <c r="MDB281" s="748"/>
      <c r="MDC281" s="748"/>
      <c r="MDD281" s="748"/>
      <c r="MDE281" s="748"/>
      <c r="MDF281" s="748"/>
      <c r="MDG281" s="748"/>
      <c r="MDH281" s="748"/>
      <c r="MDI281" s="748"/>
      <c r="MDJ281" s="749"/>
      <c r="MDK281" s="749"/>
      <c r="MDL281" s="749"/>
      <c r="MDM281" s="749"/>
      <c r="MDN281" s="749"/>
      <c r="MDO281" s="748"/>
      <c r="MDP281" s="748"/>
      <c r="MDQ281" s="749"/>
      <c r="MDR281" s="749"/>
      <c r="MDS281" s="748"/>
      <c r="MDT281" s="748"/>
      <c r="MDU281" s="749"/>
      <c r="MDV281" s="749"/>
      <c r="MDW281" s="748"/>
      <c r="MDX281" s="748"/>
      <c r="MDY281" s="748"/>
      <c r="MDZ281" s="748"/>
      <c r="MEA281" s="748"/>
      <c r="MEB281" s="748"/>
      <c r="MEC281" s="748"/>
      <c r="MED281" s="749"/>
      <c r="MEE281" s="749"/>
      <c r="MEF281" s="748"/>
      <c r="MEG281" s="748"/>
      <c r="MEH281" s="749"/>
      <c r="MEI281" s="749"/>
      <c r="MEJ281" s="748"/>
      <c r="MEK281" s="748"/>
      <c r="MEL281" s="748"/>
      <c r="MEM281" s="748"/>
      <c r="MEN281" s="748"/>
      <c r="MEO281" s="746"/>
      <c r="MEP281" s="751"/>
      <c r="MEQ281" s="748"/>
      <c r="MER281" s="748"/>
      <c r="MES281" s="748"/>
      <c r="MET281" s="748"/>
      <c r="MEU281" s="748"/>
      <c r="MEV281" s="748"/>
      <c r="MEW281" s="748"/>
      <c r="MEX281" s="750"/>
      <c r="MEY281" s="750"/>
      <c r="MEZ281" s="750"/>
      <c r="MFA281" s="750"/>
      <c r="MFB281" s="750"/>
      <c r="MFC281" s="750"/>
      <c r="MFD281" s="750"/>
      <c r="MFE281" s="750"/>
      <c r="MFF281" s="750"/>
      <c r="MFG281" s="750"/>
      <c r="MFH281" s="750"/>
      <c r="MFI281" s="750"/>
      <c r="MFJ281" s="750"/>
      <c r="MFK281" s="750"/>
      <c r="MFL281" s="750"/>
      <c r="MFM281" s="750"/>
      <c r="MFN281" s="750"/>
      <c r="MFO281" s="750"/>
      <c r="MFP281" s="750"/>
      <c r="MFQ281" s="750"/>
      <c r="MFR281" s="750"/>
      <c r="MFS281" s="750"/>
      <c r="MFT281" s="750"/>
      <c r="MFU281" s="750"/>
      <c r="MFV281" s="750"/>
      <c r="MFW281" s="750"/>
      <c r="MFX281" s="750"/>
      <c r="MFY281" s="750"/>
      <c r="MFZ281" s="750"/>
      <c r="MGA281" s="750"/>
      <c r="MGB281" s="750"/>
      <c r="MGC281" s="750"/>
      <c r="MGD281" s="750"/>
      <c r="MGE281" s="750"/>
      <c r="MGF281" s="750"/>
      <c r="MGG281" s="750"/>
      <c r="MGH281" s="750"/>
      <c r="MGI281" s="750"/>
      <c r="MGJ281" s="750"/>
      <c r="MGK281" s="750"/>
      <c r="MGL281" s="750"/>
      <c r="MGM281" s="750"/>
      <c r="MGN281" s="750"/>
      <c r="MGO281" s="750"/>
      <c r="MGP281" s="748"/>
      <c r="MGQ281" s="748"/>
      <c r="MGR281" s="748"/>
      <c r="MGS281" s="748"/>
      <c r="MGT281" s="748"/>
      <c r="MGU281" s="748"/>
      <c r="MGV281" s="748"/>
      <c r="MGW281" s="748"/>
      <c r="MGX281" s="748"/>
      <c r="MGY281" s="748"/>
      <c r="MGZ281" s="748"/>
      <c r="MHA281" s="748"/>
      <c r="MHB281" s="748"/>
      <c r="MHC281" s="748"/>
      <c r="MHD281" s="748"/>
      <c r="MHE281" s="748"/>
      <c r="MHF281" s="748"/>
      <c r="MHG281" s="748"/>
      <c r="MHH281" s="748"/>
      <c r="MHI281" s="748"/>
      <c r="MHJ281" s="748"/>
      <c r="MHK281" s="748"/>
      <c r="MHL281" s="748"/>
      <c r="MHM281" s="748"/>
      <c r="MHN281" s="749"/>
      <c r="MHO281" s="749"/>
      <c r="MHP281" s="749"/>
      <c r="MHQ281" s="749"/>
      <c r="MHR281" s="749"/>
      <c r="MHS281" s="748"/>
      <c r="MHT281" s="748"/>
      <c r="MHU281" s="749"/>
      <c r="MHV281" s="749"/>
      <c r="MHW281" s="748"/>
      <c r="MHX281" s="748"/>
      <c r="MHY281" s="749"/>
      <c r="MHZ281" s="749"/>
      <c r="MIA281" s="748"/>
      <c r="MIB281" s="748"/>
      <c r="MIC281" s="748"/>
      <c r="MID281" s="748"/>
      <c r="MIE281" s="748"/>
      <c r="MIF281" s="748"/>
      <c r="MIG281" s="748"/>
      <c r="MIH281" s="749"/>
      <c r="MII281" s="749"/>
      <c r="MIJ281" s="748"/>
      <c r="MIK281" s="748"/>
      <c r="MIL281" s="749"/>
      <c r="MIM281" s="749"/>
      <c r="MIN281" s="748"/>
      <c r="MIO281" s="748"/>
      <c r="MIP281" s="748"/>
      <c r="MIQ281" s="748"/>
      <c r="MIR281" s="748"/>
      <c r="MIS281" s="746"/>
      <c r="MIT281" s="751"/>
      <c r="MIU281" s="748"/>
      <c r="MIV281" s="748"/>
      <c r="MIW281" s="748"/>
      <c r="MIX281" s="748"/>
      <c r="MIY281" s="748"/>
      <c r="MIZ281" s="748"/>
      <c r="MJA281" s="748"/>
      <c r="MJB281" s="750"/>
      <c r="MJC281" s="750"/>
      <c r="MJD281" s="750"/>
      <c r="MJE281" s="750"/>
      <c r="MJF281" s="750"/>
      <c r="MJG281" s="750"/>
      <c r="MJH281" s="750"/>
      <c r="MJI281" s="750"/>
      <c r="MJJ281" s="750"/>
      <c r="MJK281" s="750"/>
      <c r="MJL281" s="750"/>
      <c r="MJM281" s="750"/>
      <c r="MJN281" s="750"/>
      <c r="MJO281" s="750"/>
      <c r="MJP281" s="750"/>
      <c r="MJQ281" s="750"/>
      <c r="MJR281" s="750"/>
      <c r="MJS281" s="750"/>
      <c r="MJT281" s="750"/>
      <c r="MJU281" s="750"/>
      <c r="MJV281" s="750"/>
      <c r="MJW281" s="750"/>
      <c r="MJX281" s="750"/>
      <c r="MJY281" s="750"/>
      <c r="MJZ281" s="750"/>
      <c r="MKA281" s="750"/>
      <c r="MKB281" s="750"/>
      <c r="MKC281" s="750"/>
      <c r="MKD281" s="750"/>
      <c r="MKE281" s="750"/>
      <c r="MKF281" s="750"/>
      <c r="MKG281" s="750"/>
      <c r="MKH281" s="750"/>
      <c r="MKI281" s="750"/>
      <c r="MKJ281" s="750"/>
      <c r="MKK281" s="750"/>
      <c r="MKL281" s="750"/>
      <c r="MKM281" s="750"/>
      <c r="MKN281" s="750"/>
      <c r="MKO281" s="750"/>
      <c r="MKP281" s="750"/>
      <c r="MKQ281" s="750"/>
      <c r="MKR281" s="750"/>
      <c r="MKS281" s="750"/>
      <c r="MKT281" s="748"/>
      <c r="MKU281" s="748"/>
      <c r="MKV281" s="748"/>
      <c r="MKW281" s="748"/>
      <c r="MKX281" s="748"/>
      <c r="MKY281" s="748"/>
      <c r="MKZ281" s="748"/>
      <c r="MLA281" s="748"/>
      <c r="MLB281" s="748"/>
      <c r="MLC281" s="748"/>
      <c r="MLD281" s="748"/>
      <c r="MLE281" s="748"/>
      <c r="MLF281" s="748"/>
      <c r="MLG281" s="748"/>
      <c r="MLH281" s="748"/>
      <c r="MLI281" s="748"/>
      <c r="MLJ281" s="748"/>
      <c r="MLK281" s="748"/>
      <c r="MLL281" s="748"/>
      <c r="MLM281" s="748"/>
      <c r="MLN281" s="748"/>
      <c r="MLO281" s="748"/>
      <c r="MLP281" s="748"/>
      <c r="MLQ281" s="748"/>
      <c r="MLR281" s="749"/>
      <c r="MLS281" s="749"/>
      <c r="MLT281" s="749"/>
      <c r="MLU281" s="749"/>
      <c r="MLV281" s="749"/>
      <c r="MLW281" s="748"/>
      <c r="MLX281" s="748"/>
      <c r="MLY281" s="749"/>
      <c r="MLZ281" s="749"/>
      <c r="MMA281" s="748"/>
      <c r="MMB281" s="748"/>
      <c r="MMC281" s="749"/>
      <c r="MMD281" s="749"/>
      <c r="MME281" s="748"/>
      <c r="MMF281" s="748"/>
      <c r="MMG281" s="748"/>
      <c r="MMH281" s="748"/>
      <c r="MMI281" s="748"/>
      <c r="MMJ281" s="748"/>
      <c r="MMK281" s="748"/>
      <c r="MML281" s="749"/>
      <c r="MMM281" s="749"/>
      <c r="MMN281" s="748"/>
      <c r="MMO281" s="748"/>
      <c r="MMP281" s="749"/>
      <c r="MMQ281" s="749"/>
      <c r="MMR281" s="748"/>
      <c r="MMS281" s="748"/>
      <c r="MMT281" s="748"/>
      <c r="MMU281" s="748"/>
      <c r="MMV281" s="748"/>
      <c r="MMW281" s="746"/>
      <c r="MMX281" s="751"/>
      <c r="MMY281" s="748"/>
      <c r="MMZ281" s="748"/>
      <c r="MNA281" s="748"/>
      <c r="MNB281" s="748"/>
      <c r="MNC281" s="748"/>
      <c r="MND281" s="748"/>
      <c r="MNE281" s="748"/>
      <c r="MNF281" s="750"/>
      <c r="MNG281" s="750"/>
      <c r="MNH281" s="750"/>
      <c r="MNI281" s="750"/>
      <c r="MNJ281" s="750"/>
      <c r="MNK281" s="750"/>
      <c r="MNL281" s="750"/>
      <c r="MNM281" s="750"/>
      <c r="MNN281" s="750"/>
      <c r="MNO281" s="750"/>
      <c r="MNP281" s="750"/>
      <c r="MNQ281" s="750"/>
      <c r="MNR281" s="750"/>
      <c r="MNS281" s="750"/>
      <c r="MNT281" s="750"/>
      <c r="MNU281" s="750"/>
      <c r="MNV281" s="750"/>
      <c r="MNW281" s="750"/>
      <c r="MNX281" s="750"/>
      <c r="MNY281" s="750"/>
      <c r="MNZ281" s="750"/>
      <c r="MOA281" s="750"/>
      <c r="MOB281" s="750"/>
      <c r="MOC281" s="750"/>
      <c r="MOD281" s="750"/>
      <c r="MOE281" s="750"/>
      <c r="MOF281" s="750"/>
      <c r="MOG281" s="750"/>
      <c r="MOH281" s="750"/>
      <c r="MOI281" s="750"/>
      <c r="MOJ281" s="750"/>
      <c r="MOK281" s="750"/>
      <c r="MOL281" s="750"/>
      <c r="MOM281" s="750"/>
      <c r="MON281" s="750"/>
      <c r="MOO281" s="750"/>
      <c r="MOP281" s="750"/>
      <c r="MOQ281" s="750"/>
      <c r="MOR281" s="750"/>
      <c r="MOS281" s="750"/>
      <c r="MOT281" s="750"/>
      <c r="MOU281" s="750"/>
      <c r="MOV281" s="750"/>
      <c r="MOW281" s="750"/>
      <c r="MOX281" s="748"/>
      <c r="MOY281" s="748"/>
      <c r="MOZ281" s="748"/>
      <c r="MPA281" s="748"/>
      <c r="MPB281" s="748"/>
      <c r="MPC281" s="748"/>
      <c r="MPD281" s="748"/>
      <c r="MPE281" s="748"/>
      <c r="MPF281" s="748"/>
      <c r="MPG281" s="748"/>
      <c r="MPH281" s="748"/>
      <c r="MPI281" s="748"/>
      <c r="MPJ281" s="748"/>
      <c r="MPK281" s="748"/>
      <c r="MPL281" s="748"/>
      <c r="MPM281" s="748"/>
      <c r="MPN281" s="748"/>
      <c r="MPO281" s="748"/>
      <c r="MPP281" s="748"/>
      <c r="MPQ281" s="748"/>
      <c r="MPR281" s="748"/>
      <c r="MPS281" s="748"/>
      <c r="MPT281" s="748"/>
      <c r="MPU281" s="748"/>
      <c r="MPV281" s="749"/>
      <c r="MPW281" s="749"/>
      <c r="MPX281" s="749"/>
      <c r="MPY281" s="749"/>
      <c r="MPZ281" s="749"/>
      <c r="MQA281" s="748"/>
      <c r="MQB281" s="748"/>
      <c r="MQC281" s="749"/>
      <c r="MQD281" s="749"/>
      <c r="MQE281" s="748"/>
      <c r="MQF281" s="748"/>
      <c r="MQG281" s="749"/>
      <c r="MQH281" s="749"/>
      <c r="MQI281" s="748"/>
      <c r="MQJ281" s="748"/>
      <c r="MQK281" s="748"/>
      <c r="MQL281" s="748"/>
      <c r="MQM281" s="748"/>
      <c r="MQN281" s="748"/>
      <c r="MQO281" s="748"/>
      <c r="MQP281" s="749"/>
      <c r="MQQ281" s="749"/>
      <c r="MQR281" s="748"/>
      <c r="MQS281" s="748"/>
      <c r="MQT281" s="749"/>
      <c r="MQU281" s="749"/>
      <c r="MQV281" s="748"/>
      <c r="MQW281" s="748"/>
      <c r="MQX281" s="748"/>
      <c r="MQY281" s="748"/>
      <c r="MQZ281" s="748"/>
      <c r="MRA281" s="746"/>
      <c r="MRB281" s="751"/>
      <c r="MRC281" s="748"/>
      <c r="MRD281" s="748"/>
      <c r="MRE281" s="748"/>
      <c r="MRF281" s="748"/>
      <c r="MRG281" s="748"/>
      <c r="MRH281" s="748"/>
      <c r="MRI281" s="748"/>
      <c r="MRJ281" s="750"/>
      <c r="MRK281" s="750"/>
      <c r="MRL281" s="750"/>
      <c r="MRM281" s="750"/>
      <c r="MRN281" s="750"/>
      <c r="MRO281" s="750"/>
      <c r="MRP281" s="750"/>
      <c r="MRQ281" s="750"/>
      <c r="MRR281" s="750"/>
      <c r="MRS281" s="750"/>
      <c r="MRT281" s="750"/>
      <c r="MRU281" s="750"/>
      <c r="MRV281" s="750"/>
      <c r="MRW281" s="750"/>
      <c r="MRX281" s="750"/>
      <c r="MRY281" s="750"/>
      <c r="MRZ281" s="750"/>
      <c r="MSA281" s="750"/>
      <c r="MSB281" s="750"/>
      <c r="MSC281" s="750"/>
      <c r="MSD281" s="750"/>
      <c r="MSE281" s="750"/>
      <c r="MSF281" s="750"/>
      <c r="MSG281" s="750"/>
      <c r="MSH281" s="750"/>
      <c r="MSI281" s="750"/>
      <c r="MSJ281" s="750"/>
      <c r="MSK281" s="750"/>
      <c r="MSL281" s="750"/>
      <c r="MSM281" s="750"/>
      <c r="MSN281" s="750"/>
      <c r="MSO281" s="750"/>
      <c r="MSP281" s="750"/>
      <c r="MSQ281" s="750"/>
      <c r="MSR281" s="750"/>
      <c r="MSS281" s="750"/>
      <c r="MST281" s="750"/>
      <c r="MSU281" s="750"/>
      <c r="MSV281" s="750"/>
      <c r="MSW281" s="750"/>
      <c r="MSX281" s="750"/>
      <c r="MSY281" s="750"/>
      <c r="MSZ281" s="750"/>
      <c r="MTA281" s="750"/>
      <c r="MTB281" s="748"/>
      <c r="MTC281" s="748"/>
      <c r="MTD281" s="748"/>
      <c r="MTE281" s="748"/>
      <c r="MTF281" s="748"/>
      <c r="MTG281" s="748"/>
      <c r="MTH281" s="748"/>
      <c r="MTI281" s="748"/>
      <c r="MTJ281" s="748"/>
      <c r="MTK281" s="748"/>
      <c r="MTL281" s="748"/>
      <c r="MTM281" s="748"/>
      <c r="MTN281" s="748"/>
      <c r="MTO281" s="748"/>
      <c r="MTP281" s="748"/>
      <c r="MTQ281" s="748"/>
      <c r="MTR281" s="748"/>
      <c r="MTS281" s="748"/>
      <c r="MTT281" s="748"/>
      <c r="MTU281" s="748"/>
      <c r="MTV281" s="748"/>
      <c r="MTW281" s="748"/>
      <c r="MTX281" s="748"/>
      <c r="MTY281" s="748"/>
      <c r="MTZ281" s="749"/>
      <c r="MUA281" s="749"/>
      <c r="MUB281" s="749"/>
      <c r="MUC281" s="749"/>
      <c r="MUD281" s="749"/>
      <c r="MUE281" s="748"/>
      <c r="MUF281" s="748"/>
      <c r="MUG281" s="749"/>
      <c r="MUH281" s="749"/>
      <c r="MUI281" s="748"/>
      <c r="MUJ281" s="748"/>
      <c r="MUK281" s="749"/>
      <c r="MUL281" s="749"/>
      <c r="MUM281" s="748"/>
      <c r="MUN281" s="748"/>
      <c r="MUO281" s="748"/>
      <c r="MUP281" s="748"/>
      <c r="MUQ281" s="748"/>
      <c r="MUR281" s="748"/>
      <c r="MUS281" s="748"/>
      <c r="MUT281" s="749"/>
      <c r="MUU281" s="749"/>
      <c r="MUV281" s="748"/>
      <c r="MUW281" s="748"/>
      <c r="MUX281" s="749"/>
      <c r="MUY281" s="749"/>
      <c r="MUZ281" s="748"/>
      <c r="MVA281" s="748"/>
      <c r="MVB281" s="748"/>
      <c r="MVC281" s="748"/>
      <c r="MVD281" s="748"/>
      <c r="MVE281" s="746"/>
      <c r="MVF281" s="751"/>
      <c r="MVG281" s="748"/>
      <c r="MVH281" s="748"/>
      <c r="MVI281" s="748"/>
      <c r="MVJ281" s="748"/>
      <c r="MVK281" s="748"/>
      <c r="MVL281" s="748"/>
      <c r="MVM281" s="748"/>
      <c r="MVN281" s="750"/>
      <c r="MVO281" s="750"/>
      <c r="MVP281" s="750"/>
      <c r="MVQ281" s="750"/>
      <c r="MVR281" s="750"/>
      <c r="MVS281" s="750"/>
      <c r="MVT281" s="750"/>
      <c r="MVU281" s="750"/>
      <c r="MVV281" s="750"/>
      <c r="MVW281" s="750"/>
      <c r="MVX281" s="750"/>
      <c r="MVY281" s="750"/>
      <c r="MVZ281" s="750"/>
      <c r="MWA281" s="750"/>
      <c r="MWB281" s="750"/>
      <c r="MWC281" s="750"/>
      <c r="MWD281" s="750"/>
      <c r="MWE281" s="750"/>
      <c r="MWF281" s="750"/>
      <c r="MWG281" s="750"/>
      <c r="MWH281" s="750"/>
      <c r="MWI281" s="750"/>
      <c r="MWJ281" s="750"/>
      <c r="MWK281" s="750"/>
      <c r="MWL281" s="750"/>
      <c r="MWM281" s="750"/>
      <c r="MWN281" s="750"/>
      <c r="MWO281" s="750"/>
      <c r="MWP281" s="750"/>
      <c r="MWQ281" s="750"/>
      <c r="MWR281" s="750"/>
      <c r="MWS281" s="750"/>
      <c r="MWT281" s="750"/>
      <c r="MWU281" s="750"/>
      <c r="MWV281" s="750"/>
      <c r="MWW281" s="750"/>
      <c r="MWX281" s="750"/>
      <c r="MWY281" s="750"/>
      <c r="MWZ281" s="750"/>
      <c r="MXA281" s="750"/>
      <c r="MXB281" s="750"/>
      <c r="MXC281" s="750"/>
      <c r="MXD281" s="750"/>
      <c r="MXE281" s="750"/>
      <c r="MXF281" s="748"/>
      <c r="MXG281" s="748"/>
      <c r="MXH281" s="748"/>
      <c r="MXI281" s="748"/>
      <c r="MXJ281" s="748"/>
      <c r="MXK281" s="748"/>
      <c r="MXL281" s="748"/>
      <c r="MXM281" s="748"/>
      <c r="MXN281" s="748"/>
      <c r="MXO281" s="748"/>
      <c r="MXP281" s="748"/>
      <c r="MXQ281" s="748"/>
      <c r="MXR281" s="748"/>
      <c r="MXS281" s="748"/>
      <c r="MXT281" s="748"/>
      <c r="MXU281" s="748"/>
      <c r="MXV281" s="748"/>
      <c r="MXW281" s="748"/>
      <c r="MXX281" s="748"/>
      <c r="MXY281" s="748"/>
      <c r="MXZ281" s="748"/>
      <c r="MYA281" s="748"/>
      <c r="MYB281" s="748"/>
      <c r="MYC281" s="748"/>
      <c r="MYD281" s="749"/>
      <c r="MYE281" s="749"/>
      <c r="MYF281" s="749"/>
      <c r="MYG281" s="749"/>
      <c r="MYH281" s="749"/>
      <c r="MYI281" s="748"/>
      <c r="MYJ281" s="748"/>
      <c r="MYK281" s="749"/>
      <c r="MYL281" s="749"/>
      <c r="MYM281" s="748"/>
      <c r="MYN281" s="748"/>
      <c r="MYO281" s="749"/>
      <c r="MYP281" s="749"/>
      <c r="MYQ281" s="748"/>
      <c r="MYR281" s="748"/>
      <c r="MYS281" s="748"/>
      <c r="MYT281" s="748"/>
      <c r="MYU281" s="748"/>
      <c r="MYV281" s="748"/>
      <c r="MYW281" s="748"/>
      <c r="MYX281" s="749"/>
      <c r="MYY281" s="749"/>
      <c r="MYZ281" s="748"/>
      <c r="MZA281" s="748"/>
      <c r="MZB281" s="749"/>
      <c r="MZC281" s="749"/>
      <c r="MZD281" s="748"/>
      <c r="MZE281" s="748"/>
      <c r="MZF281" s="748"/>
      <c r="MZG281" s="748"/>
      <c r="MZH281" s="748"/>
      <c r="MZI281" s="746"/>
      <c r="MZJ281" s="751"/>
      <c r="MZK281" s="748"/>
      <c r="MZL281" s="748"/>
      <c r="MZM281" s="748"/>
      <c r="MZN281" s="748"/>
      <c r="MZO281" s="748"/>
      <c r="MZP281" s="748"/>
      <c r="MZQ281" s="748"/>
      <c r="MZR281" s="750"/>
      <c r="MZS281" s="750"/>
      <c r="MZT281" s="750"/>
      <c r="MZU281" s="750"/>
      <c r="MZV281" s="750"/>
      <c r="MZW281" s="750"/>
      <c r="MZX281" s="750"/>
      <c r="MZY281" s="750"/>
      <c r="MZZ281" s="750"/>
      <c r="NAA281" s="750"/>
      <c r="NAB281" s="750"/>
      <c r="NAC281" s="750"/>
      <c r="NAD281" s="750"/>
      <c r="NAE281" s="750"/>
      <c r="NAF281" s="750"/>
      <c r="NAG281" s="750"/>
      <c r="NAH281" s="750"/>
      <c r="NAI281" s="750"/>
      <c r="NAJ281" s="750"/>
      <c r="NAK281" s="750"/>
      <c r="NAL281" s="750"/>
      <c r="NAM281" s="750"/>
      <c r="NAN281" s="750"/>
      <c r="NAO281" s="750"/>
      <c r="NAP281" s="750"/>
      <c r="NAQ281" s="750"/>
      <c r="NAR281" s="750"/>
      <c r="NAS281" s="750"/>
      <c r="NAT281" s="750"/>
      <c r="NAU281" s="750"/>
      <c r="NAV281" s="750"/>
      <c r="NAW281" s="750"/>
      <c r="NAX281" s="750"/>
      <c r="NAY281" s="750"/>
      <c r="NAZ281" s="750"/>
      <c r="NBA281" s="750"/>
      <c r="NBB281" s="750"/>
      <c r="NBC281" s="750"/>
      <c r="NBD281" s="750"/>
      <c r="NBE281" s="750"/>
      <c r="NBF281" s="750"/>
      <c r="NBG281" s="750"/>
      <c r="NBH281" s="750"/>
      <c r="NBI281" s="750"/>
      <c r="NBJ281" s="748"/>
      <c r="NBK281" s="748"/>
      <c r="NBL281" s="748"/>
      <c r="NBM281" s="748"/>
      <c r="NBN281" s="748"/>
      <c r="NBO281" s="748"/>
      <c r="NBP281" s="748"/>
      <c r="NBQ281" s="748"/>
      <c r="NBR281" s="748"/>
      <c r="NBS281" s="748"/>
      <c r="NBT281" s="748"/>
      <c r="NBU281" s="748"/>
      <c r="NBV281" s="748"/>
      <c r="NBW281" s="748"/>
      <c r="NBX281" s="748"/>
      <c r="NBY281" s="748"/>
      <c r="NBZ281" s="748"/>
      <c r="NCA281" s="748"/>
      <c r="NCB281" s="748"/>
      <c r="NCC281" s="748"/>
      <c r="NCD281" s="748"/>
      <c r="NCE281" s="748"/>
      <c r="NCF281" s="748"/>
      <c r="NCG281" s="748"/>
      <c r="NCH281" s="749"/>
      <c r="NCI281" s="749"/>
      <c r="NCJ281" s="749"/>
      <c r="NCK281" s="749"/>
      <c r="NCL281" s="749"/>
      <c r="NCM281" s="748"/>
      <c r="NCN281" s="748"/>
      <c r="NCO281" s="749"/>
      <c r="NCP281" s="749"/>
      <c r="NCQ281" s="748"/>
      <c r="NCR281" s="748"/>
      <c r="NCS281" s="749"/>
      <c r="NCT281" s="749"/>
      <c r="NCU281" s="748"/>
      <c r="NCV281" s="748"/>
      <c r="NCW281" s="748"/>
      <c r="NCX281" s="748"/>
      <c r="NCY281" s="748"/>
      <c r="NCZ281" s="748"/>
      <c r="NDA281" s="748"/>
      <c r="NDB281" s="749"/>
      <c r="NDC281" s="749"/>
      <c r="NDD281" s="748"/>
      <c r="NDE281" s="748"/>
      <c r="NDF281" s="749"/>
      <c r="NDG281" s="749"/>
      <c r="NDH281" s="748"/>
      <c r="NDI281" s="748"/>
      <c r="NDJ281" s="748"/>
      <c r="NDK281" s="748"/>
      <c r="NDL281" s="748"/>
      <c r="NDM281" s="746"/>
      <c r="NDN281" s="751"/>
      <c r="NDO281" s="748"/>
      <c r="NDP281" s="748"/>
      <c r="NDQ281" s="748"/>
      <c r="NDR281" s="748"/>
      <c r="NDS281" s="748"/>
      <c r="NDT281" s="748"/>
      <c r="NDU281" s="748"/>
      <c r="NDV281" s="750"/>
      <c r="NDW281" s="750"/>
      <c r="NDX281" s="750"/>
      <c r="NDY281" s="750"/>
      <c r="NDZ281" s="750"/>
      <c r="NEA281" s="750"/>
      <c r="NEB281" s="750"/>
      <c r="NEC281" s="750"/>
      <c r="NED281" s="750"/>
      <c r="NEE281" s="750"/>
      <c r="NEF281" s="750"/>
      <c r="NEG281" s="750"/>
      <c r="NEH281" s="750"/>
      <c r="NEI281" s="750"/>
      <c r="NEJ281" s="750"/>
      <c r="NEK281" s="750"/>
      <c r="NEL281" s="750"/>
      <c r="NEM281" s="750"/>
      <c r="NEN281" s="750"/>
      <c r="NEO281" s="750"/>
      <c r="NEP281" s="750"/>
      <c r="NEQ281" s="750"/>
      <c r="NER281" s="750"/>
      <c r="NES281" s="750"/>
      <c r="NET281" s="750"/>
      <c r="NEU281" s="750"/>
      <c r="NEV281" s="750"/>
      <c r="NEW281" s="750"/>
      <c r="NEX281" s="750"/>
      <c r="NEY281" s="750"/>
      <c r="NEZ281" s="750"/>
      <c r="NFA281" s="750"/>
      <c r="NFB281" s="750"/>
      <c r="NFC281" s="750"/>
      <c r="NFD281" s="750"/>
      <c r="NFE281" s="750"/>
      <c r="NFF281" s="750"/>
      <c r="NFG281" s="750"/>
      <c r="NFH281" s="750"/>
      <c r="NFI281" s="750"/>
      <c r="NFJ281" s="750"/>
      <c r="NFK281" s="750"/>
      <c r="NFL281" s="750"/>
      <c r="NFM281" s="750"/>
      <c r="NFN281" s="748"/>
      <c r="NFO281" s="748"/>
      <c r="NFP281" s="748"/>
      <c r="NFQ281" s="748"/>
      <c r="NFR281" s="748"/>
      <c r="NFS281" s="748"/>
      <c r="NFT281" s="748"/>
      <c r="NFU281" s="748"/>
      <c r="NFV281" s="748"/>
      <c r="NFW281" s="748"/>
      <c r="NFX281" s="748"/>
      <c r="NFY281" s="748"/>
      <c r="NFZ281" s="748"/>
      <c r="NGA281" s="748"/>
      <c r="NGB281" s="748"/>
      <c r="NGC281" s="748"/>
      <c r="NGD281" s="748"/>
      <c r="NGE281" s="748"/>
      <c r="NGF281" s="748"/>
      <c r="NGG281" s="748"/>
      <c r="NGH281" s="748"/>
      <c r="NGI281" s="748"/>
      <c r="NGJ281" s="748"/>
      <c r="NGK281" s="748"/>
      <c r="NGL281" s="749"/>
      <c r="NGM281" s="749"/>
      <c r="NGN281" s="749"/>
      <c r="NGO281" s="749"/>
      <c r="NGP281" s="749"/>
      <c r="NGQ281" s="748"/>
      <c r="NGR281" s="748"/>
      <c r="NGS281" s="749"/>
      <c r="NGT281" s="749"/>
      <c r="NGU281" s="748"/>
      <c r="NGV281" s="748"/>
      <c r="NGW281" s="749"/>
      <c r="NGX281" s="749"/>
      <c r="NGY281" s="748"/>
      <c r="NGZ281" s="748"/>
      <c r="NHA281" s="748"/>
      <c r="NHB281" s="748"/>
      <c r="NHC281" s="748"/>
      <c r="NHD281" s="748"/>
      <c r="NHE281" s="748"/>
      <c r="NHF281" s="749"/>
      <c r="NHG281" s="749"/>
      <c r="NHH281" s="748"/>
      <c r="NHI281" s="748"/>
      <c r="NHJ281" s="749"/>
      <c r="NHK281" s="749"/>
      <c r="NHL281" s="748"/>
      <c r="NHM281" s="748"/>
      <c r="NHN281" s="748"/>
      <c r="NHO281" s="748"/>
      <c r="NHP281" s="748"/>
      <c r="NHQ281" s="746"/>
      <c r="NHR281" s="751"/>
      <c r="NHS281" s="748"/>
      <c r="NHT281" s="748"/>
      <c r="NHU281" s="748"/>
      <c r="NHV281" s="748"/>
      <c r="NHW281" s="748"/>
      <c r="NHX281" s="748"/>
      <c r="NHY281" s="748"/>
      <c r="NHZ281" s="750"/>
      <c r="NIA281" s="750"/>
      <c r="NIB281" s="750"/>
      <c r="NIC281" s="750"/>
      <c r="NID281" s="750"/>
      <c r="NIE281" s="750"/>
      <c r="NIF281" s="750"/>
      <c r="NIG281" s="750"/>
      <c r="NIH281" s="750"/>
      <c r="NII281" s="750"/>
      <c r="NIJ281" s="750"/>
      <c r="NIK281" s="750"/>
      <c r="NIL281" s="750"/>
      <c r="NIM281" s="750"/>
      <c r="NIN281" s="750"/>
      <c r="NIO281" s="750"/>
      <c r="NIP281" s="750"/>
      <c r="NIQ281" s="750"/>
      <c r="NIR281" s="750"/>
      <c r="NIS281" s="750"/>
      <c r="NIT281" s="750"/>
      <c r="NIU281" s="750"/>
      <c r="NIV281" s="750"/>
      <c r="NIW281" s="750"/>
      <c r="NIX281" s="750"/>
      <c r="NIY281" s="750"/>
      <c r="NIZ281" s="750"/>
      <c r="NJA281" s="750"/>
      <c r="NJB281" s="750"/>
      <c r="NJC281" s="750"/>
      <c r="NJD281" s="750"/>
      <c r="NJE281" s="750"/>
      <c r="NJF281" s="750"/>
      <c r="NJG281" s="750"/>
      <c r="NJH281" s="750"/>
      <c r="NJI281" s="750"/>
      <c r="NJJ281" s="750"/>
      <c r="NJK281" s="750"/>
      <c r="NJL281" s="750"/>
      <c r="NJM281" s="750"/>
      <c r="NJN281" s="750"/>
      <c r="NJO281" s="750"/>
      <c r="NJP281" s="750"/>
      <c r="NJQ281" s="750"/>
      <c r="NJR281" s="748"/>
      <c r="NJS281" s="748"/>
      <c r="NJT281" s="748"/>
      <c r="NJU281" s="748"/>
      <c r="NJV281" s="748"/>
      <c r="NJW281" s="748"/>
      <c r="NJX281" s="748"/>
      <c r="NJY281" s="748"/>
      <c r="NJZ281" s="748"/>
      <c r="NKA281" s="748"/>
      <c r="NKB281" s="748"/>
      <c r="NKC281" s="748"/>
      <c r="NKD281" s="748"/>
      <c r="NKE281" s="748"/>
      <c r="NKF281" s="748"/>
      <c r="NKG281" s="748"/>
      <c r="NKH281" s="748"/>
      <c r="NKI281" s="748"/>
      <c r="NKJ281" s="748"/>
      <c r="NKK281" s="748"/>
      <c r="NKL281" s="748"/>
      <c r="NKM281" s="748"/>
      <c r="NKN281" s="748"/>
      <c r="NKO281" s="748"/>
      <c r="NKP281" s="749"/>
      <c r="NKQ281" s="749"/>
      <c r="NKR281" s="749"/>
      <c r="NKS281" s="749"/>
      <c r="NKT281" s="749"/>
      <c r="NKU281" s="748"/>
      <c r="NKV281" s="748"/>
      <c r="NKW281" s="749"/>
      <c r="NKX281" s="749"/>
      <c r="NKY281" s="748"/>
      <c r="NKZ281" s="748"/>
      <c r="NLA281" s="749"/>
      <c r="NLB281" s="749"/>
      <c r="NLC281" s="748"/>
      <c r="NLD281" s="748"/>
      <c r="NLE281" s="748"/>
      <c r="NLF281" s="748"/>
      <c r="NLG281" s="748"/>
      <c r="NLH281" s="748"/>
      <c r="NLI281" s="748"/>
      <c r="NLJ281" s="749"/>
      <c r="NLK281" s="749"/>
      <c r="NLL281" s="748"/>
      <c r="NLM281" s="748"/>
      <c r="NLN281" s="749"/>
      <c r="NLO281" s="749"/>
      <c r="NLP281" s="748"/>
      <c r="NLQ281" s="748"/>
      <c r="NLR281" s="748"/>
      <c r="NLS281" s="748"/>
      <c r="NLT281" s="748"/>
      <c r="NLU281" s="746"/>
      <c r="NLV281" s="751"/>
      <c r="NLW281" s="748"/>
      <c r="NLX281" s="748"/>
      <c r="NLY281" s="748"/>
      <c r="NLZ281" s="748"/>
      <c r="NMA281" s="748"/>
      <c r="NMB281" s="748"/>
      <c r="NMC281" s="748"/>
      <c r="NMD281" s="750"/>
      <c r="NME281" s="750"/>
      <c r="NMF281" s="750"/>
      <c r="NMG281" s="750"/>
      <c r="NMH281" s="750"/>
      <c r="NMI281" s="750"/>
      <c r="NMJ281" s="750"/>
      <c r="NMK281" s="750"/>
      <c r="NML281" s="750"/>
      <c r="NMM281" s="750"/>
      <c r="NMN281" s="750"/>
      <c r="NMO281" s="750"/>
      <c r="NMP281" s="750"/>
      <c r="NMQ281" s="750"/>
      <c r="NMR281" s="750"/>
      <c r="NMS281" s="750"/>
      <c r="NMT281" s="750"/>
      <c r="NMU281" s="750"/>
      <c r="NMV281" s="750"/>
      <c r="NMW281" s="750"/>
      <c r="NMX281" s="750"/>
      <c r="NMY281" s="750"/>
      <c r="NMZ281" s="750"/>
      <c r="NNA281" s="750"/>
      <c r="NNB281" s="750"/>
      <c r="NNC281" s="750"/>
      <c r="NND281" s="750"/>
      <c r="NNE281" s="750"/>
      <c r="NNF281" s="750"/>
      <c r="NNG281" s="750"/>
      <c r="NNH281" s="750"/>
      <c r="NNI281" s="750"/>
      <c r="NNJ281" s="750"/>
      <c r="NNK281" s="750"/>
      <c r="NNL281" s="750"/>
      <c r="NNM281" s="750"/>
      <c r="NNN281" s="750"/>
      <c r="NNO281" s="750"/>
      <c r="NNP281" s="750"/>
      <c r="NNQ281" s="750"/>
      <c r="NNR281" s="750"/>
      <c r="NNS281" s="750"/>
      <c r="NNT281" s="750"/>
      <c r="NNU281" s="750"/>
      <c r="NNV281" s="748"/>
      <c r="NNW281" s="748"/>
      <c r="NNX281" s="748"/>
      <c r="NNY281" s="748"/>
      <c r="NNZ281" s="748"/>
      <c r="NOA281" s="748"/>
      <c r="NOB281" s="748"/>
      <c r="NOC281" s="748"/>
      <c r="NOD281" s="748"/>
      <c r="NOE281" s="748"/>
      <c r="NOF281" s="748"/>
      <c r="NOG281" s="748"/>
      <c r="NOH281" s="748"/>
      <c r="NOI281" s="748"/>
      <c r="NOJ281" s="748"/>
      <c r="NOK281" s="748"/>
      <c r="NOL281" s="748"/>
      <c r="NOM281" s="748"/>
      <c r="NON281" s="748"/>
      <c r="NOO281" s="748"/>
      <c r="NOP281" s="748"/>
      <c r="NOQ281" s="748"/>
      <c r="NOR281" s="748"/>
      <c r="NOS281" s="748"/>
      <c r="NOT281" s="749"/>
      <c r="NOU281" s="749"/>
      <c r="NOV281" s="749"/>
      <c r="NOW281" s="749"/>
      <c r="NOX281" s="749"/>
      <c r="NOY281" s="748"/>
      <c r="NOZ281" s="748"/>
      <c r="NPA281" s="749"/>
      <c r="NPB281" s="749"/>
      <c r="NPC281" s="748"/>
      <c r="NPD281" s="748"/>
      <c r="NPE281" s="749"/>
      <c r="NPF281" s="749"/>
      <c r="NPG281" s="748"/>
      <c r="NPH281" s="748"/>
      <c r="NPI281" s="748"/>
      <c r="NPJ281" s="748"/>
      <c r="NPK281" s="748"/>
      <c r="NPL281" s="748"/>
      <c r="NPM281" s="748"/>
      <c r="NPN281" s="749"/>
      <c r="NPO281" s="749"/>
      <c r="NPP281" s="748"/>
      <c r="NPQ281" s="748"/>
      <c r="NPR281" s="749"/>
      <c r="NPS281" s="749"/>
      <c r="NPT281" s="748"/>
      <c r="NPU281" s="748"/>
      <c r="NPV281" s="748"/>
      <c r="NPW281" s="748"/>
      <c r="NPX281" s="748"/>
      <c r="NPY281" s="746"/>
      <c r="NPZ281" s="751"/>
      <c r="NQA281" s="748"/>
      <c r="NQB281" s="748"/>
      <c r="NQC281" s="748"/>
      <c r="NQD281" s="748"/>
      <c r="NQE281" s="748"/>
      <c r="NQF281" s="748"/>
      <c r="NQG281" s="748"/>
      <c r="NQH281" s="750"/>
      <c r="NQI281" s="750"/>
      <c r="NQJ281" s="750"/>
      <c r="NQK281" s="750"/>
      <c r="NQL281" s="750"/>
      <c r="NQM281" s="750"/>
      <c r="NQN281" s="750"/>
      <c r="NQO281" s="750"/>
      <c r="NQP281" s="750"/>
      <c r="NQQ281" s="750"/>
      <c r="NQR281" s="750"/>
      <c r="NQS281" s="750"/>
      <c r="NQT281" s="750"/>
      <c r="NQU281" s="750"/>
      <c r="NQV281" s="750"/>
      <c r="NQW281" s="750"/>
      <c r="NQX281" s="750"/>
      <c r="NQY281" s="750"/>
      <c r="NQZ281" s="750"/>
      <c r="NRA281" s="750"/>
      <c r="NRB281" s="750"/>
      <c r="NRC281" s="750"/>
      <c r="NRD281" s="750"/>
      <c r="NRE281" s="750"/>
      <c r="NRF281" s="750"/>
      <c r="NRG281" s="750"/>
      <c r="NRH281" s="750"/>
      <c r="NRI281" s="750"/>
      <c r="NRJ281" s="750"/>
      <c r="NRK281" s="750"/>
      <c r="NRL281" s="750"/>
      <c r="NRM281" s="750"/>
      <c r="NRN281" s="750"/>
      <c r="NRO281" s="750"/>
      <c r="NRP281" s="750"/>
      <c r="NRQ281" s="750"/>
      <c r="NRR281" s="750"/>
      <c r="NRS281" s="750"/>
      <c r="NRT281" s="750"/>
      <c r="NRU281" s="750"/>
      <c r="NRV281" s="750"/>
      <c r="NRW281" s="750"/>
      <c r="NRX281" s="750"/>
      <c r="NRY281" s="750"/>
      <c r="NRZ281" s="748"/>
      <c r="NSA281" s="748"/>
      <c r="NSB281" s="748"/>
      <c r="NSC281" s="748"/>
      <c r="NSD281" s="748"/>
      <c r="NSE281" s="748"/>
      <c r="NSF281" s="748"/>
      <c r="NSG281" s="748"/>
      <c r="NSH281" s="748"/>
      <c r="NSI281" s="748"/>
      <c r="NSJ281" s="748"/>
      <c r="NSK281" s="748"/>
      <c r="NSL281" s="748"/>
      <c r="NSM281" s="748"/>
      <c r="NSN281" s="748"/>
      <c r="NSO281" s="748"/>
      <c r="NSP281" s="748"/>
      <c r="NSQ281" s="748"/>
      <c r="NSR281" s="748"/>
      <c r="NSS281" s="748"/>
      <c r="NST281" s="748"/>
      <c r="NSU281" s="748"/>
      <c r="NSV281" s="748"/>
      <c r="NSW281" s="748"/>
      <c r="NSX281" s="749"/>
      <c r="NSY281" s="749"/>
      <c r="NSZ281" s="749"/>
      <c r="NTA281" s="749"/>
      <c r="NTB281" s="749"/>
      <c r="NTC281" s="748"/>
      <c r="NTD281" s="748"/>
      <c r="NTE281" s="749"/>
      <c r="NTF281" s="749"/>
      <c r="NTG281" s="748"/>
      <c r="NTH281" s="748"/>
      <c r="NTI281" s="749"/>
      <c r="NTJ281" s="749"/>
      <c r="NTK281" s="748"/>
      <c r="NTL281" s="748"/>
      <c r="NTM281" s="748"/>
      <c r="NTN281" s="748"/>
      <c r="NTO281" s="748"/>
      <c r="NTP281" s="748"/>
      <c r="NTQ281" s="748"/>
      <c r="NTR281" s="749"/>
      <c r="NTS281" s="749"/>
      <c r="NTT281" s="748"/>
      <c r="NTU281" s="748"/>
      <c r="NTV281" s="749"/>
      <c r="NTW281" s="749"/>
      <c r="NTX281" s="748"/>
      <c r="NTY281" s="748"/>
      <c r="NTZ281" s="748"/>
      <c r="NUA281" s="748"/>
      <c r="NUB281" s="748"/>
      <c r="NUC281" s="746"/>
      <c r="NUD281" s="751"/>
      <c r="NUE281" s="748"/>
      <c r="NUF281" s="748"/>
      <c r="NUG281" s="748"/>
      <c r="NUH281" s="748"/>
      <c r="NUI281" s="748"/>
      <c r="NUJ281" s="748"/>
      <c r="NUK281" s="748"/>
      <c r="NUL281" s="750"/>
      <c r="NUM281" s="750"/>
      <c r="NUN281" s="750"/>
      <c r="NUO281" s="750"/>
      <c r="NUP281" s="750"/>
      <c r="NUQ281" s="750"/>
      <c r="NUR281" s="750"/>
      <c r="NUS281" s="750"/>
      <c r="NUT281" s="750"/>
      <c r="NUU281" s="750"/>
      <c r="NUV281" s="750"/>
      <c r="NUW281" s="750"/>
      <c r="NUX281" s="750"/>
      <c r="NUY281" s="750"/>
      <c r="NUZ281" s="750"/>
      <c r="NVA281" s="750"/>
      <c r="NVB281" s="750"/>
      <c r="NVC281" s="750"/>
      <c r="NVD281" s="750"/>
      <c r="NVE281" s="750"/>
      <c r="NVF281" s="750"/>
      <c r="NVG281" s="750"/>
      <c r="NVH281" s="750"/>
      <c r="NVI281" s="750"/>
      <c r="NVJ281" s="750"/>
      <c r="NVK281" s="750"/>
      <c r="NVL281" s="750"/>
      <c r="NVM281" s="750"/>
      <c r="NVN281" s="750"/>
      <c r="NVO281" s="750"/>
      <c r="NVP281" s="750"/>
      <c r="NVQ281" s="750"/>
      <c r="NVR281" s="750"/>
      <c r="NVS281" s="750"/>
      <c r="NVT281" s="750"/>
      <c r="NVU281" s="750"/>
      <c r="NVV281" s="750"/>
      <c r="NVW281" s="750"/>
      <c r="NVX281" s="750"/>
      <c r="NVY281" s="750"/>
      <c r="NVZ281" s="750"/>
      <c r="NWA281" s="750"/>
      <c r="NWB281" s="750"/>
      <c r="NWC281" s="750"/>
      <c r="NWD281" s="748"/>
      <c r="NWE281" s="748"/>
      <c r="NWF281" s="748"/>
      <c r="NWG281" s="748"/>
      <c r="NWH281" s="748"/>
      <c r="NWI281" s="748"/>
      <c r="NWJ281" s="748"/>
      <c r="NWK281" s="748"/>
      <c r="NWL281" s="748"/>
      <c r="NWM281" s="748"/>
      <c r="NWN281" s="748"/>
      <c r="NWO281" s="748"/>
      <c r="NWP281" s="748"/>
      <c r="NWQ281" s="748"/>
      <c r="NWR281" s="748"/>
      <c r="NWS281" s="748"/>
      <c r="NWT281" s="748"/>
      <c r="NWU281" s="748"/>
      <c r="NWV281" s="748"/>
      <c r="NWW281" s="748"/>
      <c r="NWX281" s="748"/>
      <c r="NWY281" s="748"/>
      <c r="NWZ281" s="748"/>
      <c r="NXA281" s="748"/>
      <c r="NXB281" s="749"/>
      <c r="NXC281" s="749"/>
      <c r="NXD281" s="749"/>
      <c r="NXE281" s="749"/>
      <c r="NXF281" s="749"/>
      <c r="NXG281" s="748"/>
      <c r="NXH281" s="748"/>
      <c r="NXI281" s="749"/>
      <c r="NXJ281" s="749"/>
      <c r="NXK281" s="748"/>
      <c r="NXL281" s="748"/>
      <c r="NXM281" s="749"/>
      <c r="NXN281" s="749"/>
      <c r="NXO281" s="748"/>
      <c r="NXP281" s="748"/>
      <c r="NXQ281" s="748"/>
      <c r="NXR281" s="748"/>
      <c r="NXS281" s="748"/>
      <c r="NXT281" s="748"/>
      <c r="NXU281" s="748"/>
      <c r="NXV281" s="749"/>
      <c r="NXW281" s="749"/>
      <c r="NXX281" s="748"/>
      <c r="NXY281" s="748"/>
      <c r="NXZ281" s="749"/>
      <c r="NYA281" s="749"/>
      <c r="NYB281" s="748"/>
      <c r="NYC281" s="748"/>
      <c r="NYD281" s="748"/>
      <c r="NYE281" s="748"/>
      <c r="NYF281" s="748"/>
      <c r="NYG281" s="746"/>
      <c r="NYH281" s="751"/>
      <c r="NYI281" s="748"/>
      <c r="NYJ281" s="748"/>
      <c r="NYK281" s="748"/>
      <c r="NYL281" s="748"/>
      <c r="NYM281" s="748"/>
      <c r="NYN281" s="748"/>
      <c r="NYO281" s="748"/>
      <c r="NYP281" s="750"/>
      <c r="NYQ281" s="750"/>
      <c r="NYR281" s="750"/>
      <c r="NYS281" s="750"/>
      <c r="NYT281" s="750"/>
      <c r="NYU281" s="750"/>
      <c r="NYV281" s="750"/>
      <c r="NYW281" s="750"/>
      <c r="NYX281" s="750"/>
      <c r="NYY281" s="750"/>
      <c r="NYZ281" s="750"/>
      <c r="NZA281" s="750"/>
      <c r="NZB281" s="750"/>
      <c r="NZC281" s="750"/>
      <c r="NZD281" s="750"/>
      <c r="NZE281" s="750"/>
      <c r="NZF281" s="750"/>
      <c r="NZG281" s="750"/>
      <c r="NZH281" s="750"/>
      <c r="NZI281" s="750"/>
      <c r="NZJ281" s="750"/>
      <c r="NZK281" s="750"/>
      <c r="NZL281" s="750"/>
      <c r="NZM281" s="750"/>
      <c r="NZN281" s="750"/>
      <c r="NZO281" s="750"/>
      <c r="NZP281" s="750"/>
      <c r="NZQ281" s="750"/>
      <c r="NZR281" s="750"/>
      <c r="NZS281" s="750"/>
      <c r="NZT281" s="750"/>
      <c r="NZU281" s="750"/>
      <c r="NZV281" s="750"/>
      <c r="NZW281" s="750"/>
      <c r="NZX281" s="750"/>
      <c r="NZY281" s="750"/>
      <c r="NZZ281" s="750"/>
      <c r="OAA281" s="750"/>
      <c r="OAB281" s="750"/>
      <c r="OAC281" s="750"/>
      <c r="OAD281" s="750"/>
      <c r="OAE281" s="750"/>
      <c r="OAF281" s="750"/>
      <c r="OAG281" s="750"/>
      <c r="OAH281" s="748"/>
      <c r="OAI281" s="748"/>
      <c r="OAJ281" s="748"/>
      <c r="OAK281" s="748"/>
      <c r="OAL281" s="748"/>
      <c r="OAM281" s="748"/>
      <c r="OAN281" s="748"/>
      <c r="OAO281" s="748"/>
      <c r="OAP281" s="748"/>
      <c r="OAQ281" s="748"/>
      <c r="OAR281" s="748"/>
      <c r="OAS281" s="748"/>
      <c r="OAT281" s="748"/>
      <c r="OAU281" s="748"/>
      <c r="OAV281" s="748"/>
      <c r="OAW281" s="748"/>
      <c r="OAX281" s="748"/>
      <c r="OAY281" s="748"/>
      <c r="OAZ281" s="748"/>
      <c r="OBA281" s="748"/>
      <c r="OBB281" s="748"/>
      <c r="OBC281" s="748"/>
      <c r="OBD281" s="748"/>
      <c r="OBE281" s="748"/>
      <c r="OBF281" s="749"/>
      <c r="OBG281" s="749"/>
      <c r="OBH281" s="749"/>
      <c r="OBI281" s="749"/>
      <c r="OBJ281" s="749"/>
      <c r="OBK281" s="748"/>
      <c r="OBL281" s="748"/>
      <c r="OBM281" s="749"/>
      <c r="OBN281" s="749"/>
      <c r="OBO281" s="748"/>
      <c r="OBP281" s="748"/>
      <c r="OBQ281" s="749"/>
      <c r="OBR281" s="749"/>
      <c r="OBS281" s="748"/>
      <c r="OBT281" s="748"/>
      <c r="OBU281" s="748"/>
      <c r="OBV281" s="748"/>
      <c r="OBW281" s="748"/>
      <c r="OBX281" s="748"/>
      <c r="OBY281" s="748"/>
      <c r="OBZ281" s="749"/>
      <c r="OCA281" s="749"/>
      <c r="OCB281" s="748"/>
      <c r="OCC281" s="748"/>
      <c r="OCD281" s="749"/>
      <c r="OCE281" s="749"/>
      <c r="OCF281" s="748"/>
      <c r="OCG281" s="748"/>
      <c r="OCH281" s="748"/>
      <c r="OCI281" s="748"/>
      <c r="OCJ281" s="748"/>
      <c r="OCK281" s="746"/>
      <c r="OCL281" s="751"/>
      <c r="OCM281" s="748"/>
      <c r="OCN281" s="748"/>
      <c r="OCO281" s="748"/>
      <c r="OCP281" s="748"/>
      <c r="OCQ281" s="748"/>
      <c r="OCR281" s="748"/>
      <c r="OCS281" s="748"/>
      <c r="OCT281" s="750"/>
      <c r="OCU281" s="750"/>
      <c r="OCV281" s="750"/>
      <c r="OCW281" s="750"/>
      <c r="OCX281" s="750"/>
      <c r="OCY281" s="750"/>
      <c r="OCZ281" s="750"/>
      <c r="ODA281" s="750"/>
      <c r="ODB281" s="750"/>
      <c r="ODC281" s="750"/>
      <c r="ODD281" s="750"/>
      <c r="ODE281" s="750"/>
      <c r="ODF281" s="750"/>
      <c r="ODG281" s="750"/>
      <c r="ODH281" s="750"/>
      <c r="ODI281" s="750"/>
      <c r="ODJ281" s="750"/>
      <c r="ODK281" s="750"/>
      <c r="ODL281" s="750"/>
      <c r="ODM281" s="750"/>
      <c r="ODN281" s="750"/>
      <c r="ODO281" s="750"/>
      <c r="ODP281" s="750"/>
      <c r="ODQ281" s="750"/>
      <c r="ODR281" s="750"/>
      <c r="ODS281" s="750"/>
      <c r="ODT281" s="750"/>
      <c r="ODU281" s="750"/>
      <c r="ODV281" s="750"/>
      <c r="ODW281" s="750"/>
      <c r="ODX281" s="750"/>
      <c r="ODY281" s="750"/>
      <c r="ODZ281" s="750"/>
      <c r="OEA281" s="750"/>
      <c r="OEB281" s="750"/>
      <c r="OEC281" s="750"/>
      <c r="OED281" s="750"/>
      <c r="OEE281" s="750"/>
      <c r="OEF281" s="750"/>
      <c r="OEG281" s="750"/>
      <c r="OEH281" s="750"/>
      <c r="OEI281" s="750"/>
      <c r="OEJ281" s="750"/>
      <c r="OEK281" s="750"/>
      <c r="OEL281" s="748"/>
      <c r="OEM281" s="748"/>
      <c r="OEN281" s="748"/>
      <c r="OEO281" s="748"/>
      <c r="OEP281" s="748"/>
      <c r="OEQ281" s="748"/>
      <c r="OER281" s="748"/>
      <c r="OES281" s="748"/>
      <c r="OET281" s="748"/>
      <c r="OEU281" s="748"/>
      <c r="OEV281" s="748"/>
      <c r="OEW281" s="748"/>
      <c r="OEX281" s="748"/>
      <c r="OEY281" s="748"/>
      <c r="OEZ281" s="748"/>
      <c r="OFA281" s="748"/>
      <c r="OFB281" s="748"/>
      <c r="OFC281" s="748"/>
      <c r="OFD281" s="748"/>
      <c r="OFE281" s="748"/>
      <c r="OFF281" s="748"/>
      <c r="OFG281" s="748"/>
      <c r="OFH281" s="748"/>
      <c r="OFI281" s="748"/>
      <c r="OFJ281" s="749"/>
      <c r="OFK281" s="749"/>
      <c r="OFL281" s="749"/>
      <c r="OFM281" s="749"/>
      <c r="OFN281" s="749"/>
      <c r="OFO281" s="748"/>
      <c r="OFP281" s="748"/>
      <c r="OFQ281" s="749"/>
      <c r="OFR281" s="749"/>
      <c r="OFS281" s="748"/>
      <c r="OFT281" s="748"/>
      <c r="OFU281" s="749"/>
      <c r="OFV281" s="749"/>
      <c r="OFW281" s="748"/>
      <c r="OFX281" s="748"/>
      <c r="OFY281" s="748"/>
      <c r="OFZ281" s="748"/>
      <c r="OGA281" s="748"/>
      <c r="OGB281" s="748"/>
      <c r="OGC281" s="748"/>
      <c r="OGD281" s="749"/>
      <c r="OGE281" s="749"/>
      <c r="OGF281" s="748"/>
      <c r="OGG281" s="748"/>
      <c r="OGH281" s="749"/>
      <c r="OGI281" s="749"/>
      <c r="OGJ281" s="748"/>
      <c r="OGK281" s="748"/>
      <c r="OGL281" s="748"/>
      <c r="OGM281" s="748"/>
      <c r="OGN281" s="748"/>
      <c r="OGO281" s="746"/>
      <c r="OGP281" s="751"/>
      <c r="OGQ281" s="748"/>
      <c r="OGR281" s="748"/>
      <c r="OGS281" s="748"/>
      <c r="OGT281" s="748"/>
      <c r="OGU281" s="748"/>
      <c r="OGV281" s="748"/>
      <c r="OGW281" s="748"/>
      <c r="OGX281" s="750"/>
      <c r="OGY281" s="750"/>
      <c r="OGZ281" s="750"/>
      <c r="OHA281" s="750"/>
      <c r="OHB281" s="750"/>
      <c r="OHC281" s="750"/>
      <c r="OHD281" s="750"/>
      <c r="OHE281" s="750"/>
      <c r="OHF281" s="750"/>
      <c r="OHG281" s="750"/>
      <c r="OHH281" s="750"/>
      <c r="OHI281" s="750"/>
      <c r="OHJ281" s="750"/>
      <c r="OHK281" s="750"/>
      <c r="OHL281" s="750"/>
      <c r="OHM281" s="750"/>
      <c r="OHN281" s="750"/>
      <c r="OHO281" s="750"/>
      <c r="OHP281" s="750"/>
      <c r="OHQ281" s="750"/>
      <c r="OHR281" s="750"/>
      <c r="OHS281" s="750"/>
      <c r="OHT281" s="750"/>
      <c r="OHU281" s="750"/>
      <c r="OHV281" s="750"/>
      <c r="OHW281" s="750"/>
      <c r="OHX281" s="750"/>
      <c r="OHY281" s="750"/>
      <c r="OHZ281" s="750"/>
      <c r="OIA281" s="750"/>
      <c r="OIB281" s="750"/>
      <c r="OIC281" s="750"/>
      <c r="OID281" s="750"/>
      <c r="OIE281" s="750"/>
      <c r="OIF281" s="750"/>
      <c r="OIG281" s="750"/>
      <c r="OIH281" s="750"/>
      <c r="OII281" s="750"/>
      <c r="OIJ281" s="750"/>
      <c r="OIK281" s="750"/>
      <c r="OIL281" s="750"/>
      <c r="OIM281" s="750"/>
      <c r="OIN281" s="750"/>
      <c r="OIO281" s="750"/>
      <c r="OIP281" s="748"/>
      <c r="OIQ281" s="748"/>
      <c r="OIR281" s="748"/>
      <c r="OIS281" s="748"/>
      <c r="OIT281" s="748"/>
      <c r="OIU281" s="748"/>
      <c r="OIV281" s="748"/>
      <c r="OIW281" s="748"/>
      <c r="OIX281" s="748"/>
      <c r="OIY281" s="748"/>
      <c r="OIZ281" s="748"/>
      <c r="OJA281" s="748"/>
      <c r="OJB281" s="748"/>
      <c r="OJC281" s="748"/>
      <c r="OJD281" s="748"/>
      <c r="OJE281" s="748"/>
      <c r="OJF281" s="748"/>
      <c r="OJG281" s="748"/>
      <c r="OJH281" s="748"/>
      <c r="OJI281" s="748"/>
      <c r="OJJ281" s="748"/>
      <c r="OJK281" s="748"/>
      <c r="OJL281" s="748"/>
      <c r="OJM281" s="748"/>
      <c r="OJN281" s="749"/>
      <c r="OJO281" s="749"/>
      <c r="OJP281" s="749"/>
      <c r="OJQ281" s="749"/>
      <c r="OJR281" s="749"/>
      <c r="OJS281" s="748"/>
      <c r="OJT281" s="748"/>
      <c r="OJU281" s="749"/>
      <c r="OJV281" s="749"/>
      <c r="OJW281" s="748"/>
      <c r="OJX281" s="748"/>
      <c r="OJY281" s="749"/>
      <c r="OJZ281" s="749"/>
      <c r="OKA281" s="748"/>
      <c r="OKB281" s="748"/>
      <c r="OKC281" s="748"/>
      <c r="OKD281" s="748"/>
      <c r="OKE281" s="748"/>
      <c r="OKF281" s="748"/>
      <c r="OKG281" s="748"/>
      <c r="OKH281" s="749"/>
      <c r="OKI281" s="749"/>
      <c r="OKJ281" s="748"/>
      <c r="OKK281" s="748"/>
      <c r="OKL281" s="749"/>
      <c r="OKM281" s="749"/>
      <c r="OKN281" s="748"/>
      <c r="OKO281" s="748"/>
      <c r="OKP281" s="748"/>
      <c r="OKQ281" s="748"/>
      <c r="OKR281" s="748"/>
      <c r="OKS281" s="746"/>
      <c r="OKT281" s="751"/>
      <c r="OKU281" s="748"/>
      <c r="OKV281" s="748"/>
      <c r="OKW281" s="748"/>
      <c r="OKX281" s="748"/>
      <c r="OKY281" s="748"/>
      <c r="OKZ281" s="748"/>
      <c r="OLA281" s="748"/>
      <c r="OLB281" s="750"/>
      <c r="OLC281" s="750"/>
      <c r="OLD281" s="750"/>
      <c r="OLE281" s="750"/>
      <c r="OLF281" s="750"/>
      <c r="OLG281" s="750"/>
      <c r="OLH281" s="750"/>
      <c r="OLI281" s="750"/>
      <c r="OLJ281" s="750"/>
      <c r="OLK281" s="750"/>
      <c r="OLL281" s="750"/>
      <c r="OLM281" s="750"/>
      <c r="OLN281" s="750"/>
      <c r="OLO281" s="750"/>
      <c r="OLP281" s="750"/>
      <c r="OLQ281" s="750"/>
      <c r="OLR281" s="750"/>
      <c r="OLS281" s="750"/>
      <c r="OLT281" s="750"/>
      <c r="OLU281" s="750"/>
      <c r="OLV281" s="750"/>
      <c r="OLW281" s="750"/>
      <c r="OLX281" s="750"/>
      <c r="OLY281" s="750"/>
      <c r="OLZ281" s="750"/>
      <c r="OMA281" s="750"/>
      <c r="OMB281" s="750"/>
      <c r="OMC281" s="750"/>
      <c r="OMD281" s="750"/>
      <c r="OME281" s="750"/>
      <c r="OMF281" s="750"/>
      <c r="OMG281" s="750"/>
      <c r="OMH281" s="750"/>
      <c r="OMI281" s="750"/>
      <c r="OMJ281" s="750"/>
      <c r="OMK281" s="750"/>
      <c r="OML281" s="750"/>
      <c r="OMM281" s="750"/>
      <c r="OMN281" s="750"/>
      <c r="OMO281" s="750"/>
      <c r="OMP281" s="750"/>
      <c r="OMQ281" s="750"/>
      <c r="OMR281" s="750"/>
      <c r="OMS281" s="750"/>
      <c r="OMT281" s="748"/>
      <c r="OMU281" s="748"/>
      <c r="OMV281" s="748"/>
      <c r="OMW281" s="748"/>
      <c r="OMX281" s="748"/>
      <c r="OMY281" s="748"/>
      <c r="OMZ281" s="748"/>
      <c r="ONA281" s="748"/>
      <c r="ONB281" s="748"/>
      <c r="ONC281" s="748"/>
      <c r="OND281" s="748"/>
      <c r="ONE281" s="748"/>
      <c r="ONF281" s="748"/>
      <c r="ONG281" s="748"/>
      <c r="ONH281" s="748"/>
      <c r="ONI281" s="748"/>
      <c r="ONJ281" s="748"/>
      <c r="ONK281" s="748"/>
      <c r="ONL281" s="748"/>
      <c r="ONM281" s="748"/>
      <c r="ONN281" s="748"/>
      <c r="ONO281" s="748"/>
      <c r="ONP281" s="748"/>
      <c r="ONQ281" s="748"/>
      <c r="ONR281" s="749"/>
      <c r="ONS281" s="749"/>
      <c r="ONT281" s="749"/>
      <c r="ONU281" s="749"/>
      <c r="ONV281" s="749"/>
      <c r="ONW281" s="748"/>
      <c r="ONX281" s="748"/>
      <c r="ONY281" s="749"/>
      <c r="ONZ281" s="749"/>
      <c r="OOA281" s="748"/>
      <c r="OOB281" s="748"/>
      <c r="OOC281" s="749"/>
      <c r="OOD281" s="749"/>
      <c r="OOE281" s="748"/>
      <c r="OOF281" s="748"/>
      <c r="OOG281" s="748"/>
      <c r="OOH281" s="748"/>
      <c r="OOI281" s="748"/>
      <c r="OOJ281" s="748"/>
      <c r="OOK281" s="748"/>
      <c r="OOL281" s="749"/>
      <c r="OOM281" s="749"/>
      <c r="OON281" s="748"/>
      <c r="OOO281" s="748"/>
      <c r="OOP281" s="749"/>
      <c r="OOQ281" s="749"/>
      <c r="OOR281" s="748"/>
      <c r="OOS281" s="748"/>
      <c r="OOT281" s="748"/>
      <c r="OOU281" s="748"/>
      <c r="OOV281" s="748"/>
      <c r="OOW281" s="746"/>
      <c r="OOX281" s="751"/>
      <c r="OOY281" s="748"/>
      <c r="OOZ281" s="748"/>
      <c r="OPA281" s="748"/>
      <c r="OPB281" s="748"/>
      <c r="OPC281" s="748"/>
      <c r="OPD281" s="748"/>
      <c r="OPE281" s="748"/>
      <c r="OPF281" s="750"/>
      <c r="OPG281" s="750"/>
      <c r="OPH281" s="750"/>
      <c r="OPI281" s="750"/>
      <c r="OPJ281" s="750"/>
      <c r="OPK281" s="750"/>
      <c r="OPL281" s="750"/>
      <c r="OPM281" s="750"/>
      <c r="OPN281" s="750"/>
      <c r="OPO281" s="750"/>
      <c r="OPP281" s="750"/>
      <c r="OPQ281" s="750"/>
      <c r="OPR281" s="750"/>
      <c r="OPS281" s="750"/>
      <c r="OPT281" s="750"/>
      <c r="OPU281" s="750"/>
      <c r="OPV281" s="750"/>
      <c r="OPW281" s="750"/>
      <c r="OPX281" s="750"/>
      <c r="OPY281" s="750"/>
      <c r="OPZ281" s="750"/>
      <c r="OQA281" s="750"/>
      <c r="OQB281" s="750"/>
      <c r="OQC281" s="750"/>
      <c r="OQD281" s="750"/>
      <c r="OQE281" s="750"/>
      <c r="OQF281" s="750"/>
      <c r="OQG281" s="750"/>
      <c r="OQH281" s="750"/>
      <c r="OQI281" s="750"/>
      <c r="OQJ281" s="750"/>
      <c r="OQK281" s="750"/>
      <c r="OQL281" s="750"/>
      <c r="OQM281" s="750"/>
      <c r="OQN281" s="750"/>
      <c r="OQO281" s="750"/>
      <c r="OQP281" s="750"/>
      <c r="OQQ281" s="750"/>
      <c r="OQR281" s="750"/>
      <c r="OQS281" s="750"/>
      <c r="OQT281" s="750"/>
      <c r="OQU281" s="750"/>
      <c r="OQV281" s="750"/>
      <c r="OQW281" s="750"/>
      <c r="OQX281" s="748"/>
      <c r="OQY281" s="748"/>
      <c r="OQZ281" s="748"/>
      <c r="ORA281" s="748"/>
      <c r="ORB281" s="748"/>
      <c r="ORC281" s="748"/>
      <c r="ORD281" s="748"/>
      <c r="ORE281" s="748"/>
      <c r="ORF281" s="748"/>
      <c r="ORG281" s="748"/>
      <c r="ORH281" s="748"/>
      <c r="ORI281" s="748"/>
      <c r="ORJ281" s="748"/>
      <c r="ORK281" s="748"/>
      <c r="ORL281" s="748"/>
      <c r="ORM281" s="748"/>
      <c r="ORN281" s="748"/>
      <c r="ORO281" s="748"/>
      <c r="ORP281" s="748"/>
      <c r="ORQ281" s="748"/>
      <c r="ORR281" s="748"/>
      <c r="ORS281" s="748"/>
      <c r="ORT281" s="748"/>
      <c r="ORU281" s="748"/>
      <c r="ORV281" s="749"/>
      <c r="ORW281" s="749"/>
      <c r="ORX281" s="749"/>
      <c r="ORY281" s="749"/>
      <c r="ORZ281" s="749"/>
      <c r="OSA281" s="748"/>
      <c r="OSB281" s="748"/>
      <c r="OSC281" s="749"/>
      <c r="OSD281" s="749"/>
      <c r="OSE281" s="748"/>
      <c r="OSF281" s="748"/>
      <c r="OSG281" s="749"/>
      <c r="OSH281" s="749"/>
      <c r="OSI281" s="748"/>
      <c r="OSJ281" s="748"/>
      <c r="OSK281" s="748"/>
      <c r="OSL281" s="748"/>
      <c r="OSM281" s="748"/>
      <c r="OSN281" s="748"/>
      <c r="OSO281" s="748"/>
      <c r="OSP281" s="749"/>
      <c r="OSQ281" s="749"/>
      <c r="OSR281" s="748"/>
      <c r="OSS281" s="748"/>
      <c r="OST281" s="749"/>
      <c r="OSU281" s="749"/>
      <c r="OSV281" s="748"/>
      <c r="OSW281" s="748"/>
      <c r="OSX281" s="748"/>
      <c r="OSY281" s="748"/>
      <c r="OSZ281" s="748"/>
      <c r="OTA281" s="746"/>
      <c r="OTB281" s="751"/>
      <c r="OTC281" s="748"/>
      <c r="OTD281" s="748"/>
      <c r="OTE281" s="748"/>
      <c r="OTF281" s="748"/>
      <c r="OTG281" s="748"/>
      <c r="OTH281" s="748"/>
      <c r="OTI281" s="748"/>
      <c r="OTJ281" s="750"/>
      <c r="OTK281" s="750"/>
      <c r="OTL281" s="750"/>
      <c r="OTM281" s="750"/>
      <c r="OTN281" s="750"/>
      <c r="OTO281" s="750"/>
      <c r="OTP281" s="750"/>
      <c r="OTQ281" s="750"/>
      <c r="OTR281" s="750"/>
      <c r="OTS281" s="750"/>
      <c r="OTT281" s="750"/>
      <c r="OTU281" s="750"/>
      <c r="OTV281" s="750"/>
      <c r="OTW281" s="750"/>
      <c r="OTX281" s="750"/>
      <c r="OTY281" s="750"/>
      <c r="OTZ281" s="750"/>
      <c r="OUA281" s="750"/>
      <c r="OUB281" s="750"/>
      <c r="OUC281" s="750"/>
      <c r="OUD281" s="750"/>
      <c r="OUE281" s="750"/>
      <c r="OUF281" s="750"/>
      <c r="OUG281" s="750"/>
      <c r="OUH281" s="750"/>
      <c r="OUI281" s="750"/>
      <c r="OUJ281" s="750"/>
      <c r="OUK281" s="750"/>
      <c r="OUL281" s="750"/>
      <c r="OUM281" s="750"/>
      <c r="OUN281" s="750"/>
      <c r="OUO281" s="750"/>
      <c r="OUP281" s="750"/>
      <c r="OUQ281" s="750"/>
      <c r="OUR281" s="750"/>
      <c r="OUS281" s="750"/>
      <c r="OUT281" s="750"/>
      <c r="OUU281" s="750"/>
      <c r="OUV281" s="750"/>
      <c r="OUW281" s="750"/>
      <c r="OUX281" s="750"/>
      <c r="OUY281" s="750"/>
      <c r="OUZ281" s="750"/>
      <c r="OVA281" s="750"/>
      <c r="OVB281" s="748"/>
      <c r="OVC281" s="748"/>
      <c r="OVD281" s="748"/>
      <c r="OVE281" s="748"/>
      <c r="OVF281" s="748"/>
      <c r="OVG281" s="748"/>
      <c r="OVH281" s="748"/>
      <c r="OVI281" s="748"/>
      <c r="OVJ281" s="748"/>
      <c r="OVK281" s="748"/>
      <c r="OVL281" s="748"/>
      <c r="OVM281" s="748"/>
      <c r="OVN281" s="748"/>
      <c r="OVO281" s="748"/>
      <c r="OVP281" s="748"/>
      <c r="OVQ281" s="748"/>
      <c r="OVR281" s="748"/>
      <c r="OVS281" s="748"/>
      <c r="OVT281" s="748"/>
      <c r="OVU281" s="748"/>
      <c r="OVV281" s="748"/>
      <c r="OVW281" s="748"/>
      <c r="OVX281" s="748"/>
      <c r="OVY281" s="748"/>
      <c r="OVZ281" s="749"/>
      <c r="OWA281" s="749"/>
      <c r="OWB281" s="749"/>
      <c r="OWC281" s="749"/>
      <c r="OWD281" s="749"/>
      <c r="OWE281" s="748"/>
      <c r="OWF281" s="748"/>
      <c r="OWG281" s="749"/>
      <c r="OWH281" s="749"/>
      <c r="OWI281" s="748"/>
      <c r="OWJ281" s="748"/>
      <c r="OWK281" s="749"/>
      <c r="OWL281" s="749"/>
      <c r="OWM281" s="748"/>
      <c r="OWN281" s="748"/>
      <c r="OWO281" s="748"/>
      <c r="OWP281" s="748"/>
      <c r="OWQ281" s="748"/>
      <c r="OWR281" s="748"/>
      <c r="OWS281" s="748"/>
      <c r="OWT281" s="749"/>
      <c r="OWU281" s="749"/>
      <c r="OWV281" s="748"/>
      <c r="OWW281" s="748"/>
      <c r="OWX281" s="749"/>
      <c r="OWY281" s="749"/>
      <c r="OWZ281" s="748"/>
      <c r="OXA281" s="748"/>
      <c r="OXB281" s="748"/>
      <c r="OXC281" s="748"/>
      <c r="OXD281" s="748"/>
      <c r="OXE281" s="746"/>
      <c r="OXF281" s="751"/>
      <c r="OXG281" s="748"/>
      <c r="OXH281" s="748"/>
      <c r="OXI281" s="748"/>
      <c r="OXJ281" s="748"/>
      <c r="OXK281" s="748"/>
      <c r="OXL281" s="748"/>
      <c r="OXM281" s="748"/>
      <c r="OXN281" s="750"/>
      <c r="OXO281" s="750"/>
      <c r="OXP281" s="750"/>
      <c r="OXQ281" s="750"/>
      <c r="OXR281" s="750"/>
      <c r="OXS281" s="750"/>
      <c r="OXT281" s="750"/>
      <c r="OXU281" s="750"/>
      <c r="OXV281" s="750"/>
      <c r="OXW281" s="750"/>
      <c r="OXX281" s="750"/>
      <c r="OXY281" s="750"/>
      <c r="OXZ281" s="750"/>
      <c r="OYA281" s="750"/>
      <c r="OYB281" s="750"/>
      <c r="OYC281" s="750"/>
      <c r="OYD281" s="750"/>
      <c r="OYE281" s="750"/>
      <c r="OYF281" s="750"/>
      <c r="OYG281" s="750"/>
      <c r="OYH281" s="750"/>
      <c r="OYI281" s="750"/>
      <c r="OYJ281" s="750"/>
      <c r="OYK281" s="750"/>
      <c r="OYL281" s="750"/>
      <c r="OYM281" s="750"/>
      <c r="OYN281" s="750"/>
      <c r="OYO281" s="750"/>
      <c r="OYP281" s="750"/>
      <c r="OYQ281" s="750"/>
      <c r="OYR281" s="750"/>
      <c r="OYS281" s="750"/>
      <c r="OYT281" s="750"/>
      <c r="OYU281" s="750"/>
      <c r="OYV281" s="750"/>
      <c r="OYW281" s="750"/>
      <c r="OYX281" s="750"/>
      <c r="OYY281" s="750"/>
      <c r="OYZ281" s="750"/>
      <c r="OZA281" s="750"/>
      <c r="OZB281" s="750"/>
      <c r="OZC281" s="750"/>
      <c r="OZD281" s="750"/>
      <c r="OZE281" s="750"/>
      <c r="OZF281" s="748"/>
      <c r="OZG281" s="748"/>
      <c r="OZH281" s="748"/>
      <c r="OZI281" s="748"/>
      <c r="OZJ281" s="748"/>
      <c r="OZK281" s="748"/>
      <c r="OZL281" s="748"/>
      <c r="OZM281" s="748"/>
      <c r="OZN281" s="748"/>
      <c r="OZO281" s="748"/>
      <c r="OZP281" s="748"/>
      <c r="OZQ281" s="748"/>
      <c r="OZR281" s="748"/>
      <c r="OZS281" s="748"/>
      <c r="OZT281" s="748"/>
      <c r="OZU281" s="748"/>
      <c r="OZV281" s="748"/>
      <c r="OZW281" s="748"/>
      <c r="OZX281" s="748"/>
      <c r="OZY281" s="748"/>
      <c r="OZZ281" s="748"/>
      <c r="PAA281" s="748"/>
      <c r="PAB281" s="748"/>
      <c r="PAC281" s="748"/>
      <c r="PAD281" s="749"/>
      <c r="PAE281" s="749"/>
      <c r="PAF281" s="749"/>
      <c r="PAG281" s="749"/>
      <c r="PAH281" s="749"/>
      <c r="PAI281" s="748"/>
      <c r="PAJ281" s="748"/>
      <c r="PAK281" s="749"/>
      <c r="PAL281" s="749"/>
      <c r="PAM281" s="748"/>
      <c r="PAN281" s="748"/>
      <c r="PAO281" s="749"/>
      <c r="PAP281" s="749"/>
      <c r="PAQ281" s="748"/>
      <c r="PAR281" s="748"/>
      <c r="PAS281" s="748"/>
      <c r="PAT281" s="748"/>
      <c r="PAU281" s="748"/>
      <c r="PAV281" s="748"/>
      <c r="PAW281" s="748"/>
      <c r="PAX281" s="749"/>
      <c r="PAY281" s="749"/>
      <c r="PAZ281" s="748"/>
      <c r="PBA281" s="748"/>
      <c r="PBB281" s="749"/>
      <c r="PBC281" s="749"/>
      <c r="PBD281" s="748"/>
      <c r="PBE281" s="748"/>
      <c r="PBF281" s="748"/>
      <c r="PBG281" s="748"/>
      <c r="PBH281" s="748"/>
      <c r="PBI281" s="746"/>
      <c r="PBJ281" s="751"/>
      <c r="PBK281" s="748"/>
      <c r="PBL281" s="748"/>
      <c r="PBM281" s="748"/>
      <c r="PBN281" s="748"/>
      <c r="PBO281" s="748"/>
      <c r="PBP281" s="748"/>
      <c r="PBQ281" s="748"/>
      <c r="PBR281" s="750"/>
      <c r="PBS281" s="750"/>
      <c r="PBT281" s="750"/>
      <c r="PBU281" s="750"/>
      <c r="PBV281" s="750"/>
      <c r="PBW281" s="750"/>
      <c r="PBX281" s="750"/>
      <c r="PBY281" s="750"/>
      <c r="PBZ281" s="750"/>
      <c r="PCA281" s="750"/>
      <c r="PCB281" s="750"/>
      <c r="PCC281" s="750"/>
      <c r="PCD281" s="750"/>
      <c r="PCE281" s="750"/>
      <c r="PCF281" s="750"/>
      <c r="PCG281" s="750"/>
      <c r="PCH281" s="750"/>
      <c r="PCI281" s="750"/>
      <c r="PCJ281" s="750"/>
      <c r="PCK281" s="750"/>
      <c r="PCL281" s="750"/>
      <c r="PCM281" s="750"/>
      <c r="PCN281" s="750"/>
      <c r="PCO281" s="750"/>
      <c r="PCP281" s="750"/>
      <c r="PCQ281" s="750"/>
      <c r="PCR281" s="750"/>
      <c r="PCS281" s="750"/>
      <c r="PCT281" s="750"/>
      <c r="PCU281" s="750"/>
      <c r="PCV281" s="750"/>
      <c r="PCW281" s="750"/>
      <c r="PCX281" s="750"/>
      <c r="PCY281" s="750"/>
      <c r="PCZ281" s="750"/>
      <c r="PDA281" s="750"/>
      <c r="PDB281" s="750"/>
      <c r="PDC281" s="750"/>
      <c r="PDD281" s="750"/>
      <c r="PDE281" s="750"/>
      <c r="PDF281" s="750"/>
      <c r="PDG281" s="750"/>
      <c r="PDH281" s="750"/>
      <c r="PDI281" s="750"/>
      <c r="PDJ281" s="748"/>
      <c r="PDK281" s="748"/>
      <c r="PDL281" s="748"/>
      <c r="PDM281" s="748"/>
      <c r="PDN281" s="748"/>
      <c r="PDO281" s="748"/>
      <c r="PDP281" s="748"/>
      <c r="PDQ281" s="748"/>
      <c r="PDR281" s="748"/>
      <c r="PDS281" s="748"/>
      <c r="PDT281" s="748"/>
      <c r="PDU281" s="748"/>
      <c r="PDV281" s="748"/>
      <c r="PDW281" s="748"/>
      <c r="PDX281" s="748"/>
      <c r="PDY281" s="748"/>
      <c r="PDZ281" s="748"/>
      <c r="PEA281" s="748"/>
      <c r="PEB281" s="748"/>
      <c r="PEC281" s="748"/>
      <c r="PED281" s="748"/>
      <c r="PEE281" s="748"/>
      <c r="PEF281" s="748"/>
      <c r="PEG281" s="748"/>
      <c r="PEH281" s="749"/>
      <c r="PEI281" s="749"/>
      <c r="PEJ281" s="749"/>
      <c r="PEK281" s="749"/>
      <c r="PEL281" s="749"/>
      <c r="PEM281" s="748"/>
      <c r="PEN281" s="748"/>
      <c r="PEO281" s="749"/>
      <c r="PEP281" s="749"/>
      <c r="PEQ281" s="748"/>
      <c r="PER281" s="748"/>
      <c r="PES281" s="749"/>
      <c r="PET281" s="749"/>
      <c r="PEU281" s="748"/>
      <c r="PEV281" s="748"/>
      <c r="PEW281" s="748"/>
      <c r="PEX281" s="748"/>
      <c r="PEY281" s="748"/>
      <c r="PEZ281" s="748"/>
      <c r="PFA281" s="748"/>
      <c r="PFB281" s="749"/>
      <c r="PFC281" s="749"/>
      <c r="PFD281" s="748"/>
      <c r="PFE281" s="748"/>
      <c r="PFF281" s="749"/>
      <c r="PFG281" s="749"/>
      <c r="PFH281" s="748"/>
      <c r="PFI281" s="748"/>
      <c r="PFJ281" s="748"/>
      <c r="PFK281" s="748"/>
      <c r="PFL281" s="748"/>
      <c r="PFM281" s="746"/>
      <c r="PFN281" s="751"/>
      <c r="PFO281" s="748"/>
      <c r="PFP281" s="748"/>
      <c r="PFQ281" s="748"/>
      <c r="PFR281" s="748"/>
      <c r="PFS281" s="748"/>
      <c r="PFT281" s="748"/>
      <c r="PFU281" s="748"/>
      <c r="PFV281" s="750"/>
      <c r="PFW281" s="750"/>
      <c r="PFX281" s="750"/>
      <c r="PFY281" s="750"/>
      <c r="PFZ281" s="750"/>
      <c r="PGA281" s="750"/>
      <c r="PGB281" s="750"/>
      <c r="PGC281" s="750"/>
      <c r="PGD281" s="750"/>
      <c r="PGE281" s="750"/>
      <c r="PGF281" s="750"/>
      <c r="PGG281" s="750"/>
      <c r="PGH281" s="750"/>
      <c r="PGI281" s="750"/>
      <c r="PGJ281" s="750"/>
      <c r="PGK281" s="750"/>
      <c r="PGL281" s="750"/>
      <c r="PGM281" s="750"/>
      <c r="PGN281" s="750"/>
      <c r="PGO281" s="750"/>
      <c r="PGP281" s="750"/>
      <c r="PGQ281" s="750"/>
      <c r="PGR281" s="750"/>
      <c r="PGS281" s="750"/>
      <c r="PGT281" s="750"/>
      <c r="PGU281" s="750"/>
      <c r="PGV281" s="750"/>
      <c r="PGW281" s="750"/>
      <c r="PGX281" s="750"/>
      <c r="PGY281" s="750"/>
      <c r="PGZ281" s="750"/>
      <c r="PHA281" s="750"/>
      <c r="PHB281" s="750"/>
      <c r="PHC281" s="750"/>
      <c r="PHD281" s="750"/>
      <c r="PHE281" s="750"/>
      <c r="PHF281" s="750"/>
      <c r="PHG281" s="750"/>
      <c r="PHH281" s="750"/>
      <c r="PHI281" s="750"/>
      <c r="PHJ281" s="750"/>
      <c r="PHK281" s="750"/>
      <c r="PHL281" s="750"/>
      <c r="PHM281" s="750"/>
      <c r="PHN281" s="748"/>
      <c r="PHO281" s="748"/>
      <c r="PHP281" s="748"/>
      <c r="PHQ281" s="748"/>
      <c r="PHR281" s="748"/>
      <c r="PHS281" s="748"/>
      <c r="PHT281" s="748"/>
      <c r="PHU281" s="748"/>
      <c r="PHV281" s="748"/>
      <c r="PHW281" s="748"/>
      <c r="PHX281" s="748"/>
      <c r="PHY281" s="748"/>
      <c r="PHZ281" s="748"/>
      <c r="PIA281" s="748"/>
      <c r="PIB281" s="748"/>
      <c r="PIC281" s="748"/>
      <c r="PID281" s="748"/>
      <c r="PIE281" s="748"/>
      <c r="PIF281" s="748"/>
      <c r="PIG281" s="748"/>
      <c r="PIH281" s="748"/>
      <c r="PII281" s="748"/>
      <c r="PIJ281" s="748"/>
      <c r="PIK281" s="748"/>
      <c r="PIL281" s="749"/>
      <c r="PIM281" s="749"/>
      <c r="PIN281" s="749"/>
      <c r="PIO281" s="749"/>
      <c r="PIP281" s="749"/>
      <c r="PIQ281" s="748"/>
      <c r="PIR281" s="748"/>
      <c r="PIS281" s="749"/>
      <c r="PIT281" s="749"/>
      <c r="PIU281" s="748"/>
      <c r="PIV281" s="748"/>
      <c r="PIW281" s="749"/>
      <c r="PIX281" s="749"/>
      <c r="PIY281" s="748"/>
      <c r="PIZ281" s="748"/>
      <c r="PJA281" s="748"/>
      <c r="PJB281" s="748"/>
      <c r="PJC281" s="748"/>
      <c r="PJD281" s="748"/>
      <c r="PJE281" s="748"/>
      <c r="PJF281" s="749"/>
      <c r="PJG281" s="749"/>
      <c r="PJH281" s="748"/>
      <c r="PJI281" s="748"/>
      <c r="PJJ281" s="749"/>
      <c r="PJK281" s="749"/>
      <c r="PJL281" s="748"/>
      <c r="PJM281" s="748"/>
      <c r="PJN281" s="748"/>
      <c r="PJO281" s="748"/>
      <c r="PJP281" s="748"/>
      <c r="PJQ281" s="746"/>
      <c r="PJR281" s="751"/>
      <c r="PJS281" s="748"/>
      <c r="PJT281" s="748"/>
      <c r="PJU281" s="748"/>
      <c r="PJV281" s="748"/>
      <c r="PJW281" s="748"/>
      <c r="PJX281" s="748"/>
      <c r="PJY281" s="748"/>
      <c r="PJZ281" s="750"/>
      <c r="PKA281" s="750"/>
      <c r="PKB281" s="750"/>
      <c r="PKC281" s="750"/>
      <c r="PKD281" s="750"/>
      <c r="PKE281" s="750"/>
      <c r="PKF281" s="750"/>
      <c r="PKG281" s="750"/>
      <c r="PKH281" s="750"/>
      <c r="PKI281" s="750"/>
      <c r="PKJ281" s="750"/>
      <c r="PKK281" s="750"/>
      <c r="PKL281" s="750"/>
      <c r="PKM281" s="750"/>
      <c r="PKN281" s="750"/>
      <c r="PKO281" s="750"/>
      <c r="PKP281" s="750"/>
      <c r="PKQ281" s="750"/>
      <c r="PKR281" s="750"/>
      <c r="PKS281" s="750"/>
      <c r="PKT281" s="750"/>
      <c r="PKU281" s="750"/>
      <c r="PKV281" s="750"/>
      <c r="PKW281" s="750"/>
      <c r="PKX281" s="750"/>
      <c r="PKY281" s="750"/>
      <c r="PKZ281" s="750"/>
      <c r="PLA281" s="750"/>
      <c r="PLB281" s="750"/>
      <c r="PLC281" s="750"/>
      <c r="PLD281" s="750"/>
      <c r="PLE281" s="750"/>
      <c r="PLF281" s="750"/>
      <c r="PLG281" s="750"/>
      <c r="PLH281" s="750"/>
      <c r="PLI281" s="750"/>
      <c r="PLJ281" s="750"/>
      <c r="PLK281" s="750"/>
      <c r="PLL281" s="750"/>
      <c r="PLM281" s="750"/>
      <c r="PLN281" s="750"/>
      <c r="PLO281" s="750"/>
      <c r="PLP281" s="750"/>
      <c r="PLQ281" s="750"/>
      <c r="PLR281" s="748"/>
      <c r="PLS281" s="748"/>
      <c r="PLT281" s="748"/>
      <c r="PLU281" s="748"/>
      <c r="PLV281" s="748"/>
      <c r="PLW281" s="748"/>
      <c r="PLX281" s="748"/>
      <c r="PLY281" s="748"/>
      <c r="PLZ281" s="748"/>
      <c r="PMA281" s="748"/>
      <c r="PMB281" s="748"/>
      <c r="PMC281" s="748"/>
      <c r="PMD281" s="748"/>
      <c r="PME281" s="748"/>
      <c r="PMF281" s="748"/>
      <c r="PMG281" s="748"/>
      <c r="PMH281" s="748"/>
      <c r="PMI281" s="748"/>
      <c r="PMJ281" s="748"/>
      <c r="PMK281" s="748"/>
      <c r="PML281" s="748"/>
      <c r="PMM281" s="748"/>
      <c r="PMN281" s="748"/>
      <c r="PMO281" s="748"/>
      <c r="PMP281" s="749"/>
      <c r="PMQ281" s="749"/>
      <c r="PMR281" s="749"/>
      <c r="PMS281" s="749"/>
      <c r="PMT281" s="749"/>
      <c r="PMU281" s="748"/>
      <c r="PMV281" s="748"/>
      <c r="PMW281" s="749"/>
      <c r="PMX281" s="749"/>
      <c r="PMY281" s="748"/>
      <c r="PMZ281" s="748"/>
      <c r="PNA281" s="749"/>
      <c r="PNB281" s="749"/>
      <c r="PNC281" s="748"/>
      <c r="PND281" s="748"/>
      <c r="PNE281" s="748"/>
      <c r="PNF281" s="748"/>
      <c r="PNG281" s="748"/>
      <c r="PNH281" s="748"/>
      <c r="PNI281" s="748"/>
      <c r="PNJ281" s="749"/>
      <c r="PNK281" s="749"/>
      <c r="PNL281" s="748"/>
      <c r="PNM281" s="748"/>
      <c r="PNN281" s="749"/>
      <c r="PNO281" s="749"/>
      <c r="PNP281" s="748"/>
      <c r="PNQ281" s="748"/>
      <c r="PNR281" s="748"/>
      <c r="PNS281" s="748"/>
      <c r="PNT281" s="748"/>
      <c r="PNU281" s="746"/>
      <c r="PNV281" s="751"/>
      <c r="PNW281" s="748"/>
      <c r="PNX281" s="748"/>
      <c r="PNY281" s="748"/>
      <c r="PNZ281" s="748"/>
      <c r="POA281" s="748"/>
      <c r="POB281" s="748"/>
      <c r="POC281" s="748"/>
      <c r="POD281" s="750"/>
      <c r="POE281" s="750"/>
      <c r="POF281" s="750"/>
      <c r="POG281" s="750"/>
      <c r="POH281" s="750"/>
      <c r="POI281" s="750"/>
      <c r="POJ281" s="750"/>
      <c r="POK281" s="750"/>
      <c r="POL281" s="750"/>
      <c r="POM281" s="750"/>
      <c r="PON281" s="750"/>
      <c r="POO281" s="750"/>
      <c r="POP281" s="750"/>
      <c r="POQ281" s="750"/>
      <c r="POR281" s="750"/>
      <c r="POS281" s="750"/>
      <c r="POT281" s="750"/>
      <c r="POU281" s="750"/>
      <c r="POV281" s="750"/>
      <c r="POW281" s="750"/>
      <c r="POX281" s="750"/>
      <c r="POY281" s="750"/>
      <c r="POZ281" s="750"/>
      <c r="PPA281" s="750"/>
      <c r="PPB281" s="750"/>
      <c r="PPC281" s="750"/>
      <c r="PPD281" s="750"/>
      <c r="PPE281" s="750"/>
      <c r="PPF281" s="750"/>
      <c r="PPG281" s="750"/>
      <c r="PPH281" s="750"/>
      <c r="PPI281" s="750"/>
      <c r="PPJ281" s="750"/>
      <c r="PPK281" s="750"/>
      <c r="PPL281" s="750"/>
      <c r="PPM281" s="750"/>
      <c r="PPN281" s="750"/>
      <c r="PPO281" s="750"/>
      <c r="PPP281" s="750"/>
      <c r="PPQ281" s="750"/>
      <c r="PPR281" s="750"/>
      <c r="PPS281" s="750"/>
      <c r="PPT281" s="750"/>
      <c r="PPU281" s="750"/>
      <c r="PPV281" s="748"/>
      <c r="PPW281" s="748"/>
      <c r="PPX281" s="748"/>
      <c r="PPY281" s="748"/>
      <c r="PPZ281" s="748"/>
      <c r="PQA281" s="748"/>
      <c r="PQB281" s="748"/>
      <c r="PQC281" s="748"/>
      <c r="PQD281" s="748"/>
      <c r="PQE281" s="748"/>
      <c r="PQF281" s="748"/>
      <c r="PQG281" s="748"/>
      <c r="PQH281" s="748"/>
      <c r="PQI281" s="748"/>
      <c r="PQJ281" s="748"/>
      <c r="PQK281" s="748"/>
      <c r="PQL281" s="748"/>
      <c r="PQM281" s="748"/>
      <c r="PQN281" s="748"/>
      <c r="PQO281" s="748"/>
      <c r="PQP281" s="748"/>
      <c r="PQQ281" s="748"/>
      <c r="PQR281" s="748"/>
      <c r="PQS281" s="748"/>
      <c r="PQT281" s="749"/>
      <c r="PQU281" s="749"/>
      <c r="PQV281" s="749"/>
      <c r="PQW281" s="749"/>
      <c r="PQX281" s="749"/>
      <c r="PQY281" s="748"/>
      <c r="PQZ281" s="748"/>
      <c r="PRA281" s="749"/>
      <c r="PRB281" s="749"/>
      <c r="PRC281" s="748"/>
      <c r="PRD281" s="748"/>
      <c r="PRE281" s="749"/>
      <c r="PRF281" s="749"/>
      <c r="PRG281" s="748"/>
      <c r="PRH281" s="748"/>
      <c r="PRI281" s="748"/>
      <c r="PRJ281" s="748"/>
      <c r="PRK281" s="748"/>
      <c r="PRL281" s="748"/>
      <c r="PRM281" s="748"/>
      <c r="PRN281" s="749"/>
      <c r="PRO281" s="749"/>
      <c r="PRP281" s="748"/>
      <c r="PRQ281" s="748"/>
      <c r="PRR281" s="749"/>
      <c r="PRS281" s="749"/>
      <c r="PRT281" s="748"/>
      <c r="PRU281" s="748"/>
      <c r="PRV281" s="748"/>
      <c r="PRW281" s="748"/>
      <c r="PRX281" s="748"/>
      <c r="PRY281" s="746"/>
      <c r="PRZ281" s="751"/>
      <c r="PSA281" s="748"/>
      <c r="PSB281" s="748"/>
      <c r="PSC281" s="748"/>
      <c r="PSD281" s="748"/>
      <c r="PSE281" s="748"/>
      <c r="PSF281" s="748"/>
      <c r="PSG281" s="748"/>
      <c r="PSH281" s="750"/>
      <c r="PSI281" s="750"/>
      <c r="PSJ281" s="750"/>
      <c r="PSK281" s="750"/>
      <c r="PSL281" s="750"/>
      <c r="PSM281" s="750"/>
      <c r="PSN281" s="750"/>
      <c r="PSO281" s="750"/>
      <c r="PSP281" s="750"/>
      <c r="PSQ281" s="750"/>
      <c r="PSR281" s="750"/>
      <c r="PSS281" s="750"/>
      <c r="PST281" s="750"/>
      <c r="PSU281" s="750"/>
      <c r="PSV281" s="750"/>
      <c r="PSW281" s="750"/>
      <c r="PSX281" s="750"/>
      <c r="PSY281" s="750"/>
      <c r="PSZ281" s="750"/>
      <c r="PTA281" s="750"/>
      <c r="PTB281" s="750"/>
      <c r="PTC281" s="750"/>
      <c r="PTD281" s="750"/>
      <c r="PTE281" s="750"/>
      <c r="PTF281" s="750"/>
      <c r="PTG281" s="750"/>
      <c r="PTH281" s="750"/>
      <c r="PTI281" s="750"/>
      <c r="PTJ281" s="750"/>
      <c r="PTK281" s="750"/>
      <c r="PTL281" s="750"/>
      <c r="PTM281" s="750"/>
      <c r="PTN281" s="750"/>
      <c r="PTO281" s="750"/>
      <c r="PTP281" s="750"/>
      <c r="PTQ281" s="750"/>
      <c r="PTR281" s="750"/>
      <c r="PTS281" s="750"/>
      <c r="PTT281" s="750"/>
      <c r="PTU281" s="750"/>
      <c r="PTV281" s="750"/>
      <c r="PTW281" s="750"/>
      <c r="PTX281" s="750"/>
      <c r="PTY281" s="750"/>
      <c r="PTZ281" s="748"/>
      <c r="PUA281" s="748"/>
      <c r="PUB281" s="748"/>
      <c r="PUC281" s="748"/>
      <c r="PUD281" s="748"/>
      <c r="PUE281" s="748"/>
      <c r="PUF281" s="748"/>
      <c r="PUG281" s="748"/>
      <c r="PUH281" s="748"/>
      <c r="PUI281" s="748"/>
      <c r="PUJ281" s="748"/>
      <c r="PUK281" s="748"/>
      <c r="PUL281" s="748"/>
      <c r="PUM281" s="748"/>
      <c r="PUN281" s="748"/>
      <c r="PUO281" s="748"/>
      <c r="PUP281" s="748"/>
      <c r="PUQ281" s="748"/>
      <c r="PUR281" s="748"/>
      <c r="PUS281" s="748"/>
      <c r="PUT281" s="748"/>
      <c r="PUU281" s="748"/>
      <c r="PUV281" s="748"/>
      <c r="PUW281" s="748"/>
      <c r="PUX281" s="749"/>
      <c r="PUY281" s="749"/>
      <c r="PUZ281" s="749"/>
      <c r="PVA281" s="749"/>
      <c r="PVB281" s="749"/>
      <c r="PVC281" s="748"/>
      <c r="PVD281" s="748"/>
      <c r="PVE281" s="749"/>
      <c r="PVF281" s="749"/>
      <c r="PVG281" s="748"/>
      <c r="PVH281" s="748"/>
      <c r="PVI281" s="749"/>
      <c r="PVJ281" s="749"/>
      <c r="PVK281" s="748"/>
      <c r="PVL281" s="748"/>
      <c r="PVM281" s="748"/>
      <c r="PVN281" s="748"/>
      <c r="PVO281" s="748"/>
      <c r="PVP281" s="748"/>
      <c r="PVQ281" s="748"/>
      <c r="PVR281" s="749"/>
      <c r="PVS281" s="749"/>
      <c r="PVT281" s="748"/>
      <c r="PVU281" s="748"/>
      <c r="PVV281" s="749"/>
      <c r="PVW281" s="749"/>
      <c r="PVX281" s="748"/>
      <c r="PVY281" s="748"/>
      <c r="PVZ281" s="748"/>
      <c r="PWA281" s="748"/>
      <c r="PWB281" s="748"/>
      <c r="PWC281" s="746"/>
      <c r="PWD281" s="751"/>
      <c r="PWE281" s="748"/>
      <c r="PWF281" s="748"/>
      <c r="PWG281" s="748"/>
      <c r="PWH281" s="748"/>
      <c r="PWI281" s="748"/>
      <c r="PWJ281" s="748"/>
      <c r="PWK281" s="748"/>
      <c r="PWL281" s="750"/>
      <c r="PWM281" s="750"/>
      <c r="PWN281" s="750"/>
      <c r="PWO281" s="750"/>
      <c r="PWP281" s="750"/>
      <c r="PWQ281" s="750"/>
      <c r="PWR281" s="750"/>
      <c r="PWS281" s="750"/>
      <c r="PWT281" s="750"/>
      <c r="PWU281" s="750"/>
      <c r="PWV281" s="750"/>
      <c r="PWW281" s="750"/>
      <c r="PWX281" s="750"/>
      <c r="PWY281" s="750"/>
      <c r="PWZ281" s="750"/>
      <c r="PXA281" s="750"/>
      <c r="PXB281" s="750"/>
      <c r="PXC281" s="750"/>
      <c r="PXD281" s="750"/>
      <c r="PXE281" s="750"/>
      <c r="PXF281" s="750"/>
      <c r="PXG281" s="750"/>
      <c r="PXH281" s="750"/>
      <c r="PXI281" s="750"/>
      <c r="PXJ281" s="750"/>
      <c r="PXK281" s="750"/>
      <c r="PXL281" s="750"/>
      <c r="PXM281" s="750"/>
      <c r="PXN281" s="750"/>
      <c r="PXO281" s="750"/>
      <c r="PXP281" s="750"/>
      <c r="PXQ281" s="750"/>
      <c r="PXR281" s="750"/>
      <c r="PXS281" s="750"/>
      <c r="PXT281" s="750"/>
      <c r="PXU281" s="750"/>
      <c r="PXV281" s="750"/>
      <c r="PXW281" s="750"/>
      <c r="PXX281" s="750"/>
      <c r="PXY281" s="750"/>
      <c r="PXZ281" s="750"/>
      <c r="PYA281" s="750"/>
      <c r="PYB281" s="750"/>
      <c r="PYC281" s="750"/>
      <c r="PYD281" s="748"/>
      <c r="PYE281" s="748"/>
      <c r="PYF281" s="748"/>
      <c r="PYG281" s="748"/>
      <c r="PYH281" s="748"/>
      <c r="PYI281" s="748"/>
      <c r="PYJ281" s="748"/>
      <c r="PYK281" s="748"/>
      <c r="PYL281" s="748"/>
      <c r="PYM281" s="748"/>
      <c r="PYN281" s="748"/>
      <c r="PYO281" s="748"/>
      <c r="PYP281" s="748"/>
      <c r="PYQ281" s="748"/>
      <c r="PYR281" s="748"/>
      <c r="PYS281" s="748"/>
      <c r="PYT281" s="748"/>
      <c r="PYU281" s="748"/>
      <c r="PYV281" s="748"/>
      <c r="PYW281" s="748"/>
      <c r="PYX281" s="748"/>
      <c r="PYY281" s="748"/>
      <c r="PYZ281" s="748"/>
      <c r="PZA281" s="748"/>
      <c r="PZB281" s="749"/>
      <c r="PZC281" s="749"/>
      <c r="PZD281" s="749"/>
      <c r="PZE281" s="749"/>
      <c r="PZF281" s="749"/>
      <c r="PZG281" s="748"/>
      <c r="PZH281" s="748"/>
      <c r="PZI281" s="749"/>
      <c r="PZJ281" s="749"/>
      <c r="PZK281" s="748"/>
      <c r="PZL281" s="748"/>
      <c r="PZM281" s="749"/>
      <c r="PZN281" s="749"/>
      <c r="PZO281" s="748"/>
      <c r="PZP281" s="748"/>
      <c r="PZQ281" s="748"/>
      <c r="PZR281" s="748"/>
      <c r="PZS281" s="748"/>
      <c r="PZT281" s="748"/>
      <c r="PZU281" s="748"/>
      <c r="PZV281" s="749"/>
      <c r="PZW281" s="749"/>
      <c r="PZX281" s="748"/>
      <c r="PZY281" s="748"/>
      <c r="PZZ281" s="749"/>
      <c r="QAA281" s="749"/>
      <c r="QAB281" s="748"/>
      <c r="QAC281" s="748"/>
      <c r="QAD281" s="748"/>
      <c r="QAE281" s="748"/>
      <c r="QAF281" s="748"/>
      <c r="QAG281" s="746"/>
      <c r="QAH281" s="751"/>
      <c r="QAI281" s="748"/>
      <c r="QAJ281" s="748"/>
      <c r="QAK281" s="748"/>
      <c r="QAL281" s="748"/>
      <c r="QAM281" s="748"/>
      <c r="QAN281" s="748"/>
      <c r="QAO281" s="748"/>
      <c r="QAP281" s="750"/>
      <c r="QAQ281" s="750"/>
      <c r="QAR281" s="750"/>
      <c r="QAS281" s="750"/>
      <c r="QAT281" s="750"/>
      <c r="QAU281" s="750"/>
      <c r="QAV281" s="750"/>
      <c r="QAW281" s="750"/>
      <c r="QAX281" s="750"/>
      <c r="QAY281" s="750"/>
      <c r="QAZ281" s="750"/>
      <c r="QBA281" s="750"/>
      <c r="QBB281" s="750"/>
      <c r="QBC281" s="750"/>
      <c r="QBD281" s="750"/>
      <c r="QBE281" s="750"/>
      <c r="QBF281" s="750"/>
      <c r="QBG281" s="750"/>
      <c r="QBH281" s="750"/>
      <c r="QBI281" s="750"/>
      <c r="QBJ281" s="750"/>
      <c r="QBK281" s="750"/>
      <c r="QBL281" s="750"/>
      <c r="QBM281" s="750"/>
      <c r="QBN281" s="750"/>
      <c r="QBO281" s="750"/>
      <c r="QBP281" s="750"/>
      <c r="QBQ281" s="750"/>
      <c r="QBR281" s="750"/>
      <c r="QBS281" s="750"/>
      <c r="QBT281" s="750"/>
      <c r="QBU281" s="750"/>
      <c r="QBV281" s="750"/>
      <c r="QBW281" s="750"/>
      <c r="QBX281" s="750"/>
      <c r="QBY281" s="750"/>
      <c r="QBZ281" s="750"/>
      <c r="QCA281" s="750"/>
      <c r="QCB281" s="750"/>
      <c r="QCC281" s="750"/>
      <c r="QCD281" s="750"/>
      <c r="QCE281" s="750"/>
      <c r="QCF281" s="750"/>
      <c r="QCG281" s="750"/>
      <c r="QCH281" s="748"/>
      <c r="QCI281" s="748"/>
      <c r="QCJ281" s="748"/>
      <c r="QCK281" s="748"/>
      <c r="QCL281" s="748"/>
      <c r="QCM281" s="748"/>
      <c r="QCN281" s="748"/>
      <c r="QCO281" s="748"/>
      <c r="QCP281" s="748"/>
      <c r="QCQ281" s="748"/>
      <c r="QCR281" s="748"/>
      <c r="QCS281" s="748"/>
      <c r="QCT281" s="748"/>
      <c r="QCU281" s="748"/>
      <c r="QCV281" s="748"/>
      <c r="QCW281" s="748"/>
      <c r="QCX281" s="748"/>
      <c r="QCY281" s="748"/>
      <c r="QCZ281" s="748"/>
      <c r="QDA281" s="748"/>
      <c r="QDB281" s="748"/>
      <c r="QDC281" s="748"/>
      <c r="QDD281" s="748"/>
      <c r="QDE281" s="748"/>
      <c r="QDF281" s="749"/>
      <c r="QDG281" s="749"/>
      <c r="QDH281" s="749"/>
      <c r="QDI281" s="749"/>
      <c r="QDJ281" s="749"/>
      <c r="QDK281" s="748"/>
      <c r="QDL281" s="748"/>
      <c r="QDM281" s="749"/>
      <c r="QDN281" s="749"/>
      <c r="QDO281" s="748"/>
      <c r="QDP281" s="748"/>
      <c r="QDQ281" s="749"/>
      <c r="QDR281" s="749"/>
      <c r="QDS281" s="748"/>
      <c r="QDT281" s="748"/>
      <c r="QDU281" s="748"/>
      <c r="QDV281" s="748"/>
      <c r="QDW281" s="748"/>
      <c r="QDX281" s="748"/>
      <c r="QDY281" s="748"/>
      <c r="QDZ281" s="749"/>
      <c r="QEA281" s="749"/>
      <c r="QEB281" s="748"/>
      <c r="QEC281" s="748"/>
      <c r="QED281" s="749"/>
      <c r="QEE281" s="749"/>
      <c r="QEF281" s="748"/>
      <c r="QEG281" s="748"/>
      <c r="QEH281" s="748"/>
      <c r="QEI281" s="748"/>
      <c r="QEJ281" s="748"/>
      <c r="QEK281" s="746"/>
      <c r="QEL281" s="751"/>
      <c r="QEM281" s="748"/>
      <c r="QEN281" s="748"/>
      <c r="QEO281" s="748"/>
      <c r="QEP281" s="748"/>
      <c r="QEQ281" s="748"/>
      <c r="QER281" s="748"/>
      <c r="QES281" s="748"/>
      <c r="QET281" s="750"/>
      <c r="QEU281" s="750"/>
      <c r="QEV281" s="750"/>
      <c r="QEW281" s="750"/>
      <c r="QEX281" s="750"/>
      <c r="QEY281" s="750"/>
      <c r="QEZ281" s="750"/>
      <c r="QFA281" s="750"/>
      <c r="QFB281" s="750"/>
      <c r="QFC281" s="750"/>
      <c r="QFD281" s="750"/>
      <c r="QFE281" s="750"/>
      <c r="QFF281" s="750"/>
      <c r="QFG281" s="750"/>
      <c r="QFH281" s="750"/>
      <c r="QFI281" s="750"/>
      <c r="QFJ281" s="750"/>
      <c r="QFK281" s="750"/>
      <c r="QFL281" s="750"/>
      <c r="QFM281" s="750"/>
      <c r="QFN281" s="750"/>
      <c r="QFO281" s="750"/>
      <c r="QFP281" s="750"/>
      <c r="QFQ281" s="750"/>
      <c r="QFR281" s="750"/>
      <c r="QFS281" s="750"/>
      <c r="QFT281" s="750"/>
      <c r="QFU281" s="750"/>
      <c r="QFV281" s="750"/>
      <c r="QFW281" s="750"/>
      <c r="QFX281" s="750"/>
      <c r="QFY281" s="750"/>
      <c r="QFZ281" s="750"/>
      <c r="QGA281" s="750"/>
      <c r="QGB281" s="750"/>
      <c r="QGC281" s="750"/>
      <c r="QGD281" s="750"/>
      <c r="QGE281" s="750"/>
      <c r="QGF281" s="750"/>
      <c r="QGG281" s="750"/>
      <c r="QGH281" s="750"/>
      <c r="QGI281" s="750"/>
      <c r="QGJ281" s="750"/>
      <c r="QGK281" s="750"/>
      <c r="QGL281" s="748"/>
      <c r="QGM281" s="748"/>
      <c r="QGN281" s="748"/>
      <c r="QGO281" s="748"/>
      <c r="QGP281" s="748"/>
      <c r="QGQ281" s="748"/>
      <c r="QGR281" s="748"/>
      <c r="QGS281" s="748"/>
      <c r="QGT281" s="748"/>
      <c r="QGU281" s="748"/>
      <c r="QGV281" s="748"/>
      <c r="QGW281" s="748"/>
      <c r="QGX281" s="748"/>
      <c r="QGY281" s="748"/>
      <c r="QGZ281" s="748"/>
      <c r="QHA281" s="748"/>
      <c r="QHB281" s="748"/>
      <c r="QHC281" s="748"/>
      <c r="QHD281" s="748"/>
      <c r="QHE281" s="748"/>
      <c r="QHF281" s="748"/>
      <c r="QHG281" s="748"/>
      <c r="QHH281" s="748"/>
      <c r="QHI281" s="748"/>
      <c r="QHJ281" s="749"/>
      <c r="QHK281" s="749"/>
      <c r="QHL281" s="749"/>
      <c r="QHM281" s="749"/>
      <c r="QHN281" s="749"/>
      <c r="QHO281" s="748"/>
      <c r="QHP281" s="748"/>
      <c r="QHQ281" s="749"/>
      <c r="QHR281" s="749"/>
      <c r="QHS281" s="748"/>
      <c r="QHT281" s="748"/>
      <c r="QHU281" s="749"/>
      <c r="QHV281" s="749"/>
      <c r="QHW281" s="748"/>
      <c r="QHX281" s="748"/>
      <c r="QHY281" s="748"/>
      <c r="QHZ281" s="748"/>
      <c r="QIA281" s="748"/>
      <c r="QIB281" s="748"/>
      <c r="QIC281" s="748"/>
      <c r="QID281" s="749"/>
      <c r="QIE281" s="749"/>
      <c r="QIF281" s="748"/>
      <c r="QIG281" s="748"/>
      <c r="QIH281" s="749"/>
      <c r="QII281" s="749"/>
      <c r="QIJ281" s="748"/>
      <c r="QIK281" s="748"/>
      <c r="QIL281" s="748"/>
      <c r="QIM281" s="748"/>
      <c r="QIN281" s="748"/>
      <c r="QIO281" s="746"/>
      <c r="QIP281" s="751"/>
      <c r="QIQ281" s="748"/>
      <c r="QIR281" s="748"/>
      <c r="QIS281" s="748"/>
      <c r="QIT281" s="748"/>
      <c r="QIU281" s="748"/>
      <c r="QIV281" s="748"/>
      <c r="QIW281" s="748"/>
      <c r="QIX281" s="750"/>
      <c r="QIY281" s="750"/>
      <c r="QIZ281" s="750"/>
      <c r="QJA281" s="750"/>
      <c r="QJB281" s="750"/>
      <c r="QJC281" s="750"/>
      <c r="QJD281" s="750"/>
      <c r="QJE281" s="750"/>
      <c r="QJF281" s="750"/>
      <c r="QJG281" s="750"/>
      <c r="QJH281" s="750"/>
      <c r="QJI281" s="750"/>
      <c r="QJJ281" s="750"/>
      <c r="QJK281" s="750"/>
      <c r="QJL281" s="750"/>
      <c r="QJM281" s="750"/>
      <c r="QJN281" s="750"/>
      <c r="QJO281" s="750"/>
      <c r="QJP281" s="750"/>
      <c r="QJQ281" s="750"/>
      <c r="QJR281" s="750"/>
      <c r="QJS281" s="750"/>
      <c r="QJT281" s="750"/>
      <c r="QJU281" s="750"/>
      <c r="QJV281" s="750"/>
      <c r="QJW281" s="750"/>
      <c r="QJX281" s="750"/>
      <c r="QJY281" s="750"/>
      <c r="QJZ281" s="750"/>
      <c r="QKA281" s="750"/>
      <c r="QKB281" s="750"/>
      <c r="QKC281" s="750"/>
      <c r="QKD281" s="750"/>
      <c r="QKE281" s="750"/>
      <c r="QKF281" s="750"/>
      <c r="QKG281" s="750"/>
      <c r="QKH281" s="750"/>
      <c r="QKI281" s="750"/>
      <c r="QKJ281" s="750"/>
      <c r="QKK281" s="750"/>
      <c r="QKL281" s="750"/>
      <c r="QKM281" s="750"/>
      <c r="QKN281" s="750"/>
      <c r="QKO281" s="750"/>
      <c r="QKP281" s="748"/>
      <c r="QKQ281" s="748"/>
      <c r="QKR281" s="748"/>
      <c r="QKS281" s="748"/>
      <c r="QKT281" s="748"/>
      <c r="QKU281" s="748"/>
      <c r="QKV281" s="748"/>
      <c r="QKW281" s="748"/>
      <c r="QKX281" s="748"/>
      <c r="QKY281" s="748"/>
      <c r="QKZ281" s="748"/>
      <c r="QLA281" s="748"/>
      <c r="QLB281" s="748"/>
      <c r="QLC281" s="748"/>
      <c r="QLD281" s="748"/>
      <c r="QLE281" s="748"/>
      <c r="QLF281" s="748"/>
      <c r="QLG281" s="748"/>
      <c r="QLH281" s="748"/>
      <c r="QLI281" s="748"/>
      <c r="QLJ281" s="748"/>
      <c r="QLK281" s="748"/>
      <c r="QLL281" s="748"/>
      <c r="QLM281" s="748"/>
      <c r="QLN281" s="749"/>
      <c r="QLO281" s="749"/>
      <c r="QLP281" s="749"/>
      <c r="QLQ281" s="749"/>
      <c r="QLR281" s="749"/>
      <c r="QLS281" s="748"/>
      <c r="QLT281" s="748"/>
      <c r="QLU281" s="749"/>
      <c r="QLV281" s="749"/>
      <c r="QLW281" s="748"/>
      <c r="QLX281" s="748"/>
      <c r="QLY281" s="749"/>
      <c r="QLZ281" s="749"/>
      <c r="QMA281" s="748"/>
      <c r="QMB281" s="748"/>
      <c r="QMC281" s="748"/>
      <c r="QMD281" s="748"/>
      <c r="QME281" s="748"/>
      <c r="QMF281" s="748"/>
      <c r="QMG281" s="748"/>
      <c r="QMH281" s="749"/>
      <c r="QMI281" s="749"/>
      <c r="QMJ281" s="748"/>
      <c r="QMK281" s="748"/>
      <c r="QML281" s="749"/>
      <c r="QMM281" s="749"/>
      <c r="QMN281" s="748"/>
      <c r="QMO281" s="748"/>
      <c r="QMP281" s="748"/>
      <c r="QMQ281" s="748"/>
      <c r="QMR281" s="748"/>
      <c r="QMS281" s="746"/>
      <c r="QMT281" s="751"/>
      <c r="QMU281" s="748"/>
      <c r="QMV281" s="748"/>
      <c r="QMW281" s="748"/>
      <c r="QMX281" s="748"/>
      <c r="QMY281" s="748"/>
      <c r="QMZ281" s="748"/>
      <c r="QNA281" s="748"/>
      <c r="QNB281" s="750"/>
      <c r="QNC281" s="750"/>
      <c r="QND281" s="750"/>
      <c r="QNE281" s="750"/>
      <c r="QNF281" s="750"/>
      <c r="QNG281" s="750"/>
      <c r="QNH281" s="750"/>
      <c r="QNI281" s="750"/>
      <c r="QNJ281" s="750"/>
      <c r="QNK281" s="750"/>
      <c r="QNL281" s="750"/>
      <c r="QNM281" s="750"/>
      <c r="QNN281" s="750"/>
      <c r="QNO281" s="750"/>
      <c r="QNP281" s="750"/>
      <c r="QNQ281" s="750"/>
      <c r="QNR281" s="750"/>
      <c r="QNS281" s="750"/>
      <c r="QNT281" s="750"/>
      <c r="QNU281" s="750"/>
      <c r="QNV281" s="750"/>
      <c r="QNW281" s="750"/>
      <c r="QNX281" s="750"/>
      <c r="QNY281" s="750"/>
      <c r="QNZ281" s="750"/>
      <c r="QOA281" s="750"/>
      <c r="QOB281" s="750"/>
      <c r="QOC281" s="750"/>
      <c r="QOD281" s="750"/>
      <c r="QOE281" s="750"/>
      <c r="QOF281" s="750"/>
      <c r="QOG281" s="750"/>
      <c r="QOH281" s="750"/>
      <c r="QOI281" s="750"/>
      <c r="QOJ281" s="750"/>
      <c r="QOK281" s="750"/>
      <c r="QOL281" s="750"/>
      <c r="QOM281" s="750"/>
      <c r="QON281" s="750"/>
      <c r="QOO281" s="750"/>
      <c r="QOP281" s="750"/>
      <c r="QOQ281" s="750"/>
      <c r="QOR281" s="750"/>
      <c r="QOS281" s="750"/>
      <c r="QOT281" s="748"/>
      <c r="QOU281" s="748"/>
      <c r="QOV281" s="748"/>
      <c r="QOW281" s="748"/>
      <c r="QOX281" s="748"/>
      <c r="QOY281" s="748"/>
      <c r="QOZ281" s="748"/>
      <c r="QPA281" s="748"/>
      <c r="QPB281" s="748"/>
      <c r="QPC281" s="748"/>
      <c r="QPD281" s="748"/>
      <c r="QPE281" s="748"/>
      <c r="QPF281" s="748"/>
      <c r="QPG281" s="748"/>
      <c r="QPH281" s="748"/>
      <c r="QPI281" s="748"/>
      <c r="QPJ281" s="748"/>
      <c r="QPK281" s="748"/>
      <c r="QPL281" s="748"/>
      <c r="QPM281" s="748"/>
      <c r="QPN281" s="748"/>
      <c r="QPO281" s="748"/>
      <c r="QPP281" s="748"/>
      <c r="QPQ281" s="748"/>
      <c r="QPR281" s="749"/>
      <c r="QPS281" s="749"/>
      <c r="QPT281" s="749"/>
      <c r="QPU281" s="749"/>
      <c r="QPV281" s="749"/>
      <c r="QPW281" s="748"/>
      <c r="QPX281" s="748"/>
      <c r="QPY281" s="749"/>
      <c r="QPZ281" s="749"/>
      <c r="QQA281" s="748"/>
      <c r="QQB281" s="748"/>
      <c r="QQC281" s="749"/>
      <c r="QQD281" s="749"/>
      <c r="QQE281" s="748"/>
      <c r="QQF281" s="748"/>
      <c r="QQG281" s="748"/>
      <c r="QQH281" s="748"/>
      <c r="QQI281" s="748"/>
      <c r="QQJ281" s="748"/>
      <c r="QQK281" s="748"/>
      <c r="QQL281" s="749"/>
      <c r="QQM281" s="749"/>
      <c r="QQN281" s="748"/>
      <c r="QQO281" s="748"/>
      <c r="QQP281" s="749"/>
      <c r="QQQ281" s="749"/>
      <c r="QQR281" s="748"/>
      <c r="QQS281" s="748"/>
      <c r="QQT281" s="748"/>
      <c r="QQU281" s="748"/>
      <c r="QQV281" s="748"/>
      <c r="QQW281" s="746"/>
      <c r="QQX281" s="751"/>
      <c r="QQY281" s="748"/>
      <c r="QQZ281" s="748"/>
      <c r="QRA281" s="748"/>
      <c r="QRB281" s="748"/>
      <c r="QRC281" s="748"/>
      <c r="QRD281" s="748"/>
      <c r="QRE281" s="748"/>
      <c r="QRF281" s="750"/>
      <c r="QRG281" s="750"/>
      <c r="QRH281" s="750"/>
      <c r="QRI281" s="750"/>
      <c r="QRJ281" s="750"/>
      <c r="QRK281" s="750"/>
      <c r="QRL281" s="750"/>
      <c r="QRM281" s="750"/>
      <c r="QRN281" s="750"/>
      <c r="QRO281" s="750"/>
      <c r="QRP281" s="750"/>
      <c r="QRQ281" s="750"/>
      <c r="QRR281" s="750"/>
      <c r="QRS281" s="750"/>
      <c r="QRT281" s="750"/>
      <c r="QRU281" s="750"/>
      <c r="QRV281" s="750"/>
      <c r="QRW281" s="750"/>
      <c r="QRX281" s="750"/>
      <c r="QRY281" s="750"/>
      <c r="QRZ281" s="750"/>
      <c r="QSA281" s="750"/>
      <c r="QSB281" s="750"/>
      <c r="QSC281" s="750"/>
      <c r="QSD281" s="750"/>
      <c r="QSE281" s="750"/>
      <c r="QSF281" s="750"/>
      <c r="QSG281" s="750"/>
      <c r="QSH281" s="750"/>
      <c r="QSI281" s="750"/>
      <c r="QSJ281" s="750"/>
      <c r="QSK281" s="750"/>
      <c r="QSL281" s="750"/>
      <c r="QSM281" s="750"/>
      <c r="QSN281" s="750"/>
      <c r="QSO281" s="750"/>
      <c r="QSP281" s="750"/>
      <c r="QSQ281" s="750"/>
      <c r="QSR281" s="750"/>
      <c r="QSS281" s="750"/>
      <c r="QST281" s="750"/>
      <c r="QSU281" s="750"/>
      <c r="QSV281" s="750"/>
      <c r="QSW281" s="750"/>
      <c r="QSX281" s="748"/>
      <c r="QSY281" s="748"/>
      <c r="QSZ281" s="748"/>
      <c r="QTA281" s="748"/>
      <c r="QTB281" s="748"/>
      <c r="QTC281" s="748"/>
      <c r="QTD281" s="748"/>
      <c r="QTE281" s="748"/>
      <c r="QTF281" s="748"/>
      <c r="QTG281" s="748"/>
      <c r="QTH281" s="748"/>
      <c r="QTI281" s="748"/>
      <c r="QTJ281" s="748"/>
      <c r="QTK281" s="748"/>
      <c r="QTL281" s="748"/>
      <c r="QTM281" s="748"/>
      <c r="QTN281" s="748"/>
      <c r="QTO281" s="748"/>
      <c r="QTP281" s="748"/>
      <c r="QTQ281" s="748"/>
      <c r="QTR281" s="748"/>
      <c r="QTS281" s="748"/>
      <c r="QTT281" s="748"/>
      <c r="QTU281" s="748"/>
      <c r="QTV281" s="749"/>
      <c r="QTW281" s="749"/>
      <c r="QTX281" s="749"/>
      <c r="QTY281" s="749"/>
      <c r="QTZ281" s="749"/>
      <c r="QUA281" s="748"/>
      <c r="QUB281" s="748"/>
      <c r="QUC281" s="749"/>
      <c r="QUD281" s="749"/>
      <c r="QUE281" s="748"/>
      <c r="QUF281" s="748"/>
      <c r="QUG281" s="749"/>
      <c r="QUH281" s="749"/>
      <c r="QUI281" s="748"/>
      <c r="QUJ281" s="748"/>
      <c r="QUK281" s="748"/>
      <c r="QUL281" s="748"/>
      <c r="QUM281" s="748"/>
      <c r="QUN281" s="748"/>
      <c r="QUO281" s="748"/>
      <c r="QUP281" s="749"/>
      <c r="QUQ281" s="749"/>
      <c r="QUR281" s="748"/>
      <c r="QUS281" s="748"/>
      <c r="QUT281" s="749"/>
      <c r="QUU281" s="749"/>
      <c r="QUV281" s="748"/>
      <c r="QUW281" s="748"/>
      <c r="QUX281" s="748"/>
      <c r="QUY281" s="748"/>
      <c r="QUZ281" s="748"/>
      <c r="QVA281" s="746"/>
      <c r="QVB281" s="751"/>
      <c r="QVC281" s="748"/>
      <c r="QVD281" s="748"/>
      <c r="QVE281" s="748"/>
      <c r="QVF281" s="748"/>
      <c r="QVG281" s="748"/>
      <c r="QVH281" s="748"/>
      <c r="QVI281" s="748"/>
      <c r="QVJ281" s="750"/>
      <c r="QVK281" s="750"/>
      <c r="QVL281" s="750"/>
      <c r="QVM281" s="750"/>
      <c r="QVN281" s="750"/>
      <c r="QVO281" s="750"/>
      <c r="QVP281" s="750"/>
      <c r="QVQ281" s="750"/>
      <c r="QVR281" s="750"/>
      <c r="QVS281" s="750"/>
      <c r="QVT281" s="750"/>
      <c r="QVU281" s="750"/>
      <c r="QVV281" s="750"/>
      <c r="QVW281" s="750"/>
      <c r="QVX281" s="750"/>
      <c r="QVY281" s="750"/>
      <c r="QVZ281" s="750"/>
      <c r="QWA281" s="750"/>
      <c r="QWB281" s="750"/>
      <c r="QWC281" s="750"/>
      <c r="QWD281" s="750"/>
      <c r="QWE281" s="750"/>
      <c r="QWF281" s="750"/>
      <c r="QWG281" s="750"/>
      <c r="QWH281" s="750"/>
      <c r="QWI281" s="750"/>
      <c r="QWJ281" s="750"/>
      <c r="QWK281" s="750"/>
      <c r="QWL281" s="750"/>
      <c r="QWM281" s="750"/>
      <c r="QWN281" s="750"/>
      <c r="QWO281" s="750"/>
      <c r="QWP281" s="750"/>
      <c r="QWQ281" s="750"/>
      <c r="QWR281" s="750"/>
      <c r="QWS281" s="750"/>
      <c r="QWT281" s="750"/>
      <c r="QWU281" s="750"/>
      <c r="QWV281" s="750"/>
      <c r="QWW281" s="750"/>
      <c r="QWX281" s="750"/>
      <c r="QWY281" s="750"/>
      <c r="QWZ281" s="750"/>
      <c r="QXA281" s="750"/>
      <c r="QXB281" s="748"/>
      <c r="QXC281" s="748"/>
      <c r="QXD281" s="748"/>
      <c r="QXE281" s="748"/>
      <c r="QXF281" s="748"/>
      <c r="QXG281" s="748"/>
      <c r="QXH281" s="748"/>
      <c r="QXI281" s="748"/>
      <c r="QXJ281" s="748"/>
      <c r="QXK281" s="748"/>
      <c r="QXL281" s="748"/>
      <c r="QXM281" s="748"/>
      <c r="QXN281" s="748"/>
      <c r="QXO281" s="748"/>
      <c r="QXP281" s="748"/>
      <c r="QXQ281" s="748"/>
      <c r="QXR281" s="748"/>
      <c r="QXS281" s="748"/>
      <c r="QXT281" s="748"/>
      <c r="QXU281" s="748"/>
      <c r="QXV281" s="748"/>
      <c r="QXW281" s="748"/>
      <c r="QXX281" s="748"/>
      <c r="QXY281" s="748"/>
      <c r="QXZ281" s="749"/>
      <c r="QYA281" s="749"/>
      <c r="QYB281" s="749"/>
      <c r="QYC281" s="749"/>
      <c r="QYD281" s="749"/>
      <c r="QYE281" s="748"/>
      <c r="QYF281" s="748"/>
      <c r="QYG281" s="749"/>
      <c r="QYH281" s="749"/>
      <c r="QYI281" s="748"/>
      <c r="QYJ281" s="748"/>
      <c r="QYK281" s="749"/>
      <c r="QYL281" s="749"/>
      <c r="QYM281" s="748"/>
      <c r="QYN281" s="748"/>
      <c r="QYO281" s="748"/>
      <c r="QYP281" s="748"/>
      <c r="QYQ281" s="748"/>
      <c r="QYR281" s="748"/>
      <c r="QYS281" s="748"/>
      <c r="QYT281" s="749"/>
      <c r="QYU281" s="749"/>
      <c r="QYV281" s="748"/>
      <c r="QYW281" s="748"/>
      <c r="QYX281" s="749"/>
      <c r="QYY281" s="749"/>
      <c r="QYZ281" s="748"/>
      <c r="QZA281" s="748"/>
      <c r="QZB281" s="748"/>
      <c r="QZC281" s="748"/>
      <c r="QZD281" s="748"/>
      <c r="QZE281" s="746"/>
      <c r="QZF281" s="751"/>
      <c r="QZG281" s="748"/>
      <c r="QZH281" s="748"/>
      <c r="QZI281" s="748"/>
      <c r="QZJ281" s="748"/>
      <c r="QZK281" s="748"/>
      <c r="QZL281" s="748"/>
      <c r="QZM281" s="748"/>
      <c r="QZN281" s="750"/>
      <c r="QZO281" s="750"/>
      <c r="QZP281" s="750"/>
      <c r="QZQ281" s="750"/>
      <c r="QZR281" s="750"/>
      <c r="QZS281" s="750"/>
      <c r="QZT281" s="750"/>
      <c r="QZU281" s="750"/>
      <c r="QZV281" s="750"/>
      <c r="QZW281" s="750"/>
      <c r="QZX281" s="750"/>
      <c r="QZY281" s="750"/>
      <c r="QZZ281" s="750"/>
      <c r="RAA281" s="750"/>
      <c r="RAB281" s="750"/>
      <c r="RAC281" s="750"/>
      <c r="RAD281" s="750"/>
      <c r="RAE281" s="750"/>
      <c r="RAF281" s="750"/>
      <c r="RAG281" s="750"/>
      <c r="RAH281" s="750"/>
      <c r="RAI281" s="750"/>
      <c r="RAJ281" s="750"/>
      <c r="RAK281" s="750"/>
      <c r="RAL281" s="750"/>
      <c r="RAM281" s="750"/>
      <c r="RAN281" s="750"/>
      <c r="RAO281" s="750"/>
      <c r="RAP281" s="750"/>
      <c r="RAQ281" s="750"/>
      <c r="RAR281" s="750"/>
      <c r="RAS281" s="750"/>
      <c r="RAT281" s="750"/>
      <c r="RAU281" s="750"/>
      <c r="RAV281" s="750"/>
      <c r="RAW281" s="750"/>
      <c r="RAX281" s="750"/>
      <c r="RAY281" s="750"/>
      <c r="RAZ281" s="750"/>
      <c r="RBA281" s="750"/>
      <c r="RBB281" s="750"/>
      <c r="RBC281" s="750"/>
      <c r="RBD281" s="750"/>
      <c r="RBE281" s="750"/>
      <c r="RBF281" s="748"/>
      <c r="RBG281" s="748"/>
      <c r="RBH281" s="748"/>
      <c r="RBI281" s="748"/>
      <c r="RBJ281" s="748"/>
      <c r="RBK281" s="748"/>
      <c r="RBL281" s="748"/>
      <c r="RBM281" s="748"/>
      <c r="RBN281" s="748"/>
      <c r="RBO281" s="748"/>
      <c r="RBP281" s="748"/>
      <c r="RBQ281" s="748"/>
      <c r="RBR281" s="748"/>
      <c r="RBS281" s="748"/>
      <c r="RBT281" s="748"/>
      <c r="RBU281" s="748"/>
      <c r="RBV281" s="748"/>
      <c r="RBW281" s="748"/>
      <c r="RBX281" s="748"/>
      <c r="RBY281" s="748"/>
      <c r="RBZ281" s="748"/>
      <c r="RCA281" s="748"/>
      <c r="RCB281" s="748"/>
    </row>
    <row r="282" spans="1:12248" s="80" customFormat="1" ht="127.5" customHeight="1" x14ac:dyDescent="0.3">
      <c r="A282" s="746"/>
      <c r="B282" s="747" t="s">
        <v>62</v>
      </c>
      <c r="C282" s="122" t="s">
        <v>45</v>
      </c>
      <c r="D282" s="182"/>
      <c r="E282" s="182"/>
      <c r="F282" s="182"/>
      <c r="G282" s="182"/>
      <c r="H282" s="182"/>
      <c r="I282" s="182"/>
      <c r="J282" s="603"/>
      <c r="K282" s="182"/>
      <c r="L282" s="830"/>
      <c r="M282" s="830"/>
      <c r="N282" s="830"/>
      <c r="O282" s="830"/>
      <c r="P282" s="830"/>
      <c r="Q282" s="830"/>
      <c r="R282" s="830"/>
      <c r="S282" s="829">
        <f>W282</f>
        <v>199929.27961999999</v>
      </c>
      <c r="T282" s="569">
        <v>0</v>
      </c>
      <c r="U282" s="830"/>
      <c r="V282" s="621"/>
      <c r="W282" s="829">
        <v>199929.27961999999</v>
      </c>
      <c r="X282" s="621">
        <v>0</v>
      </c>
      <c r="Y282" s="830"/>
      <c r="Z282" s="621"/>
      <c r="AA282" s="830"/>
      <c r="AB282" s="830"/>
      <c r="AC282" s="128"/>
      <c r="AD282" s="641"/>
      <c r="AE282" s="830"/>
      <c r="AF282" s="641"/>
      <c r="AG282" s="830"/>
      <c r="AH282" s="641"/>
      <c r="AI282" s="830"/>
      <c r="AJ282" s="641"/>
      <c r="AK282" s="830"/>
      <c r="AL282" s="830"/>
      <c r="AM282" s="830"/>
      <c r="AN282" s="830"/>
      <c r="AO282" s="830"/>
      <c r="AP282" s="830"/>
      <c r="AQ282" s="830"/>
      <c r="AR282" s="830"/>
      <c r="AS282" s="830"/>
      <c r="AT282" s="830"/>
      <c r="AU282" s="830"/>
      <c r="AV282" s="830"/>
      <c r="AW282" s="830"/>
      <c r="AX282" s="830"/>
      <c r="AY282" s="830"/>
      <c r="AZ282" s="830"/>
      <c r="BA282" s="830"/>
      <c r="BB282" s="830"/>
      <c r="BC282" s="830"/>
      <c r="BD282" s="830"/>
      <c r="BE282" s="830"/>
      <c r="BF282" s="830"/>
      <c r="BG282" s="830"/>
      <c r="BH282" s="830"/>
      <c r="BI282" s="830"/>
      <c r="BJ282" s="830"/>
      <c r="BK282" s="830"/>
      <c r="BL282" s="830"/>
      <c r="BM282" s="830"/>
      <c r="BN282" s="830"/>
      <c r="BO282" s="830"/>
      <c r="BP282" s="830"/>
      <c r="BQ282" s="830"/>
      <c r="BR282" s="830"/>
      <c r="BS282" s="830"/>
      <c r="BT282" s="830"/>
      <c r="BU282" s="830"/>
      <c r="BV282" s="830"/>
      <c r="BW282" s="830"/>
      <c r="BX282" s="830"/>
      <c r="BY282" s="830"/>
      <c r="BZ282" s="830"/>
      <c r="CA282" s="830"/>
      <c r="CB282" s="830"/>
      <c r="CC282" s="830"/>
      <c r="CD282" s="830"/>
      <c r="CE282" s="830"/>
      <c r="CF282" s="830"/>
      <c r="CG282" s="830"/>
      <c r="CH282" s="830"/>
      <c r="CI282" s="830"/>
      <c r="CJ282" s="830"/>
      <c r="CK282" s="830"/>
      <c r="CL282" s="830"/>
      <c r="CM282" s="830"/>
      <c r="CN282" s="830"/>
      <c r="CO282" s="206"/>
      <c r="CP282" s="748"/>
      <c r="CQ282" s="748"/>
      <c r="CR282" s="748"/>
      <c r="CS282" s="748"/>
      <c r="CT282" s="748"/>
      <c r="CU282" s="748"/>
      <c r="CV282" s="748"/>
      <c r="CW282" s="748"/>
      <c r="CX282" s="748"/>
      <c r="CY282" s="748"/>
      <c r="CZ282" s="748"/>
      <c r="DA282" s="748"/>
      <c r="DB282" s="748"/>
      <c r="DC282" s="749"/>
      <c r="DD282" s="749"/>
      <c r="DE282" s="749"/>
      <c r="DF282" s="749"/>
      <c r="DG282" s="750"/>
      <c r="DH282" s="750"/>
      <c r="DI282" s="750"/>
      <c r="DJ282" s="750"/>
      <c r="DK282" s="750"/>
      <c r="DL282" s="750"/>
      <c r="DM282" s="750"/>
      <c r="DN282" s="750"/>
      <c r="DO282" s="750"/>
      <c r="DP282" s="750"/>
      <c r="DQ282" s="750"/>
      <c r="DR282" s="750"/>
      <c r="DS282" s="750"/>
      <c r="DT282" s="750"/>
      <c r="DU282" s="750"/>
      <c r="DV282" s="750"/>
      <c r="DW282" s="750"/>
      <c r="DX282" s="750"/>
      <c r="DY282" s="750"/>
      <c r="DZ282" s="748"/>
      <c r="EA282" s="748"/>
      <c r="EB282" s="748"/>
      <c r="EC282" s="748"/>
      <c r="ED282" s="748"/>
      <c r="EE282" s="748"/>
      <c r="EF282" s="748"/>
      <c r="EG282" s="748"/>
      <c r="EH282" s="748"/>
      <c r="EI282" s="748"/>
      <c r="EJ282" s="748"/>
      <c r="EK282" s="748"/>
      <c r="EL282" s="748"/>
      <c r="EM282" s="748"/>
      <c r="EN282" s="748"/>
      <c r="EO282" s="748"/>
      <c r="EP282" s="748"/>
      <c r="EQ282" s="748"/>
      <c r="ER282" s="748"/>
      <c r="ES282" s="748"/>
      <c r="ET282" s="748"/>
      <c r="EU282" s="748"/>
      <c r="EV282" s="748"/>
      <c r="EW282" s="748"/>
      <c r="EX282" s="749"/>
      <c r="EY282" s="749"/>
      <c r="EZ282" s="749"/>
      <c r="FA282" s="749"/>
      <c r="FB282" s="749"/>
      <c r="FC282" s="748"/>
      <c r="FD282" s="748"/>
      <c r="FE282" s="749"/>
      <c r="FF282" s="749"/>
      <c r="FG282" s="748"/>
      <c r="FH282" s="748"/>
      <c r="FI282" s="749"/>
      <c r="FJ282" s="749"/>
      <c r="FK282" s="748"/>
      <c r="FL282" s="748"/>
      <c r="FM282" s="748"/>
      <c r="FN282" s="748"/>
      <c r="FO282" s="748"/>
      <c r="FP282" s="748"/>
      <c r="FQ282" s="748"/>
      <c r="FR282" s="749"/>
      <c r="FS282" s="749"/>
      <c r="FT282" s="748"/>
      <c r="FU282" s="748"/>
      <c r="FV282" s="749"/>
      <c r="FW282" s="749"/>
      <c r="FX282" s="748"/>
      <c r="FY282" s="748"/>
      <c r="FZ282" s="748"/>
      <c r="GA282" s="748"/>
      <c r="GB282" s="748"/>
      <c r="GC282" s="746"/>
      <c r="GD282" s="751"/>
      <c r="GE282" s="748"/>
      <c r="GF282" s="748"/>
      <c r="GG282" s="748"/>
      <c r="GH282" s="748"/>
      <c r="GI282" s="748"/>
      <c r="GJ282" s="748"/>
      <c r="GK282" s="748"/>
      <c r="GL282" s="750"/>
      <c r="GM282" s="750"/>
      <c r="GN282" s="750"/>
      <c r="GO282" s="750"/>
      <c r="GP282" s="750"/>
      <c r="GQ282" s="750"/>
      <c r="GR282" s="750"/>
      <c r="GS282" s="750"/>
      <c r="GT282" s="750"/>
      <c r="GU282" s="750"/>
      <c r="GV282" s="750"/>
      <c r="GW282" s="750"/>
      <c r="GX282" s="750"/>
      <c r="GY282" s="750"/>
      <c r="GZ282" s="750"/>
      <c r="HA282" s="750"/>
      <c r="HB282" s="750"/>
      <c r="HC282" s="750"/>
      <c r="HD282" s="750"/>
      <c r="HE282" s="750"/>
      <c r="HF282" s="750"/>
      <c r="HG282" s="750"/>
      <c r="HH282" s="750"/>
      <c r="HI282" s="750"/>
      <c r="HJ282" s="750"/>
      <c r="HK282" s="750"/>
      <c r="HL282" s="750"/>
      <c r="HM282" s="750"/>
      <c r="HN282" s="750"/>
      <c r="HO282" s="750"/>
      <c r="HP282" s="750"/>
      <c r="HQ282" s="750"/>
      <c r="HR282" s="750"/>
      <c r="HS282" s="750"/>
      <c r="HT282" s="750"/>
      <c r="HU282" s="750"/>
      <c r="HV282" s="750"/>
      <c r="HW282" s="750"/>
      <c r="HX282" s="750"/>
      <c r="HY282" s="750"/>
      <c r="HZ282" s="750"/>
      <c r="IA282" s="750"/>
      <c r="IB282" s="750"/>
      <c r="IC282" s="750"/>
      <c r="ID282" s="748"/>
      <c r="IE282" s="748"/>
      <c r="IF282" s="748"/>
      <c r="IG282" s="748"/>
      <c r="IH282" s="748"/>
      <c r="II282" s="748"/>
      <c r="IJ282" s="748"/>
      <c r="IK282" s="748"/>
      <c r="IL282" s="748"/>
      <c r="IM282" s="748"/>
      <c r="IN282" s="748"/>
      <c r="IO282" s="748"/>
      <c r="IP282" s="748"/>
      <c r="IQ282" s="748"/>
      <c r="IR282" s="748"/>
      <c r="IS282" s="748"/>
      <c r="IT282" s="748"/>
      <c r="IU282" s="748"/>
      <c r="IV282" s="748"/>
      <c r="IW282" s="748"/>
      <c r="IX282" s="748"/>
      <c r="IY282" s="748"/>
      <c r="IZ282" s="748"/>
      <c r="JA282" s="748"/>
      <c r="JB282" s="749"/>
      <c r="JC282" s="749"/>
      <c r="JD282" s="749"/>
      <c r="JE282" s="749"/>
      <c r="JF282" s="749"/>
      <c r="JG282" s="748"/>
      <c r="JH282" s="748"/>
      <c r="JI282" s="749"/>
      <c r="JJ282" s="749"/>
      <c r="JK282" s="748"/>
      <c r="JL282" s="748"/>
      <c r="JM282" s="749"/>
      <c r="JN282" s="749"/>
      <c r="JO282" s="748"/>
      <c r="JP282" s="748"/>
      <c r="JQ282" s="748"/>
      <c r="JR282" s="748"/>
      <c r="JS282" s="748"/>
      <c r="JT282" s="748"/>
      <c r="JU282" s="748"/>
      <c r="JV282" s="749"/>
      <c r="JW282" s="749"/>
      <c r="JX282" s="748"/>
      <c r="JY282" s="748"/>
      <c r="JZ282" s="749"/>
      <c r="KA282" s="749"/>
      <c r="KB282" s="748"/>
      <c r="KC282" s="748"/>
      <c r="KD282" s="748"/>
      <c r="KE282" s="748"/>
      <c r="KF282" s="748"/>
      <c r="KG282" s="746"/>
      <c r="KH282" s="751"/>
      <c r="KI282" s="748"/>
      <c r="KJ282" s="748"/>
      <c r="KK282" s="748"/>
      <c r="KL282" s="748"/>
      <c r="KM282" s="748"/>
      <c r="KN282" s="748"/>
      <c r="KO282" s="748"/>
      <c r="KP282" s="750"/>
      <c r="KQ282" s="750"/>
      <c r="KR282" s="750"/>
      <c r="KS282" s="750"/>
      <c r="KT282" s="750"/>
      <c r="KU282" s="750"/>
      <c r="KV282" s="750"/>
      <c r="KW282" s="750"/>
      <c r="KX282" s="750"/>
      <c r="KY282" s="750"/>
      <c r="KZ282" s="750"/>
      <c r="LA282" s="750"/>
      <c r="LB282" s="750"/>
      <c r="LC282" s="750"/>
      <c r="LD282" s="750"/>
      <c r="LE282" s="750"/>
      <c r="LF282" s="750"/>
      <c r="LG282" s="750"/>
      <c r="LH282" s="750"/>
      <c r="LI282" s="750"/>
      <c r="LJ282" s="750"/>
      <c r="LK282" s="750"/>
      <c r="LL282" s="750"/>
      <c r="LM282" s="750"/>
      <c r="LN282" s="750"/>
      <c r="LO282" s="750"/>
      <c r="LP282" s="750"/>
      <c r="LQ282" s="750"/>
      <c r="LR282" s="750"/>
      <c r="LS282" s="750"/>
      <c r="LT282" s="750"/>
      <c r="LU282" s="750"/>
      <c r="LV282" s="750"/>
      <c r="LW282" s="750"/>
      <c r="LX282" s="750"/>
      <c r="LY282" s="750"/>
      <c r="LZ282" s="750"/>
      <c r="MA282" s="750"/>
      <c r="MB282" s="750"/>
      <c r="MC282" s="750"/>
      <c r="MD282" s="750"/>
      <c r="ME282" s="750"/>
      <c r="MF282" s="750"/>
      <c r="MG282" s="750"/>
      <c r="MH282" s="748"/>
      <c r="MI282" s="748"/>
      <c r="MJ282" s="748"/>
      <c r="MK282" s="748"/>
      <c r="ML282" s="748"/>
      <c r="MM282" s="748"/>
      <c r="MN282" s="748"/>
      <c r="MO282" s="748"/>
      <c r="MP282" s="748"/>
      <c r="MQ282" s="748"/>
      <c r="MR282" s="748"/>
      <c r="MS282" s="748"/>
      <c r="MT282" s="748"/>
      <c r="MU282" s="748"/>
      <c r="MV282" s="748"/>
      <c r="MW282" s="748"/>
      <c r="MX282" s="748"/>
      <c r="MY282" s="748"/>
      <c r="MZ282" s="748"/>
      <c r="NA282" s="748"/>
      <c r="NB282" s="748"/>
      <c r="NC282" s="748"/>
      <c r="ND282" s="748"/>
      <c r="NE282" s="748"/>
      <c r="NF282" s="749"/>
      <c r="NG282" s="749"/>
      <c r="NH282" s="749"/>
      <c r="NI282" s="749"/>
      <c r="NJ282" s="749"/>
      <c r="NK282" s="748"/>
      <c r="NL282" s="748"/>
      <c r="NM282" s="749"/>
      <c r="NN282" s="749"/>
      <c r="NO282" s="748"/>
      <c r="NP282" s="748"/>
      <c r="NQ282" s="749"/>
      <c r="NR282" s="749"/>
      <c r="NS282" s="748"/>
      <c r="NT282" s="748"/>
      <c r="NU282" s="748"/>
      <c r="NV282" s="748"/>
      <c r="NW282" s="748"/>
      <c r="NX282" s="748"/>
      <c r="NY282" s="748"/>
      <c r="NZ282" s="749"/>
      <c r="OA282" s="749"/>
      <c r="OB282" s="748"/>
      <c r="OC282" s="748"/>
      <c r="OD282" s="749"/>
      <c r="OE282" s="749"/>
      <c r="OF282" s="748"/>
      <c r="OG282" s="748"/>
      <c r="OH282" s="748"/>
      <c r="OI282" s="748"/>
      <c r="OJ282" s="748"/>
      <c r="OK282" s="746"/>
      <c r="OL282" s="751"/>
      <c r="OM282" s="748"/>
      <c r="ON282" s="748"/>
      <c r="OO282" s="748"/>
      <c r="OP282" s="748"/>
      <c r="OQ282" s="748"/>
      <c r="OR282" s="748"/>
      <c r="OS282" s="748"/>
      <c r="OT282" s="750"/>
      <c r="OU282" s="750"/>
      <c r="OV282" s="750"/>
      <c r="OW282" s="750"/>
      <c r="OX282" s="750"/>
      <c r="OY282" s="750"/>
      <c r="OZ282" s="750"/>
      <c r="PA282" s="750"/>
      <c r="PB282" s="750"/>
      <c r="PC282" s="750"/>
      <c r="PD282" s="750"/>
      <c r="PE282" s="750"/>
      <c r="PF282" s="750"/>
      <c r="PG282" s="750"/>
      <c r="PH282" s="750"/>
      <c r="PI282" s="750"/>
      <c r="PJ282" s="750"/>
      <c r="PK282" s="750"/>
      <c r="PL282" s="750"/>
      <c r="PM282" s="750"/>
      <c r="PN282" s="750"/>
      <c r="PO282" s="750"/>
      <c r="PP282" s="750"/>
      <c r="PQ282" s="750"/>
      <c r="PR282" s="750"/>
      <c r="PS282" s="750"/>
      <c r="PT282" s="750"/>
      <c r="PU282" s="750"/>
      <c r="PV282" s="750"/>
      <c r="PW282" s="750"/>
      <c r="PX282" s="750"/>
      <c r="PY282" s="750"/>
      <c r="PZ282" s="750"/>
      <c r="QA282" s="750"/>
      <c r="QB282" s="750"/>
      <c r="QC282" s="750"/>
      <c r="QD282" s="750"/>
      <c r="QE282" s="750"/>
      <c r="QF282" s="750"/>
      <c r="QG282" s="750"/>
      <c r="QH282" s="750"/>
      <c r="QI282" s="750"/>
      <c r="QJ282" s="750"/>
      <c r="QK282" s="750"/>
      <c r="QL282" s="748"/>
      <c r="QM282" s="748"/>
      <c r="QN282" s="748"/>
      <c r="QO282" s="748"/>
      <c r="QP282" s="748"/>
      <c r="QQ282" s="748"/>
      <c r="QR282" s="748"/>
      <c r="QS282" s="748"/>
      <c r="QT282" s="748"/>
      <c r="QU282" s="748"/>
      <c r="QV282" s="748"/>
      <c r="QW282" s="748"/>
      <c r="QX282" s="748"/>
      <c r="QY282" s="748"/>
      <c r="QZ282" s="748"/>
      <c r="RA282" s="748"/>
      <c r="RB282" s="748"/>
      <c r="RC282" s="748"/>
      <c r="RD282" s="748"/>
      <c r="RE282" s="748"/>
      <c r="RF282" s="748"/>
      <c r="RG282" s="748"/>
      <c r="RH282" s="748"/>
      <c r="RI282" s="748"/>
      <c r="RJ282" s="749"/>
      <c r="RK282" s="749"/>
      <c r="RL282" s="749"/>
      <c r="RM282" s="749"/>
      <c r="RN282" s="749"/>
      <c r="RO282" s="748"/>
      <c r="RP282" s="748"/>
      <c r="RQ282" s="749"/>
      <c r="RR282" s="749"/>
      <c r="RS282" s="748"/>
      <c r="RT282" s="748"/>
      <c r="RU282" s="749"/>
      <c r="RV282" s="749"/>
      <c r="RW282" s="748"/>
      <c r="RX282" s="748"/>
      <c r="RY282" s="748"/>
      <c r="RZ282" s="748"/>
      <c r="SA282" s="748"/>
      <c r="SB282" s="748"/>
      <c r="SC282" s="748"/>
      <c r="SD282" s="749"/>
      <c r="SE282" s="749"/>
      <c r="SF282" s="748"/>
      <c r="SG282" s="748"/>
      <c r="SH282" s="749"/>
      <c r="SI282" s="749"/>
      <c r="SJ282" s="748"/>
      <c r="SK282" s="748"/>
      <c r="SL282" s="748"/>
      <c r="SM282" s="748"/>
      <c r="SN282" s="748"/>
      <c r="SO282" s="746"/>
      <c r="SP282" s="751"/>
      <c r="SQ282" s="748"/>
      <c r="SR282" s="748"/>
      <c r="SS282" s="748"/>
      <c r="ST282" s="748"/>
      <c r="SU282" s="748"/>
      <c r="SV282" s="748"/>
      <c r="SW282" s="748"/>
      <c r="SX282" s="750"/>
      <c r="SY282" s="750"/>
      <c r="SZ282" s="750"/>
      <c r="TA282" s="750"/>
      <c r="TB282" s="750"/>
      <c r="TC282" s="750"/>
      <c r="TD282" s="750"/>
      <c r="TE282" s="750"/>
      <c r="TF282" s="750"/>
      <c r="TG282" s="750"/>
      <c r="TH282" s="750"/>
      <c r="TI282" s="750"/>
      <c r="TJ282" s="750"/>
      <c r="TK282" s="750"/>
      <c r="TL282" s="750"/>
      <c r="TM282" s="750"/>
      <c r="TN282" s="750"/>
      <c r="TO282" s="750"/>
      <c r="TP282" s="750"/>
      <c r="TQ282" s="750"/>
      <c r="TR282" s="750"/>
      <c r="TS282" s="750"/>
      <c r="TT282" s="750"/>
      <c r="TU282" s="750"/>
      <c r="TV282" s="750"/>
      <c r="TW282" s="750"/>
      <c r="TX282" s="750"/>
      <c r="TY282" s="750"/>
      <c r="TZ282" s="750"/>
      <c r="UA282" s="750"/>
      <c r="UB282" s="750"/>
      <c r="UC282" s="750"/>
      <c r="UD282" s="750"/>
      <c r="UE282" s="750"/>
      <c r="UF282" s="750"/>
      <c r="UG282" s="750"/>
      <c r="UH282" s="750"/>
      <c r="UI282" s="750"/>
      <c r="UJ282" s="750"/>
      <c r="UK282" s="750"/>
      <c r="UL282" s="750"/>
      <c r="UM282" s="750"/>
      <c r="UN282" s="750"/>
      <c r="UO282" s="750"/>
      <c r="UP282" s="748"/>
      <c r="UQ282" s="748"/>
      <c r="UR282" s="748"/>
      <c r="US282" s="748"/>
      <c r="UT282" s="748"/>
      <c r="UU282" s="748"/>
      <c r="UV282" s="748"/>
      <c r="UW282" s="748"/>
      <c r="UX282" s="748"/>
      <c r="UY282" s="748"/>
      <c r="UZ282" s="748"/>
      <c r="VA282" s="748"/>
      <c r="VB282" s="748"/>
      <c r="VC282" s="748"/>
      <c r="VD282" s="748"/>
      <c r="VE282" s="748"/>
      <c r="VF282" s="748"/>
      <c r="VG282" s="748"/>
      <c r="VH282" s="748"/>
      <c r="VI282" s="748"/>
      <c r="VJ282" s="748"/>
      <c r="VK282" s="748"/>
      <c r="VL282" s="748"/>
      <c r="VM282" s="748"/>
      <c r="VN282" s="749"/>
      <c r="VO282" s="749"/>
      <c r="VP282" s="749"/>
      <c r="VQ282" s="749"/>
      <c r="VR282" s="749"/>
      <c r="VS282" s="748"/>
      <c r="VT282" s="748"/>
      <c r="VU282" s="749"/>
      <c r="VV282" s="749"/>
      <c r="VW282" s="748"/>
      <c r="VX282" s="748"/>
      <c r="VY282" s="749"/>
      <c r="VZ282" s="749"/>
      <c r="WA282" s="748"/>
      <c r="WB282" s="748"/>
      <c r="WC282" s="748"/>
      <c r="WD282" s="748"/>
      <c r="WE282" s="748"/>
      <c r="WF282" s="748"/>
      <c r="WG282" s="748"/>
      <c r="WH282" s="749"/>
      <c r="WI282" s="749"/>
      <c r="WJ282" s="748"/>
      <c r="WK282" s="748"/>
      <c r="WL282" s="749"/>
      <c r="WM282" s="749"/>
      <c r="WN282" s="748"/>
      <c r="WO282" s="748"/>
      <c r="WP282" s="748"/>
      <c r="WQ282" s="748"/>
      <c r="WR282" s="748"/>
      <c r="WS282" s="746"/>
      <c r="WT282" s="751"/>
      <c r="WU282" s="748"/>
      <c r="WV282" s="748"/>
      <c r="WW282" s="748"/>
      <c r="WX282" s="748"/>
      <c r="WY282" s="748"/>
      <c r="WZ282" s="748"/>
      <c r="XA282" s="748"/>
      <c r="XB282" s="750"/>
      <c r="XC282" s="750"/>
      <c r="XD282" s="750"/>
      <c r="XE282" s="750"/>
      <c r="XF282" s="750"/>
      <c r="XG282" s="750"/>
      <c r="XH282" s="750"/>
      <c r="XI282" s="750"/>
      <c r="XJ282" s="750"/>
      <c r="XK282" s="750"/>
      <c r="XL282" s="750"/>
      <c r="XM282" s="750"/>
      <c r="XN282" s="750"/>
      <c r="XO282" s="750"/>
      <c r="XP282" s="750"/>
      <c r="XQ282" s="750"/>
      <c r="XR282" s="750"/>
      <c r="XS282" s="750"/>
      <c r="XT282" s="750"/>
      <c r="XU282" s="750"/>
      <c r="XV282" s="750"/>
      <c r="XW282" s="750"/>
      <c r="XX282" s="750"/>
      <c r="XY282" s="750"/>
      <c r="XZ282" s="750"/>
      <c r="YA282" s="750"/>
      <c r="YB282" s="750"/>
      <c r="YC282" s="750"/>
      <c r="YD282" s="750"/>
      <c r="YE282" s="750"/>
      <c r="YF282" s="750"/>
      <c r="YG282" s="750"/>
      <c r="YH282" s="750"/>
      <c r="YI282" s="750"/>
      <c r="YJ282" s="750"/>
      <c r="YK282" s="750"/>
      <c r="YL282" s="750"/>
      <c r="YM282" s="750"/>
      <c r="YN282" s="750"/>
      <c r="YO282" s="750"/>
      <c r="YP282" s="750"/>
      <c r="YQ282" s="750"/>
      <c r="YR282" s="750"/>
      <c r="YS282" s="750"/>
      <c r="YT282" s="748"/>
      <c r="YU282" s="748"/>
      <c r="YV282" s="748"/>
      <c r="YW282" s="748"/>
      <c r="YX282" s="748"/>
      <c r="YY282" s="748"/>
      <c r="YZ282" s="748"/>
      <c r="ZA282" s="748"/>
      <c r="ZB282" s="748"/>
      <c r="ZC282" s="748"/>
      <c r="ZD282" s="748"/>
      <c r="ZE282" s="748"/>
      <c r="ZF282" s="748"/>
      <c r="ZG282" s="748"/>
      <c r="ZH282" s="748"/>
      <c r="ZI282" s="748"/>
      <c r="ZJ282" s="748"/>
      <c r="ZK282" s="748"/>
      <c r="ZL282" s="748"/>
      <c r="ZM282" s="748"/>
      <c r="ZN282" s="748"/>
      <c r="ZO282" s="748"/>
      <c r="ZP282" s="748"/>
      <c r="ZQ282" s="748"/>
      <c r="ZR282" s="749"/>
      <c r="ZS282" s="749"/>
      <c r="ZT282" s="749"/>
      <c r="ZU282" s="749"/>
      <c r="ZV282" s="749"/>
      <c r="ZW282" s="748"/>
      <c r="ZX282" s="748"/>
      <c r="ZY282" s="749"/>
      <c r="ZZ282" s="749"/>
      <c r="AAA282" s="748"/>
      <c r="AAB282" s="748"/>
      <c r="AAC282" s="749"/>
      <c r="AAD282" s="749"/>
      <c r="AAE282" s="748"/>
      <c r="AAF282" s="748"/>
      <c r="AAG282" s="748"/>
      <c r="AAH282" s="748"/>
      <c r="AAI282" s="748"/>
      <c r="AAJ282" s="748"/>
      <c r="AAK282" s="748"/>
      <c r="AAL282" s="749"/>
      <c r="AAM282" s="749"/>
      <c r="AAN282" s="748"/>
      <c r="AAO282" s="748"/>
      <c r="AAP282" s="749"/>
      <c r="AAQ282" s="749"/>
      <c r="AAR282" s="748"/>
      <c r="AAS282" s="748"/>
      <c r="AAT282" s="748"/>
      <c r="AAU282" s="748"/>
      <c r="AAV282" s="748"/>
      <c r="AAW282" s="746"/>
      <c r="AAX282" s="751"/>
      <c r="AAY282" s="748"/>
      <c r="AAZ282" s="748"/>
      <c r="ABA282" s="748"/>
      <c r="ABB282" s="748"/>
      <c r="ABC282" s="748"/>
      <c r="ABD282" s="748"/>
      <c r="ABE282" s="748"/>
      <c r="ABF282" s="750"/>
      <c r="ABG282" s="750"/>
      <c r="ABH282" s="750"/>
      <c r="ABI282" s="750"/>
      <c r="ABJ282" s="750"/>
      <c r="ABK282" s="750"/>
      <c r="ABL282" s="750"/>
      <c r="ABM282" s="750"/>
      <c r="ABN282" s="750"/>
      <c r="ABO282" s="750"/>
      <c r="ABP282" s="750"/>
      <c r="ABQ282" s="750"/>
      <c r="ABR282" s="750"/>
      <c r="ABS282" s="750"/>
      <c r="ABT282" s="750"/>
      <c r="ABU282" s="750"/>
      <c r="ABV282" s="750"/>
      <c r="ABW282" s="750"/>
      <c r="ABX282" s="750"/>
      <c r="ABY282" s="750"/>
      <c r="ABZ282" s="750"/>
      <c r="ACA282" s="750"/>
      <c r="ACB282" s="750"/>
      <c r="ACC282" s="750"/>
      <c r="ACD282" s="750"/>
      <c r="ACE282" s="750"/>
      <c r="ACF282" s="750"/>
      <c r="ACG282" s="750"/>
      <c r="ACH282" s="750"/>
      <c r="ACI282" s="750"/>
      <c r="ACJ282" s="750"/>
      <c r="ACK282" s="750"/>
      <c r="ACL282" s="750"/>
      <c r="ACM282" s="750"/>
      <c r="ACN282" s="750"/>
      <c r="ACO282" s="750"/>
      <c r="ACP282" s="750"/>
      <c r="ACQ282" s="750"/>
      <c r="ACR282" s="750"/>
      <c r="ACS282" s="750"/>
      <c r="ACT282" s="750"/>
      <c r="ACU282" s="750"/>
      <c r="ACV282" s="750"/>
      <c r="ACW282" s="750"/>
      <c r="ACX282" s="748"/>
      <c r="ACY282" s="748"/>
      <c r="ACZ282" s="748"/>
      <c r="ADA282" s="748"/>
      <c r="ADB282" s="748"/>
      <c r="ADC282" s="748"/>
      <c r="ADD282" s="748"/>
      <c r="ADE282" s="748"/>
      <c r="ADF282" s="748"/>
      <c r="ADG282" s="748"/>
      <c r="ADH282" s="748"/>
      <c r="ADI282" s="748"/>
      <c r="ADJ282" s="748"/>
      <c r="ADK282" s="748"/>
      <c r="ADL282" s="748"/>
      <c r="ADM282" s="748"/>
      <c r="ADN282" s="748"/>
      <c r="ADO282" s="748"/>
      <c r="ADP282" s="748"/>
      <c r="ADQ282" s="748"/>
      <c r="ADR282" s="748"/>
      <c r="ADS282" s="748"/>
      <c r="ADT282" s="748"/>
      <c r="ADU282" s="748"/>
      <c r="ADV282" s="749"/>
      <c r="ADW282" s="749"/>
      <c r="ADX282" s="749"/>
      <c r="ADY282" s="749"/>
      <c r="ADZ282" s="749"/>
      <c r="AEA282" s="748"/>
      <c r="AEB282" s="748"/>
      <c r="AEC282" s="749"/>
      <c r="AED282" s="749"/>
      <c r="AEE282" s="748"/>
      <c r="AEF282" s="748"/>
      <c r="AEG282" s="749"/>
      <c r="AEH282" s="749"/>
      <c r="AEI282" s="748"/>
      <c r="AEJ282" s="748"/>
      <c r="AEK282" s="748"/>
      <c r="AEL282" s="748"/>
      <c r="AEM282" s="748"/>
      <c r="AEN282" s="748"/>
      <c r="AEO282" s="748"/>
      <c r="AEP282" s="749"/>
      <c r="AEQ282" s="749"/>
      <c r="AER282" s="748"/>
      <c r="AES282" s="748"/>
      <c r="AET282" s="749"/>
      <c r="AEU282" s="749"/>
      <c r="AEV282" s="748"/>
      <c r="AEW282" s="748"/>
      <c r="AEX282" s="748"/>
      <c r="AEY282" s="748"/>
      <c r="AEZ282" s="748"/>
      <c r="AFA282" s="746"/>
      <c r="AFB282" s="751"/>
      <c r="AFC282" s="748"/>
      <c r="AFD282" s="748"/>
      <c r="AFE282" s="748"/>
      <c r="AFF282" s="748"/>
      <c r="AFG282" s="748"/>
      <c r="AFH282" s="748"/>
      <c r="AFI282" s="748"/>
      <c r="AFJ282" s="750"/>
      <c r="AFK282" s="750"/>
      <c r="AFL282" s="750"/>
      <c r="AFM282" s="750"/>
      <c r="AFN282" s="750"/>
      <c r="AFO282" s="750"/>
      <c r="AFP282" s="750"/>
      <c r="AFQ282" s="750"/>
      <c r="AFR282" s="750"/>
      <c r="AFS282" s="750"/>
      <c r="AFT282" s="750"/>
      <c r="AFU282" s="750"/>
      <c r="AFV282" s="750"/>
      <c r="AFW282" s="750"/>
      <c r="AFX282" s="750"/>
      <c r="AFY282" s="750"/>
      <c r="AFZ282" s="750"/>
      <c r="AGA282" s="750"/>
      <c r="AGB282" s="750"/>
      <c r="AGC282" s="750"/>
      <c r="AGD282" s="750"/>
      <c r="AGE282" s="750"/>
      <c r="AGF282" s="750"/>
      <c r="AGG282" s="750"/>
      <c r="AGH282" s="750"/>
      <c r="AGI282" s="750"/>
      <c r="AGJ282" s="750"/>
      <c r="AGK282" s="750"/>
      <c r="AGL282" s="750"/>
      <c r="AGM282" s="750"/>
      <c r="AGN282" s="750"/>
      <c r="AGO282" s="750"/>
      <c r="AGP282" s="750"/>
      <c r="AGQ282" s="750"/>
      <c r="AGR282" s="750"/>
      <c r="AGS282" s="750"/>
      <c r="AGT282" s="750"/>
      <c r="AGU282" s="750"/>
      <c r="AGV282" s="750"/>
      <c r="AGW282" s="750"/>
      <c r="AGX282" s="750"/>
      <c r="AGY282" s="750"/>
      <c r="AGZ282" s="750"/>
      <c r="AHA282" s="750"/>
      <c r="AHB282" s="748"/>
      <c r="AHC282" s="748"/>
      <c r="AHD282" s="748"/>
      <c r="AHE282" s="748"/>
      <c r="AHF282" s="748"/>
      <c r="AHG282" s="748"/>
      <c r="AHH282" s="748"/>
      <c r="AHI282" s="748"/>
      <c r="AHJ282" s="748"/>
      <c r="AHK282" s="748"/>
      <c r="AHL282" s="748"/>
      <c r="AHM282" s="748"/>
      <c r="AHN282" s="748"/>
      <c r="AHO282" s="748"/>
      <c r="AHP282" s="748"/>
      <c r="AHQ282" s="748"/>
      <c r="AHR282" s="748"/>
      <c r="AHS282" s="748"/>
      <c r="AHT282" s="748"/>
      <c r="AHU282" s="748"/>
      <c r="AHV282" s="748"/>
      <c r="AHW282" s="748"/>
      <c r="AHX282" s="748"/>
      <c r="AHY282" s="748"/>
      <c r="AHZ282" s="749"/>
      <c r="AIA282" s="749"/>
      <c r="AIB282" s="749"/>
      <c r="AIC282" s="749"/>
      <c r="AID282" s="749"/>
      <c r="AIE282" s="748"/>
      <c r="AIF282" s="748"/>
      <c r="AIG282" s="749"/>
      <c r="AIH282" s="749"/>
      <c r="AII282" s="748"/>
      <c r="AIJ282" s="748"/>
      <c r="AIK282" s="749"/>
      <c r="AIL282" s="749"/>
      <c r="AIM282" s="748"/>
      <c r="AIN282" s="748"/>
      <c r="AIO282" s="748"/>
      <c r="AIP282" s="748"/>
      <c r="AIQ282" s="748"/>
      <c r="AIR282" s="748"/>
      <c r="AIS282" s="748"/>
      <c r="AIT282" s="749"/>
      <c r="AIU282" s="749"/>
      <c r="AIV282" s="748"/>
      <c r="AIW282" s="748"/>
      <c r="AIX282" s="749"/>
      <c r="AIY282" s="749"/>
      <c r="AIZ282" s="748"/>
      <c r="AJA282" s="748"/>
      <c r="AJB282" s="748"/>
      <c r="AJC282" s="748"/>
      <c r="AJD282" s="748"/>
      <c r="AJE282" s="746"/>
      <c r="AJF282" s="751"/>
      <c r="AJG282" s="748"/>
      <c r="AJH282" s="748"/>
      <c r="AJI282" s="748"/>
      <c r="AJJ282" s="748"/>
      <c r="AJK282" s="748"/>
      <c r="AJL282" s="748"/>
      <c r="AJM282" s="748"/>
      <c r="AJN282" s="750"/>
      <c r="AJO282" s="750"/>
      <c r="AJP282" s="750"/>
      <c r="AJQ282" s="750"/>
      <c r="AJR282" s="750"/>
      <c r="AJS282" s="750"/>
      <c r="AJT282" s="750"/>
      <c r="AJU282" s="750"/>
      <c r="AJV282" s="750"/>
      <c r="AJW282" s="750"/>
      <c r="AJX282" s="750"/>
      <c r="AJY282" s="750"/>
      <c r="AJZ282" s="750"/>
      <c r="AKA282" s="750"/>
      <c r="AKB282" s="750"/>
      <c r="AKC282" s="750"/>
      <c r="AKD282" s="750"/>
      <c r="AKE282" s="750"/>
      <c r="AKF282" s="750"/>
      <c r="AKG282" s="750"/>
      <c r="AKH282" s="750"/>
      <c r="AKI282" s="750"/>
      <c r="AKJ282" s="750"/>
      <c r="AKK282" s="750"/>
      <c r="AKL282" s="750"/>
      <c r="AKM282" s="750"/>
      <c r="AKN282" s="750"/>
      <c r="AKO282" s="750"/>
      <c r="AKP282" s="750"/>
      <c r="AKQ282" s="750"/>
      <c r="AKR282" s="750"/>
      <c r="AKS282" s="750"/>
      <c r="AKT282" s="750"/>
      <c r="AKU282" s="750"/>
      <c r="AKV282" s="750"/>
      <c r="AKW282" s="750"/>
      <c r="AKX282" s="750"/>
      <c r="AKY282" s="750"/>
      <c r="AKZ282" s="750"/>
      <c r="ALA282" s="750"/>
      <c r="ALB282" s="750"/>
      <c r="ALC282" s="750"/>
      <c r="ALD282" s="750"/>
      <c r="ALE282" s="750"/>
      <c r="ALF282" s="748"/>
      <c r="ALG282" s="748"/>
      <c r="ALH282" s="748"/>
      <c r="ALI282" s="748"/>
      <c r="ALJ282" s="748"/>
      <c r="ALK282" s="748"/>
      <c r="ALL282" s="748"/>
      <c r="ALM282" s="748"/>
      <c r="ALN282" s="748"/>
      <c r="ALO282" s="748"/>
      <c r="ALP282" s="748"/>
      <c r="ALQ282" s="748"/>
      <c r="ALR282" s="748"/>
      <c r="ALS282" s="748"/>
      <c r="ALT282" s="748"/>
      <c r="ALU282" s="748"/>
      <c r="ALV282" s="748"/>
      <c r="ALW282" s="748"/>
      <c r="ALX282" s="748"/>
      <c r="ALY282" s="748"/>
      <c r="ALZ282" s="748"/>
      <c r="AMA282" s="748"/>
      <c r="AMB282" s="748"/>
      <c r="AMC282" s="748"/>
      <c r="AMD282" s="749"/>
      <c r="AME282" s="749"/>
      <c r="AMF282" s="749"/>
      <c r="AMG282" s="749"/>
      <c r="AMH282" s="749"/>
      <c r="AMI282" s="748"/>
      <c r="AMJ282" s="748"/>
      <c r="AMK282" s="749"/>
      <c r="AML282" s="749"/>
      <c r="AMM282" s="748"/>
      <c r="AMN282" s="748"/>
      <c r="AMO282" s="749"/>
      <c r="AMP282" s="749"/>
      <c r="AMQ282" s="748"/>
      <c r="AMR282" s="748"/>
      <c r="AMS282" s="748"/>
      <c r="AMT282" s="748"/>
      <c r="AMU282" s="748"/>
      <c r="AMV282" s="748"/>
      <c r="AMW282" s="748"/>
      <c r="AMX282" s="749"/>
      <c r="AMY282" s="749"/>
      <c r="AMZ282" s="748"/>
      <c r="ANA282" s="748"/>
      <c r="ANB282" s="749"/>
      <c r="ANC282" s="749"/>
      <c r="AND282" s="748"/>
      <c r="ANE282" s="748"/>
      <c r="ANF282" s="748"/>
      <c r="ANG282" s="748"/>
      <c r="ANH282" s="748"/>
      <c r="ANI282" s="746"/>
      <c r="ANJ282" s="751"/>
      <c r="ANK282" s="748"/>
      <c r="ANL282" s="748"/>
      <c r="ANM282" s="748"/>
      <c r="ANN282" s="748"/>
      <c r="ANO282" s="748"/>
      <c r="ANP282" s="748"/>
      <c r="ANQ282" s="748"/>
      <c r="ANR282" s="750"/>
      <c r="ANS282" s="750"/>
      <c r="ANT282" s="750"/>
      <c r="ANU282" s="750"/>
      <c r="ANV282" s="750"/>
      <c r="ANW282" s="750"/>
      <c r="ANX282" s="750"/>
      <c r="ANY282" s="750"/>
      <c r="ANZ282" s="750"/>
      <c r="AOA282" s="750"/>
      <c r="AOB282" s="750"/>
      <c r="AOC282" s="750"/>
      <c r="AOD282" s="750"/>
      <c r="AOE282" s="750"/>
      <c r="AOF282" s="750"/>
      <c r="AOG282" s="750"/>
      <c r="AOH282" s="750"/>
      <c r="AOI282" s="750"/>
      <c r="AOJ282" s="750"/>
      <c r="AOK282" s="750"/>
      <c r="AOL282" s="750"/>
      <c r="AOM282" s="750"/>
      <c r="AON282" s="750"/>
      <c r="AOO282" s="750"/>
      <c r="AOP282" s="750"/>
      <c r="AOQ282" s="750"/>
      <c r="AOR282" s="750"/>
      <c r="AOS282" s="750"/>
      <c r="AOT282" s="750"/>
      <c r="AOU282" s="750"/>
      <c r="AOV282" s="750"/>
      <c r="AOW282" s="750"/>
      <c r="AOX282" s="750"/>
      <c r="AOY282" s="750"/>
      <c r="AOZ282" s="750"/>
      <c r="APA282" s="750"/>
      <c r="APB282" s="750"/>
      <c r="APC282" s="750"/>
      <c r="APD282" s="750"/>
      <c r="APE282" s="750"/>
      <c r="APF282" s="750"/>
      <c r="APG282" s="750"/>
      <c r="APH282" s="750"/>
      <c r="API282" s="750"/>
      <c r="APJ282" s="748"/>
      <c r="APK282" s="748"/>
      <c r="APL282" s="748"/>
      <c r="APM282" s="748"/>
      <c r="APN282" s="748"/>
      <c r="APO282" s="748"/>
      <c r="APP282" s="748"/>
      <c r="APQ282" s="748"/>
      <c r="APR282" s="748"/>
      <c r="APS282" s="748"/>
      <c r="APT282" s="748"/>
      <c r="APU282" s="748"/>
      <c r="APV282" s="748"/>
      <c r="APW282" s="748"/>
      <c r="APX282" s="748"/>
      <c r="APY282" s="748"/>
      <c r="APZ282" s="748"/>
      <c r="AQA282" s="748"/>
      <c r="AQB282" s="748"/>
      <c r="AQC282" s="748"/>
      <c r="AQD282" s="748"/>
      <c r="AQE282" s="748"/>
      <c r="AQF282" s="748"/>
      <c r="AQG282" s="748"/>
      <c r="AQH282" s="749"/>
      <c r="AQI282" s="749"/>
      <c r="AQJ282" s="749"/>
      <c r="AQK282" s="749"/>
      <c r="AQL282" s="749"/>
      <c r="AQM282" s="748"/>
      <c r="AQN282" s="748"/>
      <c r="AQO282" s="749"/>
      <c r="AQP282" s="749"/>
      <c r="AQQ282" s="748"/>
      <c r="AQR282" s="748"/>
      <c r="AQS282" s="749"/>
      <c r="AQT282" s="749"/>
      <c r="AQU282" s="748"/>
      <c r="AQV282" s="748"/>
      <c r="AQW282" s="748"/>
      <c r="AQX282" s="748"/>
      <c r="AQY282" s="748"/>
      <c r="AQZ282" s="748"/>
      <c r="ARA282" s="748"/>
      <c r="ARB282" s="749"/>
      <c r="ARC282" s="749"/>
      <c r="ARD282" s="748"/>
      <c r="ARE282" s="748"/>
      <c r="ARF282" s="749"/>
      <c r="ARG282" s="749"/>
      <c r="ARH282" s="748"/>
      <c r="ARI282" s="748"/>
      <c r="ARJ282" s="748"/>
      <c r="ARK282" s="748"/>
      <c r="ARL282" s="748"/>
      <c r="ARM282" s="746"/>
      <c r="ARN282" s="751"/>
      <c r="ARO282" s="748"/>
      <c r="ARP282" s="748"/>
      <c r="ARQ282" s="748"/>
      <c r="ARR282" s="748"/>
      <c r="ARS282" s="748"/>
      <c r="ART282" s="748"/>
      <c r="ARU282" s="748"/>
      <c r="ARV282" s="750"/>
      <c r="ARW282" s="750"/>
      <c r="ARX282" s="750"/>
      <c r="ARY282" s="750"/>
      <c r="ARZ282" s="750"/>
      <c r="ASA282" s="750"/>
      <c r="ASB282" s="750"/>
      <c r="ASC282" s="750"/>
      <c r="ASD282" s="750"/>
      <c r="ASE282" s="750"/>
      <c r="ASF282" s="750"/>
      <c r="ASG282" s="750"/>
      <c r="ASH282" s="750"/>
      <c r="ASI282" s="750"/>
      <c r="ASJ282" s="750"/>
      <c r="ASK282" s="750"/>
      <c r="ASL282" s="750"/>
      <c r="ASM282" s="750"/>
      <c r="ASN282" s="750"/>
      <c r="ASO282" s="750"/>
      <c r="ASP282" s="750"/>
      <c r="ASQ282" s="750"/>
      <c r="ASR282" s="750"/>
      <c r="ASS282" s="750"/>
      <c r="AST282" s="750"/>
      <c r="ASU282" s="750"/>
      <c r="ASV282" s="750"/>
      <c r="ASW282" s="750"/>
      <c r="ASX282" s="750"/>
      <c r="ASY282" s="750"/>
      <c r="ASZ282" s="750"/>
      <c r="ATA282" s="750"/>
      <c r="ATB282" s="750"/>
      <c r="ATC282" s="750"/>
      <c r="ATD282" s="750"/>
      <c r="ATE282" s="750"/>
      <c r="ATF282" s="750"/>
      <c r="ATG282" s="750"/>
      <c r="ATH282" s="750"/>
      <c r="ATI282" s="750"/>
      <c r="ATJ282" s="750"/>
      <c r="ATK282" s="750"/>
      <c r="ATL282" s="750"/>
      <c r="ATM282" s="750"/>
      <c r="ATN282" s="748"/>
      <c r="ATO282" s="748"/>
      <c r="ATP282" s="748"/>
      <c r="ATQ282" s="748"/>
      <c r="ATR282" s="748"/>
      <c r="ATS282" s="748"/>
      <c r="ATT282" s="748"/>
      <c r="ATU282" s="748"/>
      <c r="ATV282" s="748"/>
      <c r="ATW282" s="748"/>
      <c r="ATX282" s="748"/>
      <c r="ATY282" s="748"/>
      <c r="ATZ282" s="748"/>
      <c r="AUA282" s="748"/>
      <c r="AUB282" s="748"/>
      <c r="AUC282" s="748"/>
      <c r="AUD282" s="748"/>
      <c r="AUE282" s="748"/>
      <c r="AUF282" s="748"/>
      <c r="AUG282" s="748"/>
      <c r="AUH282" s="748"/>
      <c r="AUI282" s="748"/>
      <c r="AUJ282" s="748"/>
      <c r="AUK282" s="748"/>
      <c r="AUL282" s="749"/>
      <c r="AUM282" s="749"/>
      <c r="AUN282" s="749"/>
      <c r="AUO282" s="749"/>
      <c r="AUP282" s="749"/>
      <c r="AUQ282" s="748"/>
      <c r="AUR282" s="748"/>
      <c r="AUS282" s="749"/>
      <c r="AUT282" s="749"/>
      <c r="AUU282" s="748"/>
      <c r="AUV282" s="748"/>
      <c r="AUW282" s="749"/>
      <c r="AUX282" s="749"/>
      <c r="AUY282" s="748"/>
      <c r="AUZ282" s="748"/>
      <c r="AVA282" s="748"/>
      <c r="AVB282" s="748"/>
      <c r="AVC282" s="748"/>
      <c r="AVD282" s="748"/>
      <c r="AVE282" s="748"/>
      <c r="AVF282" s="749"/>
      <c r="AVG282" s="749"/>
      <c r="AVH282" s="748"/>
      <c r="AVI282" s="748"/>
      <c r="AVJ282" s="749"/>
      <c r="AVK282" s="749"/>
      <c r="AVL282" s="748"/>
      <c r="AVM282" s="748"/>
      <c r="AVN282" s="748"/>
      <c r="AVO282" s="748"/>
      <c r="AVP282" s="748"/>
      <c r="AVQ282" s="746"/>
      <c r="AVR282" s="751"/>
      <c r="AVS282" s="748"/>
      <c r="AVT282" s="748"/>
      <c r="AVU282" s="748"/>
      <c r="AVV282" s="748"/>
      <c r="AVW282" s="748"/>
      <c r="AVX282" s="748"/>
      <c r="AVY282" s="748"/>
      <c r="AVZ282" s="750"/>
      <c r="AWA282" s="750"/>
      <c r="AWB282" s="750"/>
      <c r="AWC282" s="750"/>
      <c r="AWD282" s="750"/>
      <c r="AWE282" s="750"/>
      <c r="AWF282" s="750"/>
      <c r="AWG282" s="750"/>
      <c r="AWH282" s="750"/>
      <c r="AWI282" s="750"/>
      <c r="AWJ282" s="750"/>
      <c r="AWK282" s="750"/>
      <c r="AWL282" s="750"/>
      <c r="AWM282" s="750"/>
      <c r="AWN282" s="750"/>
      <c r="AWO282" s="750"/>
      <c r="AWP282" s="750"/>
      <c r="AWQ282" s="750"/>
      <c r="AWR282" s="750"/>
      <c r="AWS282" s="750"/>
      <c r="AWT282" s="750"/>
      <c r="AWU282" s="750"/>
      <c r="AWV282" s="750"/>
      <c r="AWW282" s="750"/>
      <c r="AWX282" s="750"/>
      <c r="AWY282" s="750"/>
      <c r="AWZ282" s="750"/>
      <c r="AXA282" s="750"/>
      <c r="AXB282" s="750"/>
      <c r="AXC282" s="750"/>
      <c r="AXD282" s="750"/>
      <c r="AXE282" s="750"/>
      <c r="AXF282" s="750"/>
      <c r="AXG282" s="750"/>
      <c r="AXH282" s="750"/>
      <c r="AXI282" s="750"/>
      <c r="AXJ282" s="750"/>
      <c r="AXK282" s="750"/>
      <c r="AXL282" s="750"/>
      <c r="AXM282" s="750"/>
      <c r="AXN282" s="750"/>
      <c r="AXO282" s="750"/>
      <c r="AXP282" s="750"/>
      <c r="AXQ282" s="750"/>
      <c r="AXR282" s="748"/>
      <c r="AXS282" s="748"/>
      <c r="AXT282" s="748"/>
      <c r="AXU282" s="748"/>
      <c r="AXV282" s="748"/>
      <c r="AXW282" s="748"/>
      <c r="AXX282" s="748"/>
      <c r="AXY282" s="748"/>
      <c r="AXZ282" s="748"/>
      <c r="AYA282" s="748"/>
      <c r="AYB282" s="748"/>
      <c r="AYC282" s="748"/>
      <c r="AYD282" s="748"/>
      <c r="AYE282" s="748"/>
      <c r="AYF282" s="748"/>
      <c r="AYG282" s="748"/>
      <c r="AYH282" s="748"/>
      <c r="AYI282" s="748"/>
      <c r="AYJ282" s="748"/>
      <c r="AYK282" s="748"/>
      <c r="AYL282" s="748"/>
      <c r="AYM282" s="748"/>
      <c r="AYN282" s="748"/>
      <c r="AYO282" s="748"/>
      <c r="AYP282" s="749"/>
      <c r="AYQ282" s="749"/>
      <c r="AYR282" s="749"/>
      <c r="AYS282" s="749"/>
      <c r="AYT282" s="749"/>
      <c r="AYU282" s="748"/>
      <c r="AYV282" s="748"/>
      <c r="AYW282" s="749"/>
      <c r="AYX282" s="749"/>
      <c r="AYY282" s="748"/>
      <c r="AYZ282" s="748"/>
      <c r="AZA282" s="749"/>
      <c r="AZB282" s="749"/>
      <c r="AZC282" s="748"/>
      <c r="AZD282" s="748"/>
      <c r="AZE282" s="748"/>
      <c r="AZF282" s="748"/>
      <c r="AZG282" s="748"/>
      <c r="AZH282" s="748"/>
      <c r="AZI282" s="748"/>
      <c r="AZJ282" s="749"/>
      <c r="AZK282" s="749"/>
      <c r="AZL282" s="748"/>
      <c r="AZM282" s="748"/>
      <c r="AZN282" s="749"/>
      <c r="AZO282" s="749"/>
      <c r="AZP282" s="748"/>
      <c r="AZQ282" s="748"/>
      <c r="AZR282" s="748"/>
      <c r="AZS282" s="748"/>
      <c r="AZT282" s="748"/>
      <c r="AZU282" s="746"/>
      <c r="AZV282" s="751"/>
      <c r="AZW282" s="748"/>
      <c r="AZX282" s="748"/>
      <c r="AZY282" s="748"/>
      <c r="AZZ282" s="748"/>
      <c r="BAA282" s="748"/>
      <c r="BAB282" s="748"/>
      <c r="BAC282" s="748"/>
      <c r="BAD282" s="750"/>
      <c r="BAE282" s="750"/>
      <c r="BAF282" s="750"/>
      <c r="BAG282" s="750"/>
      <c r="BAH282" s="750"/>
      <c r="BAI282" s="750"/>
      <c r="BAJ282" s="750"/>
      <c r="BAK282" s="750"/>
      <c r="BAL282" s="750"/>
      <c r="BAM282" s="750"/>
      <c r="BAN282" s="750"/>
      <c r="BAO282" s="750"/>
      <c r="BAP282" s="750"/>
      <c r="BAQ282" s="750"/>
      <c r="BAR282" s="750"/>
      <c r="BAS282" s="750"/>
      <c r="BAT282" s="750"/>
      <c r="BAU282" s="750"/>
      <c r="BAV282" s="750"/>
      <c r="BAW282" s="750"/>
      <c r="BAX282" s="750"/>
      <c r="BAY282" s="750"/>
      <c r="BAZ282" s="750"/>
      <c r="BBA282" s="750"/>
      <c r="BBB282" s="750"/>
      <c r="BBC282" s="750"/>
      <c r="BBD282" s="750"/>
      <c r="BBE282" s="750"/>
      <c r="BBF282" s="750"/>
      <c r="BBG282" s="750"/>
      <c r="BBH282" s="750"/>
      <c r="BBI282" s="750"/>
      <c r="BBJ282" s="750"/>
      <c r="BBK282" s="750"/>
      <c r="BBL282" s="750"/>
      <c r="BBM282" s="750"/>
      <c r="BBN282" s="750"/>
      <c r="BBO282" s="750"/>
      <c r="BBP282" s="750"/>
      <c r="BBQ282" s="750"/>
      <c r="BBR282" s="750"/>
      <c r="BBS282" s="750"/>
      <c r="BBT282" s="750"/>
      <c r="BBU282" s="750"/>
      <c r="BBV282" s="748"/>
      <c r="BBW282" s="748"/>
      <c r="BBX282" s="748"/>
      <c r="BBY282" s="748"/>
      <c r="BBZ282" s="748"/>
      <c r="BCA282" s="748"/>
      <c r="BCB282" s="748"/>
      <c r="BCC282" s="748"/>
      <c r="BCD282" s="748"/>
      <c r="BCE282" s="748"/>
      <c r="BCF282" s="748"/>
      <c r="BCG282" s="748"/>
      <c r="BCH282" s="748"/>
      <c r="BCI282" s="748"/>
      <c r="BCJ282" s="748"/>
      <c r="BCK282" s="748"/>
      <c r="BCL282" s="748"/>
      <c r="BCM282" s="748"/>
      <c r="BCN282" s="748"/>
      <c r="BCO282" s="748"/>
      <c r="BCP282" s="748"/>
      <c r="BCQ282" s="748"/>
      <c r="BCR282" s="748"/>
      <c r="BCS282" s="748"/>
      <c r="BCT282" s="749"/>
      <c r="BCU282" s="749"/>
      <c r="BCV282" s="749"/>
      <c r="BCW282" s="749"/>
      <c r="BCX282" s="749"/>
      <c r="BCY282" s="748"/>
      <c r="BCZ282" s="748"/>
      <c r="BDA282" s="749"/>
      <c r="BDB282" s="749"/>
      <c r="BDC282" s="748"/>
      <c r="BDD282" s="748"/>
      <c r="BDE282" s="749"/>
      <c r="BDF282" s="749"/>
      <c r="BDG282" s="748"/>
      <c r="BDH282" s="748"/>
      <c r="BDI282" s="748"/>
      <c r="BDJ282" s="748"/>
      <c r="BDK282" s="748"/>
      <c r="BDL282" s="748"/>
      <c r="BDM282" s="748"/>
      <c r="BDN282" s="749"/>
      <c r="BDO282" s="749"/>
      <c r="BDP282" s="748"/>
      <c r="BDQ282" s="748"/>
      <c r="BDR282" s="749"/>
      <c r="BDS282" s="749"/>
      <c r="BDT282" s="748"/>
      <c r="BDU282" s="748"/>
      <c r="BDV282" s="748"/>
      <c r="BDW282" s="748"/>
      <c r="BDX282" s="748"/>
      <c r="BDY282" s="746"/>
      <c r="BDZ282" s="751"/>
      <c r="BEA282" s="748"/>
      <c r="BEB282" s="748"/>
      <c r="BEC282" s="748"/>
      <c r="BED282" s="748"/>
      <c r="BEE282" s="748"/>
      <c r="BEF282" s="748"/>
      <c r="BEG282" s="748"/>
      <c r="BEH282" s="750"/>
      <c r="BEI282" s="750"/>
      <c r="BEJ282" s="750"/>
      <c r="BEK282" s="750"/>
      <c r="BEL282" s="750"/>
      <c r="BEM282" s="750"/>
      <c r="BEN282" s="750"/>
      <c r="BEO282" s="750"/>
      <c r="BEP282" s="750"/>
      <c r="BEQ282" s="750"/>
      <c r="BER282" s="750"/>
      <c r="BES282" s="750"/>
      <c r="BET282" s="750"/>
      <c r="BEU282" s="750"/>
      <c r="BEV282" s="750"/>
      <c r="BEW282" s="750"/>
      <c r="BEX282" s="750"/>
      <c r="BEY282" s="750"/>
      <c r="BEZ282" s="750"/>
      <c r="BFA282" s="750"/>
      <c r="BFB282" s="750"/>
      <c r="BFC282" s="750"/>
      <c r="BFD282" s="750"/>
      <c r="BFE282" s="750"/>
      <c r="BFF282" s="750"/>
      <c r="BFG282" s="750"/>
      <c r="BFH282" s="750"/>
      <c r="BFI282" s="750"/>
      <c r="BFJ282" s="750"/>
      <c r="BFK282" s="750"/>
      <c r="BFL282" s="750"/>
      <c r="BFM282" s="750"/>
      <c r="BFN282" s="750"/>
      <c r="BFO282" s="750"/>
      <c r="BFP282" s="750"/>
      <c r="BFQ282" s="750"/>
      <c r="BFR282" s="750"/>
      <c r="BFS282" s="750"/>
      <c r="BFT282" s="750"/>
      <c r="BFU282" s="750"/>
      <c r="BFV282" s="750"/>
      <c r="BFW282" s="750"/>
      <c r="BFX282" s="750"/>
      <c r="BFY282" s="750"/>
      <c r="BFZ282" s="748"/>
      <c r="BGA282" s="748"/>
      <c r="BGB282" s="748"/>
      <c r="BGC282" s="748"/>
      <c r="BGD282" s="748"/>
      <c r="BGE282" s="748"/>
      <c r="BGF282" s="748"/>
      <c r="BGG282" s="748"/>
      <c r="BGH282" s="748"/>
      <c r="BGI282" s="748"/>
      <c r="BGJ282" s="748"/>
      <c r="BGK282" s="748"/>
      <c r="BGL282" s="748"/>
      <c r="BGM282" s="748"/>
      <c r="BGN282" s="748"/>
      <c r="BGO282" s="748"/>
      <c r="BGP282" s="748"/>
      <c r="BGQ282" s="748"/>
      <c r="BGR282" s="748"/>
      <c r="BGS282" s="748"/>
      <c r="BGT282" s="748"/>
      <c r="BGU282" s="748"/>
      <c r="BGV282" s="748"/>
      <c r="BGW282" s="748"/>
      <c r="BGX282" s="749"/>
      <c r="BGY282" s="749"/>
      <c r="BGZ282" s="749"/>
      <c r="BHA282" s="749"/>
      <c r="BHB282" s="749"/>
      <c r="BHC282" s="748"/>
      <c r="BHD282" s="748"/>
      <c r="BHE282" s="749"/>
      <c r="BHF282" s="749"/>
      <c r="BHG282" s="748"/>
      <c r="BHH282" s="748"/>
      <c r="BHI282" s="749"/>
      <c r="BHJ282" s="749"/>
      <c r="BHK282" s="748"/>
      <c r="BHL282" s="748"/>
      <c r="BHM282" s="748"/>
      <c r="BHN282" s="748"/>
      <c r="BHO282" s="748"/>
      <c r="BHP282" s="748"/>
      <c r="BHQ282" s="748"/>
      <c r="BHR282" s="749"/>
      <c r="BHS282" s="749"/>
      <c r="BHT282" s="748"/>
      <c r="BHU282" s="748"/>
      <c r="BHV282" s="749"/>
      <c r="BHW282" s="749"/>
      <c r="BHX282" s="748"/>
      <c r="BHY282" s="748"/>
      <c r="BHZ282" s="748"/>
      <c r="BIA282" s="748"/>
      <c r="BIB282" s="748"/>
      <c r="BIC282" s="746"/>
      <c r="BID282" s="751"/>
      <c r="BIE282" s="748"/>
      <c r="BIF282" s="748"/>
      <c r="BIG282" s="748"/>
      <c r="BIH282" s="748"/>
      <c r="BII282" s="748"/>
      <c r="BIJ282" s="748"/>
      <c r="BIK282" s="748"/>
      <c r="BIL282" s="750"/>
      <c r="BIM282" s="750"/>
      <c r="BIN282" s="750"/>
      <c r="BIO282" s="750"/>
      <c r="BIP282" s="750"/>
      <c r="BIQ282" s="750"/>
      <c r="BIR282" s="750"/>
      <c r="BIS282" s="750"/>
      <c r="BIT282" s="750"/>
      <c r="BIU282" s="750"/>
      <c r="BIV282" s="750"/>
      <c r="BIW282" s="750"/>
      <c r="BIX282" s="750"/>
      <c r="BIY282" s="750"/>
      <c r="BIZ282" s="750"/>
      <c r="BJA282" s="750"/>
      <c r="BJB282" s="750"/>
      <c r="BJC282" s="750"/>
      <c r="BJD282" s="750"/>
      <c r="BJE282" s="750"/>
      <c r="BJF282" s="750"/>
      <c r="BJG282" s="750"/>
      <c r="BJH282" s="750"/>
      <c r="BJI282" s="750"/>
      <c r="BJJ282" s="750"/>
      <c r="BJK282" s="750"/>
      <c r="BJL282" s="750"/>
      <c r="BJM282" s="750"/>
      <c r="BJN282" s="750"/>
      <c r="BJO282" s="750"/>
      <c r="BJP282" s="750"/>
      <c r="BJQ282" s="750"/>
      <c r="BJR282" s="750"/>
      <c r="BJS282" s="750"/>
      <c r="BJT282" s="750"/>
      <c r="BJU282" s="750"/>
      <c r="BJV282" s="750"/>
      <c r="BJW282" s="750"/>
      <c r="BJX282" s="750"/>
      <c r="BJY282" s="750"/>
      <c r="BJZ282" s="750"/>
      <c r="BKA282" s="750"/>
      <c r="BKB282" s="750"/>
      <c r="BKC282" s="750"/>
      <c r="BKD282" s="748"/>
      <c r="BKE282" s="748"/>
      <c r="BKF282" s="748"/>
      <c r="BKG282" s="748"/>
      <c r="BKH282" s="748"/>
      <c r="BKI282" s="748"/>
      <c r="BKJ282" s="748"/>
      <c r="BKK282" s="748"/>
      <c r="BKL282" s="748"/>
      <c r="BKM282" s="748"/>
      <c r="BKN282" s="748"/>
      <c r="BKO282" s="748"/>
      <c r="BKP282" s="748"/>
      <c r="BKQ282" s="748"/>
      <c r="BKR282" s="748"/>
      <c r="BKS282" s="748"/>
      <c r="BKT282" s="748"/>
      <c r="BKU282" s="748"/>
      <c r="BKV282" s="748"/>
      <c r="BKW282" s="748"/>
      <c r="BKX282" s="748"/>
      <c r="BKY282" s="748"/>
      <c r="BKZ282" s="748"/>
      <c r="BLA282" s="748"/>
      <c r="BLB282" s="749"/>
      <c r="BLC282" s="749"/>
      <c r="BLD282" s="749"/>
      <c r="BLE282" s="749"/>
      <c r="BLF282" s="749"/>
      <c r="BLG282" s="748"/>
      <c r="BLH282" s="748"/>
      <c r="BLI282" s="749"/>
      <c r="BLJ282" s="749"/>
      <c r="BLK282" s="748"/>
      <c r="BLL282" s="748"/>
      <c r="BLM282" s="749"/>
      <c r="BLN282" s="749"/>
      <c r="BLO282" s="748"/>
      <c r="BLP282" s="748"/>
      <c r="BLQ282" s="748"/>
      <c r="BLR282" s="748"/>
      <c r="BLS282" s="748"/>
      <c r="BLT282" s="748"/>
      <c r="BLU282" s="748"/>
      <c r="BLV282" s="749"/>
      <c r="BLW282" s="749"/>
      <c r="BLX282" s="748"/>
      <c r="BLY282" s="748"/>
      <c r="BLZ282" s="749"/>
      <c r="BMA282" s="749"/>
      <c r="BMB282" s="748"/>
      <c r="BMC282" s="748"/>
      <c r="BMD282" s="748"/>
      <c r="BME282" s="748"/>
      <c r="BMF282" s="748"/>
      <c r="BMG282" s="746"/>
      <c r="BMH282" s="751"/>
      <c r="BMI282" s="748"/>
      <c r="BMJ282" s="748"/>
      <c r="BMK282" s="748"/>
      <c r="BML282" s="748"/>
      <c r="BMM282" s="748"/>
      <c r="BMN282" s="748"/>
      <c r="BMO282" s="748"/>
      <c r="BMP282" s="750"/>
      <c r="BMQ282" s="750"/>
      <c r="BMR282" s="750"/>
      <c r="BMS282" s="750"/>
      <c r="BMT282" s="750"/>
      <c r="BMU282" s="750"/>
      <c r="BMV282" s="750"/>
      <c r="BMW282" s="750"/>
      <c r="BMX282" s="750"/>
      <c r="BMY282" s="750"/>
      <c r="BMZ282" s="750"/>
      <c r="BNA282" s="750"/>
      <c r="BNB282" s="750"/>
      <c r="BNC282" s="750"/>
      <c r="BND282" s="750"/>
      <c r="BNE282" s="750"/>
      <c r="BNF282" s="750"/>
      <c r="BNG282" s="750"/>
      <c r="BNH282" s="750"/>
      <c r="BNI282" s="750"/>
      <c r="BNJ282" s="750"/>
      <c r="BNK282" s="750"/>
      <c r="BNL282" s="750"/>
      <c r="BNM282" s="750"/>
      <c r="BNN282" s="750"/>
      <c r="BNO282" s="750"/>
      <c r="BNP282" s="750"/>
      <c r="BNQ282" s="750"/>
      <c r="BNR282" s="750"/>
      <c r="BNS282" s="750"/>
      <c r="BNT282" s="750"/>
      <c r="BNU282" s="750"/>
      <c r="BNV282" s="750"/>
      <c r="BNW282" s="750"/>
      <c r="BNX282" s="750"/>
      <c r="BNY282" s="750"/>
      <c r="BNZ282" s="750"/>
      <c r="BOA282" s="750"/>
      <c r="BOB282" s="750"/>
      <c r="BOC282" s="750"/>
      <c r="BOD282" s="750"/>
      <c r="BOE282" s="750"/>
      <c r="BOF282" s="750"/>
      <c r="BOG282" s="750"/>
      <c r="BOH282" s="748"/>
      <c r="BOI282" s="748"/>
      <c r="BOJ282" s="748"/>
      <c r="BOK282" s="748"/>
      <c r="BOL282" s="748"/>
      <c r="BOM282" s="748"/>
      <c r="BON282" s="748"/>
      <c r="BOO282" s="748"/>
      <c r="BOP282" s="748"/>
      <c r="BOQ282" s="748"/>
      <c r="BOR282" s="748"/>
      <c r="BOS282" s="748"/>
      <c r="BOT282" s="748"/>
      <c r="BOU282" s="748"/>
      <c r="BOV282" s="748"/>
      <c r="BOW282" s="748"/>
      <c r="BOX282" s="748"/>
      <c r="BOY282" s="748"/>
      <c r="BOZ282" s="748"/>
      <c r="BPA282" s="748"/>
      <c r="BPB282" s="748"/>
      <c r="BPC282" s="748"/>
      <c r="BPD282" s="748"/>
      <c r="BPE282" s="748"/>
      <c r="BPF282" s="749"/>
      <c r="BPG282" s="749"/>
      <c r="BPH282" s="749"/>
      <c r="BPI282" s="749"/>
      <c r="BPJ282" s="749"/>
      <c r="BPK282" s="748"/>
      <c r="BPL282" s="748"/>
      <c r="BPM282" s="749"/>
      <c r="BPN282" s="749"/>
      <c r="BPO282" s="748"/>
      <c r="BPP282" s="748"/>
      <c r="BPQ282" s="749"/>
      <c r="BPR282" s="749"/>
      <c r="BPS282" s="748"/>
      <c r="BPT282" s="748"/>
      <c r="BPU282" s="748"/>
      <c r="BPV282" s="748"/>
      <c r="BPW282" s="748"/>
      <c r="BPX282" s="748"/>
      <c r="BPY282" s="748"/>
      <c r="BPZ282" s="749"/>
      <c r="BQA282" s="749"/>
      <c r="BQB282" s="748"/>
      <c r="BQC282" s="748"/>
      <c r="BQD282" s="749"/>
      <c r="BQE282" s="749"/>
      <c r="BQF282" s="748"/>
      <c r="BQG282" s="748"/>
      <c r="BQH282" s="748"/>
      <c r="BQI282" s="748"/>
      <c r="BQJ282" s="748"/>
      <c r="BQK282" s="746"/>
      <c r="BQL282" s="751"/>
      <c r="BQM282" s="748"/>
      <c r="BQN282" s="748"/>
      <c r="BQO282" s="748"/>
      <c r="BQP282" s="748"/>
      <c r="BQQ282" s="748"/>
      <c r="BQR282" s="748"/>
      <c r="BQS282" s="748"/>
      <c r="BQT282" s="750"/>
      <c r="BQU282" s="750"/>
      <c r="BQV282" s="750"/>
      <c r="BQW282" s="750"/>
      <c r="BQX282" s="750"/>
      <c r="BQY282" s="750"/>
      <c r="BQZ282" s="750"/>
      <c r="BRA282" s="750"/>
      <c r="BRB282" s="750"/>
      <c r="BRC282" s="750"/>
      <c r="BRD282" s="750"/>
      <c r="BRE282" s="750"/>
      <c r="BRF282" s="750"/>
      <c r="BRG282" s="750"/>
      <c r="BRH282" s="750"/>
      <c r="BRI282" s="750"/>
      <c r="BRJ282" s="750"/>
      <c r="BRK282" s="750"/>
      <c r="BRL282" s="750"/>
      <c r="BRM282" s="750"/>
      <c r="BRN282" s="750"/>
      <c r="BRO282" s="750"/>
      <c r="BRP282" s="750"/>
      <c r="BRQ282" s="750"/>
      <c r="BRR282" s="750"/>
      <c r="BRS282" s="750"/>
      <c r="BRT282" s="750"/>
      <c r="BRU282" s="750"/>
      <c r="BRV282" s="750"/>
      <c r="BRW282" s="750"/>
      <c r="BRX282" s="750"/>
      <c r="BRY282" s="750"/>
      <c r="BRZ282" s="750"/>
      <c r="BSA282" s="750"/>
      <c r="BSB282" s="750"/>
      <c r="BSC282" s="750"/>
      <c r="BSD282" s="750"/>
      <c r="BSE282" s="750"/>
      <c r="BSF282" s="750"/>
      <c r="BSG282" s="750"/>
      <c r="BSH282" s="750"/>
      <c r="BSI282" s="750"/>
      <c r="BSJ282" s="750"/>
      <c r="BSK282" s="750"/>
      <c r="BSL282" s="748"/>
      <c r="BSM282" s="748"/>
      <c r="BSN282" s="748"/>
      <c r="BSO282" s="748"/>
      <c r="BSP282" s="748"/>
      <c r="BSQ282" s="748"/>
      <c r="BSR282" s="748"/>
      <c r="BSS282" s="748"/>
      <c r="BST282" s="748"/>
      <c r="BSU282" s="748"/>
      <c r="BSV282" s="748"/>
      <c r="BSW282" s="748"/>
      <c r="BSX282" s="748"/>
      <c r="BSY282" s="748"/>
      <c r="BSZ282" s="748"/>
      <c r="BTA282" s="748"/>
      <c r="BTB282" s="748"/>
      <c r="BTC282" s="748"/>
      <c r="BTD282" s="748"/>
      <c r="BTE282" s="748"/>
      <c r="BTF282" s="748"/>
      <c r="BTG282" s="748"/>
      <c r="BTH282" s="748"/>
      <c r="BTI282" s="748"/>
      <c r="BTJ282" s="749"/>
      <c r="BTK282" s="749"/>
      <c r="BTL282" s="749"/>
      <c r="BTM282" s="749"/>
      <c r="BTN282" s="749"/>
      <c r="BTO282" s="748"/>
      <c r="BTP282" s="748"/>
      <c r="BTQ282" s="749"/>
      <c r="BTR282" s="749"/>
      <c r="BTS282" s="748"/>
      <c r="BTT282" s="748"/>
      <c r="BTU282" s="749"/>
      <c r="BTV282" s="749"/>
      <c r="BTW282" s="748"/>
      <c r="BTX282" s="748"/>
      <c r="BTY282" s="748"/>
      <c r="BTZ282" s="748"/>
      <c r="BUA282" s="748"/>
      <c r="BUB282" s="748"/>
      <c r="BUC282" s="748"/>
      <c r="BUD282" s="749"/>
      <c r="BUE282" s="749"/>
      <c r="BUF282" s="748"/>
      <c r="BUG282" s="748"/>
      <c r="BUH282" s="749"/>
      <c r="BUI282" s="749"/>
      <c r="BUJ282" s="748"/>
      <c r="BUK282" s="748"/>
      <c r="BUL282" s="748"/>
      <c r="BUM282" s="748"/>
      <c r="BUN282" s="748"/>
      <c r="BUO282" s="746"/>
      <c r="BUP282" s="751"/>
      <c r="BUQ282" s="748"/>
      <c r="BUR282" s="748"/>
      <c r="BUS282" s="748"/>
      <c r="BUT282" s="748"/>
      <c r="BUU282" s="748"/>
      <c r="BUV282" s="748"/>
      <c r="BUW282" s="748"/>
      <c r="BUX282" s="750"/>
      <c r="BUY282" s="750"/>
      <c r="BUZ282" s="750"/>
      <c r="BVA282" s="750"/>
      <c r="BVB282" s="750"/>
      <c r="BVC282" s="750"/>
      <c r="BVD282" s="750"/>
      <c r="BVE282" s="750"/>
      <c r="BVF282" s="750"/>
      <c r="BVG282" s="750"/>
      <c r="BVH282" s="750"/>
      <c r="BVI282" s="750"/>
      <c r="BVJ282" s="750"/>
      <c r="BVK282" s="750"/>
      <c r="BVL282" s="750"/>
      <c r="BVM282" s="750"/>
      <c r="BVN282" s="750"/>
      <c r="BVO282" s="750"/>
      <c r="BVP282" s="750"/>
      <c r="BVQ282" s="750"/>
      <c r="BVR282" s="750"/>
      <c r="BVS282" s="750"/>
      <c r="BVT282" s="750"/>
      <c r="BVU282" s="750"/>
      <c r="BVV282" s="750"/>
      <c r="BVW282" s="750"/>
      <c r="BVX282" s="750"/>
      <c r="BVY282" s="750"/>
      <c r="BVZ282" s="750"/>
      <c r="BWA282" s="750"/>
      <c r="BWB282" s="750"/>
      <c r="BWC282" s="750"/>
      <c r="BWD282" s="750"/>
      <c r="BWE282" s="750"/>
      <c r="BWF282" s="750"/>
      <c r="BWG282" s="750"/>
      <c r="BWH282" s="750"/>
      <c r="BWI282" s="750"/>
      <c r="BWJ282" s="750"/>
      <c r="BWK282" s="750"/>
      <c r="BWL282" s="750"/>
      <c r="BWM282" s="750"/>
      <c r="BWN282" s="750"/>
      <c r="BWO282" s="750"/>
      <c r="BWP282" s="748"/>
      <c r="BWQ282" s="748"/>
      <c r="BWR282" s="748"/>
      <c r="BWS282" s="748"/>
      <c r="BWT282" s="748"/>
      <c r="BWU282" s="748"/>
      <c r="BWV282" s="748"/>
      <c r="BWW282" s="748"/>
      <c r="BWX282" s="748"/>
      <c r="BWY282" s="748"/>
      <c r="BWZ282" s="748"/>
      <c r="BXA282" s="748"/>
      <c r="BXB282" s="748"/>
      <c r="BXC282" s="748"/>
      <c r="BXD282" s="748"/>
      <c r="BXE282" s="748"/>
      <c r="BXF282" s="748"/>
      <c r="BXG282" s="748"/>
      <c r="BXH282" s="748"/>
      <c r="BXI282" s="748"/>
      <c r="BXJ282" s="748"/>
      <c r="BXK282" s="748"/>
      <c r="BXL282" s="748"/>
      <c r="BXM282" s="748"/>
      <c r="BXN282" s="749"/>
      <c r="BXO282" s="749"/>
      <c r="BXP282" s="749"/>
      <c r="BXQ282" s="749"/>
      <c r="BXR282" s="749"/>
      <c r="BXS282" s="748"/>
      <c r="BXT282" s="748"/>
      <c r="BXU282" s="749"/>
      <c r="BXV282" s="749"/>
      <c r="BXW282" s="748"/>
      <c r="BXX282" s="748"/>
      <c r="BXY282" s="749"/>
      <c r="BXZ282" s="749"/>
      <c r="BYA282" s="748"/>
      <c r="BYB282" s="748"/>
      <c r="BYC282" s="748"/>
      <c r="BYD282" s="748"/>
      <c r="BYE282" s="748"/>
      <c r="BYF282" s="748"/>
      <c r="BYG282" s="748"/>
      <c r="BYH282" s="749"/>
      <c r="BYI282" s="749"/>
      <c r="BYJ282" s="748"/>
      <c r="BYK282" s="748"/>
      <c r="BYL282" s="749"/>
      <c r="BYM282" s="749"/>
      <c r="BYN282" s="748"/>
      <c r="BYO282" s="748"/>
      <c r="BYP282" s="748"/>
      <c r="BYQ282" s="748"/>
      <c r="BYR282" s="748"/>
      <c r="BYS282" s="746"/>
      <c r="BYT282" s="751"/>
      <c r="BYU282" s="748"/>
      <c r="BYV282" s="748"/>
      <c r="BYW282" s="748"/>
      <c r="BYX282" s="748"/>
      <c r="BYY282" s="748"/>
      <c r="BYZ282" s="748"/>
      <c r="BZA282" s="748"/>
      <c r="BZB282" s="750"/>
      <c r="BZC282" s="750"/>
      <c r="BZD282" s="750"/>
      <c r="BZE282" s="750"/>
      <c r="BZF282" s="750"/>
      <c r="BZG282" s="750"/>
      <c r="BZH282" s="750"/>
      <c r="BZI282" s="750"/>
      <c r="BZJ282" s="750"/>
      <c r="BZK282" s="750"/>
      <c r="BZL282" s="750"/>
      <c r="BZM282" s="750"/>
      <c r="BZN282" s="750"/>
      <c r="BZO282" s="750"/>
      <c r="BZP282" s="750"/>
      <c r="BZQ282" s="750"/>
      <c r="BZR282" s="750"/>
      <c r="BZS282" s="750"/>
      <c r="BZT282" s="750"/>
      <c r="BZU282" s="750"/>
      <c r="BZV282" s="750"/>
      <c r="BZW282" s="750"/>
      <c r="BZX282" s="750"/>
      <c r="BZY282" s="750"/>
      <c r="BZZ282" s="750"/>
      <c r="CAA282" s="750"/>
      <c r="CAB282" s="750"/>
      <c r="CAC282" s="750"/>
      <c r="CAD282" s="750"/>
      <c r="CAE282" s="750"/>
      <c r="CAF282" s="750"/>
      <c r="CAG282" s="750"/>
      <c r="CAH282" s="750"/>
      <c r="CAI282" s="750"/>
      <c r="CAJ282" s="750"/>
      <c r="CAK282" s="750"/>
      <c r="CAL282" s="750"/>
      <c r="CAM282" s="750"/>
      <c r="CAN282" s="750"/>
      <c r="CAO282" s="750"/>
      <c r="CAP282" s="750"/>
      <c r="CAQ282" s="750"/>
      <c r="CAR282" s="750"/>
      <c r="CAS282" s="750"/>
      <c r="CAT282" s="748"/>
      <c r="CAU282" s="748"/>
      <c r="CAV282" s="748"/>
      <c r="CAW282" s="748"/>
      <c r="CAX282" s="748"/>
      <c r="CAY282" s="748"/>
      <c r="CAZ282" s="748"/>
      <c r="CBA282" s="748"/>
      <c r="CBB282" s="748"/>
      <c r="CBC282" s="748"/>
      <c r="CBD282" s="748"/>
      <c r="CBE282" s="748"/>
      <c r="CBF282" s="748"/>
      <c r="CBG282" s="748"/>
      <c r="CBH282" s="748"/>
      <c r="CBI282" s="748"/>
      <c r="CBJ282" s="748"/>
      <c r="CBK282" s="748"/>
      <c r="CBL282" s="748"/>
      <c r="CBM282" s="748"/>
      <c r="CBN282" s="748"/>
      <c r="CBO282" s="748"/>
      <c r="CBP282" s="748"/>
      <c r="CBQ282" s="748"/>
      <c r="CBR282" s="749"/>
      <c r="CBS282" s="749"/>
      <c r="CBT282" s="749"/>
      <c r="CBU282" s="749"/>
      <c r="CBV282" s="749"/>
      <c r="CBW282" s="748"/>
      <c r="CBX282" s="748"/>
      <c r="CBY282" s="749"/>
      <c r="CBZ282" s="749"/>
      <c r="CCA282" s="748"/>
      <c r="CCB282" s="748"/>
      <c r="CCC282" s="749"/>
      <c r="CCD282" s="749"/>
      <c r="CCE282" s="748"/>
      <c r="CCF282" s="748"/>
      <c r="CCG282" s="748"/>
      <c r="CCH282" s="748"/>
      <c r="CCI282" s="748"/>
      <c r="CCJ282" s="748"/>
      <c r="CCK282" s="748"/>
      <c r="CCL282" s="749"/>
      <c r="CCM282" s="749"/>
      <c r="CCN282" s="748"/>
      <c r="CCO282" s="748"/>
      <c r="CCP282" s="749"/>
      <c r="CCQ282" s="749"/>
      <c r="CCR282" s="748"/>
      <c r="CCS282" s="748"/>
      <c r="CCT282" s="748"/>
      <c r="CCU282" s="748"/>
      <c r="CCV282" s="748"/>
      <c r="CCW282" s="746"/>
      <c r="CCX282" s="751"/>
      <c r="CCY282" s="748"/>
      <c r="CCZ282" s="748"/>
      <c r="CDA282" s="748"/>
      <c r="CDB282" s="748"/>
      <c r="CDC282" s="748"/>
      <c r="CDD282" s="748"/>
      <c r="CDE282" s="748"/>
      <c r="CDF282" s="750"/>
      <c r="CDG282" s="750"/>
      <c r="CDH282" s="750"/>
      <c r="CDI282" s="750"/>
      <c r="CDJ282" s="750"/>
      <c r="CDK282" s="750"/>
      <c r="CDL282" s="750"/>
      <c r="CDM282" s="750"/>
      <c r="CDN282" s="750"/>
      <c r="CDO282" s="750"/>
      <c r="CDP282" s="750"/>
      <c r="CDQ282" s="750"/>
      <c r="CDR282" s="750"/>
      <c r="CDS282" s="750"/>
      <c r="CDT282" s="750"/>
      <c r="CDU282" s="750"/>
      <c r="CDV282" s="750"/>
      <c r="CDW282" s="750"/>
      <c r="CDX282" s="750"/>
      <c r="CDY282" s="750"/>
      <c r="CDZ282" s="750"/>
      <c r="CEA282" s="750"/>
      <c r="CEB282" s="750"/>
      <c r="CEC282" s="750"/>
      <c r="CED282" s="750"/>
      <c r="CEE282" s="750"/>
      <c r="CEF282" s="750"/>
      <c r="CEG282" s="750"/>
      <c r="CEH282" s="750"/>
      <c r="CEI282" s="750"/>
      <c r="CEJ282" s="750"/>
      <c r="CEK282" s="750"/>
      <c r="CEL282" s="750"/>
      <c r="CEM282" s="750"/>
      <c r="CEN282" s="750"/>
      <c r="CEO282" s="750"/>
      <c r="CEP282" s="750"/>
      <c r="CEQ282" s="750"/>
      <c r="CER282" s="750"/>
      <c r="CES282" s="750"/>
      <c r="CET282" s="750"/>
      <c r="CEU282" s="750"/>
      <c r="CEV282" s="750"/>
      <c r="CEW282" s="750"/>
      <c r="CEX282" s="748"/>
      <c r="CEY282" s="748"/>
      <c r="CEZ282" s="748"/>
      <c r="CFA282" s="748"/>
      <c r="CFB282" s="748"/>
      <c r="CFC282" s="748"/>
      <c r="CFD282" s="748"/>
      <c r="CFE282" s="748"/>
      <c r="CFF282" s="748"/>
      <c r="CFG282" s="748"/>
      <c r="CFH282" s="748"/>
      <c r="CFI282" s="748"/>
      <c r="CFJ282" s="748"/>
      <c r="CFK282" s="748"/>
      <c r="CFL282" s="748"/>
      <c r="CFM282" s="748"/>
      <c r="CFN282" s="748"/>
      <c r="CFO282" s="748"/>
      <c r="CFP282" s="748"/>
      <c r="CFQ282" s="748"/>
      <c r="CFR282" s="748"/>
      <c r="CFS282" s="748"/>
      <c r="CFT282" s="748"/>
      <c r="CFU282" s="748"/>
      <c r="CFV282" s="749"/>
      <c r="CFW282" s="749"/>
      <c r="CFX282" s="749"/>
      <c r="CFY282" s="749"/>
      <c r="CFZ282" s="749"/>
      <c r="CGA282" s="748"/>
      <c r="CGB282" s="748"/>
      <c r="CGC282" s="749"/>
      <c r="CGD282" s="749"/>
      <c r="CGE282" s="748"/>
      <c r="CGF282" s="748"/>
      <c r="CGG282" s="749"/>
      <c r="CGH282" s="749"/>
      <c r="CGI282" s="748"/>
      <c r="CGJ282" s="748"/>
      <c r="CGK282" s="748"/>
      <c r="CGL282" s="748"/>
      <c r="CGM282" s="748"/>
      <c r="CGN282" s="748"/>
      <c r="CGO282" s="748"/>
      <c r="CGP282" s="749"/>
      <c r="CGQ282" s="749"/>
      <c r="CGR282" s="748"/>
      <c r="CGS282" s="748"/>
      <c r="CGT282" s="749"/>
      <c r="CGU282" s="749"/>
      <c r="CGV282" s="748"/>
      <c r="CGW282" s="748"/>
      <c r="CGX282" s="748"/>
      <c r="CGY282" s="748"/>
      <c r="CGZ282" s="748"/>
      <c r="CHA282" s="746"/>
      <c r="CHB282" s="751"/>
      <c r="CHC282" s="748"/>
      <c r="CHD282" s="748"/>
      <c r="CHE282" s="748"/>
      <c r="CHF282" s="748"/>
      <c r="CHG282" s="748"/>
      <c r="CHH282" s="748"/>
      <c r="CHI282" s="748"/>
      <c r="CHJ282" s="750"/>
      <c r="CHK282" s="750"/>
      <c r="CHL282" s="750"/>
      <c r="CHM282" s="750"/>
      <c r="CHN282" s="750"/>
      <c r="CHO282" s="750"/>
      <c r="CHP282" s="750"/>
      <c r="CHQ282" s="750"/>
      <c r="CHR282" s="750"/>
      <c r="CHS282" s="750"/>
      <c r="CHT282" s="750"/>
      <c r="CHU282" s="750"/>
      <c r="CHV282" s="750"/>
      <c r="CHW282" s="750"/>
      <c r="CHX282" s="750"/>
      <c r="CHY282" s="750"/>
      <c r="CHZ282" s="750"/>
      <c r="CIA282" s="750"/>
      <c r="CIB282" s="750"/>
      <c r="CIC282" s="750"/>
      <c r="CID282" s="750"/>
      <c r="CIE282" s="750"/>
      <c r="CIF282" s="750"/>
      <c r="CIG282" s="750"/>
      <c r="CIH282" s="750"/>
      <c r="CII282" s="750"/>
      <c r="CIJ282" s="750"/>
      <c r="CIK282" s="750"/>
      <c r="CIL282" s="750"/>
      <c r="CIM282" s="750"/>
      <c r="CIN282" s="750"/>
      <c r="CIO282" s="750"/>
      <c r="CIP282" s="750"/>
      <c r="CIQ282" s="750"/>
      <c r="CIR282" s="750"/>
      <c r="CIS282" s="750"/>
      <c r="CIT282" s="750"/>
      <c r="CIU282" s="750"/>
      <c r="CIV282" s="750"/>
      <c r="CIW282" s="750"/>
      <c r="CIX282" s="750"/>
      <c r="CIY282" s="750"/>
      <c r="CIZ282" s="750"/>
      <c r="CJA282" s="750"/>
      <c r="CJB282" s="748"/>
      <c r="CJC282" s="748"/>
      <c r="CJD282" s="748"/>
      <c r="CJE282" s="748"/>
      <c r="CJF282" s="748"/>
      <c r="CJG282" s="748"/>
      <c r="CJH282" s="748"/>
      <c r="CJI282" s="748"/>
      <c r="CJJ282" s="748"/>
      <c r="CJK282" s="748"/>
      <c r="CJL282" s="748"/>
      <c r="CJM282" s="748"/>
      <c r="CJN282" s="748"/>
      <c r="CJO282" s="748"/>
      <c r="CJP282" s="748"/>
      <c r="CJQ282" s="748"/>
      <c r="CJR282" s="748"/>
      <c r="CJS282" s="748"/>
      <c r="CJT282" s="748"/>
      <c r="CJU282" s="748"/>
      <c r="CJV282" s="748"/>
      <c r="CJW282" s="748"/>
      <c r="CJX282" s="748"/>
      <c r="CJY282" s="748"/>
      <c r="CJZ282" s="749"/>
      <c r="CKA282" s="749"/>
      <c r="CKB282" s="749"/>
      <c r="CKC282" s="749"/>
      <c r="CKD282" s="749"/>
      <c r="CKE282" s="748"/>
      <c r="CKF282" s="748"/>
      <c r="CKG282" s="749"/>
      <c r="CKH282" s="749"/>
      <c r="CKI282" s="748"/>
      <c r="CKJ282" s="748"/>
      <c r="CKK282" s="749"/>
      <c r="CKL282" s="749"/>
      <c r="CKM282" s="748"/>
      <c r="CKN282" s="748"/>
      <c r="CKO282" s="748"/>
      <c r="CKP282" s="748"/>
      <c r="CKQ282" s="748"/>
      <c r="CKR282" s="748"/>
      <c r="CKS282" s="748"/>
      <c r="CKT282" s="749"/>
      <c r="CKU282" s="749"/>
      <c r="CKV282" s="748"/>
      <c r="CKW282" s="748"/>
      <c r="CKX282" s="749"/>
      <c r="CKY282" s="749"/>
      <c r="CKZ282" s="748"/>
      <c r="CLA282" s="748"/>
      <c r="CLB282" s="748"/>
      <c r="CLC282" s="748"/>
      <c r="CLD282" s="748"/>
      <c r="CLE282" s="746"/>
      <c r="CLF282" s="751"/>
      <c r="CLG282" s="748"/>
      <c r="CLH282" s="748"/>
      <c r="CLI282" s="748"/>
      <c r="CLJ282" s="748"/>
      <c r="CLK282" s="748"/>
      <c r="CLL282" s="748"/>
      <c r="CLM282" s="748"/>
      <c r="CLN282" s="750"/>
      <c r="CLO282" s="750"/>
      <c r="CLP282" s="750"/>
      <c r="CLQ282" s="750"/>
      <c r="CLR282" s="750"/>
      <c r="CLS282" s="750"/>
      <c r="CLT282" s="750"/>
      <c r="CLU282" s="750"/>
      <c r="CLV282" s="750"/>
      <c r="CLW282" s="750"/>
      <c r="CLX282" s="750"/>
      <c r="CLY282" s="750"/>
      <c r="CLZ282" s="750"/>
      <c r="CMA282" s="750"/>
      <c r="CMB282" s="750"/>
      <c r="CMC282" s="750"/>
      <c r="CMD282" s="750"/>
      <c r="CME282" s="750"/>
      <c r="CMF282" s="750"/>
      <c r="CMG282" s="750"/>
      <c r="CMH282" s="750"/>
      <c r="CMI282" s="750"/>
      <c r="CMJ282" s="750"/>
      <c r="CMK282" s="750"/>
      <c r="CML282" s="750"/>
      <c r="CMM282" s="750"/>
      <c r="CMN282" s="750"/>
      <c r="CMO282" s="750"/>
      <c r="CMP282" s="750"/>
      <c r="CMQ282" s="750"/>
      <c r="CMR282" s="750"/>
      <c r="CMS282" s="750"/>
      <c r="CMT282" s="750"/>
      <c r="CMU282" s="750"/>
      <c r="CMV282" s="750"/>
      <c r="CMW282" s="750"/>
      <c r="CMX282" s="750"/>
      <c r="CMY282" s="750"/>
      <c r="CMZ282" s="750"/>
      <c r="CNA282" s="750"/>
      <c r="CNB282" s="750"/>
      <c r="CNC282" s="750"/>
      <c r="CND282" s="750"/>
      <c r="CNE282" s="750"/>
      <c r="CNF282" s="748"/>
      <c r="CNG282" s="748"/>
      <c r="CNH282" s="748"/>
      <c r="CNI282" s="748"/>
      <c r="CNJ282" s="748"/>
      <c r="CNK282" s="748"/>
      <c r="CNL282" s="748"/>
      <c r="CNM282" s="748"/>
      <c r="CNN282" s="748"/>
      <c r="CNO282" s="748"/>
      <c r="CNP282" s="748"/>
      <c r="CNQ282" s="748"/>
      <c r="CNR282" s="748"/>
      <c r="CNS282" s="748"/>
      <c r="CNT282" s="748"/>
      <c r="CNU282" s="748"/>
      <c r="CNV282" s="748"/>
      <c r="CNW282" s="748"/>
      <c r="CNX282" s="748"/>
      <c r="CNY282" s="748"/>
      <c r="CNZ282" s="748"/>
      <c r="COA282" s="748"/>
      <c r="COB282" s="748"/>
      <c r="COC282" s="748"/>
      <c r="COD282" s="749"/>
      <c r="COE282" s="749"/>
      <c r="COF282" s="749"/>
      <c r="COG282" s="749"/>
      <c r="COH282" s="749"/>
      <c r="COI282" s="748"/>
      <c r="COJ282" s="748"/>
      <c r="COK282" s="749"/>
      <c r="COL282" s="749"/>
      <c r="COM282" s="748"/>
      <c r="CON282" s="748"/>
      <c r="COO282" s="749"/>
      <c r="COP282" s="749"/>
      <c r="COQ282" s="748"/>
      <c r="COR282" s="748"/>
      <c r="COS282" s="748"/>
      <c r="COT282" s="748"/>
      <c r="COU282" s="748"/>
      <c r="COV282" s="748"/>
      <c r="COW282" s="748"/>
      <c r="COX282" s="749"/>
      <c r="COY282" s="749"/>
      <c r="COZ282" s="748"/>
      <c r="CPA282" s="748"/>
      <c r="CPB282" s="749"/>
      <c r="CPC282" s="749"/>
      <c r="CPD282" s="748"/>
      <c r="CPE282" s="748"/>
      <c r="CPF282" s="748"/>
      <c r="CPG282" s="748"/>
      <c r="CPH282" s="748"/>
      <c r="CPI282" s="746"/>
      <c r="CPJ282" s="751"/>
      <c r="CPK282" s="748"/>
      <c r="CPL282" s="748"/>
      <c r="CPM282" s="748"/>
      <c r="CPN282" s="748"/>
      <c r="CPO282" s="748"/>
      <c r="CPP282" s="748"/>
      <c r="CPQ282" s="748"/>
      <c r="CPR282" s="750"/>
      <c r="CPS282" s="750"/>
      <c r="CPT282" s="750"/>
      <c r="CPU282" s="750"/>
      <c r="CPV282" s="750"/>
      <c r="CPW282" s="750"/>
      <c r="CPX282" s="750"/>
      <c r="CPY282" s="750"/>
      <c r="CPZ282" s="750"/>
      <c r="CQA282" s="750"/>
      <c r="CQB282" s="750"/>
      <c r="CQC282" s="750"/>
      <c r="CQD282" s="750"/>
      <c r="CQE282" s="750"/>
      <c r="CQF282" s="750"/>
      <c r="CQG282" s="750"/>
      <c r="CQH282" s="750"/>
      <c r="CQI282" s="750"/>
      <c r="CQJ282" s="750"/>
      <c r="CQK282" s="750"/>
      <c r="CQL282" s="750"/>
      <c r="CQM282" s="750"/>
      <c r="CQN282" s="750"/>
      <c r="CQO282" s="750"/>
      <c r="CQP282" s="750"/>
      <c r="CQQ282" s="750"/>
      <c r="CQR282" s="750"/>
      <c r="CQS282" s="750"/>
      <c r="CQT282" s="750"/>
      <c r="CQU282" s="750"/>
      <c r="CQV282" s="750"/>
      <c r="CQW282" s="750"/>
      <c r="CQX282" s="750"/>
      <c r="CQY282" s="750"/>
      <c r="CQZ282" s="750"/>
      <c r="CRA282" s="750"/>
      <c r="CRB282" s="750"/>
      <c r="CRC282" s="750"/>
      <c r="CRD282" s="750"/>
      <c r="CRE282" s="750"/>
      <c r="CRF282" s="750"/>
      <c r="CRG282" s="750"/>
      <c r="CRH282" s="750"/>
      <c r="CRI282" s="750"/>
      <c r="CRJ282" s="748"/>
      <c r="CRK282" s="748"/>
      <c r="CRL282" s="748"/>
      <c r="CRM282" s="748"/>
      <c r="CRN282" s="748"/>
      <c r="CRO282" s="748"/>
      <c r="CRP282" s="748"/>
      <c r="CRQ282" s="748"/>
      <c r="CRR282" s="748"/>
      <c r="CRS282" s="748"/>
      <c r="CRT282" s="748"/>
      <c r="CRU282" s="748"/>
      <c r="CRV282" s="748"/>
      <c r="CRW282" s="748"/>
      <c r="CRX282" s="748"/>
      <c r="CRY282" s="748"/>
      <c r="CRZ282" s="748"/>
      <c r="CSA282" s="748"/>
      <c r="CSB282" s="748"/>
      <c r="CSC282" s="748"/>
      <c r="CSD282" s="748"/>
      <c r="CSE282" s="748"/>
      <c r="CSF282" s="748"/>
      <c r="CSG282" s="748"/>
      <c r="CSH282" s="749"/>
      <c r="CSI282" s="749"/>
      <c r="CSJ282" s="749"/>
      <c r="CSK282" s="749"/>
      <c r="CSL282" s="749"/>
      <c r="CSM282" s="748"/>
      <c r="CSN282" s="748"/>
      <c r="CSO282" s="749"/>
      <c r="CSP282" s="749"/>
      <c r="CSQ282" s="748"/>
      <c r="CSR282" s="748"/>
      <c r="CSS282" s="749"/>
      <c r="CST282" s="749"/>
      <c r="CSU282" s="748"/>
      <c r="CSV282" s="748"/>
      <c r="CSW282" s="748"/>
      <c r="CSX282" s="748"/>
      <c r="CSY282" s="748"/>
      <c r="CSZ282" s="748"/>
      <c r="CTA282" s="748"/>
      <c r="CTB282" s="749"/>
      <c r="CTC282" s="749"/>
      <c r="CTD282" s="748"/>
      <c r="CTE282" s="748"/>
      <c r="CTF282" s="749"/>
      <c r="CTG282" s="749"/>
      <c r="CTH282" s="748"/>
      <c r="CTI282" s="748"/>
      <c r="CTJ282" s="748"/>
      <c r="CTK282" s="748"/>
      <c r="CTL282" s="748"/>
      <c r="CTM282" s="746"/>
      <c r="CTN282" s="751"/>
      <c r="CTO282" s="748"/>
      <c r="CTP282" s="748"/>
      <c r="CTQ282" s="748"/>
      <c r="CTR282" s="748"/>
      <c r="CTS282" s="748"/>
      <c r="CTT282" s="748"/>
      <c r="CTU282" s="748"/>
      <c r="CTV282" s="750"/>
      <c r="CTW282" s="750"/>
      <c r="CTX282" s="750"/>
      <c r="CTY282" s="750"/>
      <c r="CTZ282" s="750"/>
      <c r="CUA282" s="750"/>
      <c r="CUB282" s="750"/>
      <c r="CUC282" s="750"/>
      <c r="CUD282" s="750"/>
      <c r="CUE282" s="750"/>
      <c r="CUF282" s="750"/>
      <c r="CUG282" s="750"/>
      <c r="CUH282" s="750"/>
      <c r="CUI282" s="750"/>
      <c r="CUJ282" s="750"/>
      <c r="CUK282" s="750"/>
      <c r="CUL282" s="750"/>
      <c r="CUM282" s="750"/>
      <c r="CUN282" s="750"/>
      <c r="CUO282" s="750"/>
      <c r="CUP282" s="750"/>
      <c r="CUQ282" s="750"/>
      <c r="CUR282" s="750"/>
      <c r="CUS282" s="750"/>
      <c r="CUT282" s="750"/>
      <c r="CUU282" s="750"/>
      <c r="CUV282" s="750"/>
      <c r="CUW282" s="750"/>
      <c r="CUX282" s="750"/>
      <c r="CUY282" s="750"/>
      <c r="CUZ282" s="750"/>
      <c r="CVA282" s="750"/>
      <c r="CVB282" s="750"/>
      <c r="CVC282" s="750"/>
      <c r="CVD282" s="750"/>
      <c r="CVE282" s="750"/>
      <c r="CVF282" s="750"/>
      <c r="CVG282" s="750"/>
      <c r="CVH282" s="750"/>
      <c r="CVI282" s="750"/>
      <c r="CVJ282" s="750"/>
      <c r="CVK282" s="750"/>
      <c r="CVL282" s="750"/>
      <c r="CVM282" s="750"/>
      <c r="CVN282" s="748"/>
      <c r="CVO282" s="748"/>
      <c r="CVP282" s="748"/>
      <c r="CVQ282" s="748"/>
      <c r="CVR282" s="748"/>
      <c r="CVS282" s="748"/>
      <c r="CVT282" s="748"/>
      <c r="CVU282" s="748"/>
      <c r="CVV282" s="748"/>
      <c r="CVW282" s="748"/>
      <c r="CVX282" s="748"/>
      <c r="CVY282" s="748"/>
      <c r="CVZ282" s="748"/>
      <c r="CWA282" s="748"/>
      <c r="CWB282" s="748"/>
      <c r="CWC282" s="748"/>
      <c r="CWD282" s="748"/>
      <c r="CWE282" s="748"/>
      <c r="CWF282" s="748"/>
      <c r="CWG282" s="748"/>
      <c r="CWH282" s="748"/>
      <c r="CWI282" s="748"/>
      <c r="CWJ282" s="748"/>
      <c r="CWK282" s="748"/>
      <c r="CWL282" s="749"/>
      <c r="CWM282" s="749"/>
      <c r="CWN282" s="749"/>
      <c r="CWO282" s="749"/>
      <c r="CWP282" s="749"/>
      <c r="CWQ282" s="748"/>
      <c r="CWR282" s="748"/>
      <c r="CWS282" s="749"/>
      <c r="CWT282" s="749"/>
      <c r="CWU282" s="748"/>
      <c r="CWV282" s="748"/>
      <c r="CWW282" s="749"/>
      <c r="CWX282" s="749"/>
      <c r="CWY282" s="748"/>
      <c r="CWZ282" s="748"/>
      <c r="CXA282" s="748"/>
      <c r="CXB282" s="748"/>
      <c r="CXC282" s="748"/>
      <c r="CXD282" s="748"/>
      <c r="CXE282" s="748"/>
      <c r="CXF282" s="749"/>
      <c r="CXG282" s="749"/>
      <c r="CXH282" s="748"/>
      <c r="CXI282" s="748"/>
      <c r="CXJ282" s="749"/>
      <c r="CXK282" s="749"/>
      <c r="CXL282" s="748"/>
      <c r="CXM282" s="748"/>
      <c r="CXN282" s="748"/>
      <c r="CXO282" s="748"/>
      <c r="CXP282" s="748"/>
      <c r="CXQ282" s="746"/>
      <c r="CXR282" s="751"/>
      <c r="CXS282" s="748"/>
      <c r="CXT282" s="748"/>
      <c r="CXU282" s="748"/>
      <c r="CXV282" s="748"/>
      <c r="CXW282" s="748"/>
      <c r="CXX282" s="748"/>
      <c r="CXY282" s="748"/>
      <c r="CXZ282" s="750"/>
      <c r="CYA282" s="750"/>
      <c r="CYB282" s="750"/>
      <c r="CYC282" s="750"/>
      <c r="CYD282" s="750"/>
      <c r="CYE282" s="750"/>
      <c r="CYF282" s="750"/>
      <c r="CYG282" s="750"/>
      <c r="CYH282" s="750"/>
      <c r="CYI282" s="750"/>
      <c r="CYJ282" s="750"/>
      <c r="CYK282" s="750"/>
      <c r="CYL282" s="750"/>
      <c r="CYM282" s="750"/>
      <c r="CYN282" s="750"/>
      <c r="CYO282" s="750"/>
      <c r="CYP282" s="750"/>
      <c r="CYQ282" s="750"/>
      <c r="CYR282" s="750"/>
      <c r="CYS282" s="750"/>
      <c r="CYT282" s="750"/>
      <c r="CYU282" s="750"/>
      <c r="CYV282" s="750"/>
      <c r="CYW282" s="750"/>
      <c r="CYX282" s="750"/>
      <c r="CYY282" s="750"/>
      <c r="CYZ282" s="750"/>
      <c r="CZA282" s="750"/>
      <c r="CZB282" s="750"/>
      <c r="CZC282" s="750"/>
      <c r="CZD282" s="750"/>
      <c r="CZE282" s="750"/>
      <c r="CZF282" s="750"/>
      <c r="CZG282" s="750"/>
      <c r="CZH282" s="750"/>
      <c r="CZI282" s="750"/>
      <c r="CZJ282" s="750"/>
      <c r="CZK282" s="750"/>
      <c r="CZL282" s="750"/>
      <c r="CZM282" s="750"/>
      <c r="CZN282" s="750"/>
      <c r="CZO282" s="750"/>
      <c r="CZP282" s="750"/>
      <c r="CZQ282" s="750"/>
      <c r="CZR282" s="748"/>
      <c r="CZS282" s="748"/>
      <c r="CZT282" s="748"/>
      <c r="CZU282" s="748"/>
      <c r="CZV282" s="748"/>
      <c r="CZW282" s="748"/>
      <c r="CZX282" s="748"/>
      <c r="CZY282" s="748"/>
      <c r="CZZ282" s="748"/>
      <c r="DAA282" s="748"/>
      <c r="DAB282" s="748"/>
      <c r="DAC282" s="748"/>
      <c r="DAD282" s="748"/>
      <c r="DAE282" s="748"/>
      <c r="DAF282" s="748"/>
      <c r="DAG282" s="748"/>
      <c r="DAH282" s="748"/>
      <c r="DAI282" s="748"/>
      <c r="DAJ282" s="748"/>
      <c r="DAK282" s="748"/>
      <c r="DAL282" s="748"/>
      <c r="DAM282" s="748"/>
      <c r="DAN282" s="748"/>
      <c r="DAO282" s="748"/>
      <c r="DAP282" s="749"/>
      <c r="DAQ282" s="749"/>
      <c r="DAR282" s="749"/>
      <c r="DAS282" s="749"/>
      <c r="DAT282" s="749"/>
      <c r="DAU282" s="748"/>
      <c r="DAV282" s="748"/>
      <c r="DAW282" s="749"/>
      <c r="DAX282" s="749"/>
      <c r="DAY282" s="748"/>
      <c r="DAZ282" s="748"/>
      <c r="DBA282" s="749"/>
      <c r="DBB282" s="749"/>
      <c r="DBC282" s="748"/>
      <c r="DBD282" s="748"/>
      <c r="DBE282" s="748"/>
      <c r="DBF282" s="748"/>
      <c r="DBG282" s="748"/>
      <c r="DBH282" s="748"/>
      <c r="DBI282" s="748"/>
      <c r="DBJ282" s="749"/>
      <c r="DBK282" s="749"/>
      <c r="DBL282" s="748"/>
      <c r="DBM282" s="748"/>
      <c r="DBN282" s="749"/>
      <c r="DBO282" s="749"/>
      <c r="DBP282" s="748"/>
      <c r="DBQ282" s="748"/>
      <c r="DBR282" s="748"/>
      <c r="DBS282" s="748"/>
      <c r="DBT282" s="748"/>
      <c r="DBU282" s="746"/>
      <c r="DBV282" s="751"/>
      <c r="DBW282" s="748"/>
      <c r="DBX282" s="748"/>
      <c r="DBY282" s="748"/>
      <c r="DBZ282" s="748"/>
      <c r="DCA282" s="748"/>
      <c r="DCB282" s="748"/>
      <c r="DCC282" s="748"/>
      <c r="DCD282" s="750"/>
      <c r="DCE282" s="750"/>
      <c r="DCF282" s="750"/>
      <c r="DCG282" s="750"/>
      <c r="DCH282" s="750"/>
      <c r="DCI282" s="750"/>
      <c r="DCJ282" s="750"/>
      <c r="DCK282" s="750"/>
      <c r="DCL282" s="750"/>
      <c r="DCM282" s="750"/>
      <c r="DCN282" s="750"/>
      <c r="DCO282" s="750"/>
      <c r="DCP282" s="750"/>
      <c r="DCQ282" s="750"/>
      <c r="DCR282" s="750"/>
      <c r="DCS282" s="750"/>
      <c r="DCT282" s="750"/>
      <c r="DCU282" s="750"/>
      <c r="DCV282" s="750"/>
      <c r="DCW282" s="750"/>
      <c r="DCX282" s="750"/>
      <c r="DCY282" s="750"/>
      <c r="DCZ282" s="750"/>
      <c r="DDA282" s="750"/>
      <c r="DDB282" s="750"/>
      <c r="DDC282" s="750"/>
      <c r="DDD282" s="750"/>
      <c r="DDE282" s="750"/>
      <c r="DDF282" s="750"/>
      <c r="DDG282" s="750"/>
      <c r="DDH282" s="750"/>
      <c r="DDI282" s="750"/>
      <c r="DDJ282" s="750"/>
      <c r="DDK282" s="750"/>
      <c r="DDL282" s="750"/>
      <c r="DDM282" s="750"/>
      <c r="DDN282" s="750"/>
      <c r="DDO282" s="750"/>
      <c r="DDP282" s="750"/>
      <c r="DDQ282" s="750"/>
      <c r="DDR282" s="750"/>
      <c r="DDS282" s="750"/>
      <c r="DDT282" s="750"/>
      <c r="DDU282" s="750"/>
      <c r="DDV282" s="748"/>
      <c r="DDW282" s="748"/>
      <c r="DDX282" s="748"/>
      <c r="DDY282" s="748"/>
      <c r="DDZ282" s="748"/>
      <c r="DEA282" s="748"/>
      <c r="DEB282" s="748"/>
      <c r="DEC282" s="748"/>
      <c r="DED282" s="748"/>
      <c r="DEE282" s="748"/>
      <c r="DEF282" s="748"/>
      <c r="DEG282" s="748"/>
      <c r="DEH282" s="748"/>
      <c r="DEI282" s="748"/>
      <c r="DEJ282" s="748"/>
      <c r="DEK282" s="748"/>
      <c r="DEL282" s="748"/>
      <c r="DEM282" s="748"/>
      <c r="DEN282" s="748"/>
      <c r="DEO282" s="748"/>
      <c r="DEP282" s="748"/>
      <c r="DEQ282" s="748"/>
      <c r="DER282" s="748"/>
      <c r="DES282" s="748"/>
      <c r="DET282" s="749"/>
      <c r="DEU282" s="749"/>
      <c r="DEV282" s="749"/>
      <c r="DEW282" s="749"/>
      <c r="DEX282" s="749"/>
      <c r="DEY282" s="748"/>
      <c r="DEZ282" s="748"/>
      <c r="DFA282" s="749"/>
      <c r="DFB282" s="749"/>
      <c r="DFC282" s="748"/>
      <c r="DFD282" s="748"/>
      <c r="DFE282" s="749"/>
      <c r="DFF282" s="749"/>
      <c r="DFG282" s="748"/>
      <c r="DFH282" s="748"/>
      <c r="DFI282" s="748"/>
      <c r="DFJ282" s="748"/>
      <c r="DFK282" s="748"/>
      <c r="DFL282" s="748"/>
      <c r="DFM282" s="748"/>
      <c r="DFN282" s="749"/>
      <c r="DFO282" s="749"/>
      <c r="DFP282" s="748"/>
      <c r="DFQ282" s="748"/>
      <c r="DFR282" s="749"/>
      <c r="DFS282" s="749"/>
      <c r="DFT282" s="748"/>
      <c r="DFU282" s="748"/>
      <c r="DFV282" s="748"/>
      <c r="DFW282" s="748"/>
      <c r="DFX282" s="748"/>
      <c r="DFY282" s="746"/>
      <c r="DFZ282" s="751"/>
      <c r="DGA282" s="748"/>
      <c r="DGB282" s="748"/>
      <c r="DGC282" s="748"/>
      <c r="DGD282" s="748"/>
      <c r="DGE282" s="748"/>
      <c r="DGF282" s="748"/>
      <c r="DGG282" s="748"/>
      <c r="DGH282" s="750"/>
      <c r="DGI282" s="750"/>
      <c r="DGJ282" s="750"/>
      <c r="DGK282" s="750"/>
      <c r="DGL282" s="750"/>
      <c r="DGM282" s="750"/>
      <c r="DGN282" s="750"/>
      <c r="DGO282" s="750"/>
      <c r="DGP282" s="750"/>
      <c r="DGQ282" s="750"/>
      <c r="DGR282" s="750"/>
      <c r="DGS282" s="750"/>
      <c r="DGT282" s="750"/>
      <c r="DGU282" s="750"/>
      <c r="DGV282" s="750"/>
      <c r="DGW282" s="750"/>
      <c r="DGX282" s="750"/>
      <c r="DGY282" s="750"/>
      <c r="DGZ282" s="750"/>
      <c r="DHA282" s="750"/>
      <c r="DHB282" s="750"/>
      <c r="DHC282" s="750"/>
      <c r="DHD282" s="750"/>
      <c r="DHE282" s="750"/>
      <c r="DHF282" s="750"/>
      <c r="DHG282" s="750"/>
      <c r="DHH282" s="750"/>
      <c r="DHI282" s="750"/>
      <c r="DHJ282" s="750"/>
      <c r="DHK282" s="750"/>
      <c r="DHL282" s="750"/>
      <c r="DHM282" s="750"/>
      <c r="DHN282" s="750"/>
      <c r="DHO282" s="750"/>
      <c r="DHP282" s="750"/>
      <c r="DHQ282" s="750"/>
      <c r="DHR282" s="750"/>
      <c r="DHS282" s="750"/>
      <c r="DHT282" s="750"/>
      <c r="DHU282" s="750"/>
      <c r="DHV282" s="750"/>
      <c r="DHW282" s="750"/>
      <c r="DHX282" s="750"/>
      <c r="DHY282" s="750"/>
      <c r="DHZ282" s="748"/>
      <c r="DIA282" s="748"/>
      <c r="DIB282" s="748"/>
      <c r="DIC282" s="748"/>
      <c r="DID282" s="748"/>
      <c r="DIE282" s="748"/>
      <c r="DIF282" s="748"/>
      <c r="DIG282" s="748"/>
      <c r="DIH282" s="748"/>
      <c r="DII282" s="748"/>
      <c r="DIJ282" s="748"/>
      <c r="DIK282" s="748"/>
      <c r="DIL282" s="748"/>
      <c r="DIM282" s="748"/>
      <c r="DIN282" s="748"/>
      <c r="DIO282" s="748"/>
      <c r="DIP282" s="748"/>
      <c r="DIQ282" s="748"/>
      <c r="DIR282" s="748"/>
      <c r="DIS282" s="748"/>
      <c r="DIT282" s="748"/>
      <c r="DIU282" s="748"/>
      <c r="DIV282" s="748"/>
      <c r="DIW282" s="748"/>
      <c r="DIX282" s="749"/>
      <c r="DIY282" s="749"/>
      <c r="DIZ282" s="749"/>
      <c r="DJA282" s="749"/>
      <c r="DJB282" s="749"/>
      <c r="DJC282" s="748"/>
      <c r="DJD282" s="748"/>
      <c r="DJE282" s="749"/>
      <c r="DJF282" s="749"/>
      <c r="DJG282" s="748"/>
      <c r="DJH282" s="748"/>
      <c r="DJI282" s="749"/>
      <c r="DJJ282" s="749"/>
      <c r="DJK282" s="748"/>
      <c r="DJL282" s="748"/>
      <c r="DJM282" s="748"/>
      <c r="DJN282" s="748"/>
      <c r="DJO282" s="748"/>
      <c r="DJP282" s="748"/>
      <c r="DJQ282" s="748"/>
      <c r="DJR282" s="749"/>
      <c r="DJS282" s="749"/>
      <c r="DJT282" s="748"/>
      <c r="DJU282" s="748"/>
      <c r="DJV282" s="749"/>
      <c r="DJW282" s="749"/>
      <c r="DJX282" s="748"/>
      <c r="DJY282" s="748"/>
      <c r="DJZ282" s="748"/>
      <c r="DKA282" s="748"/>
      <c r="DKB282" s="748"/>
      <c r="DKC282" s="746"/>
      <c r="DKD282" s="751"/>
      <c r="DKE282" s="748"/>
      <c r="DKF282" s="748"/>
      <c r="DKG282" s="748"/>
      <c r="DKH282" s="748"/>
      <c r="DKI282" s="748"/>
      <c r="DKJ282" s="748"/>
      <c r="DKK282" s="748"/>
      <c r="DKL282" s="750"/>
      <c r="DKM282" s="750"/>
      <c r="DKN282" s="750"/>
      <c r="DKO282" s="750"/>
      <c r="DKP282" s="750"/>
      <c r="DKQ282" s="750"/>
      <c r="DKR282" s="750"/>
      <c r="DKS282" s="750"/>
      <c r="DKT282" s="750"/>
      <c r="DKU282" s="750"/>
      <c r="DKV282" s="750"/>
      <c r="DKW282" s="750"/>
      <c r="DKX282" s="750"/>
      <c r="DKY282" s="750"/>
      <c r="DKZ282" s="750"/>
      <c r="DLA282" s="750"/>
      <c r="DLB282" s="750"/>
      <c r="DLC282" s="750"/>
      <c r="DLD282" s="750"/>
      <c r="DLE282" s="750"/>
      <c r="DLF282" s="750"/>
      <c r="DLG282" s="750"/>
      <c r="DLH282" s="750"/>
      <c r="DLI282" s="750"/>
      <c r="DLJ282" s="750"/>
      <c r="DLK282" s="750"/>
      <c r="DLL282" s="750"/>
      <c r="DLM282" s="750"/>
      <c r="DLN282" s="750"/>
      <c r="DLO282" s="750"/>
      <c r="DLP282" s="750"/>
      <c r="DLQ282" s="750"/>
      <c r="DLR282" s="750"/>
      <c r="DLS282" s="750"/>
      <c r="DLT282" s="750"/>
      <c r="DLU282" s="750"/>
      <c r="DLV282" s="750"/>
      <c r="DLW282" s="750"/>
      <c r="DLX282" s="750"/>
      <c r="DLY282" s="750"/>
      <c r="DLZ282" s="750"/>
      <c r="DMA282" s="750"/>
      <c r="DMB282" s="750"/>
      <c r="DMC282" s="750"/>
      <c r="DMD282" s="748"/>
      <c r="DME282" s="748"/>
      <c r="DMF282" s="748"/>
      <c r="DMG282" s="748"/>
      <c r="DMH282" s="748"/>
      <c r="DMI282" s="748"/>
      <c r="DMJ282" s="748"/>
      <c r="DMK282" s="748"/>
      <c r="DML282" s="748"/>
      <c r="DMM282" s="748"/>
      <c r="DMN282" s="748"/>
      <c r="DMO282" s="748"/>
      <c r="DMP282" s="748"/>
      <c r="DMQ282" s="748"/>
      <c r="DMR282" s="748"/>
      <c r="DMS282" s="748"/>
      <c r="DMT282" s="748"/>
      <c r="DMU282" s="748"/>
      <c r="DMV282" s="748"/>
      <c r="DMW282" s="748"/>
      <c r="DMX282" s="748"/>
      <c r="DMY282" s="748"/>
      <c r="DMZ282" s="748"/>
      <c r="DNA282" s="748"/>
      <c r="DNB282" s="749"/>
      <c r="DNC282" s="749"/>
      <c r="DND282" s="749"/>
      <c r="DNE282" s="749"/>
      <c r="DNF282" s="749"/>
      <c r="DNG282" s="748"/>
      <c r="DNH282" s="748"/>
      <c r="DNI282" s="749"/>
      <c r="DNJ282" s="749"/>
      <c r="DNK282" s="748"/>
      <c r="DNL282" s="748"/>
      <c r="DNM282" s="749"/>
      <c r="DNN282" s="749"/>
      <c r="DNO282" s="748"/>
      <c r="DNP282" s="748"/>
      <c r="DNQ282" s="748"/>
      <c r="DNR282" s="748"/>
      <c r="DNS282" s="748"/>
      <c r="DNT282" s="748"/>
      <c r="DNU282" s="748"/>
      <c r="DNV282" s="749"/>
      <c r="DNW282" s="749"/>
      <c r="DNX282" s="748"/>
      <c r="DNY282" s="748"/>
      <c r="DNZ282" s="749"/>
      <c r="DOA282" s="749"/>
      <c r="DOB282" s="748"/>
      <c r="DOC282" s="748"/>
      <c r="DOD282" s="748"/>
      <c r="DOE282" s="748"/>
      <c r="DOF282" s="748"/>
      <c r="DOG282" s="746"/>
      <c r="DOH282" s="751"/>
      <c r="DOI282" s="748"/>
      <c r="DOJ282" s="748"/>
      <c r="DOK282" s="748"/>
      <c r="DOL282" s="748"/>
      <c r="DOM282" s="748"/>
      <c r="DON282" s="748"/>
      <c r="DOO282" s="748"/>
      <c r="DOP282" s="750"/>
      <c r="DOQ282" s="750"/>
      <c r="DOR282" s="750"/>
      <c r="DOS282" s="750"/>
      <c r="DOT282" s="750"/>
      <c r="DOU282" s="750"/>
      <c r="DOV282" s="750"/>
      <c r="DOW282" s="750"/>
      <c r="DOX282" s="750"/>
      <c r="DOY282" s="750"/>
      <c r="DOZ282" s="750"/>
      <c r="DPA282" s="750"/>
      <c r="DPB282" s="750"/>
      <c r="DPC282" s="750"/>
      <c r="DPD282" s="750"/>
      <c r="DPE282" s="750"/>
      <c r="DPF282" s="750"/>
      <c r="DPG282" s="750"/>
      <c r="DPH282" s="750"/>
      <c r="DPI282" s="750"/>
      <c r="DPJ282" s="750"/>
      <c r="DPK282" s="750"/>
      <c r="DPL282" s="750"/>
      <c r="DPM282" s="750"/>
      <c r="DPN282" s="750"/>
      <c r="DPO282" s="750"/>
      <c r="DPP282" s="750"/>
      <c r="DPQ282" s="750"/>
      <c r="DPR282" s="750"/>
      <c r="DPS282" s="750"/>
      <c r="DPT282" s="750"/>
      <c r="DPU282" s="750"/>
      <c r="DPV282" s="750"/>
      <c r="DPW282" s="750"/>
      <c r="DPX282" s="750"/>
      <c r="DPY282" s="750"/>
      <c r="DPZ282" s="750"/>
      <c r="DQA282" s="750"/>
      <c r="DQB282" s="750"/>
      <c r="DQC282" s="750"/>
      <c r="DQD282" s="750"/>
      <c r="DQE282" s="750"/>
      <c r="DQF282" s="750"/>
      <c r="DQG282" s="750"/>
      <c r="DQH282" s="748"/>
      <c r="DQI282" s="748"/>
      <c r="DQJ282" s="748"/>
      <c r="DQK282" s="748"/>
      <c r="DQL282" s="748"/>
      <c r="DQM282" s="748"/>
      <c r="DQN282" s="748"/>
      <c r="DQO282" s="748"/>
      <c r="DQP282" s="748"/>
      <c r="DQQ282" s="748"/>
      <c r="DQR282" s="748"/>
      <c r="DQS282" s="748"/>
      <c r="DQT282" s="748"/>
      <c r="DQU282" s="748"/>
      <c r="DQV282" s="748"/>
      <c r="DQW282" s="748"/>
      <c r="DQX282" s="748"/>
      <c r="DQY282" s="748"/>
      <c r="DQZ282" s="748"/>
      <c r="DRA282" s="748"/>
      <c r="DRB282" s="748"/>
      <c r="DRC282" s="748"/>
      <c r="DRD282" s="748"/>
      <c r="DRE282" s="748"/>
      <c r="DRF282" s="749"/>
      <c r="DRG282" s="749"/>
      <c r="DRH282" s="749"/>
      <c r="DRI282" s="749"/>
      <c r="DRJ282" s="749"/>
      <c r="DRK282" s="748"/>
      <c r="DRL282" s="748"/>
      <c r="DRM282" s="749"/>
      <c r="DRN282" s="749"/>
      <c r="DRO282" s="748"/>
      <c r="DRP282" s="748"/>
      <c r="DRQ282" s="749"/>
      <c r="DRR282" s="749"/>
      <c r="DRS282" s="748"/>
      <c r="DRT282" s="748"/>
      <c r="DRU282" s="748"/>
      <c r="DRV282" s="748"/>
      <c r="DRW282" s="748"/>
      <c r="DRX282" s="748"/>
      <c r="DRY282" s="748"/>
      <c r="DRZ282" s="749"/>
      <c r="DSA282" s="749"/>
      <c r="DSB282" s="748"/>
      <c r="DSC282" s="748"/>
      <c r="DSD282" s="749"/>
      <c r="DSE282" s="749"/>
      <c r="DSF282" s="748"/>
      <c r="DSG282" s="748"/>
      <c r="DSH282" s="748"/>
      <c r="DSI282" s="748"/>
      <c r="DSJ282" s="748"/>
      <c r="DSK282" s="746"/>
      <c r="DSL282" s="751"/>
      <c r="DSM282" s="748"/>
      <c r="DSN282" s="748"/>
      <c r="DSO282" s="748"/>
      <c r="DSP282" s="748"/>
      <c r="DSQ282" s="748"/>
      <c r="DSR282" s="748"/>
      <c r="DSS282" s="748"/>
      <c r="DST282" s="750"/>
      <c r="DSU282" s="750"/>
      <c r="DSV282" s="750"/>
      <c r="DSW282" s="750"/>
      <c r="DSX282" s="750"/>
      <c r="DSY282" s="750"/>
      <c r="DSZ282" s="750"/>
      <c r="DTA282" s="750"/>
      <c r="DTB282" s="750"/>
      <c r="DTC282" s="750"/>
      <c r="DTD282" s="750"/>
      <c r="DTE282" s="750"/>
      <c r="DTF282" s="750"/>
      <c r="DTG282" s="750"/>
      <c r="DTH282" s="750"/>
      <c r="DTI282" s="750"/>
      <c r="DTJ282" s="750"/>
      <c r="DTK282" s="750"/>
      <c r="DTL282" s="750"/>
      <c r="DTM282" s="750"/>
      <c r="DTN282" s="750"/>
      <c r="DTO282" s="750"/>
      <c r="DTP282" s="750"/>
      <c r="DTQ282" s="750"/>
      <c r="DTR282" s="750"/>
      <c r="DTS282" s="750"/>
      <c r="DTT282" s="750"/>
      <c r="DTU282" s="750"/>
      <c r="DTV282" s="750"/>
      <c r="DTW282" s="750"/>
      <c r="DTX282" s="750"/>
      <c r="DTY282" s="750"/>
      <c r="DTZ282" s="750"/>
      <c r="DUA282" s="750"/>
      <c r="DUB282" s="750"/>
      <c r="DUC282" s="750"/>
      <c r="DUD282" s="750"/>
      <c r="DUE282" s="750"/>
      <c r="DUF282" s="750"/>
      <c r="DUG282" s="750"/>
      <c r="DUH282" s="750"/>
      <c r="DUI282" s="750"/>
      <c r="DUJ282" s="750"/>
      <c r="DUK282" s="750"/>
      <c r="DUL282" s="748"/>
      <c r="DUM282" s="748"/>
      <c r="DUN282" s="748"/>
      <c r="DUO282" s="748"/>
      <c r="DUP282" s="748"/>
      <c r="DUQ282" s="748"/>
      <c r="DUR282" s="748"/>
      <c r="DUS282" s="748"/>
      <c r="DUT282" s="748"/>
      <c r="DUU282" s="748"/>
      <c r="DUV282" s="748"/>
      <c r="DUW282" s="748"/>
      <c r="DUX282" s="748"/>
      <c r="DUY282" s="748"/>
      <c r="DUZ282" s="748"/>
      <c r="DVA282" s="748"/>
      <c r="DVB282" s="748"/>
      <c r="DVC282" s="748"/>
      <c r="DVD282" s="748"/>
      <c r="DVE282" s="748"/>
      <c r="DVF282" s="748"/>
      <c r="DVG282" s="748"/>
      <c r="DVH282" s="748"/>
      <c r="DVI282" s="748"/>
      <c r="DVJ282" s="749"/>
      <c r="DVK282" s="749"/>
      <c r="DVL282" s="749"/>
      <c r="DVM282" s="749"/>
      <c r="DVN282" s="749"/>
      <c r="DVO282" s="748"/>
      <c r="DVP282" s="748"/>
      <c r="DVQ282" s="749"/>
      <c r="DVR282" s="749"/>
      <c r="DVS282" s="748"/>
      <c r="DVT282" s="748"/>
      <c r="DVU282" s="749"/>
      <c r="DVV282" s="749"/>
      <c r="DVW282" s="748"/>
      <c r="DVX282" s="748"/>
      <c r="DVY282" s="748"/>
      <c r="DVZ282" s="748"/>
      <c r="DWA282" s="748"/>
      <c r="DWB282" s="748"/>
      <c r="DWC282" s="748"/>
      <c r="DWD282" s="749"/>
      <c r="DWE282" s="749"/>
      <c r="DWF282" s="748"/>
      <c r="DWG282" s="748"/>
      <c r="DWH282" s="749"/>
      <c r="DWI282" s="749"/>
      <c r="DWJ282" s="748"/>
      <c r="DWK282" s="748"/>
      <c r="DWL282" s="748"/>
      <c r="DWM282" s="748"/>
      <c r="DWN282" s="748"/>
      <c r="DWO282" s="746"/>
      <c r="DWP282" s="751"/>
      <c r="DWQ282" s="748"/>
      <c r="DWR282" s="748"/>
      <c r="DWS282" s="748"/>
      <c r="DWT282" s="748"/>
      <c r="DWU282" s="748"/>
      <c r="DWV282" s="748"/>
      <c r="DWW282" s="748"/>
      <c r="DWX282" s="750"/>
      <c r="DWY282" s="750"/>
      <c r="DWZ282" s="750"/>
      <c r="DXA282" s="750"/>
      <c r="DXB282" s="750"/>
      <c r="DXC282" s="750"/>
      <c r="DXD282" s="750"/>
      <c r="DXE282" s="750"/>
      <c r="DXF282" s="750"/>
      <c r="DXG282" s="750"/>
      <c r="DXH282" s="750"/>
      <c r="DXI282" s="750"/>
      <c r="DXJ282" s="750"/>
      <c r="DXK282" s="750"/>
      <c r="DXL282" s="750"/>
      <c r="DXM282" s="750"/>
      <c r="DXN282" s="750"/>
      <c r="DXO282" s="750"/>
      <c r="DXP282" s="750"/>
      <c r="DXQ282" s="750"/>
      <c r="DXR282" s="750"/>
      <c r="DXS282" s="750"/>
      <c r="DXT282" s="750"/>
      <c r="DXU282" s="750"/>
      <c r="DXV282" s="750"/>
      <c r="DXW282" s="750"/>
      <c r="DXX282" s="750"/>
      <c r="DXY282" s="750"/>
      <c r="DXZ282" s="750"/>
      <c r="DYA282" s="750"/>
      <c r="DYB282" s="750"/>
      <c r="DYC282" s="750"/>
      <c r="DYD282" s="750"/>
      <c r="DYE282" s="750"/>
      <c r="DYF282" s="750"/>
      <c r="DYG282" s="750"/>
      <c r="DYH282" s="750"/>
      <c r="DYI282" s="750"/>
      <c r="DYJ282" s="750"/>
      <c r="DYK282" s="750"/>
      <c r="DYL282" s="750"/>
      <c r="DYM282" s="750"/>
      <c r="DYN282" s="750"/>
      <c r="DYO282" s="750"/>
      <c r="DYP282" s="748"/>
      <c r="DYQ282" s="748"/>
      <c r="DYR282" s="748"/>
      <c r="DYS282" s="748"/>
      <c r="DYT282" s="748"/>
      <c r="DYU282" s="748"/>
      <c r="DYV282" s="748"/>
      <c r="DYW282" s="748"/>
      <c r="DYX282" s="748"/>
      <c r="DYY282" s="748"/>
      <c r="DYZ282" s="748"/>
      <c r="DZA282" s="748"/>
      <c r="DZB282" s="748"/>
      <c r="DZC282" s="748"/>
      <c r="DZD282" s="748"/>
      <c r="DZE282" s="748"/>
      <c r="DZF282" s="748"/>
      <c r="DZG282" s="748"/>
      <c r="DZH282" s="748"/>
      <c r="DZI282" s="748"/>
      <c r="DZJ282" s="748"/>
      <c r="DZK282" s="748"/>
      <c r="DZL282" s="748"/>
      <c r="DZM282" s="748"/>
      <c r="DZN282" s="749"/>
      <c r="DZO282" s="749"/>
      <c r="DZP282" s="749"/>
      <c r="DZQ282" s="749"/>
      <c r="DZR282" s="749"/>
      <c r="DZS282" s="748"/>
      <c r="DZT282" s="748"/>
      <c r="DZU282" s="749"/>
      <c r="DZV282" s="749"/>
      <c r="DZW282" s="748"/>
      <c r="DZX282" s="748"/>
      <c r="DZY282" s="749"/>
      <c r="DZZ282" s="749"/>
      <c r="EAA282" s="748"/>
      <c r="EAB282" s="748"/>
      <c r="EAC282" s="748"/>
      <c r="EAD282" s="748"/>
      <c r="EAE282" s="748"/>
      <c r="EAF282" s="748"/>
      <c r="EAG282" s="748"/>
      <c r="EAH282" s="749"/>
      <c r="EAI282" s="749"/>
      <c r="EAJ282" s="748"/>
      <c r="EAK282" s="748"/>
      <c r="EAL282" s="749"/>
      <c r="EAM282" s="749"/>
      <c r="EAN282" s="748"/>
      <c r="EAO282" s="748"/>
      <c r="EAP282" s="748"/>
      <c r="EAQ282" s="748"/>
      <c r="EAR282" s="748"/>
      <c r="EAS282" s="746"/>
      <c r="EAT282" s="751"/>
      <c r="EAU282" s="748"/>
      <c r="EAV282" s="748"/>
      <c r="EAW282" s="748"/>
      <c r="EAX282" s="748"/>
      <c r="EAY282" s="748"/>
      <c r="EAZ282" s="748"/>
      <c r="EBA282" s="748"/>
      <c r="EBB282" s="750"/>
      <c r="EBC282" s="750"/>
      <c r="EBD282" s="750"/>
      <c r="EBE282" s="750"/>
      <c r="EBF282" s="750"/>
      <c r="EBG282" s="750"/>
      <c r="EBH282" s="750"/>
      <c r="EBI282" s="750"/>
      <c r="EBJ282" s="750"/>
      <c r="EBK282" s="750"/>
      <c r="EBL282" s="750"/>
      <c r="EBM282" s="750"/>
      <c r="EBN282" s="750"/>
      <c r="EBO282" s="750"/>
      <c r="EBP282" s="750"/>
      <c r="EBQ282" s="750"/>
      <c r="EBR282" s="750"/>
      <c r="EBS282" s="750"/>
      <c r="EBT282" s="750"/>
      <c r="EBU282" s="750"/>
      <c r="EBV282" s="750"/>
      <c r="EBW282" s="750"/>
      <c r="EBX282" s="750"/>
      <c r="EBY282" s="750"/>
      <c r="EBZ282" s="750"/>
      <c r="ECA282" s="750"/>
      <c r="ECB282" s="750"/>
      <c r="ECC282" s="750"/>
      <c r="ECD282" s="750"/>
      <c r="ECE282" s="750"/>
      <c r="ECF282" s="750"/>
      <c r="ECG282" s="750"/>
      <c r="ECH282" s="750"/>
      <c r="ECI282" s="750"/>
      <c r="ECJ282" s="750"/>
      <c r="ECK282" s="750"/>
      <c r="ECL282" s="750"/>
      <c r="ECM282" s="750"/>
      <c r="ECN282" s="750"/>
      <c r="ECO282" s="750"/>
      <c r="ECP282" s="750"/>
      <c r="ECQ282" s="750"/>
      <c r="ECR282" s="750"/>
      <c r="ECS282" s="750"/>
      <c r="ECT282" s="748"/>
      <c r="ECU282" s="748"/>
      <c r="ECV282" s="748"/>
      <c r="ECW282" s="748"/>
      <c r="ECX282" s="748"/>
      <c r="ECY282" s="748"/>
      <c r="ECZ282" s="748"/>
      <c r="EDA282" s="748"/>
      <c r="EDB282" s="748"/>
      <c r="EDC282" s="748"/>
      <c r="EDD282" s="748"/>
      <c r="EDE282" s="748"/>
      <c r="EDF282" s="748"/>
      <c r="EDG282" s="748"/>
      <c r="EDH282" s="748"/>
      <c r="EDI282" s="748"/>
      <c r="EDJ282" s="748"/>
      <c r="EDK282" s="748"/>
      <c r="EDL282" s="748"/>
      <c r="EDM282" s="748"/>
      <c r="EDN282" s="748"/>
      <c r="EDO282" s="748"/>
      <c r="EDP282" s="748"/>
      <c r="EDQ282" s="748"/>
      <c r="EDR282" s="749"/>
      <c r="EDS282" s="749"/>
      <c r="EDT282" s="749"/>
      <c r="EDU282" s="749"/>
      <c r="EDV282" s="749"/>
      <c r="EDW282" s="748"/>
      <c r="EDX282" s="748"/>
      <c r="EDY282" s="749"/>
      <c r="EDZ282" s="749"/>
      <c r="EEA282" s="748"/>
      <c r="EEB282" s="748"/>
      <c r="EEC282" s="749"/>
      <c r="EED282" s="749"/>
      <c r="EEE282" s="748"/>
      <c r="EEF282" s="748"/>
      <c r="EEG282" s="748"/>
      <c r="EEH282" s="748"/>
      <c r="EEI282" s="748"/>
      <c r="EEJ282" s="748"/>
      <c r="EEK282" s="748"/>
      <c r="EEL282" s="749"/>
      <c r="EEM282" s="749"/>
      <c r="EEN282" s="748"/>
      <c r="EEO282" s="748"/>
      <c r="EEP282" s="749"/>
      <c r="EEQ282" s="749"/>
      <c r="EER282" s="748"/>
      <c r="EES282" s="748"/>
      <c r="EET282" s="748"/>
      <c r="EEU282" s="748"/>
      <c r="EEV282" s="748"/>
      <c r="EEW282" s="746"/>
      <c r="EEX282" s="751"/>
      <c r="EEY282" s="748"/>
      <c r="EEZ282" s="748"/>
      <c r="EFA282" s="748"/>
      <c r="EFB282" s="748"/>
      <c r="EFC282" s="748"/>
      <c r="EFD282" s="748"/>
      <c r="EFE282" s="748"/>
      <c r="EFF282" s="750"/>
      <c r="EFG282" s="750"/>
      <c r="EFH282" s="750"/>
      <c r="EFI282" s="750"/>
      <c r="EFJ282" s="750"/>
      <c r="EFK282" s="750"/>
      <c r="EFL282" s="750"/>
      <c r="EFM282" s="750"/>
      <c r="EFN282" s="750"/>
      <c r="EFO282" s="750"/>
      <c r="EFP282" s="750"/>
      <c r="EFQ282" s="750"/>
      <c r="EFR282" s="750"/>
      <c r="EFS282" s="750"/>
      <c r="EFT282" s="750"/>
      <c r="EFU282" s="750"/>
      <c r="EFV282" s="750"/>
      <c r="EFW282" s="750"/>
      <c r="EFX282" s="750"/>
      <c r="EFY282" s="750"/>
      <c r="EFZ282" s="750"/>
      <c r="EGA282" s="750"/>
      <c r="EGB282" s="750"/>
      <c r="EGC282" s="750"/>
      <c r="EGD282" s="750"/>
      <c r="EGE282" s="750"/>
      <c r="EGF282" s="750"/>
      <c r="EGG282" s="750"/>
      <c r="EGH282" s="750"/>
      <c r="EGI282" s="750"/>
      <c r="EGJ282" s="750"/>
      <c r="EGK282" s="750"/>
      <c r="EGL282" s="750"/>
      <c r="EGM282" s="750"/>
      <c r="EGN282" s="750"/>
      <c r="EGO282" s="750"/>
      <c r="EGP282" s="750"/>
      <c r="EGQ282" s="750"/>
      <c r="EGR282" s="750"/>
      <c r="EGS282" s="750"/>
      <c r="EGT282" s="750"/>
      <c r="EGU282" s="750"/>
      <c r="EGV282" s="750"/>
      <c r="EGW282" s="750"/>
      <c r="EGX282" s="748"/>
      <c r="EGY282" s="748"/>
      <c r="EGZ282" s="748"/>
      <c r="EHA282" s="748"/>
      <c r="EHB282" s="748"/>
      <c r="EHC282" s="748"/>
      <c r="EHD282" s="748"/>
      <c r="EHE282" s="748"/>
      <c r="EHF282" s="748"/>
      <c r="EHG282" s="748"/>
      <c r="EHH282" s="748"/>
      <c r="EHI282" s="748"/>
      <c r="EHJ282" s="748"/>
      <c r="EHK282" s="748"/>
      <c r="EHL282" s="748"/>
      <c r="EHM282" s="748"/>
      <c r="EHN282" s="748"/>
      <c r="EHO282" s="748"/>
      <c r="EHP282" s="748"/>
      <c r="EHQ282" s="748"/>
      <c r="EHR282" s="748"/>
      <c r="EHS282" s="748"/>
      <c r="EHT282" s="748"/>
      <c r="EHU282" s="748"/>
      <c r="EHV282" s="749"/>
      <c r="EHW282" s="749"/>
      <c r="EHX282" s="749"/>
      <c r="EHY282" s="749"/>
      <c r="EHZ282" s="749"/>
      <c r="EIA282" s="748"/>
      <c r="EIB282" s="748"/>
      <c r="EIC282" s="749"/>
      <c r="EID282" s="749"/>
      <c r="EIE282" s="748"/>
      <c r="EIF282" s="748"/>
      <c r="EIG282" s="749"/>
      <c r="EIH282" s="749"/>
      <c r="EII282" s="748"/>
      <c r="EIJ282" s="748"/>
      <c r="EIK282" s="748"/>
      <c r="EIL282" s="748"/>
      <c r="EIM282" s="748"/>
      <c r="EIN282" s="748"/>
      <c r="EIO282" s="748"/>
      <c r="EIP282" s="749"/>
      <c r="EIQ282" s="749"/>
      <c r="EIR282" s="748"/>
      <c r="EIS282" s="748"/>
      <c r="EIT282" s="749"/>
      <c r="EIU282" s="749"/>
      <c r="EIV282" s="748"/>
      <c r="EIW282" s="748"/>
      <c r="EIX282" s="748"/>
      <c r="EIY282" s="748"/>
      <c r="EIZ282" s="748"/>
      <c r="EJA282" s="746"/>
      <c r="EJB282" s="751"/>
      <c r="EJC282" s="748"/>
      <c r="EJD282" s="748"/>
      <c r="EJE282" s="748"/>
      <c r="EJF282" s="748"/>
      <c r="EJG282" s="748"/>
      <c r="EJH282" s="748"/>
      <c r="EJI282" s="748"/>
      <c r="EJJ282" s="750"/>
      <c r="EJK282" s="750"/>
      <c r="EJL282" s="750"/>
      <c r="EJM282" s="750"/>
      <c r="EJN282" s="750"/>
      <c r="EJO282" s="750"/>
      <c r="EJP282" s="750"/>
      <c r="EJQ282" s="750"/>
      <c r="EJR282" s="750"/>
      <c r="EJS282" s="750"/>
      <c r="EJT282" s="750"/>
      <c r="EJU282" s="750"/>
      <c r="EJV282" s="750"/>
      <c r="EJW282" s="750"/>
      <c r="EJX282" s="750"/>
      <c r="EJY282" s="750"/>
      <c r="EJZ282" s="750"/>
      <c r="EKA282" s="750"/>
      <c r="EKB282" s="750"/>
      <c r="EKC282" s="750"/>
      <c r="EKD282" s="750"/>
      <c r="EKE282" s="750"/>
      <c r="EKF282" s="750"/>
      <c r="EKG282" s="750"/>
      <c r="EKH282" s="750"/>
      <c r="EKI282" s="750"/>
      <c r="EKJ282" s="750"/>
      <c r="EKK282" s="750"/>
      <c r="EKL282" s="750"/>
      <c r="EKM282" s="750"/>
      <c r="EKN282" s="750"/>
      <c r="EKO282" s="750"/>
      <c r="EKP282" s="750"/>
      <c r="EKQ282" s="750"/>
      <c r="EKR282" s="750"/>
      <c r="EKS282" s="750"/>
      <c r="EKT282" s="750"/>
      <c r="EKU282" s="750"/>
      <c r="EKV282" s="750"/>
      <c r="EKW282" s="750"/>
      <c r="EKX282" s="750"/>
      <c r="EKY282" s="750"/>
      <c r="EKZ282" s="750"/>
      <c r="ELA282" s="750"/>
      <c r="ELB282" s="748"/>
      <c r="ELC282" s="748"/>
      <c r="ELD282" s="748"/>
      <c r="ELE282" s="748"/>
      <c r="ELF282" s="748"/>
      <c r="ELG282" s="748"/>
      <c r="ELH282" s="748"/>
      <c r="ELI282" s="748"/>
      <c r="ELJ282" s="748"/>
      <c r="ELK282" s="748"/>
      <c r="ELL282" s="748"/>
      <c r="ELM282" s="748"/>
      <c r="ELN282" s="748"/>
      <c r="ELO282" s="748"/>
      <c r="ELP282" s="748"/>
      <c r="ELQ282" s="748"/>
      <c r="ELR282" s="748"/>
      <c r="ELS282" s="748"/>
      <c r="ELT282" s="748"/>
      <c r="ELU282" s="748"/>
      <c r="ELV282" s="748"/>
      <c r="ELW282" s="748"/>
      <c r="ELX282" s="748"/>
      <c r="ELY282" s="748"/>
      <c r="ELZ282" s="749"/>
      <c r="EMA282" s="749"/>
      <c r="EMB282" s="749"/>
      <c r="EMC282" s="749"/>
      <c r="EMD282" s="749"/>
      <c r="EME282" s="748"/>
      <c r="EMF282" s="748"/>
      <c r="EMG282" s="749"/>
      <c r="EMH282" s="749"/>
      <c r="EMI282" s="748"/>
      <c r="EMJ282" s="748"/>
      <c r="EMK282" s="749"/>
      <c r="EML282" s="749"/>
      <c r="EMM282" s="748"/>
      <c r="EMN282" s="748"/>
      <c r="EMO282" s="748"/>
      <c r="EMP282" s="748"/>
      <c r="EMQ282" s="748"/>
      <c r="EMR282" s="748"/>
      <c r="EMS282" s="748"/>
      <c r="EMT282" s="749"/>
      <c r="EMU282" s="749"/>
      <c r="EMV282" s="748"/>
      <c r="EMW282" s="748"/>
      <c r="EMX282" s="749"/>
      <c r="EMY282" s="749"/>
      <c r="EMZ282" s="748"/>
      <c r="ENA282" s="748"/>
      <c r="ENB282" s="748"/>
      <c r="ENC282" s="748"/>
      <c r="END282" s="748"/>
      <c r="ENE282" s="746"/>
      <c r="ENF282" s="751"/>
      <c r="ENG282" s="748"/>
      <c r="ENH282" s="748"/>
      <c r="ENI282" s="748"/>
      <c r="ENJ282" s="748"/>
      <c r="ENK282" s="748"/>
      <c r="ENL282" s="748"/>
      <c r="ENM282" s="748"/>
      <c r="ENN282" s="750"/>
      <c r="ENO282" s="750"/>
      <c r="ENP282" s="750"/>
      <c r="ENQ282" s="750"/>
      <c r="ENR282" s="750"/>
      <c r="ENS282" s="750"/>
      <c r="ENT282" s="750"/>
      <c r="ENU282" s="750"/>
      <c r="ENV282" s="750"/>
      <c r="ENW282" s="750"/>
      <c r="ENX282" s="750"/>
      <c r="ENY282" s="750"/>
      <c r="ENZ282" s="750"/>
      <c r="EOA282" s="750"/>
      <c r="EOB282" s="750"/>
      <c r="EOC282" s="750"/>
      <c r="EOD282" s="750"/>
      <c r="EOE282" s="750"/>
      <c r="EOF282" s="750"/>
      <c r="EOG282" s="750"/>
      <c r="EOH282" s="750"/>
      <c r="EOI282" s="750"/>
      <c r="EOJ282" s="750"/>
      <c r="EOK282" s="750"/>
      <c r="EOL282" s="750"/>
      <c r="EOM282" s="750"/>
      <c r="EON282" s="750"/>
      <c r="EOO282" s="750"/>
      <c r="EOP282" s="750"/>
      <c r="EOQ282" s="750"/>
      <c r="EOR282" s="750"/>
      <c r="EOS282" s="750"/>
      <c r="EOT282" s="750"/>
      <c r="EOU282" s="750"/>
      <c r="EOV282" s="750"/>
      <c r="EOW282" s="750"/>
      <c r="EOX282" s="750"/>
      <c r="EOY282" s="750"/>
      <c r="EOZ282" s="750"/>
      <c r="EPA282" s="750"/>
      <c r="EPB282" s="750"/>
      <c r="EPC282" s="750"/>
      <c r="EPD282" s="750"/>
      <c r="EPE282" s="750"/>
      <c r="EPF282" s="748"/>
      <c r="EPG282" s="748"/>
      <c r="EPH282" s="748"/>
      <c r="EPI282" s="748"/>
      <c r="EPJ282" s="748"/>
      <c r="EPK282" s="748"/>
      <c r="EPL282" s="748"/>
      <c r="EPM282" s="748"/>
      <c r="EPN282" s="748"/>
      <c r="EPO282" s="748"/>
      <c r="EPP282" s="748"/>
      <c r="EPQ282" s="748"/>
      <c r="EPR282" s="748"/>
      <c r="EPS282" s="748"/>
      <c r="EPT282" s="748"/>
      <c r="EPU282" s="748"/>
      <c r="EPV282" s="748"/>
      <c r="EPW282" s="748"/>
      <c r="EPX282" s="748"/>
      <c r="EPY282" s="748"/>
      <c r="EPZ282" s="748"/>
      <c r="EQA282" s="748"/>
      <c r="EQB282" s="748"/>
      <c r="EQC282" s="748"/>
      <c r="EQD282" s="749"/>
      <c r="EQE282" s="749"/>
      <c r="EQF282" s="749"/>
      <c r="EQG282" s="749"/>
      <c r="EQH282" s="749"/>
      <c r="EQI282" s="748"/>
      <c r="EQJ282" s="748"/>
      <c r="EQK282" s="749"/>
      <c r="EQL282" s="749"/>
      <c r="EQM282" s="748"/>
      <c r="EQN282" s="748"/>
      <c r="EQO282" s="749"/>
      <c r="EQP282" s="749"/>
      <c r="EQQ282" s="748"/>
      <c r="EQR282" s="748"/>
      <c r="EQS282" s="748"/>
      <c r="EQT282" s="748"/>
      <c r="EQU282" s="748"/>
      <c r="EQV282" s="748"/>
      <c r="EQW282" s="748"/>
      <c r="EQX282" s="749"/>
      <c r="EQY282" s="749"/>
      <c r="EQZ282" s="748"/>
      <c r="ERA282" s="748"/>
      <c r="ERB282" s="749"/>
      <c r="ERC282" s="749"/>
      <c r="ERD282" s="748"/>
      <c r="ERE282" s="748"/>
      <c r="ERF282" s="748"/>
      <c r="ERG282" s="748"/>
      <c r="ERH282" s="748"/>
      <c r="ERI282" s="746"/>
      <c r="ERJ282" s="751"/>
      <c r="ERK282" s="748"/>
      <c r="ERL282" s="748"/>
      <c r="ERM282" s="748"/>
      <c r="ERN282" s="748"/>
      <c r="ERO282" s="748"/>
      <c r="ERP282" s="748"/>
      <c r="ERQ282" s="748"/>
      <c r="ERR282" s="750"/>
      <c r="ERS282" s="750"/>
      <c r="ERT282" s="750"/>
      <c r="ERU282" s="750"/>
      <c r="ERV282" s="750"/>
      <c r="ERW282" s="750"/>
      <c r="ERX282" s="750"/>
      <c r="ERY282" s="750"/>
      <c r="ERZ282" s="750"/>
      <c r="ESA282" s="750"/>
      <c r="ESB282" s="750"/>
      <c r="ESC282" s="750"/>
      <c r="ESD282" s="750"/>
      <c r="ESE282" s="750"/>
      <c r="ESF282" s="750"/>
      <c r="ESG282" s="750"/>
      <c r="ESH282" s="750"/>
      <c r="ESI282" s="750"/>
      <c r="ESJ282" s="750"/>
      <c r="ESK282" s="750"/>
      <c r="ESL282" s="750"/>
      <c r="ESM282" s="750"/>
      <c r="ESN282" s="750"/>
      <c r="ESO282" s="750"/>
      <c r="ESP282" s="750"/>
      <c r="ESQ282" s="750"/>
      <c r="ESR282" s="750"/>
      <c r="ESS282" s="750"/>
      <c r="EST282" s="750"/>
      <c r="ESU282" s="750"/>
      <c r="ESV282" s="750"/>
      <c r="ESW282" s="750"/>
      <c r="ESX282" s="750"/>
      <c r="ESY282" s="750"/>
      <c r="ESZ282" s="750"/>
      <c r="ETA282" s="750"/>
      <c r="ETB282" s="750"/>
      <c r="ETC282" s="750"/>
      <c r="ETD282" s="750"/>
      <c r="ETE282" s="750"/>
      <c r="ETF282" s="750"/>
      <c r="ETG282" s="750"/>
      <c r="ETH282" s="750"/>
      <c r="ETI282" s="750"/>
      <c r="ETJ282" s="748"/>
      <c r="ETK282" s="748"/>
      <c r="ETL282" s="748"/>
      <c r="ETM282" s="748"/>
      <c r="ETN282" s="748"/>
      <c r="ETO282" s="748"/>
      <c r="ETP282" s="748"/>
      <c r="ETQ282" s="748"/>
      <c r="ETR282" s="748"/>
      <c r="ETS282" s="748"/>
      <c r="ETT282" s="748"/>
      <c r="ETU282" s="748"/>
      <c r="ETV282" s="748"/>
      <c r="ETW282" s="748"/>
      <c r="ETX282" s="748"/>
      <c r="ETY282" s="748"/>
      <c r="ETZ282" s="748"/>
      <c r="EUA282" s="748"/>
      <c r="EUB282" s="748"/>
      <c r="EUC282" s="748"/>
      <c r="EUD282" s="748"/>
      <c r="EUE282" s="748"/>
      <c r="EUF282" s="748"/>
      <c r="EUG282" s="748"/>
      <c r="EUH282" s="749"/>
      <c r="EUI282" s="749"/>
      <c r="EUJ282" s="749"/>
      <c r="EUK282" s="749"/>
      <c r="EUL282" s="749"/>
      <c r="EUM282" s="748"/>
      <c r="EUN282" s="748"/>
      <c r="EUO282" s="749"/>
      <c r="EUP282" s="749"/>
      <c r="EUQ282" s="748"/>
      <c r="EUR282" s="748"/>
      <c r="EUS282" s="749"/>
      <c r="EUT282" s="749"/>
      <c r="EUU282" s="748"/>
      <c r="EUV282" s="748"/>
      <c r="EUW282" s="748"/>
      <c r="EUX282" s="748"/>
      <c r="EUY282" s="748"/>
      <c r="EUZ282" s="748"/>
      <c r="EVA282" s="748"/>
      <c r="EVB282" s="749"/>
      <c r="EVC282" s="749"/>
      <c r="EVD282" s="748"/>
      <c r="EVE282" s="748"/>
      <c r="EVF282" s="749"/>
      <c r="EVG282" s="749"/>
      <c r="EVH282" s="748"/>
      <c r="EVI282" s="748"/>
      <c r="EVJ282" s="748"/>
      <c r="EVK282" s="748"/>
      <c r="EVL282" s="748"/>
      <c r="EVM282" s="746"/>
      <c r="EVN282" s="751"/>
      <c r="EVO282" s="748"/>
      <c r="EVP282" s="748"/>
      <c r="EVQ282" s="748"/>
      <c r="EVR282" s="748"/>
      <c r="EVS282" s="748"/>
      <c r="EVT282" s="748"/>
      <c r="EVU282" s="748"/>
      <c r="EVV282" s="750"/>
      <c r="EVW282" s="750"/>
      <c r="EVX282" s="750"/>
      <c r="EVY282" s="750"/>
      <c r="EVZ282" s="750"/>
      <c r="EWA282" s="750"/>
      <c r="EWB282" s="750"/>
      <c r="EWC282" s="750"/>
      <c r="EWD282" s="750"/>
      <c r="EWE282" s="750"/>
      <c r="EWF282" s="750"/>
      <c r="EWG282" s="750"/>
      <c r="EWH282" s="750"/>
      <c r="EWI282" s="750"/>
      <c r="EWJ282" s="750"/>
      <c r="EWK282" s="750"/>
      <c r="EWL282" s="750"/>
      <c r="EWM282" s="750"/>
      <c r="EWN282" s="750"/>
      <c r="EWO282" s="750"/>
      <c r="EWP282" s="750"/>
      <c r="EWQ282" s="750"/>
      <c r="EWR282" s="750"/>
      <c r="EWS282" s="750"/>
      <c r="EWT282" s="750"/>
      <c r="EWU282" s="750"/>
      <c r="EWV282" s="750"/>
      <c r="EWW282" s="750"/>
      <c r="EWX282" s="750"/>
      <c r="EWY282" s="750"/>
      <c r="EWZ282" s="750"/>
      <c r="EXA282" s="750"/>
      <c r="EXB282" s="750"/>
      <c r="EXC282" s="750"/>
      <c r="EXD282" s="750"/>
      <c r="EXE282" s="750"/>
      <c r="EXF282" s="750"/>
      <c r="EXG282" s="750"/>
      <c r="EXH282" s="750"/>
      <c r="EXI282" s="750"/>
      <c r="EXJ282" s="750"/>
      <c r="EXK282" s="750"/>
      <c r="EXL282" s="750"/>
      <c r="EXM282" s="750"/>
      <c r="EXN282" s="748"/>
      <c r="EXO282" s="748"/>
      <c r="EXP282" s="748"/>
      <c r="EXQ282" s="748"/>
      <c r="EXR282" s="748"/>
      <c r="EXS282" s="748"/>
      <c r="EXT282" s="748"/>
      <c r="EXU282" s="748"/>
      <c r="EXV282" s="748"/>
      <c r="EXW282" s="748"/>
      <c r="EXX282" s="748"/>
      <c r="EXY282" s="748"/>
      <c r="EXZ282" s="748"/>
      <c r="EYA282" s="748"/>
      <c r="EYB282" s="748"/>
      <c r="EYC282" s="748"/>
      <c r="EYD282" s="748"/>
      <c r="EYE282" s="748"/>
      <c r="EYF282" s="748"/>
      <c r="EYG282" s="748"/>
      <c r="EYH282" s="748"/>
      <c r="EYI282" s="748"/>
      <c r="EYJ282" s="748"/>
      <c r="EYK282" s="748"/>
      <c r="EYL282" s="749"/>
      <c r="EYM282" s="749"/>
      <c r="EYN282" s="749"/>
      <c r="EYO282" s="749"/>
      <c r="EYP282" s="749"/>
      <c r="EYQ282" s="748"/>
      <c r="EYR282" s="748"/>
      <c r="EYS282" s="749"/>
      <c r="EYT282" s="749"/>
      <c r="EYU282" s="748"/>
      <c r="EYV282" s="748"/>
      <c r="EYW282" s="749"/>
      <c r="EYX282" s="749"/>
      <c r="EYY282" s="748"/>
      <c r="EYZ282" s="748"/>
      <c r="EZA282" s="748"/>
      <c r="EZB282" s="748"/>
      <c r="EZC282" s="748"/>
      <c r="EZD282" s="748"/>
      <c r="EZE282" s="748"/>
      <c r="EZF282" s="749"/>
      <c r="EZG282" s="749"/>
      <c r="EZH282" s="748"/>
      <c r="EZI282" s="748"/>
      <c r="EZJ282" s="749"/>
      <c r="EZK282" s="749"/>
      <c r="EZL282" s="748"/>
      <c r="EZM282" s="748"/>
      <c r="EZN282" s="748"/>
      <c r="EZO282" s="748"/>
      <c r="EZP282" s="748"/>
      <c r="EZQ282" s="746"/>
      <c r="EZR282" s="751"/>
      <c r="EZS282" s="748"/>
      <c r="EZT282" s="748"/>
      <c r="EZU282" s="748"/>
      <c r="EZV282" s="748"/>
      <c r="EZW282" s="748"/>
      <c r="EZX282" s="748"/>
      <c r="EZY282" s="748"/>
      <c r="EZZ282" s="750"/>
      <c r="FAA282" s="750"/>
      <c r="FAB282" s="750"/>
      <c r="FAC282" s="750"/>
      <c r="FAD282" s="750"/>
      <c r="FAE282" s="750"/>
      <c r="FAF282" s="750"/>
      <c r="FAG282" s="750"/>
      <c r="FAH282" s="750"/>
      <c r="FAI282" s="750"/>
      <c r="FAJ282" s="750"/>
      <c r="FAK282" s="750"/>
      <c r="FAL282" s="750"/>
      <c r="FAM282" s="750"/>
      <c r="FAN282" s="750"/>
      <c r="FAO282" s="750"/>
      <c r="FAP282" s="750"/>
      <c r="FAQ282" s="750"/>
      <c r="FAR282" s="750"/>
      <c r="FAS282" s="750"/>
      <c r="FAT282" s="750"/>
      <c r="FAU282" s="750"/>
      <c r="FAV282" s="750"/>
      <c r="FAW282" s="750"/>
      <c r="FAX282" s="750"/>
      <c r="FAY282" s="750"/>
      <c r="FAZ282" s="750"/>
      <c r="FBA282" s="750"/>
      <c r="FBB282" s="750"/>
      <c r="FBC282" s="750"/>
      <c r="FBD282" s="750"/>
      <c r="FBE282" s="750"/>
      <c r="FBF282" s="750"/>
      <c r="FBG282" s="750"/>
      <c r="FBH282" s="750"/>
      <c r="FBI282" s="750"/>
      <c r="FBJ282" s="750"/>
      <c r="FBK282" s="750"/>
      <c r="FBL282" s="750"/>
      <c r="FBM282" s="750"/>
      <c r="FBN282" s="750"/>
      <c r="FBO282" s="750"/>
      <c r="FBP282" s="750"/>
      <c r="FBQ282" s="750"/>
      <c r="FBR282" s="748"/>
      <c r="FBS282" s="748"/>
      <c r="FBT282" s="748"/>
      <c r="FBU282" s="748"/>
      <c r="FBV282" s="748"/>
      <c r="FBW282" s="748"/>
      <c r="FBX282" s="748"/>
      <c r="FBY282" s="748"/>
      <c r="FBZ282" s="748"/>
      <c r="FCA282" s="748"/>
      <c r="FCB282" s="748"/>
      <c r="FCC282" s="748"/>
      <c r="FCD282" s="748"/>
      <c r="FCE282" s="748"/>
      <c r="FCF282" s="748"/>
      <c r="FCG282" s="748"/>
      <c r="FCH282" s="748"/>
      <c r="FCI282" s="748"/>
      <c r="FCJ282" s="748"/>
      <c r="FCK282" s="748"/>
      <c r="FCL282" s="748"/>
      <c r="FCM282" s="748"/>
      <c r="FCN282" s="748"/>
      <c r="FCO282" s="748"/>
      <c r="FCP282" s="749"/>
      <c r="FCQ282" s="749"/>
      <c r="FCR282" s="749"/>
      <c r="FCS282" s="749"/>
      <c r="FCT282" s="749"/>
      <c r="FCU282" s="748"/>
      <c r="FCV282" s="748"/>
      <c r="FCW282" s="749"/>
      <c r="FCX282" s="749"/>
      <c r="FCY282" s="748"/>
      <c r="FCZ282" s="748"/>
      <c r="FDA282" s="749"/>
      <c r="FDB282" s="749"/>
      <c r="FDC282" s="748"/>
      <c r="FDD282" s="748"/>
      <c r="FDE282" s="748"/>
      <c r="FDF282" s="748"/>
      <c r="FDG282" s="748"/>
      <c r="FDH282" s="748"/>
      <c r="FDI282" s="748"/>
      <c r="FDJ282" s="749"/>
      <c r="FDK282" s="749"/>
      <c r="FDL282" s="748"/>
      <c r="FDM282" s="748"/>
      <c r="FDN282" s="749"/>
      <c r="FDO282" s="749"/>
      <c r="FDP282" s="748"/>
      <c r="FDQ282" s="748"/>
      <c r="FDR282" s="748"/>
      <c r="FDS282" s="748"/>
      <c r="FDT282" s="748"/>
      <c r="FDU282" s="746"/>
      <c r="FDV282" s="751"/>
      <c r="FDW282" s="748"/>
      <c r="FDX282" s="748"/>
      <c r="FDY282" s="748"/>
      <c r="FDZ282" s="748"/>
      <c r="FEA282" s="748"/>
      <c r="FEB282" s="748"/>
      <c r="FEC282" s="748"/>
      <c r="FED282" s="750"/>
      <c r="FEE282" s="750"/>
      <c r="FEF282" s="750"/>
      <c r="FEG282" s="750"/>
      <c r="FEH282" s="750"/>
      <c r="FEI282" s="750"/>
      <c r="FEJ282" s="750"/>
      <c r="FEK282" s="750"/>
      <c r="FEL282" s="750"/>
      <c r="FEM282" s="750"/>
      <c r="FEN282" s="750"/>
      <c r="FEO282" s="750"/>
      <c r="FEP282" s="750"/>
      <c r="FEQ282" s="750"/>
      <c r="FER282" s="750"/>
      <c r="FES282" s="750"/>
      <c r="FET282" s="750"/>
      <c r="FEU282" s="750"/>
      <c r="FEV282" s="750"/>
      <c r="FEW282" s="750"/>
      <c r="FEX282" s="750"/>
      <c r="FEY282" s="750"/>
      <c r="FEZ282" s="750"/>
      <c r="FFA282" s="750"/>
      <c r="FFB282" s="750"/>
      <c r="FFC282" s="750"/>
      <c r="FFD282" s="750"/>
      <c r="FFE282" s="750"/>
      <c r="FFF282" s="750"/>
      <c r="FFG282" s="750"/>
      <c r="FFH282" s="750"/>
      <c r="FFI282" s="750"/>
      <c r="FFJ282" s="750"/>
      <c r="FFK282" s="750"/>
      <c r="FFL282" s="750"/>
      <c r="FFM282" s="750"/>
      <c r="FFN282" s="750"/>
      <c r="FFO282" s="750"/>
      <c r="FFP282" s="750"/>
      <c r="FFQ282" s="750"/>
      <c r="FFR282" s="750"/>
      <c r="FFS282" s="750"/>
      <c r="FFT282" s="750"/>
      <c r="FFU282" s="750"/>
      <c r="FFV282" s="748"/>
      <c r="FFW282" s="748"/>
      <c r="FFX282" s="748"/>
      <c r="FFY282" s="748"/>
      <c r="FFZ282" s="748"/>
      <c r="FGA282" s="748"/>
      <c r="FGB282" s="748"/>
      <c r="FGC282" s="748"/>
      <c r="FGD282" s="748"/>
      <c r="FGE282" s="748"/>
      <c r="FGF282" s="748"/>
      <c r="FGG282" s="748"/>
      <c r="FGH282" s="748"/>
      <c r="FGI282" s="748"/>
      <c r="FGJ282" s="748"/>
      <c r="FGK282" s="748"/>
      <c r="FGL282" s="748"/>
      <c r="FGM282" s="748"/>
      <c r="FGN282" s="748"/>
      <c r="FGO282" s="748"/>
      <c r="FGP282" s="748"/>
      <c r="FGQ282" s="748"/>
      <c r="FGR282" s="748"/>
      <c r="FGS282" s="748"/>
      <c r="FGT282" s="749"/>
      <c r="FGU282" s="749"/>
      <c r="FGV282" s="749"/>
      <c r="FGW282" s="749"/>
      <c r="FGX282" s="749"/>
      <c r="FGY282" s="748"/>
      <c r="FGZ282" s="748"/>
      <c r="FHA282" s="749"/>
      <c r="FHB282" s="749"/>
      <c r="FHC282" s="748"/>
      <c r="FHD282" s="748"/>
      <c r="FHE282" s="749"/>
      <c r="FHF282" s="749"/>
      <c r="FHG282" s="748"/>
      <c r="FHH282" s="748"/>
      <c r="FHI282" s="748"/>
      <c r="FHJ282" s="748"/>
      <c r="FHK282" s="748"/>
      <c r="FHL282" s="748"/>
      <c r="FHM282" s="748"/>
      <c r="FHN282" s="749"/>
      <c r="FHO282" s="749"/>
      <c r="FHP282" s="748"/>
      <c r="FHQ282" s="748"/>
      <c r="FHR282" s="749"/>
      <c r="FHS282" s="749"/>
      <c r="FHT282" s="748"/>
      <c r="FHU282" s="748"/>
      <c r="FHV282" s="748"/>
      <c r="FHW282" s="748"/>
      <c r="FHX282" s="748"/>
      <c r="FHY282" s="746"/>
      <c r="FHZ282" s="751"/>
      <c r="FIA282" s="748"/>
      <c r="FIB282" s="748"/>
      <c r="FIC282" s="748"/>
      <c r="FID282" s="748"/>
      <c r="FIE282" s="748"/>
      <c r="FIF282" s="748"/>
      <c r="FIG282" s="748"/>
      <c r="FIH282" s="750"/>
      <c r="FII282" s="750"/>
      <c r="FIJ282" s="750"/>
      <c r="FIK282" s="750"/>
      <c r="FIL282" s="750"/>
      <c r="FIM282" s="750"/>
      <c r="FIN282" s="750"/>
      <c r="FIO282" s="750"/>
      <c r="FIP282" s="750"/>
      <c r="FIQ282" s="750"/>
      <c r="FIR282" s="750"/>
      <c r="FIS282" s="750"/>
      <c r="FIT282" s="750"/>
      <c r="FIU282" s="750"/>
      <c r="FIV282" s="750"/>
      <c r="FIW282" s="750"/>
      <c r="FIX282" s="750"/>
      <c r="FIY282" s="750"/>
      <c r="FIZ282" s="750"/>
      <c r="FJA282" s="750"/>
      <c r="FJB282" s="750"/>
      <c r="FJC282" s="750"/>
      <c r="FJD282" s="750"/>
      <c r="FJE282" s="750"/>
      <c r="FJF282" s="750"/>
      <c r="FJG282" s="750"/>
      <c r="FJH282" s="750"/>
      <c r="FJI282" s="750"/>
      <c r="FJJ282" s="750"/>
      <c r="FJK282" s="750"/>
      <c r="FJL282" s="750"/>
      <c r="FJM282" s="750"/>
      <c r="FJN282" s="750"/>
      <c r="FJO282" s="750"/>
      <c r="FJP282" s="750"/>
      <c r="FJQ282" s="750"/>
      <c r="FJR282" s="750"/>
      <c r="FJS282" s="750"/>
      <c r="FJT282" s="750"/>
      <c r="FJU282" s="750"/>
      <c r="FJV282" s="750"/>
      <c r="FJW282" s="750"/>
      <c r="FJX282" s="750"/>
      <c r="FJY282" s="750"/>
      <c r="FJZ282" s="748"/>
      <c r="FKA282" s="748"/>
      <c r="FKB282" s="748"/>
      <c r="FKC282" s="748"/>
      <c r="FKD282" s="748"/>
      <c r="FKE282" s="748"/>
      <c r="FKF282" s="748"/>
      <c r="FKG282" s="748"/>
      <c r="FKH282" s="748"/>
      <c r="FKI282" s="748"/>
      <c r="FKJ282" s="748"/>
      <c r="FKK282" s="748"/>
      <c r="FKL282" s="748"/>
      <c r="FKM282" s="748"/>
      <c r="FKN282" s="748"/>
      <c r="FKO282" s="748"/>
      <c r="FKP282" s="748"/>
      <c r="FKQ282" s="748"/>
      <c r="FKR282" s="748"/>
      <c r="FKS282" s="748"/>
      <c r="FKT282" s="748"/>
      <c r="FKU282" s="748"/>
      <c r="FKV282" s="748"/>
      <c r="FKW282" s="748"/>
      <c r="FKX282" s="749"/>
      <c r="FKY282" s="749"/>
      <c r="FKZ282" s="749"/>
      <c r="FLA282" s="749"/>
      <c r="FLB282" s="749"/>
      <c r="FLC282" s="748"/>
      <c r="FLD282" s="748"/>
      <c r="FLE282" s="749"/>
      <c r="FLF282" s="749"/>
      <c r="FLG282" s="748"/>
      <c r="FLH282" s="748"/>
      <c r="FLI282" s="749"/>
      <c r="FLJ282" s="749"/>
      <c r="FLK282" s="748"/>
      <c r="FLL282" s="748"/>
      <c r="FLM282" s="748"/>
      <c r="FLN282" s="748"/>
      <c r="FLO282" s="748"/>
      <c r="FLP282" s="748"/>
      <c r="FLQ282" s="748"/>
      <c r="FLR282" s="749"/>
      <c r="FLS282" s="749"/>
      <c r="FLT282" s="748"/>
      <c r="FLU282" s="748"/>
      <c r="FLV282" s="749"/>
      <c r="FLW282" s="749"/>
      <c r="FLX282" s="748"/>
      <c r="FLY282" s="748"/>
      <c r="FLZ282" s="748"/>
      <c r="FMA282" s="748"/>
      <c r="FMB282" s="748"/>
      <c r="FMC282" s="746"/>
      <c r="FMD282" s="751"/>
      <c r="FME282" s="748"/>
      <c r="FMF282" s="748"/>
      <c r="FMG282" s="748"/>
      <c r="FMH282" s="748"/>
      <c r="FMI282" s="748"/>
      <c r="FMJ282" s="748"/>
      <c r="FMK282" s="748"/>
      <c r="FML282" s="750"/>
      <c r="FMM282" s="750"/>
      <c r="FMN282" s="750"/>
      <c r="FMO282" s="750"/>
      <c r="FMP282" s="750"/>
      <c r="FMQ282" s="750"/>
      <c r="FMR282" s="750"/>
      <c r="FMS282" s="750"/>
      <c r="FMT282" s="750"/>
      <c r="FMU282" s="750"/>
      <c r="FMV282" s="750"/>
      <c r="FMW282" s="750"/>
      <c r="FMX282" s="750"/>
      <c r="FMY282" s="750"/>
      <c r="FMZ282" s="750"/>
      <c r="FNA282" s="750"/>
      <c r="FNB282" s="750"/>
      <c r="FNC282" s="750"/>
      <c r="FND282" s="750"/>
      <c r="FNE282" s="750"/>
      <c r="FNF282" s="750"/>
      <c r="FNG282" s="750"/>
      <c r="FNH282" s="750"/>
      <c r="FNI282" s="750"/>
      <c r="FNJ282" s="750"/>
      <c r="FNK282" s="750"/>
      <c r="FNL282" s="750"/>
      <c r="FNM282" s="750"/>
      <c r="FNN282" s="750"/>
      <c r="FNO282" s="750"/>
      <c r="FNP282" s="750"/>
      <c r="FNQ282" s="750"/>
      <c r="FNR282" s="750"/>
      <c r="FNS282" s="750"/>
      <c r="FNT282" s="750"/>
      <c r="FNU282" s="750"/>
      <c r="FNV282" s="750"/>
      <c r="FNW282" s="750"/>
      <c r="FNX282" s="750"/>
      <c r="FNY282" s="750"/>
      <c r="FNZ282" s="750"/>
      <c r="FOA282" s="750"/>
      <c r="FOB282" s="750"/>
      <c r="FOC282" s="750"/>
      <c r="FOD282" s="748"/>
      <c r="FOE282" s="748"/>
      <c r="FOF282" s="748"/>
      <c r="FOG282" s="748"/>
      <c r="FOH282" s="748"/>
      <c r="FOI282" s="748"/>
      <c r="FOJ282" s="748"/>
      <c r="FOK282" s="748"/>
      <c r="FOL282" s="748"/>
      <c r="FOM282" s="748"/>
      <c r="FON282" s="748"/>
      <c r="FOO282" s="748"/>
      <c r="FOP282" s="748"/>
      <c r="FOQ282" s="748"/>
      <c r="FOR282" s="748"/>
      <c r="FOS282" s="748"/>
      <c r="FOT282" s="748"/>
      <c r="FOU282" s="748"/>
      <c r="FOV282" s="748"/>
      <c r="FOW282" s="748"/>
      <c r="FOX282" s="748"/>
      <c r="FOY282" s="748"/>
      <c r="FOZ282" s="748"/>
      <c r="FPA282" s="748"/>
      <c r="FPB282" s="749"/>
      <c r="FPC282" s="749"/>
      <c r="FPD282" s="749"/>
      <c r="FPE282" s="749"/>
      <c r="FPF282" s="749"/>
      <c r="FPG282" s="748"/>
      <c r="FPH282" s="748"/>
      <c r="FPI282" s="749"/>
      <c r="FPJ282" s="749"/>
      <c r="FPK282" s="748"/>
      <c r="FPL282" s="748"/>
      <c r="FPM282" s="749"/>
      <c r="FPN282" s="749"/>
      <c r="FPO282" s="748"/>
      <c r="FPP282" s="748"/>
      <c r="FPQ282" s="748"/>
      <c r="FPR282" s="748"/>
      <c r="FPS282" s="748"/>
      <c r="FPT282" s="748"/>
      <c r="FPU282" s="748"/>
      <c r="FPV282" s="749"/>
      <c r="FPW282" s="749"/>
      <c r="FPX282" s="748"/>
      <c r="FPY282" s="748"/>
      <c r="FPZ282" s="749"/>
      <c r="FQA282" s="749"/>
      <c r="FQB282" s="748"/>
      <c r="FQC282" s="748"/>
      <c r="FQD282" s="748"/>
      <c r="FQE282" s="748"/>
      <c r="FQF282" s="748"/>
      <c r="FQG282" s="746"/>
      <c r="FQH282" s="751"/>
      <c r="FQI282" s="748"/>
      <c r="FQJ282" s="748"/>
      <c r="FQK282" s="748"/>
      <c r="FQL282" s="748"/>
      <c r="FQM282" s="748"/>
      <c r="FQN282" s="748"/>
      <c r="FQO282" s="748"/>
      <c r="FQP282" s="750"/>
      <c r="FQQ282" s="750"/>
      <c r="FQR282" s="750"/>
      <c r="FQS282" s="750"/>
      <c r="FQT282" s="750"/>
      <c r="FQU282" s="750"/>
      <c r="FQV282" s="750"/>
      <c r="FQW282" s="750"/>
      <c r="FQX282" s="750"/>
      <c r="FQY282" s="750"/>
      <c r="FQZ282" s="750"/>
      <c r="FRA282" s="750"/>
      <c r="FRB282" s="750"/>
      <c r="FRC282" s="750"/>
      <c r="FRD282" s="750"/>
      <c r="FRE282" s="750"/>
      <c r="FRF282" s="750"/>
      <c r="FRG282" s="750"/>
      <c r="FRH282" s="750"/>
      <c r="FRI282" s="750"/>
      <c r="FRJ282" s="750"/>
      <c r="FRK282" s="750"/>
      <c r="FRL282" s="750"/>
      <c r="FRM282" s="750"/>
      <c r="FRN282" s="750"/>
      <c r="FRO282" s="750"/>
      <c r="FRP282" s="750"/>
      <c r="FRQ282" s="750"/>
      <c r="FRR282" s="750"/>
      <c r="FRS282" s="750"/>
      <c r="FRT282" s="750"/>
      <c r="FRU282" s="750"/>
      <c r="FRV282" s="750"/>
      <c r="FRW282" s="750"/>
      <c r="FRX282" s="750"/>
      <c r="FRY282" s="750"/>
      <c r="FRZ282" s="750"/>
      <c r="FSA282" s="750"/>
      <c r="FSB282" s="750"/>
      <c r="FSC282" s="750"/>
      <c r="FSD282" s="750"/>
      <c r="FSE282" s="750"/>
      <c r="FSF282" s="750"/>
      <c r="FSG282" s="750"/>
      <c r="FSH282" s="748"/>
      <c r="FSI282" s="748"/>
      <c r="FSJ282" s="748"/>
      <c r="FSK282" s="748"/>
      <c r="FSL282" s="748"/>
      <c r="FSM282" s="748"/>
      <c r="FSN282" s="748"/>
      <c r="FSO282" s="748"/>
      <c r="FSP282" s="748"/>
      <c r="FSQ282" s="748"/>
      <c r="FSR282" s="748"/>
      <c r="FSS282" s="748"/>
      <c r="FST282" s="748"/>
      <c r="FSU282" s="748"/>
      <c r="FSV282" s="748"/>
      <c r="FSW282" s="748"/>
      <c r="FSX282" s="748"/>
      <c r="FSY282" s="748"/>
      <c r="FSZ282" s="748"/>
      <c r="FTA282" s="748"/>
      <c r="FTB282" s="748"/>
      <c r="FTC282" s="748"/>
      <c r="FTD282" s="748"/>
      <c r="FTE282" s="748"/>
      <c r="FTF282" s="749"/>
      <c r="FTG282" s="749"/>
      <c r="FTH282" s="749"/>
      <c r="FTI282" s="749"/>
      <c r="FTJ282" s="749"/>
      <c r="FTK282" s="748"/>
      <c r="FTL282" s="748"/>
      <c r="FTM282" s="749"/>
      <c r="FTN282" s="749"/>
      <c r="FTO282" s="748"/>
      <c r="FTP282" s="748"/>
      <c r="FTQ282" s="749"/>
      <c r="FTR282" s="749"/>
      <c r="FTS282" s="748"/>
      <c r="FTT282" s="748"/>
      <c r="FTU282" s="748"/>
      <c r="FTV282" s="748"/>
      <c r="FTW282" s="748"/>
      <c r="FTX282" s="748"/>
      <c r="FTY282" s="748"/>
      <c r="FTZ282" s="749"/>
      <c r="FUA282" s="749"/>
      <c r="FUB282" s="748"/>
      <c r="FUC282" s="748"/>
      <c r="FUD282" s="749"/>
      <c r="FUE282" s="749"/>
      <c r="FUF282" s="748"/>
      <c r="FUG282" s="748"/>
      <c r="FUH282" s="748"/>
      <c r="FUI282" s="748"/>
      <c r="FUJ282" s="748"/>
      <c r="FUK282" s="746"/>
      <c r="FUL282" s="751"/>
      <c r="FUM282" s="748"/>
      <c r="FUN282" s="748"/>
      <c r="FUO282" s="748"/>
      <c r="FUP282" s="748"/>
      <c r="FUQ282" s="748"/>
      <c r="FUR282" s="748"/>
      <c r="FUS282" s="748"/>
      <c r="FUT282" s="750"/>
      <c r="FUU282" s="750"/>
      <c r="FUV282" s="750"/>
      <c r="FUW282" s="750"/>
      <c r="FUX282" s="750"/>
      <c r="FUY282" s="750"/>
      <c r="FUZ282" s="750"/>
      <c r="FVA282" s="750"/>
      <c r="FVB282" s="750"/>
      <c r="FVC282" s="750"/>
      <c r="FVD282" s="750"/>
      <c r="FVE282" s="750"/>
      <c r="FVF282" s="750"/>
      <c r="FVG282" s="750"/>
      <c r="FVH282" s="750"/>
      <c r="FVI282" s="750"/>
      <c r="FVJ282" s="750"/>
      <c r="FVK282" s="750"/>
      <c r="FVL282" s="750"/>
      <c r="FVM282" s="750"/>
      <c r="FVN282" s="750"/>
      <c r="FVO282" s="750"/>
      <c r="FVP282" s="750"/>
      <c r="FVQ282" s="750"/>
      <c r="FVR282" s="750"/>
      <c r="FVS282" s="750"/>
      <c r="FVT282" s="750"/>
      <c r="FVU282" s="750"/>
      <c r="FVV282" s="750"/>
      <c r="FVW282" s="750"/>
      <c r="FVX282" s="750"/>
      <c r="FVY282" s="750"/>
      <c r="FVZ282" s="750"/>
      <c r="FWA282" s="750"/>
      <c r="FWB282" s="750"/>
      <c r="FWC282" s="750"/>
      <c r="FWD282" s="750"/>
      <c r="FWE282" s="750"/>
      <c r="FWF282" s="750"/>
      <c r="FWG282" s="750"/>
      <c r="FWH282" s="750"/>
      <c r="FWI282" s="750"/>
      <c r="FWJ282" s="750"/>
      <c r="FWK282" s="750"/>
      <c r="FWL282" s="748"/>
      <c r="FWM282" s="748"/>
      <c r="FWN282" s="748"/>
      <c r="FWO282" s="748"/>
      <c r="FWP282" s="748"/>
      <c r="FWQ282" s="748"/>
      <c r="FWR282" s="748"/>
      <c r="FWS282" s="748"/>
      <c r="FWT282" s="748"/>
      <c r="FWU282" s="748"/>
      <c r="FWV282" s="748"/>
      <c r="FWW282" s="748"/>
      <c r="FWX282" s="748"/>
      <c r="FWY282" s="748"/>
      <c r="FWZ282" s="748"/>
      <c r="FXA282" s="748"/>
      <c r="FXB282" s="748"/>
      <c r="FXC282" s="748"/>
      <c r="FXD282" s="748"/>
      <c r="FXE282" s="748"/>
      <c r="FXF282" s="748"/>
      <c r="FXG282" s="748"/>
      <c r="FXH282" s="748"/>
      <c r="FXI282" s="748"/>
      <c r="FXJ282" s="749"/>
      <c r="FXK282" s="749"/>
      <c r="FXL282" s="749"/>
      <c r="FXM282" s="749"/>
      <c r="FXN282" s="749"/>
      <c r="FXO282" s="748"/>
      <c r="FXP282" s="748"/>
      <c r="FXQ282" s="749"/>
      <c r="FXR282" s="749"/>
      <c r="FXS282" s="748"/>
      <c r="FXT282" s="748"/>
      <c r="FXU282" s="749"/>
      <c r="FXV282" s="749"/>
      <c r="FXW282" s="748"/>
      <c r="FXX282" s="748"/>
      <c r="FXY282" s="748"/>
      <c r="FXZ282" s="748"/>
      <c r="FYA282" s="748"/>
      <c r="FYB282" s="748"/>
      <c r="FYC282" s="748"/>
      <c r="FYD282" s="749"/>
      <c r="FYE282" s="749"/>
      <c r="FYF282" s="748"/>
      <c r="FYG282" s="748"/>
      <c r="FYH282" s="749"/>
      <c r="FYI282" s="749"/>
      <c r="FYJ282" s="748"/>
      <c r="FYK282" s="748"/>
      <c r="FYL282" s="748"/>
      <c r="FYM282" s="748"/>
      <c r="FYN282" s="748"/>
      <c r="FYO282" s="746"/>
      <c r="FYP282" s="751"/>
      <c r="FYQ282" s="748"/>
      <c r="FYR282" s="748"/>
      <c r="FYS282" s="748"/>
      <c r="FYT282" s="748"/>
      <c r="FYU282" s="748"/>
      <c r="FYV282" s="748"/>
      <c r="FYW282" s="748"/>
      <c r="FYX282" s="750"/>
      <c r="FYY282" s="750"/>
      <c r="FYZ282" s="750"/>
      <c r="FZA282" s="750"/>
      <c r="FZB282" s="750"/>
      <c r="FZC282" s="750"/>
      <c r="FZD282" s="750"/>
      <c r="FZE282" s="750"/>
      <c r="FZF282" s="750"/>
      <c r="FZG282" s="750"/>
      <c r="FZH282" s="750"/>
      <c r="FZI282" s="750"/>
      <c r="FZJ282" s="750"/>
      <c r="FZK282" s="750"/>
      <c r="FZL282" s="750"/>
      <c r="FZM282" s="750"/>
      <c r="FZN282" s="750"/>
      <c r="FZO282" s="750"/>
      <c r="FZP282" s="750"/>
      <c r="FZQ282" s="750"/>
      <c r="FZR282" s="750"/>
      <c r="FZS282" s="750"/>
      <c r="FZT282" s="750"/>
      <c r="FZU282" s="750"/>
      <c r="FZV282" s="750"/>
      <c r="FZW282" s="750"/>
      <c r="FZX282" s="750"/>
      <c r="FZY282" s="750"/>
      <c r="FZZ282" s="750"/>
      <c r="GAA282" s="750"/>
      <c r="GAB282" s="750"/>
      <c r="GAC282" s="750"/>
      <c r="GAD282" s="750"/>
      <c r="GAE282" s="750"/>
      <c r="GAF282" s="750"/>
      <c r="GAG282" s="750"/>
      <c r="GAH282" s="750"/>
      <c r="GAI282" s="750"/>
      <c r="GAJ282" s="750"/>
      <c r="GAK282" s="750"/>
      <c r="GAL282" s="750"/>
      <c r="GAM282" s="750"/>
      <c r="GAN282" s="750"/>
      <c r="GAO282" s="750"/>
      <c r="GAP282" s="748"/>
      <c r="GAQ282" s="748"/>
      <c r="GAR282" s="748"/>
      <c r="GAS282" s="748"/>
      <c r="GAT282" s="748"/>
      <c r="GAU282" s="748"/>
      <c r="GAV282" s="748"/>
      <c r="GAW282" s="748"/>
      <c r="GAX282" s="748"/>
      <c r="GAY282" s="748"/>
      <c r="GAZ282" s="748"/>
      <c r="GBA282" s="748"/>
      <c r="GBB282" s="748"/>
      <c r="GBC282" s="748"/>
      <c r="GBD282" s="748"/>
      <c r="GBE282" s="748"/>
      <c r="GBF282" s="748"/>
      <c r="GBG282" s="748"/>
      <c r="GBH282" s="748"/>
      <c r="GBI282" s="748"/>
      <c r="GBJ282" s="748"/>
      <c r="GBK282" s="748"/>
      <c r="GBL282" s="748"/>
      <c r="GBM282" s="748"/>
      <c r="GBN282" s="749"/>
      <c r="GBO282" s="749"/>
      <c r="GBP282" s="749"/>
      <c r="GBQ282" s="749"/>
      <c r="GBR282" s="749"/>
      <c r="GBS282" s="748"/>
      <c r="GBT282" s="748"/>
      <c r="GBU282" s="749"/>
      <c r="GBV282" s="749"/>
      <c r="GBW282" s="748"/>
      <c r="GBX282" s="748"/>
      <c r="GBY282" s="749"/>
      <c r="GBZ282" s="749"/>
      <c r="GCA282" s="748"/>
      <c r="GCB282" s="748"/>
      <c r="GCC282" s="748"/>
      <c r="GCD282" s="748"/>
      <c r="GCE282" s="748"/>
      <c r="GCF282" s="748"/>
      <c r="GCG282" s="748"/>
      <c r="GCH282" s="749"/>
      <c r="GCI282" s="749"/>
      <c r="GCJ282" s="748"/>
      <c r="GCK282" s="748"/>
      <c r="GCL282" s="749"/>
      <c r="GCM282" s="749"/>
      <c r="GCN282" s="748"/>
      <c r="GCO282" s="748"/>
      <c r="GCP282" s="748"/>
      <c r="GCQ282" s="748"/>
      <c r="GCR282" s="748"/>
      <c r="GCS282" s="746"/>
      <c r="GCT282" s="751"/>
      <c r="GCU282" s="748"/>
      <c r="GCV282" s="748"/>
      <c r="GCW282" s="748"/>
      <c r="GCX282" s="748"/>
      <c r="GCY282" s="748"/>
      <c r="GCZ282" s="748"/>
      <c r="GDA282" s="748"/>
      <c r="GDB282" s="750"/>
      <c r="GDC282" s="750"/>
      <c r="GDD282" s="750"/>
      <c r="GDE282" s="750"/>
      <c r="GDF282" s="750"/>
      <c r="GDG282" s="750"/>
      <c r="GDH282" s="750"/>
      <c r="GDI282" s="750"/>
      <c r="GDJ282" s="750"/>
      <c r="GDK282" s="750"/>
      <c r="GDL282" s="750"/>
      <c r="GDM282" s="750"/>
      <c r="GDN282" s="750"/>
      <c r="GDO282" s="750"/>
      <c r="GDP282" s="750"/>
      <c r="GDQ282" s="750"/>
      <c r="GDR282" s="750"/>
      <c r="GDS282" s="750"/>
      <c r="GDT282" s="750"/>
      <c r="GDU282" s="750"/>
      <c r="GDV282" s="750"/>
      <c r="GDW282" s="750"/>
      <c r="GDX282" s="750"/>
      <c r="GDY282" s="750"/>
      <c r="GDZ282" s="750"/>
      <c r="GEA282" s="750"/>
      <c r="GEB282" s="750"/>
      <c r="GEC282" s="750"/>
      <c r="GED282" s="750"/>
      <c r="GEE282" s="750"/>
      <c r="GEF282" s="750"/>
      <c r="GEG282" s="750"/>
      <c r="GEH282" s="750"/>
      <c r="GEI282" s="750"/>
      <c r="GEJ282" s="750"/>
      <c r="GEK282" s="750"/>
      <c r="GEL282" s="750"/>
      <c r="GEM282" s="750"/>
      <c r="GEN282" s="750"/>
      <c r="GEO282" s="750"/>
      <c r="GEP282" s="750"/>
      <c r="GEQ282" s="750"/>
      <c r="GER282" s="750"/>
      <c r="GES282" s="750"/>
      <c r="GET282" s="748"/>
      <c r="GEU282" s="748"/>
      <c r="GEV282" s="748"/>
      <c r="GEW282" s="748"/>
      <c r="GEX282" s="748"/>
      <c r="GEY282" s="748"/>
      <c r="GEZ282" s="748"/>
      <c r="GFA282" s="748"/>
      <c r="GFB282" s="748"/>
      <c r="GFC282" s="748"/>
      <c r="GFD282" s="748"/>
      <c r="GFE282" s="748"/>
      <c r="GFF282" s="748"/>
      <c r="GFG282" s="748"/>
      <c r="GFH282" s="748"/>
      <c r="GFI282" s="748"/>
      <c r="GFJ282" s="748"/>
      <c r="GFK282" s="748"/>
      <c r="GFL282" s="748"/>
      <c r="GFM282" s="748"/>
      <c r="GFN282" s="748"/>
      <c r="GFO282" s="748"/>
      <c r="GFP282" s="748"/>
      <c r="GFQ282" s="748"/>
      <c r="GFR282" s="749"/>
      <c r="GFS282" s="749"/>
      <c r="GFT282" s="749"/>
      <c r="GFU282" s="749"/>
      <c r="GFV282" s="749"/>
      <c r="GFW282" s="748"/>
      <c r="GFX282" s="748"/>
      <c r="GFY282" s="749"/>
      <c r="GFZ282" s="749"/>
      <c r="GGA282" s="748"/>
      <c r="GGB282" s="748"/>
      <c r="GGC282" s="749"/>
      <c r="GGD282" s="749"/>
      <c r="GGE282" s="748"/>
      <c r="GGF282" s="748"/>
      <c r="GGG282" s="748"/>
      <c r="GGH282" s="748"/>
      <c r="GGI282" s="748"/>
      <c r="GGJ282" s="748"/>
      <c r="GGK282" s="748"/>
      <c r="GGL282" s="749"/>
      <c r="GGM282" s="749"/>
      <c r="GGN282" s="748"/>
      <c r="GGO282" s="748"/>
      <c r="GGP282" s="749"/>
      <c r="GGQ282" s="749"/>
      <c r="GGR282" s="748"/>
      <c r="GGS282" s="748"/>
      <c r="GGT282" s="748"/>
      <c r="GGU282" s="748"/>
      <c r="GGV282" s="748"/>
      <c r="GGW282" s="746"/>
      <c r="GGX282" s="751"/>
      <c r="GGY282" s="748"/>
      <c r="GGZ282" s="748"/>
      <c r="GHA282" s="748"/>
      <c r="GHB282" s="748"/>
      <c r="GHC282" s="748"/>
      <c r="GHD282" s="748"/>
      <c r="GHE282" s="748"/>
      <c r="GHF282" s="750"/>
      <c r="GHG282" s="750"/>
      <c r="GHH282" s="750"/>
      <c r="GHI282" s="750"/>
      <c r="GHJ282" s="750"/>
      <c r="GHK282" s="750"/>
      <c r="GHL282" s="750"/>
      <c r="GHM282" s="750"/>
      <c r="GHN282" s="750"/>
      <c r="GHO282" s="750"/>
      <c r="GHP282" s="750"/>
      <c r="GHQ282" s="750"/>
      <c r="GHR282" s="750"/>
      <c r="GHS282" s="750"/>
      <c r="GHT282" s="750"/>
      <c r="GHU282" s="750"/>
      <c r="GHV282" s="750"/>
      <c r="GHW282" s="750"/>
      <c r="GHX282" s="750"/>
      <c r="GHY282" s="750"/>
      <c r="GHZ282" s="750"/>
      <c r="GIA282" s="750"/>
      <c r="GIB282" s="750"/>
      <c r="GIC282" s="750"/>
      <c r="GID282" s="750"/>
      <c r="GIE282" s="750"/>
      <c r="GIF282" s="750"/>
      <c r="GIG282" s="750"/>
      <c r="GIH282" s="750"/>
      <c r="GII282" s="750"/>
      <c r="GIJ282" s="750"/>
      <c r="GIK282" s="750"/>
      <c r="GIL282" s="750"/>
      <c r="GIM282" s="750"/>
      <c r="GIN282" s="750"/>
      <c r="GIO282" s="750"/>
      <c r="GIP282" s="750"/>
      <c r="GIQ282" s="750"/>
      <c r="GIR282" s="750"/>
      <c r="GIS282" s="750"/>
      <c r="GIT282" s="750"/>
      <c r="GIU282" s="750"/>
      <c r="GIV282" s="750"/>
      <c r="GIW282" s="750"/>
      <c r="GIX282" s="748"/>
      <c r="GIY282" s="748"/>
      <c r="GIZ282" s="748"/>
      <c r="GJA282" s="748"/>
      <c r="GJB282" s="748"/>
      <c r="GJC282" s="748"/>
      <c r="GJD282" s="748"/>
      <c r="GJE282" s="748"/>
      <c r="GJF282" s="748"/>
      <c r="GJG282" s="748"/>
      <c r="GJH282" s="748"/>
      <c r="GJI282" s="748"/>
      <c r="GJJ282" s="748"/>
      <c r="GJK282" s="748"/>
      <c r="GJL282" s="748"/>
      <c r="GJM282" s="748"/>
      <c r="GJN282" s="748"/>
      <c r="GJO282" s="748"/>
      <c r="GJP282" s="748"/>
      <c r="GJQ282" s="748"/>
      <c r="GJR282" s="748"/>
      <c r="GJS282" s="748"/>
      <c r="GJT282" s="748"/>
      <c r="GJU282" s="748"/>
      <c r="GJV282" s="749"/>
      <c r="GJW282" s="749"/>
      <c r="GJX282" s="749"/>
      <c r="GJY282" s="749"/>
      <c r="GJZ282" s="749"/>
      <c r="GKA282" s="748"/>
      <c r="GKB282" s="748"/>
      <c r="GKC282" s="749"/>
      <c r="GKD282" s="749"/>
      <c r="GKE282" s="748"/>
      <c r="GKF282" s="748"/>
      <c r="GKG282" s="749"/>
      <c r="GKH282" s="749"/>
      <c r="GKI282" s="748"/>
      <c r="GKJ282" s="748"/>
      <c r="GKK282" s="748"/>
      <c r="GKL282" s="748"/>
      <c r="GKM282" s="748"/>
      <c r="GKN282" s="748"/>
      <c r="GKO282" s="748"/>
      <c r="GKP282" s="749"/>
      <c r="GKQ282" s="749"/>
      <c r="GKR282" s="748"/>
      <c r="GKS282" s="748"/>
      <c r="GKT282" s="749"/>
      <c r="GKU282" s="749"/>
      <c r="GKV282" s="748"/>
      <c r="GKW282" s="748"/>
      <c r="GKX282" s="748"/>
      <c r="GKY282" s="748"/>
      <c r="GKZ282" s="748"/>
      <c r="GLA282" s="746"/>
      <c r="GLB282" s="751"/>
      <c r="GLC282" s="748"/>
      <c r="GLD282" s="748"/>
      <c r="GLE282" s="748"/>
      <c r="GLF282" s="748"/>
      <c r="GLG282" s="748"/>
      <c r="GLH282" s="748"/>
      <c r="GLI282" s="748"/>
      <c r="GLJ282" s="750"/>
      <c r="GLK282" s="750"/>
      <c r="GLL282" s="750"/>
      <c r="GLM282" s="750"/>
      <c r="GLN282" s="750"/>
      <c r="GLO282" s="750"/>
      <c r="GLP282" s="750"/>
      <c r="GLQ282" s="750"/>
      <c r="GLR282" s="750"/>
      <c r="GLS282" s="750"/>
      <c r="GLT282" s="750"/>
      <c r="GLU282" s="750"/>
      <c r="GLV282" s="750"/>
      <c r="GLW282" s="750"/>
      <c r="GLX282" s="750"/>
      <c r="GLY282" s="750"/>
      <c r="GLZ282" s="750"/>
      <c r="GMA282" s="750"/>
      <c r="GMB282" s="750"/>
      <c r="GMC282" s="750"/>
      <c r="GMD282" s="750"/>
      <c r="GME282" s="750"/>
      <c r="GMF282" s="750"/>
      <c r="GMG282" s="750"/>
      <c r="GMH282" s="750"/>
      <c r="GMI282" s="750"/>
      <c r="GMJ282" s="750"/>
      <c r="GMK282" s="750"/>
      <c r="GML282" s="750"/>
      <c r="GMM282" s="750"/>
      <c r="GMN282" s="750"/>
      <c r="GMO282" s="750"/>
      <c r="GMP282" s="750"/>
      <c r="GMQ282" s="750"/>
      <c r="GMR282" s="750"/>
      <c r="GMS282" s="750"/>
      <c r="GMT282" s="750"/>
      <c r="GMU282" s="750"/>
      <c r="GMV282" s="750"/>
      <c r="GMW282" s="750"/>
      <c r="GMX282" s="750"/>
      <c r="GMY282" s="750"/>
      <c r="GMZ282" s="750"/>
      <c r="GNA282" s="750"/>
      <c r="GNB282" s="748"/>
      <c r="GNC282" s="748"/>
      <c r="GND282" s="748"/>
      <c r="GNE282" s="748"/>
      <c r="GNF282" s="748"/>
      <c r="GNG282" s="748"/>
      <c r="GNH282" s="748"/>
      <c r="GNI282" s="748"/>
      <c r="GNJ282" s="748"/>
      <c r="GNK282" s="748"/>
      <c r="GNL282" s="748"/>
      <c r="GNM282" s="748"/>
      <c r="GNN282" s="748"/>
      <c r="GNO282" s="748"/>
      <c r="GNP282" s="748"/>
      <c r="GNQ282" s="748"/>
      <c r="GNR282" s="748"/>
      <c r="GNS282" s="748"/>
      <c r="GNT282" s="748"/>
      <c r="GNU282" s="748"/>
      <c r="GNV282" s="748"/>
      <c r="GNW282" s="748"/>
      <c r="GNX282" s="748"/>
      <c r="GNY282" s="748"/>
      <c r="GNZ282" s="749"/>
      <c r="GOA282" s="749"/>
      <c r="GOB282" s="749"/>
      <c r="GOC282" s="749"/>
      <c r="GOD282" s="749"/>
      <c r="GOE282" s="748"/>
      <c r="GOF282" s="748"/>
      <c r="GOG282" s="749"/>
      <c r="GOH282" s="749"/>
      <c r="GOI282" s="748"/>
      <c r="GOJ282" s="748"/>
      <c r="GOK282" s="749"/>
      <c r="GOL282" s="749"/>
      <c r="GOM282" s="748"/>
      <c r="GON282" s="748"/>
      <c r="GOO282" s="748"/>
      <c r="GOP282" s="748"/>
      <c r="GOQ282" s="748"/>
      <c r="GOR282" s="748"/>
      <c r="GOS282" s="748"/>
      <c r="GOT282" s="749"/>
      <c r="GOU282" s="749"/>
      <c r="GOV282" s="748"/>
      <c r="GOW282" s="748"/>
      <c r="GOX282" s="749"/>
      <c r="GOY282" s="749"/>
      <c r="GOZ282" s="748"/>
      <c r="GPA282" s="748"/>
      <c r="GPB282" s="748"/>
      <c r="GPC282" s="748"/>
      <c r="GPD282" s="748"/>
      <c r="GPE282" s="746"/>
      <c r="GPF282" s="751"/>
      <c r="GPG282" s="748"/>
      <c r="GPH282" s="748"/>
      <c r="GPI282" s="748"/>
      <c r="GPJ282" s="748"/>
      <c r="GPK282" s="748"/>
      <c r="GPL282" s="748"/>
      <c r="GPM282" s="748"/>
      <c r="GPN282" s="750"/>
      <c r="GPO282" s="750"/>
      <c r="GPP282" s="750"/>
      <c r="GPQ282" s="750"/>
      <c r="GPR282" s="750"/>
      <c r="GPS282" s="750"/>
      <c r="GPT282" s="750"/>
      <c r="GPU282" s="750"/>
      <c r="GPV282" s="750"/>
      <c r="GPW282" s="750"/>
      <c r="GPX282" s="750"/>
      <c r="GPY282" s="750"/>
      <c r="GPZ282" s="750"/>
      <c r="GQA282" s="750"/>
      <c r="GQB282" s="750"/>
      <c r="GQC282" s="750"/>
      <c r="GQD282" s="750"/>
      <c r="GQE282" s="750"/>
      <c r="GQF282" s="750"/>
      <c r="GQG282" s="750"/>
      <c r="GQH282" s="750"/>
      <c r="GQI282" s="750"/>
      <c r="GQJ282" s="750"/>
      <c r="GQK282" s="750"/>
      <c r="GQL282" s="750"/>
      <c r="GQM282" s="750"/>
      <c r="GQN282" s="750"/>
      <c r="GQO282" s="750"/>
      <c r="GQP282" s="750"/>
      <c r="GQQ282" s="750"/>
      <c r="GQR282" s="750"/>
      <c r="GQS282" s="750"/>
      <c r="GQT282" s="750"/>
      <c r="GQU282" s="750"/>
      <c r="GQV282" s="750"/>
      <c r="GQW282" s="750"/>
      <c r="GQX282" s="750"/>
      <c r="GQY282" s="750"/>
      <c r="GQZ282" s="750"/>
      <c r="GRA282" s="750"/>
      <c r="GRB282" s="750"/>
      <c r="GRC282" s="750"/>
      <c r="GRD282" s="750"/>
      <c r="GRE282" s="750"/>
      <c r="GRF282" s="748"/>
      <c r="GRG282" s="748"/>
      <c r="GRH282" s="748"/>
      <c r="GRI282" s="748"/>
      <c r="GRJ282" s="748"/>
      <c r="GRK282" s="748"/>
      <c r="GRL282" s="748"/>
      <c r="GRM282" s="748"/>
      <c r="GRN282" s="748"/>
      <c r="GRO282" s="748"/>
      <c r="GRP282" s="748"/>
      <c r="GRQ282" s="748"/>
      <c r="GRR282" s="748"/>
      <c r="GRS282" s="748"/>
      <c r="GRT282" s="748"/>
      <c r="GRU282" s="748"/>
      <c r="GRV282" s="748"/>
      <c r="GRW282" s="748"/>
      <c r="GRX282" s="748"/>
      <c r="GRY282" s="748"/>
      <c r="GRZ282" s="748"/>
      <c r="GSA282" s="748"/>
      <c r="GSB282" s="748"/>
      <c r="GSC282" s="748"/>
      <c r="GSD282" s="749"/>
      <c r="GSE282" s="749"/>
      <c r="GSF282" s="749"/>
      <c r="GSG282" s="749"/>
      <c r="GSH282" s="749"/>
      <c r="GSI282" s="748"/>
      <c r="GSJ282" s="748"/>
      <c r="GSK282" s="749"/>
      <c r="GSL282" s="749"/>
      <c r="GSM282" s="748"/>
      <c r="GSN282" s="748"/>
      <c r="GSO282" s="749"/>
      <c r="GSP282" s="749"/>
      <c r="GSQ282" s="748"/>
      <c r="GSR282" s="748"/>
      <c r="GSS282" s="748"/>
      <c r="GST282" s="748"/>
      <c r="GSU282" s="748"/>
      <c r="GSV282" s="748"/>
      <c r="GSW282" s="748"/>
      <c r="GSX282" s="749"/>
      <c r="GSY282" s="749"/>
      <c r="GSZ282" s="748"/>
      <c r="GTA282" s="748"/>
      <c r="GTB282" s="749"/>
      <c r="GTC282" s="749"/>
      <c r="GTD282" s="748"/>
      <c r="GTE282" s="748"/>
      <c r="GTF282" s="748"/>
      <c r="GTG282" s="748"/>
      <c r="GTH282" s="748"/>
      <c r="GTI282" s="746"/>
      <c r="GTJ282" s="751"/>
      <c r="GTK282" s="748"/>
      <c r="GTL282" s="748"/>
      <c r="GTM282" s="748"/>
      <c r="GTN282" s="748"/>
      <c r="GTO282" s="748"/>
      <c r="GTP282" s="748"/>
      <c r="GTQ282" s="748"/>
      <c r="GTR282" s="750"/>
      <c r="GTS282" s="750"/>
      <c r="GTT282" s="750"/>
      <c r="GTU282" s="750"/>
      <c r="GTV282" s="750"/>
      <c r="GTW282" s="750"/>
      <c r="GTX282" s="750"/>
      <c r="GTY282" s="750"/>
      <c r="GTZ282" s="750"/>
      <c r="GUA282" s="750"/>
      <c r="GUB282" s="750"/>
      <c r="GUC282" s="750"/>
      <c r="GUD282" s="750"/>
      <c r="GUE282" s="750"/>
      <c r="GUF282" s="750"/>
      <c r="GUG282" s="750"/>
      <c r="GUH282" s="750"/>
      <c r="GUI282" s="750"/>
      <c r="GUJ282" s="750"/>
      <c r="GUK282" s="750"/>
      <c r="GUL282" s="750"/>
      <c r="GUM282" s="750"/>
      <c r="GUN282" s="750"/>
      <c r="GUO282" s="750"/>
      <c r="GUP282" s="750"/>
      <c r="GUQ282" s="750"/>
      <c r="GUR282" s="750"/>
      <c r="GUS282" s="750"/>
      <c r="GUT282" s="750"/>
      <c r="GUU282" s="750"/>
      <c r="GUV282" s="750"/>
      <c r="GUW282" s="750"/>
      <c r="GUX282" s="750"/>
      <c r="GUY282" s="750"/>
      <c r="GUZ282" s="750"/>
      <c r="GVA282" s="750"/>
      <c r="GVB282" s="750"/>
      <c r="GVC282" s="750"/>
      <c r="GVD282" s="750"/>
      <c r="GVE282" s="750"/>
      <c r="GVF282" s="750"/>
      <c r="GVG282" s="750"/>
      <c r="GVH282" s="750"/>
      <c r="GVI282" s="750"/>
      <c r="GVJ282" s="748"/>
      <c r="GVK282" s="748"/>
      <c r="GVL282" s="748"/>
      <c r="GVM282" s="748"/>
      <c r="GVN282" s="748"/>
      <c r="GVO282" s="748"/>
      <c r="GVP282" s="748"/>
      <c r="GVQ282" s="748"/>
      <c r="GVR282" s="748"/>
      <c r="GVS282" s="748"/>
      <c r="GVT282" s="748"/>
      <c r="GVU282" s="748"/>
      <c r="GVV282" s="748"/>
      <c r="GVW282" s="748"/>
      <c r="GVX282" s="748"/>
      <c r="GVY282" s="748"/>
      <c r="GVZ282" s="748"/>
      <c r="GWA282" s="748"/>
      <c r="GWB282" s="748"/>
      <c r="GWC282" s="748"/>
      <c r="GWD282" s="748"/>
      <c r="GWE282" s="748"/>
      <c r="GWF282" s="748"/>
      <c r="GWG282" s="748"/>
      <c r="GWH282" s="749"/>
      <c r="GWI282" s="749"/>
      <c r="GWJ282" s="749"/>
      <c r="GWK282" s="749"/>
      <c r="GWL282" s="749"/>
      <c r="GWM282" s="748"/>
      <c r="GWN282" s="748"/>
      <c r="GWO282" s="749"/>
      <c r="GWP282" s="749"/>
      <c r="GWQ282" s="748"/>
      <c r="GWR282" s="748"/>
      <c r="GWS282" s="749"/>
      <c r="GWT282" s="749"/>
      <c r="GWU282" s="748"/>
      <c r="GWV282" s="748"/>
      <c r="GWW282" s="748"/>
      <c r="GWX282" s="748"/>
      <c r="GWY282" s="748"/>
      <c r="GWZ282" s="748"/>
      <c r="GXA282" s="748"/>
      <c r="GXB282" s="749"/>
      <c r="GXC282" s="749"/>
      <c r="GXD282" s="748"/>
      <c r="GXE282" s="748"/>
      <c r="GXF282" s="749"/>
      <c r="GXG282" s="749"/>
      <c r="GXH282" s="748"/>
      <c r="GXI282" s="748"/>
      <c r="GXJ282" s="748"/>
      <c r="GXK282" s="748"/>
      <c r="GXL282" s="748"/>
      <c r="GXM282" s="746"/>
      <c r="GXN282" s="751"/>
      <c r="GXO282" s="748"/>
      <c r="GXP282" s="748"/>
      <c r="GXQ282" s="748"/>
      <c r="GXR282" s="748"/>
      <c r="GXS282" s="748"/>
      <c r="GXT282" s="748"/>
      <c r="GXU282" s="748"/>
      <c r="GXV282" s="750"/>
      <c r="GXW282" s="750"/>
      <c r="GXX282" s="750"/>
      <c r="GXY282" s="750"/>
      <c r="GXZ282" s="750"/>
      <c r="GYA282" s="750"/>
      <c r="GYB282" s="750"/>
      <c r="GYC282" s="750"/>
      <c r="GYD282" s="750"/>
      <c r="GYE282" s="750"/>
      <c r="GYF282" s="750"/>
      <c r="GYG282" s="750"/>
      <c r="GYH282" s="750"/>
      <c r="GYI282" s="750"/>
      <c r="GYJ282" s="750"/>
      <c r="GYK282" s="750"/>
      <c r="GYL282" s="750"/>
      <c r="GYM282" s="750"/>
      <c r="GYN282" s="750"/>
      <c r="GYO282" s="750"/>
      <c r="GYP282" s="750"/>
      <c r="GYQ282" s="750"/>
      <c r="GYR282" s="750"/>
      <c r="GYS282" s="750"/>
      <c r="GYT282" s="750"/>
      <c r="GYU282" s="750"/>
      <c r="GYV282" s="750"/>
      <c r="GYW282" s="750"/>
      <c r="GYX282" s="750"/>
      <c r="GYY282" s="750"/>
      <c r="GYZ282" s="750"/>
      <c r="GZA282" s="750"/>
      <c r="GZB282" s="750"/>
      <c r="GZC282" s="750"/>
      <c r="GZD282" s="750"/>
      <c r="GZE282" s="750"/>
      <c r="GZF282" s="750"/>
      <c r="GZG282" s="750"/>
      <c r="GZH282" s="750"/>
      <c r="GZI282" s="750"/>
      <c r="GZJ282" s="750"/>
      <c r="GZK282" s="750"/>
      <c r="GZL282" s="750"/>
      <c r="GZM282" s="750"/>
      <c r="GZN282" s="748"/>
      <c r="GZO282" s="748"/>
      <c r="GZP282" s="748"/>
      <c r="GZQ282" s="748"/>
      <c r="GZR282" s="748"/>
      <c r="GZS282" s="748"/>
      <c r="GZT282" s="748"/>
      <c r="GZU282" s="748"/>
      <c r="GZV282" s="748"/>
      <c r="GZW282" s="748"/>
      <c r="GZX282" s="748"/>
      <c r="GZY282" s="748"/>
      <c r="GZZ282" s="748"/>
      <c r="HAA282" s="748"/>
      <c r="HAB282" s="748"/>
      <c r="HAC282" s="748"/>
      <c r="HAD282" s="748"/>
      <c r="HAE282" s="748"/>
      <c r="HAF282" s="748"/>
      <c r="HAG282" s="748"/>
      <c r="HAH282" s="748"/>
      <c r="HAI282" s="748"/>
      <c r="HAJ282" s="748"/>
      <c r="HAK282" s="748"/>
      <c r="HAL282" s="749"/>
      <c r="HAM282" s="749"/>
      <c r="HAN282" s="749"/>
      <c r="HAO282" s="749"/>
      <c r="HAP282" s="749"/>
      <c r="HAQ282" s="748"/>
      <c r="HAR282" s="748"/>
      <c r="HAS282" s="749"/>
      <c r="HAT282" s="749"/>
      <c r="HAU282" s="748"/>
      <c r="HAV282" s="748"/>
      <c r="HAW282" s="749"/>
      <c r="HAX282" s="749"/>
      <c r="HAY282" s="748"/>
      <c r="HAZ282" s="748"/>
      <c r="HBA282" s="748"/>
      <c r="HBB282" s="748"/>
      <c r="HBC282" s="748"/>
      <c r="HBD282" s="748"/>
      <c r="HBE282" s="748"/>
      <c r="HBF282" s="749"/>
      <c r="HBG282" s="749"/>
      <c r="HBH282" s="748"/>
      <c r="HBI282" s="748"/>
      <c r="HBJ282" s="749"/>
      <c r="HBK282" s="749"/>
      <c r="HBL282" s="748"/>
      <c r="HBM282" s="748"/>
      <c r="HBN282" s="748"/>
      <c r="HBO282" s="748"/>
      <c r="HBP282" s="748"/>
      <c r="HBQ282" s="746"/>
      <c r="HBR282" s="751"/>
      <c r="HBS282" s="748"/>
      <c r="HBT282" s="748"/>
      <c r="HBU282" s="748"/>
      <c r="HBV282" s="748"/>
      <c r="HBW282" s="748"/>
      <c r="HBX282" s="748"/>
      <c r="HBY282" s="748"/>
      <c r="HBZ282" s="750"/>
      <c r="HCA282" s="750"/>
      <c r="HCB282" s="750"/>
      <c r="HCC282" s="750"/>
      <c r="HCD282" s="750"/>
      <c r="HCE282" s="750"/>
      <c r="HCF282" s="750"/>
      <c r="HCG282" s="750"/>
      <c r="HCH282" s="750"/>
      <c r="HCI282" s="750"/>
      <c r="HCJ282" s="750"/>
      <c r="HCK282" s="750"/>
      <c r="HCL282" s="750"/>
      <c r="HCM282" s="750"/>
      <c r="HCN282" s="750"/>
      <c r="HCO282" s="750"/>
      <c r="HCP282" s="750"/>
      <c r="HCQ282" s="750"/>
      <c r="HCR282" s="750"/>
      <c r="HCS282" s="750"/>
      <c r="HCT282" s="750"/>
      <c r="HCU282" s="750"/>
      <c r="HCV282" s="750"/>
      <c r="HCW282" s="750"/>
      <c r="HCX282" s="750"/>
      <c r="HCY282" s="750"/>
      <c r="HCZ282" s="750"/>
      <c r="HDA282" s="750"/>
      <c r="HDB282" s="750"/>
      <c r="HDC282" s="750"/>
      <c r="HDD282" s="750"/>
      <c r="HDE282" s="750"/>
      <c r="HDF282" s="750"/>
      <c r="HDG282" s="750"/>
      <c r="HDH282" s="750"/>
      <c r="HDI282" s="750"/>
      <c r="HDJ282" s="750"/>
      <c r="HDK282" s="750"/>
      <c r="HDL282" s="750"/>
      <c r="HDM282" s="750"/>
      <c r="HDN282" s="750"/>
      <c r="HDO282" s="750"/>
      <c r="HDP282" s="750"/>
      <c r="HDQ282" s="750"/>
      <c r="HDR282" s="748"/>
      <c r="HDS282" s="748"/>
      <c r="HDT282" s="748"/>
      <c r="HDU282" s="748"/>
      <c r="HDV282" s="748"/>
      <c r="HDW282" s="748"/>
      <c r="HDX282" s="748"/>
      <c r="HDY282" s="748"/>
      <c r="HDZ282" s="748"/>
      <c r="HEA282" s="748"/>
      <c r="HEB282" s="748"/>
      <c r="HEC282" s="748"/>
      <c r="HED282" s="748"/>
      <c r="HEE282" s="748"/>
      <c r="HEF282" s="748"/>
      <c r="HEG282" s="748"/>
      <c r="HEH282" s="748"/>
      <c r="HEI282" s="748"/>
      <c r="HEJ282" s="748"/>
      <c r="HEK282" s="748"/>
      <c r="HEL282" s="748"/>
      <c r="HEM282" s="748"/>
      <c r="HEN282" s="748"/>
      <c r="HEO282" s="748"/>
      <c r="HEP282" s="749"/>
      <c r="HEQ282" s="749"/>
      <c r="HER282" s="749"/>
      <c r="HES282" s="749"/>
      <c r="HET282" s="749"/>
      <c r="HEU282" s="748"/>
      <c r="HEV282" s="748"/>
      <c r="HEW282" s="749"/>
      <c r="HEX282" s="749"/>
      <c r="HEY282" s="748"/>
      <c r="HEZ282" s="748"/>
      <c r="HFA282" s="749"/>
      <c r="HFB282" s="749"/>
      <c r="HFC282" s="748"/>
      <c r="HFD282" s="748"/>
      <c r="HFE282" s="748"/>
      <c r="HFF282" s="748"/>
      <c r="HFG282" s="748"/>
      <c r="HFH282" s="748"/>
      <c r="HFI282" s="748"/>
      <c r="HFJ282" s="749"/>
      <c r="HFK282" s="749"/>
      <c r="HFL282" s="748"/>
      <c r="HFM282" s="748"/>
      <c r="HFN282" s="749"/>
      <c r="HFO282" s="749"/>
      <c r="HFP282" s="748"/>
      <c r="HFQ282" s="748"/>
      <c r="HFR282" s="748"/>
      <c r="HFS282" s="748"/>
      <c r="HFT282" s="748"/>
      <c r="HFU282" s="746"/>
      <c r="HFV282" s="751"/>
      <c r="HFW282" s="748"/>
      <c r="HFX282" s="748"/>
      <c r="HFY282" s="748"/>
      <c r="HFZ282" s="748"/>
      <c r="HGA282" s="748"/>
      <c r="HGB282" s="748"/>
      <c r="HGC282" s="748"/>
      <c r="HGD282" s="750"/>
      <c r="HGE282" s="750"/>
      <c r="HGF282" s="750"/>
      <c r="HGG282" s="750"/>
      <c r="HGH282" s="750"/>
      <c r="HGI282" s="750"/>
      <c r="HGJ282" s="750"/>
      <c r="HGK282" s="750"/>
      <c r="HGL282" s="750"/>
      <c r="HGM282" s="750"/>
      <c r="HGN282" s="750"/>
      <c r="HGO282" s="750"/>
      <c r="HGP282" s="750"/>
      <c r="HGQ282" s="750"/>
      <c r="HGR282" s="750"/>
      <c r="HGS282" s="750"/>
      <c r="HGT282" s="750"/>
      <c r="HGU282" s="750"/>
      <c r="HGV282" s="750"/>
      <c r="HGW282" s="750"/>
      <c r="HGX282" s="750"/>
      <c r="HGY282" s="750"/>
      <c r="HGZ282" s="750"/>
      <c r="HHA282" s="750"/>
      <c r="HHB282" s="750"/>
      <c r="HHC282" s="750"/>
      <c r="HHD282" s="750"/>
      <c r="HHE282" s="750"/>
      <c r="HHF282" s="750"/>
      <c r="HHG282" s="750"/>
      <c r="HHH282" s="750"/>
      <c r="HHI282" s="750"/>
      <c r="HHJ282" s="750"/>
      <c r="HHK282" s="750"/>
      <c r="HHL282" s="750"/>
      <c r="HHM282" s="750"/>
      <c r="HHN282" s="750"/>
      <c r="HHO282" s="750"/>
      <c r="HHP282" s="750"/>
      <c r="HHQ282" s="750"/>
      <c r="HHR282" s="750"/>
      <c r="HHS282" s="750"/>
      <c r="HHT282" s="750"/>
      <c r="HHU282" s="750"/>
      <c r="HHV282" s="748"/>
      <c r="HHW282" s="748"/>
      <c r="HHX282" s="748"/>
      <c r="HHY282" s="748"/>
      <c r="HHZ282" s="748"/>
      <c r="HIA282" s="748"/>
      <c r="HIB282" s="748"/>
      <c r="HIC282" s="748"/>
      <c r="HID282" s="748"/>
      <c r="HIE282" s="748"/>
      <c r="HIF282" s="748"/>
      <c r="HIG282" s="748"/>
      <c r="HIH282" s="748"/>
      <c r="HII282" s="748"/>
      <c r="HIJ282" s="748"/>
      <c r="HIK282" s="748"/>
      <c r="HIL282" s="748"/>
      <c r="HIM282" s="748"/>
      <c r="HIN282" s="748"/>
      <c r="HIO282" s="748"/>
      <c r="HIP282" s="748"/>
      <c r="HIQ282" s="748"/>
      <c r="HIR282" s="748"/>
      <c r="HIS282" s="748"/>
      <c r="HIT282" s="749"/>
      <c r="HIU282" s="749"/>
      <c r="HIV282" s="749"/>
      <c r="HIW282" s="749"/>
      <c r="HIX282" s="749"/>
      <c r="HIY282" s="748"/>
      <c r="HIZ282" s="748"/>
      <c r="HJA282" s="749"/>
      <c r="HJB282" s="749"/>
      <c r="HJC282" s="748"/>
      <c r="HJD282" s="748"/>
      <c r="HJE282" s="749"/>
      <c r="HJF282" s="749"/>
      <c r="HJG282" s="748"/>
      <c r="HJH282" s="748"/>
      <c r="HJI282" s="748"/>
      <c r="HJJ282" s="748"/>
      <c r="HJK282" s="748"/>
      <c r="HJL282" s="748"/>
      <c r="HJM282" s="748"/>
      <c r="HJN282" s="749"/>
      <c r="HJO282" s="749"/>
      <c r="HJP282" s="748"/>
      <c r="HJQ282" s="748"/>
      <c r="HJR282" s="749"/>
      <c r="HJS282" s="749"/>
      <c r="HJT282" s="748"/>
      <c r="HJU282" s="748"/>
      <c r="HJV282" s="748"/>
      <c r="HJW282" s="748"/>
      <c r="HJX282" s="748"/>
      <c r="HJY282" s="746"/>
      <c r="HJZ282" s="751"/>
      <c r="HKA282" s="748"/>
      <c r="HKB282" s="748"/>
      <c r="HKC282" s="748"/>
      <c r="HKD282" s="748"/>
      <c r="HKE282" s="748"/>
      <c r="HKF282" s="748"/>
      <c r="HKG282" s="748"/>
      <c r="HKH282" s="750"/>
      <c r="HKI282" s="750"/>
      <c r="HKJ282" s="750"/>
      <c r="HKK282" s="750"/>
      <c r="HKL282" s="750"/>
      <c r="HKM282" s="750"/>
      <c r="HKN282" s="750"/>
      <c r="HKO282" s="750"/>
      <c r="HKP282" s="750"/>
      <c r="HKQ282" s="750"/>
      <c r="HKR282" s="750"/>
      <c r="HKS282" s="750"/>
      <c r="HKT282" s="750"/>
      <c r="HKU282" s="750"/>
      <c r="HKV282" s="750"/>
      <c r="HKW282" s="750"/>
      <c r="HKX282" s="750"/>
      <c r="HKY282" s="750"/>
      <c r="HKZ282" s="750"/>
      <c r="HLA282" s="750"/>
      <c r="HLB282" s="750"/>
      <c r="HLC282" s="750"/>
      <c r="HLD282" s="750"/>
      <c r="HLE282" s="750"/>
      <c r="HLF282" s="750"/>
      <c r="HLG282" s="750"/>
      <c r="HLH282" s="750"/>
      <c r="HLI282" s="750"/>
      <c r="HLJ282" s="750"/>
      <c r="HLK282" s="750"/>
      <c r="HLL282" s="750"/>
      <c r="HLM282" s="750"/>
      <c r="HLN282" s="750"/>
      <c r="HLO282" s="750"/>
      <c r="HLP282" s="750"/>
      <c r="HLQ282" s="750"/>
      <c r="HLR282" s="750"/>
      <c r="HLS282" s="750"/>
      <c r="HLT282" s="750"/>
      <c r="HLU282" s="750"/>
      <c r="HLV282" s="750"/>
      <c r="HLW282" s="750"/>
      <c r="HLX282" s="750"/>
      <c r="HLY282" s="750"/>
      <c r="HLZ282" s="748"/>
      <c r="HMA282" s="748"/>
      <c r="HMB282" s="748"/>
      <c r="HMC282" s="748"/>
      <c r="HMD282" s="748"/>
      <c r="HME282" s="748"/>
      <c r="HMF282" s="748"/>
      <c r="HMG282" s="748"/>
      <c r="HMH282" s="748"/>
      <c r="HMI282" s="748"/>
      <c r="HMJ282" s="748"/>
      <c r="HMK282" s="748"/>
      <c r="HML282" s="748"/>
      <c r="HMM282" s="748"/>
      <c r="HMN282" s="748"/>
      <c r="HMO282" s="748"/>
      <c r="HMP282" s="748"/>
      <c r="HMQ282" s="748"/>
      <c r="HMR282" s="748"/>
      <c r="HMS282" s="748"/>
      <c r="HMT282" s="748"/>
      <c r="HMU282" s="748"/>
      <c r="HMV282" s="748"/>
      <c r="HMW282" s="748"/>
      <c r="HMX282" s="749"/>
      <c r="HMY282" s="749"/>
      <c r="HMZ282" s="749"/>
      <c r="HNA282" s="749"/>
      <c r="HNB282" s="749"/>
      <c r="HNC282" s="748"/>
      <c r="HND282" s="748"/>
      <c r="HNE282" s="749"/>
      <c r="HNF282" s="749"/>
      <c r="HNG282" s="748"/>
      <c r="HNH282" s="748"/>
      <c r="HNI282" s="749"/>
      <c r="HNJ282" s="749"/>
      <c r="HNK282" s="748"/>
      <c r="HNL282" s="748"/>
      <c r="HNM282" s="748"/>
      <c r="HNN282" s="748"/>
      <c r="HNO282" s="748"/>
      <c r="HNP282" s="748"/>
      <c r="HNQ282" s="748"/>
      <c r="HNR282" s="749"/>
      <c r="HNS282" s="749"/>
      <c r="HNT282" s="748"/>
      <c r="HNU282" s="748"/>
      <c r="HNV282" s="749"/>
      <c r="HNW282" s="749"/>
      <c r="HNX282" s="748"/>
      <c r="HNY282" s="748"/>
      <c r="HNZ282" s="748"/>
      <c r="HOA282" s="748"/>
      <c r="HOB282" s="748"/>
      <c r="HOC282" s="746"/>
      <c r="HOD282" s="751"/>
      <c r="HOE282" s="748"/>
      <c r="HOF282" s="748"/>
      <c r="HOG282" s="748"/>
      <c r="HOH282" s="748"/>
      <c r="HOI282" s="748"/>
      <c r="HOJ282" s="748"/>
      <c r="HOK282" s="748"/>
      <c r="HOL282" s="750"/>
      <c r="HOM282" s="750"/>
      <c r="HON282" s="750"/>
      <c r="HOO282" s="750"/>
      <c r="HOP282" s="750"/>
      <c r="HOQ282" s="750"/>
      <c r="HOR282" s="750"/>
      <c r="HOS282" s="750"/>
      <c r="HOT282" s="750"/>
      <c r="HOU282" s="750"/>
      <c r="HOV282" s="750"/>
      <c r="HOW282" s="750"/>
      <c r="HOX282" s="750"/>
      <c r="HOY282" s="750"/>
      <c r="HOZ282" s="750"/>
      <c r="HPA282" s="750"/>
      <c r="HPB282" s="750"/>
      <c r="HPC282" s="750"/>
      <c r="HPD282" s="750"/>
      <c r="HPE282" s="750"/>
      <c r="HPF282" s="750"/>
      <c r="HPG282" s="750"/>
      <c r="HPH282" s="750"/>
      <c r="HPI282" s="750"/>
      <c r="HPJ282" s="750"/>
      <c r="HPK282" s="750"/>
      <c r="HPL282" s="750"/>
      <c r="HPM282" s="750"/>
      <c r="HPN282" s="750"/>
      <c r="HPO282" s="750"/>
      <c r="HPP282" s="750"/>
      <c r="HPQ282" s="750"/>
      <c r="HPR282" s="750"/>
      <c r="HPS282" s="750"/>
      <c r="HPT282" s="750"/>
      <c r="HPU282" s="750"/>
      <c r="HPV282" s="750"/>
      <c r="HPW282" s="750"/>
      <c r="HPX282" s="750"/>
      <c r="HPY282" s="750"/>
      <c r="HPZ282" s="750"/>
      <c r="HQA282" s="750"/>
      <c r="HQB282" s="750"/>
      <c r="HQC282" s="750"/>
      <c r="HQD282" s="748"/>
      <c r="HQE282" s="748"/>
      <c r="HQF282" s="748"/>
      <c r="HQG282" s="748"/>
      <c r="HQH282" s="748"/>
      <c r="HQI282" s="748"/>
      <c r="HQJ282" s="748"/>
      <c r="HQK282" s="748"/>
      <c r="HQL282" s="748"/>
      <c r="HQM282" s="748"/>
      <c r="HQN282" s="748"/>
      <c r="HQO282" s="748"/>
      <c r="HQP282" s="748"/>
      <c r="HQQ282" s="748"/>
      <c r="HQR282" s="748"/>
      <c r="HQS282" s="748"/>
      <c r="HQT282" s="748"/>
      <c r="HQU282" s="748"/>
      <c r="HQV282" s="748"/>
      <c r="HQW282" s="748"/>
      <c r="HQX282" s="748"/>
      <c r="HQY282" s="748"/>
      <c r="HQZ282" s="748"/>
      <c r="HRA282" s="748"/>
      <c r="HRB282" s="749"/>
      <c r="HRC282" s="749"/>
      <c r="HRD282" s="749"/>
      <c r="HRE282" s="749"/>
      <c r="HRF282" s="749"/>
      <c r="HRG282" s="748"/>
      <c r="HRH282" s="748"/>
      <c r="HRI282" s="749"/>
      <c r="HRJ282" s="749"/>
      <c r="HRK282" s="748"/>
      <c r="HRL282" s="748"/>
      <c r="HRM282" s="749"/>
      <c r="HRN282" s="749"/>
      <c r="HRO282" s="748"/>
      <c r="HRP282" s="748"/>
      <c r="HRQ282" s="748"/>
      <c r="HRR282" s="748"/>
      <c r="HRS282" s="748"/>
      <c r="HRT282" s="748"/>
      <c r="HRU282" s="748"/>
      <c r="HRV282" s="749"/>
      <c r="HRW282" s="749"/>
      <c r="HRX282" s="748"/>
      <c r="HRY282" s="748"/>
      <c r="HRZ282" s="749"/>
      <c r="HSA282" s="749"/>
      <c r="HSB282" s="748"/>
      <c r="HSC282" s="748"/>
      <c r="HSD282" s="748"/>
      <c r="HSE282" s="748"/>
      <c r="HSF282" s="748"/>
      <c r="HSG282" s="746"/>
      <c r="HSH282" s="751"/>
      <c r="HSI282" s="748"/>
      <c r="HSJ282" s="748"/>
      <c r="HSK282" s="748"/>
      <c r="HSL282" s="748"/>
      <c r="HSM282" s="748"/>
      <c r="HSN282" s="748"/>
      <c r="HSO282" s="748"/>
      <c r="HSP282" s="750"/>
      <c r="HSQ282" s="750"/>
      <c r="HSR282" s="750"/>
      <c r="HSS282" s="750"/>
      <c r="HST282" s="750"/>
      <c r="HSU282" s="750"/>
      <c r="HSV282" s="750"/>
      <c r="HSW282" s="750"/>
      <c r="HSX282" s="750"/>
      <c r="HSY282" s="750"/>
      <c r="HSZ282" s="750"/>
      <c r="HTA282" s="750"/>
      <c r="HTB282" s="750"/>
      <c r="HTC282" s="750"/>
      <c r="HTD282" s="750"/>
      <c r="HTE282" s="750"/>
      <c r="HTF282" s="750"/>
      <c r="HTG282" s="750"/>
      <c r="HTH282" s="750"/>
      <c r="HTI282" s="750"/>
      <c r="HTJ282" s="750"/>
      <c r="HTK282" s="750"/>
      <c r="HTL282" s="750"/>
      <c r="HTM282" s="750"/>
      <c r="HTN282" s="750"/>
      <c r="HTO282" s="750"/>
      <c r="HTP282" s="750"/>
      <c r="HTQ282" s="750"/>
      <c r="HTR282" s="750"/>
      <c r="HTS282" s="750"/>
      <c r="HTT282" s="750"/>
      <c r="HTU282" s="750"/>
      <c r="HTV282" s="750"/>
      <c r="HTW282" s="750"/>
      <c r="HTX282" s="750"/>
      <c r="HTY282" s="750"/>
      <c r="HTZ282" s="750"/>
      <c r="HUA282" s="750"/>
      <c r="HUB282" s="750"/>
      <c r="HUC282" s="750"/>
      <c r="HUD282" s="750"/>
      <c r="HUE282" s="750"/>
      <c r="HUF282" s="750"/>
      <c r="HUG282" s="750"/>
      <c r="HUH282" s="748"/>
      <c r="HUI282" s="748"/>
      <c r="HUJ282" s="748"/>
      <c r="HUK282" s="748"/>
      <c r="HUL282" s="748"/>
      <c r="HUM282" s="748"/>
      <c r="HUN282" s="748"/>
      <c r="HUO282" s="748"/>
      <c r="HUP282" s="748"/>
      <c r="HUQ282" s="748"/>
      <c r="HUR282" s="748"/>
      <c r="HUS282" s="748"/>
      <c r="HUT282" s="748"/>
      <c r="HUU282" s="748"/>
      <c r="HUV282" s="748"/>
      <c r="HUW282" s="748"/>
      <c r="HUX282" s="748"/>
      <c r="HUY282" s="748"/>
      <c r="HUZ282" s="748"/>
      <c r="HVA282" s="748"/>
      <c r="HVB282" s="748"/>
      <c r="HVC282" s="748"/>
      <c r="HVD282" s="748"/>
      <c r="HVE282" s="748"/>
      <c r="HVF282" s="749"/>
      <c r="HVG282" s="749"/>
      <c r="HVH282" s="749"/>
      <c r="HVI282" s="749"/>
      <c r="HVJ282" s="749"/>
      <c r="HVK282" s="748"/>
      <c r="HVL282" s="748"/>
      <c r="HVM282" s="749"/>
      <c r="HVN282" s="749"/>
      <c r="HVO282" s="748"/>
      <c r="HVP282" s="748"/>
      <c r="HVQ282" s="749"/>
      <c r="HVR282" s="749"/>
      <c r="HVS282" s="748"/>
      <c r="HVT282" s="748"/>
      <c r="HVU282" s="748"/>
      <c r="HVV282" s="748"/>
      <c r="HVW282" s="748"/>
      <c r="HVX282" s="748"/>
      <c r="HVY282" s="748"/>
      <c r="HVZ282" s="749"/>
      <c r="HWA282" s="749"/>
      <c r="HWB282" s="748"/>
      <c r="HWC282" s="748"/>
      <c r="HWD282" s="749"/>
      <c r="HWE282" s="749"/>
      <c r="HWF282" s="748"/>
      <c r="HWG282" s="748"/>
      <c r="HWH282" s="748"/>
      <c r="HWI282" s="748"/>
      <c r="HWJ282" s="748"/>
      <c r="HWK282" s="746"/>
      <c r="HWL282" s="751"/>
      <c r="HWM282" s="748"/>
      <c r="HWN282" s="748"/>
      <c r="HWO282" s="748"/>
      <c r="HWP282" s="748"/>
      <c r="HWQ282" s="748"/>
      <c r="HWR282" s="748"/>
      <c r="HWS282" s="748"/>
      <c r="HWT282" s="750"/>
      <c r="HWU282" s="750"/>
      <c r="HWV282" s="750"/>
      <c r="HWW282" s="750"/>
      <c r="HWX282" s="750"/>
      <c r="HWY282" s="750"/>
      <c r="HWZ282" s="750"/>
      <c r="HXA282" s="750"/>
      <c r="HXB282" s="750"/>
      <c r="HXC282" s="750"/>
      <c r="HXD282" s="750"/>
      <c r="HXE282" s="750"/>
      <c r="HXF282" s="750"/>
      <c r="HXG282" s="750"/>
      <c r="HXH282" s="750"/>
      <c r="HXI282" s="750"/>
      <c r="HXJ282" s="750"/>
      <c r="HXK282" s="750"/>
      <c r="HXL282" s="750"/>
      <c r="HXM282" s="750"/>
      <c r="HXN282" s="750"/>
      <c r="HXO282" s="750"/>
      <c r="HXP282" s="750"/>
      <c r="HXQ282" s="750"/>
      <c r="HXR282" s="750"/>
      <c r="HXS282" s="750"/>
      <c r="HXT282" s="750"/>
      <c r="HXU282" s="750"/>
      <c r="HXV282" s="750"/>
      <c r="HXW282" s="750"/>
      <c r="HXX282" s="750"/>
      <c r="HXY282" s="750"/>
      <c r="HXZ282" s="750"/>
      <c r="HYA282" s="750"/>
      <c r="HYB282" s="750"/>
      <c r="HYC282" s="750"/>
      <c r="HYD282" s="750"/>
      <c r="HYE282" s="750"/>
      <c r="HYF282" s="750"/>
      <c r="HYG282" s="750"/>
      <c r="HYH282" s="750"/>
      <c r="HYI282" s="750"/>
      <c r="HYJ282" s="750"/>
      <c r="HYK282" s="750"/>
      <c r="HYL282" s="748"/>
      <c r="HYM282" s="748"/>
      <c r="HYN282" s="748"/>
      <c r="HYO282" s="748"/>
      <c r="HYP282" s="748"/>
      <c r="HYQ282" s="748"/>
      <c r="HYR282" s="748"/>
      <c r="HYS282" s="748"/>
      <c r="HYT282" s="748"/>
      <c r="HYU282" s="748"/>
      <c r="HYV282" s="748"/>
      <c r="HYW282" s="748"/>
      <c r="HYX282" s="748"/>
      <c r="HYY282" s="748"/>
      <c r="HYZ282" s="748"/>
      <c r="HZA282" s="748"/>
      <c r="HZB282" s="748"/>
      <c r="HZC282" s="748"/>
      <c r="HZD282" s="748"/>
      <c r="HZE282" s="748"/>
      <c r="HZF282" s="748"/>
      <c r="HZG282" s="748"/>
      <c r="HZH282" s="748"/>
      <c r="HZI282" s="748"/>
      <c r="HZJ282" s="749"/>
      <c r="HZK282" s="749"/>
      <c r="HZL282" s="749"/>
      <c r="HZM282" s="749"/>
      <c r="HZN282" s="749"/>
      <c r="HZO282" s="748"/>
      <c r="HZP282" s="748"/>
      <c r="HZQ282" s="749"/>
      <c r="HZR282" s="749"/>
      <c r="HZS282" s="748"/>
      <c r="HZT282" s="748"/>
      <c r="HZU282" s="749"/>
      <c r="HZV282" s="749"/>
      <c r="HZW282" s="748"/>
      <c r="HZX282" s="748"/>
      <c r="HZY282" s="748"/>
      <c r="HZZ282" s="748"/>
      <c r="IAA282" s="748"/>
      <c r="IAB282" s="748"/>
      <c r="IAC282" s="748"/>
      <c r="IAD282" s="749"/>
      <c r="IAE282" s="749"/>
      <c r="IAF282" s="748"/>
      <c r="IAG282" s="748"/>
      <c r="IAH282" s="749"/>
      <c r="IAI282" s="749"/>
      <c r="IAJ282" s="748"/>
      <c r="IAK282" s="748"/>
      <c r="IAL282" s="748"/>
      <c r="IAM282" s="748"/>
      <c r="IAN282" s="748"/>
      <c r="IAO282" s="746"/>
      <c r="IAP282" s="751"/>
      <c r="IAQ282" s="748"/>
      <c r="IAR282" s="748"/>
      <c r="IAS282" s="748"/>
      <c r="IAT282" s="748"/>
      <c r="IAU282" s="748"/>
      <c r="IAV282" s="748"/>
      <c r="IAW282" s="748"/>
      <c r="IAX282" s="750"/>
      <c r="IAY282" s="750"/>
      <c r="IAZ282" s="750"/>
      <c r="IBA282" s="750"/>
      <c r="IBB282" s="750"/>
      <c r="IBC282" s="750"/>
      <c r="IBD282" s="750"/>
      <c r="IBE282" s="750"/>
      <c r="IBF282" s="750"/>
      <c r="IBG282" s="750"/>
      <c r="IBH282" s="750"/>
      <c r="IBI282" s="750"/>
      <c r="IBJ282" s="750"/>
      <c r="IBK282" s="750"/>
      <c r="IBL282" s="750"/>
      <c r="IBM282" s="750"/>
      <c r="IBN282" s="750"/>
      <c r="IBO282" s="750"/>
      <c r="IBP282" s="750"/>
      <c r="IBQ282" s="750"/>
      <c r="IBR282" s="750"/>
      <c r="IBS282" s="750"/>
      <c r="IBT282" s="750"/>
      <c r="IBU282" s="750"/>
      <c r="IBV282" s="750"/>
      <c r="IBW282" s="750"/>
      <c r="IBX282" s="750"/>
      <c r="IBY282" s="750"/>
      <c r="IBZ282" s="750"/>
      <c r="ICA282" s="750"/>
      <c r="ICB282" s="750"/>
      <c r="ICC282" s="750"/>
      <c r="ICD282" s="750"/>
      <c r="ICE282" s="750"/>
      <c r="ICF282" s="750"/>
      <c r="ICG282" s="750"/>
      <c r="ICH282" s="750"/>
      <c r="ICI282" s="750"/>
      <c r="ICJ282" s="750"/>
      <c r="ICK282" s="750"/>
      <c r="ICL282" s="750"/>
      <c r="ICM282" s="750"/>
      <c r="ICN282" s="750"/>
      <c r="ICO282" s="750"/>
      <c r="ICP282" s="748"/>
      <c r="ICQ282" s="748"/>
      <c r="ICR282" s="748"/>
      <c r="ICS282" s="748"/>
      <c r="ICT282" s="748"/>
      <c r="ICU282" s="748"/>
      <c r="ICV282" s="748"/>
      <c r="ICW282" s="748"/>
      <c r="ICX282" s="748"/>
      <c r="ICY282" s="748"/>
      <c r="ICZ282" s="748"/>
      <c r="IDA282" s="748"/>
      <c r="IDB282" s="748"/>
      <c r="IDC282" s="748"/>
      <c r="IDD282" s="748"/>
      <c r="IDE282" s="748"/>
      <c r="IDF282" s="748"/>
      <c r="IDG282" s="748"/>
      <c r="IDH282" s="748"/>
      <c r="IDI282" s="748"/>
      <c r="IDJ282" s="748"/>
      <c r="IDK282" s="748"/>
      <c r="IDL282" s="748"/>
      <c r="IDM282" s="748"/>
      <c r="IDN282" s="749"/>
      <c r="IDO282" s="749"/>
      <c r="IDP282" s="749"/>
      <c r="IDQ282" s="749"/>
      <c r="IDR282" s="749"/>
      <c r="IDS282" s="748"/>
      <c r="IDT282" s="748"/>
      <c r="IDU282" s="749"/>
      <c r="IDV282" s="749"/>
      <c r="IDW282" s="748"/>
      <c r="IDX282" s="748"/>
      <c r="IDY282" s="749"/>
      <c r="IDZ282" s="749"/>
      <c r="IEA282" s="748"/>
      <c r="IEB282" s="748"/>
      <c r="IEC282" s="748"/>
      <c r="IED282" s="748"/>
      <c r="IEE282" s="748"/>
      <c r="IEF282" s="748"/>
      <c r="IEG282" s="748"/>
      <c r="IEH282" s="749"/>
      <c r="IEI282" s="749"/>
      <c r="IEJ282" s="748"/>
      <c r="IEK282" s="748"/>
      <c r="IEL282" s="749"/>
      <c r="IEM282" s="749"/>
      <c r="IEN282" s="748"/>
      <c r="IEO282" s="748"/>
      <c r="IEP282" s="748"/>
      <c r="IEQ282" s="748"/>
      <c r="IER282" s="748"/>
      <c r="IES282" s="746"/>
      <c r="IET282" s="751"/>
      <c r="IEU282" s="748"/>
      <c r="IEV282" s="748"/>
      <c r="IEW282" s="748"/>
      <c r="IEX282" s="748"/>
      <c r="IEY282" s="748"/>
      <c r="IEZ282" s="748"/>
      <c r="IFA282" s="748"/>
      <c r="IFB282" s="750"/>
      <c r="IFC282" s="750"/>
      <c r="IFD282" s="750"/>
      <c r="IFE282" s="750"/>
      <c r="IFF282" s="750"/>
      <c r="IFG282" s="750"/>
      <c r="IFH282" s="750"/>
      <c r="IFI282" s="750"/>
      <c r="IFJ282" s="750"/>
      <c r="IFK282" s="750"/>
      <c r="IFL282" s="750"/>
      <c r="IFM282" s="750"/>
      <c r="IFN282" s="750"/>
      <c r="IFO282" s="750"/>
      <c r="IFP282" s="750"/>
      <c r="IFQ282" s="750"/>
      <c r="IFR282" s="750"/>
      <c r="IFS282" s="750"/>
      <c r="IFT282" s="750"/>
      <c r="IFU282" s="750"/>
      <c r="IFV282" s="750"/>
      <c r="IFW282" s="750"/>
      <c r="IFX282" s="750"/>
      <c r="IFY282" s="750"/>
      <c r="IFZ282" s="750"/>
      <c r="IGA282" s="750"/>
      <c r="IGB282" s="750"/>
      <c r="IGC282" s="750"/>
      <c r="IGD282" s="750"/>
      <c r="IGE282" s="750"/>
      <c r="IGF282" s="750"/>
      <c r="IGG282" s="750"/>
      <c r="IGH282" s="750"/>
      <c r="IGI282" s="750"/>
      <c r="IGJ282" s="750"/>
      <c r="IGK282" s="750"/>
      <c r="IGL282" s="750"/>
      <c r="IGM282" s="750"/>
      <c r="IGN282" s="750"/>
      <c r="IGO282" s="750"/>
      <c r="IGP282" s="750"/>
      <c r="IGQ282" s="750"/>
      <c r="IGR282" s="750"/>
      <c r="IGS282" s="750"/>
      <c r="IGT282" s="748"/>
      <c r="IGU282" s="748"/>
      <c r="IGV282" s="748"/>
      <c r="IGW282" s="748"/>
      <c r="IGX282" s="748"/>
      <c r="IGY282" s="748"/>
      <c r="IGZ282" s="748"/>
      <c r="IHA282" s="748"/>
      <c r="IHB282" s="748"/>
      <c r="IHC282" s="748"/>
      <c r="IHD282" s="748"/>
      <c r="IHE282" s="748"/>
      <c r="IHF282" s="748"/>
      <c r="IHG282" s="748"/>
      <c r="IHH282" s="748"/>
      <c r="IHI282" s="748"/>
      <c r="IHJ282" s="748"/>
      <c r="IHK282" s="748"/>
      <c r="IHL282" s="748"/>
      <c r="IHM282" s="748"/>
      <c r="IHN282" s="748"/>
      <c r="IHO282" s="748"/>
      <c r="IHP282" s="748"/>
      <c r="IHQ282" s="748"/>
      <c r="IHR282" s="749"/>
      <c r="IHS282" s="749"/>
      <c r="IHT282" s="749"/>
      <c r="IHU282" s="749"/>
      <c r="IHV282" s="749"/>
      <c r="IHW282" s="748"/>
      <c r="IHX282" s="748"/>
      <c r="IHY282" s="749"/>
      <c r="IHZ282" s="749"/>
      <c r="IIA282" s="748"/>
      <c r="IIB282" s="748"/>
      <c r="IIC282" s="749"/>
      <c r="IID282" s="749"/>
      <c r="IIE282" s="748"/>
      <c r="IIF282" s="748"/>
      <c r="IIG282" s="748"/>
      <c r="IIH282" s="748"/>
      <c r="III282" s="748"/>
      <c r="IIJ282" s="748"/>
      <c r="IIK282" s="748"/>
      <c r="IIL282" s="749"/>
      <c r="IIM282" s="749"/>
      <c r="IIN282" s="748"/>
      <c r="IIO282" s="748"/>
      <c r="IIP282" s="749"/>
      <c r="IIQ282" s="749"/>
      <c r="IIR282" s="748"/>
      <c r="IIS282" s="748"/>
      <c r="IIT282" s="748"/>
      <c r="IIU282" s="748"/>
      <c r="IIV282" s="748"/>
      <c r="IIW282" s="746"/>
      <c r="IIX282" s="751"/>
      <c r="IIY282" s="748"/>
      <c r="IIZ282" s="748"/>
      <c r="IJA282" s="748"/>
      <c r="IJB282" s="748"/>
      <c r="IJC282" s="748"/>
      <c r="IJD282" s="748"/>
      <c r="IJE282" s="748"/>
      <c r="IJF282" s="750"/>
      <c r="IJG282" s="750"/>
      <c r="IJH282" s="750"/>
      <c r="IJI282" s="750"/>
      <c r="IJJ282" s="750"/>
      <c r="IJK282" s="750"/>
      <c r="IJL282" s="750"/>
      <c r="IJM282" s="750"/>
      <c r="IJN282" s="750"/>
      <c r="IJO282" s="750"/>
      <c r="IJP282" s="750"/>
      <c r="IJQ282" s="750"/>
      <c r="IJR282" s="750"/>
      <c r="IJS282" s="750"/>
      <c r="IJT282" s="750"/>
      <c r="IJU282" s="750"/>
      <c r="IJV282" s="750"/>
      <c r="IJW282" s="750"/>
      <c r="IJX282" s="750"/>
      <c r="IJY282" s="750"/>
      <c r="IJZ282" s="750"/>
      <c r="IKA282" s="750"/>
      <c r="IKB282" s="750"/>
      <c r="IKC282" s="750"/>
      <c r="IKD282" s="750"/>
      <c r="IKE282" s="750"/>
      <c r="IKF282" s="750"/>
      <c r="IKG282" s="750"/>
      <c r="IKH282" s="750"/>
      <c r="IKI282" s="750"/>
      <c r="IKJ282" s="750"/>
      <c r="IKK282" s="750"/>
      <c r="IKL282" s="750"/>
      <c r="IKM282" s="750"/>
      <c r="IKN282" s="750"/>
      <c r="IKO282" s="750"/>
      <c r="IKP282" s="750"/>
      <c r="IKQ282" s="750"/>
      <c r="IKR282" s="750"/>
      <c r="IKS282" s="750"/>
      <c r="IKT282" s="750"/>
      <c r="IKU282" s="750"/>
      <c r="IKV282" s="750"/>
      <c r="IKW282" s="750"/>
      <c r="IKX282" s="748"/>
      <c r="IKY282" s="748"/>
      <c r="IKZ282" s="748"/>
      <c r="ILA282" s="748"/>
      <c r="ILB282" s="748"/>
      <c r="ILC282" s="748"/>
      <c r="ILD282" s="748"/>
      <c r="ILE282" s="748"/>
      <c r="ILF282" s="748"/>
      <c r="ILG282" s="748"/>
      <c r="ILH282" s="748"/>
      <c r="ILI282" s="748"/>
      <c r="ILJ282" s="748"/>
      <c r="ILK282" s="748"/>
      <c r="ILL282" s="748"/>
      <c r="ILM282" s="748"/>
      <c r="ILN282" s="748"/>
      <c r="ILO282" s="748"/>
      <c r="ILP282" s="748"/>
      <c r="ILQ282" s="748"/>
      <c r="ILR282" s="748"/>
      <c r="ILS282" s="748"/>
      <c r="ILT282" s="748"/>
      <c r="ILU282" s="748"/>
      <c r="ILV282" s="749"/>
      <c r="ILW282" s="749"/>
      <c r="ILX282" s="749"/>
      <c r="ILY282" s="749"/>
      <c r="ILZ282" s="749"/>
      <c r="IMA282" s="748"/>
      <c r="IMB282" s="748"/>
      <c r="IMC282" s="749"/>
      <c r="IMD282" s="749"/>
      <c r="IME282" s="748"/>
      <c r="IMF282" s="748"/>
      <c r="IMG282" s="749"/>
      <c r="IMH282" s="749"/>
      <c r="IMI282" s="748"/>
      <c r="IMJ282" s="748"/>
      <c r="IMK282" s="748"/>
      <c r="IML282" s="748"/>
      <c r="IMM282" s="748"/>
      <c r="IMN282" s="748"/>
      <c r="IMO282" s="748"/>
      <c r="IMP282" s="749"/>
      <c r="IMQ282" s="749"/>
      <c r="IMR282" s="748"/>
      <c r="IMS282" s="748"/>
      <c r="IMT282" s="749"/>
      <c r="IMU282" s="749"/>
      <c r="IMV282" s="748"/>
      <c r="IMW282" s="748"/>
      <c r="IMX282" s="748"/>
      <c r="IMY282" s="748"/>
      <c r="IMZ282" s="748"/>
      <c r="INA282" s="746"/>
      <c r="INB282" s="751"/>
      <c r="INC282" s="748"/>
      <c r="IND282" s="748"/>
      <c r="INE282" s="748"/>
      <c r="INF282" s="748"/>
      <c r="ING282" s="748"/>
      <c r="INH282" s="748"/>
      <c r="INI282" s="748"/>
      <c r="INJ282" s="750"/>
      <c r="INK282" s="750"/>
      <c r="INL282" s="750"/>
      <c r="INM282" s="750"/>
      <c r="INN282" s="750"/>
      <c r="INO282" s="750"/>
      <c r="INP282" s="750"/>
      <c r="INQ282" s="750"/>
      <c r="INR282" s="750"/>
      <c r="INS282" s="750"/>
      <c r="INT282" s="750"/>
      <c r="INU282" s="750"/>
      <c r="INV282" s="750"/>
      <c r="INW282" s="750"/>
      <c r="INX282" s="750"/>
      <c r="INY282" s="750"/>
      <c r="INZ282" s="750"/>
      <c r="IOA282" s="750"/>
      <c r="IOB282" s="750"/>
      <c r="IOC282" s="750"/>
      <c r="IOD282" s="750"/>
      <c r="IOE282" s="750"/>
      <c r="IOF282" s="750"/>
      <c r="IOG282" s="750"/>
      <c r="IOH282" s="750"/>
      <c r="IOI282" s="750"/>
      <c r="IOJ282" s="750"/>
      <c r="IOK282" s="750"/>
      <c r="IOL282" s="750"/>
      <c r="IOM282" s="750"/>
      <c r="ION282" s="750"/>
      <c r="IOO282" s="750"/>
      <c r="IOP282" s="750"/>
      <c r="IOQ282" s="750"/>
      <c r="IOR282" s="750"/>
      <c r="IOS282" s="750"/>
      <c r="IOT282" s="750"/>
      <c r="IOU282" s="750"/>
      <c r="IOV282" s="750"/>
      <c r="IOW282" s="750"/>
      <c r="IOX282" s="750"/>
      <c r="IOY282" s="750"/>
      <c r="IOZ282" s="750"/>
      <c r="IPA282" s="750"/>
      <c r="IPB282" s="748"/>
      <c r="IPC282" s="748"/>
      <c r="IPD282" s="748"/>
      <c r="IPE282" s="748"/>
      <c r="IPF282" s="748"/>
      <c r="IPG282" s="748"/>
      <c r="IPH282" s="748"/>
      <c r="IPI282" s="748"/>
      <c r="IPJ282" s="748"/>
      <c r="IPK282" s="748"/>
      <c r="IPL282" s="748"/>
      <c r="IPM282" s="748"/>
      <c r="IPN282" s="748"/>
      <c r="IPO282" s="748"/>
      <c r="IPP282" s="748"/>
      <c r="IPQ282" s="748"/>
      <c r="IPR282" s="748"/>
      <c r="IPS282" s="748"/>
      <c r="IPT282" s="748"/>
      <c r="IPU282" s="748"/>
      <c r="IPV282" s="748"/>
      <c r="IPW282" s="748"/>
      <c r="IPX282" s="748"/>
      <c r="IPY282" s="748"/>
      <c r="IPZ282" s="749"/>
      <c r="IQA282" s="749"/>
      <c r="IQB282" s="749"/>
      <c r="IQC282" s="749"/>
      <c r="IQD282" s="749"/>
      <c r="IQE282" s="748"/>
      <c r="IQF282" s="748"/>
      <c r="IQG282" s="749"/>
      <c r="IQH282" s="749"/>
      <c r="IQI282" s="748"/>
      <c r="IQJ282" s="748"/>
      <c r="IQK282" s="749"/>
      <c r="IQL282" s="749"/>
      <c r="IQM282" s="748"/>
      <c r="IQN282" s="748"/>
      <c r="IQO282" s="748"/>
      <c r="IQP282" s="748"/>
      <c r="IQQ282" s="748"/>
      <c r="IQR282" s="748"/>
      <c r="IQS282" s="748"/>
      <c r="IQT282" s="749"/>
      <c r="IQU282" s="749"/>
      <c r="IQV282" s="748"/>
      <c r="IQW282" s="748"/>
      <c r="IQX282" s="749"/>
      <c r="IQY282" s="749"/>
      <c r="IQZ282" s="748"/>
      <c r="IRA282" s="748"/>
      <c r="IRB282" s="748"/>
      <c r="IRC282" s="748"/>
      <c r="IRD282" s="748"/>
      <c r="IRE282" s="746"/>
      <c r="IRF282" s="751"/>
      <c r="IRG282" s="748"/>
      <c r="IRH282" s="748"/>
      <c r="IRI282" s="748"/>
      <c r="IRJ282" s="748"/>
      <c r="IRK282" s="748"/>
      <c r="IRL282" s="748"/>
      <c r="IRM282" s="748"/>
      <c r="IRN282" s="750"/>
      <c r="IRO282" s="750"/>
      <c r="IRP282" s="750"/>
      <c r="IRQ282" s="750"/>
      <c r="IRR282" s="750"/>
      <c r="IRS282" s="750"/>
      <c r="IRT282" s="750"/>
      <c r="IRU282" s="750"/>
      <c r="IRV282" s="750"/>
      <c r="IRW282" s="750"/>
      <c r="IRX282" s="750"/>
      <c r="IRY282" s="750"/>
      <c r="IRZ282" s="750"/>
      <c r="ISA282" s="750"/>
      <c r="ISB282" s="750"/>
      <c r="ISC282" s="750"/>
      <c r="ISD282" s="750"/>
      <c r="ISE282" s="750"/>
      <c r="ISF282" s="750"/>
      <c r="ISG282" s="750"/>
      <c r="ISH282" s="750"/>
      <c r="ISI282" s="750"/>
      <c r="ISJ282" s="750"/>
      <c r="ISK282" s="750"/>
      <c r="ISL282" s="750"/>
      <c r="ISM282" s="750"/>
      <c r="ISN282" s="750"/>
      <c r="ISO282" s="750"/>
      <c r="ISP282" s="750"/>
      <c r="ISQ282" s="750"/>
      <c r="ISR282" s="750"/>
      <c r="ISS282" s="750"/>
      <c r="IST282" s="750"/>
      <c r="ISU282" s="750"/>
      <c r="ISV282" s="750"/>
      <c r="ISW282" s="750"/>
      <c r="ISX282" s="750"/>
      <c r="ISY282" s="750"/>
      <c r="ISZ282" s="750"/>
      <c r="ITA282" s="750"/>
      <c r="ITB282" s="750"/>
      <c r="ITC282" s="750"/>
      <c r="ITD282" s="750"/>
      <c r="ITE282" s="750"/>
      <c r="ITF282" s="748"/>
      <c r="ITG282" s="748"/>
      <c r="ITH282" s="748"/>
      <c r="ITI282" s="748"/>
      <c r="ITJ282" s="748"/>
      <c r="ITK282" s="748"/>
      <c r="ITL282" s="748"/>
      <c r="ITM282" s="748"/>
      <c r="ITN282" s="748"/>
      <c r="ITO282" s="748"/>
      <c r="ITP282" s="748"/>
      <c r="ITQ282" s="748"/>
      <c r="ITR282" s="748"/>
      <c r="ITS282" s="748"/>
      <c r="ITT282" s="748"/>
      <c r="ITU282" s="748"/>
      <c r="ITV282" s="748"/>
      <c r="ITW282" s="748"/>
      <c r="ITX282" s="748"/>
      <c r="ITY282" s="748"/>
      <c r="ITZ282" s="748"/>
      <c r="IUA282" s="748"/>
      <c r="IUB282" s="748"/>
      <c r="IUC282" s="748"/>
      <c r="IUD282" s="749"/>
      <c r="IUE282" s="749"/>
      <c r="IUF282" s="749"/>
      <c r="IUG282" s="749"/>
      <c r="IUH282" s="749"/>
      <c r="IUI282" s="748"/>
      <c r="IUJ282" s="748"/>
      <c r="IUK282" s="749"/>
      <c r="IUL282" s="749"/>
      <c r="IUM282" s="748"/>
      <c r="IUN282" s="748"/>
      <c r="IUO282" s="749"/>
      <c r="IUP282" s="749"/>
      <c r="IUQ282" s="748"/>
      <c r="IUR282" s="748"/>
      <c r="IUS282" s="748"/>
      <c r="IUT282" s="748"/>
      <c r="IUU282" s="748"/>
      <c r="IUV282" s="748"/>
      <c r="IUW282" s="748"/>
      <c r="IUX282" s="749"/>
      <c r="IUY282" s="749"/>
      <c r="IUZ282" s="748"/>
      <c r="IVA282" s="748"/>
      <c r="IVB282" s="749"/>
      <c r="IVC282" s="749"/>
      <c r="IVD282" s="748"/>
      <c r="IVE282" s="748"/>
      <c r="IVF282" s="748"/>
      <c r="IVG282" s="748"/>
      <c r="IVH282" s="748"/>
      <c r="IVI282" s="746"/>
      <c r="IVJ282" s="751"/>
      <c r="IVK282" s="748"/>
      <c r="IVL282" s="748"/>
      <c r="IVM282" s="748"/>
      <c r="IVN282" s="748"/>
      <c r="IVO282" s="748"/>
      <c r="IVP282" s="748"/>
      <c r="IVQ282" s="748"/>
      <c r="IVR282" s="750"/>
      <c r="IVS282" s="750"/>
      <c r="IVT282" s="750"/>
      <c r="IVU282" s="750"/>
      <c r="IVV282" s="750"/>
      <c r="IVW282" s="750"/>
      <c r="IVX282" s="750"/>
      <c r="IVY282" s="750"/>
      <c r="IVZ282" s="750"/>
      <c r="IWA282" s="750"/>
      <c r="IWB282" s="750"/>
      <c r="IWC282" s="750"/>
      <c r="IWD282" s="750"/>
      <c r="IWE282" s="750"/>
      <c r="IWF282" s="750"/>
      <c r="IWG282" s="750"/>
      <c r="IWH282" s="750"/>
      <c r="IWI282" s="750"/>
      <c r="IWJ282" s="750"/>
      <c r="IWK282" s="750"/>
      <c r="IWL282" s="750"/>
      <c r="IWM282" s="750"/>
      <c r="IWN282" s="750"/>
      <c r="IWO282" s="750"/>
      <c r="IWP282" s="750"/>
      <c r="IWQ282" s="750"/>
      <c r="IWR282" s="750"/>
      <c r="IWS282" s="750"/>
      <c r="IWT282" s="750"/>
      <c r="IWU282" s="750"/>
      <c r="IWV282" s="750"/>
      <c r="IWW282" s="750"/>
      <c r="IWX282" s="750"/>
      <c r="IWY282" s="750"/>
      <c r="IWZ282" s="750"/>
      <c r="IXA282" s="750"/>
      <c r="IXB282" s="750"/>
      <c r="IXC282" s="750"/>
      <c r="IXD282" s="750"/>
      <c r="IXE282" s="750"/>
      <c r="IXF282" s="750"/>
      <c r="IXG282" s="750"/>
      <c r="IXH282" s="750"/>
      <c r="IXI282" s="750"/>
      <c r="IXJ282" s="748"/>
      <c r="IXK282" s="748"/>
      <c r="IXL282" s="748"/>
      <c r="IXM282" s="748"/>
      <c r="IXN282" s="748"/>
      <c r="IXO282" s="748"/>
      <c r="IXP282" s="748"/>
      <c r="IXQ282" s="748"/>
      <c r="IXR282" s="748"/>
      <c r="IXS282" s="748"/>
      <c r="IXT282" s="748"/>
      <c r="IXU282" s="748"/>
      <c r="IXV282" s="748"/>
      <c r="IXW282" s="748"/>
      <c r="IXX282" s="748"/>
      <c r="IXY282" s="748"/>
      <c r="IXZ282" s="748"/>
      <c r="IYA282" s="748"/>
      <c r="IYB282" s="748"/>
      <c r="IYC282" s="748"/>
      <c r="IYD282" s="748"/>
      <c r="IYE282" s="748"/>
      <c r="IYF282" s="748"/>
      <c r="IYG282" s="748"/>
      <c r="IYH282" s="749"/>
      <c r="IYI282" s="749"/>
      <c r="IYJ282" s="749"/>
      <c r="IYK282" s="749"/>
      <c r="IYL282" s="749"/>
      <c r="IYM282" s="748"/>
      <c r="IYN282" s="748"/>
      <c r="IYO282" s="749"/>
      <c r="IYP282" s="749"/>
      <c r="IYQ282" s="748"/>
      <c r="IYR282" s="748"/>
      <c r="IYS282" s="749"/>
      <c r="IYT282" s="749"/>
      <c r="IYU282" s="748"/>
      <c r="IYV282" s="748"/>
      <c r="IYW282" s="748"/>
      <c r="IYX282" s="748"/>
      <c r="IYY282" s="748"/>
      <c r="IYZ282" s="748"/>
      <c r="IZA282" s="748"/>
      <c r="IZB282" s="749"/>
      <c r="IZC282" s="749"/>
      <c r="IZD282" s="748"/>
      <c r="IZE282" s="748"/>
      <c r="IZF282" s="749"/>
      <c r="IZG282" s="749"/>
      <c r="IZH282" s="748"/>
      <c r="IZI282" s="748"/>
      <c r="IZJ282" s="748"/>
      <c r="IZK282" s="748"/>
      <c r="IZL282" s="748"/>
      <c r="IZM282" s="746"/>
      <c r="IZN282" s="751"/>
      <c r="IZO282" s="748"/>
      <c r="IZP282" s="748"/>
      <c r="IZQ282" s="748"/>
      <c r="IZR282" s="748"/>
      <c r="IZS282" s="748"/>
      <c r="IZT282" s="748"/>
      <c r="IZU282" s="748"/>
      <c r="IZV282" s="750"/>
      <c r="IZW282" s="750"/>
      <c r="IZX282" s="750"/>
      <c r="IZY282" s="750"/>
      <c r="IZZ282" s="750"/>
      <c r="JAA282" s="750"/>
      <c r="JAB282" s="750"/>
      <c r="JAC282" s="750"/>
      <c r="JAD282" s="750"/>
      <c r="JAE282" s="750"/>
      <c r="JAF282" s="750"/>
      <c r="JAG282" s="750"/>
      <c r="JAH282" s="750"/>
      <c r="JAI282" s="750"/>
      <c r="JAJ282" s="750"/>
      <c r="JAK282" s="750"/>
      <c r="JAL282" s="750"/>
      <c r="JAM282" s="750"/>
      <c r="JAN282" s="750"/>
      <c r="JAO282" s="750"/>
      <c r="JAP282" s="750"/>
      <c r="JAQ282" s="750"/>
      <c r="JAR282" s="750"/>
      <c r="JAS282" s="750"/>
      <c r="JAT282" s="750"/>
      <c r="JAU282" s="750"/>
      <c r="JAV282" s="750"/>
      <c r="JAW282" s="750"/>
      <c r="JAX282" s="750"/>
      <c r="JAY282" s="750"/>
      <c r="JAZ282" s="750"/>
      <c r="JBA282" s="750"/>
      <c r="JBB282" s="750"/>
      <c r="JBC282" s="750"/>
      <c r="JBD282" s="750"/>
      <c r="JBE282" s="750"/>
      <c r="JBF282" s="750"/>
      <c r="JBG282" s="750"/>
      <c r="JBH282" s="750"/>
      <c r="JBI282" s="750"/>
      <c r="JBJ282" s="750"/>
      <c r="JBK282" s="750"/>
      <c r="JBL282" s="750"/>
      <c r="JBM282" s="750"/>
      <c r="JBN282" s="748"/>
      <c r="JBO282" s="748"/>
      <c r="JBP282" s="748"/>
      <c r="JBQ282" s="748"/>
      <c r="JBR282" s="748"/>
      <c r="JBS282" s="748"/>
      <c r="JBT282" s="748"/>
      <c r="JBU282" s="748"/>
      <c r="JBV282" s="748"/>
      <c r="JBW282" s="748"/>
      <c r="JBX282" s="748"/>
      <c r="JBY282" s="748"/>
      <c r="JBZ282" s="748"/>
      <c r="JCA282" s="748"/>
      <c r="JCB282" s="748"/>
      <c r="JCC282" s="748"/>
      <c r="JCD282" s="748"/>
      <c r="JCE282" s="748"/>
      <c r="JCF282" s="748"/>
      <c r="JCG282" s="748"/>
      <c r="JCH282" s="748"/>
      <c r="JCI282" s="748"/>
      <c r="JCJ282" s="748"/>
      <c r="JCK282" s="748"/>
      <c r="JCL282" s="749"/>
      <c r="JCM282" s="749"/>
      <c r="JCN282" s="749"/>
      <c r="JCO282" s="749"/>
      <c r="JCP282" s="749"/>
      <c r="JCQ282" s="748"/>
      <c r="JCR282" s="748"/>
      <c r="JCS282" s="749"/>
      <c r="JCT282" s="749"/>
      <c r="JCU282" s="748"/>
      <c r="JCV282" s="748"/>
      <c r="JCW282" s="749"/>
      <c r="JCX282" s="749"/>
      <c r="JCY282" s="748"/>
      <c r="JCZ282" s="748"/>
      <c r="JDA282" s="748"/>
      <c r="JDB282" s="748"/>
      <c r="JDC282" s="748"/>
      <c r="JDD282" s="748"/>
      <c r="JDE282" s="748"/>
      <c r="JDF282" s="749"/>
      <c r="JDG282" s="749"/>
      <c r="JDH282" s="748"/>
      <c r="JDI282" s="748"/>
      <c r="JDJ282" s="749"/>
      <c r="JDK282" s="749"/>
      <c r="JDL282" s="748"/>
      <c r="JDM282" s="748"/>
      <c r="JDN282" s="748"/>
      <c r="JDO282" s="748"/>
      <c r="JDP282" s="748"/>
      <c r="JDQ282" s="746"/>
      <c r="JDR282" s="751"/>
      <c r="JDS282" s="748"/>
      <c r="JDT282" s="748"/>
      <c r="JDU282" s="748"/>
      <c r="JDV282" s="748"/>
      <c r="JDW282" s="748"/>
      <c r="JDX282" s="748"/>
      <c r="JDY282" s="748"/>
      <c r="JDZ282" s="750"/>
      <c r="JEA282" s="750"/>
      <c r="JEB282" s="750"/>
      <c r="JEC282" s="750"/>
      <c r="JED282" s="750"/>
      <c r="JEE282" s="750"/>
      <c r="JEF282" s="750"/>
      <c r="JEG282" s="750"/>
      <c r="JEH282" s="750"/>
      <c r="JEI282" s="750"/>
      <c r="JEJ282" s="750"/>
      <c r="JEK282" s="750"/>
      <c r="JEL282" s="750"/>
      <c r="JEM282" s="750"/>
      <c r="JEN282" s="750"/>
      <c r="JEO282" s="750"/>
      <c r="JEP282" s="750"/>
      <c r="JEQ282" s="750"/>
      <c r="JER282" s="750"/>
      <c r="JES282" s="750"/>
      <c r="JET282" s="750"/>
      <c r="JEU282" s="750"/>
      <c r="JEV282" s="750"/>
      <c r="JEW282" s="750"/>
      <c r="JEX282" s="750"/>
      <c r="JEY282" s="750"/>
      <c r="JEZ282" s="750"/>
      <c r="JFA282" s="750"/>
      <c r="JFB282" s="750"/>
      <c r="JFC282" s="750"/>
      <c r="JFD282" s="750"/>
      <c r="JFE282" s="750"/>
      <c r="JFF282" s="750"/>
      <c r="JFG282" s="750"/>
      <c r="JFH282" s="750"/>
      <c r="JFI282" s="750"/>
      <c r="JFJ282" s="750"/>
      <c r="JFK282" s="750"/>
      <c r="JFL282" s="750"/>
      <c r="JFM282" s="750"/>
      <c r="JFN282" s="750"/>
      <c r="JFO282" s="750"/>
      <c r="JFP282" s="750"/>
      <c r="JFQ282" s="750"/>
      <c r="JFR282" s="748"/>
      <c r="JFS282" s="748"/>
      <c r="JFT282" s="748"/>
      <c r="JFU282" s="748"/>
      <c r="JFV282" s="748"/>
      <c r="JFW282" s="748"/>
      <c r="JFX282" s="748"/>
      <c r="JFY282" s="748"/>
      <c r="JFZ282" s="748"/>
      <c r="JGA282" s="748"/>
      <c r="JGB282" s="748"/>
      <c r="JGC282" s="748"/>
      <c r="JGD282" s="748"/>
      <c r="JGE282" s="748"/>
      <c r="JGF282" s="748"/>
      <c r="JGG282" s="748"/>
      <c r="JGH282" s="748"/>
      <c r="JGI282" s="748"/>
      <c r="JGJ282" s="748"/>
      <c r="JGK282" s="748"/>
      <c r="JGL282" s="748"/>
      <c r="JGM282" s="748"/>
      <c r="JGN282" s="748"/>
      <c r="JGO282" s="748"/>
      <c r="JGP282" s="749"/>
      <c r="JGQ282" s="749"/>
      <c r="JGR282" s="749"/>
      <c r="JGS282" s="749"/>
      <c r="JGT282" s="749"/>
      <c r="JGU282" s="748"/>
      <c r="JGV282" s="748"/>
      <c r="JGW282" s="749"/>
      <c r="JGX282" s="749"/>
      <c r="JGY282" s="748"/>
      <c r="JGZ282" s="748"/>
      <c r="JHA282" s="749"/>
      <c r="JHB282" s="749"/>
      <c r="JHC282" s="748"/>
      <c r="JHD282" s="748"/>
      <c r="JHE282" s="748"/>
      <c r="JHF282" s="748"/>
      <c r="JHG282" s="748"/>
      <c r="JHH282" s="748"/>
      <c r="JHI282" s="748"/>
      <c r="JHJ282" s="749"/>
      <c r="JHK282" s="749"/>
      <c r="JHL282" s="748"/>
      <c r="JHM282" s="748"/>
      <c r="JHN282" s="749"/>
      <c r="JHO282" s="749"/>
      <c r="JHP282" s="748"/>
      <c r="JHQ282" s="748"/>
      <c r="JHR282" s="748"/>
      <c r="JHS282" s="748"/>
      <c r="JHT282" s="748"/>
      <c r="JHU282" s="746"/>
      <c r="JHV282" s="751"/>
      <c r="JHW282" s="748"/>
      <c r="JHX282" s="748"/>
      <c r="JHY282" s="748"/>
      <c r="JHZ282" s="748"/>
      <c r="JIA282" s="748"/>
      <c r="JIB282" s="748"/>
      <c r="JIC282" s="748"/>
      <c r="JID282" s="750"/>
      <c r="JIE282" s="750"/>
      <c r="JIF282" s="750"/>
      <c r="JIG282" s="750"/>
      <c r="JIH282" s="750"/>
      <c r="JII282" s="750"/>
      <c r="JIJ282" s="750"/>
      <c r="JIK282" s="750"/>
      <c r="JIL282" s="750"/>
      <c r="JIM282" s="750"/>
      <c r="JIN282" s="750"/>
      <c r="JIO282" s="750"/>
      <c r="JIP282" s="750"/>
      <c r="JIQ282" s="750"/>
      <c r="JIR282" s="750"/>
      <c r="JIS282" s="750"/>
      <c r="JIT282" s="750"/>
      <c r="JIU282" s="750"/>
      <c r="JIV282" s="750"/>
      <c r="JIW282" s="750"/>
      <c r="JIX282" s="750"/>
      <c r="JIY282" s="750"/>
      <c r="JIZ282" s="750"/>
      <c r="JJA282" s="750"/>
      <c r="JJB282" s="750"/>
      <c r="JJC282" s="750"/>
      <c r="JJD282" s="750"/>
      <c r="JJE282" s="750"/>
      <c r="JJF282" s="750"/>
      <c r="JJG282" s="750"/>
      <c r="JJH282" s="750"/>
      <c r="JJI282" s="750"/>
      <c r="JJJ282" s="750"/>
      <c r="JJK282" s="750"/>
      <c r="JJL282" s="750"/>
      <c r="JJM282" s="750"/>
      <c r="JJN282" s="750"/>
      <c r="JJO282" s="750"/>
      <c r="JJP282" s="750"/>
      <c r="JJQ282" s="750"/>
      <c r="JJR282" s="750"/>
      <c r="JJS282" s="750"/>
      <c r="JJT282" s="750"/>
      <c r="JJU282" s="750"/>
      <c r="JJV282" s="748"/>
      <c r="JJW282" s="748"/>
      <c r="JJX282" s="748"/>
      <c r="JJY282" s="748"/>
      <c r="JJZ282" s="748"/>
      <c r="JKA282" s="748"/>
      <c r="JKB282" s="748"/>
      <c r="JKC282" s="748"/>
      <c r="JKD282" s="748"/>
      <c r="JKE282" s="748"/>
      <c r="JKF282" s="748"/>
      <c r="JKG282" s="748"/>
      <c r="JKH282" s="748"/>
      <c r="JKI282" s="748"/>
      <c r="JKJ282" s="748"/>
      <c r="JKK282" s="748"/>
      <c r="JKL282" s="748"/>
      <c r="JKM282" s="748"/>
      <c r="JKN282" s="748"/>
      <c r="JKO282" s="748"/>
      <c r="JKP282" s="748"/>
      <c r="JKQ282" s="748"/>
      <c r="JKR282" s="748"/>
      <c r="JKS282" s="748"/>
      <c r="JKT282" s="749"/>
      <c r="JKU282" s="749"/>
      <c r="JKV282" s="749"/>
      <c r="JKW282" s="749"/>
      <c r="JKX282" s="749"/>
      <c r="JKY282" s="748"/>
      <c r="JKZ282" s="748"/>
      <c r="JLA282" s="749"/>
      <c r="JLB282" s="749"/>
      <c r="JLC282" s="748"/>
      <c r="JLD282" s="748"/>
      <c r="JLE282" s="749"/>
      <c r="JLF282" s="749"/>
      <c r="JLG282" s="748"/>
      <c r="JLH282" s="748"/>
      <c r="JLI282" s="748"/>
      <c r="JLJ282" s="748"/>
      <c r="JLK282" s="748"/>
      <c r="JLL282" s="748"/>
      <c r="JLM282" s="748"/>
      <c r="JLN282" s="749"/>
      <c r="JLO282" s="749"/>
      <c r="JLP282" s="748"/>
      <c r="JLQ282" s="748"/>
      <c r="JLR282" s="749"/>
      <c r="JLS282" s="749"/>
      <c r="JLT282" s="748"/>
      <c r="JLU282" s="748"/>
      <c r="JLV282" s="748"/>
      <c r="JLW282" s="748"/>
      <c r="JLX282" s="748"/>
      <c r="JLY282" s="746"/>
      <c r="JLZ282" s="751"/>
      <c r="JMA282" s="748"/>
      <c r="JMB282" s="748"/>
      <c r="JMC282" s="748"/>
      <c r="JMD282" s="748"/>
      <c r="JME282" s="748"/>
      <c r="JMF282" s="748"/>
      <c r="JMG282" s="748"/>
      <c r="JMH282" s="750"/>
      <c r="JMI282" s="750"/>
      <c r="JMJ282" s="750"/>
      <c r="JMK282" s="750"/>
      <c r="JML282" s="750"/>
      <c r="JMM282" s="750"/>
      <c r="JMN282" s="750"/>
      <c r="JMO282" s="750"/>
      <c r="JMP282" s="750"/>
      <c r="JMQ282" s="750"/>
      <c r="JMR282" s="750"/>
      <c r="JMS282" s="750"/>
      <c r="JMT282" s="750"/>
      <c r="JMU282" s="750"/>
      <c r="JMV282" s="750"/>
      <c r="JMW282" s="750"/>
      <c r="JMX282" s="750"/>
      <c r="JMY282" s="750"/>
      <c r="JMZ282" s="750"/>
      <c r="JNA282" s="750"/>
      <c r="JNB282" s="750"/>
      <c r="JNC282" s="750"/>
      <c r="JND282" s="750"/>
      <c r="JNE282" s="750"/>
      <c r="JNF282" s="750"/>
      <c r="JNG282" s="750"/>
      <c r="JNH282" s="750"/>
      <c r="JNI282" s="750"/>
      <c r="JNJ282" s="750"/>
      <c r="JNK282" s="750"/>
      <c r="JNL282" s="750"/>
      <c r="JNM282" s="750"/>
      <c r="JNN282" s="750"/>
      <c r="JNO282" s="750"/>
      <c r="JNP282" s="750"/>
      <c r="JNQ282" s="750"/>
      <c r="JNR282" s="750"/>
      <c r="JNS282" s="750"/>
      <c r="JNT282" s="750"/>
      <c r="JNU282" s="750"/>
      <c r="JNV282" s="750"/>
      <c r="JNW282" s="750"/>
      <c r="JNX282" s="750"/>
      <c r="JNY282" s="750"/>
      <c r="JNZ282" s="748"/>
      <c r="JOA282" s="748"/>
      <c r="JOB282" s="748"/>
      <c r="JOC282" s="748"/>
      <c r="JOD282" s="748"/>
      <c r="JOE282" s="748"/>
      <c r="JOF282" s="748"/>
      <c r="JOG282" s="748"/>
      <c r="JOH282" s="748"/>
      <c r="JOI282" s="748"/>
      <c r="JOJ282" s="748"/>
      <c r="JOK282" s="748"/>
      <c r="JOL282" s="748"/>
      <c r="JOM282" s="748"/>
      <c r="JON282" s="748"/>
      <c r="JOO282" s="748"/>
      <c r="JOP282" s="748"/>
      <c r="JOQ282" s="748"/>
      <c r="JOR282" s="748"/>
      <c r="JOS282" s="748"/>
      <c r="JOT282" s="748"/>
      <c r="JOU282" s="748"/>
      <c r="JOV282" s="748"/>
      <c r="JOW282" s="748"/>
      <c r="JOX282" s="749"/>
      <c r="JOY282" s="749"/>
      <c r="JOZ282" s="749"/>
      <c r="JPA282" s="749"/>
      <c r="JPB282" s="749"/>
      <c r="JPC282" s="748"/>
      <c r="JPD282" s="748"/>
      <c r="JPE282" s="749"/>
      <c r="JPF282" s="749"/>
      <c r="JPG282" s="748"/>
      <c r="JPH282" s="748"/>
      <c r="JPI282" s="749"/>
      <c r="JPJ282" s="749"/>
      <c r="JPK282" s="748"/>
      <c r="JPL282" s="748"/>
      <c r="JPM282" s="748"/>
      <c r="JPN282" s="748"/>
      <c r="JPO282" s="748"/>
      <c r="JPP282" s="748"/>
      <c r="JPQ282" s="748"/>
      <c r="JPR282" s="749"/>
      <c r="JPS282" s="749"/>
      <c r="JPT282" s="748"/>
      <c r="JPU282" s="748"/>
      <c r="JPV282" s="749"/>
      <c r="JPW282" s="749"/>
      <c r="JPX282" s="748"/>
      <c r="JPY282" s="748"/>
      <c r="JPZ282" s="748"/>
      <c r="JQA282" s="748"/>
      <c r="JQB282" s="748"/>
      <c r="JQC282" s="746"/>
      <c r="JQD282" s="751"/>
      <c r="JQE282" s="748"/>
      <c r="JQF282" s="748"/>
      <c r="JQG282" s="748"/>
      <c r="JQH282" s="748"/>
      <c r="JQI282" s="748"/>
      <c r="JQJ282" s="748"/>
      <c r="JQK282" s="748"/>
      <c r="JQL282" s="750"/>
      <c r="JQM282" s="750"/>
      <c r="JQN282" s="750"/>
      <c r="JQO282" s="750"/>
      <c r="JQP282" s="750"/>
      <c r="JQQ282" s="750"/>
      <c r="JQR282" s="750"/>
      <c r="JQS282" s="750"/>
      <c r="JQT282" s="750"/>
      <c r="JQU282" s="750"/>
      <c r="JQV282" s="750"/>
      <c r="JQW282" s="750"/>
      <c r="JQX282" s="750"/>
      <c r="JQY282" s="750"/>
      <c r="JQZ282" s="750"/>
      <c r="JRA282" s="750"/>
      <c r="JRB282" s="750"/>
      <c r="JRC282" s="750"/>
      <c r="JRD282" s="750"/>
      <c r="JRE282" s="750"/>
      <c r="JRF282" s="750"/>
      <c r="JRG282" s="750"/>
      <c r="JRH282" s="750"/>
      <c r="JRI282" s="750"/>
      <c r="JRJ282" s="750"/>
      <c r="JRK282" s="750"/>
      <c r="JRL282" s="750"/>
      <c r="JRM282" s="750"/>
      <c r="JRN282" s="750"/>
      <c r="JRO282" s="750"/>
      <c r="JRP282" s="750"/>
      <c r="JRQ282" s="750"/>
      <c r="JRR282" s="750"/>
      <c r="JRS282" s="750"/>
      <c r="JRT282" s="750"/>
      <c r="JRU282" s="750"/>
      <c r="JRV282" s="750"/>
      <c r="JRW282" s="750"/>
      <c r="JRX282" s="750"/>
      <c r="JRY282" s="750"/>
      <c r="JRZ282" s="750"/>
      <c r="JSA282" s="750"/>
      <c r="JSB282" s="750"/>
      <c r="JSC282" s="750"/>
      <c r="JSD282" s="748"/>
      <c r="JSE282" s="748"/>
      <c r="JSF282" s="748"/>
      <c r="JSG282" s="748"/>
      <c r="JSH282" s="748"/>
      <c r="JSI282" s="748"/>
      <c r="JSJ282" s="748"/>
      <c r="JSK282" s="748"/>
      <c r="JSL282" s="748"/>
      <c r="JSM282" s="748"/>
      <c r="JSN282" s="748"/>
      <c r="JSO282" s="748"/>
      <c r="JSP282" s="748"/>
      <c r="JSQ282" s="748"/>
      <c r="JSR282" s="748"/>
      <c r="JSS282" s="748"/>
      <c r="JST282" s="748"/>
      <c r="JSU282" s="748"/>
      <c r="JSV282" s="748"/>
      <c r="JSW282" s="748"/>
      <c r="JSX282" s="748"/>
      <c r="JSY282" s="748"/>
      <c r="JSZ282" s="748"/>
      <c r="JTA282" s="748"/>
      <c r="JTB282" s="749"/>
      <c r="JTC282" s="749"/>
      <c r="JTD282" s="749"/>
      <c r="JTE282" s="749"/>
      <c r="JTF282" s="749"/>
      <c r="JTG282" s="748"/>
      <c r="JTH282" s="748"/>
      <c r="JTI282" s="749"/>
      <c r="JTJ282" s="749"/>
      <c r="JTK282" s="748"/>
      <c r="JTL282" s="748"/>
      <c r="JTM282" s="749"/>
      <c r="JTN282" s="749"/>
      <c r="JTO282" s="748"/>
      <c r="JTP282" s="748"/>
      <c r="JTQ282" s="748"/>
      <c r="JTR282" s="748"/>
      <c r="JTS282" s="748"/>
      <c r="JTT282" s="748"/>
      <c r="JTU282" s="748"/>
      <c r="JTV282" s="749"/>
      <c r="JTW282" s="749"/>
      <c r="JTX282" s="748"/>
      <c r="JTY282" s="748"/>
      <c r="JTZ282" s="749"/>
      <c r="JUA282" s="749"/>
      <c r="JUB282" s="748"/>
      <c r="JUC282" s="748"/>
      <c r="JUD282" s="748"/>
      <c r="JUE282" s="748"/>
      <c r="JUF282" s="748"/>
      <c r="JUG282" s="746"/>
      <c r="JUH282" s="751"/>
      <c r="JUI282" s="748"/>
      <c r="JUJ282" s="748"/>
      <c r="JUK282" s="748"/>
      <c r="JUL282" s="748"/>
      <c r="JUM282" s="748"/>
      <c r="JUN282" s="748"/>
      <c r="JUO282" s="748"/>
      <c r="JUP282" s="750"/>
      <c r="JUQ282" s="750"/>
      <c r="JUR282" s="750"/>
      <c r="JUS282" s="750"/>
      <c r="JUT282" s="750"/>
      <c r="JUU282" s="750"/>
      <c r="JUV282" s="750"/>
      <c r="JUW282" s="750"/>
      <c r="JUX282" s="750"/>
      <c r="JUY282" s="750"/>
      <c r="JUZ282" s="750"/>
      <c r="JVA282" s="750"/>
      <c r="JVB282" s="750"/>
      <c r="JVC282" s="750"/>
      <c r="JVD282" s="750"/>
      <c r="JVE282" s="750"/>
      <c r="JVF282" s="750"/>
      <c r="JVG282" s="750"/>
      <c r="JVH282" s="750"/>
      <c r="JVI282" s="750"/>
      <c r="JVJ282" s="750"/>
      <c r="JVK282" s="750"/>
      <c r="JVL282" s="750"/>
      <c r="JVM282" s="750"/>
      <c r="JVN282" s="750"/>
      <c r="JVO282" s="750"/>
      <c r="JVP282" s="750"/>
      <c r="JVQ282" s="750"/>
      <c r="JVR282" s="750"/>
      <c r="JVS282" s="750"/>
      <c r="JVT282" s="750"/>
      <c r="JVU282" s="750"/>
      <c r="JVV282" s="750"/>
      <c r="JVW282" s="750"/>
      <c r="JVX282" s="750"/>
      <c r="JVY282" s="750"/>
      <c r="JVZ282" s="750"/>
      <c r="JWA282" s="750"/>
      <c r="JWB282" s="750"/>
      <c r="JWC282" s="750"/>
      <c r="JWD282" s="750"/>
      <c r="JWE282" s="750"/>
      <c r="JWF282" s="750"/>
      <c r="JWG282" s="750"/>
      <c r="JWH282" s="748"/>
      <c r="JWI282" s="748"/>
      <c r="JWJ282" s="748"/>
      <c r="JWK282" s="748"/>
      <c r="JWL282" s="748"/>
      <c r="JWM282" s="748"/>
      <c r="JWN282" s="748"/>
      <c r="JWO282" s="748"/>
      <c r="JWP282" s="748"/>
      <c r="JWQ282" s="748"/>
      <c r="JWR282" s="748"/>
      <c r="JWS282" s="748"/>
      <c r="JWT282" s="748"/>
      <c r="JWU282" s="748"/>
      <c r="JWV282" s="748"/>
      <c r="JWW282" s="748"/>
      <c r="JWX282" s="748"/>
      <c r="JWY282" s="748"/>
      <c r="JWZ282" s="748"/>
      <c r="JXA282" s="748"/>
      <c r="JXB282" s="748"/>
      <c r="JXC282" s="748"/>
      <c r="JXD282" s="748"/>
      <c r="JXE282" s="748"/>
      <c r="JXF282" s="749"/>
      <c r="JXG282" s="749"/>
      <c r="JXH282" s="749"/>
      <c r="JXI282" s="749"/>
      <c r="JXJ282" s="749"/>
      <c r="JXK282" s="748"/>
      <c r="JXL282" s="748"/>
      <c r="JXM282" s="749"/>
      <c r="JXN282" s="749"/>
      <c r="JXO282" s="748"/>
      <c r="JXP282" s="748"/>
      <c r="JXQ282" s="749"/>
      <c r="JXR282" s="749"/>
      <c r="JXS282" s="748"/>
      <c r="JXT282" s="748"/>
      <c r="JXU282" s="748"/>
      <c r="JXV282" s="748"/>
      <c r="JXW282" s="748"/>
      <c r="JXX282" s="748"/>
      <c r="JXY282" s="748"/>
      <c r="JXZ282" s="749"/>
      <c r="JYA282" s="749"/>
      <c r="JYB282" s="748"/>
      <c r="JYC282" s="748"/>
      <c r="JYD282" s="749"/>
      <c r="JYE282" s="749"/>
      <c r="JYF282" s="748"/>
      <c r="JYG282" s="748"/>
      <c r="JYH282" s="748"/>
      <c r="JYI282" s="748"/>
      <c r="JYJ282" s="748"/>
      <c r="JYK282" s="746"/>
      <c r="JYL282" s="751"/>
      <c r="JYM282" s="748"/>
      <c r="JYN282" s="748"/>
      <c r="JYO282" s="748"/>
      <c r="JYP282" s="748"/>
      <c r="JYQ282" s="748"/>
      <c r="JYR282" s="748"/>
      <c r="JYS282" s="748"/>
      <c r="JYT282" s="750"/>
      <c r="JYU282" s="750"/>
      <c r="JYV282" s="750"/>
      <c r="JYW282" s="750"/>
      <c r="JYX282" s="750"/>
      <c r="JYY282" s="750"/>
      <c r="JYZ282" s="750"/>
      <c r="JZA282" s="750"/>
      <c r="JZB282" s="750"/>
      <c r="JZC282" s="750"/>
      <c r="JZD282" s="750"/>
      <c r="JZE282" s="750"/>
      <c r="JZF282" s="750"/>
      <c r="JZG282" s="750"/>
      <c r="JZH282" s="750"/>
      <c r="JZI282" s="750"/>
      <c r="JZJ282" s="750"/>
      <c r="JZK282" s="750"/>
      <c r="JZL282" s="750"/>
      <c r="JZM282" s="750"/>
      <c r="JZN282" s="750"/>
      <c r="JZO282" s="750"/>
      <c r="JZP282" s="750"/>
      <c r="JZQ282" s="750"/>
      <c r="JZR282" s="750"/>
      <c r="JZS282" s="750"/>
      <c r="JZT282" s="750"/>
      <c r="JZU282" s="750"/>
      <c r="JZV282" s="750"/>
      <c r="JZW282" s="750"/>
      <c r="JZX282" s="750"/>
      <c r="JZY282" s="750"/>
      <c r="JZZ282" s="750"/>
      <c r="KAA282" s="750"/>
      <c r="KAB282" s="750"/>
      <c r="KAC282" s="750"/>
      <c r="KAD282" s="750"/>
      <c r="KAE282" s="750"/>
      <c r="KAF282" s="750"/>
      <c r="KAG282" s="750"/>
      <c r="KAH282" s="750"/>
      <c r="KAI282" s="750"/>
      <c r="KAJ282" s="750"/>
      <c r="KAK282" s="750"/>
      <c r="KAL282" s="748"/>
      <c r="KAM282" s="748"/>
      <c r="KAN282" s="748"/>
      <c r="KAO282" s="748"/>
      <c r="KAP282" s="748"/>
      <c r="KAQ282" s="748"/>
      <c r="KAR282" s="748"/>
      <c r="KAS282" s="748"/>
      <c r="KAT282" s="748"/>
      <c r="KAU282" s="748"/>
      <c r="KAV282" s="748"/>
      <c r="KAW282" s="748"/>
      <c r="KAX282" s="748"/>
      <c r="KAY282" s="748"/>
      <c r="KAZ282" s="748"/>
      <c r="KBA282" s="748"/>
      <c r="KBB282" s="748"/>
      <c r="KBC282" s="748"/>
      <c r="KBD282" s="748"/>
      <c r="KBE282" s="748"/>
      <c r="KBF282" s="748"/>
      <c r="KBG282" s="748"/>
      <c r="KBH282" s="748"/>
      <c r="KBI282" s="748"/>
      <c r="KBJ282" s="749"/>
      <c r="KBK282" s="749"/>
      <c r="KBL282" s="749"/>
      <c r="KBM282" s="749"/>
      <c r="KBN282" s="749"/>
      <c r="KBO282" s="748"/>
      <c r="KBP282" s="748"/>
      <c r="KBQ282" s="749"/>
      <c r="KBR282" s="749"/>
      <c r="KBS282" s="748"/>
      <c r="KBT282" s="748"/>
      <c r="KBU282" s="749"/>
      <c r="KBV282" s="749"/>
      <c r="KBW282" s="748"/>
      <c r="KBX282" s="748"/>
      <c r="KBY282" s="748"/>
      <c r="KBZ282" s="748"/>
      <c r="KCA282" s="748"/>
      <c r="KCB282" s="748"/>
      <c r="KCC282" s="748"/>
      <c r="KCD282" s="749"/>
      <c r="KCE282" s="749"/>
      <c r="KCF282" s="748"/>
      <c r="KCG282" s="748"/>
      <c r="KCH282" s="749"/>
      <c r="KCI282" s="749"/>
      <c r="KCJ282" s="748"/>
      <c r="KCK282" s="748"/>
      <c r="KCL282" s="748"/>
      <c r="KCM282" s="748"/>
      <c r="KCN282" s="748"/>
      <c r="KCO282" s="746"/>
      <c r="KCP282" s="751"/>
      <c r="KCQ282" s="748"/>
      <c r="KCR282" s="748"/>
      <c r="KCS282" s="748"/>
      <c r="KCT282" s="748"/>
      <c r="KCU282" s="748"/>
      <c r="KCV282" s="748"/>
      <c r="KCW282" s="748"/>
      <c r="KCX282" s="750"/>
      <c r="KCY282" s="750"/>
      <c r="KCZ282" s="750"/>
      <c r="KDA282" s="750"/>
      <c r="KDB282" s="750"/>
      <c r="KDC282" s="750"/>
      <c r="KDD282" s="750"/>
      <c r="KDE282" s="750"/>
      <c r="KDF282" s="750"/>
      <c r="KDG282" s="750"/>
      <c r="KDH282" s="750"/>
      <c r="KDI282" s="750"/>
      <c r="KDJ282" s="750"/>
      <c r="KDK282" s="750"/>
      <c r="KDL282" s="750"/>
      <c r="KDM282" s="750"/>
      <c r="KDN282" s="750"/>
      <c r="KDO282" s="750"/>
      <c r="KDP282" s="750"/>
      <c r="KDQ282" s="750"/>
      <c r="KDR282" s="750"/>
      <c r="KDS282" s="750"/>
      <c r="KDT282" s="750"/>
      <c r="KDU282" s="750"/>
      <c r="KDV282" s="750"/>
      <c r="KDW282" s="750"/>
      <c r="KDX282" s="750"/>
      <c r="KDY282" s="750"/>
      <c r="KDZ282" s="750"/>
      <c r="KEA282" s="750"/>
      <c r="KEB282" s="750"/>
      <c r="KEC282" s="750"/>
      <c r="KED282" s="750"/>
      <c r="KEE282" s="750"/>
      <c r="KEF282" s="750"/>
      <c r="KEG282" s="750"/>
      <c r="KEH282" s="750"/>
      <c r="KEI282" s="750"/>
      <c r="KEJ282" s="750"/>
      <c r="KEK282" s="750"/>
      <c r="KEL282" s="750"/>
      <c r="KEM282" s="750"/>
      <c r="KEN282" s="750"/>
      <c r="KEO282" s="750"/>
      <c r="KEP282" s="748"/>
      <c r="KEQ282" s="748"/>
      <c r="KER282" s="748"/>
      <c r="KES282" s="748"/>
      <c r="KET282" s="748"/>
      <c r="KEU282" s="748"/>
      <c r="KEV282" s="748"/>
      <c r="KEW282" s="748"/>
      <c r="KEX282" s="748"/>
      <c r="KEY282" s="748"/>
      <c r="KEZ282" s="748"/>
      <c r="KFA282" s="748"/>
      <c r="KFB282" s="748"/>
      <c r="KFC282" s="748"/>
      <c r="KFD282" s="748"/>
      <c r="KFE282" s="748"/>
      <c r="KFF282" s="748"/>
      <c r="KFG282" s="748"/>
      <c r="KFH282" s="748"/>
      <c r="KFI282" s="748"/>
      <c r="KFJ282" s="748"/>
      <c r="KFK282" s="748"/>
      <c r="KFL282" s="748"/>
      <c r="KFM282" s="748"/>
      <c r="KFN282" s="749"/>
      <c r="KFO282" s="749"/>
      <c r="KFP282" s="749"/>
      <c r="KFQ282" s="749"/>
      <c r="KFR282" s="749"/>
      <c r="KFS282" s="748"/>
      <c r="KFT282" s="748"/>
      <c r="KFU282" s="749"/>
      <c r="KFV282" s="749"/>
      <c r="KFW282" s="748"/>
      <c r="KFX282" s="748"/>
      <c r="KFY282" s="749"/>
      <c r="KFZ282" s="749"/>
      <c r="KGA282" s="748"/>
      <c r="KGB282" s="748"/>
      <c r="KGC282" s="748"/>
      <c r="KGD282" s="748"/>
      <c r="KGE282" s="748"/>
      <c r="KGF282" s="748"/>
      <c r="KGG282" s="748"/>
      <c r="KGH282" s="749"/>
      <c r="KGI282" s="749"/>
      <c r="KGJ282" s="748"/>
      <c r="KGK282" s="748"/>
      <c r="KGL282" s="749"/>
      <c r="KGM282" s="749"/>
      <c r="KGN282" s="748"/>
      <c r="KGO282" s="748"/>
      <c r="KGP282" s="748"/>
      <c r="KGQ282" s="748"/>
      <c r="KGR282" s="748"/>
      <c r="KGS282" s="746"/>
      <c r="KGT282" s="751"/>
      <c r="KGU282" s="748"/>
      <c r="KGV282" s="748"/>
      <c r="KGW282" s="748"/>
      <c r="KGX282" s="748"/>
      <c r="KGY282" s="748"/>
      <c r="KGZ282" s="748"/>
      <c r="KHA282" s="748"/>
      <c r="KHB282" s="750"/>
      <c r="KHC282" s="750"/>
      <c r="KHD282" s="750"/>
      <c r="KHE282" s="750"/>
      <c r="KHF282" s="750"/>
      <c r="KHG282" s="750"/>
      <c r="KHH282" s="750"/>
      <c r="KHI282" s="750"/>
      <c r="KHJ282" s="750"/>
      <c r="KHK282" s="750"/>
      <c r="KHL282" s="750"/>
      <c r="KHM282" s="750"/>
      <c r="KHN282" s="750"/>
      <c r="KHO282" s="750"/>
      <c r="KHP282" s="750"/>
      <c r="KHQ282" s="750"/>
      <c r="KHR282" s="750"/>
      <c r="KHS282" s="750"/>
      <c r="KHT282" s="750"/>
      <c r="KHU282" s="750"/>
      <c r="KHV282" s="750"/>
      <c r="KHW282" s="750"/>
      <c r="KHX282" s="750"/>
      <c r="KHY282" s="750"/>
      <c r="KHZ282" s="750"/>
      <c r="KIA282" s="750"/>
      <c r="KIB282" s="750"/>
      <c r="KIC282" s="750"/>
      <c r="KID282" s="750"/>
      <c r="KIE282" s="750"/>
      <c r="KIF282" s="750"/>
      <c r="KIG282" s="750"/>
      <c r="KIH282" s="750"/>
      <c r="KII282" s="750"/>
      <c r="KIJ282" s="750"/>
      <c r="KIK282" s="750"/>
      <c r="KIL282" s="750"/>
      <c r="KIM282" s="750"/>
      <c r="KIN282" s="750"/>
      <c r="KIO282" s="750"/>
      <c r="KIP282" s="750"/>
      <c r="KIQ282" s="750"/>
      <c r="KIR282" s="750"/>
      <c r="KIS282" s="750"/>
      <c r="KIT282" s="748"/>
      <c r="KIU282" s="748"/>
      <c r="KIV282" s="748"/>
      <c r="KIW282" s="748"/>
      <c r="KIX282" s="748"/>
      <c r="KIY282" s="748"/>
      <c r="KIZ282" s="748"/>
      <c r="KJA282" s="748"/>
      <c r="KJB282" s="748"/>
      <c r="KJC282" s="748"/>
      <c r="KJD282" s="748"/>
      <c r="KJE282" s="748"/>
      <c r="KJF282" s="748"/>
      <c r="KJG282" s="748"/>
      <c r="KJH282" s="748"/>
      <c r="KJI282" s="748"/>
      <c r="KJJ282" s="748"/>
      <c r="KJK282" s="748"/>
      <c r="KJL282" s="748"/>
      <c r="KJM282" s="748"/>
      <c r="KJN282" s="748"/>
      <c r="KJO282" s="748"/>
      <c r="KJP282" s="748"/>
      <c r="KJQ282" s="748"/>
      <c r="KJR282" s="749"/>
      <c r="KJS282" s="749"/>
      <c r="KJT282" s="749"/>
      <c r="KJU282" s="749"/>
      <c r="KJV282" s="749"/>
      <c r="KJW282" s="748"/>
      <c r="KJX282" s="748"/>
      <c r="KJY282" s="749"/>
      <c r="KJZ282" s="749"/>
      <c r="KKA282" s="748"/>
      <c r="KKB282" s="748"/>
      <c r="KKC282" s="749"/>
      <c r="KKD282" s="749"/>
      <c r="KKE282" s="748"/>
      <c r="KKF282" s="748"/>
      <c r="KKG282" s="748"/>
      <c r="KKH282" s="748"/>
      <c r="KKI282" s="748"/>
      <c r="KKJ282" s="748"/>
      <c r="KKK282" s="748"/>
      <c r="KKL282" s="749"/>
      <c r="KKM282" s="749"/>
      <c r="KKN282" s="748"/>
      <c r="KKO282" s="748"/>
      <c r="KKP282" s="749"/>
      <c r="KKQ282" s="749"/>
      <c r="KKR282" s="748"/>
      <c r="KKS282" s="748"/>
      <c r="KKT282" s="748"/>
      <c r="KKU282" s="748"/>
      <c r="KKV282" s="748"/>
      <c r="KKW282" s="746"/>
      <c r="KKX282" s="751"/>
      <c r="KKY282" s="748"/>
      <c r="KKZ282" s="748"/>
      <c r="KLA282" s="748"/>
      <c r="KLB282" s="748"/>
      <c r="KLC282" s="748"/>
      <c r="KLD282" s="748"/>
      <c r="KLE282" s="748"/>
      <c r="KLF282" s="750"/>
      <c r="KLG282" s="750"/>
      <c r="KLH282" s="750"/>
      <c r="KLI282" s="750"/>
      <c r="KLJ282" s="750"/>
      <c r="KLK282" s="750"/>
      <c r="KLL282" s="750"/>
      <c r="KLM282" s="750"/>
      <c r="KLN282" s="750"/>
      <c r="KLO282" s="750"/>
      <c r="KLP282" s="750"/>
      <c r="KLQ282" s="750"/>
      <c r="KLR282" s="750"/>
      <c r="KLS282" s="750"/>
      <c r="KLT282" s="750"/>
      <c r="KLU282" s="750"/>
      <c r="KLV282" s="750"/>
      <c r="KLW282" s="750"/>
      <c r="KLX282" s="750"/>
      <c r="KLY282" s="750"/>
      <c r="KLZ282" s="750"/>
      <c r="KMA282" s="750"/>
      <c r="KMB282" s="750"/>
      <c r="KMC282" s="750"/>
      <c r="KMD282" s="750"/>
      <c r="KME282" s="750"/>
      <c r="KMF282" s="750"/>
      <c r="KMG282" s="750"/>
      <c r="KMH282" s="750"/>
      <c r="KMI282" s="750"/>
      <c r="KMJ282" s="750"/>
      <c r="KMK282" s="750"/>
      <c r="KML282" s="750"/>
      <c r="KMM282" s="750"/>
      <c r="KMN282" s="750"/>
      <c r="KMO282" s="750"/>
      <c r="KMP282" s="750"/>
      <c r="KMQ282" s="750"/>
      <c r="KMR282" s="750"/>
      <c r="KMS282" s="750"/>
      <c r="KMT282" s="750"/>
      <c r="KMU282" s="750"/>
      <c r="KMV282" s="750"/>
      <c r="KMW282" s="750"/>
      <c r="KMX282" s="748"/>
      <c r="KMY282" s="748"/>
      <c r="KMZ282" s="748"/>
      <c r="KNA282" s="748"/>
      <c r="KNB282" s="748"/>
      <c r="KNC282" s="748"/>
      <c r="KND282" s="748"/>
      <c r="KNE282" s="748"/>
      <c r="KNF282" s="748"/>
      <c r="KNG282" s="748"/>
      <c r="KNH282" s="748"/>
      <c r="KNI282" s="748"/>
      <c r="KNJ282" s="748"/>
      <c r="KNK282" s="748"/>
      <c r="KNL282" s="748"/>
      <c r="KNM282" s="748"/>
      <c r="KNN282" s="748"/>
      <c r="KNO282" s="748"/>
      <c r="KNP282" s="748"/>
      <c r="KNQ282" s="748"/>
      <c r="KNR282" s="748"/>
      <c r="KNS282" s="748"/>
      <c r="KNT282" s="748"/>
      <c r="KNU282" s="748"/>
      <c r="KNV282" s="749"/>
      <c r="KNW282" s="749"/>
      <c r="KNX282" s="749"/>
      <c r="KNY282" s="749"/>
      <c r="KNZ282" s="749"/>
      <c r="KOA282" s="748"/>
      <c r="KOB282" s="748"/>
      <c r="KOC282" s="749"/>
      <c r="KOD282" s="749"/>
      <c r="KOE282" s="748"/>
      <c r="KOF282" s="748"/>
      <c r="KOG282" s="749"/>
      <c r="KOH282" s="749"/>
      <c r="KOI282" s="748"/>
      <c r="KOJ282" s="748"/>
      <c r="KOK282" s="748"/>
      <c r="KOL282" s="748"/>
      <c r="KOM282" s="748"/>
      <c r="KON282" s="748"/>
      <c r="KOO282" s="748"/>
      <c r="KOP282" s="749"/>
      <c r="KOQ282" s="749"/>
      <c r="KOR282" s="748"/>
      <c r="KOS282" s="748"/>
      <c r="KOT282" s="749"/>
      <c r="KOU282" s="749"/>
      <c r="KOV282" s="748"/>
      <c r="KOW282" s="748"/>
      <c r="KOX282" s="748"/>
      <c r="KOY282" s="748"/>
      <c r="KOZ282" s="748"/>
      <c r="KPA282" s="746"/>
      <c r="KPB282" s="751"/>
      <c r="KPC282" s="748"/>
      <c r="KPD282" s="748"/>
      <c r="KPE282" s="748"/>
      <c r="KPF282" s="748"/>
      <c r="KPG282" s="748"/>
      <c r="KPH282" s="748"/>
      <c r="KPI282" s="748"/>
      <c r="KPJ282" s="750"/>
      <c r="KPK282" s="750"/>
      <c r="KPL282" s="750"/>
      <c r="KPM282" s="750"/>
      <c r="KPN282" s="750"/>
      <c r="KPO282" s="750"/>
      <c r="KPP282" s="750"/>
      <c r="KPQ282" s="750"/>
      <c r="KPR282" s="750"/>
      <c r="KPS282" s="750"/>
      <c r="KPT282" s="750"/>
      <c r="KPU282" s="750"/>
      <c r="KPV282" s="750"/>
      <c r="KPW282" s="750"/>
      <c r="KPX282" s="750"/>
      <c r="KPY282" s="750"/>
      <c r="KPZ282" s="750"/>
      <c r="KQA282" s="750"/>
      <c r="KQB282" s="750"/>
      <c r="KQC282" s="750"/>
      <c r="KQD282" s="750"/>
      <c r="KQE282" s="750"/>
      <c r="KQF282" s="750"/>
      <c r="KQG282" s="750"/>
      <c r="KQH282" s="750"/>
      <c r="KQI282" s="750"/>
      <c r="KQJ282" s="750"/>
      <c r="KQK282" s="750"/>
      <c r="KQL282" s="750"/>
      <c r="KQM282" s="750"/>
      <c r="KQN282" s="750"/>
      <c r="KQO282" s="750"/>
      <c r="KQP282" s="750"/>
      <c r="KQQ282" s="750"/>
      <c r="KQR282" s="750"/>
      <c r="KQS282" s="750"/>
      <c r="KQT282" s="750"/>
      <c r="KQU282" s="750"/>
      <c r="KQV282" s="750"/>
      <c r="KQW282" s="750"/>
      <c r="KQX282" s="750"/>
      <c r="KQY282" s="750"/>
      <c r="KQZ282" s="750"/>
      <c r="KRA282" s="750"/>
      <c r="KRB282" s="748"/>
      <c r="KRC282" s="748"/>
      <c r="KRD282" s="748"/>
      <c r="KRE282" s="748"/>
      <c r="KRF282" s="748"/>
      <c r="KRG282" s="748"/>
      <c r="KRH282" s="748"/>
      <c r="KRI282" s="748"/>
      <c r="KRJ282" s="748"/>
      <c r="KRK282" s="748"/>
      <c r="KRL282" s="748"/>
      <c r="KRM282" s="748"/>
      <c r="KRN282" s="748"/>
      <c r="KRO282" s="748"/>
      <c r="KRP282" s="748"/>
      <c r="KRQ282" s="748"/>
      <c r="KRR282" s="748"/>
      <c r="KRS282" s="748"/>
      <c r="KRT282" s="748"/>
      <c r="KRU282" s="748"/>
      <c r="KRV282" s="748"/>
      <c r="KRW282" s="748"/>
      <c r="KRX282" s="748"/>
      <c r="KRY282" s="748"/>
      <c r="KRZ282" s="749"/>
      <c r="KSA282" s="749"/>
      <c r="KSB282" s="749"/>
      <c r="KSC282" s="749"/>
      <c r="KSD282" s="749"/>
      <c r="KSE282" s="748"/>
      <c r="KSF282" s="748"/>
      <c r="KSG282" s="749"/>
      <c r="KSH282" s="749"/>
      <c r="KSI282" s="748"/>
      <c r="KSJ282" s="748"/>
      <c r="KSK282" s="749"/>
      <c r="KSL282" s="749"/>
      <c r="KSM282" s="748"/>
      <c r="KSN282" s="748"/>
      <c r="KSO282" s="748"/>
      <c r="KSP282" s="748"/>
      <c r="KSQ282" s="748"/>
      <c r="KSR282" s="748"/>
      <c r="KSS282" s="748"/>
      <c r="KST282" s="749"/>
      <c r="KSU282" s="749"/>
      <c r="KSV282" s="748"/>
      <c r="KSW282" s="748"/>
      <c r="KSX282" s="749"/>
      <c r="KSY282" s="749"/>
      <c r="KSZ282" s="748"/>
      <c r="KTA282" s="748"/>
      <c r="KTB282" s="748"/>
      <c r="KTC282" s="748"/>
      <c r="KTD282" s="748"/>
      <c r="KTE282" s="746"/>
      <c r="KTF282" s="751"/>
      <c r="KTG282" s="748"/>
      <c r="KTH282" s="748"/>
      <c r="KTI282" s="748"/>
      <c r="KTJ282" s="748"/>
      <c r="KTK282" s="748"/>
      <c r="KTL282" s="748"/>
      <c r="KTM282" s="748"/>
      <c r="KTN282" s="750"/>
      <c r="KTO282" s="750"/>
      <c r="KTP282" s="750"/>
      <c r="KTQ282" s="750"/>
      <c r="KTR282" s="750"/>
      <c r="KTS282" s="750"/>
      <c r="KTT282" s="750"/>
      <c r="KTU282" s="750"/>
      <c r="KTV282" s="750"/>
      <c r="KTW282" s="750"/>
      <c r="KTX282" s="750"/>
      <c r="KTY282" s="750"/>
      <c r="KTZ282" s="750"/>
      <c r="KUA282" s="750"/>
      <c r="KUB282" s="750"/>
      <c r="KUC282" s="750"/>
      <c r="KUD282" s="750"/>
      <c r="KUE282" s="750"/>
      <c r="KUF282" s="750"/>
      <c r="KUG282" s="750"/>
      <c r="KUH282" s="750"/>
      <c r="KUI282" s="750"/>
      <c r="KUJ282" s="750"/>
      <c r="KUK282" s="750"/>
      <c r="KUL282" s="750"/>
      <c r="KUM282" s="750"/>
      <c r="KUN282" s="750"/>
      <c r="KUO282" s="750"/>
      <c r="KUP282" s="750"/>
      <c r="KUQ282" s="750"/>
      <c r="KUR282" s="750"/>
      <c r="KUS282" s="750"/>
      <c r="KUT282" s="750"/>
      <c r="KUU282" s="750"/>
      <c r="KUV282" s="750"/>
      <c r="KUW282" s="750"/>
      <c r="KUX282" s="750"/>
      <c r="KUY282" s="750"/>
      <c r="KUZ282" s="750"/>
      <c r="KVA282" s="750"/>
      <c r="KVB282" s="750"/>
      <c r="KVC282" s="750"/>
      <c r="KVD282" s="750"/>
      <c r="KVE282" s="750"/>
      <c r="KVF282" s="748"/>
      <c r="KVG282" s="748"/>
      <c r="KVH282" s="748"/>
      <c r="KVI282" s="748"/>
      <c r="KVJ282" s="748"/>
      <c r="KVK282" s="748"/>
      <c r="KVL282" s="748"/>
      <c r="KVM282" s="748"/>
      <c r="KVN282" s="748"/>
      <c r="KVO282" s="748"/>
      <c r="KVP282" s="748"/>
      <c r="KVQ282" s="748"/>
      <c r="KVR282" s="748"/>
      <c r="KVS282" s="748"/>
      <c r="KVT282" s="748"/>
      <c r="KVU282" s="748"/>
      <c r="KVV282" s="748"/>
      <c r="KVW282" s="748"/>
      <c r="KVX282" s="748"/>
      <c r="KVY282" s="748"/>
      <c r="KVZ282" s="748"/>
      <c r="KWA282" s="748"/>
      <c r="KWB282" s="748"/>
      <c r="KWC282" s="748"/>
      <c r="KWD282" s="749"/>
      <c r="KWE282" s="749"/>
      <c r="KWF282" s="749"/>
      <c r="KWG282" s="749"/>
      <c r="KWH282" s="749"/>
      <c r="KWI282" s="748"/>
      <c r="KWJ282" s="748"/>
      <c r="KWK282" s="749"/>
      <c r="KWL282" s="749"/>
      <c r="KWM282" s="748"/>
      <c r="KWN282" s="748"/>
      <c r="KWO282" s="749"/>
      <c r="KWP282" s="749"/>
      <c r="KWQ282" s="748"/>
      <c r="KWR282" s="748"/>
      <c r="KWS282" s="748"/>
      <c r="KWT282" s="748"/>
      <c r="KWU282" s="748"/>
      <c r="KWV282" s="748"/>
      <c r="KWW282" s="748"/>
      <c r="KWX282" s="749"/>
      <c r="KWY282" s="749"/>
      <c r="KWZ282" s="748"/>
      <c r="KXA282" s="748"/>
      <c r="KXB282" s="749"/>
      <c r="KXC282" s="749"/>
      <c r="KXD282" s="748"/>
      <c r="KXE282" s="748"/>
      <c r="KXF282" s="748"/>
      <c r="KXG282" s="748"/>
      <c r="KXH282" s="748"/>
      <c r="KXI282" s="746"/>
      <c r="KXJ282" s="751"/>
      <c r="KXK282" s="748"/>
      <c r="KXL282" s="748"/>
      <c r="KXM282" s="748"/>
      <c r="KXN282" s="748"/>
      <c r="KXO282" s="748"/>
      <c r="KXP282" s="748"/>
      <c r="KXQ282" s="748"/>
      <c r="KXR282" s="750"/>
      <c r="KXS282" s="750"/>
      <c r="KXT282" s="750"/>
      <c r="KXU282" s="750"/>
      <c r="KXV282" s="750"/>
      <c r="KXW282" s="750"/>
      <c r="KXX282" s="750"/>
      <c r="KXY282" s="750"/>
      <c r="KXZ282" s="750"/>
      <c r="KYA282" s="750"/>
      <c r="KYB282" s="750"/>
      <c r="KYC282" s="750"/>
      <c r="KYD282" s="750"/>
      <c r="KYE282" s="750"/>
      <c r="KYF282" s="750"/>
      <c r="KYG282" s="750"/>
      <c r="KYH282" s="750"/>
      <c r="KYI282" s="750"/>
      <c r="KYJ282" s="750"/>
      <c r="KYK282" s="750"/>
      <c r="KYL282" s="750"/>
      <c r="KYM282" s="750"/>
      <c r="KYN282" s="750"/>
      <c r="KYO282" s="750"/>
      <c r="KYP282" s="750"/>
      <c r="KYQ282" s="750"/>
      <c r="KYR282" s="750"/>
      <c r="KYS282" s="750"/>
      <c r="KYT282" s="750"/>
      <c r="KYU282" s="750"/>
      <c r="KYV282" s="750"/>
      <c r="KYW282" s="750"/>
      <c r="KYX282" s="750"/>
      <c r="KYY282" s="750"/>
      <c r="KYZ282" s="750"/>
      <c r="KZA282" s="750"/>
      <c r="KZB282" s="750"/>
      <c r="KZC282" s="750"/>
      <c r="KZD282" s="750"/>
      <c r="KZE282" s="750"/>
      <c r="KZF282" s="750"/>
      <c r="KZG282" s="750"/>
      <c r="KZH282" s="750"/>
      <c r="KZI282" s="750"/>
      <c r="KZJ282" s="748"/>
      <c r="KZK282" s="748"/>
      <c r="KZL282" s="748"/>
      <c r="KZM282" s="748"/>
      <c r="KZN282" s="748"/>
      <c r="KZO282" s="748"/>
      <c r="KZP282" s="748"/>
      <c r="KZQ282" s="748"/>
      <c r="KZR282" s="748"/>
      <c r="KZS282" s="748"/>
      <c r="KZT282" s="748"/>
      <c r="KZU282" s="748"/>
      <c r="KZV282" s="748"/>
      <c r="KZW282" s="748"/>
      <c r="KZX282" s="748"/>
      <c r="KZY282" s="748"/>
      <c r="KZZ282" s="748"/>
      <c r="LAA282" s="748"/>
      <c r="LAB282" s="748"/>
      <c r="LAC282" s="748"/>
      <c r="LAD282" s="748"/>
      <c r="LAE282" s="748"/>
      <c r="LAF282" s="748"/>
      <c r="LAG282" s="748"/>
      <c r="LAH282" s="749"/>
      <c r="LAI282" s="749"/>
      <c r="LAJ282" s="749"/>
      <c r="LAK282" s="749"/>
      <c r="LAL282" s="749"/>
      <c r="LAM282" s="748"/>
      <c r="LAN282" s="748"/>
      <c r="LAO282" s="749"/>
      <c r="LAP282" s="749"/>
      <c r="LAQ282" s="748"/>
      <c r="LAR282" s="748"/>
      <c r="LAS282" s="749"/>
      <c r="LAT282" s="749"/>
      <c r="LAU282" s="748"/>
      <c r="LAV282" s="748"/>
      <c r="LAW282" s="748"/>
      <c r="LAX282" s="748"/>
      <c r="LAY282" s="748"/>
      <c r="LAZ282" s="748"/>
      <c r="LBA282" s="748"/>
      <c r="LBB282" s="749"/>
      <c r="LBC282" s="749"/>
      <c r="LBD282" s="748"/>
      <c r="LBE282" s="748"/>
      <c r="LBF282" s="749"/>
      <c r="LBG282" s="749"/>
      <c r="LBH282" s="748"/>
      <c r="LBI282" s="748"/>
      <c r="LBJ282" s="748"/>
      <c r="LBK282" s="748"/>
      <c r="LBL282" s="748"/>
      <c r="LBM282" s="746"/>
      <c r="LBN282" s="751"/>
      <c r="LBO282" s="748"/>
      <c r="LBP282" s="748"/>
      <c r="LBQ282" s="748"/>
      <c r="LBR282" s="748"/>
      <c r="LBS282" s="748"/>
      <c r="LBT282" s="748"/>
      <c r="LBU282" s="748"/>
      <c r="LBV282" s="750"/>
      <c r="LBW282" s="750"/>
      <c r="LBX282" s="750"/>
      <c r="LBY282" s="750"/>
      <c r="LBZ282" s="750"/>
      <c r="LCA282" s="750"/>
      <c r="LCB282" s="750"/>
      <c r="LCC282" s="750"/>
      <c r="LCD282" s="750"/>
      <c r="LCE282" s="750"/>
      <c r="LCF282" s="750"/>
      <c r="LCG282" s="750"/>
      <c r="LCH282" s="750"/>
      <c r="LCI282" s="750"/>
      <c r="LCJ282" s="750"/>
      <c r="LCK282" s="750"/>
      <c r="LCL282" s="750"/>
      <c r="LCM282" s="750"/>
      <c r="LCN282" s="750"/>
      <c r="LCO282" s="750"/>
      <c r="LCP282" s="750"/>
      <c r="LCQ282" s="750"/>
      <c r="LCR282" s="750"/>
      <c r="LCS282" s="750"/>
      <c r="LCT282" s="750"/>
      <c r="LCU282" s="750"/>
      <c r="LCV282" s="750"/>
      <c r="LCW282" s="750"/>
      <c r="LCX282" s="750"/>
      <c r="LCY282" s="750"/>
      <c r="LCZ282" s="750"/>
      <c r="LDA282" s="750"/>
      <c r="LDB282" s="750"/>
      <c r="LDC282" s="750"/>
      <c r="LDD282" s="750"/>
      <c r="LDE282" s="750"/>
      <c r="LDF282" s="750"/>
      <c r="LDG282" s="750"/>
      <c r="LDH282" s="750"/>
      <c r="LDI282" s="750"/>
      <c r="LDJ282" s="750"/>
      <c r="LDK282" s="750"/>
      <c r="LDL282" s="750"/>
      <c r="LDM282" s="750"/>
      <c r="LDN282" s="748"/>
      <c r="LDO282" s="748"/>
      <c r="LDP282" s="748"/>
      <c r="LDQ282" s="748"/>
      <c r="LDR282" s="748"/>
      <c r="LDS282" s="748"/>
      <c r="LDT282" s="748"/>
      <c r="LDU282" s="748"/>
      <c r="LDV282" s="748"/>
      <c r="LDW282" s="748"/>
      <c r="LDX282" s="748"/>
      <c r="LDY282" s="748"/>
      <c r="LDZ282" s="748"/>
      <c r="LEA282" s="748"/>
      <c r="LEB282" s="748"/>
      <c r="LEC282" s="748"/>
      <c r="LED282" s="748"/>
      <c r="LEE282" s="748"/>
      <c r="LEF282" s="748"/>
      <c r="LEG282" s="748"/>
      <c r="LEH282" s="748"/>
      <c r="LEI282" s="748"/>
      <c r="LEJ282" s="748"/>
      <c r="LEK282" s="748"/>
      <c r="LEL282" s="749"/>
      <c r="LEM282" s="749"/>
      <c r="LEN282" s="749"/>
      <c r="LEO282" s="749"/>
      <c r="LEP282" s="749"/>
      <c r="LEQ282" s="748"/>
      <c r="LER282" s="748"/>
      <c r="LES282" s="749"/>
      <c r="LET282" s="749"/>
      <c r="LEU282" s="748"/>
      <c r="LEV282" s="748"/>
      <c r="LEW282" s="749"/>
      <c r="LEX282" s="749"/>
      <c r="LEY282" s="748"/>
      <c r="LEZ282" s="748"/>
      <c r="LFA282" s="748"/>
      <c r="LFB282" s="748"/>
      <c r="LFC282" s="748"/>
      <c r="LFD282" s="748"/>
      <c r="LFE282" s="748"/>
      <c r="LFF282" s="749"/>
      <c r="LFG282" s="749"/>
      <c r="LFH282" s="748"/>
      <c r="LFI282" s="748"/>
      <c r="LFJ282" s="749"/>
      <c r="LFK282" s="749"/>
      <c r="LFL282" s="748"/>
      <c r="LFM282" s="748"/>
      <c r="LFN282" s="748"/>
      <c r="LFO282" s="748"/>
      <c r="LFP282" s="748"/>
      <c r="LFQ282" s="746"/>
      <c r="LFR282" s="751"/>
      <c r="LFS282" s="748"/>
      <c r="LFT282" s="748"/>
      <c r="LFU282" s="748"/>
      <c r="LFV282" s="748"/>
      <c r="LFW282" s="748"/>
      <c r="LFX282" s="748"/>
      <c r="LFY282" s="748"/>
      <c r="LFZ282" s="750"/>
      <c r="LGA282" s="750"/>
      <c r="LGB282" s="750"/>
      <c r="LGC282" s="750"/>
      <c r="LGD282" s="750"/>
      <c r="LGE282" s="750"/>
      <c r="LGF282" s="750"/>
      <c r="LGG282" s="750"/>
      <c r="LGH282" s="750"/>
      <c r="LGI282" s="750"/>
      <c r="LGJ282" s="750"/>
      <c r="LGK282" s="750"/>
      <c r="LGL282" s="750"/>
      <c r="LGM282" s="750"/>
      <c r="LGN282" s="750"/>
      <c r="LGO282" s="750"/>
      <c r="LGP282" s="750"/>
      <c r="LGQ282" s="750"/>
      <c r="LGR282" s="750"/>
      <c r="LGS282" s="750"/>
      <c r="LGT282" s="750"/>
      <c r="LGU282" s="750"/>
      <c r="LGV282" s="750"/>
      <c r="LGW282" s="750"/>
      <c r="LGX282" s="750"/>
      <c r="LGY282" s="750"/>
      <c r="LGZ282" s="750"/>
      <c r="LHA282" s="750"/>
      <c r="LHB282" s="750"/>
      <c r="LHC282" s="750"/>
      <c r="LHD282" s="750"/>
      <c r="LHE282" s="750"/>
      <c r="LHF282" s="750"/>
      <c r="LHG282" s="750"/>
      <c r="LHH282" s="750"/>
      <c r="LHI282" s="750"/>
      <c r="LHJ282" s="750"/>
      <c r="LHK282" s="750"/>
      <c r="LHL282" s="750"/>
      <c r="LHM282" s="750"/>
      <c r="LHN282" s="750"/>
      <c r="LHO282" s="750"/>
      <c r="LHP282" s="750"/>
      <c r="LHQ282" s="750"/>
      <c r="LHR282" s="748"/>
      <c r="LHS282" s="748"/>
      <c r="LHT282" s="748"/>
      <c r="LHU282" s="748"/>
      <c r="LHV282" s="748"/>
      <c r="LHW282" s="748"/>
      <c r="LHX282" s="748"/>
      <c r="LHY282" s="748"/>
      <c r="LHZ282" s="748"/>
      <c r="LIA282" s="748"/>
      <c r="LIB282" s="748"/>
      <c r="LIC282" s="748"/>
      <c r="LID282" s="748"/>
      <c r="LIE282" s="748"/>
      <c r="LIF282" s="748"/>
      <c r="LIG282" s="748"/>
      <c r="LIH282" s="748"/>
      <c r="LII282" s="748"/>
      <c r="LIJ282" s="748"/>
      <c r="LIK282" s="748"/>
      <c r="LIL282" s="748"/>
      <c r="LIM282" s="748"/>
      <c r="LIN282" s="748"/>
      <c r="LIO282" s="748"/>
      <c r="LIP282" s="749"/>
      <c r="LIQ282" s="749"/>
      <c r="LIR282" s="749"/>
      <c r="LIS282" s="749"/>
      <c r="LIT282" s="749"/>
      <c r="LIU282" s="748"/>
      <c r="LIV282" s="748"/>
      <c r="LIW282" s="749"/>
      <c r="LIX282" s="749"/>
      <c r="LIY282" s="748"/>
      <c r="LIZ282" s="748"/>
      <c r="LJA282" s="749"/>
      <c r="LJB282" s="749"/>
      <c r="LJC282" s="748"/>
      <c r="LJD282" s="748"/>
      <c r="LJE282" s="748"/>
      <c r="LJF282" s="748"/>
      <c r="LJG282" s="748"/>
      <c r="LJH282" s="748"/>
      <c r="LJI282" s="748"/>
      <c r="LJJ282" s="749"/>
      <c r="LJK282" s="749"/>
      <c r="LJL282" s="748"/>
      <c r="LJM282" s="748"/>
      <c r="LJN282" s="749"/>
      <c r="LJO282" s="749"/>
      <c r="LJP282" s="748"/>
      <c r="LJQ282" s="748"/>
      <c r="LJR282" s="748"/>
      <c r="LJS282" s="748"/>
      <c r="LJT282" s="748"/>
      <c r="LJU282" s="746"/>
      <c r="LJV282" s="751"/>
      <c r="LJW282" s="748"/>
      <c r="LJX282" s="748"/>
      <c r="LJY282" s="748"/>
      <c r="LJZ282" s="748"/>
      <c r="LKA282" s="748"/>
      <c r="LKB282" s="748"/>
      <c r="LKC282" s="748"/>
      <c r="LKD282" s="750"/>
      <c r="LKE282" s="750"/>
      <c r="LKF282" s="750"/>
      <c r="LKG282" s="750"/>
      <c r="LKH282" s="750"/>
      <c r="LKI282" s="750"/>
      <c r="LKJ282" s="750"/>
      <c r="LKK282" s="750"/>
      <c r="LKL282" s="750"/>
      <c r="LKM282" s="750"/>
      <c r="LKN282" s="750"/>
      <c r="LKO282" s="750"/>
      <c r="LKP282" s="750"/>
      <c r="LKQ282" s="750"/>
      <c r="LKR282" s="750"/>
      <c r="LKS282" s="750"/>
      <c r="LKT282" s="750"/>
      <c r="LKU282" s="750"/>
      <c r="LKV282" s="750"/>
      <c r="LKW282" s="750"/>
      <c r="LKX282" s="750"/>
      <c r="LKY282" s="750"/>
      <c r="LKZ282" s="750"/>
      <c r="LLA282" s="750"/>
      <c r="LLB282" s="750"/>
      <c r="LLC282" s="750"/>
      <c r="LLD282" s="750"/>
      <c r="LLE282" s="750"/>
      <c r="LLF282" s="750"/>
      <c r="LLG282" s="750"/>
      <c r="LLH282" s="750"/>
      <c r="LLI282" s="750"/>
      <c r="LLJ282" s="750"/>
      <c r="LLK282" s="750"/>
      <c r="LLL282" s="750"/>
      <c r="LLM282" s="750"/>
      <c r="LLN282" s="750"/>
      <c r="LLO282" s="750"/>
      <c r="LLP282" s="750"/>
      <c r="LLQ282" s="750"/>
      <c r="LLR282" s="750"/>
      <c r="LLS282" s="750"/>
      <c r="LLT282" s="750"/>
      <c r="LLU282" s="750"/>
      <c r="LLV282" s="748"/>
      <c r="LLW282" s="748"/>
      <c r="LLX282" s="748"/>
      <c r="LLY282" s="748"/>
      <c r="LLZ282" s="748"/>
      <c r="LMA282" s="748"/>
      <c r="LMB282" s="748"/>
      <c r="LMC282" s="748"/>
      <c r="LMD282" s="748"/>
      <c r="LME282" s="748"/>
      <c r="LMF282" s="748"/>
      <c r="LMG282" s="748"/>
      <c r="LMH282" s="748"/>
      <c r="LMI282" s="748"/>
      <c r="LMJ282" s="748"/>
      <c r="LMK282" s="748"/>
      <c r="LML282" s="748"/>
      <c r="LMM282" s="748"/>
      <c r="LMN282" s="748"/>
      <c r="LMO282" s="748"/>
      <c r="LMP282" s="748"/>
      <c r="LMQ282" s="748"/>
      <c r="LMR282" s="748"/>
      <c r="LMS282" s="748"/>
      <c r="LMT282" s="749"/>
      <c r="LMU282" s="749"/>
      <c r="LMV282" s="749"/>
      <c r="LMW282" s="749"/>
      <c r="LMX282" s="749"/>
      <c r="LMY282" s="748"/>
      <c r="LMZ282" s="748"/>
      <c r="LNA282" s="749"/>
      <c r="LNB282" s="749"/>
      <c r="LNC282" s="748"/>
      <c r="LND282" s="748"/>
      <c r="LNE282" s="749"/>
      <c r="LNF282" s="749"/>
      <c r="LNG282" s="748"/>
      <c r="LNH282" s="748"/>
      <c r="LNI282" s="748"/>
      <c r="LNJ282" s="748"/>
      <c r="LNK282" s="748"/>
      <c r="LNL282" s="748"/>
      <c r="LNM282" s="748"/>
      <c r="LNN282" s="749"/>
      <c r="LNO282" s="749"/>
      <c r="LNP282" s="748"/>
      <c r="LNQ282" s="748"/>
      <c r="LNR282" s="749"/>
      <c r="LNS282" s="749"/>
      <c r="LNT282" s="748"/>
      <c r="LNU282" s="748"/>
      <c r="LNV282" s="748"/>
      <c r="LNW282" s="748"/>
      <c r="LNX282" s="748"/>
      <c r="LNY282" s="746"/>
      <c r="LNZ282" s="751"/>
      <c r="LOA282" s="748"/>
      <c r="LOB282" s="748"/>
      <c r="LOC282" s="748"/>
      <c r="LOD282" s="748"/>
      <c r="LOE282" s="748"/>
      <c r="LOF282" s="748"/>
      <c r="LOG282" s="748"/>
      <c r="LOH282" s="750"/>
      <c r="LOI282" s="750"/>
      <c r="LOJ282" s="750"/>
      <c r="LOK282" s="750"/>
      <c r="LOL282" s="750"/>
      <c r="LOM282" s="750"/>
      <c r="LON282" s="750"/>
      <c r="LOO282" s="750"/>
      <c r="LOP282" s="750"/>
      <c r="LOQ282" s="750"/>
      <c r="LOR282" s="750"/>
      <c r="LOS282" s="750"/>
      <c r="LOT282" s="750"/>
      <c r="LOU282" s="750"/>
      <c r="LOV282" s="750"/>
      <c r="LOW282" s="750"/>
      <c r="LOX282" s="750"/>
      <c r="LOY282" s="750"/>
      <c r="LOZ282" s="750"/>
      <c r="LPA282" s="750"/>
      <c r="LPB282" s="750"/>
      <c r="LPC282" s="750"/>
      <c r="LPD282" s="750"/>
      <c r="LPE282" s="750"/>
      <c r="LPF282" s="750"/>
      <c r="LPG282" s="750"/>
      <c r="LPH282" s="750"/>
      <c r="LPI282" s="750"/>
      <c r="LPJ282" s="750"/>
      <c r="LPK282" s="750"/>
      <c r="LPL282" s="750"/>
      <c r="LPM282" s="750"/>
      <c r="LPN282" s="750"/>
      <c r="LPO282" s="750"/>
      <c r="LPP282" s="750"/>
      <c r="LPQ282" s="750"/>
      <c r="LPR282" s="750"/>
      <c r="LPS282" s="750"/>
      <c r="LPT282" s="750"/>
      <c r="LPU282" s="750"/>
      <c r="LPV282" s="750"/>
      <c r="LPW282" s="750"/>
      <c r="LPX282" s="750"/>
      <c r="LPY282" s="750"/>
      <c r="LPZ282" s="748"/>
      <c r="LQA282" s="748"/>
      <c r="LQB282" s="748"/>
      <c r="LQC282" s="748"/>
      <c r="LQD282" s="748"/>
      <c r="LQE282" s="748"/>
      <c r="LQF282" s="748"/>
      <c r="LQG282" s="748"/>
      <c r="LQH282" s="748"/>
      <c r="LQI282" s="748"/>
      <c r="LQJ282" s="748"/>
      <c r="LQK282" s="748"/>
      <c r="LQL282" s="748"/>
      <c r="LQM282" s="748"/>
      <c r="LQN282" s="748"/>
      <c r="LQO282" s="748"/>
      <c r="LQP282" s="748"/>
      <c r="LQQ282" s="748"/>
      <c r="LQR282" s="748"/>
      <c r="LQS282" s="748"/>
      <c r="LQT282" s="748"/>
      <c r="LQU282" s="748"/>
      <c r="LQV282" s="748"/>
      <c r="LQW282" s="748"/>
      <c r="LQX282" s="749"/>
      <c r="LQY282" s="749"/>
      <c r="LQZ282" s="749"/>
      <c r="LRA282" s="749"/>
      <c r="LRB282" s="749"/>
      <c r="LRC282" s="748"/>
      <c r="LRD282" s="748"/>
      <c r="LRE282" s="749"/>
      <c r="LRF282" s="749"/>
      <c r="LRG282" s="748"/>
      <c r="LRH282" s="748"/>
      <c r="LRI282" s="749"/>
      <c r="LRJ282" s="749"/>
      <c r="LRK282" s="748"/>
      <c r="LRL282" s="748"/>
      <c r="LRM282" s="748"/>
      <c r="LRN282" s="748"/>
      <c r="LRO282" s="748"/>
      <c r="LRP282" s="748"/>
      <c r="LRQ282" s="748"/>
      <c r="LRR282" s="749"/>
      <c r="LRS282" s="749"/>
      <c r="LRT282" s="748"/>
      <c r="LRU282" s="748"/>
      <c r="LRV282" s="749"/>
      <c r="LRW282" s="749"/>
      <c r="LRX282" s="748"/>
      <c r="LRY282" s="748"/>
      <c r="LRZ282" s="748"/>
      <c r="LSA282" s="748"/>
      <c r="LSB282" s="748"/>
      <c r="LSC282" s="746"/>
      <c r="LSD282" s="751"/>
      <c r="LSE282" s="748"/>
      <c r="LSF282" s="748"/>
      <c r="LSG282" s="748"/>
      <c r="LSH282" s="748"/>
      <c r="LSI282" s="748"/>
      <c r="LSJ282" s="748"/>
      <c r="LSK282" s="748"/>
      <c r="LSL282" s="750"/>
      <c r="LSM282" s="750"/>
      <c r="LSN282" s="750"/>
      <c r="LSO282" s="750"/>
      <c r="LSP282" s="750"/>
      <c r="LSQ282" s="750"/>
      <c r="LSR282" s="750"/>
      <c r="LSS282" s="750"/>
      <c r="LST282" s="750"/>
      <c r="LSU282" s="750"/>
      <c r="LSV282" s="750"/>
      <c r="LSW282" s="750"/>
      <c r="LSX282" s="750"/>
      <c r="LSY282" s="750"/>
      <c r="LSZ282" s="750"/>
      <c r="LTA282" s="750"/>
      <c r="LTB282" s="750"/>
      <c r="LTC282" s="750"/>
      <c r="LTD282" s="750"/>
      <c r="LTE282" s="750"/>
      <c r="LTF282" s="750"/>
      <c r="LTG282" s="750"/>
      <c r="LTH282" s="750"/>
      <c r="LTI282" s="750"/>
      <c r="LTJ282" s="750"/>
      <c r="LTK282" s="750"/>
      <c r="LTL282" s="750"/>
      <c r="LTM282" s="750"/>
      <c r="LTN282" s="750"/>
      <c r="LTO282" s="750"/>
      <c r="LTP282" s="750"/>
      <c r="LTQ282" s="750"/>
      <c r="LTR282" s="750"/>
      <c r="LTS282" s="750"/>
      <c r="LTT282" s="750"/>
      <c r="LTU282" s="750"/>
      <c r="LTV282" s="750"/>
      <c r="LTW282" s="750"/>
      <c r="LTX282" s="750"/>
      <c r="LTY282" s="750"/>
      <c r="LTZ282" s="750"/>
      <c r="LUA282" s="750"/>
      <c r="LUB282" s="750"/>
      <c r="LUC282" s="750"/>
      <c r="LUD282" s="748"/>
      <c r="LUE282" s="748"/>
      <c r="LUF282" s="748"/>
      <c r="LUG282" s="748"/>
      <c r="LUH282" s="748"/>
      <c r="LUI282" s="748"/>
      <c r="LUJ282" s="748"/>
      <c r="LUK282" s="748"/>
      <c r="LUL282" s="748"/>
      <c r="LUM282" s="748"/>
      <c r="LUN282" s="748"/>
      <c r="LUO282" s="748"/>
      <c r="LUP282" s="748"/>
      <c r="LUQ282" s="748"/>
      <c r="LUR282" s="748"/>
      <c r="LUS282" s="748"/>
      <c r="LUT282" s="748"/>
      <c r="LUU282" s="748"/>
      <c r="LUV282" s="748"/>
      <c r="LUW282" s="748"/>
      <c r="LUX282" s="748"/>
      <c r="LUY282" s="748"/>
      <c r="LUZ282" s="748"/>
      <c r="LVA282" s="748"/>
      <c r="LVB282" s="749"/>
      <c r="LVC282" s="749"/>
      <c r="LVD282" s="749"/>
      <c r="LVE282" s="749"/>
      <c r="LVF282" s="749"/>
      <c r="LVG282" s="748"/>
      <c r="LVH282" s="748"/>
      <c r="LVI282" s="749"/>
      <c r="LVJ282" s="749"/>
      <c r="LVK282" s="748"/>
      <c r="LVL282" s="748"/>
      <c r="LVM282" s="749"/>
      <c r="LVN282" s="749"/>
      <c r="LVO282" s="748"/>
      <c r="LVP282" s="748"/>
      <c r="LVQ282" s="748"/>
      <c r="LVR282" s="748"/>
      <c r="LVS282" s="748"/>
      <c r="LVT282" s="748"/>
      <c r="LVU282" s="748"/>
      <c r="LVV282" s="749"/>
      <c r="LVW282" s="749"/>
      <c r="LVX282" s="748"/>
      <c r="LVY282" s="748"/>
      <c r="LVZ282" s="749"/>
      <c r="LWA282" s="749"/>
      <c r="LWB282" s="748"/>
      <c r="LWC282" s="748"/>
      <c r="LWD282" s="748"/>
      <c r="LWE282" s="748"/>
      <c r="LWF282" s="748"/>
      <c r="LWG282" s="746"/>
      <c r="LWH282" s="751"/>
      <c r="LWI282" s="748"/>
      <c r="LWJ282" s="748"/>
      <c r="LWK282" s="748"/>
      <c r="LWL282" s="748"/>
      <c r="LWM282" s="748"/>
      <c r="LWN282" s="748"/>
      <c r="LWO282" s="748"/>
      <c r="LWP282" s="750"/>
      <c r="LWQ282" s="750"/>
      <c r="LWR282" s="750"/>
      <c r="LWS282" s="750"/>
      <c r="LWT282" s="750"/>
      <c r="LWU282" s="750"/>
      <c r="LWV282" s="750"/>
      <c r="LWW282" s="750"/>
      <c r="LWX282" s="750"/>
      <c r="LWY282" s="750"/>
      <c r="LWZ282" s="750"/>
      <c r="LXA282" s="750"/>
      <c r="LXB282" s="750"/>
      <c r="LXC282" s="750"/>
      <c r="LXD282" s="750"/>
      <c r="LXE282" s="750"/>
      <c r="LXF282" s="750"/>
      <c r="LXG282" s="750"/>
      <c r="LXH282" s="750"/>
      <c r="LXI282" s="750"/>
      <c r="LXJ282" s="750"/>
      <c r="LXK282" s="750"/>
      <c r="LXL282" s="750"/>
      <c r="LXM282" s="750"/>
      <c r="LXN282" s="750"/>
      <c r="LXO282" s="750"/>
      <c r="LXP282" s="750"/>
      <c r="LXQ282" s="750"/>
      <c r="LXR282" s="750"/>
      <c r="LXS282" s="750"/>
      <c r="LXT282" s="750"/>
      <c r="LXU282" s="750"/>
      <c r="LXV282" s="750"/>
      <c r="LXW282" s="750"/>
      <c r="LXX282" s="750"/>
      <c r="LXY282" s="750"/>
      <c r="LXZ282" s="750"/>
      <c r="LYA282" s="750"/>
      <c r="LYB282" s="750"/>
      <c r="LYC282" s="750"/>
      <c r="LYD282" s="750"/>
      <c r="LYE282" s="750"/>
      <c r="LYF282" s="750"/>
      <c r="LYG282" s="750"/>
      <c r="LYH282" s="748"/>
      <c r="LYI282" s="748"/>
      <c r="LYJ282" s="748"/>
      <c r="LYK282" s="748"/>
      <c r="LYL282" s="748"/>
      <c r="LYM282" s="748"/>
      <c r="LYN282" s="748"/>
      <c r="LYO282" s="748"/>
      <c r="LYP282" s="748"/>
      <c r="LYQ282" s="748"/>
      <c r="LYR282" s="748"/>
      <c r="LYS282" s="748"/>
      <c r="LYT282" s="748"/>
      <c r="LYU282" s="748"/>
      <c r="LYV282" s="748"/>
      <c r="LYW282" s="748"/>
      <c r="LYX282" s="748"/>
      <c r="LYY282" s="748"/>
      <c r="LYZ282" s="748"/>
      <c r="LZA282" s="748"/>
      <c r="LZB282" s="748"/>
      <c r="LZC282" s="748"/>
      <c r="LZD282" s="748"/>
      <c r="LZE282" s="748"/>
      <c r="LZF282" s="749"/>
      <c r="LZG282" s="749"/>
      <c r="LZH282" s="749"/>
      <c r="LZI282" s="749"/>
      <c r="LZJ282" s="749"/>
      <c r="LZK282" s="748"/>
      <c r="LZL282" s="748"/>
      <c r="LZM282" s="749"/>
      <c r="LZN282" s="749"/>
      <c r="LZO282" s="748"/>
      <c r="LZP282" s="748"/>
      <c r="LZQ282" s="749"/>
      <c r="LZR282" s="749"/>
      <c r="LZS282" s="748"/>
      <c r="LZT282" s="748"/>
      <c r="LZU282" s="748"/>
      <c r="LZV282" s="748"/>
      <c r="LZW282" s="748"/>
      <c r="LZX282" s="748"/>
      <c r="LZY282" s="748"/>
      <c r="LZZ282" s="749"/>
      <c r="MAA282" s="749"/>
      <c r="MAB282" s="748"/>
      <c r="MAC282" s="748"/>
      <c r="MAD282" s="749"/>
      <c r="MAE282" s="749"/>
      <c r="MAF282" s="748"/>
      <c r="MAG282" s="748"/>
      <c r="MAH282" s="748"/>
      <c r="MAI282" s="748"/>
      <c r="MAJ282" s="748"/>
      <c r="MAK282" s="746"/>
      <c r="MAL282" s="751"/>
      <c r="MAM282" s="748"/>
      <c r="MAN282" s="748"/>
      <c r="MAO282" s="748"/>
      <c r="MAP282" s="748"/>
      <c r="MAQ282" s="748"/>
      <c r="MAR282" s="748"/>
      <c r="MAS282" s="748"/>
      <c r="MAT282" s="750"/>
      <c r="MAU282" s="750"/>
      <c r="MAV282" s="750"/>
      <c r="MAW282" s="750"/>
      <c r="MAX282" s="750"/>
      <c r="MAY282" s="750"/>
      <c r="MAZ282" s="750"/>
      <c r="MBA282" s="750"/>
      <c r="MBB282" s="750"/>
      <c r="MBC282" s="750"/>
      <c r="MBD282" s="750"/>
      <c r="MBE282" s="750"/>
      <c r="MBF282" s="750"/>
      <c r="MBG282" s="750"/>
      <c r="MBH282" s="750"/>
      <c r="MBI282" s="750"/>
      <c r="MBJ282" s="750"/>
      <c r="MBK282" s="750"/>
      <c r="MBL282" s="750"/>
      <c r="MBM282" s="750"/>
      <c r="MBN282" s="750"/>
      <c r="MBO282" s="750"/>
      <c r="MBP282" s="750"/>
      <c r="MBQ282" s="750"/>
      <c r="MBR282" s="750"/>
      <c r="MBS282" s="750"/>
      <c r="MBT282" s="750"/>
      <c r="MBU282" s="750"/>
      <c r="MBV282" s="750"/>
      <c r="MBW282" s="750"/>
      <c r="MBX282" s="750"/>
      <c r="MBY282" s="750"/>
      <c r="MBZ282" s="750"/>
      <c r="MCA282" s="750"/>
      <c r="MCB282" s="750"/>
      <c r="MCC282" s="750"/>
      <c r="MCD282" s="750"/>
      <c r="MCE282" s="750"/>
      <c r="MCF282" s="750"/>
      <c r="MCG282" s="750"/>
      <c r="MCH282" s="750"/>
      <c r="MCI282" s="750"/>
      <c r="MCJ282" s="750"/>
      <c r="MCK282" s="750"/>
      <c r="MCL282" s="748"/>
      <c r="MCM282" s="748"/>
      <c r="MCN282" s="748"/>
      <c r="MCO282" s="748"/>
      <c r="MCP282" s="748"/>
      <c r="MCQ282" s="748"/>
      <c r="MCR282" s="748"/>
      <c r="MCS282" s="748"/>
      <c r="MCT282" s="748"/>
      <c r="MCU282" s="748"/>
      <c r="MCV282" s="748"/>
      <c r="MCW282" s="748"/>
      <c r="MCX282" s="748"/>
      <c r="MCY282" s="748"/>
      <c r="MCZ282" s="748"/>
      <c r="MDA282" s="748"/>
      <c r="MDB282" s="748"/>
      <c r="MDC282" s="748"/>
      <c r="MDD282" s="748"/>
      <c r="MDE282" s="748"/>
      <c r="MDF282" s="748"/>
      <c r="MDG282" s="748"/>
      <c r="MDH282" s="748"/>
      <c r="MDI282" s="748"/>
      <c r="MDJ282" s="749"/>
      <c r="MDK282" s="749"/>
      <c r="MDL282" s="749"/>
      <c r="MDM282" s="749"/>
      <c r="MDN282" s="749"/>
      <c r="MDO282" s="748"/>
      <c r="MDP282" s="748"/>
      <c r="MDQ282" s="749"/>
      <c r="MDR282" s="749"/>
      <c r="MDS282" s="748"/>
      <c r="MDT282" s="748"/>
      <c r="MDU282" s="749"/>
      <c r="MDV282" s="749"/>
      <c r="MDW282" s="748"/>
      <c r="MDX282" s="748"/>
      <c r="MDY282" s="748"/>
      <c r="MDZ282" s="748"/>
      <c r="MEA282" s="748"/>
      <c r="MEB282" s="748"/>
      <c r="MEC282" s="748"/>
      <c r="MED282" s="749"/>
      <c r="MEE282" s="749"/>
      <c r="MEF282" s="748"/>
      <c r="MEG282" s="748"/>
      <c r="MEH282" s="749"/>
      <c r="MEI282" s="749"/>
      <c r="MEJ282" s="748"/>
      <c r="MEK282" s="748"/>
      <c r="MEL282" s="748"/>
      <c r="MEM282" s="748"/>
      <c r="MEN282" s="748"/>
      <c r="MEO282" s="746"/>
      <c r="MEP282" s="751"/>
      <c r="MEQ282" s="748"/>
      <c r="MER282" s="748"/>
      <c r="MES282" s="748"/>
      <c r="MET282" s="748"/>
      <c r="MEU282" s="748"/>
      <c r="MEV282" s="748"/>
      <c r="MEW282" s="748"/>
      <c r="MEX282" s="750"/>
      <c r="MEY282" s="750"/>
      <c r="MEZ282" s="750"/>
      <c r="MFA282" s="750"/>
      <c r="MFB282" s="750"/>
      <c r="MFC282" s="750"/>
      <c r="MFD282" s="750"/>
      <c r="MFE282" s="750"/>
      <c r="MFF282" s="750"/>
      <c r="MFG282" s="750"/>
      <c r="MFH282" s="750"/>
      <c r="MFI282" s="750"/>
      <c r="MFJ282" s="750"/>
      <c r="MFK282" s="750"/>
      <c r="MFL282" s="750"/>
      <c r="MFM282" s="750"/>
      <c r="MFN282" s="750"/>
      <c r="MFO282" s="750"/>
      <c r="MFP282" s="750"/>
      <c r="MFQ282" s="750"/>
      <c r="MFR282" s="750"/>
      <c r="MFS282" s="750"/>
      <c r="MFT282" s="750"/>
      <c r="MFU282" s="750"/>
      <c r="MFV282" s="750"/>
      <c r="MFW282" s="750"/>
      <c r="MFX282" s="750"/>
      <c r="MFY282" s="750"/>
      <c r="MFZ282" s="750"/>
      <c r="MGA282" s="750"/>
      <c r="MGB282" s="750"/>
      <c r="MGC282" s="750"/>
      <c r="MGD282" s="750"/>
      <c r="MGE282" s="750"/>
      <c r="MGF282" s="750"/>
      <c r="MGG282" s="750"/>
      <c r="MGH282" s="750"/>
      <c r="MGI282" s="750"/>
      <c r="MGJ282" s="750"/>
      <c r="MGK282" s="750"/>
      <c r="MGL282" s="750"/>
      <c r="MGM282" s="750"/>
      <c r="MGN282" s="750"/>
      <c r="MGO282" s="750"/>
      <c r="MGP282" s="748"/>
      <c r="MGQ282" s="748"/>
      <c r="MGR282" s="748"/>
      <c r="MGS282" s="748"/>
      <c r="MGT282" s="748"/>
      <c r="MGU282" s="748"/>
      <c r="MGV282" s="748"/>
      <c r="MGW282" s="748"/>
      <c r="MGX282" s="748"/>
      <c r="MGY282" s="748"/>
      <c r="MGZ282" s="748"/>
      <c r="MHA282" s="748"/>
      <c r="MHB282" s="748"/>
      <c r="MHC282" s="748"/>
      <c r="MHD282" s="748"/>
      <c r="MHE282" s="748"/>
      <c r="MHF282" s="748"/>
      <c r="MHG282" s="748"/>
      <c r="MHH282" s="748"/>
      <c r="MHI282" s="748"/>
      <c r="MHJ282" s="748"/>
      <c r="MHK282" s="748"/>
      <c r="MHL282" s="748"/>
      <c r="MHM282" s="748"/>
      <c r="MHN282" s="749"/>
      <c r="MHO282" s="749"/>
      <c r="MHP282" s="749"/>
      <c r="MHQ282" s="749"/>
      <c r="MHR282" s="749"/>
      <c r="MHS282" s="748"/>
      <c r="MHT282" s="748"/>
      <c r="MHU282" s="749"/>
      <c r="MHV282" s="749"/>
      <c r="MHW282" s="748"/>
      <c r="MHX282" s="748"/>
      <c r="MHY282" s="749"/>
      <c r="MHZ282" s="749"/>
      <c r="MIA282" s="748"/>
      <c r="MIB282" s="748"/>
      <c r="MIC282" s="748"/>
      <c r="MID282" s="748"/>
      <c r="MIE282" s="748"/>
      <c r="MIF282" s="748"/>
      <c r="MIG282" s="748"/>
      <c r="MIH282" s="749"/>
      <c r="MII282" s="749"/>
      <c r="MIJ282" s="748"/>
      <c r="MIK282" s="748"/>
      <c r="MIL282" s="749"/>
      <c r="MIM282" s="749"/>
      <c r="MIN282" s="748"/>
      <c r="MIO282" s="748"/>
      <c r="MIP282" s="748"/>
      <c r="MIQ282" s="748"/>
      <c r="MIR282" s="748"/>
      <c r="MIS282" s="746"/>
      <c r="MIT282" s="751"/>
      <c r="MIU282" s="748"/>
      <c r="MIV282" s="748"/>
      <c r="MIW282" s="748"/>
      <c r="MIX282" s="748"/>
      <c r="MIY282" s="748"/>
      <c r="MIZ282" s="748"/>
      <c r="MJA282" s="748"/>
      <c r="MJB282" s="750"/>
      <c r="MJC282" s="750"/>
      <c r="MJD282" s="750"/>
      <c r="MJE282" s="750"/>
      <c r="MJF282" s="750"/>
      <c r="MJG282" s="750"/>
      <c r="MJH282" s="750"/>
      <c r="MJI282" s="750"/>
      <c r="MJJ282" s="750"/>
      <c r="MJK282" s="750"/>
      <c r="MJL282" s="750"/>
      <c r="MJM282" s="750"/>
      <c r="MJN282" s="750"/>
      <c r="MJO282" s="750"/>
      <c r="MJP282" s="750"/>
      <c r="MJQ282" s="750"/>
      <c r="MJR282" s="750"/>
      <c r="MJS282" s="750"/>
      <c r="MJT282" s="750"/>
      <c r="MJU282" s="750"/>
      <c r="MJV282" s="750"/>
      <c r="MJW282" s="750"/>
      <c r="MJX282" s="750"/>
      <c r="MJY282" s="750"/>
      <c r="MJZ282" s="750"/>
      <c r="MKA282" s="750"/>
      <c r="MKB282" s="750"/>
      <c r="MKC282" s="750"/>
      <c r="MKD282" s="750"/>
      <c r="MKE282" s="750"/>
      <c r="MKF282" s="750"/>
      <c r="MKG282" s="750"/>
      <c r="MKH282" s="750"/>
      <c r="MKI282" s="750"/>
      <c r="MKJ282" s="750"/>
      <c r="MKK282" s="750"/>
      <c r="MKL282" s="750"/>
      <c r="MKM282" s="750"/>
      <c r="MKN282" s="750"/>
      <c r="MKO282" s="750"/>
      <c r="MKP282" s="750"/>
      <c r="MKQ282" s="750"/>
      <c r="MKR282" s="750"/>
      <c r="MKS282" s="750"/>
      <c r="MKT282" s="748"/>
      <c r="MKU282" s="748"/>
      <c r="MKV282" s="748"/>
      <c r="MKW282" s="748"/>
      <c r="MKX282" s="748"/>
      <c r="MKY282" s="748"/>
      <c r="MKZ282" s="748"/>
      <c r="MLA282" s="748"/>
      <c r="MLB282" s="748"/>
      <c r="MLC282" s="748"/>
      <c r="MLD282" s="748"/>
      <c r="MLE282" s="748"/>
      <c r="MLF282" s="748"/>
      <c r="MLG282" s="748"/>
      <c r="MLH282" s="748"/>
      <c r="MLI282" s="748"/>
      <c r="MLJ282" s="748"/>
      <c r="MLK282" s="748"/>
      <c r="MLL282" s="748"/>
      <c r="MLM282" s="748"/>
      <c r="MLN282" s="748"/>
      <c r="MLO282" s="748"/>
      <c r="MLP282" s="748"/>
      <c r="MLQ282" s="748"/>
      <c r="MLR282" s="749"/>
      <c r="MLS282" s="749"/>
      <c r="MLT282" s="749"/>
      <c r="MLU282" s="749"/>
      <c r="MLV282" s="749"/>
      <c r="MLW282" s="748"/>
      <c r="MLX282" s="748"/>
      <c r="MLY282" s="749"/>
      <c r="MLZ282" s="749"/>
      <c r="MMA282" s="748"/>
      <c r="MMB282" s="748"/>
      <c r="MMC282" s="749"/>
      <c r="MMD282" s="749"/>
      <c r="MME282" s="748"/>
      <c r="MMF282" s="748"/>
      <c r="MMG282" s="748"/>
      <c r="MMH282" s="748"/>
      <c r="MMI282" s="748"/>
      <c r="MMJ282" s="748"/>
      <c r="MMK282" s="748"/>
      <c r="MML282" s="749"/>
      <c r="MMM282" s="749"/>
      <c r="MMN282" s="748"/>
      <c r="MMO282" s="748"/>
      <c r="MMP282" s="749"/>
      <c r="MMQ282" s="749"/>
      <c r="MMR282" s="748"/>
      <c r="MMS282" s="748"/>
      <c r="MMT282" s="748"/>
      <c r="MMU282" s="748"/>
      <c r="MMV282" s="748"/>
      <c r="MMW282" s="746"/>
      <c r="MMX282" s="751"/>
      <c r="MMY282" s="748"/>
      <c r="MMZ282" s="748"/>
      <c r="MNA282" s="748"/>
      <c r="MNB282" s="748"/>
      <c r="MNC282" s="748"/>
      <c r="MND282" s="748"/>
      <c r="MNE282" s="748"/>
      <c r="MNF282" s="750"/>
      <c r="MNG282" s="750"/>
      <c r="MNH282" s="750"/>
      <c r="MNI282" s="750"/>
      <c r="MNJ282" s="750"/>
      <c r="MNK282" s="750"/>
      <c r="MNL282" s="750"/>
      <c r="MNM282" s="750"/>
      <c r="MNN282" s="750"/>
      <c r="MNO282" s="750"/>
      <c r="MNP282" s="750"/>
      <c r="MNQ282" s="750"/>
      <c r="MNR282" s="750"/>
      <c r="MNS282" s="750"/>
      <c r="MNT282" s="750"/>
      <c r="MNU282" s="750"/>
      <c r="MNV282" s="750"/>
      <c r="MNW282" s="750"/>
      <c r="MNX282" s="750"/>
      <c r="MNY282" s="750"/>
      <c r="MNZ282" s="750"/>
      <c r="MOA282" s="750"/>
      <c r="MOB282" s="750"/>
      <c r="MOC282" s="750"/>
      <c r="MOD282" s="750"/>
      <c r="MOE282" s="750"/>
      <c r="MOF282" s="750"/>
      <c r="MOG282" s="750"/>
      <c r="MOH282" s="750"/>
      <c r="MOI282" s="750"/>
      <c r="MOJ282" s="750"/>
      <c r="MOK282" s="750"/>
      <c r="MOL282" s="750"/>
      <c r="MOM282" s="750"/>
      <c r="MON282" s="750"/>
      <c r="MOO282" s="750"/>
      <c r="MOP282" s="750"/>
      <c r="MOQ282" s="750"/>
      <c r="MOR282" s="750"/>
      <c r="MOS282" s="750"/>
      <c r="MOT282" s="750"/>
      <c r="MOU282" s="750"/>
      <c r="MOV282" s="750"/>
      <c r="MOW282" s="750"/>
      <c r="MOX282" s="748"/>
      <c r="MOY282" s="748"/>
      <c r="MOZ282" s="748"/>
      <c r="MPA282" s="748"/>
      <c r="MPB282" s="748"/>
      <c r="MPC282" s="748"/>
      <c r="MPD282" s="748"/>
      <c r="MPE282" s="748"/>
      <c r="MPF282" s="748"/>
      <c r="MPG282" s="748"/>
      <c r="MPH282" s="748"/>
      <c r="MPI282" s="748"/>
      <c r="MPJ282" s="748"/>
      <c r="MPK282" s="748"/>
      <c r="MPL282" s="748"/>
      <c r="MPM282" s="748"/>
      <c r="MPN282" s="748"/>
      <c r="MPO282" s="748"/>
      <c r="MPP282" s="748"/>
      <c r="MPQ282" s="748"/>
      <c r="MPR282" s="748"/>
      <c r="MPS282" s="748"/>
      <c r="MPT282" s="748"/>
      <c r="MPU282" s="748"/>
      <c r="MPV282" s="749"/>
      <c r="MPW282" s="749"/>
      <c r="MPX282" s="749"/>
      <c r="MPY282" s="749"/>
      <c r="MPZ282" s="749"/>
      <c r="MQA282" s="748"/>
      <c r="MQB282" s="748"/>
      <c r="MQC282" s="749"/>
      <c r="MQD282" s="749"/>
      <c r="MQE282" s="748"/>
      <c r="MQF282" s="748"/>
      <c r="MQG282" s="749"/>
      <c r="MQH282" s="749"/>
      <c r="MQI282" s="748"/>
      <c r="MQJ282" s="748"/>
      <c r="MQK282" s="748"/>
      <c r="MQL282" s="748"/>
      <c r="MQM282" s="748"/>
      <c r="MQN282" s="748"/>
      <c r="MQO282" s="748"/>
      <c r="MQP282" s="749"/>
      <c r="MQQ282" s="749"/>
      <c r="MQR282" s="748"/>
      <c r="MQS282" s="748"/>
      <c r="MQT282" s="749"/>
      <c r="MQU282" s="749"/>
      <c r="MQV282" s="748"/>
      <c r="MQW282" s="748"/>
      <c r="MQX282" s="748"/>
      <c r="MQY282" s="748"/>
      <c r="MQZ282" s="748"/>
      <c r="MRA282" s="746"/>
      <c r="MRB282" s="751"/>
      <c r="MRC282" s="748"/>
      <c r="MRD282" s="748"/>
      <c r="MRE282" s="748"/>
      <c r="MRF282" s="748"/>
      <c r="MRG282" s="748"/>
      <c r="MRH282" s="748"/>
      <c r="MRI282" s="748"/>
      <c r="MRJ282" s="750"/>
      <c r="MRK282" s="750"/>
      <c r="MRL282" s="750"/>
      <c r="MRM282" s="750"/>
      <c r="MRN282" s="750"/>
      <c r="MRO282" s="750"/>
      <c r="MRP282" s="750"/>
      <c r="MRQ282" s="750"/>
      <c r="MRR282" s="750"/>
      <c r="MRS282" s="750"/>
      <c r="MRT282" s="750"/>
      <c r="MRU282" s="750"/>
      <c r="MRV282" s="750"/>
      <c r="MRW282" s="750"/>
      <c r="MRX282" s="750"/>
      <c r="MRY282" s="750"/>
      <c r="MRZ282" s="750"/>
      <c r="MSA282" s="750"/>
      <c r="MSB282" s="750"/>
      <c r="MSC282" s="750"/>
      <c r="MSD282" s="750"/>
      <c r="MSE282" s="750"/>
      <c r="MSF282" s="750"/>
      <c r="MSG282" s="750"/>
      <c r="MSH282" s="750"/>
      <c r="MSI282" s="750"/>
      <c r="MSJ282" s="750"/>
      <c r="MSK282" s="750"/>
      <c r="MSL282" s="750"/>
      <c r="MSM282" s="750"/>
      <c r="MSN282" s="750"/>
      <c r="MSO282" s="750"/>
      <c r="MSP282" s="750"/>
      <c r="MSQ282" s="750"/>
      <c r="MSR282" s="750"/>
      <c r="MSS282" s="750"/>
      <c r="MST282" s="750"/>
      <c r="MSU282" s="750"/>
      <c r="MSV282" s="750"/>
      <c r="MSW282" s="750"/>
      <c r="MSX282" s="750"/>
      <c r="MSY282" s="750"/>
      <c r="MSZ282" s="750"/>
      <c r="MTA282" s="750"/>
      <c r="MTB282" s="748"/>
      <c r="MTC282" s="748"/>
      <c r="MTD282" s="748"/>
      <c r="MTE282" s="748"/>
      <c r="MTF282" s="748"/>
      <c r="MTG282" s="748"/>
      <c r="MTH282" s="748"/>
      <c r="MTI282" s="748"/>
      <c r="MTJ282" s="748"/>
      <c r="MTK282" s="748"/>
      <c r="MTL282" s="748"/>
      <c r="MTM282" s="748"/>
      <c r="MTN282" s="748"/>
      <c r="MTO282" s="748"/>
      <c r="MTP282" s="748"/>
      <c r="MTQ282" s="748"/>
      <c r="MTR282" s="748"/>
      <c r="MTS282" s="748"/>
      <c r="MTT282" s="748"/>
      <c r="MTU282" s="748"/>
      <c r="MTV282" s="748"/>
      <c r="MTW282" s="748"/>
      <c r="MTX282" s="748"/>
      <c r="MTY282" s="748"/>
      <c r="MTZ282" s="749"/>
      <c r="MUA282" s="749"/>
      <c r="MUB282" s="749"/>
      <c r="MUC282" s="749"/>
      <c r="MUD282" s="749"/>
      <c r="MUE282" s="748"/>
      <c r="MUF282" s="748"/>
      <c r="MUG282" s="749"/>
      <c r="MUH282" s="749"/>
      <c r="MUI282" s="748"/>
      <c r="MUJ282" s="748"/>
      <c r="MUK282" s="749"/>
      <c r="MUL282" s="749"/>
      <c r="MUM282" s="748"/>
      <c r="MUN282" s="748"/>
      <c r="MUO282" s="748"/>
      <c r="MUP282" s="748"/>
      <c r="MUQ282" s="748"/>
      <c r="MUR282" s="748"/>
      <c r="MUS282" s="748"/>
      <c r="MUT282" s="749"/>
      <c r="MUU282" s="749"/>
      <c r="MUV282" s="748"/>
      <c r="MUW282" s="748"/>
      <c r="MUX282" s="749"/>
      <c r="MUY282" s="749"/>
      <c r="MUZ282" s="748"/>
      <c r="MVA282" s="748"/>
      <c r="MVB282" s="748"/>
      <c r="MVC282" s="748"/>
      <c r="MVD282" s="748"/>
      <c r="MVE282" s="746"/>
      <c r="MVF282" s="751"/>
      <c r="MVG282" s="748"/>
      <c r="MVH282" s="748"/>
      <c r="MVI282" s="748"/>
      <c r="MVJ282" s="748"/>
      <c r="MVK282" s="748"/>
      <c r="MVL282" s="748"/>
      <c r="MVM282" s="748"/>
      <c r="MVN282" s="750"/>
      <c r="MVO282" s="750"/>
      <c r="MVP282" s="750"/>
      <c r="MVQ282" s="750"/>
      <c r="MVR282" s="750"/>
      <c r="MVS282" s="750"/>
      <c r="MVT282" s="750"/>
      <c r="MVU282" s="750"/>
      <c r="MVV282" s="750"/>
      <c r="MVW282" s="750"/>
      <c r="MVX282" s="750"/>
      <c r="MVY282" s="750"/>
      <c r="MVZ282" s="750"/>
      <c r="MWA282" s="750"/>
      <c r="MWB282" s="750"/>
      <c r="MWC282" s="750"/>
      <c r="MWD282" s="750"/>
      <c r="MWE282" s="750"/>
      <c r="MWF282" s="750"/>
      <c r="MWG282" s="750"/>
      <c r="MWH282" s="750"/>
      <c r="MWI282" s="750"/>
      <c r="MWJ282" s="750"/>
      <c r="MWK282" s="750"/>
      <c r="MWL282" s="750"/>
      <c r="MWM282" s="750"/>
      <c r="MWN282" s="750"/>
      <c r="MWO282" s="750"/>
      <c r="MWP282" s="750"/>
      <c r="MWQ282" s="750"/>
      <c r="MWR282" s="750"/>
      <c r="MWS282" s="750"/>
      <c r="MWT282" s="750"/>
      <c r="MWU282" s="750"/>
      <c r="MWV282" s="750"/>
      <c r="MWW282" s="750"/>
      <c r="MWX282" s="750"/>
      <c r="MWY282" s="750"/>
      <c r="MWZ282" s="750"/>
      <c r="MXA282" s="750"/>
      <c r="MXB282" s="750"/>
      <c r="MXC282" s="750"/>
      <c r="MXD282" s="750"/>
      <c r="MXE282" s="750"/>
      <c r="MXF282" s="748"/>
      <c r="MXG282" s="748"/>
      <c r="MXH282" s="748"/>
      <c r="MXI282" s="748"/>
      <c r="MXJ282" s="748"/>
      <c r="MXK282" s="748"/>
      <c r="MXL282" s="748"/>
      <c r="MXM282" s="748"/>
      <c r="MXN282" s="748"/>
      <c r="MXO282" s="748"/>
      <c r="MXP282" s="748"/>
      <c r="MXQ282" s="748"/>
      <c r="MXR282" s="748"/>
      <c r="MXS282" s="748"/>
      <c r="MXT282" s="748"/>
      <c r="MXU282" s="748"/>
      <c r="MXV282" s="748"/>
      <c r="MXW282" s="748"/>
      <c r="MXX282" s="748"/>
      <c r="MXY282" s="748"/>
      <c r="MXZ282" s="748"/>
      <c r="MYA282" s="748"/>
      <c r="MYB282" s="748"/>
      <c r="MYC282" s="748"/>
      <c r="MYD282" s="749"/>
      <c r="MYE282" s="749"/>
      <c r="MYF282" s="749"/>
      <c r="MYG282" s="749"/>
      <c r="MYH282" s="749"/>
      <c r="MYI282" s="748"/>
      <c r="MYJ282" s="748"/>
      <c r="MYK282" s="749"/>
      <c r="MYL282" s="749"/>
      <c r="MYM282" s="748"/>
      <c r="MYN282" s="748"/>
      <c r="MYO282" s="749"/>
      <c r="MYP282" s="749"/>
      <c r="MYQ282" s="748"/>
      <c r="MYR282" s="748"/>
      <c r="MYS282" s="748"/>
      <c r="MYT282" s="748"/>
      <c r="MYU282" s="748"/>
      <c r="MYV282" s="748"/>
      <c r="MYW282" s="748"/>
      <c r="MYX282" s="749"/>
      <c r="MYY282" s="749"/>
      <c r="MYZ282" s="748"/>
      <c r="MZA282" s="748"/>
      <c r="MZB282" s="749"/>
      <c r="MZC282" s="749"/>
      <c r="MZD282" s="748"/>
      <c r="MZE282" s="748"/>
      <c r="MZF282" s="748"/>
      <c r="MZG282" s="748"/>
      <c r="MZH282" s="748"/>
      <c r="MZI282" s="746"/>
      <c r="MZJ282" s="751"/>
      <c r="MZK282" s="748"/>
      <c r="MZL282" s="748"/>
      <c r="MZM282" s="748"/>
      <c r="MZN282" s="748"/>
      <c r="MZO282" s="748"/>
      <c r="MZP282" s="748"/>
      <c r="MZQ282" s="748"/>
      <c r="MZR282" s="750"/>
      <c r="MZS282" s="750"/>
      <c r="MZT282" s="750"/>
      <c r="MZU282" s="750"/>
      <c r="MZV282" s="750"/>
      <c r="MZW282" s="750"/>
      <c r="MZX282" s="750"/>
      <c r="MZY282" s="750"/>
      <c r="MZZ282" s="750"/>
      <c r="NAA282" s="750"/>
      <c r="NAB282" s="750"/>
      <c r="NAC282" s="750"/>
      <c r="NAD282" s="750"/>
      <c r="NAE282" s="750"/>
      <c r="NAF282" s="750"/>
      <c r="NAG282" s="750"/>
      <c r="NAH282" s="750"/>
      <c r="NAI282" s="750"/>
      <c r="NAJ282" s="750"/>
      <c r="NAK282" s="750"/>
      <c r="NAL282" s="750"/>
      <c r="NAM282" s="750"/>
      <c r="NAN282" s="750"/>
      <c r="NAO282" s="750"/>
      <c r="NAP282" s="750"/>
      <c r="NAQ282" s="750"/>
      <c r="NAR282" s="750"/>
      <c r="NAS282" s="750"/>
      <c r="NAT282" s="750"/>
      <c r="NAU282" s="750"/>
      <c r="NAV282" s="750"/>
      <c r="NAW282" s="750"/>
      <c r="NAX282" s="750"/>
      <c r="NAY282" s="750"/>
      <c r="NAZ282" s="750"/>
      <c r="NBA282" s="750"/>
      <c r="NBB282" s="750"/>
      <c r="NBC282" s="750"/>
      <c r="NBD282" s="750"/>
      <c r="NBE282" s="750"/>
      <c r="NBF282" s="750"/>
      <c r="NBG282" s="750"/>
      <c r="NBH282" s="750"/>
      <c r="NBI282" s="750"/>
      <c r="NBJ282" s="748"/>
      <c r="NBK282" s="748"/>
      <c r="NBL282" s="748"/>
      <c r="NBM282" s="748"/>
      <c r="NBN282" s="748"/>
      <c r="NBO282" s="748"/>
      <c r="NBP282" s="748"/>
      <c r="NBQ282" s="748"/>
      <c r="NBR282" s="748"/>
      <c r="NBS282" s="748"/>
      <c r="NBT282" s="748"/>
      <c r="NBU282" s="748"/>
      <c r="NBV282" s="748"/>
      <c r="NBW282" s="748"/>
      <c r="NBX282" s="748"/>
      <c r="NBY282" s="748"/>
      <c r="NBZ282" s="748"/>
      <c r="NCA282" s="748"/>
      <c r="NCB282" s="748"/>
      <c r="NCC282" s="748"/>
      <c r="NCD282" s="748"/>
      <c r="NCE282" s="748"/>
      <c r="NCF282" s="748"/>
      <c r="NCG282" s="748"/>
      <c r="NCH282" s="749"/>
      <c r="NCI282" s="749"/>
      <c r="NCJ282" s="749"/>
      <c r="NCK282" s="749"/>
      <c r="NCL282" s="749"/>
      <c r="NCM282" s="748"/>
      <c r="NCN282" s="748"/>
      <c r="NCO282" s="749"/>
      <c r="NCP282" s="749"/>
      <c r="NCQ282" s="748"/>
      <c r="NCR282" s="748"/>
      <c r="NCS282" s="749"/>
      <c r="NCT282" s="749"/>
      <c r="NCU282" s="748"/>
      <c r="NCV282" s="748"/>
      <c r="NCW282" s="748"/>
      <c r="NCX282" s="748"/>
      <c r="NCY282" s="748"/>
      <c r="NCZ282" s="748"/>
      <c r="NDA282" s="748"/>
      <c r="NDB282" s="749"/>
      <c r="NDC282" s="749"/>
      <c r="NDD282" s="748"/>
      <c r="NDE282" s="748"/>
      <c r="NDF282" s="749"/>
      <c r="NDG282" s="749"/>
      <c r="NDH282" s="748"/>
      <c r="NDI282" s="748"/>
      <c r="NDJ282" s="748"/>
      <c r="NDK282" s="748"/>
      <c r="NDL282" s="748"/>
      <c r="NDM282" s="746"/>
      <c r="NDN282" s="751"/>
      <c r="NDO282" s="748"/>
      <c r="NDP282" s="748"/>
      <c r="NDQ282" s="748"/>
      <c r="NDR282" s="748"/>
      <c r="NDS282" s="748"/>
      <c r="NDT282" s="748"/>
      <c r="NDU282" s="748"/>
      <c r="NDV282" s="750"/>
      <c r="NDW282" s="750"/>
      <c r="NDX282" s="750"/>
      <c r="NDY282" s="750"/>
      <c r="NDZ282" s="750"/>
      <c r="NEA282" s="750"/>
      <c r="NEB282" s="750"/>
      <c r="NEC282" s="750"/>
      <c r="NED282" s="750"/>
      <c r="NEE282" s="750"/>
      <c r="NEF282" s="750"/>
      <c r="NEG282" s="750"/>
      <c r="NEH282" s="750"/>
      <c r="NEI282" s="750"/>
      <c r="NEJ282" s="750"/>
      <c r="NEK282" s="750"/>
      <c r="NEL282" s="750"/>
      <c r="NEM282" s="750"/>
      <c r="NEN282" s="750"/>
      <c r="NEO282" s="750"/>
      <c r="NEP282" s="750"/>
      <c r="NEQ282" s="750"/>
      <c r="NER282" s="750"/>
      <c r="NES282" s="750"/>
      <c r="NET282" s="750"/>
      <c r="NEU282" s="750"/>
      <c r="NEV282" s="750"/>
      <c r="NEW282" s="750"/>
      <c r="NEX282" s="750"/>
      <c r="NEY282" s="750"/>
      <c r="NEZ282" s="750"/>
      <c r="NFA282" s="750"/>
      <c r="NFB282" s="750"/>
      <c r="NFC282" s="750"/>
      <c r="NFD282" s="750"/>
      <c r="NFE282" s="750"/>
      <c r="NFF282" s="750"/>
      <c r="NFG282" s="750"/>
      <c r="NFH282" s="750"/>
      <c r="NFI282" s="750"/>
      <c r="NFJ282" s="750"/>
      <c r="NFK282" s="750"/>
      <c r="NFL282" s="750"/>
      <c r="NFM282" s="750"/>
      <c r="NFN282" s="748"/>
      <c r="NFO282" s="748"/>
      <c r="NFP282" s="748"/>
      <c r="NFQ282" s="748"/>
      <c r="NFR282" s="748"/>
      <c r="NFS282" s="748"/>
      <c r="NFT282" s="748"/>
      <c r="NFU282" s="748"/>
      <c r="NFV282" s="748"/>
      <c r="NFW282" s="748"/>
      <c r="NFX282" s="748"/>
      <c r="NFY282" s="748"/>
      <c r="NFZ282" s="748"/>
      <c r="NGA282" s="748"/>
      <c r="NGB282" s="748"/>
      <c r="NGC282" s="748"/>
      <c r="NGD282" s="748"/>
      <c r="NGE282" s="748"/>
      <c r="NGF282" s="748"/>
      <c r="NGG282" s="748"/>
      <c r="NGH282" s="748"/>
      <c r="NGI282" s="748"/>
      <c r="NGJ282" s="748"/>
      <c r="NGK282" s="748"/>
      <c r="NGL282" s="749"/>
      <c r="NGM282" s="749"/>
      <c r="NGN282" s="749"/>
      <c r="NGO282" s="749"/>
      <c r="NGP282" s="749"/>
      <c r="NGQ282" s="748"/>
      <c r="NGR282" s="748"/>
      <c r="NGS282" s="749"/>
      <c r="NGT282" s="749"/>
      <c r="NGU282" s="748"/>
      <c r="NGV282" s="748"/>
      <c r="NGW282" s="749"/>
      <c r="NGX282" s="749"/>
      <c r="NGY282" s="748"/>
      <c r="NGZ282" s="748"/>
      <c r="NHA282" s="748"/>
      <c r="NHB282" s="748"/>
      <c r="NHC282" s="748"/>
      <c r="NHD282" s="748"/>
      <c r="NHE282" s="748"/>
      <c r="NHF282" s="749"/>
      <c r="NHG282" s="749"/>
      <c r="NHH282" s="748"/>
      <c r="NHI282" s="748"/>
      <c r="NHJ282" s="749"/>
      <c r="NHK282" s="749"/>
      <c r="NHL282" s="748"/>
      <c r="NHM282" s="748"/>
      <c r="NHN282" s="748"/>
      <c r="NHO282" s="748"/>
      <c r="NHP282" s="748"/>
      <c r="NHQ282" s="746"/>
      <c r="NHR282" s="751"/>
      <c r="NHS282" s="748"/>
      <c r="NHT282" s="748"/>
      <c r="NHU282" s="748"/>
      <c r="NHV282" s="748"/>
      <c r="NHW282" s="748"/>
      <c r="NHX282" s="748"/>
      <c r="NHY282" s="748"/>
      <c r="NHZ282" s="750"/>
      <c r="NIA282" s="750"/>
      <c r="NIB282" s="750"/>
      <c r="NIC282" s="750"/>
      <c r="NID282" s="750"/>
      <c r="NIE282" s="750"/>
      <c r="NIF282" s="750"/>
      <c r="NIG282" s="750"/>
      <c r="NIH282" s="750"/>
      <c r="NII282" s="750"/>
      <c r="NIJ282" s="750"/>
      <c r="NIK282" s="750"/>
      <c r="NIL282" s="750"/>
      <c r="NIM282" s="750"/>
      <c r="NIN282" s="750"/>
      <c r="NIO282" s="750"/>
      <c r="NIP282" s="750"/>
      <c r="NIQ282" s="750"/>
      <c r="NIR282" s="750"/>
      <c r="NIS282" s="750"/>
      <c r="NIT282" s="750"/>
      <c r="NIU282" s="750"/>
      <c r="NIV282" s="750"/>
      <c r="NIW282" s="750"/>
      <c r="NIX282" s="750"/>
      <c r="NIY282" s="750"/>
      <c r="NIZ282" s="750"/>
      <c r="NJA282" s="750"/>
      <c r="NJB282" s="750"/>
      <c r="NJC282" s="750"/>
      <c r="NJD282" s="750"/>
      <c r="NJE282" s="750"/>
      <c r="NJF282" s="750"/>
      <c r="NJG282" s="750"/>
      <c r="NJH282" s="750"/>
      <c r="NJI282" s="750"/>
      <c r="NJJ282" s="750"/>
      <c r="NJK282" s="750"/>
      <c r="NJL282" s="750"/>
      <c r="NJM282" s="750"/>
      <c r="NJN282" s="750"/>
      <c r="NJO282" s="750"/>
      <c r="NJP282" s="750"/>
      <c r="NJQ282" s="750"/>
      <c r="NJR282" s="748"/>
      <c r="NJS282" s="748"/>
      <c r="NJT282" s="748"/>
      <c r="NJU282" s="748"/>
      <c r="NJV282" s="748"/>
      <c r="NJW282" s="748"/>
      <c r="NJX282" s="748"/>
      <c r="NJY282" s="748"/>
      <c r="NJZ282" s="748"/>
      <c r="NKA282" s="748"/>
      <c r="NKB282" s="748"/>
      <c r="NKC282" s="748"/>
      <c r="NKD282" s="748"/>
      <c r="NKE282" s="748"/>
      <c r="NKF282" s="748"/>
      <c r="NKG282" s="748"/>
      <c r="NKH282" s="748"/>
      <c r="NKI282" s="748"/>
      <c r="NKJ282" s="748"/>
      <c r="NKK282" s="748"/>
      <c r="NKL282" s="748"/>
      <c r="NKM282" s="748"/>
      <c r="NKN282" s="748"/>
      <c r="NKO282" s="748"/>
      <c r="NKP282" s="749"/>
      <c r="NKQ282" s="749"/>
      <c r="NKR282" s="749"/>
      <c r="NKS282" s="749"/>
      <c r="NKT282" s="749"/>
      <c r="NKU282" s="748"/>
      <c r="NKV282" s="748"/>
      <c r="NKW282" s="749"/>
      <c r="NKX282" s="749"/>
      <c r="NKY282" s="748"/>
      <c r="NKZ282" s="748"/>
      <c r="NLA282" s="749"/>
      <c r="NLB282" s="749"/>
      <c r="NLC282" s="748"/>
      <c r="NLD282" s="748"/>
      <c r="NLE282" s="748"/>
      <c r="NLF282" s="748"/>
      <c r="NLG282" s="748"/>
      <c r="NLH282" s="748"/>
      <c r="NLI282" s="748"/>
      <c r="NLJ282" s="749"/>
      <c r="NLK282" s="749"/>
      <c r="NLL282" s="748"/>
      <c r="NLM282" s="748"/>
      <c r="NLN282" s="749"/>
      <c r="NLO282" s="749"/>
      <c r="NLP282" s="748"/>
      <c r="NLQ282" s="748"/>
      <c r="NLR282" s="748"/>
      <c r="NLS282" s="748"/>
      <c r="NLT282" s="748"/>
      <c r="NLU282" s="746"/>
      <c r="NLV282" s="751"/>
      <c r="NLW282" s="748"/>
      <c r="NLX282" s="748"/>
      <c r="NLY282" s="748"/>
      <c r="NLZ282" s="748"/>
      <c r="NMA282" s="748"/>
      <c r="NMB282" s="748"/>
      <c r="NMC282" s="748"/>
      <c r="NMD282" s="750"/>
      <c r="NME282" s="750"/>
      <c r="NMF282" s="750"/>
      <c r="NMG282" s="750"/>
      <c r="NMH282" s="750"/>
      <c r="NMI282" s="750"/>
      <c r="NMJ282" s="750"/>
      <c r="NMK282" s="750"/>
      <c r="NML282" s="750"/>
      <c r="NMM282" s="750"/>
      <c r="NMN282" s="750"/>
      <c r="NMO282" s="750"/>
      <c r="NMP282" s="750"/>
      <c r="NMQ282" s="750"/>
      <c r="NMR282" s="750"/>
      <c r="NMS282" s="750"/>
      <c r="NMT282" s="750"/>
      <c r="NMU282" s="750"/>
      <c r="NMV282" s="750"/>
      <c r="NMW282" s="750"/>
      <c r="NMX282" s="750"/>
      <c r="NMY282" s="750"/>
      <c r="NMZ282" s="750"/>
      <c r="NNA282" s="750"/>
      <c r="NNB282" s="750"/>
      <c r="NNC282" s="750"/>
      <c r="NND282" s="750"/>
      <c r="NNE282" s="750"/>
      <c r="NNF282" s="750"/>
      <c r="NNG282" s="750"/>
      <c r="NNH282" s="750"/>
      <c r="NNI282" s="750"/>
      <c r="NNJ282" s="750"/>
      <c r="NNK282" s="750"/>
      <c r="NNL282" s="750"/>
      <c r="NNM282" s="750"/>
      <c r="NNN282" s="750"/>
      <c r="NNO282" s="750"/>
      <c r="NNP282" s="750"/>
      <c r="NNQ282" s="750"/>
      <c r="NNR282" s="750"/>
      <c r="NNS282" s="750"/>
      <c r="NNT282" s="750"/>
      <c r="NNU282" s="750"/>
      <c r="NNV282" s="748"/>
      <c r="NNW282" s="748"/>
      <c r="NNX282" s="748"/>
      <c r="NNY282" s="748"/>
      <c r="NNZ282" s="748"/>
      <c r="NOA282" s="748"/>
      <c r="NOB282" s="748"/>
      <c r="NOC282" s="748"/>
      <c r="NOD282" s="748"/>
      <c r="NOE282" s="748"/>
      <c r="NOF282" s="748"/>
      <c r="NOG282" s="748"/>
      <c r="NOH282" s="748"/>
      <c r="NOI282" s="748"/>
      <c r="NOJ282" s="748"/>
      <c r="NOK282" s="748"/>
      <c r="NOL282" s="748"/>
      <c r="NOM282" s="748"/>
      <c r="NON282" s="748"/>
      <c r="NOO282" s="748"/>
      <c r="NOP282" s="748"/>
      <c r="NOQ282" s="748"/>
      <c r="NOR282" s="748"/>
      <c r="NOS282" s="748"/>
      <c r="NOT282" s="749"/>
      <c r="NOU282" s="749"/>
      <c r="NOV282" s="749"/>
      <c r="NOW282" s="749"/>
      <c r="NOX282" s="749"/>
      <c r="NOY282" s="748"/>
      <c r="NOZ282" s="748"/>
      <c r="NPA282" s="749"/>
      <c r="NPB282" s="749"/>
      <c r="NPC282" s="748"/>
      <c r="NPD282" s="748"/>
      <c r="NPE282" s="749"/>
      <c r="NPF282" s="749"/>
      <c r="NPG282" s="748"/>
      <c r="NPH282" s="748"/>
      <c r="NPI282" s="748"/>
      <c r="NPJ282" s="748"/>
      <c r="NPK282" s="748"/>
      <c r="NPL282" s="748"/>
      <c r="NPM282" s="748"/>
      <c r="NPN282" s="749"/>
      <c r="NPO282" s="749"/>
      <c r="NPP282" s="748"/>
      <c r="NPQ282" s="748"/>
      <c r="NPR282" s="749"/>
      <c r="NPS282" s="749"/>
      <c r="NPT282" s="748"/>
      <c r="NPU282" s="748"/>
      <c r="NPV282" s="748"/>
      <c r="NPW282" s="748"/>
      <c r="NPX282" s="748"/>
      <c r="NPY282" s="746"/>
      <c r="NPZ282" s="751"/>
      <c r="NQA282" s="748"/>
      <c r="NQB282" s="748"/>
      <c r="NQC282" s="748"/>
      <c r="NQD282" s="748"/>
      <c r="NQE282" s="748"/>
      <c r="NQF282" s="748"/>
      <c r="NQG282" s="748"/>
      <c r="NQH282" s="750"/>
      <c r="NQI282" s="750"/>
      <c r="NQJ282" s="750"/>
      <c r="NQK282" s="750"/>
      <c r="NQL282" s="750"/>
      <c r="NQM282" s="750"/>
      <c r="NQN282" s="750"/>
      <c r="NQO282" s="750"/>
      <c r="NQP282" s="750"/>
      <c r="NQQ282" s="750"/>
      <c r="NQR282" s="750"/>
      <c r="NQS282" s="750"/>
      <c r="NQT282" s="750"/>
      <c r="NQU282" s="750"/>
      <c r="NQV282" s="750"/>
      <c r="NQW282" s="750"/>
      <c r="NQX282" s="750"/>
      <c r="NQY282" s="750"/>
      <c r="NQZ282" s="750"/>
      <c r="NRA282" s="750"/>
      <c r="NRB282" s="750"/>
      <c r="NRC282" s="750"/>
      <c r="NRD282" s="750"/>
      <c r="NRE282" s="750"/>
      <c r="NRF282" s="750"/>
      <c r="NRG282" s="750"/>
      <c r="NRH282" s="750"/>
      <c r="NRI282" s="750"/>
      <c r="NRJ282" s="750"/>
      <c r="NRK282" s="750"/>
      <c r="NRL282" s="750"/>
      <c r="NRM282" s="750"/>
      <c r="NRN282" s="750"/>
      <c r="NRO282" s="750"/>
      <c r="NRP282" s="750"/>
      <c r="NRQ282" s="750"/>
      <c r="NRR282" s="750"/>
      <c r="NRS282" s="750"/>
      <c r="NRT282" s="750"/>
      <c r="NRU282" s="750"/>
      <c r="NRV282" s="750"/>
      <c r="NRW282" s="750"/>
      <c r="NRX282" s="750"/>
      <c r="NRY282" s="750"/>
      <c r="NRZ282" s="748"/>
      <c r="NSA282" s="748"/>
      <c r="NSB282" s="748"/>
      <c r="NSC282" s="748"/>
      <c r="NSD282" s="748"/>
      <c r="NSE282" s="748"/>
      <c r="NSF282" s="748"/>
      <c r="NSG282" s="748"/>
      <c r="NSH282" s="748"/>
      <c r="NSI282" s="748"/>
      <c r="NSJ282" s="748"/>
      <c r="NSK282" s="748"/>
      <c r="NSL282" s="748"/>
      <c r="NSM282" s="748"/>
      <c r="NSN282" s="748"/>
      <c r="NSO282" s="748"/>
      <c r="NSP282" s="748"/>
      <c r="NSQ282" s="748"/>
      <c r="NSR282" s="748"/>
      <c r="NSS282" s="748"/>
      <c r="NST282" s="748"/>
      <c r="NSU282" s="748"/>
      <c r="NSV282" s="748"/>
      <c r="NSW282" s="748"/>
      <c r="NSX282" s="749"/>
      <c r="NSY282" s="749"/>
      <c r="NSZ282" s="749"/>
      <c r="NTA282" s="749"/>
      <c r="NTB282" s="749"/>
      <c r="NTC282" s="748"/>
      <c r="NTD282" s="748"/>
      <c r="NTE282" s="749"/>
      <c r="NTF282" s="749"/>
      <c r="NTG282" s="748"/>
      <c r="NTH282" s="748"/>
      <c r="NTI282" s="749"/>
      <c r="NTJ282" s="749"/>
      <c r="NTK282" s="748"/>
      <c r="NTL282" s="748"/>
      <c r="NTM282" s="748"/>
      <c r="NTN282" s="748"/>
      <c r="NTO282" s="748"/>
      <c r="NTP282" s="748"/>
      <c r="NTQ282" s="748"/>
      <c r="NTR282" s="749"/>
      <c r="NTS282" s="749"/>
      <c r="NTT282" s="748"/>
      <c r="NTU282" s="748"/>
      <c r="NTV282" s="749"/>
      <c r="NTW282" s="749"/>
      <c r="NTX282" s="748"/>
      <c r="NTY282" s="748"/>
      <c r="NTZ282" s="748"/>
      <c r="NUA282" s="748"/>
      <c r="NUB282" s="748"/>
      <c r="NUC282" s="746"/>
      <c r="NUD282" s="751"/>
      <c r="NUE282" s="748"/>
      <c r="NUF282" s="748"/>
      <c r="NUG282" s="748"/>
      <c r="NUH282" s="748"/>
      <c r="NUI282" s="748"/>
      <c r="NUJ282" s="748"/>
      <c r="NUK282" s="748"/>
      <c r="NUL282" s="750"/>
      <c r="NUM282" s="750"/>
      <c r="NUN282" s="750"/>
      <c r="NUO282" s="750"/>
      <c r="NUP282" s="750"/>
      <c r="NUQ282" s="750"/>
      <c r="NUR282" s="750"/>
      <c r="NUS282" s="750"/>
      <c r="NUT282" s="750"/>
      <c r="NUU282" s="750"/>
      <c r="NUV282" s="750"/>
      <c r="NUW282" s="750"/>
      <c r="NUX282" s="750"/>
      <c r="NUY282" s="750"/>
      <c r="NUZ282" s="750"/>
      <c r="NVA282" s="750"/>
      <c r="NVB282" s="750"/>
      <c r="NVC282" s="750"/>
      <c r="NVD282" s="750"/>
      <c r="NVE282" s="750"/>
      <c r="NVF282" s="750"/>
      <c r="NVG282" s="750"/>
      <c r="NVH282" s="750"/>
      <c r="NVI282" s="750"/>
      <c r="NVJ282" s="750"/>
      <c r="NVK282" s="750"/>
      <c r="NVL282" s="750"/>
      <c r="NVM282" s="750"/>
      <c r="NVN282" s="750"/>
      <c r="NVO282" s="750"/>
      <c r="NVP282" s="750"/>
      <c r="NVQ282" s="750"/>
      <c r="NVR282" s="750"/>
      <c r="NVS282" s="750"/>
      <c r="NVT282" s="750"/>
      <c r="NVU282" s="750"/>
      <c r="NVV282" s="750"/>
      <c r="NVW282" s="750"/>
      <c r="NVX282" s="750"/>
      <c r="NVY282" s="750"/>
      <c r="NVZ282" s="750"/>
      <c r="NWA282" s="750"/>
      <c r="NWB282" s="750"/>
      <c r="NWC282" s="750"/>
      <c r="NWD282" s="748"/>
      <c r="NWE282" s="748"/>
      <c r="NWF282" s="748"/>
      <c r="NWG282" s="748"/>
      <c r="NWH282" s="748"/>
      <c r="NWI282" s="748"/>
      <c r="NWJ282" s="748"/>
      <c r="NWK282" s="748"/>
      <c r="NWL282" s="748"/>
      <c r="NWM282" s="748"/>
      <c r="NWN282" s="748"/>
      <c r="NWO282" s="748"/>
      <c r="NWP282" s="748"/>
      <c r="NWQ282" s="748"/>
      <c r="NWR282" s="748"/>
      <c r="NWS282" s="748"/>
      <c r="NWT282" s="748"/>
      <c r="NWU282" s="748"/>
      <c r="NWV282" s="748"/>
      <c r="NWW282" s="748"/>
      <c r="NWX282" s="748"/>
      <c r="NWY282" s="748"/>
      <c r="NWZ282" s="748"/>
      <c r="NXA282" s="748"/>
      <c r="NXB282" s="749"/>
      <c r="NXC282" s="749"/>
      <c r="NXD282" s="749"/>
      <c r="NXE282" s="749"/>
      <c r="NXF282" s="749"/>
      <c r="NXG282" s="748"/>
      <c r="NXH282" s="748"/>
      <c r="NXI282" s="749"/>
      <c r="NXJ282" s="749"/>
      <c r="NXK282" s="748"/>
      <c r="NXL282" s="748"/>
      <c r="NXM282" s="749"/>
      <c r="NXN282" s="749"/>
      <c r="NXO282" s="748"/>
      <c r="NXP282" s="748"/>
      <c r="NXQ282" s="748"/>
      <c r="NXR282" s="748"/>
      <c r="NXS282" s="748"/>
      <c r="NXT282" s="748"/>
      <c r="NXU282" s="748"/>
      <c r="NXV282" s="749"/>
      <c r="NXW282" s="749"/>
      <c r="NXX282" s="748"/>
      <c r="NXY282" s="748"/>
      <c r="NXZ282" s="749"/>
      <c r="NYA282" s="749"/>
      <c r="NYB282" s="748"/>
      <c r="NYC282" s="748"/>
      <c r="NYD282" s="748"/>
      <c r="NYE282" s="748"/>
      <c r="NYF282" s="748"/>
      <c r="NYG282" s="746"/>
      <c r="NYH282" s="751"/>
      <c r="NYI282" s="748"/>
      <c r="NYJ282" s="748"/>
      <c r="NYK282" s="748"/>
      <c r="NYL282" s="748"/>
      <c r="NYM282" s="748"/>
      <c r="NYN282" s="748"/>
      <c r="NYO282" s="748"/>
      <c r="NYP282" s="750"/>
      <c r="NYQ282" s="750"/>
      <c r="NYR282" s="750"/>
      <c r="NYS282" s="750"/>
      <c r="NYT282" s="750"/>
      <c r="NYU282" s="750"/>
      <c r="NYV282" s="750"/>
      <c r="NYW282" s="750"/>
      <c r="NYX282" s="750"/>
      <c r="NYY282" s="750"/>
      <c r="NYZ282" s="750"/>
      <c r="NZA282" s="750"/>
      <c r="NZB282" s="750"/>
      <c r="NZC282" s="750"/>
      <c r="NZD282" s="750"/>
      <c r="NZE282" s="750"/>
      <c r="NZF282" s="750"/>
      <c r="NZG282" s="750"/>
      <c r="NZH282" s="750"/>
      <c r="NZI282" s="750"/>
      <c r="NZJ282" s="750"/>
      <c r="NZK282" s="750"/>
      <c r="NZL282" s="750"/>
      <c r="NZM282" s="750"/>
      <c r="NZN282" s="750"/>
      <c r="NZO282" s="750"/>
      <c r="NZP282" s="750"/>
      <c r="NZQ282" s="750"/>
      <c r="NZR282" s="750"/>
      <c r="NZS282" s="750"/>
      <c r="NZT282" s="750"/>
      <c r="NZU282" s="750"/>
      <c r="NZV282" s="750"/>
      <c r="NZW282" s="750"/>
      <c r="NZX282" s="750"/>
      <c r="NZY282" s="750"/>
      <c r="NZZ282" s="750"/>
      <c r="OAA282" s="750"/>
      <c r="OAB282" s="750"/>
      <c r="OAC282" s="750"/>
      <c r="OAD282" s="750"/>
      <c r="OAE282" s="750"/>
      <c r="OAF282" s="750"/>
      <c r="OAG282" s="750"/>
      <c r="OAH282" s="748"/>
      <c r="OAI282" s="748"/>
      <c r="OAJ282" s="748"/>
      <c r="OAK282" s="748"/>
      <c r="OAL282" s="748"/>
      <c r="OAM282" s="748"/>
      <c r="OAN282" s="748"/>
      <c r="OAO282" s="748"/>
      <c r="OAP282" s="748"/>
      <c r="OAQ282" s="748"/>
      <c r="OAR282" s="748"/>
      <c r="OAS282" s="748"/>
      <c r="OAT282" s="748"/>
      <c r="OAU282" s="748"/>
      <c r="OAV282" s="748"/>
      <c r="OAW282" s="748"/>
      <c r="OAX282" s="748"/>
      <c r="OAY282" s="748"/>
      <c r="OAZ282" s="748"/>
      <c r="OBA282" s="748"/>
      <c r="OBB282" s="748"/>
      <c r="OBC282" s="748"/>
      <c r="OBD282" s="748"/>
      <c r="OBE282" s="748"/>
      <c r="OBF282" s="749"/>
      <c r="OBG282" s="749"/>
      <c r="OBH282" s="749"/>
      <c r="OBI282" s="749"/>
      <c r="OBJ282" s="749"/>
      <c r="OBK282" s="748"/>
      <c r="OBL282" s="748"/>
      <c r="OBM282" s="749"/>
      <c r="OBN282" s="749"/>
      <c r="OBO282" s="748"/>
      <c r="OBP282" s="748"/>
      <c r="OBQ282" s="749"/>
      <c r="OBR282" s="749"/>
      <c r="OBS282" s="748"/>
      <c r="OBT282" s="748"/>
      <c r="OBU282" s="748"/>
      <c r="OBV282" s="748"/>
      <c r="OBW282" s="748"/>
      <c r="OBX282" s="748"/>
      <c r="OBY282" s="748"/>
      <c r="OBZ282" s="749"/>
      <c r="OCA282" s="749"/>
      <c r="OCB282" s="748"/>
      <c r="OCC282" s="748"/>
      <c r="OCD282" s="749"/>
      <c r="OCE282" s="749"/>
      <c r="OCF282" s="748"/>
      <c r="OCG282" s="748"/>
      <c r="OCH282" s="748"/>
      <c r="OCI282" s="748"/>
      <c r="OCJ282" s="748"/>
      <c r="OCK282" s="746"/>
      <c r="OCL282" s="751"/>
      <c r="OCM282" s="748"/>
      <c r="OCN282" s="748"/>
      <c r="OCO282" s="748"/>
      <c r="OCP282" s="748"/>
      <c r="OCQ282" s="748"/>
      <c r="OCR282" s="748"/>
      <c r="OCS282" s="748"/>
      <c r="OCT282" s="750"/>
      <c r="OCU282" s="750"/>
      <c r="OCV282" s="750"/>
      <c r="OCW282" s="750"/>
      <c r="OCX282" s="750"/>
      <c r="OCY282" s="750"/>
      <c r="OCZ282" s="750"/>
      <c r="ODA282" s="750"/>
      <c r="ODB282" s="750"/>
      <c r="ODC282" s="750"/>
      <c r="ODD282" s="750"/>
      <c r="ODE282" s="750"/>
      <c r="ODF282" s="750"/>
      <c r="ODG282" s="750"/>
      <c r="ODH282" s="750"/>
      <c r="ODI282" s="750"/>
      <c r="ODJ282" s="750"/>
      <c r="ODK282" s="750"/>
      <c r="ODL282" s="750"/>
      <c r="ODM282" s="750"/>
      <c r="ODN282" s="750"/>
      <c r="ODO282" s="750"/>
      <c r="ODP282" s="750"/>
      <c r="ODQ282" s="750"/>
      <c r="ODR282" s="750"/>
      <c r="ODS282" s="750"/>
      <c r="ODT282" s="750"/>
      <c r="ODU282" s="750"/>
      <c r="ODV282" s="750"/>
      <c r="ODW282" s="750"/>
      <c r="ODX282" s="750"/>
      <c r="ODY282" s="750"/>
      <c r="ODZ282" s="750"/>
      <c r="OEA282" s="750"/>
      <c r="OEB282" s="750"/>
      <c r="OEC282" s="750"/>
      <c r="OED282" s="750"/>
      <c r="OEE282" s="750"/>
      <c r="OEF282" s="750"/>
      <c r="OEG282" s="750"/>
      <c r="OEH282" s="750"/>
      <c r="OEI282" s="750"/>
      <c r="OEJ282" s="750"/>
      <c r="OEK282" s="750"/>
      <c r="OEL282" s="748"/>
      <c r="OEM282" s="748"/>
      <c r="OEN282" s="748"/>
      <c r="OEO282" s="748"/>
      <c r="OEP282" s="748"/>
      <c r="OEQ282" s="748"/>
      <c r="OER282" s="748"/>
      <c r="OES282" s="748"/>
      <c r="OET282" s="748"/>
      <c r="OEU282" s="748"/>
      <c r="OEV282" s="748"/>
      <c r="OEW282" s="748"/>
      <c r="OEX282" s="748"/>
      <c r="OEY282" s="748"/>
      <c r="OEZ282" s="748"/>
      <c r="OFA282" s="748"/>
      <c r="OFB282" s="748"/>
      <c r="OFC282" s="748"/>
      <c r="OFD282" s="748"/>
      <c r="OFE282" s="748"/>
      <c r="OFF282" s="748"/>
      <c r="OFG282" s="748"/>
      <c r="OFH282" s="748"/>
      <c r="OFI282" s="748"/>
      <c r="OFJ282" s="749"/>
      <c r="OFK282" s="749"/>
      <c r="OFL282" s="749"/>
      <c r="OFM282" s="749"/>
      <c r="OFN282" s="749"/>
      <c r="OFO282" s="748"/>
      <c r="OFP282" s="748"/>
      <c r="OFQ282" s="749"/>
      <c r="OFR282" s="749"/>
      <c r="OFS282" s="748"/>
      <c r="OFT282" s="748"/>
      <c r="OFU282" s="749"/>
      <c r="OFV282" s="749"/>
      <c r="OFW282" s="748"/>
      <c r="OFX282" s="748"/>
      <c r="OFY282" s="748"/>
      <c r="OFZ282" s="748"/>
      <c r="OGA282" s="748"/>
      <c r="OGB282" s="748"/>
      <c r="OGC282" s="748"/>
      <c r="OGD282" s="749"/>
      <c r="OGE282" s="749"/>
      <c r="OGF282" s="748"/>
      <c r="OGG282" s="748"/>
      <c r="OGH282" s="749"/>
      <c r="OGI282" s="749"/>
      <c r="OGJ282" s="748"/>
      <c r="OGK282" s="748"/>
      <c r="OGL282" s="748"/>
      <c r="OGM282" s="748"/>
      <c r="OGN282" s="748"/>
      <c r="OGO282" s="746"/>
      <c r="OGP282" s="751"/>
      <c r="OGQ282" s="748"/>
      <c r="OGR282" s="748"/>
      <c r="OGS282" s="748"/>
      <c r="OGT282" s="748"/>
      <c r="OGU282" s="748"/>
      <c r="OGV282" s="748"/>
      <c r="OGW282" s="748"/>
      <c r="OGX282" s="750"/>
      <c r="OGY282" s="750"/>
      <c r="OGZ282" s="750"/>
      <c r="OHA282" s="750"/>
      <c r="OHB282" s="750"/>
      <c r="OHC282" s="750"/>
      <c r="OHD282" s="750"/>
      <c r="OHE282" s="750"/>
      <c r="OHF282" s="750"/>
      <c r="OHG282" s="750"/>
      <c r="OHH282" s="750"/>
      <c r="OHI282" s="750"/>
      <c r="OHJ282" s="750"/>
      <c r="OHK282" s="750"/>
      <c r="OHL282" s="750"/>
      <c r="OHM282" s="750"/>
      <c r="OHN282" s="750"/>
      <c r="OHO282" s="750"/>
      <c r="OHP282" s="750"/>
      <c r="OHQ282" s="750"/>
      <c r="OHR282" s="750"/>
      <c r="OHS282" s="750"/>
      <c r="OHT282" s="750"/>
      <c r="OHU282" s="750"/>
      <c r="OHV282" s="750"/>
      <c r="OHW282" s="750"/>
      <c r="OHX282" s="750"/>
      <c r="OHY282" s="750"/>
      <c r="OHZ282" s="750"/>
      <c r="OIA282" s="750"/>
      <c r="OIB282" s="750"/>
      <c r="OIC282" s="750"/>
      <c r="OID282" s="750"/>
      <c r="OIE282" s="750"/>
      <c r="OIF282" s="750"/>
      <c r="OIG282" s="750"/>
      <c r="OIH282" s="750"/>
      <c r="OII282" s="750"/>
      <c r="OIJ282" s="750"/>
      <c r="OIK282" s="750"/>
      <c r="OIL282" s="750"/>
      <c r="OIM282" s="750"/>
      <c r="OIN282" s="750"/>
      <c r="OIO282" s="750"/>
      <c r="OIP282" s="748"/>
      <c r="OIQ282" s="748"/>
      <c r="OIR282" s="748"/>
      <c r="OIS282" s="748"/>
      <c r="OIT282" s="748"/>
      <c r="OIU282" s="748"/>
      <c r="OIV282" s="748"/>
      <c r="OIW282" s="748"/>
      <c r="OIX282" s="748"/>
      <c r="OIY282" s="748"/>
      <c r="OIZ282" s="748"/>
      <c r="OJA282" s="748"/>
      <c r="OJB282" s="748"/>
      <c r="OJC282" s="748"/>
      <c r="OJD282" s="748"/>
      <c r="OJE282" s="748"/>
      <c r="OJF282" s="748"/>
      <c r="OJG282" s="748"/>
      <c r="OJH282" s="748"/>
      <c r="OJI282" s="748"/>
      <c r="OJJ282" s="748"/>
      <c r="OJK282" s="748"/>
      <c r="OJL282" s="748"/>
      <c r="OJM282" s="748"/>
      <c r="OJN282" s="749"/>
      <c r="OJO282" s="749"/>
      <c r="OJP282" s="749"/>
      <c r="OJQ282" s="749"/>
      <c r="OJR282" s="749"/>
      <c r="OJS282" s="748"/>
      <c r="OJT282" s="748"/>
      <c r="OJU282" s="749"/>
      <c r="OJV282" s="749"/>
      <c r="OJW282" s="748"/>
      <c r="OJX282" s="748"/>
      <c r="OJY282" s="749"/>
      <c r="OJZ282" s="749"/>
      <c r="OKA282" s="748"/>
      <c r="OKB282" s="748"/>
      <c r="OKC282" s="748"/>
      <c r="OKD282" s="748"/>
      <c r="OKE282" s="748"/>
      <c r="OKF282" s="748"/>
      <c r="OKG282" s="748"/>
      <c r="OKH282" s="749"/>
      <c r="OKI282" s="749"/>
      <c r="OKJ282" s="748"/>
      <c r="OKK282" s="748"/>
      <c r="OKL282" s="749"/>
      <c r="OKM282" s="749"/>
      <c r="OKN282" s="748"/>
      <c r="OKO282" s="748"/>
      <c r="OKP282" s="748"/>
      <c r="OKQ282" s="748"/>
      <c r="OKR282" s="748"/>
      <c r="OKS282" s="746"/>
      <c r="OKT282" s="751"/>
      <c r="OKU282" s="748"/>
      <c r="OKV282" s="748"/>
      <c r="OKW282" s="748"/>
      <c r="OKX282" s="748"/>
      <c r="OKY282" s="748"/>
      <c r="OKZ282" s="748"/>
      <c r="OLA282" s="748"/>
      <c r="OLB282" s="750"/>
      <c r="OLC282" s="750"/>
      <c r="OLD282" s="750"/>
      <c r="OLE282" s="750"/>
      <c r="OLF282" s="750"/>
      <c r="OLG282" s="750"/>
      <c r="OLH282" s="750"/>
      <c r="OLI282" s="750"/>
      <c r="OLJ282" s="750"/>
      <c r="OLK282" s="750"/>
      <c r="OLL282" s="750"/>
      <c r="OLM282" s="750"/>
      <c r="OLN282" s="750"/>
      <c r="OLO282" s="750"/>
      <c r="OLP282" s="750"/>
      <c r="OLQ282" s="750"/>
      <c r="OLR282" s="750"/>
      <c r="OLS282" s="750"/>
      <c r="OLT282" s="750"/>
      <c r="OLU282" s="750"/>
      <c r="OLV282" s="750"/>
      <c r="OLW282" s="750"/>
      <c r="OLX282" s="750"/>
      <c r="OLY282" s="750"/>
      <c r="OLZ282" s="750"/>
      <c r="OMA282" s="750"/>
      <c r="OMB282" s="750"/>
      <c r="OMC282" s="750"/>
      <c r="OMD282" s="750"/>
      <c r="OME282" s="750"/>
      <c r="OMF282" s="750"/>
      <c r="OMG282" s="750"/>
      <c r="OMH282" s="750"/>
      <c r="OMI282" s="750"/>
      <c r="OMJ282" s="750"/>
      <c r="OMK282" s="750"/>
      <c r="OML282" s="750"/>
      <c r="OMM282" s="750"/>
      <c r="OMN282" s="750"/>
      <c r="OMO282" s="750"/>
      <c r="OMP282" s="750"/>
      <c r="OMQ282" s="750"/>
      <c r="OMR282" s="750"/>
      <c r="OMS282" s="750"/>
      <c r="OMT282" s="748"/>
      <c r="OMU282" s="748"/>
      <c r="OMV282" s="748"/>
      <c r="OMW282" s="748"/>
      <c r="OMX282" s="748"/>
      <c r="OMY282" s="748"/>
      <c r="OMZ282" s="748"/>
      <c r="ONA282" s="748"/>
      <c r="ONB282" s="748"/>
      <c r="ONC282" s="748"/>
      <c r="OND282" s="748"/>
      <c r="ONE282" s="748"/>
      <c r="ONF282" s="748"/>
      <c r="ONG282" s="748"/>
      <c r="ONH282" s="748"/>
      <c r="ONI282" s="748"/>
      <c r="ONJ282" s="748"/>
      <c r="ONK282" s="748"/>
      <c r="ONL282" s="748"/>
      <c r="ONM282" s="748"/>
      <c r="ONN282" s="748"/>
      <c r="ONO282" s="748"/>
      <c r="ONP282" s="748"/>
      <c r="ONQ282" s="748"/>
      <c r="ONR282" s="749"/>
      <c r="ONS282" s="749"/>
      <c r="ONT282" s="749"/>
      <c r="ONU282" s="749"/>
      <c r="ONV282" s="749"/>
      <c r="ONW282" s="748"/>
      <c r="ONX282" s="748"/>
      <c r="ONY282" s="749"/>
      <c r="ONZ282" s="749"/>
      <c r="OOA282" s="748"/>
      <c r="OOB282" s="748"/>
      <c r="OOC282" s="749"/>
      <c r="OOD282" s="749"/>
      <c r="OOE282" s="748"/>
      <c r="OOF282" s="748"/>
      <c r="OOG282" s="748"/>
      <c r="OOH282" s="748"/>
      <c r="OOI282" s="748"/>
      <c r="OOJ282" s="748"/>
      <c r="OOK282" s="748"/>
      <c r="OOL282" s="749"/>
      <c r="OOM282" s="749"/>
      <c r="OON282" s="748"/>
      <c r="OOO282" s="748"/>
      <c r="OOP282" s="749"/>
      <c r="OOQ282" s="749"/>
      <c r="OOR282" s="748"/>
      <c r="OOS282" s="748"/>
      <c r="OOT282" s="748"/>
      <c r="OOU282" s="748"/>
      <c r="OOV282" s="748"/>
      <c r="OOW282" s="746"/>
      <c r="OOX282" s="751"/>
      <c r="OOY282" s="748"/>
      <c r="OOZ282" s="748"/>
      <c r="OPA282" s="748"/>
      <c r="OPB282" s="748"/>
      <c r="OPC282" s="748"/>
      <c r="OPD282" s="748"/>
      <c r="OPE282" s="748"/>
      <c r="OPF282" s="750"/>
      <c r="OPG282" s="750"/>
      <c r="OPH282" s="750"/>
      <c r="OPI282" s="750"/>
      <c r="OPJ282" s="750"/>
      <c r="OPK282" s="750"/>
      <c r="OPL282" s="750"/>
      <c r="OPM282" s="750"/>
      <c r="OPN282" s="750"/>
      <c r="OPO282" s="750"/>
      <c r="OPP282" s="750"/>
      <c r="OPQ282" s="750"/>
      <c r="OPR282" s="750"/>
      <c r="OPS282" s="750"/>
      <c r="OPT282" s="750"/>
      <c r="OPU282" s="750"/>
      <c r="OPV282" s="750"/>
      <c r="OPW282" s="750"/>
      <c r="OPX282" s="750"/>
      <c r="OPY282" s="750"/>
      <c r="OPZ282" s="750"/>
      <c r="OQA282" s="750"/>
      <c r="OQB282" s="750"/>
      <c r="OQC282" s="750"/>
      <c r="OQD282" s="750"/>
      <c r="OQE282" s="750"/>
      <c r="OQF282" s="750"/>
      <c r="OQG282" s="750"/>
      <c r="OQH282" s="750"/>
      <c r="OQI282" s="750"/>
      <c r="OQJ282" s="750"/>
      <c r="OQK282" s="750"/>
      <c r="OQL282" s="750"/>
      <c r="OQM282" s="750"/>
      <c r="OQN282" s="750"/>
      <c r="OQO282" s="750"/>
      <c r="OQP282" s="750"/>
      <c r="OQQ282" s="750"/>
      <c r="OQR282" s="750"/>
      <c r="OQS282" s="750"/>
      <c r="OQT282" s="750"/>
      <c r="OQU282" s="750"/>
      <c r="OQV282" s="750"/>
      <c r="OQW282" s="750"/>
      <c r="OQX282" s="748"/>
      <c r="OQY282" s="748"/>
      <c r="OQZ282" s="748"/>
      <c r="ORA282" s="748"/>
      <c r="ORB282" s="748"/>
      <c r="ORC282" s="748"/>
      <c r="ORD282" s="748"/>
      <c r="ORE282" s="748"/>
      <c r="ORF282" s="748"/>
      <c r="ORG282" s="748"/>
      <c r="ORH282" s="748"/>
      <c r="ORI282" s="748"/>
      <c r="ORJ282" s="748"/>
      <c r="ORK282" s="748"/>
      <c r="ORL282" s="748"/>
      <c r="ORM282" s="748"/>
      <c r="ORN282" s="748"/>
      <c r="ORO282" s="748"/>
      <c r="ORP282" s="748"/>
      <c r="ORQ282" s="748"/>
      <c r="ORR282" s="748"/>
      <c r="ORS282" s="748"/>
      <c r="ORT282" s="748"/>
      <c r="ORU282" s="748"/>
      <c r="ORV282" s="749"/>
      <c r="ORW282" s="749"/>
      <c r="ORX282" s="749"/>
      <c r="ORY282" s="749"/>
      <c r="ORZ282" s="749"/>
      <c r="OSA282" s="748"/>
      <c r="OSB282" s="748"/>
      <c r="OSC282" s="749"/>
      <c r="OSD282" s="749"/>
      <c r="OSE282" s="748"/>
      <c r="OSF282" s="748"/>
      <c r="OSG282" s="749"/>
      <c r="OSH282" s="749"/>
      <c r="OSI282" s="748"/>
      <c r="OSJ282" s="748"/>
      <c r="OSK282" s="748"/>
      <c r="OSL282" s="748"/>
      <c r="OSM282" s="748"/>
      <c r="OSN282" s="748"/>
      <c r="OSO282" s="748"/>
      <c r="OSP282" s="749"/>
      <c r="OSQ282" s="749"/>
      <c r="OSR282" s="748"/>
      <c r="OSS282" s="748"/>
      <c r="OST282" s="749"/>
      <c r="OSU282" s="749"/>
      <c r="OSV282" s="748"/>
      <c r="OSW282" s="748"/>
      <c r="OSX282" s="748"/>
      <c r="OSY282" s="748"/>
      <c r="OSZ282" s="748"/>
      <c r="OTA282" s="746"/>
      <c r="OTB282" s="751"/>
      <c r="OTC282" s="748"/>
      <c r="OTD282" s="748"/>
      <c r="OTE282" s="748"/>
      <c r="OTF282" s="748"/>
      <c r="OTG282" s="748"/>
      <c r="OTH282" s="748"/>
      <c r="OTI282" s="748"/>
      <c r="OTJ282" s="750"/>
      <c r="OTK282" s="750"/>
      <c r="OTL282" s="750"/>
      <c r="OTM282" s="750"/>
      <c r="OTN282" s="750"/>
      <c r="OTO282" s="750"/>
      <c r="OTP282" s="750"/>
      <c r="OTQ282" s="750"/>
      <c r="OTR282" s="750"/>
      <c r="OTS282" s="750"/>
      <c r="OTT282" s="750"/>
      <c r="OTU282" s="750"/>
      <c r="OTV282" s="750"/>
      <c r="OTW282" s="750"/>
      <c r="OTX282" s="750"/>
      <c r="OTY282" s="750"/>
      <c r="OTZ282" s="750"/>
      <c r="OUA282" s="750"/>
      <c r="OUB282" s="750"/>
      <c r="OUC282" s="750"/>
      <c r="OUD282" s="750"/>
      <c r="OUE282" s="750"/>
      <c r="OUF282" s="750"/>
      <c r="OUG282" s="750"/>
      <c r="OUH282" s="750"/>
      <c r="OUI282" s="750"/>
      <c r="OUJ282" s="750"/>
      <c r="OUK282" s="750"/>
      <c r="OUL282" s="750"/>
      <c r="OUM282" s="750"/>
      <c r="OUN282" s="750"/>
      <c r="OUO282" s="750"/>
      <c r="OUP282" s="750"/>
      <c r="OUQ282" s="750"/>
      <c r="OUR282" s="750"/>
      <c r="OUS282" s="750"/>
      <c r="OUT282" s="750"/>
      <c r="OUU282" s="750"/>
      <c r="OUV282" s="750"/>
      <c r="OUW282" s="750"/>
      <c r="OUX282" s="750"/>
      <c r="OUY282" s="750"/>
      <c r="OUZ282" s="750"/>
      <c r="OVA282" s="750"/>
      <c r="OVB282" s="748"/>
      <c r="OVC282" s="748"/>
      <c r="OVD282" s="748"/>
      <c r="OVE282" s="748"/>
      <c r="OVF282" s="748"/>
      <c r="OVG282" s="748"/>
      <c r="OVH282" s="748"/>
      <c r="OVI282" s="748"/>
      <c r="OVJ282" s="748"/>
      <c r="OVK282" s="748"/>
      <c r="OVL282" s="748"/>
      <c r="OVM282" s="748"/>
      <c r="OVN282" s="748"/>
      <c r="OVO282" s="748"/>
      <c r="OVP282" s="748"/>
      <c r="OVQ282" s="748"/>
      <c r="OVR282" s="748"/>
      <c r="OVS282" s="748"/>
      <c r="OVT282" s="748"/>
      <c r="OVU282" s="748"/>
      <c r="OVV282" s="748"/>
      <c r="OVW282" s="748"/>
      <c r="OVX282" s="748"/>
      <c r="OVY282" s="748"/>
      <c r="OVZ282" s="749"/>
      <c r="OWA282" s="749"/>
      <c r="OWB282" s="749"/>
      <c r="OWC282" s="749"/>
      <c r="OWD282" s="749"/>
      <c r="OWE282" s="748"/>
      <c r="OWF282" s="748"/>
      <c r="OWG282" s="749"/>
      <c r="OWH282" s="749"/>
      <c r="OWI282" s="748"/>
      <c r="OWJ282" s="748"/>
      <c r="OWK282" s="749"/>
      <c r="OWL282" s="749"/>
      <c r="OWM282" s="748"/>
      <c r="OWN282" s="748"/>
      <c r="OWO282" s="748"/>
      <c r="OWP282" s="748"/>
      <c r="OWQ282" s="748"/>
      <c r="OWR282" s="748"/>
      <c r="OWS282" s="748"/>
      <c r="OWT282" s="749"/>
      <c r="OWU282" s="749"/>
      <c r="OWV282" s="748"/>
      <c r="OWW282" s="748"/>
      <c r="OWX282" s="749"/>
      <c r="OWY282" s="749"/>
      <c r="OWZ282" s="748"/>
      <c r="OXA282" s="748"/>
      <c r="OXB282" s="748"/>
      <c r="OXC282" s="748"/>
      <c r="OXD282" s="748"/>
      <c r="OXE282" s="746"/>
      <c r="OXF282" s="751"/>
      <c r="OXG282" s="748"/>
      <c r="OXH282" s="748"/>
      <c r="OXI282" s="748"/>
      <c r="OXJ282" s="748"/>
      <c r="OXK282" s="748"/>
      <c r="OXL282" s="748"/>
      <c r="OXM282" s="748"/>
      <c r="OXN282" s="750"/>
      <c r="OXO282" s="750"/>
      <c r="OXP282" s="750"/>
      <c r="OXQ282" s="750"/>
      <c r="OXR282" s="750"/>
      <c r="OXS282" s="750"/>
      <c r="OXT282" s="750"/>
      <c r="OXU282" s="750"/>
      <c r="OXV282" s="750"/>
      <c r="OXW282" s="750"/>
      <c r="OXX282" s="750"/>
      <c r="OXY282" s="750"/>
      <c r="OXZ282" s="750"/>
      <c r="OYA282" s="750"/>
      <c r="OYB282" s="750"/>
      <c r="OYC282" s="750"/>
      <c r="OYD282" s="750"/>
      <c r="OYE282" s="750"/>
      <c r="OYF282" s="750"/>
      <c r="OYG282" s="750"/>
      <c r="OYH282" s="750"/>
      <c r="OYI282" s="750"/>
      <c r="OYJ282" s="750"/>
      <c r="OYK282" s="750"/>
      <c r="OYL282" s="750"/>
      <c r="OYM282" s="750"/>
      <c r="OYN282" s="750"/>
      <c r="OYO282" s="750"/>
      <c r="OYP282" s="750"/>
      <c r="OYQ282" s="750"/>
      <c r="OYR282" s="750"/>
      <c r="OYS282" s="750"/>
      <c r="OYT282" s="750"/>
      <c r="OYU282" s="750"/>
      <c r="OYV282" s="750"/>
      <c r="OYW282" s="750"/>
      <c r="OYX282" s="750"/>
      <c r="OYY282" s="750"/>
      <c r="OYZ282" s="750"/>
      <c r="OZA282" s="750"/>
      <c r="OZB282" s="750"/>
      <c r="OZC282" s="750"/>
      <c r="OZD282" s="750"/>
      <c r="OZE282" s="750"/>
      <c r="OZF282" s="748"/>
      <c r="OZG282" s="748"/>
      <c r="OZH282" s="748"/>
      <c r="OZI282" s="748"/>
      <c r="OZJ282" s="748"/>
      <c r="OZK282" s="748"/>
      <c r="OZL282" s="748"/>
      <c r="OZM282" s="748"/>
      <c r="OZN282" s="748"/>
      <c r="OZO282" s="748"/>
      <c r="OZP282" s="748"/>
      <c r="OZQ282" s="748"/>
      <c r="OZR282" s="748"/>
      <c r="OZS282" s="748"/>
      <c r="OZT282" s="748"/>
      <c r="OZU282" s="748"/>
      <c r="OZV282" s="748"/>
      <c r="OZW282" s="748"/>
      <c r="OZX282" s="748"/>
      <c r="OZY282" s="748"/>
      <c r="OZZ282" s="748"/>
      <c r="PAA282" s="748"/>
      <c r="PAB282" s="748"/>
      <c r="PAC282" s="748"/>
      <c r="PAD282" s="749"/>
      <c r="PAE282" s="749"/>
      <c r="PAF282" s="749"/>
      <c r="PAG282" s="749"/>
      <c r="PAH282" s="749"/>
      <c r="PAI282" s="748"/>
      <c r="PAJ282" s="748"/>
      <c r="PAK282" s="749"/>
      <c r="PAL282" s="749"/>
      <c r="PAM282" s="748"/>
      <c r="PAN282" s="748"/>
      <c r="PAO282" s="749"/>
      <c r="PAP282" s="749"/>
      <c r="PAQ282" s="748"/>
      <c r="PAR282" s="748"/>
      <c r="PAS282" s="748"/>
      <c r="PAT282" s="748"/>
      <c r="PAU282" s="748"/>
      <c r="PAV282" s="748"/>
      <c r="PAW282" s="748"/>
      <c r="PAX282" s="749"/>
      <c r="PAY282" s="749"/>
      <c r="PAZ282" s="748"/>
      <c r="PBA282" s="748"/>
      <c r="PBB282" s="749"/>
      <c r="PBC282" s="749"/>
      <c r="PBD282" s="748"/>
      <c r="PBE282" s="748"/>
      <c r="PBF282" s="748"/>
      <c r="PBG282" s="748"/>
      <c r="PBH282" s="748"/>
      <c r="PBI282" s="746"/>
      <c r="PBJ282" s="751"/>
      <c r="PBK282" s="748"/>
      <c r="PBL282" s="748"/>
      <c r="PBM282" s="748"/>
      <c r="PBN282" s="748"/>
      <c r="PBO282" s="748"/>
      <c r="PBP282" s="748"/>
      <c r="PBQ282" s="748"/>
      <c r="PBR282" s="750"/>
      <c r="PBS282" s="750"/>
      <c r="PBT282" s="750"/>
      <c r="PBU282" s="750"/>
      <c r="PBV282" s="750"/>
      <c r="PBW282" s="750"/>
      <c r="PBX282" s="750"/>
      <c r="PBY282" s="750"/>
      <c r="PBZ282" s="750"/>
      <c r="PCA282" s="750"/>
      <c r="PCB282" s="750"/>
      <c r="PCC282" s="750"/>
      <c r="PCD282" s="750"/>
      <c r="PCE282" s="750"/>
      <c r="PCF282" s="750"/>
      <c r="PCG282" s="750"/>
      <c r="PCH282" s="750"/>
      <c r="PCI282" s="750"/>
      <c r="PCJ282" s="750"/>
      <c r="PCK282" s="750"/>
      <c r="PCL282" s="750"/>
      <c r="PCM282" s="750"/>
      <c r="PCN282" s="750"/>
      <c r="PCO282" s="750"/>
      <c r="PCP282" s="750"/>
      <c r="PCQ282" s="750"/>
      <c r="PCR282" s="750"/>
      <c r="PCS282" s="750"/>
      <c r="PCT282" s="750"/>
      <c r="PCU282" s="750"/>
      <c r="PCV282" s="750"/>
      <c r="PCW282" s="750"/>
      <c r="PCX282" s="750"/>
      <c r="PCY282" s="750"/>
      <c r="PCZ282" s="750"/>
      <c r="PDA282" s="750"/>
      <c r="PDB282" s="750"/>
      <c r="PDC282" s="750"/>
      <c r="PDD282" s="750"/>
      <c r="PDE282" s="750"/>
      <c r="PDF282" s="750"/>
      <c r="PDG282" s="750"/>
      <c r="PDH282" s="750"/>
      <c r="PDI282" s="750"/>
      <c r="PDJ282" s="748"/>
      <c r="PDK282" s="748"/>
      <c r="PDL282" s="748"/>
      <c r="PDM282" s="748"/>
      <c r="PDN282" s="748"/>
      <c r="PDO282" s="748"/>
      <c r="PDP282" s="748"/>
      <c r="PDQ282" s="748"/>
      <c r="PDR282" s="748"/>
      <c r="PDS282" s="748"/>
      <c r="PDT282" s="748"/>
      <c r="PDU282" s="748"/>
      <c r="PDV282" s="748"/>
      <c r="PDW282" s="748"/>
      <c r="PDX282" s="748"/>
      <c r="PDY282" s="748"/>
      <c r="PDZ282" s="748"/>
      <c r="PEA282" s="748"/>
      <c r="PEB282" s="748"/>
      <c r="PEC282" s="748"/>
      <c r="PED282" s="748"/>
      <c r="PEE282" s="748"/>
      <c r="PEF282" s="748"/>
      <c r="PEG282" s="748"/>
      <c r="PEH282" s="749"/>
      <c r="PEI282" s="749"/>
      <c r="PEJ282" s="749"/>
      <c r="PEK282" s="749"/>
      <c r="PEL282" s="749"/>
      <c r="PEM282" s="748"/>
      <c r="PEN282" s="748"/>
      <c r="PEO282" s="749"/>
      <c r="PEP282" s="749"/>
      <c r="PEQ282" s="748"/>
      <c r="PER282" s="748"/>
      <c r="PES282" s="749"/>
      <c r="PET282" s="749"/>
      <c r="PEU282" s="748"/>
      <c r="PEV282" s="748"/>
      <c r="PEW282" s="748"/>
      <c r="PEX282" s="748"/>
      <c r="PEY282" s="748"/>
      <c r="PEZ282" s="748"/>
      <c r="PFA282" s="748"/>
      <c r="PFB282" s="749"/>
      <c r="PFC282" s="749"/>
      <c r="PFD282" s="748"/>
      <c r="PFE282" s="748"/>
      <c r="PFF282" s="749"/>
      <c r="PFG282" s="749"/>
      <c r="PFH282" s="748"/>
      <c r="PFI282" s="748"/>
      <c r="PFJ282" s="748"/>
      <c r="PFK282" s="748"/>
      <c r="PFL282" s="748"/>
      <c r="PFM282" s="746"/>
      <c r="PFN282" s="751"/>
      <c r="PFO282" s="748"/>
      <c r="PFP282" s="748"/>
      <c r="PFQ282" s="748"/>
      <c r="PFR282" s="748"/>
      <c r="PFS282" s="748"/>
      <c r="PFT282" s="748"/>
      <c r="PFU282" s="748"/>
      <c r="PFV282" s="750"/>
      <c r="PFW282" s="750"/>
      <c r="PFX282" s="750"/>
      <c r="PFY282" s="750"/>
      <c r="PFZ282" s="750"/>
      <c r="PGA282" s="750"/>
      <c r="PGB282" s="750"/>
      <c r="PGC282" s="750"/>
      <c r="PGD282" s="750"/>
      <c r="PGE282" s="750"/>
      <c r="PGF282" s="750"/>
      <c r="PGG282" s="750"/>
      <c r="PGH282" s="750"/>
      <c r="PGI282" s="750"/>
      <c r="PGJ282" s="750"/>
      <c r="PGK282" s="750"/>
      <c r="PGL282" s="750"/>
      <c r="PGM282" s="750"/>
      <c r="PGN282" s="750"/>
      <c r="PGO282" s="750"/>
      <c r="PGP282" s="750"/>
      <c r="PGQ282" s="750"/>
      <c r="PGR282" s="750"/>
      <c r="PGS282" s="750"/>
      <c r="PGT282" s="750"/>
      <c r="PGU282" s="750"/>
      <c r="PGV282" s="750"/>
      <c r="PGW282" s="750"/>
      <c r="PGX282" s="750"/>
      <c r="PGY282" s="750"/>
      <c r="PGZ282" s="750"/>
      <c r="PHA282" s="750"/>
      <c r="PHB282" s="750"/>
      <c r="PHC282" s="750"/>
      <c r="PHD282" s="750"/>
      <c r="PHE282" s="750"/>
      <c r="PHF282" s="750"/>
      <c r="PHG282" s="750"/>
      <c r="PHH282" s="750"/>
      <c r="PHI282" s="750"/>
      <c r="PHJ282" s="750"/>
      <c r="PHK282" s="750"/>
      <c r="PHL282" s="750"/>
      <c r="PHM282" s="750"/>
      <c r="PHN282" s="748"/>
      <c r="PHO282" s="748"/>
      <c r="PHP282" s="748"/>
      <c r="PHQ282" s="748"/>
      <c r="PHR282" s="748"/>
      <c r="PHS282" s="748"/>
      <c r="PHT282" s="748"/>
      <c r="PHU282" s="748"/>
      <c r="PHV282" s="748"/>
      <c r="PHW282" s="748"/>
      <c r="PHX282" s="748"/>
      <c r="PHY282" s="748"/>
      <c r="PHZ282" s="748"/>
      <c r="PIA282" s="748"/>
      <c r="PIB282" s="748"/>
      <c r="PIC282" s="748"/>
      <c r="PID282" s="748"/>
      <c r="PIE282" s="748"/>
      <c r="PIF282" s="748"/>
      <c r="PIG282" s="748"/>
      <c r="PIH282" s="748"/>
      <c r="PII282" s="748"/>
      <c r="PIJ282" s="748"/>
      <c r="PIK282" s="748"/>
      <c r="PIL282" s="749"/>
      <c r="PIM282" s="749"/>
      <c r="PIN282" s="749"/>
      <c r="PIO282" s="749"/>
      <c r="PIP282" s="749"/>
      <c r="PIQ282" s="748"/>
      <c r="PIR282" s="748"/>
      <c r="PIS282" s="749"/>
      <c r="PIT282" s="749"/>
      <c r="PIU282" s="748"/>
      <c r="PIV282" s="748"/>
      <c r="PIW282" s="749"/>
      <c r="PIX282" s="749"/>
      <c r="PIY282" s="748"/>
      <c r="PIZ282" s="748"/>
      <c r="PJA282" s="748"/>
      <c r="PJB282" s="748"/>
      <c r="PJC282" s="748"/>
      <c r="PJD282" s="748"/>
      <c r="PJE282" s="748"/>
      <c r="PJF282" s="749"/>
      <c r="PJG282" s="749"/>
      <c r="PJH282" s="748"/>
      <c r="PJI282" s="748"/>
      <c r="PJJ282" s="749"/>
      <c r="PJK282" s="749"/>
      <c r="PJL282" s="748"/>
      <c r="PJM282" s="748"/>
      <c r="PJN282" s="748"/>
      <c r="PJO282" s="748"/>
      <c r="PJP282" s="748"/>
      <c r="PJQ282" s="746"/>
      <c r="PJR282" s="751"/>
      <c r="PJS282" s="748"/>
      <c r="PJT282" s="748"/>
      <c r="PJU282" s="748"/>
      <c r="PJV282" s="748"/>
      <c r="PJW282" s="748"/>
      <c r="PJX282" s="748"/>
      <c r="PJY282" s="748"/>
      <c r="PJZ282" s="750"/>
      <c r="PKA282" s="750"/>
      <c r="PKB282" s="750"/>
      <c r="PKC282" s="750"/>
      <c r="PKD282" s="750"/>
      <c r="PKE282" s="750"/>
      <c r="PKF282" s="750"/>
      <c r="PKG282" s="750"/>
      <c r="PKH282" s="750"/>
      <c r="PKI282" s="750"/>
      <c r="PKJ282" s="750"/>
      <c r="PKK282" s="750"/>
      <c r="PKL282" s="750"/>
      <c r="PKM282" s="750"/>
      <c r="PKN282" s="750"/>
      <c r="PKO282" s="750"/>
      <c r="PKP282" s="750"/>
      <c r="PKQ282" s="750"/>
      <c r="PKR282" s="750"/>
      <c r="PKS282" s="750"/>
      <c r="PKT282" s="750"/>
      <c r="PKU282" s="750"/>
      <c r="PKV282" s="750"/>
      <c r="PKW282" s="750"/>
      <c r="PKX282" s="750"/>
      <c r="PKY282" s="750"/>
      <c r="PKZ282" s="750"/>
      <c r="PLA282" s="750"/>
      <c r="PLB282" s="750"/>
      <c r="PLC282" s="750"/>
      <c r="PLD282" s="750"/>
      <c r="PLE282" s="750"/>
      <c r="PLF282" s="750"/>
      <c r="PLG282" s="750"/>
      <c r="PLH282" s="750"/>
      <c r="PLI282" s="750"/>
      <c r="PLJ282" s="750"/>
      <c r="PLK282" s="750"/>
      <c r="PLL282" s="750"/>
      <c r="PLM282" s="750"/>
      <c r="PLN282" s="750"/>
      <c r="PLO282" s="750"/>
      <c r="PLP282" s="750"/>
      <c r="PLQ282" s="750"/>
      <c r="PLR282" s="748"/>
      <c r="PLS282" s="748"/>
      <c r="PLT282" s="748"/>
      <c r="PLU282" s="748"/>
      <c r="PLV282" s="748"/>
      <c r="PLW282" s="748"/>
      <c r="PLX282" s="748"/>
      <c r="PLY282" s="748"/>
      <c r="PLZ282" s="748"/>
      <c r="PMA282" s="748"/>
      <c r="PMB282" s="748"/>
      <c r="PMC282" s="748"/>
      <c r="PMD282" s="748"/>
      <c r="PME282" s="748"/>
      <c r="PMF282" s="748"/>
      <c r="PMG282" s="748"/>
      <c r="PMH282" s="748"/>
      <c r="PMI282" s="748"/>
      <c r="PMJ282" s="748"/>
      <c r="PMK282" s="748"/>
      <c r="PML282" s="748"/>
      <c r="PMM282" s="748"/>
      <c r="PMN282" s="748"/>
      <c r="PMO282" s="748"/>
      <c r="PMP282" s="749"/>
      <c r="PMQ282" s="749"/>
      <c r="PMR282" s="749"/>
      <c r="PMS282" s="749"/>
      <c r="PMT282" s="749"/>
      <c r="PMU282" s="748"/>
      <c r="PMV282" s="748"/>
      <c r="PMW282" s="749"/>
      <c r="PMX282" s="749"/>
      <c r="PMY282" s="748"/>
      <c r="PMZ282" s="748"/>
      <c r="PNA282" s="749"/>
      <c r="PNB282" s="749"/>
      <c r="PNC282" s="748"/>
      <c r="PND282" s="748"/>
      <c r="PNE282" s="748"/>
      <c r="PNF282" s="748"/>
      <c r="PNG282" s="748"/>
      <c r="PNH282" s="748"/>
      <c r="PNI282" s="748"/>
      <c r="PNJ282" s="749"/>
      <c r="PNK282" s="749"/>
      <c r="PNL282" s="748"/>
      <c r="PNM282" s="748"/>
      <c r="PNN282" s="749"/>
      <c r="PNO282" s="749"/>
      <c r="PNP282" s="748"/>
      <c r="PNQ282" s="748"/>
      <c r="PNR282" s="748"/>
      <c r="PNS282" s="748"/>
      <c r="PNT282" s="748"/>
      <c r="PNU282" s="746"/>
      <c r="PNV282" s="751"/>
      <c r="PNW282" s="748"/>
      <c r="PNX282" s="748"/>
      <c r="PNY282" s="748"/>
      <c r="PNZ282" s="748"/>
      <c r="POA282" s="748"/>
      <c r="POB282" s="748"/>
      <c r="POC282" s="748"/>
      <c r="POD282" s="750"/>
      <c r="POE282" s="750"/>
      <c r="POF282" s="750"/>
      <c r="POG282" s="750"/>
      <c r="POH282" s="750"/>
      <c r="POI282" s="750"/>
      <c r="POJ282" s="750"/>
      <c r="POK282" s="750"/>
      <c r="POL282" s="750"/>
      <c r="POM282" s="750"/>
      <c r="PON282" s="750"/>
      <c r="POO282" s="750"/>
      <c r="POP282" s="750"/>
      <c r="POQ282" s="750"/>
      <c r="POR282" s="750"/>
      <c r="POS282" s="750"/>
      <c r="POT282" s="750"/>
      <c r="POU282" s="750"/>
      <c r="POV282" s="750"/>
      <c r="POW282" s="750"/>
      <c r="POX282" s="750"/>
      <c r="POY282" s="750"/>
      <c r="POZ282" s="750"/>
      <c r="PPA282" s="750"/>
      <c r="PPB282" s="750"/>
      <c r="PPC282" s="750"/>
      <c r="PPD282" s="750"/>
      <c r="PPE282" s="750"/>
      <c r="PPF282" s="750"/>
      <c r="PPG282" s="750"/>
      <c r="PPH282" s="750"/>
      <c r="PPI282" s="750"/>
      <c r="PPJ282" s="750"/>
      <c r="PPK282" s="750"/>
      <c r="PPL282" s="750"/>
      <c r="PPM282" s="750"/>
      <c r="PPN282" s="750"/>
      <c r="PPO282" s="750"/>
      <c r="PPP282" s="750"/>
      <c r="PPQ282" s="750"/>
      <c r="PPR282" s="750"/>
      <c r="PPS282" s="750"/>
      <c r="PPT282" s="750"/>
      <c r="PPU282" s="750"/>
      <c r="PPV282" s="748"/>
      <c r="PPW282" s="748"/>
      <c r="PPX282" s="748"/>
      <c r="PPY282" s="748"/>
      <c r="PPZ282" s="748"/>
      <c r="PQA282" s="748"/>
      <c r="PQB282" s="748"/>
      <c r="PQC282" s="748"/>
      <c r="PQD282" s="748"/>
      <c r="PQE282" s="748"/>
      <c r="PQF282" s="748"/>
      <c r="PQG282" s="748"/>
      <c r="PQH282" s="748"/>
      <c r="PQI282" s="748"/>
      <c r="PQJ282" s="748"/>
      <c r="PQK282" s="748"/>
      <c r="PQL282" s="748"/>
      <c r="PQM282" s="748"/>
      <c r="PQN282" s="748"/>
      <c r="PQO282" s="748"/>
      <c r="PQP282" s="748"/>
      <c r="PQQ282" s="748"/>
      <c r="PQR282" s="748"/>
      <c r="PQS282" s="748"/>
      <c r="PQT282" s="749"/>
      <c r="PQU282" s="749"/>
      <c r="PQV282" s="749"/>
      <c r="PQW282" s="749"/>
      <c r="PQX282" s="749"/>
      <c r="PQY282" s="748"/>
      <c r="PQZ282" s="748"/>
      <c r="PRA282" s="749"/>
      <c r="PRB282" s="749"/>
      <c r="PRC282" s="748"/>
      <c r="PRD282" s="748"/>
      <c r="PRE282" s="749"/>
      <c r="PRF282" s="749"/>
      <c r="PRG282" s="748"/>
      <c r="PRH282" s="748"/>
      <c r="PRI282" s="748"/>
      <c r="PRJ282" s="748"/>
      <c r="PRK282" s="748"/>
      <c r="PRL282" s="748"/>
      <c r="PRM282" s="748"/>
      <c r="PRN282" s="749"/>
      <c r="PRO282" s="749"/>
      <c r="PRP282" s="748"/>
      <c r="PRQ282" s="748"/>
      <c r="PRR282" s="749"/>
      <c r="PRS282" s="749"/>
      <c r="PRT282" s="748"/>
      <c r="PRU282" s="748"/>
      <c r="PRV282" s="748"/>
      <c r="PRW282" s="748"/>
      <c r="PRX282" s="748"/>
      <c r="PRY282" s="746"/>
      <c r="PRZ282" s="751"/>
      <c r="PSA282" s="748"/>
      <c r="PSB282" s="748"/>
      <c r="PSC282" s="748"/>
      <c r="PSD282" s="748"/>
      <c r="PSE282" s="748"/>
      <c r="PSF282" s="748"/>
      <c r="PSG282" s="748"/>
      <c r="PSH282" s="750"/>
      <c r="PSI282" s="750"/>
      <c r="PSJ282" s="750"/>
      <c r="PSK282" s="750"/>
      <c r="PSL282" s="750"/>
      <c r="PSM282" s="750"/>
      <c r="PSN282" s="750"/>
      <c r="PSO282" s="750"/>
      <c r="PSP282" s="750"/>
      <c r="PSQ282" s="750"/>
      <c r="PSR282" s="750"/>
      <c r="PSS282" s="750"/>
      <c r="PST282" s="750"/>
      <c r="PSU282" s="750"/>
      <c r="PSV282" s="750"/>
      <c r="PSW282" s="750"/>
      <c r="PSX282" s="750"/>
      <c r="PSY282" s="750"/>
      <c r="PSZ282" s="750"/>
      <c r="PTA282" s="750"/>
      <c r="PTB282" s="750"/>
      <c r="PTC282" s="750"/>
      <c r="PTD282" s="750"/>
      <c r="PTE282" s="750"/>
      <c r="PTF282" s="750"/>
      <c r="PTG282" s="750"/>
      <c r="PTH282" s="750"/>
      <c r="PTI282" s="750"/>
      <c r="PTJ282" s="750"/>
      <c r="PTK282" s="750"/>
      <c r="PTL282" s="750"/>
      <c r="PTM282" s="750"/>
      <c r="PTN282" s="750"/>
      <c r="PTO282" s="750"/>
      <c r="PTP282" s="750"/>
      <c r="PTQ282" s="750"/>
      <c r="PTR282" s="750"/>
      <c r="PTS282" s="750"/>
      <c r="PTT282" s="750"/>
      <c r="PTU282" s="750"/>
      <c r="PTV282" s="750"/>
      <c r="PTW282" s="750"/>
      <c r="PTX282" s="750"/>
      <c r="PTY282" s="750"/>
      <c r="PTZ282" s="748"/>
      <c r="PUA282" s="748"/>
      <c r="PUB282" s="748"/>
      <c r="PUC282" s="748"/>
      <c r="PUD282" s="748"/>
      <c r="PUE282" s="748"/>
      <c r="PUF282" s="748"/>
      <c r="PUG282" s="748"/>
      <c r="PUH282" s="748"/>
      <c r="PUI282" s="748"/>
      <c r="PUJ282" s="748"/>
      <c r="PUK282" s="748"/>
      <c r="PUL282" s="748"/>
      <c r="PUM282" s="748"/>
      <c r="PUN282" s="748"/>
      <c r="PUO282" s="748"/>
      <c r="PUP282" s="748"/>
      <c r="PUQ282" s="748"/>
      <c r="PUR282" s="748"/>
      <c r="PUS282" s="748"/>
      <c r="PUT282" s="748"/>
      <c r="PUU282" s="748"/>
      <c r="PUV282" s="748"/>
      <c r="PUW282" s="748"/>
      <c r="PUX282" s="749"/>
      <c r="PUY282" s="749"/>
      <c r="PUZ282" s="749"/>
      <c r="PVA282" s="749"/>
      <c r="PVB282" s="749"/>
      <c r="PVC282" s="748"/>
      <c r="PVD282" s="748"/>
      <c r="PVE282" s="749"/>
      <c r="PVF282" s="749"/>
      <c r="PVG282" s="748"/>
      <c r="PVH282" s="748"/>
      <c r="PVI282" s="749"/>
      <c r="PVJ282" s="749"/>
      <c r="PVK282" s="748"/>
      <c r="PVL282" s="748"/>
      <c r="PVM282" s="748"/>
      <c r="PVN282" s="748"/>
      <c r="PVO282" s="748"/>
      <c r="PVP282" s="748"/>
      <c r="PVQ282" s="748"/>
      <c r="PVR282" s="749"/>
      <c r="PVS282" s="749"/>
      <c r="PVT282" s="748"/>
      <c r="PVU282" s="748"/>
      <c r="PVV282" s="749"/>
      <c r="PVW282" s="749"/>
      <c r="PVX282" s="748"/>
      <c r="PVY282" s="748"/>
      <c r="PVZ282" s="748"/>
      <c r="PWA282" s="748"/>
      <c r="PWB282" s="748"/>
      <c r="PWC282" s="746"/>
      <c r="PWD282" s="751"/>
      <c r="PWE282" s="748"/>
      <c r="PWF282" s="748"/>
      <c r="PWG282" s="748"/>
      <c r="PWH282" s="748"/>
      <c r="PWI282" s="748"/>
      <c r="PWJ282" s="748"/>
      <c r="PWK282" s="748"/>
      <c r="PWL282" s="750"/>
      <c r="PWM282" s="750"/>
      <c r="PWN282" s="750"/>
      <c r="PWO282" s="750"/>
      <c r="PWP282" s="750"/>
      <c r="PWQ282" s="750"/>
      <c r="PWR282" s="750"/>
      <c r="PWS282" s="750"/>
      <c r="PWT282" s="750"/>
      <c r="PWU282" s="750"/>
      <c r="PWV282" s="750"/>
      <c r="PWW282" s="750"/>
      <c r="PWX282" s="750"/>
      <c r="PWY282" s="750"/>
      <c r="PWZ282" s="750"/>
      <c r="PXA282" s="750"/>
      <c r="PXB282" s="750"/>
      <c r="PXC282" s="750"/>
      <c r="PXD282" s="750"/>
      <c r="PXE282" s="750"/>
      <c r="PXF282" s="750"/>
      <c r="PXG282" s="750"/>
      <c r="PXH282" s="750"/>
      <c r="PXI282" s="750"/>
      <c r="PXJ282" s="750"/>
      <c r="PXK282" s="750"/>
      <c r="PXL282" s="750"/>
      <c r="PXM282" s="750"/>
      <c r="PXN282" s="750"/>
      <c r="PXO282" s="750"/>
      <c r="PXP282" s="750"/>
      <c r="PXQ282" s="750"/>
      <c r="PXR282" s="750"/>
      <c r="PXS282" s="750"/>
      <c r="PXT282" s="750"/>
      <c r="PXU282" s="750"/>
      <c r="PXV282" s="750"/>
      <c r="PXW282" s="750"/>
      <c r="PXX282" s="750"/>
      <c r="PXY282" s="750"/>
      <c r="PXZ282" s="750"/>
      <c r="PYA282" s="750"/>
      <c r="PYB282" s="750"/>
      <c r="PYC282" s="750"/>
      <c r="PYD282" s="748"/>
      <c r="PYE282" s="748"/>
      <c r="PYF282" s="748"/>
      <c r="PYG282" s="748"/>
      <c r="PYH282" s="748"/>
      <c r="PYI282" s="748"/>
      <c r="PYJ282" s="748"/>
      <c r="PYK282" s="748"/>
      <c r="PYL282" s="748"/>
      <c r="PYM282" s="748"/>
      <c r="PYN282" s="748"/>
      <c r="PYO282" s="748"/>
      <c r="PYP282" s="748"/>
      <c r="PYQ282" s="748"/>
      <c r="PYR282" s="748"/>
      <c r="PYS282" s="748"/>
      <c r="PYT282" s="748"/>
      <c r="PYU282" s="748"/>
      <c r="PYV282" s="748"/>
      <c r="PYW282" s="748"/>
      <c r="PYX282" s="748"/>
      <c r="PYY282" s="748"/>
      <c r="PYZ282" s="748"/>
      <c r="PZA282" s="748"/>
      <c r="PZB282" s="749"/>
      <c r="PZC282" s="749"/>
      <c r="PZD282" s="749"/>
      <c r="PZE282" s="749"/>
      <c r="PZF282" s="749"/>
      <c r="PZG282" s="748"/>
      <c r="PZH282" s="748"/>
      <c r="PZI282" s="749"/>
      <c r="PZJ282" s="749"/>
      <c r="PZK282" s="748"/>
      <c r="PZL282" s="748"/>
      <c r="PZM282" s="749"/>
      <c r="PZN282" s="749"/>
      <c r="PZO282" s="748"/>
      <c r="PZP282" s="748"/>
      <c r="PZQ282" s="748"/>
      <c r="PZR282" s="748"/>
      <c r="PZS282" s="748"/>
      <c r="PZT282" s="748"/>
      <c r="PZU282" s="748"/>
      <c r="PZV282" s="749"/>
      <c r="PZW282" s="749"/>
      <c r="PZX282" s="748"/>
      <c r="PZY282" s="748"/>
      <c r="PZZ282" s="749"/>
      <c r="QAA282" s="749"/>
      <c r="QAB282" s="748"/>
      <c r="QAC282" s="748"/>
      <c r="QAD282" s="748"/>
      <c r="QAE282" s="748"/>
      <c r="QAF282" s="748"/>
      <c r="QAG282" s="746"/>
      <c r="QAH282" s="751"/>
      <c r="QAI282" s="748"/>
      <c r="QAJ282" s="748"/>
      <c r="QAK282" s="748"/>
      <c r="QAL282" s="748"/>
      <c r="QAM282" s="748"/>
      <c r="QAN282" s="748"/>
      <c r="QAO282" s="748"/>
      <c r="QAP282" s="750"/>
      <c r="QAQ282" s="750"/>
      <c r="QAR282" s="750"/>
      <c r="QAS282" s="750"/>
      <c r="QAT282" s="750"/>
      <c r="QAU282" s="750"/>
      <c r="QAV282" s="750"/>
      <c r="QAW282" s="750"/>
      <c r="QAX282" s="750"/>
      <c r="QAY282" s="750"/>
      <c r="QAZ282" s="750"/>
      <c r="QBA282" s="750"/>
      <c r="QBB282" s="750"/>
      <c r="QBC282" s="750"/>
      <c r="QBD282" s="750"/>
      <c r="QBE282" s="750"/>
      <c r="QBF282" s="750"/>
      <c r="QBG282" s="750"/>
      <c r="QBH282" s="750"/>
      <c r="QBI282" s="750"/>
      <c r="QBJ282" s="750"/>
      <c r="QBK282" s="750"/>
      <c r="QBL282" s="750"/>
      <c r="QBM282" s="750"/>
      <c r="QBN282" s="750"/>
      <c r="QBO282" s="750"/>
      <c r="QBP282" s="750"/>
      <c r="QBQ282" s="750"/>
      <c r="QBR282" s="750"/>
      <c r="QBS282" s="750"/>
      <c r="QBT282" s="750"/>
      <c r="QBU282" s="750"/>
      <c r="QBV282" s="750"/>
      <c r="QBW282" s="750"/>
      <c r="QBX282" s="750"/>
      <c r="QBY282" s="750"/>
      <c r="QBZ282" s="750"/>
      <c r="QCA282" s="750"/>
      <c r="QCB282" s="750"/>
      <c r="QCC282" s="750"/>
      <c r="QCD282" s="750"/>
      <c r="QCE282" s="750"/>
      <c r="QCF282" s="750"/>
      <c r="QCG282" s="750"/>
      <c r="QCH282" s="748"/>
      <c r="QCI282" s="748"/>
      <c r="QCJ282" s="748"/>
      <c r="QCK282" s="748"/>
      <c r="QCL282" s="748"/>
      <c r="QCM282" s="748"/>
      <c r="QCN282" s="748"/>
      <c r="QCO282" s="748"/>
      <c r="QCP282" s="748"/>
      <c r="QCQ282" s="748"/>
      <c r="QCR282" s="748"/>
      <c r="QCS282" s="748"/>
      <c r="QCT282" s="748"/>
      <c r="QCU282" s="748"/>
      <c r="QCV282" s="748"/>
      <c r="QCW282" s="748"/>
      <c r="QCX282" s="748"/>
      <c r="QCY282" s="748"/>
      <c r="QCZ282" s="748"/>
      <c r="QDA282" s="748"/>
      <c r="QDB282" s="748"/>
      <c r="QDC282" s="748"/>
      <c r="QDD282" s="748"/>
      <c r="QDE282" s="748"/>
      <c r="QDF282" s="749"/>
      <c r="QDG282" s="749"/>
      <c r="QDH282" s="749"/>
      <c r="QDI282" s="749"/>
      <c r="QDJ282" s="749"/>
      <c r="QDK282" s="748"/>
      <c r="QDL282" s="748"/>
      <c r="QDM282" s="749"/>
      <c r="QDN282" s="749"/>
      <c r="QDO282" s="748"/>
      <c r="QDP282" s="748"/>
      <c r="QDQ282" s="749"/>
      <c r="QDR282" s="749"/>
      <c r="QDS282" s="748"/>
      <c r="QDT282" s="748"/>
      <c r="QDU282" s="748"/>
      <c r="QDV282" s="748"/>
      <c r="QDW282" s="748"/>
      <c r="QDX282" s="748"/>
      <c r="QDY282" s="748"/>
      <c r="QDZ282" s="749"/>
      <c r="QEA282" s="749"/>
      <c r="QEB282" s="748"/>
      <c r="QEC282" s="748"/>
      <c r="QED282" s="749"/>
      <c r="QEE282" s="749"/>
      <c r="QEF282" s="748"/>
      <c r="QEG282" s="748"/>
      <c r="QEH282" s="748"/>
      <c r="QEI282" s="748"/>
      <c r="QEJ282" s="748"/>
      <c r="QEK282" s="746"/>
      <c r="QEL282" s="751"/>
      <c r="QEM282" s="748"/>
      <c r="QEN282" s="748"/>
      <c r="QEO282" s="748"/>
      <c r="QEP282" s="748"/>
      <c r="QEQ282" s="748"/>
      <c r="QER282" s="748"/>
      <c r="QES282" s="748"/>
      <c r="QET282" s="750"/>
      <c r="QEU282" s="750"/>
      <c r="QEV282" s="750"/>
      <c r="QEW282" s="750"/>
      <c r="QEX282" s="750"/>
      <c r="QEY282" s="750"/>
      <c r="QEZ282" s="750"/>
      <c r="QFA282" s="750"/>
      <c r="QFB282" s="750"/>
      <c r="QFC282" s="750"/>
      <c r="QFD282" s="750"/>
      <c r="QFE282" s="750"/>
      <c r="QFF282" s="750"/>
      <c r="QFG282" s="750"/>
      <c r="QFH282" s="750"/>
      <c r="QFI282" s="750"/>
      <c r="QFJ282" s="750"/>
      <c r="QFK282" s="750"/>
      <c r="QFL282" s="750"/>
      <c r="QFM282" s="750"/>
      <c r="QFN282" s="750"/>
      <c r="QFO282" s="750"/>
      <c r="QFP282" s="750"/>
      <c r="QFQ282" s="750"/>
      <c r="QFR282" s="750"/>
      <c r="QFS282" s="750"/>
      <c r="QFT282" s="750"/>
      <c r="QFU282" s="750"/>
      <c r="QFV282" s="750"/>
      <c r="QFW282" s="750"/>
      <c r="QFX282" s="750"/>
      <c r="QFY282" s="750"/>
      <c r="QFZ282" s="750"/>
      <c r="QGA282" s="750"/>
      <c r="QGB282" s="750"/>
      <c r="QGC282" s="750"/>
      <c r="QGD282" s="750"/>
      <c r="QGE282" s="750"/>
      <c r="QGF282" s="750"/>
      <c r="QGG282" s="750"/>
      <c r="QGH282" s="750"/>
      <c r="QGI282" s="750"/>
      <c r="QGJ282" s="750"/>
      <c r="QGK282" s="750"/>
      <c r="QGL282" s="748"/>
      <c r="QGM282" s="748"/>
      <c r="QGN282" s="748"/>
      <c r="QGO282" s="748"/>
      <c r="QGP282" s="748"/>
      <c r="QGQ282" s="748"/>
      <c r="QGR282" s="748"/>
      <c r="QGS282" s="748"/>
      <c r="QGT282" s="748"/>
      <c r="QGU282" s="748"/>
      <c r="QGV282" s="748"/>
      <c r="QGW282" s="748"/>
      <c r="QGX282" s="748"/>
      <c r="QGY282" s="748"/>
      <c r="QGZ282" s="748"/>
      <c r="QHA282" s="748"/>
      <c r="QHB282" s="748"/>
      <c r="QHC282" s="748"/>
      <c r="QHD282" s="748"/>
      <c r="QHE282" s="748"/>
      <c r="QHF282" s="748"/>
      <c r="QHG282" s="748"/>
      <c r="QHH282" s="748"/>
      <c r="QHI282" s="748"/>
      <c r="QHJ282" s="749"/>
      <c r="QHK282" s="749"/>
      <c r="QHL282" s="749"/>
      <c r="QHM282" s="749"/>
      <c r="QHN282" s="749"/>
      <c r="QHO282" s="748"/>
      <c r="QHP282" s="748"/>
      <c r="QHQ282" s="749"/>
      <c r="QHR282" s="749"/>
      <c r="QHS282" s="748"/>
      <c r="QHT282" s="748"/>
      <c r="QHU282" s="749"/>
      <c r="QHV282" s="749"/>
      <c r="QHW282" s="748"/>
      <c r="QHX282" s="748"/>
      <c r="QHY282" s="748"/>
      <c r="QHZ282" s="748"/>
      <c r="QIA282" s="748"/>
      <c r="QIB282" s="748"/>
      <c r="QIC282" s="748"/>
      <c r="QID282" s="749"/>
      <c r="QIE282" s="749"/>
      <c r="QIF282" s="748"/>
      <c r="QIG282" s="748"/>
      <c r="QIH282" s="749"/>
      <c r="QII282" s="749"/>
      <c r="QIJ282" s="748"/>
      <c r="QIK282" s="748"/>
      <c r="QIL282" s="748"/>
      <c r="QIM282" s="748"/>
      <c r="QIN282" s="748"/>
      <c r="QIO282" s="746"/>
      <c r="QIP282" s="751"/>
      <c r="QIQ282" s="748"/>
      <c r="QIR282" s="748"/>
      <c r="QIS282" s="748"/>
      <c r="QIT282" s="748"/>
      <c r="QIU282" s="748"/>
      <c r="QIV282" s="748"/>
      <c r="QIW282" s="748"/>
      <c r="QIX282" s="750"/>
      <c r="QIY282" s="750"/>
      <c r="QIZ282" s="750"/>
      <c r="QJA282" s="750"/>
      <c r="QJB282" s="750"/>
      <c r="QJC282" s="750"/>
      <c r="QJD282" s="750"/>
      <c r="QJE282" s="750"/>
      <c r="QJF282" s="750"/>
      <c r="QJG282" s="750"/>
      <c r="QJH282" s="750"/>
      <c r="QJI282" s="750"/>
      <c r="QJJ282" s="750"/>
      <c r="QJK282" s="750"/>
      <c r="QJL282" s="750"/>
      <c r="QJM282" s="750"/>
      <c r="QJN282" s="750"/>
      <c r="QJO282" s="750"/>
      <c r="QJP282" s="750"/>
      <c r="QJQ282" s="750"/>
      <c r="QJR282" s="750"/>
      <c r="QJS282" s="750"/>
      <c r="QJT282" s="750"/>
      <c r="QJU282" s="750"/>
      <c r="QJV282" s="750"/>
      <c r="QJW282" s="750"/>
      <c r="QJX282" s="750"/>
      <c r="QJY282" s="750"/>
      <c r="QJZ282" s="750"/>
      <c r="QKA282" s="750"/>
      <c r="QKB282" s="750"/>
      <c r="QKC282" s="750"/>
      <c r="QKD282" s="750"/>
      <c r="QKE282" s="750"/>
      <c r="QKF282" s="750"/>
      <c r="QKG282" s="750"/>
      <c r="QKH282" s="750"/>
      <c r="QKI282" s="750"/>
      <c r="QKJ282" s="750"/>
      <c r="QKK282" s="750"/>
      <c r="QKL282" s="750"/>
      <c r="QKM282" s="750"/>
      <c r="QKN282" s="750"/>
      <c r="QKO282" s="750"/>
      <c r="QKP282" s="748"/>
      <c r="QKQ282" s="748"/>
      <c r="QKR282" s="748"/>
      <c r="QKS282" s="748"/>
      <c r="QKT282" s="748"/>
      <c r="QKU282" s="748"/>
      <c r="QKV282" s="748"/>
      <c r="QKW282" s="748"/>
      <c r="QKX282" s="748"/>
      <c r="QKY282" s="748"/>
      <c r="QKZ282" s="748"/>
      <c r="QLA282" s="748"/>
      <c r="QLB282" s="748"/>
      <c r="QLC282" s="748"/>
      <c r="QLD282" s="748"/>
      <c r="QLE282" s="748"/>
      <c r="QLF282" s="748"/>
      <c r="QLG282" s="748"/>
      <c r="QLH282" s="748"/>
      <c r="QLI282" s="748"/>
      <c r="QLJ282" s="748"/>
      <c r="QLK282" s="748"/>
      <c r="QLL282" s="748"/>
      <c r="QLM282" s="748"/>
      <c r="QLN282" s="749"/>
      <c r="QLO282" s="749"/>
      <c r="QLP282" s="749"/>
      <c r="QLQ282" s="749"/>
      <c r="QLR282" s="749"/>
      <c r="QLS282" s="748"/>
      <c r="QLT282" s="748"/>
      <c r="QLU282" s="749"/>
      <c r="QLV282" s="749"/>
      <c r="QLW282" s="748"/>
      <c r="QLX282" s="748"/>
      <c r="QLY282" s="749"/>
      <c r="QLZ282" s="749"/>
      <c r="QMA282" s="748"/>
      <c r="QMB282" s="748"/>
      <c r="QMC282" s="748"/>
      <c r="QMD282" s="748"/>
      <c r="QME282" s="748"/>
      <c r="QMF282" s="748"/>
      <c r="QMG282" s="748"/>
      <c r="QMH282" s="749"/>
      <c r="QMI282" s="749"/>
      <c r="QMJ282" s="748"/>
      <c r="QMK282" s="748"/>
      <c r="QML282" s="749"/>
      <c r="QMM282" s="749"/>
      <c r="QMN282" s="748"/>
      <c r="QMO282" s="748"/>
      <c r="QMP282" s="748"/>
      <c r="QMQ282" s="748"/>
      <c r="QMR282" s="748"/>
      <c r="QMS282" s="746"/>
      <c r="QMT282" s="751"/>
      <c r="QMU282" s="748"/>
      <c r="QMV282" s="748"/>
      <c r="QMW282" s="748"/>
      <c r="QMX282" s="748"/>
      <c r="QMY282" s="748"/>
      <c r="QMZ282" s="748"/>
      <c r="QNA282" s="748"/>
      <c r="QNB282" s="750"/>
      <c r="QNC282" s="750"/>
      <c r="QND282" s="750"/>
      <c r="QNE282" s="750"/>
      <c r="QNF282" s="750"/>
      <c r="QNG282" s="750"/>
      <c r="QNH282" s="750"/>
      <c r="QNI282" s="750"/>
      <c r="QNJ282" s="750"/>
      <c r="QNK282" s="750"/>
      <c r="QNL282" s="750"/>
      <c r="QNM282" s="750"/>
      <c r="QNN282" s="750"/>
      <c r="QNO282" s="750"/>
      <c r="QNP282" s="750"/>
      <c r="QNQ282" s="750"/>
      <c r="QNR282" s="750"/>
      <c r="QNS282" s="750"/>
      <c r="QNT282" s="750"/>
      <c r="QNU282" s="750"/>
      <c r="QNV282" s="750"/>
      <c r="QNW282" s="750"/>
      <c r="QNX282" s="750"/>
      <c r="QNY282" s="750"/>
      <c r="QNZ282" s="750"/>
      <c r="QOA282" s="750"/>
      <c r="QOB282" s="750"/>
      <c r="QOC282" s="750"/>
      <c r="QOD282" s="750"/>
      <c r="QOE282" s="750"/>
      <c r="QOF282" s="750"/>
      <c r="QOG282" s="750"/>
      <c r="QOH282" s="750"/>
      <c r="QOI282" s="750"/>
      <c r="QOJ282" s="750"/>
      <c r="QOK282" s="750"/>
      <c r="QOL282" s="750"/>
      <c r="QOM282" s="750"/>
      <c r="QON282" s="750"/>
      <c r="QOO282" s="750"/>
      <c r="QOP282" s="750"/>
      <c r="QOQ282" s="750"/>
      <c r="QOR282" s="750"/>
      <c r="QOS282" s="750"/>
      <c r="QOT282" s="748"/>
      <c r="QOU282" s="748"/>
      <c r="QOV282" s="748"/>
      <c r="QOW282" s="748"/>
      <c r="QOX282" s="748"/>
      <c r="QOY282" s="748"/>
      <c r="QOZ282" s="748"/>
      <c r="QPA282" s="748"/>
      <c r="QPB282" s="748"/>
      <c r="QPC282" s="748"/>
      <c r="QPD282" s="748"/>
      <c r="QPE282" s="748"/>
      <c r="QPF282" s="748"/>
      <c r="QPG282" s="748"/>
      <c r="QPH282" s="748"/>
      <c r="QPI282" s="748"/>
      <c r="QPJ282" s="748"/>
      <c r="QPK282" s="748"/>
      <c r="QPL282" s="748"/>
      <c r="QPM282" s="748"/>
      <c r="QPN282" s="748"/>
      <c r="QPO282" s="748"/>
      <c r="QPP282" s="748"/>
      <c r="QPQ282" s="748"/>
      <c r="QPR282" s="749"/>
      <c r="QPS282" s="749"/>
      <c r="QPT282" s="749"/>
      <c r="QPU282" s="749"/>
      <c r="QPV282" s="749"/>
      <c r="QPW282" s="748"/>
      <c r="QPX282" s="748"/>
      <c r="QPY282" s="749"/>
      <c r="QPZ282" s="749"/>
      <c r="QQA282" s="748"/>
      <c r="QQB282" s="748"/>
      <c r="QQC282" s="749"/>
      <c r="QQD282" s="749"/>
      <c r="QQE282" s="748"/>
      <c r="QQF282" s="748"/>
      <c r="QQG282" s="748"/>
      <c r="QQH282" s="748"/>
      <c r="QQI282" s="748"/>
      <c r="QQJ282" s="748"/>
      <c r="QQK282" s="748"/>
      <c r="QQL282" s="749"/>
      <c r="QQM282" s="749"/>
      <c r="QQN282" s="748"/>
      <c r="QQO282" s="748"/>
      <c r="QQP282" s="749"/>
      <c r="QQQ282" s="749"/>
      <c r="QQR282" s="748"/>
      <c r="QQS282" s="748"/>
      <c r="QQT282" s="748"/>
      <c r="QQU282" s="748"/>
      <c r="QQV282" s="748"/>
      <c r="QQW282" s="746"/>
      <c r="QQX282" s="751"/>
      <c r="QQY282" s="748"/>
      <c r="QQZ282" s="748"/>
      <c r="QRA282" s="748"/>
      <c r="QRB282" s="748"/>
      <c r="QRC282" s="748"/>
      <c r="QRD282" s="748"/>
      <c r="QRE282" s="748"/>
      <c r="QRF282" s="750"/>
      <c r="QRG282" s="750"/>
      <c r="QRH282" s="750"/>
      <c r="QRI282" s="750"/>
      <c r="QRJ282" s="750"/>
      <c r="QRK282" s="750"/>
      <c r="QRL282" s="750"/>
      <c r="QRM282" s="750"/>
      <c r="QRN282" s="750"/>
      <c r="QRO282" s="750"/>
      <c r="QRP282" s="750"/>
      <c r="QRQ282" s="750"/>
      <c r="QRR282" s="750"/>
      <c r="QRS282" s="750"/>
      <c r="QRT282" s="750"/>
      <c r="QRU282" s="750"/>
      <c r="QRV282" s="750"/>
      <c r="QRW282" s="750"/>
      <c r="QRX282" s="750"/>
      <c r="QRY282" s="750"/>
      <c r="QRZ282" s="750"/>
      <c r="QSA282" s="750"/>
      <c r="QSB282" s="750"/>
      <c r="QSC282" s="750"/>
      <c r="QSD282" s="750"/>
      <c r="QSE282" s="750"/>
      <c r="QSF282" s="750"/>
      <c r="QSG282" s="750"/>
      <c r="QSH282" s="750"/>
      <c r="QSI282" s="750"/>
      <c r="QSJ282" s="750"/>
      <c r="QSK282" s="750"/>
      <c r="QSL282" s="750"/>
      <c r="QSM282" s="750"/>
      <c r="QSN282" s="750"/>
      <c r="QSO282" s="750"/>
      <c r="QSP282" s="750"/>
      <c r="QSQ282" s="750"/>
      <c r="QSR282" s="750"/>
      <c r="QSS282" s="750"/>
      <c r="QST282" s="750"/>
      <c r="QSU282" s="750"/>
      <c r="QSV282" s="750"/>
      <c r="QSW282" s="750"/>
      <c r="QSX282" s="748"/>
      <c r="QSY282" s="748"/>
      <c r="QSZ282" s="748"/>
      <c r="QTA282" s="748"/>
      <c r="QTB282" s="748"/>
      <c r="QTC282" s="748"/>
      <c r="QTD282" s="748"/>
      <c r="QTE282" s="748"/>
      <c r="QTF282" s="748"/>
      <c r="QTG282" s="748"/>
      <c r="QTH282" s="748"/>
      <c r="QTI282" s="748"/>
      <c r="QTJ282" s="748"/>
      <c r="QTK282" s="748"/>
      <c r="QTL282" s="748"/>
      <c r="QTM282" s="748"/>
      <c r="QTN282" s="748"/>
      <c r="QTO282" s="748"/>
      <c r="QTP282" s="748"/>
      <c r="QTQ282" s="748"/>
      <c r="QTR282" s="748"/>
      <c r="QTS282" s="748"/>
      <c r="QTT282" s="748"/>
      <c r="QTU282" s="748"/>
      <c r="QTV282" s="749"/>
      <c r="QTW282" s="749"/>
      <c r="QTX282" s="749"/>
      <c r="QTY282" s="749"/>
      <c r="QTZ282" s="749"/>
      <c r="QUA282" s="748"/>
      <c r="QUB282" s="748"/>
      <c r="QUC282" s="749"/>
      <c r="QUD282" s="749"/>
      <c r="QUE282" s="748"/>
      <c r="QUF282" s="748"/>
      <c r="QUG282" s="749"/>
      <c r="QUH282" s="749"/>
      <c r="QUI282" s="748"/>
      <c r="QUJ282" s="748"/>
      <c r="QUK282" s="748"/>
      <c r="QUL282" s="748"/>
      <c r="QUM282" s="748"/>
      <c r="QUN282" s="748"/>
      <c r="QUO282" s="748"/>
      <c r="QUP282" s="749"/>
      <c r="QUQ282" s="749"/>
      <c r="QUR282" s="748"/>
      <c r="QUS282" s="748"/>
      <c r="QUT282" s="749"/>
      <c r="QUU282" s="749"/>
      <c r="QUV282" s="748"/>
      <c r="QUW282" s="748"/>
      <c r="QUX282" s="748"/>
      <c r="QUY282" s="748"/>
      <c r="QUZ282" s="748"/>
      <c r="QVA282" s="746"/>
      <c r="QVB282" s="751"/>
      <c r="QVC282" s="748"/>
      <c r="QVD282" s="748"/>
      <c r="QVE282" s="748"/>
      <c r="QVF282" s="748"/>
      <c r="QVG282" s="748"/>
      <c r="QVH282" s="748"/>
      <c r="QVI282" s="748"/>
      <c r="QVJ282" s="750"/>
      <c r="QVK282" s="750"/>
      <c r="QVL282" s="750"/>
      <c r="QVM282" s="750"/>
      <c r="QVN282" s="750"/>
      <c r="QVO282" s="750"/>
      <c r="QVP282" s="750"/>
      <c r="QVQ282" s="750"/>
      <c r="QVR282" s="750"/>
      <c r="QVS282" s="750"/>
      <c r="QVT282" s="750"/>
      <c r="QVU282" s="750"/>
      <c r="QVV282" s="750"/>
      <c r="QVW282" s="750"/>
      <c r="QVX282" s="750"/>
      <c r="QVY282" s="750"/>
      <c r="QVZ282" s="750"/>
      <c r="QWA282" s="750"/>
      <c r="QWB282" s="750"/>
      <c r="QWC282" s="750"/>
      <c r="QWD282" s="750"/>
      <c r="QWE282" s="750"/>
      <c r="QWF282" s="750"/>
      <c r="QWG282" s="750"/>
      <c r="QWH282" s="750"/>
      <c r="QWI282" s="750"/>
      <c r="QWJ282" s="750"/>
      <c r="QWK282" s="750"/>
      <c r="QWL282" s="750"/>
      <c r="QWM282" s="750"/>
      <c r="QWN282" s="750"/>
      <c r="QWO282" s="750"/>
      <c r="QWP282" s="750"/>
      <c r="QWQ282" s="750"/>
      <c r="QWR282" s="750"/>
      <c r="QWS282" s="750"/>
      <c r="QWT282" s="750"/>
      <c r="QWU282" s="750"/>
      <c r="QWV282" s="750"/>
      <c r="QWW282" s="750"/>
      <c r="QWX282" s="750"/>
      <c r="QWY282" s="750"/>
      <c r="QWZ282" s="750"/>
      <c r="QXA282" s="750"/>
      <c r="QXB282" s="748"/>
      <c r="QXC282" s="748"/>
      <c r="QXD282" s="748"/>
      <c r="QXE282" s="748"/>
      <c r="QXF282" s="748"/>
      <c r="QXG282" s="748"/>
      <c r="QXH282" s="748"/>
      <c r="QXI282" s="748"/>
      <c r="QXJ282" s="748"/>
      <c r="QXK282" s="748"/>
      <c r="QXL282" s="748"/>
      <c r="QXM282" s="748"/>
      <c r="QXN282" s="748"/>
      <c r="QXO282" s="748"/>
      <c r="QXP282" s="748"/>
      <c r="QXQ282" s="748"/>
      <c r="QXR282" s="748"/>
      <c r="QXS282" s="748"/>
      <c r="QXT282" s="748"/>
      <c r="QXU282" s="748"/>
      <c r="QXV282" s="748"/>
      <c r="QXW282" s="748"/>
      <c r="QXX282" s="748"/>
      <c r="QXY282" s="748"/>
      <c r="QXZ282" s="749"/>
      <c r="QYA282" s="749"/>
      <c r="QYB282" s="749"/>
      <c r="QYC282" s="749"/>
      <c r="QYD282" s="749"/>
      <c r="QYE282" s="748"/>
      <c r="QYF282" s="748"/>
      <c r="QYG282" s="749"/>
      <c r="QYH282" s="749"/>
      <c r="QYI282" s="748"/>
      <c r="QYJ282" s="748"/>
      <c r="QYK282" s="749"/>
      <c r="QYL282" s="749"/>
      <c r="QYM282" s="748"/>
      <c r="QYN282" s="748"/>
      <c r="QYO282" s="748"/>
      <c r="QYP282" s="748"/>
      <c r="QYQ282" s="748"/>
      <c r="QYR282" s="748"/>
      <c r="QYS282" s="748"/>
      <c r="QYT282" s="749"/>
      <c r="QYU282" s="749"/>
      <c r="QYV282" s="748"/>
      <c r="QYW282" s="748"/>
      <c r="QYX282" s="749"/>
      <c r="QYY282" s="749"/>
      <c r="QYZ282" s="748"/>
      <c r="QZA282" s="748"/>
      <c r="QZB282" s="748"/>
      <c r="QZC282" s="748"/>
      <c r="QZD282" s="748"/>
      <c r="QZE282" s="746"/>
      <c r="QZF282" s="751"/>
      <c r="QZG282" s="748"/>
      <c r="QZH282" s="748"/>
      <c r="QZI282" s="748"/>
      <c r="QZJ282" s="748"/>
      <c r="QZK282" s="748"/>
      <c r="QZL282" s="748"/>
      <c r="QZM282" s="748"/>
      <c r="QZN282" s="750"/>
      <c r="QZO282" s="750"/>
      <c r="QZP282" s="750"/>
      <c r="QZQ282" s="750"/>
      <c r="QZR282" s="750"/>
      <c r="QZS282" s="750"/>
      <c r="QZT282" s="750"/>
      <c r="QZU282" s="750"/>
      <c r="QZV282" s="750"/>
      <c r="QZW282" s="750"/>
      <c r="QZX282" s="750"/>
      <c r="QZY282" s="750"/>
      <c r="QZZ282" s="750"/>
      <c r="RAA282" s="750"/>
      <c r="RAB282" s="750"/>
      <c r="RAC282" s="750"/>
      <c r="RAD282" s="750"/>
      <c r="RAE282" s="750"/>
      <c r="RAF282" s="750"/>
      <c r="RAG282" s="750"/>
      <c r="RAH282" s="750"/>
      <c r="RAI282" s="750"/>
      <c r="RAJ282" s="750"/>
      <c r="RAK282" s="750"/>
      <c r="RAL282" s="750"/>
      <c r="RAM282" s="750"/>
      <c r="RAN282" s="750"/>
      <c r="RAO282" s="750"/>
      <c r="RAP282" s="750"/>
      <c r="RAQ282" s="750"/>
      <c r="RAR282" s="750"/>
      <c r="RAS282" s="750"/>
      <c r="RAT282" s="750"/>
      <c r="RAU282" s="750"/>
      <c r="RAV282" s="750"/>
      <c r="RAW282" s="750"/>
      <c r="RAX282" s="750"/>
      <c r="RAY282" s="750"/>
      <c r="RAZ282" s="750"/>
      <c r="RBA282" s="750"/>
      <c r="RBB282" s="750"/>
      <c r="RBC282" s="750"/>
      <c r="RBD282" s="750"/>
      <c r="RBE282" s="750"/>
      <c r="RBF282" s="748"/>
      <c r="RBG282" s="748"/>
      <c r="RBH282" s="748"/>
      <c r="RBI282" s="748"/>
      <c r="RBJ282" s="748"/>
      <c r="RBK282" s="748"/>
      <c r="RBL282" s="748"/>
      <c r="RBM282" s="748"/>
      <c r="RBN282" s="748"/>
      <c r="RBO282" s="748"/>
      <c r="RBP282" s="748"/>
      <c r="RBQ282" s="748"/>
      <c r="RBR282" s="748"/>
      <c r="RBS282" s="748"/>
      <c r="RBT282" s="748"/>
      <c r="RBU282" s="748"/>
      <c r="RBV282" s="748"/>
      <c r="RBW282" s="748"/>
      <c r="RBX282" s="748"/>
      <c r="RBY282" s="748"/>
      <c r="RBZ282" s="748"/>
      <c r="RCA282" s="748"/>
      <c r="RCB282" s="748"/>
    </row>
    <row r="283" spans="1:12248" s="752" customFormat="1" ht="105.75" customHeight="1" x14ac:dyDescent="0.3">
      <c r="B283" s="753" t="s">
        <v>337</v>
      </c>
      <c r="C283" s="754" t="s">
        <v>346</v>
      </c>
      <c r="D283" s="755">
        <f>SUM(E283:F283)</f>
        <v>337321.8</v>
      </c>
      <c r="E283" s="755">
        <f>E284</f>
        <v>72335.316619999998</v>
      </c>
      <c r="F283" s="755">
        <f>F284</f>
        <v>264986.48337999999</v>
      </c>
      <c r="G283" s="755"/>
      <c r="H283" s="756"/>
      <c r="I283" s="755">
        <f>K283+M283+O283+Q283</f>
        <v>337321.8</v>
      </c>
      <c r="J283" s="757">
        <f t="shared" si="203"/>
        <v>1</v>
      </c>
      <c r="K283" s="755">
        <f>K284</f>
        <v>72335.316619999998</v>
      </c>
      <c r="L283" s="757">
        <f>K283/E283</f>
        <v>1</v>
      </c>
      <c r="M283" s="755">
        <f>M284</f>
        <v>264986.48337999999</v>
      </c>
      <c r="N283" s="757">
        <f>M283/F283</f>
        <v>1</v>
      </c>
      <c r="O283" s="759"/>
      <c r="P283" s="758"/>
      <c r="Q283" s="758"/>
      <c r="R283" s="758"/>
      <c r="S283" s="755">
        <f t="shared" si="208"/>
        <v>337321.8</v>
      </c>
      <c r="T283" s="757">
        <f>S283/D283</f>
        <v>1</v>
      </c>
      <c r="U283" s="755">
        <f>U284</f>
        <v>72335.316619999998</v>
      </c>
      <c r="V283" s="760">
        <f t="shared" si="210"/>
        <v>1</v>
      </c>
      <c r="W283" s="755">
        <f>W284</f>
        <v>264986.48337999999</v>
      </c>
      <c r="X283" s="760">
        <f t="shared" si="204"/>
        <v>1</v>
      </c>
      <c r="Y283" s="759"/>
      <c r="Z283" s="760"/>
      <c r="AA283" s="758"/>
      <c r="AB283" s="758"/>
      <c r="AC283" s="755">
        <f t="shared" si="207"/>
        <v>337321.8</v>
      </c>
      <c r="AD283" s="761">
        <f t="shared" si="205"/>
        <v>1</v>
      </c>
      <c r="AE283" s="755">
        <f>AE284</f>
        <v>72335.316619999998</v>
      </c>
      <c r="AF283" s="761">
        <f t="shared" si="212"/>
        <v>1</v>
      </c>
      <c r="AG283" s="755">
        <f>AG284</f>
        <v>264986.48337999999</v>
      </c>
      <c r="AH283" s="761">
        <f t="shared" si="206"/>
        <v>1</v>
      </c>
      <c r="AI283" s="759"/>
      <c r="AJ283" s="761">
        <v>0</v>
      </c>
      <c r="AK283" s="758"/>
      <c r="AL283" s="758"/>
      <c r="AM283" s="758"/>
      <c r="AN283" s="758"/>
      <c r="AO283" s="758"/>
      <c r="AP283" s="758"/>
      <c r="AQ283" s="758"/>
      <c r="AR283" s="758"/>
      <c r="AS283" s="758"/>
      <c r="AT283" s="758"/>
      <c r="AU283" s="759"/>
      <c r="AV283" s="759">
        <f>SUM(AW283:AX283)</f>
        <v>337321.8</v>
      </c>
      <c r="AW283" s="759">
        <f>AW284</f>
        <v>72335.316619999998</v>
      </c>
      <c r="AX283" s="759">
        <f>AX284</f>
        <v>264986.48337999999</v>
      </c>
      <c r="AY283" s="759"/>
      <c r="AZ283" s="759"/>
      <c r="BA283" s="759">
        <f>BB283+BC283+BD283</f>
        <v>0</v>
      </c>
      <c r="BB283" s="759"/>
      <c r="BC283" s="759"/>
      <c r="BD283" s="759"/>
      <c r="BE283" s="759">
        <f>BF283+BG283+BH283</f>
        <v>72335.316619999998</v>
      </c>
      <c r="BF283" s="759">
        <f>E283</f>
        <v>72335.316619999998</v>
      </c>
      <c r="BG283" s="759">
        <f>G283</f>
        <v>0</v>
      </c>
      <c r="BH283" s="759"/>
      <c r="BI283" s="759">
        <f>BJ283</f>
        <v>0</v>
      </c>
      <c r="BJ283" s="759">
        <f>BJ286</f>
        <v>0</v>
      </c>
      <c r="BK283" s="759"/>
      <c r="BL283" s="759"/>
      <c r="BM283" s="759"/>
      <c r="BN283" s="759"/>
      <c r="BO283" s="759">
        <f>BP283</f>
        <v>0</v>
      </c>
      <c r="BP283" s="759">
        <f>BP286</f>
        <v>0</v>
      </c>
      <c r="BQ283" s="759"/>
      <c r="BR283" s="759"/>
      <c r="BS283" s="759"/>
      <c r="BT283" s="759"/>
      <c r="BU283" s="759"/>
      <c r="BV283" s="759">
        <f>BW283</f>
        <v>0</v>
      </c>
      <c r="BW283" s="759">
        <f>BW286</f>
        <v>0</v>
      </c>
      <c r="BX283" s="759"/>
      <c r="BY283" s="759"/>
      <c r="BZ283" s="759"/>
      <c r="CA283" s="759">
        <f t="shared" ref="CA283:CA315" si="213">CB283+CC283+CD283</f>
        <v>0</v>
      </c>
      <c r="CB283" s="759"/>
      <c r="CC283" s="759"/>
      <c r="CD283" s="759"/>
      <c r="CE283" s="759">
        <f t="shared" ref="CE283:CE315" si="214">CF283+CH283+CI283</f>
        <v>0</v>
      </c>
      <c r="CF283" s="759"/>
      <c r="CG283" s="759"/>
      <c r="CH283" s="759"/>
      <c r="CI283" s="759"/>
      <c r="CJ283" s="759"/>
      <c r="CK283" s="759">
        <f>CL283</f>
        <v>0</v>
      </c>
      <c r="CL283" s="759">
        <f>CL286</f>
        <v>0</v>
      </c>
      <c r="CM283" s="759"/>
      <c r="CN283" s="759"/>
      <c r="CO283" s="758"/>
    </row>
    <row r="284" spans="1:12248" s="77" customFormat="1" ht="57.75" customHeight="1" x14ac:dyDescent="0.3">
      <c r="B284" s="206"/>
      <c r="C284" s="111" t="s">
        <v>31</v>
      </c>
      <c r="D284" s="182">
        <f>SUM(E284:F284)</f>
        <v>337321.8</v>
      </c>
      <c r="E284" s="182">
        <f>E286</f>
        <v>72335.316619999998</v>
      </c>
      <c r="F284" s="182">
        <v>264986.48337999999</v>
      </c>
      <c r="G284" s="182">
        <f>G286+G292</f>
        <v>0</v>
      </c>
      <c r="H284" s="182">
        <f>H288+H291</f>
        <v>0</v>
      </c>
      <c r="I284" s="182">
        <f>K284+M284+O284+Q284</f>
        <v>337321.8</v>
      </c>
      <c r="J284" s="603">
        <f t="shared" si="203"/>
        <v>1</v>
      </c>
      <c r="K284" s="182">
        <v>72335.316619999998</v>
      </c>
      <c r="L284" s="603">
        <f>K284/E284</f>
        <v>1</v>
      </c>
      <c r="M284" s="182">
        <f>M286</f>
        <v>264986.48337999999</v>
      </c>
      <c r="N284" s="603">
        <f>M284/F284</f>
        <v>1</v>
      </c>
      <c r="O284" s="663">
        <f>O286+O292</f>
        <v>0</v>
      </c>
      <c r="P284" s="663"/>
      <c r="Q284" s="663">
        <f>Q288+Q291</f>
        <v>0</v>
      </c>
      <c r="R284" s="663"/>
      <c r="S284" s="182">
        <f t="shared" si="208"/>
        <v>337321.8</v>
      </c>
      <c r="T284" s="603">
        <f>S284/D284</f>
        <v>1</v>
      </c>
      <c r="U284" s="182">
        <v>72335.316619999998</v>
      </c>
      <c r="V284" s="621">
        <f t="shared" si="210"/>
        <v>1</v>
      </c>
      <c r="W284" s="182">
        <v>264986.48337999999</v>
      </c>
      <c r="X284" s="621">
        <f t="shared" si="204"/>
        <v>1</v>
      </c>
      <c r="Y284" s="663">
        <f>Y286+Y292</f>
        <v>0</v>
      </c>
      <c r="Z284" s="621"/>
      <c r="AA284" s="663">
        <f>AA288+AA291</f>
        <v>0</v>
      </c>
      <c r="AB284" s="663"/>
      <c r="AC284" s="182">
        <f t="shared" si="207"/>
        <v>337321.8</v>
      </c>
      <c r="AD284" s="641">
        <f t="shared" si="205"/>
        <v>1</v>
      </c>
      <c r="AE284" s="182">
        <v>72335.316619999998</v>
      </c>
      <c r="AF284" s="641">
        <f t="shared" si="212"/>
        <v>1</v>
      </c>
      <c r="AG284" s="182">
        <f>AG286</f>
        <v>264986.48337999999</v>
      </c>
      <c r="AH284" s="641">
        <f t="shared" si="206"/>
        <v>1</v>
      </c>
      <c r="AI284" s="663">
        <f>AI286+AI292</f>
        <v>0</v>
      </c>
      <c r="AJ284" s="641">
        <v>0</v>
      </c>
      <c r="AK284" s="663">
        <f>AK288+AK291</f>
        <v>0</v>
      </c>
      <c r="AL284" s="663"/>
      <c r="AM284" s="663"/>
      <c r="AN284" s="663"/>
      <c r="AO284" s="663"/>
      <c r="AP284" s="663"/>
      <c r="AQ284" s="663"/>
      <c r="AR284" s="663"/>
      <c r="AS284" s="663"/>
      <c r="AT284" s="663"/>
      <c r="AU284" s="663"/>
      <c r="AV284" s="663">
        <f>SUM(AW284:AX284)</f>
        <v>337321.8</v>
      </c>
      <c r="AW284" s="663">
        <f>AW286</f>
        <v>72335.316619999998</v>
      </c>
      <c r="AX284" s="663">
        <v>264986.48337999999</v>
      </c>
      <c r="AY284" s="663">
        <f>AY286+AY292</f>
        <v>0</v>
      </c>
      <c r="AZ284" s="663">
        <f>AZ288+AZ291</f>
        <v>0</v>
      </c>
      <c r="BA284" s="663">
        <f>BB284+BC284+BD284</f>
        <v>0</v>
      </c>
      <c r="BB284" s="663">
        <f>BB288+BB291</f>
        <v>0</v>
      </c>
      <c r="BC284" s="663">
        <f>BC288+BC291</f>
        <v>0</v>
      </c>
      <c r="BD284" s="663">
        <f>BD288+BD291</f>
        <v>0</v>
      </c>
      <c r="BE284" s="663">
        <f>BF284+BG284+BH284</f>
        <v>0</v>
      </c>
      <c r="BF284" s="663">
        <f>BF288+BF291</f>
        <v>0</v>
      </c>
      <c r="BG284" s="663">
        <f>BG288+BG291</f>
        <v>0</v>
      </c>
      <c r="BH284" s="663">
        <f>BH288+BH291</f>
        <v>0</v>
      </c>
      <c r="BI284" s="663">
        <f>BJ284+BL284+BM284</f>
        <v>0</v>
      </c>
      <c r="BJ284" s="663">
        <f>BJ286+BJ292</f>
        <v>0</v>
      </c>
      <c r="BK284" s="663"/>
      <c r="BL284" s="663">
        <f>BL286+BL292</f>
        <v>0</v>
      </c>
      <c r="BM284" s="663">
        <f>BM288+BM291</f>
        <v>0</v>
      </c>
      <c r="BN284" s="663"/>
      <c r="BO284" s="663">
        <f>BP284+BR284+BS284</f>
        <v>0</v>
      </c>
      <c r="BP284" s="663">
        <f>BP286+BP292</f>
        <v>0</v>
      </c>
      <c r="BQ284" s="663"/>
      <c r="BR284" s="663">
        <f>BR286+BR292</f>
        <v>0</v>
      </c>
      <c r="BS284" s="663">
        <f>BS288+BS291</f>
        <v>0</v>
      </c>
      <c r="BT284" s="663">
        <f>BT288+BT291</f>
        <v>0</v>
      </c>
      <c r="BU284" s="663">
        <f>BU288+BU291</f>
        <v>0</v>
      </c>
      <c r="BV284" s="663">
        <f>BW284+BY284+BZ284</f>
        <v>0</v>
      </c>
      <c r="BW284" s="663">
        <f>BW286+BW292</f>
        <v>0</v>
      </c>
      <c r="BX284" s="663"/>
      <c r="BY284" s="663">
        <f>BY286+BY292</f>
        <v>0</v>
      </c>
      <c r="BZ284" s="663">
        <f>BZ288+BZ291</f>
        <v>0</v>
      </c>
      <c r="CA284" s="663">
        <f>CB284+CC284+CD284</f>
        <v>0</v>
      </c>
      <c r="CB284" s="663">
        <f>CB286+CB292</f>
        <v>0</v>
      </c>
      <c r="CC284" s="663">
        <f>CC286+CC292</f>
        <v>0</v>
      </c>
      <c r="CD284" s="663">
        <f>CD288+CD291</f>
        <v>0</v>
      </c>
      <c r="CE284" s="663">
        <f>CF284+CH284+CI284</f>
        <v>0</v>
      </c>
      <c r="CF284" s="663">
        <f>CF286+CF292</f>
        <v>0</v>
      </c>
      <c r="CG284" s="663"/>
      <c r="CH284" s="663">
        <f>CH286+CH292</f>
        <v>0</v>
      </c>
      <c r="CI284" s="663">
        <f>CI288+CI291</f>
        <v>0</v>
      </c>
      <c r="CJ284" s="663"/>
      <c r="CK284" s="663">
        <f>CL284+CN284+CO284</f>
        <v>0</v>
      </c>
      <c r="CL284" s="663">
        <f>CL286+CL292</f>
        <v>0</v>
      </c>
      <c r="CM284" s="663"/>
      <c r="CN284" s="663">
        <f>CN286+CN292</f>
        <v>0</v>
      </c>
      <c r="CO284" s="663">
        <f>CO288+CO291</f>
        <v>0</v>
      </c>
    </row>
    <row r="285" spans="1:12248" s="377" customFormat="1" ht="209.25" hidden="1" customHeight="1" x14ac:dyDescent="0.3">
      <c r="B285" s="372" t="s">
        <v>7</v>
      </c>
      <c r="C285" s="373" t="s">
        <v>333</v>
      </c>
      <c r="D285" s="375">
        <f>SUM(E285:F285)</f>
        <v>337321.8</v>
      </c>
      <c r="E285" s="375">
        <f>E286</f>
        <v>72335.316619999998</v>
      </c>
      <c r="F285" s="375">
        <f>F286</f>
        <v>264986.48337999999</v>
      </c>
      <c r="G285" s="375"/>
      <c r="H285" s="375"/>
      <c r="I285" s="375"/>
      <c r="J285" s="567">
        <f t="shared" si="203"/>
        <v>0</v>
      </c>
      <c r="K285" s="375">
        <f>K286</f>
        <v>72335.316619999998</v>
      </c>
      <c r="L285" s="603">
        <f>K285/E285</f>
        <v>1</v>
      </c>
      <c r="M285" s="374">
        <f>M286</f>
        <v>264986.48337999999</v>
      </c>
      <c r="N285" s="603">
        <f t="shared" ref="N285:N312" si="215">M285/F285</f>
        <v>1</v>
      </c>
      <c r="O285" s="374"/>
      <c r="P285" s="374"/>
      <c r="Q285" s="374"/>
      <c r="R285" s="374"/>
      <c r="S285" s="375">
        <f t="shared" si="208"/>
        <v>187267.08873000002</v>
      </c>
      <c r="T285" s="567"/>
      <c r="U285" s="375">
        <f>U286</f>
        <v>72335.316619999998</v>
      </c>
      <c r="V285" s="629">
        <f t="shared" si="210"/>
        <v>1</v>
      </c>
      <c r="W285" s="375">
        <f>W286</f>
        <v>114931.77211000001</v>
      </c>
      <c r="X285" s="629">
        <f t="shared" si="204"/>
        <v>0.43372692313963718</v>
      </c>
      <c r="Y285" s="374"/>
      <c r="Z285" s="629"/>
      <c r="AA285" s="374"/>
      <c r="AB285" s="374"/>
      <c r="AC285" s="458">
        <f t="shared" si="207"/>
        <v>337321.8</v>
      </c>
      <c r="AD285" s="622">
        <f t="shared" si="205"/>
        <v>1</v>
      </c>
      <c r="AE285" s="375">
        <f>AE286</f>
        <v>72335.316619999998</v>
      </c>
      <c r="AF285" s="622">
        <f t="shared" si="212"/>
        <v>1</v>
      </c>
      <c r="AG285" s="374">
        <f>AG286</f>
        <v>264986.48337999999</v>
      </c>
      <c r="AH285" s="622">
        <f t="shared" si="206"/>
        <v>1</v>
      </c>
      <c r="AI285" s="374"/>
      <c r="AJ285" s="622">
        <v>0</v>
      </c>
      <c r="AK285" s="374"/>
      <c r="AL285" s="578"/>
      <c r="AM285" s="374"/>
      <c r="AN285" s="374"/>
      <c r="AO285" s="374"/>
      <c r="AP285" s="374"/>
      <c r="AQ285" s="374"/>
      <c r="AR285" s="374"/>
      <c r="AS285" s="374"/>
      <c r="AT285" s="374"/>
      <c r="AU285" s="374"/>
      <c r="AV285" s="559">
        <f>SUM(AW285:AX285)</f>
        <v>337321.8</v>
      </c>
      <c r="AW285" s="374">
        <f>AW286</f>
        <v>72335.316619999998</v>
      </c>
      <c r="AX285" s="374">
        <f>AX286</f>
        <v>264986.48337999999</v>
      </c>
      <c r="AY285" s="374"/>
      <c r="AZ285" s="374"/>
      <c r="BA285" s="374"/>
      <c r="BB285" s="374"/>
      <c r="BC285" s="374"/>
      <c r="BD285" s="374"/>
      <c r="BE285" s="374"/>
      <c r="BF285" s="374"/>
      <c r="BG285" s="374"/>
      <c r="BH285" s="374"/>
      <c r="BI285" s="529">
        <f>BJ285</f>
        <v>0</v>
      </c>
      <c r="BJ285" s="529">
        <f>BJ286</f>
        <v>0</v>
      </c>
      <c r="BK285" s="374"/>
      <c r="BL285" s="374"/>
      <c r="BM285" s="374"/>
      <c r="BN285" s="374"/>
      <c r="BO285" s="493">
        <f>BP285</f>
        <v>0</v>
      </c>
      <c r="BP285" s="484">
        <f>BP286</f>
        <v>0</v>
      </c>
      <c r="BQ285" s="374"/>
      <c r="BR285" s="374"/>
      <c r="BS285" s="374"/>
      <c r="BT285" s="374"/>
      <c r="BU285" s="374"/>
      <c r="BV285" s="493">
        <f>BW285</f>
        <v>0</v>
      </c>
      <c r="BW285" s="374">
        <f>BW286</f>
        <v>0</v>
      </c>
      <c r="BX285" s="374"/>
      <c r="BY285" s="374"/>
      <c r="BZ285" s="374"/>
      <c r="CA285" s="374"/>
      <c r="CB285" s="374"/>
      <c r="CC285" s="374"/>
      <c r="CD285" s="374"/>
      <c r="CE285" s="374"/>
      <c r="CF285" s="374"/>
      <c r="CG285" s="374"/>
      <c r="CH285" s="374"/>
      <c r="CI285" s="374"/>
      <c r="CJ285" s="374"/>
      <c r="CK285" s="493">
        <f>CL285</f>
        <v>0</v>
      </c>
      <c r="CL285" s="374">
        <f>CL286</f>
        <v>0</v>
      </c>
      <c r="CM285" s="374"/>
      <c r="CN285" s="374"/>
      <c r="CO285" s="374"/>
    </row>
    <row r="286" spans="1:12248" s="762" customFormat="1" ht="224.25" customHeight="1" x14ac:dyDescent="0.3">
      <c r="A286" s="407"/>
      <c r="B286" s="441" t="s">
        <v>34</v>
      </c>
      <c r="C286" s="440" t="s">
        <v>405</v>
      </c>
      <c r="D286" s="412">
        <f>SUM(E286:F286)</f>
        <v>337321.8</v>
      </c>
      <c r="E286" s="412">
        <v>72335.316619999998</v>
      </c>
      <c r="F286" s="412">
        <v>264986.48337999999</v>
      </c>
      <c r="G286" s="412"/>
      <c r="H286" s="412"/>
      <c r="I286" s="412">
        <f>K286+M286</f>
        <v>337321.8</v>
      </c>
      <c r="J286" s="613">
        <f t="shared" si="203"/>
        <v>1</v>
      </c>
      <c r="K286" s="412">
        <f>K284</f>
        <v>72335.316619999998</v>
      </c>
      <c r="L286" s="613">
        <f>K286/E286</f>
        <v>1</v>
      </c>
      <c r="M286" s="413">
        <v>264986.48337999999</v>
      </c>
      <c r="N286" s="613">
        <f t="shared" si="215"/>
        <v>1</v>
      </c>
      <c r="O286" s="413"/>
      <c r="P286" s="413"/>
      <c r="Q286" s="413"/>
      <c r="R286" s="413"/>
      <c r="S286" s="412">
        <f t="shared" si="208"/>
        <v>187267.08873000002</v>
      </c>
      <c r="T286" s="613">
        <f>S286/D286</f>
        <v>0.55515857181480721</v>
      </c>
      <c r="U286" s="412">
        <f>U284</f>
        <v>72335.316619999998</v>
      </c>
      <c r="V286" s="584">
        <f t="shared" si="210"/>
        <v>1</v>
      </c>
      <c r="W286" s="412">
        <v>114931.77211000001</v>
      </c>
      <c r="X286" s="584">
        <f t="shared" si="204"/>
        <v>0.43372692313963718</v>
      </c>
      <c r="Y286" s="413"/>
      <c r="Z286" s="584"/>
      <c r="AA286" s="413"/>
      <c r="AB286" s="413"/>
      <c r="AC286" s="412">
        <f t="shared" si="207"/>
        <v>337321.8</v>
      </c>
      <c r="AD286" s="628">
        <f t="shared" si="205"/>
        <v>1</v>
      </c>
      <c r="AE286" s="412">
        <f>AE284</f>
        <v>72335.316619999998</v>
      </c>
      <c r="AF286" s="628">
        <f t="shared" si="212"/>
        <v>1</v>
      </c>
      <c r="AG286" s="412">
        <f>264986.48338</f>
        <v>264986.48337999999</v>
      </c>
      <c r="AH286" s="628">
        <f t="shared" si="206"/>
        <v>1</v>
      </c>
      <c r="AI286" s="413"/>
      <c r="AJ286" s="628">
        <v>0</v>
      </c>
      <c r="AK286" s="413"/>
      <c r="AL286" s="413"/>
      <c r="AM286" s="413"/>
      <c r="AN286" s="413"/>
      <c r="AO286" s="413"/>
      <c r="AP286" s="413"/>
      <c r="AQ286" s="413"/>
      <c r="AR286" s="413"/>
      <c r="AS286" s="413"/>
      <c r="AT286" s="413"/>
      <c r="AU286" s="413"/>
      <c r="AV286" s="413">
        <f>SUM(AW286:AX286)</f>
        <v>337321.8</v>
      </c>
      <c r="AW286" s="413">
        <v>72335.316619999998</v>
      </c>
      <c r="AX286" s="413">
        <v>264986.48337999999</v>
      </c>
      <c r="AY286" s="413"/>
      <c r="AZ286" s="413"/>
      <c r="BA286" s="413">
        <f t="shared" ref="BA286:BA292" si="216">BB286+BC286+BD286</f>
        <v>0</v>
      </c>
      <c r="BB286" s="413"/>
      <c r="BC286" s="413"/>
      <c r="BD286" s="413"/>
      <c r="BE286" s="413">
        <f t="shared" ref="BE286:BE291" si="217">BF286+BG286+BH286</f>
        <v>72335.316619999998</v>
      </c>
      <c r="BF286" s="413">
        <f t="shared" ref="BF286:BF311" si="218">E286</f>
        <v>72335.316619999998</v>
      </c>
      <c r="BG286" s="413">
        <f t="shared" ref="BG286:BG312" si="219">G286</f>
        <v>0</v>
      </c>
      <c r="BH286" s="413"/>
      <c r="BI286" s="413">
        <f>BJ286</f>
        <v>0</v>
      </c>
      <c r="BJ286" s="413">
        <f>SUM(BJ287:BJ304)</f>
        <v>0</v>
      </c>
      <c r="BK286" s="413"/>
      <c r="BL286" s="413"/>
      <c r="BM286" s="413"/>
      <c r="BN286" s="413"/>
      <c r="BO286" s="413">
        <f>BP286</f>
        <v>0</v>
      </c>
      <c r="BP286" s="413">
        <f>SUM(BP287:BP304)</f>
        <v>0</v>
      </c>
      <c r="BQ286" s="413"/>
      <c r="BR286" s="413"/>
      <c r="BS286" s="413"/>
      <c r="BT286" s="413"/>
      <c r="BU286" s="413"/>
      <c r="BV286" s="413">
        <f>BW286</f>
        <v>0</v>
      </c>
      <c r="BW286" s="413">
        <f>SUM(BW287:BW304)</f>
        <v>0</v>
      </c>
      <c r="BX286" s="413"/>
      <c r="BY286" s="413"/>
      <c r="BZ286" s="413"/>
      <c r="CA286" s="413">
        <f t="shared" si="213"/>
        <v>0</v>
      </c>
      <c r="CB286" s="413"/>
      <c r="CC286" s="413"/>
      <c r="CD286" s="413"/>
      <c r="CE286" s="413">
        <f t="shared" si="214"/>
        <v>0</v>
      </c>
      <c r="CF286" s="413"/>
      <c r="CG286" s="413"/>
      <c r="CH286" s="413"/>
      <c r="CI286" s="413"/>
      <c r="CJ286" s="413"/>
      <c r="CK286" s="413">
        <f>CL286</f>
        <v>0</v>
      </c>
      <c r="CL286" s="413">
        <f>SUM(CL287:CL304)</f>
        <v>0</v>
      </c>
      <c r="CM286" s="413"/>
      <c r="CN286" s="413"/>
      <c r="CO286" s="407"/>
      <c r="CP286" s="413"/>
      <c r="CQ286" s="413"/>
      <c r="CR286" s="413"/>
      <c r="CS286" s="413"/>
      <c r="CT286" s="413"/>
      <c r="CU286" s="413"/>
      <c r="CV286" s="413"/>
      <c r="CW286" s="413"/>
      <c r="CX286" s="413"/>
      <c r="CY286" s="413"/>
      <c r="CZ286" s="413"/>
      <c r="DA286" s="413"/>
      <c r="DB286" s="413"/>
      <c r="DC286" s="414"/>
      <c r="DD286" s="414"/>
      <c r="DE286" s="414"/>
      <c r="DF286" s="414"/>
      <c r="DG286" s="412"/>
      <c r="DH286" s="412"/>
      <c r="DI286" s="412"/>
      <c r="DJ286" s="412"/>
      <c r="DK286" s="412"/>
      <c r="DL286" s="412"/>
      <c r="DM286" s="412"/>
      <c r="DN286" s="412"/>
      <c r="DO286" s="412"/>
      <c r="DP286" s="412"/>
      <c r="DQ286" s="412"/>
      <c r="DR286" s="412"/>
      <c r="DS286" s="412"/>
      <c r="DT286" s="412"/>
      <c r="DU286" s="412"/>
      <c r="DV286" s="412"/>
      <c r="DW286" s="412"/>
      <c r="DX286" s="412"/>
      <c r="DY286" s="412"/>
      <c r="DZ286" s="413"/>
      <c r="EA286" s="413"/>
      <c r="EB286" s="413"/>
      <c r="EC286" s="413"/>
      <c r="ED286" s="413"/>
      <c r="EE286" s="413"/>
      <c r="EF286" s="413"/>
      <c r="EG286" s="413"/>
      <c r="EH286" s="413"/>
      <c r="EI286" s="413"/>
      <c r="EJ286" s="413"/>
      <c r="EK286" s="413"/>
      <c r="EL286" s="413"/>
      <c r="EM286" s="413"/>
      <c r="EN286" s="413"/>
      <c r="EO286" s="413"/>
      <c r="EP286" s="413"/>
      <c r="EQ286" s="413"/>
      <c r="ER286" s="413"/>
      <c r="ES286" s="413"/>
      <c r="ET286" s="413"/>
      <c r="EU286" s="413"/>
      <c r="EV286" s="413"/>
      <c r="EW286" s="413"/>
      <c r="EX286" s="414"/>
      <c r="EY286" s="414"/>
      <c r="EZ286" s="414"/>
      <c r="FA286" s="414"/>
      <c r="FB286" s="414"/>
      <c r="FC286" s="413"/>
      <c r="FD286" s="413"/>
      <c r="FE286" s="414"/>
      <c r="FF286" s="414"/>
      <c r="FG286" s="413"/>
      <c r="FH286" s="413"/>
      <c r="FI286" s="414"/>
      <c r="FJ286" s="414"/>
      <c r="FK286" s="413"/>
      <c r="FL286" s="413"/>
      <c r="FM286" s="413"/>
      <c r="FN286" s="413"/>
      <c r="FO286" s="413"/>
      <c r="FP286" s="413"/>
      <c r="FQ286" s="413"/>
      <c r="FR286" s="414"/>
      <c r="FS286" s="414"/>
      <c r="FT286" s="413"/>
      <c r="FU286" s="413"/>
      <c r="FV286" s="414"/>
      <c r="FW286" s="414"/>
      <c r="FX286" s="413"/>
      <c r="FY286" s="413"/>
      <c r="FZ286" s="413"/>
      <c r="GA286" s="413"/>
      <c r="GB286" s="413"/>
      <c r="GC286" s="407"/>
      <c r="GD286" s="439"/>
      <c r="GE286" s="413"/>
      <c r="GF286" s="413"/>
      <c r="GG286" s="413"/>
      <c r="GH286" s="413"/>
      <c r="GI286" s="413"/>
      <c r="GJ286" s="413"/>
      <c r="GK286" s="413"/>
      <c r="GL286" s="412"/>
      <c r="GM286" s="412"/>
      <c r="GN286" s="412"/>
      <c r="GO286" s="412"/>
      <c r="GP286" s="412"/>
      <c r="GQ286" s="412"/>
      <c r="GR286" s="412"/>
      <c r="GS286" s="412"/>
      <c r="GT286" s="412"/>
      <c r="GU286" s="412"/>
      <c r="GV286" s="412"/>
      <c r="GW286" s="412"/>
      <c r="GX286" s="412"/>
      <c r="GY286" s="412"/>
      <c r="GZ286" s="412"/>
      <c r="HA286" s="412"/>
      <c r="HB286" s="412"/>
      <c r="HC286" s="412"/>
      <c r="HD286" s="412"/>
      <c r="HE286" s="412"/>
      <c r="HF286" s="412"/>
      <c r="HG286" s="412"/>
      <c r="HH286" s="412"/>
      <c r="HI286" s="412"/>
      <c r="HJ286" s="412"/>
      <c r="HK286" s="412"/>
      <c r="HL286" s="412"/>
      <c r="HM286" s="412"/>
      <c r="HN286" s="412"/>
      <c r="HO286" s="412"/>
      <c r="HP286" s="412"/>
      <c r="HQ286" s="412"/>
      <c r="HR286" s="412"/>
      <c r="HS286" s="412"/>
      <c r="HT286" s="412"/>
      <c r="HU286" s="412"/>
      <c r="HV286" s="412"/>
      <c r="HW286" s="412"/>
      <c r="HX286" s="412"/>
      <c r="HY286" s="412"/>
      <c r="HZ286" s="412"/>
      <c r="IA286" s="412"/>
      <c r="IB286" s="412"/>
      <c r="IC286" s="412"/>
      <c r="ID286" s="413"/>
      <c r="IE286" s="413"/>
      <c r="IF286" s="413"/>
      <c r="IG286" s="413"/>
      <c r="IH286" s="413"/>
      <c r="II286" s="413"/>
      <c r="IJ286" s="413"/>
      <c r="IK286" s="413"/>
      <c r="IL286" s="413"/>
      <c r="IM286" s="413"/>
      <c r="IN286" s="413"/>
      <c r="IO286" s="413"/>
      <c r="IP286" s="413"/>
      <c r="IQ286" s="413"/>
      <c r="IR286" s="413"/>
      <c r="IS286" s="413"/>
      <c r="IT286" s="413"/>
      <c r="IU286" s="413"/>
      <c r="IV286" s="413"/>
      <c r="IW286" s="413"/>
      <c r="IX286" s="413"/>
      <c r="IY286" s="413"/>
      <c r="IZ286" s="413"/>
      <c r="JA286" s="413"/>
      <c r="JB286" s="414"/>
      <c r="JC286" s="414"/>
      <c r="JD286" s="414"/>
      <c r="JE286" s="414"/>
      <c r="JF286" s="414"/>
      <c r="JG286" s="413"/>
      <c r="JH286" s="413"/>
      <c r="JI286" s="414"/>
      <c r="JJ286" s="414"/>
      <c r="JK286" s="413"/>
      <c r="JL286" s="413"/>
      <c r="JM286" s="414"/>
      <c r="JN286" s="414"/>
      <c r="JO286" s="413"/>
      <c r="JP286" s="413"/>
      <c r="JQ286" s="413"/>
      <c r="JR286" s="413"/>
      <c r="JS286" s="413"/>
      <c r="JT286" s="413"/>
      <c r="JU286" s="413"/>
      <c r="JV286" s="414"/>
      <c r="JW286" s="414"/>
      <c r="JX286" s="413"/>
      <c r="JY286" s="413"/>
      <c r="JZ286" s="414"/>
      <c r="KA286" s="414"/>
      <c r="KB286" s="413"/>
      <c r="KC286" s="413"/>
      <c r="KD286" s="413"/>
      <c r="KE286" s="413"/>
      <c r="KF286" s="413"/>
      <c r="KG286" s="407"/>
      <c r="KH286" s="439"/>
      <c r="KI286" s="413"/>
      <c r="KJ286" s="413"/>
      <c r="KK286" s="413"/>
      <c r="KL286" s="413"/>
      <c r="KM286" s="413"/>
      <c r="KN286" s="413"/>
      <c r="KO286" s="413"/>
      <c r="KP286" s="412"/>
      <c r="KQ286" s="412"/>
      <c r="KR286" s="412"/>
      <c r="KS286" s="412"/>
      <c r="KT286" s="412"/>
      <c r="KU286" s="412"/>
      <c r="KV286" s="412"/>
      <c r="KW286" s="412"/>
      <c r="KX286" s="412"/>
      <c r="KY286" s="412"/>
      <c r="KZ286" s="412"/>
      <c r="LA286" s="412"/>
      <c r="LB286" s="412"/>
      <c r="LC286" s="412"/>
      <c r="LD286" s="412"/>
      <c r="LE286" s="412"/>
      <c r="LF286" s="412"/>
      <c r="LG286" s="412"/>
      <c r="LH286" s="412"/>
      <c r="LI286" s="412"/>
      <c r="LJ286" s="412"/>
      <c r="LK286" s="412"/>
      <c r="LL286" s="412"/>
      <c r="LM286" s="412"/>
      <c r="LN286" s="412"/>
      <c r="LO286" s="412"/>
      <c r="LP286" s="412"/>
      <c r="LQ286" s="412"/>
      <c r="LR286" s="412"/>
      <c r="LS286" s="412"/>
      <c r="LT286" s="412"/>
      <c r="LU286" s="412"/>
      <c r="LV286" s="412"/>
      <c r="LW286" s="412"/>
      <c r="LX286" s="412"/>
      <c r="LY286" s="412"/>
      <c r="LZ286" s="412"/>
      <c r="MA286" s="412"/>
      <c r="MB286" s="412"/>
      <c r="MC286" s="412"/>
      <c r="MD286" s="412"/>
      <c r="ME286" s="412"/>
      <c r="MF286" s="412"/>
      <c r="MG286" s="412"/>
      <c r="MH286" s="413"/>
      <c r="MI286" s="413"/>
      <c r="MJ286" s="413"/>
      <c r="MK286" s="413"/>
      <c r="ML286" s="413"/>
      <c r="MM286" s="413"/>
      <c r="MN286" s="413"/>
      <c r="MO286" s="413"/>
      <c r="MP286" s="413"/>
      <c r="MQ286" s="413"/>
      <c r="MR286" s="413"/>
      <c r="MS286" s="413"/>
      <c r="MT286" s="413"/>
      <c r="MU286" s="413"/>
      <c r="MV286" s="413"/>
      <c r="MW286" s="413"/>
      <c r="MX286" s="413"/>
      <c r="MY286" s="413"/>
      <c r="MZ286" s="413"/>
      <c r="NA286" s="413"/>
      <c r="NB286" s="413"/>
      <c r="NC286" s="413"/>
      <c r="ND286" s="413"/>
      <c r="NE286" s="413"/>
      <c r="NF286" s="414"/>
      <c r="NG286" s="414"/>
      <c r="NH286" s="414"/>
      <c r="NI286" s="414"/>
      <c r="NJ286" s="414"/>
      <c r="NK286" s="413"/>
      <c r="NL286" s="413"/>
      <c r="NM286" s="414"/>
      <c r="NN286" s="414"/>
      <c r="NO286" s="413"/>
      <c r="NP286" s="413"/>
      <c r="NQ286" s="414"/>
      <c r="NR286" s="414"/>
      <c r="NS286" s="413"/>
      <c r="NT286" s="413"/>
      <c r="NU286" s="413"/>
      <c r="NV286" s="413"/>
      <c r="NW286" s="413"/>
      <c r="NX286" s="413"/>
      <c r="NY286" s="413"/>
      <c r="NZ286" s="414"/>
      <c r="OA286" s="414"/>
      <c r="OB286" s="413"/>
      <c r="OC286" s="413"/>
      <c r="OD286" s="414"/>
      <c r="OE286" s="414"/>
      <c r="OF286" s="413"/>
      <c r="OG286" s="413"/>
      <c r="OH286" s="413"/>
      <c r="OI286" s="413"/>
      <c r="OJ286" s="413"/>
      <c r="OK286" s="407"/>
      <c r="OL286" s="439"/>
      <c r="OM286" s="413"/>
      <c r="ON286" s="413"/>
      <c r="OO286" s="413"/>
      <c r="OP286" s="413"/>
      <c r="OQ286" s="413"/>
      <c r="OR286" s="413"/>
      <c r="OS286" s="413"/>
      <c r="OT286" s="412"/>
      <c r="OU286" s="412"/>
      <c r="OV286" s="412"/>
      <c r="OW286" s="412"/>
      <c r="OX286" s="412"/>
      <c r="OY286" s="412"/>
      <c r="OZ286" s="412"/>
      <c r="PA286" s="412"/>
      <c r="PB286" s="412"/>
      <c r="PC286" s="412"/>
      <c r="PD286" s="412"/>
      <c r="PE286" s="412"/>
      <c r="PF286" s="412"/>
      <c r="PG286" s="412"/>
      <c r="PH286" s="412"/>
      <c r="PI286" s="412"/>
      <c r="PJ286" s="412"/>
      <c r="PK286" s="412"/>
      <c r="PL286" s="412"/>
      <c r="PM286" s="412"/>
      <c r="PN286" s="412"/>
      <c r="PO286" s="412"/>
      <c r="PP286" s="412"/>
      <c r="PQ286" s="412"/>
      <c r="PR286" s="412"/>
      <c r="PS286" s="412"/>
      <c r="PT286" s="412"/>
      <c r="PU286" s="412"/>
      <c r="PV286" s="412"/>
      <c r="PW286" s="412"/>
      <c r="PX286" s="412"/>
      <c r="PY286" s="412"/>
      <c r="PZ286" s="412"/>
      <c r="QA286" s="412"/>
      <c r="QB286" s="412"/>
      <c r="QC286" s="412"/>
      <c r="QD286" s="412"/>
      <c r="QE286" s="412"/>
      <c r="QF286" s="412"/>
      <c r="QG286" s="412"/>
      <c r="QH286" s="412"/>
      <c r="QI286" s="412"/>
      <c r="QJ286" s="412"/>
      <c r="QK286" s="412"/>
      <c r="QL286" s="413"/>
      <c r="QM286" s="413"/>
      <c r="QN286" s="413"/>
      <c r="QO286" s="413"/>
      <c r="QP286" s="413"/>
      <c r="QQ286" s="413"/>
      <c r="QR286" s="413"/>
      <c r="QS286" s="413"/>
      <c r="QT286" s="413"/>
      <c r="QU286" s="413"/>
      <c r="QV286" s="413"/>
      <c r="QW286" s="413"/>
      <c r="QX286" s="413"/>
      <c r="QY286" s="413"/>
      <c r="QZ286" s="413"/>
      <c r="RA286" s="413"/>
      <c r="RB286" s="413"/>
      <c r="RC286" s="413"/>
      <c r="RD286" s="413"/>
      <c r="RE286" s="413"/>
      <c r="RF286" s="413"/>
      <c r="RG286" s="413"/>
      <c r="RH286" s="413"/>
      <c r="RI286" s="413"/>
      <c r="RJ286" s="414"/>
      <c r="RK286" s="414"/>
      <c r="RL286" s="414"/>
      <c r="RM286" s="414"/>
      <c r="RN286" s="414"/>
      <c r="RO286" s="413"/>
      <c r="RP286" s="413"/>
      <c r="RQ286" s="414"/>
      <c r="RR286" s="414"/>
      <c r="RS286" s="413"/>
      <c r="RT286" s="413"/>
      <c r="RU286" s="414"/>
      <c r="RV286" s="414"/>
      <c r="RW286" s="413"/>
      <c r="RX286" s="413"/>
      <c r="RY286" s="413"/>
      <c r="RZ286" s="413"/>
      <c r="SA286" s="413"/>
      <c r="SB286" s="413"/>
      <c r="SC286" s="413"/>
      <c r="SD286" s="414"/>
      <c r="SE286" s="414"/>
      <c r="SF286" s="413"/>
      <c r="SG286" s="413"/>
      <c r="SH286" s="414"/>
      <c r="SI286" s="414"/>
      <c r="SJ286" s="413"/>
      <c r="SK286" s="413"/>
      <c r="SL286" s="413"/>
      <c r="SM286" s="413"/>
      <c r="SN286" s="413"/>
      <c r="SO286" s="407"/>
      <c r="SP286" s="439"/>
      <c r="SQ286" s="413"/>
      <c r="SR286" s="413"/>
      <c r="SS286" s="413"/>
      <c r="ST286" s="413"/>
      <c r="SU286" s="413"/>
      <c r="SV286" s="413"/>
      <c r="SW286" s="413"/>
      <c r="SX286" s="412"/>
      <c r="SY286" s="412"/>
      <c r="SZ286" s="412"/>
      <c r="TA286" s="412"/>
      <c r="TB286" s="412"/>
      <c r="TC286" s="412"/>
      <c r="TD286" s="412"/>
      <c r="TE286" s="412"/>
      <c r="TF286" s="412"/>
      <c r="TG286" s="412"/>
      <c r="TH286" s="412"/>
      <c r="TI286" s="412"/>
      <c r="TJ286" s="412"/>
      <c r="TK286" s="412"/>
      <c r="TL286" s="412"/>
      <c r="TM286" s="412"/>
      <c r="TN286" s="412"/>
      <c r="TO286" s="412"/>
      <c r="TP286" s="412"/>
      <c r="TQ286" s="412"/>
      <c r="TR286" s="412"/>
      <c r="TS286" s="412"/>
      <c r="TT286" s="412"/>
      <c r="TU286" s="412"/>
      <c r="TV286" s="412"/>
      <c r="TW286" s="412"/>
      <c r="TX286" s="412"/>
      <c r="TY286" s="412"/>
      <c r="TZ286" s="412"/>
      <c r="UA286" s="412"/>
      <c r="UB286" s="412"/>
      <c r="UC286" s="412"/>
      <c r="UD286" s="412"/>
      <c r="UE286" s="412"/>
      <c r="UF286" s="412"/>
      <c r="UG286" s="412"/>
      <c r="UH286" s="412"/>
      <c r="UI286" s="412"/>
      <c r="UJ286" s="412"/>
      <c r="UK286" s="412"/>
      <c r="UL286" s="412"/>
      <c r="UM286" s="412"/>
      <c r="UN286" s="412"/>
      <c r="UO286" s="412"/>
      <c r="UP286" s="413"/>
      <c r="UQ286" s="413"/>
      <c r="UR286" s="413"/>
      <c r="US286" s="413"/>
      <c r="UT286" s="413"/>
      <c r="UU286" s="413"/>
      <c r="UV286" s="413"/>
      <c r="UW286" s="413"/>
      <c r="UX286" s="413"/>
      <c r="UY286" s="413"/>
      <c r="UZ286" s="413"/>
      <c r="VA286" s="413"/>
      <c r="VB286" s="413"/>
      <c r="VC286" s="413"/>
      <c r="VD286" s="413"/>
      <c r="VE286" s="413"/>
      <c r="VF286" s="413"/>
      <c r="VG286" s="413"/>
      <c r="VH286" s="413"/>
      <c r="VI286" s="413"/>
      <c r="VJ286" s="413"/>
      <c r="VK286" s="413"/>
      <c r="VL286" s="413"/>
      <c r="VM286" s="413"/>
      <c r="VN286" s="414"/>
      <c r="VO286" s="414"/>
      <c r="VP286" s="414"/>
      <c r="VQ286" s="414"/>
      <c r="VR286" s="414"/>
      <c r="VS286" s="413"/>
      <c r="VT286" s="413"/>
      <c r="VU286" s="414"/>
      <c r="VV286" s="414"/>
      <c r="VW286" s="413"/>
      <c r="VX286" s="413"/>
      <c r="VY286" s="414"/>
      <c r="VZ286" s="414"/>
      <c r="WA286" s="413"/>
      <c r="WB286" s="413"/>
      <c r="WC286" s="413"/>
      <c r="WD286" s="413"/>
      <c r="WE286" s="413"/>
      <c r="WF286" s="413"/>
      <c r="WG286" s="413"/>
      <c r="WH286" s="414"/>
      <c r="WI286" s="414"/>
      <c r="WJ286" s="413"/>
      <c r="WK286" s="413"/>
      <c r="WL286" s="414"/>
      <c r="WM286" s="414"/>
      <c r="WN286" s="413"/>
      <c r="WO286" s="413"/>
      <c r="WP286" s="413"/>
      <c r="WQ286" s="413"/>
      <c r="WR286" s="413"/>
      <c r="WS286" s="407"/>
      <c r="WT286" s="439"/>
      <c r="WU286" s="413"/>
      <c r="WV286" s="413"/>
      <c r="WW286" s="413"/>
      <c r="WX286" s="413"/>
      <c r="WY286" s="413"/>
      <c r="WZ286" s="413"/>
      <c r="XA286" s="413"/>
      <c r="XB286" s="412"/>
      <c r="XC286" s="412"/>
      <c r="XD286" s="412"/>
      <c r="XE286" s="412"/>
      <c r="XF286" s="412"/>
      <c r="XG286" s="412"/>
      <c r="XH286" s="412"/>
      <c r="XI286" s="412"/>
      <c r="XJ286" s="412"/>
      <c r="XK286" s="412"/>
      <c r="XL286" s="412"/>
      <c r="XM286" s="412"/>
      <c r="XN286" s="412"/>
      <c r="XO286" s="412"/>
      <c r="XP286" s="412"/>
      <c r="XQ286" s="412"/>
      <c r="XR286" s="412"/>
      <c r="XS286" s="412"/>
      <c r="XT286" s="412"/>
      <c r="XU286" s="412"/>
      <c r="XV286" s="412"/>
      <c r="XW286" s="412"/>
      <c r="XX286" s="412"/>
      <c r="XY286" s="412"/>
      <c r="XZ286" s="412"/>
      <c r="YA286" s="412"/>
      <c r="YB286" s="412"/>
      <c r="YC286" s="412"/>
      <c r="YD286" s="412"/>
      <c r="YE286" s="412"/>
      <c r="YF286" s="412"/>
      <c r="YG286" s="412"/>
      <c r="YH286" s="412"/>
      <c r="YI286" s="412"/>
      <c r="YJ286" s="412"/>
      <c r="YK286" s="412"/>
      <c r="YL286" s="412"/>
      <c r="YM286" s="412"/>
      <c r="YN286" s="412"/>
      <c r="YO286" s="412"/>
      <c r="YP286" s="412"/>
      <c r="YQ286" s="412"/>
      <c r="YR286" s="412"/>
      <c r="YS286" s="412"/>
      <c r="YT286" s="413"/>
      <c r="YU286" s="413"/>
      <c r="YV286" s="413"/>
      <c r="YW286" s="413"/>
      <c r="YX286" s="413"/>
      <c r="YY286" s="413"/>
      <c r="YZ286" s="413"/>
      <c r="ZA286" s="413"/>
      <c r="ZB286" s="413"/>
      <c r="ZC286" s="413"/>
      <c r="ZD286" s="413"/>
      <c r="ZE286" s="413"/>
      <c r="ZF286" s="413"/>
      <c r="ZG286" s="413"/>
      <c r="ZH286" s="413"/>
      <c r="ZI286" s="413"/>
      <c r="ZJ286" s="413"/>
      <c r="ZK286" s="413"/>
      <c r="ZL286" s="413"/>
      <c r="ZM286" s="413"/>
      <c r="ZN286" s="413"/>
      <c r="ZO286" s="413"/>
      <c r="ZP286" s="413"/>
      <c r="ZQ286" s="413"/>
      <c r="ZR286" s="414"/>
      <c r="ZS286" s="414"/>
      <c r="ZT286" s="414"/>
      <c r="ZU286" s="414"/>
      <c r="ZV286" s="414"/>
      <c r="ZW286" s="413"/>
      <c r="ZX286" s="413"/>
      <c r="ZY286" s="414"/>
      <c r="ZZ286" s="414"/>
      <c r="AAA286" s="413"/>
      <c r="AAB286" s="413"/>
      <c r="AAC286" s="414"/>
      <c r="AAD286" s="414"/>
      <c r="AAE286" s="413"/>
      <c r="AAF286" s="413"/>
      <c r="AAG286" s="413"/>
      <c r="AAH286" s="413"/>
      <c r="AAI286" s="413"/>
      <c r="AAJ286" s="413"/>
      <c r="AAK286" s="413"/>
      <c r="AAL286" s="414"/>
      <c r="AAM286" s="414"/>
      <c r="AAN286" s="413"/>
      <c r="AAO286" s="413"/>
      <c r="AAP286" s="414"/>
      <c r="AAQ286" s="414"/>
      <c r="AAR286" s="413"/>
      <c r="AAS286" s="413"/>
      <c r="AAT286" s="413"/>
      <c r="AAU286" s="413"/>
      <c r="AAV286" s="413"/>
      <c r="AAW286" s="407"/>
      <c r="AAX286" s="439"/>
      <c r="AAY286" s="413"/>
      <c r="AAZ286" s="413"/>
      <c r="ABA286" s="413"/>
      <c r="ABB286" s="413"/>
      <c r="ABC286" s="413"/>
      <c r="ABD286" s="413"/>
      <c r="ABE286" s="413"/>
      <c r="ABF286" s="412"/>
      <c r="ABG286" s="412"/>
      <c r="ABH286" s="412"/>
      <c r="ABI286" s="412"/>
      <c r="ABJ286" s="412"/>
      <c r="ABK286" s="412"/>
      <c r="ABL286" s="412"/>
      <c r="ABM286" s="412"/>
      <c r="ABN286" s="412"/>
      <c r="ABO286" s="412"/>
      <c r="ABP286" s="412"/>
      <c r="ABQ286" s="412"/>
      <c r="ABR286" s="412"/>
      <c r="ABS286" s="412"/>
      <c r="ABT286" s="412"/>
      <c r="ABU286" s="412"/>
      <c r="ABV286" s="412"/>
      <c r="ABW286" s="412"/>
      <c r="ABX286" s="412"/>
      <c r="ABY286" s="412"/>
      <c r="ABZ286" s="412"/>
      <c r="ACA286" s="412"/>
      <c r="ACB286" s="412"/>
      <c r="ACC286" s="412"/>
      <c r="ACD286" s="412"/>
      <c r="ACE286" s="412"/>
      <c r="ACF286" s="412"/>
      <c r="ACG286" s="412"/>
      <c r="ACH286" s="412"/>
      <c r="ACI286" s="412"/>
      <c r="ACJ286" s="412"/>
      <c r="ACK286" s="412"/>
      <c r="ACL286" s="412"/>
      <c r="ACM286" s="412"/>
      <c r="ACN286" s="412"/>
      <c r="ACO286" s="412"/>
      <c r="ACP286" s="412"/>
      <c r="ACQ286" s="412"/>
      <c r="ACR286" s="412"/>
      <c r="ACS286" s="412"/>
      <c r="ACT286" s="412"/>
      <c r="ACU286" s="412"/>
      <c r="ACV286" s="412"/>
      <c r="ACW286" s="412"/>
      <c r="ACX286" s="413"/>
      <c r="ACY286" s="413"/>
      <c r="ACZ286" s="413"/>
      <c r="ADA286" s="413"/>
      <c r="ADB286" s="413"/>
      <c r="ADC286" s="413"/>
      <c r="ADD286" s="413"/>
      <c r="ADE286" s="413"/>
      <c r="ADF286" s="413"/>
      <c r="ADG286" s="413"/>
      <c r="ADH286" s="413"/>
      <c r="ADI286" s="413"/>
      <c r="ADJ286" s="413"/>
      <c r="ADK286" s="413"/>
      <c r="ADL286" s="413"/>
      <c r="ADM286" s="413"/>
      <c r="ADN286" s="413"/>
      <c r="ADO286" s="413"/>
      <c r="ADP286" s="413"/>
      <c r="ADQ286" s="413"/>
      <c r="ADR286" s="413"/>
      <c r="ADS286" s="413"/>
      <c r="ADT286" s="413"/>
      <c r="ADU286" s="413"/>
      <c r="ADV286" s="414"/>
      <c r="ADW286" s="414"/>
      <c r="ADX286" s="414"/>
      <c r="ADY286" s="414"/>
      <c r="ADZ286" s="414"/>
      <c r="AEA286" s="413"/>
      <c r="AEB286" s="413"/>
      <c r="AEC286" s="414"/>
      <c r="AED286" s="414"/>
      <c r="AEE286" s="413"/>
      <c r="AEF286" s="413"/>
      <c r="AEG286" s="414"/>
      <c r="AEH286" s="414"/>
      <c r="AEI286" s="413"/>
      <c r="AEJ286" s="413"/>
      <c r="AEK286" s="413"/>
      <c r="AEL286" s="413"/>
      <c r="AEM286" s="413"/>
      <c r="AEN286" s="413"/>
      <c r="AEO286" s="413"/>
      <c r="AEP286" s="414"/>
      <c r="AEQ286" s="414"/>
      <c r="AER286" s="413"/>
      <c r="AES286" s="413"/>
      <c r="AET286" s="414"/>
      <c r="AEU286" s="414"/>
      <c r="AEV286" s="413"/>
      <c r="AEW286" s="413"/>
      <c r="AEX286" s="413"/>
      <c r="AEY286" s="413"/>
      <c r="AEZ286" s="413"/>
      <c r="AFA286" s="407"/>
      <c r="AFB286" s="439"/>
      <c r="AFC286" s="413"/>
      <c r="AFD286" s="413"/>
      <c r="AFE286" s="413"/>
      <c r="AFF286" s="413"/>
      <c r="AFG286" s="413"/>
      <c r="AFH286" s="413"/>
      <c r="AFI286" s="413"/>
      <c r="AFJ286" s="412"/>
      <c r="AFK286" s="412"/>
      <c r="AFL286" s="412"/>
      <c r="AFM286" s="412"/>
      <c r="AFN286" s="412"/>
      <c r="AFO286" s="412"/>
      <c r="AFP286" s="412"/>
      <c r="AFQ286" s="412"/>
      <c r="AFR286" s="412"/>
      <c r="AFS286" s="412"/>
      <c r="AFT286" s="412"/>
      <c r="AFU286" s="412"/>
      <c r="AFV286" s="412"/>
      <c r="AFW286" s="412"/>
      <c r="AFX286" s="412"/>
      <c r="AFY286" s="412"/>
      <c r="AFZ286" s="412"/>
      <c r="AGA286" s="412"/>
      <c r="AGB286" s="412"/>
      <c r="AGC286" s="412"/>
      <c r="AGD286" s="412"/>
      <c r="AGE286" s="412"/>
      <c r="AGF286" s="412"/>
      <c r="AGG286" s="412"/>
      <c r="AGH286" s="412"/>
      <c r="AGI286" s="412"/>
      <c r="AGJ286" s="412"/>
      <c r="AGK286" s="412"/>
      <c r="AGL286" s="412"/>
      <c r="AGM286" s="412"/>
      <c r="AGN286" s="412"/>
      <c r="AGO286" s="412"/>
      <c r="AGP286" s="412"/>
      <c r="AGQ286" s="412"/>
      <c r="AGR286" s="412"/>
      <c r="AGS286" s="412"/>
      <c r="AGT286" s="412"/>
      <c r="AGU286" s="412"/>
      <c r="AGV286" s="412"/>
      <c r="AGW286" s="412"/>
      <c r="AGX286" s="412"/>
      <c r="AGY286" s="412"/>
      <c r="AGZ286" s="412"/>
      <c r="AHA286" s="412"/>
      <c r="AHB286" s="413"/>
      <c r="AHC286" s="413"/>
      <c r="AHD286" s="413"/>
      <c r="AHE286" s="413"/>
      <c r="AHF286" s="413"/>
      <c r="AHG286" s="413"/>
      <c r="AHH286" s="413"/>
      <c r="AHI286" s="413"/>
      <c r="AHJ286" s="413"/>
      <c r="AHK286" s="413"/>
      <c r="AHL286" s="413"/>
      <c r="AHM286" s="413"/>
      <c r="AHN286" s="413"/>
      <c r="AHO286" s="413"/>
      <c r="AHP286" s="413"/>
      <c r="AHQ286" s="413"/>
      <c r="AHR286" s="413"/>
      <c r="AHS286" s="413"/>
      <c r="AHT286" s="413"/>
      <c r="AHU286" s="413"/>
      <c r="AHV286" s="413"/>
      <c r="AHW286" s="413"/>
      <c r="AHX286" s="413"/>
      <c r="AHY286" s="413"/>
      <c r="AHZ286" s="414"/>
      <c r="AIA286" s="414"/>
      <c r="AIB286" s="414"/>
      <c r="AIC286" s="414"/>
      <c r="AID286" s="414"/>
      <c r="AIE286" s="413"/>
      <c r="AIF286" s="413"/>
      <c r="AIG286" s="414"/>
      <c r="AIH286" s="414"/>
      <c r="AII286" s="413"/>
      <c r="AIJ286" s="413"/>
      <c r="AIK286" s="414"/>
      <c r="AIL286" s="414"/>
      <c r="AIM286" s="413"/>
      <c r="AIN286" s="413"/>
      <c r="AIO286" s="413"/>
      <c r="AIP286" s="413"/>
      <c r="AIQ286" s="413"/>
      <c r="AIR286" s="413"/>
      <c r="AIS286" s="413"/>
      <c r="AIT286" s="414"/>
      <c r="AIU286" s="414"/>
      <c r="AIV286" s="413"/>
      <c r="AIW286" s="413"/>
      <c r="AIX286" s="414"/>
      <c r="AIY286" s="414"/>
      <c r="AIZ286" s="413"/>
      <c r="AJA286" s="413"/>
      <c r="AJB286" s="413"/>
      <c r="AJC286" s="413"/>
      <c r="AJD286" s="413"/>
      <c r="AJE286" s="407"/>
      <c r="AJF286" s="439"/>
      <c r="AJG286" s="413"/>
      <c r="AJH286" s="413"/>
      <c r="AJI286" s="413"/>
      <c r="AJJ286" s="413"/>
      <c r="AJK286" s="413"/>
      <c r="AJL286" s="413"/>
      <c r="AJM286" s="413"/>
      <c r="AJN286" s="412"/>
      <c r="AJO286" s="412"/>
      <c r="AJP286" s="412"/>
      <c r="AJQ286" s="412"/>
      <c r="AJR286" s="412"/>
      <c r="AJS286" s="412"/>
      <c r="AJT286" s="412"/>
      <c r="AJU286" s="412"/>
      <c r="AJV286" s="412"/>
      <c r="AJW286" s="412"/>
      <c r="AJX286" s="412"/>
      <c r="AJY286" s="412"/>
      <c r="AJZ286" s="412"/>
      <c r="AKA286" s="412"/>
      <c r="AKB286" s="412"/>
      <c r="AKC286" s="412"/>
      <c r="AKD286" s="412"/>
      <c r="AKE286" s="412"/>
      <c r="AKF286" s="412"/>
      <c r="AKG286" s="412"/>
      <c r="AKH286" s="412"/>
      <c r="AKI286" s="412"/>
      <c r="AKJ286" s="412"/>
      <c r="AKK286" s="412"/>
      <c r="AKL286" s="412"/>
      <c r="AKM286" s="412"/>
      <c r="AKN286" s="412"/>
      <c r="AKO286" s="412"/>
      <c r="AKP286" s="412"/>
      <c r="AKQ286" s="412"/>
      <c r="AKR286" s="412"/>
      <c r="AKS286" s="412"/>
      <c r="AKT286" s="412"/>
      <c r="AKU286" s="412"/>
      <c r="AKV286" s="412"/>
      <c r="AKW286" s="412"/>
      <c r="AKX286" s="412"/>
      <c r="AKY286" s="412"/>
      <c r="AKZ286" s="412"/>
      <c r="ALA286" s="412"/>
      <c r="ALB286" s="412"/>
      <c r="ALC286" s="412"/>
      <c r="ALD286" s="412"/>
      <c r="ALE286" s="412"/>
      <c r="ALF286" s="413"/>
      <c r="ALG286" s="413"/>
      <c r="ALH286" s="413"/>
      <c r="ALI286" s="413"/>
      <c r="ALJ286" s="413"/>
      <c r="ALK286" s="413"/>
      <c r="ALL286" s="413"/>
      <c r="ALM286" s="413"/>
      <c r="ALN286" s="413"/>
      <c r="ALO286" s="413"/>
      <c r="ALP286" s="413"/>
      <c r="ALQ286" s="413"/>
      <c r="ALR286" s="413"/>
      <c r="ALS286" s="413"/>
      <c r="ALT286" s="413"/>
      <c r="ALU286" s="413"/>
      <c r="ALV286" s="413"/>
      <c r="ALW286" s="413"/>
      <c r="ALX286" s="413"/>
      <c r="ALY286" s="413"/>
      <c r="ALZ286" s="413"/>
      <c r="AMA286" s="413"/>
      <c r="AMB286" s="413"/>
      <c r="AMC286" s="413"/>
      <c r="AMD286" s="414"/>
      <c r="AME286" s="414"/>
      <c r="AMF286" s="414"/>
      <c r="AMG286" s="414"/>
      <c r="AMH286" s="414"/>
      <c r="AMI286" s="413"/>
      <c r="AMJ286" s="413"/>
      <c r="AMK286" s="414"/>
      <c r="AML286" s="414"/>
      <c r="AMM286" s="413"/>
      <c r="AMN286" s="413"/>
      <c r="AMO286" s="414"/>
      <c r="AMP286" s="414"/>
      <c r="AMQ286" s="413"/>
      <c r="AMR286" s="413"/>
      <c r="AMS286" s="413"/>
      <c r="AMT286" s="413"/>
      <c r="AMU286" s="413"/>
      <c r="AMV286" s="413"/>
      <c r="AMW286" s="413"/>
      <c r="AMX286" s="414"/>
      <c r="AMY286" s="414"/>
      <c r="AMZ286" s="413"/>
      <c r="ANA286" s="413"/>
      <c r="ANB286" s="414"/>
      <c r="ANC286" s="414"/>
      <c r="AND286" s="413"/>
      <c r="ANE286" s="413"/>
      <c r="ANF286" s="413"/>
      <c r="ANG286" s="413"/>
      <c r="ANH286" s="413"/>
      <c r="ANI286" s="407"/>
      <c r="ANJ286" s="439"/>
      <c r="ANK286" s="413"/>
      <c r="ANL286" s="413"/>
      <c r="ANM286" s="413"/>
      <c r="ANN286" s="413"/>
      <c r="ANO286" s="413"/>
      <c r="ANP286" s="413"/>
      <c r="ANQ286" s="413"/>
      <c r="ANR286" s="412"/>
      <c r="ANS286" s="412"/>
      <c r="ANT286" s="412"/>
      <c r="ANU286" s="412"/>
      <c r="ANV286" s="412"/>
      <c r="ANW286" s="412"/>
      <c r="ANX286" s="412"/>
      <c r="ANY286" s="412"/>
      <c r="ANZ286" s="412"/>
      <c r="AOA286" s="412"/>
      <c r="AOB286" s="412"/>
      <c r="AOC286" s="412"/>
      <c r="AOD286" s="412"/>
      <c r="AOE286" s="412"/>
      <c r="AOF286" s="412"/>
      <c r="AOG286" s="412"/>
      <c r="AOH286" s="412"/>
      <c r="AOI286" s="412"/>
      <c r="AOJ286" s="412"/>
      <c r="AOK286" s="412"/>
      <c r="AOL286" s="412"/>
      <c r="AOM286" s="412"/>
      <c r="AON286" s="412"/>
      <c r="AOO286" s="412"/>
      <c r="AOP286" s="412"/>
      <c r="AOQ286" s="412"/>
      <c r="AOR286" s="412"/>
      <c r="AOS286" s="412"/>
      <c r="AOT286" s="412"/>
      <c r="AOU286" s="412"/>
      <c r="AOV286" s="412"/>
      <c r="AOW286" s="412"/>
      <c r="AOX286" s="412"/>
      <c r="AOY286" s="412"/>
      <c r="AOZ286" s="412"/>
      <c r="APA286" s="412"/>
      <c r="APB286" s="412"/>
      <c r="APC286" s="412"/>
      <c r="APD286" s="412"/>
      <c r="APE286" s="412"/>
      <c r="APF286" s="412"/>
      <c r="APG286" s="412"/>
      <c r="APH286" s="412"/>
      <c r="API286" s="412"/>
      <c r="APJ286" s="413"/>
      <c r="APK286" s="413"/>
      <c r="APL286" s="413"/>
      <c r="APM286" s="413"/>
      <c r="APN286" s="413"/>
      <c r="APO286" s="413"/>
      <c r="APP286" s="413"/>
      <c r="APQ286" s="413"/>
      <c r="APR286" s="413"/>
      <c r="APS286" s="413"/>
      <c r="APT286" s="413"/>
      <c r="APU286" s="413"/>
      <c r="APV286" s="413"/>
      <c r="APW286" s="413"/>
      <c r="APX286" s="413"/>
      <c r="APY286" s="413"/>
      <c r="APZ286" s="413"/>
      <c r="AQA286" s="413"/>
      <c r="AQB286" s="413"/>
      <c r="AQC286" s="413"/>
      <c r="AQD286" s="413"/>
      <c r="AQE286" s="413"/>
      <c r="AQF286" s="413"/>
      <c r="AQG286" s="413"/>
      <c r="AQH286" s="414"/>
      <c r="AQI286" s="414"/>
      <c r="AQJ286" s="414"/>
      <c r="AQK286" s="414"/>
      <c r="AQL286" s="414"/>
      <c r="AQM286" s="413"/>
      <c r="AQN286" s="413"/>
      <c r="AQO286" s="414"/>
      <c r="AQP286" s="414"/>
      <c r="AQQ286" s="413"/>
      <c r="AQR286" s="413"/>
      <c r="AQS286" s="414"/>
      <c r="AQT286" s="414"/>
      <c r="AQU286" s="413"/>
      <c r="AQV286" s="413"/>
      <c r="AQW286" s="413"/>
      <c r="AQX286" s="413"/>
      <c r="AQY286" s="413"/>
      <c r="AQZ286" s="413"/>
      <c r="ARA286" s="413"/>
      <c r="ARB286" s="414"/>
      <c r="ARC286" s="414"/>
      <c r="ARD286" s="413"/>
      <c r="ARE286" s="413"/>
      <c r="ARF286" s="414"/>
      <c r="ARG286" s="414"/>
      <c r="ARH286" s="413"/>
      <c r="ARI286" s="413"/>
      <c r="ARJ286" s="413"/>
      <c r="ARK286" s="413"/>
      <c r="ARL286" s="413"/>
      <c r="ARM286" s="407"/>
      <c r="ARN286" s="439"/>
      <c r="ARO286" s="413"/>
      <c r="ARP286" s="413"/>
      <c r="ARQ286" s="413"/>
      <c r="ARR286" s="413"/>
      <c r="ARS286" s="413"/>
      <c r="ART286" s="413"/>
      <c r="ARU286" s="413"/>
      <c r="ARV286" s="412"/>
      <c r="ARW286" s="412"/>
      <c r="ARX286" s="412"/>
      <c r="ARY286" s="412"/>
      <c r="ARZ286" s="412"/>
      <c r="ASA286" s="412"/>
      <c r="ASB286" s="412"/>
      <c r="ASC286" s="412"/>
      <c r="ASD286" s="412"/>
      <c r="ASE286" s="412"/>
      <c r="ASF286" s="412"/>
      <c r="ASG286" s="412"/>
      <c r="ASH286" s="412"/>
      <c r="ASI286" s="412"/>
      <c r="ASJ286" s="412"/>
      <c r="ASK286" s="412"/>
      <c r="ASL286" s="412"/>
      <c r="ASM286" s="412"/>
      <c r="ASN286" s="412"/>
      <c r="ASO286" s="412"/>
      <c r="ASP286" s="412"/>
      <c r="ASQ286" s="412"/>
      <c r="ASR286" s="412"/>
      <c r="ASS286" s="412"/>
      <c r="AST286" s="412"/>
      <c r="ASU286" s="412"/>
      <c r="ASV286" s="412"/>
      <c r="ASW286" s="412"/>
      <c r="ASX286" s="412"/>
      <c r="ASY286" s="412"/>
      <c r="ASZ286" s="412"/>
      <c r="ATA286" s="412"/>
      <c r="ATB286" s="412"/>
      <c r="ATC286" s="412"/>
      <c r="ATD286" s="412"/>
      <c r="ATE286" s="412"/>
      <c r="ATF286" s="412"/>
      <c r="ATG286" s="412"/>
      <c r="ATH286" s="412"/>
      <c r="ATI286" s="412"/>
      <c r="ATJ286" s="412"/>
      <c r="ATK286" s="412"/>
      <c r="ATL286" s="412"/>
      <c r="ATM286" s="412"/>
      <c r="ATN286" s="413"/>
      <c r="ATO286" s="413"/>
      <c r="ATP286" s="413"/>
      <c r="ATQ286" s="413"/>
      <c r="ATR286" s="413"/>
      <c r="ATS286" s="413"/>
      <c r="ATT286" s="413"/>
      <c r="ATU286" s="413"/>
      <c r="ATV286" s="413"/>
      <c r="ATW286" s="413"/>
      <c r="ATX286" s="413"/>
      <c r="ATY286" s="413"/>
      <c r="ATZ286" s="413"/>
      <c r="AUA286" s="413"/>
      <c r="AUB286" s="413"/>
      <c r="AUC286" s="413"/>
      <c r="AUD286" s="413"/>
      <c r="AUE286" s="413"/>
      <c r="AUF286" s="413"/>
      <c r="AUG286" s="413"/>
      <c r="AUH286" s="413"/>
      <c r="AUI286" s="413"/>
      <c r="AUJ286" s="413"/>
      <c r="AUK286" s="413"/>
      <c r="AUL286" s="414"/>
      <c r="AUM286" s="414"/>
      <c r="AUN286" s="414"/>
      <c r="AUO286" s="414"/>
      <c r="AUP286" s="414"/>
      <c r="AUQ286" s="413"/>
      <c r="AUR286" s="413"/>
      <c r="AUS286" s="414"/>
      <c r="AUT286" s="414"/>
      <c r="AUU286" s="413"/>
      <c r="AUV286" s="413"/>
      <c r="AUW286" s="414"/>
      <c r="AUX286" s="414"/>
      <c r="AUY286" s="413"/>
      <c r="AUZ286" s="413"/>
      <c r="AVA286" s="413"/>
      <c r="AVB286" s="413"/>
      <c r="AVC286" s="413"/>
      <c r="AVD286" s="413"/>
      <c r="AVE286" s="413"/>
      <c r="AVF286" s="414"/>
      <c r="AVG286" s="414"/>
      <c r="AVH286" s="413"/>
      <c r="AVI286" s="413"/>
      <c r="AVJ286" s="414"/>
      <c r="AVK286" s="414"/>
      <c r="AVL286" s="413"/>
      <c r="AVM286" s="413"/>
      <c r="AVN286" s="413"/>
      <c r="AVO286" s="413"/>
      <c r="AVP286" s="413"/>
      <c r="AVQ286" s="407"/>
      <c r="AVR286" s="439"/>
      <c r="AVS286" s="413"/>
      <c r="AVT286" s="413"/>
      <c r="AVU286" s="413"/>
      <c r="AVV286" s="413"/>
      <c r="AVW286" s="413"/>
      <c r="AVX286" s="413"/>
      <c r="AVY286" s="413"/>
      <c r="AVZ286" s="412"/>
      <c r="AWA286" s="412"/>
      <c r="AWB286" s="412"/>
      <c r="AWC286" s="412"/>
      <c r="AWD286" s="412"/>
      <c r="AWE286" s="412"/>
      <c r="AWF286" s="412"/>
      <c r="AWG286" s="412"/>
      <c r="AWH286" s="412"/>
      <c r="AWI286" s="412"/>
      <c r="AWJ286" s="412"/>
      <c r="AWK286" s="412"/>
      <c r="AWL286" s="412"/>
      <c r="AWM286" s="412"/>
      <c r="AWN286" s="412"/>
      <c r="AWO286" s="412"/>
      <c r="AWP286" s="412"/>
      <c r="AWQ286" s="412"/>
      <c r="AWR286" s="412"/>
      <c r="AWS286" s="412"/>
      <c r="AWT286" s="412"/>
      <c r="AWU286" s="412"/>
      <c r="AWV286" s="412"/>
      <c r="AWW286" s="412"/>
      <c r="AWX286" s="412"/>
      <c r="AWY286" s="412"/>
      <c r="AWZ286" s="412"/>
      <c r="AXA286" s="412"/>
      <c r="AXB286" s="412"/>
      <c r="AXC286" s="412"/>
      <c r="AXD286" s="412"/>
      <c r="AXE286" s="412"/>
      <c r="AXF286" s="412"/>
      <c r="AXG286" s="412"/>
      <c r="AXH286" s="412"/>
      <c r="AXI286" s="412"/>
      <c r="AXJ286" s="412"/>
      <c r="AXK286" s="412"/>
      <c r="AXL286" s="412"/>
      <c r="AXM286" s="412"/>
      <c r="AXN286" s="412"/>
      <c r="AXO286" s="412"/>
      <c r="AXP286" s="412"/>
      <c r="AXQ286" s="412"/>
      <c r="AXR286" s="413"/>
      <c r="AXS286" s="413"/>
      <c r="AXT286" s="413"/>
      <c r="AXU286" s="413"/>
      <c r="AXV286" s="413"/>
      <c r="AXW286" s="413"/>
      <c r="AXX286" s="413"/>
      <c r="AXY286" s="413"/>
      <c r="AXZ286" s="413"/>
      <c r="AYA286" s="413"/>
      <c r="AYB286" s="413"/>
      <c r="AYC286" s="413"/>
      <c r="AYD286" s="413"/>
      <c r="AYE286" s="413"/>
      <c r="AYF286" s="413"/>
      <c r="AYG286" s="413"/>
      <c r="AYH286" s="413"/>
      <c r="AYI286" s="413"/>
      <c r="AYJ286" s="413"/>
      <c r="AYK286" s="413"/>
      <c r="AYL286" s="413"/>
      <c r="AYM286" s="413"/>
      <c r="AYN286" s="413"/>
      <c r="AYO286" s="413"/>
      <c r="AYP286" s="414"/>
      <c r="AYQ286" s="414"/>
      <c r="AYR286" s="414"/>
      <c r="AYS286" s="414"/>
      <c r="AYT286" s="414"/>
      <c r="AYU286" s="413"/>
      <c r="AYV286" s="413"/>
      <c r="AYW286" s="414"/>
      <c r="AYX286" s="414"/>
      <c r="AYY286" s="413"/>
      <c r="AYZ286" s="413"/>
      <c r="AZA286" s="414"/>
      <c r="AZB286" s="414"/>
      <c r="AZC286" s="413"/>
      <c r="AZD286" s="413"/>
      <c r="AZE286" s="413"/>
      <c r="AZF286" s="413"/>
      <c r="AZG286" s="413"/>
      <c r="AZH286" s="413"/>
      <c r="AZI286" s="413"/>
      <c r="AZJ286" s="414"/>
      <c r="AZK286" s="414"/>
      <c r="AZL286" s="413"/>
      <c r="AZM286" s="413"/>
      <c r="AZN286" s="414"/>
      <c r="AZO286" s="414"/>
      <c r="AZP286" s="413"/>
      <c r="AZQ286" s="413"/>
      <c r="AZR286" s="413"/>
      <c r="AZS286" s="413"/>
      <c r="AZT286" s="413"/>
      <c r="AZU286" s="407"/>
      <c r="AZV286" s="439"/>
      <c r="AZW286" s="413"/>
      <c r="AZX286" s="413"/>
      <c r="AZY286" s="413"/>
      <c r="AZZ286" s="413"/>
      <c r="BAA286" s="413"/>
      <c r="BAB286" s="413"/>
      <c r="BAC286" s="413"/>
      <c r="BAD286" s="412"/>
      <c r="BAE286" s="412"/>
      <c r="BAF286" s="412"/>
      <c r="BAG286" s="412"/>
      <c r="BAH286" s="412"/>
      <c r="BAI286" s="412"/>
      <c r="BAJ286" s="412"/>
      <c r="BAK286" s="412"/>
      <c r="BAL286" s="412"/>
      <c r="BAM286" s="412"/>
      <c r="BAN286" s="412"/>
      <c r="BAO286" s="412"/>
      <c r="BAP286" s="412"/>
      <c r="BAQ286" s="412"/>
      <c r="BAR286" s="412"/>
      <c r="BAS286" s="412"/>
      <c r="BAT286" s="412"/>
      <c r="BAU286" s="412"/>
      <c r="BAV286" s="412"/>
      <c r="BAW286" s="412"/>
      <c r="BAX286" s="412"/>
      <c r="BAY286" s="412"/>
      <c r="BAZ286" s="412"/>
      <c r="BBA286" s="412"/>
      <c r="BBB286" s="412"/>
      <c r="BBC286" s="412"/>
      <c r="BBD286" s="412"/>
      <c r="BBE286" s="412"/>
      <c r="BBF286" s="412"/>
      <c r="BBG286" s="412"/>
      <c r="BBH286" s="412"/>
      <c r="BBI286" s="412"/>
      <c r="BBJ286" s="412"/>
      <c r="BBK286" s="412"/>
      <c r="BBL286" s="412"/>
      <c r="BBM286" s="412"/>
      <c r="BBN286" s="412"/>
      <c r="BBO286" s="412"/>
      <c r="BBP286" s="412"/>
      <c r="BBQ286" s="412"/>
      <c r="BBR286" s="412"/>
      <c r="BBS286" s="412"/>
      <c r="BBT286" s="412"/>
      <c r="BBU286" s="412"/>
      <c r="BBV286" s="413"/>
      <c r="BBW286" s="413"/>
      <c r="BBX286" s="413"/>
      <c r="BBY286" s="413"/>
      <c r="BBZ286" s="413"/>
      <c r="BCA286" s="413"/>
      <c r="BCB286" s="413"/>
      <c r="BCC286" s="413"/>
      <c r="BCD286" s="413"/>
      <c r="BCE286" s="413"/>
      <c r="BCF286" s="413"/>
      <c r="BCG286" s="413"/>
      <c r="BCH286" s="413"/>
      <c r="BCI286" s="413"/>
      <c r="BCJ286" s="413"/>
      <c r="BCK286" s="413"/>
      <c r="BCL286" s="413"/>
      <c r="BCM286" s="413"/>
      <c r="BCN286" s="413"/>
      <c r="BCO286" s="413"/>
      <c r="BCP286" s="413"/>
      <c r="BCQ286" s="413"/>
      <c r="BCR286" s="413"/>
      <c r="BCS286" s="413"/>
      <c r="BCT286" s="414"/>
      <c r="BCU286" s="414"/>
      <c r="BCV286" s="414"/>
      <c r="BCW286" s="414"/>
      <c r="BCX286" s="414"/>
      <c r="BCY286" s="413"/>
      <c r="BCZ286" s="413"/>
      <c r="BDA286" s="414"/>
      <c r="BDB286" s="414"/>
      <c r="BDC286" s="413"/>
      <c r="BDD286" s="413"/>
      <c r="BDE286" s="414"/>
      <c r="BDF286" s="414"/>
      <c r="BDG286" s="413"/>
      <c r="BDH286" s="413"/>
      <c r="BDI286" s="413"/>
      <c r="BDJ286" s="413"/>
      <c r="BDK286" s="413"/>
      <c r="BDL286" s="413"/>
      <c r="BDM286" s="413"/>
      <c r="BDN286" s="414"/>
      <c r="BDO286" s="414"/>
      <c r="BDP286" s="413"/>
      <c r="BDQ286" s="413"/>
      <c r="BDR286" s="414"/>
      <c r="BDS286" s="414"/>
      <c r="BDT286" s="413"/>
      <c r="BDU286" s="413"/>
      <c r="BDV286" s="413"/>
      <c r="BDW286" s="413"/>
      <c r="BDX286" s="413"/>
      <c r="BDY286" s="407"/>
      <c r="BDZ286" s="439"/>
      <c r="BEA286" s="413"/>
      <c r="BEB286" s="413"/>
      <c r="BEC286" s="413"/>
      <c r="BED286" s="413"/>
      <c r="BEE286" s="413"/>
      <c r="BEF286" s="413"/>
      <c r="BEG286" s="413"/>
      <c r="BEH286" s="412"/>
      <c r="BEI286" s="412"/>
      <c r="BEJ286" s="412"/>
      <c r="BEK286" s="412"/>
      <c r="BEL286" s="412"/>
      <c r="BEM286" s="412"/>
      <c r="BEN286" s="412"/>
      <c r="BEO286" s="412"/>
      <c r="BEP286" s="412"/>
      <c r="BEQ286" s="412"/>
      <c r="BER286" s="412"/>
      <c r="BES286" s="412"/>
      <c r="BET286" s="412"/>
      <c r="BEU286" s="412"/>
      <c r="BEV286" s="412"/>
      <c r="BEW286" s="412"/>
      <c r="BEX286" s="412"/>
      <c r="BEY286" s="412"/>
      <c r="BEZ286" s="412"/>
      <c r="BFA286" s="412"/>
      <c r="BFB286" s="412"/>
      <c r="BFC286" s="412"/>
      <c r="BFD286" s="412"/>
      <c r="BFE286" s="412"/>
      <c r="BFF286" s="412"/>
      <c r="BFG286" s="412"/>
      <c r="BFH286" s="412"/>
      <c r="BFI286" s="412"/>
      <c r="BFJ286" s="412"/>
      <c r="BFK286" s="412"/>
      <c r="BFL286" s="412"/>
      <c r="BFM286" s="412"/>
      <c r="BFN286" s="412"/>
      <c r="BFO286" s="412"/>
      <c r="BFP286" s="412"/>
      <c r="BFQ286" s="412"/>
      <c r="BFR286" s="412"/>
      <c r="BFS286" s="412"/>
      <c r="BFT286" s="412"/>
      <c r="BFU286" s="412"/>
      <c r="BFV286" s="412"/>
      <c r="BFW286" s="412"/>
      <c r="BFX286" s="412"/>
      <c r="BFY286" s="412"/>
      <c r="BFZ286" s="413"/>
      <c r="BGA286" s="413"/>
      <c r="BGB286" s="413"/>
      <c r="BGC286" s="413"/>
      <c r="BGD286" s="413"/>
      <c r="BGE286" s="413"/>
      <c r="BGF286" s="413"/>
      <c r="BGG286" s="413"/>
      <c r="BGH286" s="413"/>
      <c r="BGI286" s="413"/>
      <c r="BGJ286" s="413"/>
      <c r="BGK286" s="413"/>
      <c r="BGL286" s="413"/>
      <c r="BGM286" s="413"/>
      <c r="BGN286" s="413"/>
      <c r="BGO286" s="413"/>
      <c r="BGP286" s="413"/>
      <c r="BGQ286" s="413"/>
      <c r="BGR286" s="413"/>
      <c r="BGS286" s="413"/>
      <c r="BGT286" s="413"/>
      <c r="BGU286" s="413"/>
      <c r="BGV286" s="413"/>
      <c r="BGW286" s="413"/>
      <c r="BGX286" s="414"/>
      <c r="BGY286" s="414"/>
      <c r="BGZ286" s="414"/>
      <c r="BHA286" s="414"/>
      <c r="BHB286" s="414"/>
      <c r="BHC286" s="413"/>
      <c r="BHD286" s="413"/>
      <c r="BHE286" s="414"/>
      <c r="BHF286" s="414"/>
      <c r="BHG286" s="413"/>
      <c r="BHH286" s="413"/>
      <c r="BHI286" s="414"/>
      <c r="BHJ286" s="414"/>
      <c r="BHK286" s="413"/>
      <c r="BHL286" s="413"/>
      <c r="BHM286" s="413"/>
      <c r="BHN286" s="413"/>
      <c r="BHO286" s="413"/>
      <c r="BHP286" s="413"/>
      <c r="BHQ286" s="413"/>
      <c r="BHR286" s="414"/>
      <c r="BHS286" s="414"/>
      <c r="BHT286" s="413"/>
      <c r="BHU286" s="413"/>
      <c r="BHV286" s="414"/>
      <c r="BHW286" s="414"/>
      <c r="BHX286" s="413"/>
      <c r="BHY286" s="413"/>
      <c r="BHZ286" s="413"/>
      <c r="BIA286" s="413"/>
      <c r="BIB286" s="413"/>
      <c r="BIC286" s="407"/>
      <c r="BID286" s="439"/>
      <c r="BIE286" s="413"/>
      <c r="BIF286" s="413"/>
      <c r="BIG286" s="413"/>
      <c r="BIH286" s="413"/>
      <c r="BII286" s="413"/>
      <c r="BIJ286" s="413"/>
      <c r="BIK286" s="413"/>
      <c r="BIL286" s="412"/>
      <c r="BIM286" s="412"/>
      <c r="BIN286" s="412"/>
      <c r="BIO286" s="412"/>
      <c r="BIP286" s="412"/>
      <c r="BIQ286" s="412"/>
      <c r="BIR286" s="412"/>
      <c r="BIS286" s="412"/>
      <c r="BIT286" s="412"/>
      <c r="BIU286" s="412"/>
      <c r="BIV286" s="412"/>
      <c r="BIW286" s="412"/>
      <c r="BIX286" s="412"/>
      <c r="BIY286" s="412"/>
      <c r="BIZ286" s="412"/>
      <c r="BJA286" s="412"/>
      <c r="BJB286" s="412"/>
      <c r="BJC286" s="412"/>
      <c r="BJD286" s="412"/>
      <c r="BJE286" s="412"/>
      <c r="BJF286" s="412"/>
      <c r="BJG286" s="412"/>
      <c r="BJH286" s="412"/>
      <c r="BJI286" s="412"/>
      <c r="BJJ286" s="412"/>
      <c r="BJK286" s="412"/>
      <c r="BJL286" s="412"/>
      <c r="BJM286" s="412"/>
      <c r="BJN286" s="412"/>
      <c r="BJO286" s="412"/>
      <c r="BJP286" s="412"/>
      <c r="BJQ286" s="412"/>
      <c r="BJR286" s="412"/>
      <c r="BJS286" s="412"/>
      <c r="BJT286" s="412"/>
      <c r="BJU286" s="412"/>
      <c r="BJV286" s="412"/>
      <c r="BJW286" s="412"/>
      <c r="BJX286" s="412"/>
      <c r="BJY286" s="412"/>
      <c r="BJZ286" s="412"/>
      <c r="BKA286" s="412"/>
      <c r="BKB286" s="412"/>
      <c r="BKC286" s="412"/>
      <c r="BKD286" s="413"/>
      <c r="BKE286" s="413"/>
      <c r="BKF286" s="413"/>
      <c r="BKG286" s="413"/>
      <c r="BKH286" s="413"/>
      <c r="BKI286" s="413"/>
      <c r="BKJ286" s="413"/>
      <c r="BKK286" s="413"/>
      <c r="BKL286" s="413"/>
      <c r="BKM286" s="413"/>
      <c r="BKN286" s="413"/>
      <c r="BKO286" s="413"/>
      <c r="BKP286" s="413"/>
      <c r="BKQ286" s="413"/>
      <c r="BKR286" s="413"/>
      <c r="BKS286" s="413"/>
      <c r="BKT286" s="413"/>
      <c r="BKU286" s="413"/>
      <c r="BKV286" s="413"/>
      <c r="BKW286" s="413"/>
      <c r="BKX286" s="413"/>
      <c r="BKY286" s="413"/>
      <c r="BKZ286" s="413"/>
      <c r="BLA286" s="413"/>
      <c r="BLB286" s="414"/>
      <c r="BLC286" s="414"/>
      <c r="BLD286" s="414"/>
      <c r="BLE286" s="414"/>
      <c r="BLF286" s="414"/>
      <c r="BLG286" s="413"/>
      <c r="BLH286" s="413"/>
      <c r="BLI286" s="414"/>
      <c r="BLJ286" s="414"/>
      <c r="BLK286" s="413"/>
      <c r="BLL286" s="413"/>
      <c r="BLM286" s="414"/>
      <c r="BLN286" s="414"/>
      <c r="BLO286" s="413"/>
      <c r="BLP286" s="413"/>
      <c r="BLQ286" s="413"/>
      <c r="BLR286" s="413"/>
      <c r="BLS286" s="413"/>
      <c r="BLT286" s="413"/>
      <c r="BLU286" s="413"/>
      <c r="BLV286" s="414"/>
      <c r="BLW286" s="414"/>
      <c r="BLX286" s="413"/>
      <c r="BLY286" s="413"/>
      <c r="BLZ286" s="414"/>
      <c r="BMA286" s="414"/>
      <c r="BMB286" s="413"/>
      <c r="BMC286" s="413"/>
      <c r="BMD286" s="413"/>
      <c r="BME286" s="413"/>
      <c r="BMF286" s="413"/>
      <c r="BMG286" s="407"/>
      <c r="BMH286" s="439"/>
      <c r="BMI286" s="413"/>
      <c r="BMJ286" s="413"/>
      <c r="BMK286" s="413"/>
      <c r="BML286" s="413"/>
      <c r="BMM286" s="413"/>
      <c r="BMN286" s="413"/>
      <c r="BMO286" s="413"/>
      <c r="BMP286" s="412"/>
      <c r="BMQ286" s="412"/>
      <c r="BMR286" s="412"/>
      <c r="BMS286" s="412"/>
      <c r="BMT286" s="412"/>
      <c r="BMU286" s="412"/>
      <c r="BMV286" s="412"/>
      <c r="BMW286" s="412"/>
      <c r="BMX286" s="412"/>
      <c r="BMY286" s="412"/>
      <c r="BMZ286" s="412"/>
      <c r="BNA286" s="412"/>
      <c r="BNB286" s="412"/>
      <c r="BNC286" s="412"/>
      <c r="BND286" s="412"/>
      <c r="BNE286" s="412"/>
      <c r="BNF286" s="412"/>
      <c r="BNG286" s="412"/>
      <c r="BNH286" s="412"/>
      <c r="BNI286" s="412"/>
      <c r="BNJ286" s="412"/>
      <c r="BNK286" s="412"/>
      <c r="BNL286" s="412"/>
      <c r="BNM286" s="412"/>
      <c r="BNN286" s="412"/>
      <c r="BNO286" s="412"/>
      <c r="BNP286" s="412"/>
      <c r="BNQ286" s="412"/>
      <c r="BNR286" s="412"/>
      <c r="BNS286" s="412"/>
      <c r="BNT286" s="412"/>
      <c r="BNU286" s="412"/>
      <c r="BNV286" s="412"/>
      <c r="BNW286" s="412"/>
      <c r="BNX286" s="412"/>
      <c r="BNY286" s="412"/>
      <c r="BNZ286" s="412"/>
      <c r="BOA286" s="412"/>
      <c r="BOB286" s="412"/>
      <c r="BOC286" s="412"/>
      <c r="BOD286" s="412"/>
      <c r="BOE286" s="412"/>
      <c r="BOF286" s="412"/>
      <c r="BOG286" s="412"/>
      <c r="BOH286" s="413"/>
      <c r="BOI286" s="413"/>
      <c r="BOJ286" s="413"/>
      <c r="BOK286" s="413"/>
      <c r="BOL286" s="413"/>
      <c r="BOM286" s="413"/>
      <c r="BON286" s="413"/>
      <c r="BOO286" s="413"/>
      <c r="BOP286" s="413"/>
      <c r="BOQ286" s="413"/>
      <c r="BOR286" s="413"/>
      <c r="BOS286" s="413"/>
      <c r="BOT286" s="413"/>
      <c r="BOU286" s="413"/>
      <c r="BOV286" s="413"/>
      <c r="BOW286" s="413"/>
      <c r="BOX286" s="413"/>
      <c r="BOY286" s="413"/>
      <c r="BOZ286" s="413"/>
      <c r="BPA286" s="413"/>
      <c r="BPB286" s="413"/>
      <c r="BPC286" s="413"/>
      <c r="BPD286" s="413"/>
      <c r="BPE286" s="413"/>
      <c r="BPF286" s="414"/>
      <c r="BPG286" s="414"/>
      <c r="BPH286" s="414"/>
      <c r="BPI286" s="414"/>
      <c r="BPJ286" s="414"/>
      <c r="BPK286" s="413"/>
      <c r="BPL286" s="413"/>
      <c r="BPM286" s="414"/>
      <c r="BPN286" s="414"/>
      <c r="BPO286" s="413"/>
      <c r="BPP286" s="413"/>
      <c r="BPQ286" s="414"/>
      <c r="BPR286" s="414"/>
      <c r="BPS286" s="413"/>
      <c r="BPT286" s="413"/>
      <c r="BPU286" s="413"/>
      <c r="BPV286" s="413"/>
      <c r="BPW286" s="413"/>
      <c r="BPX286" s="413"/>
      <c r="BPY286" s="413"/>
      <c r="BPZ286" s="414"/>
      <c r="BQA286" s="414"/>
      <c r="BQB286" s="413"/>
      <c r="BQC286" s="413"/>
      <c r="BQD286" s="414"/>
      <c r="BQE286" s="414"/>
      <c r="BQF286" s="413"/>
      <c r="BQG286" s="413"/>
      <c r="BQH286" s="413"/>
      <c r="BQI286" s="413"/>
      <c r="BQJ286" s="413"/>
      <c r="BQK286" s="407"/>
      <c r="BQL286" s="439"/>
      <c r="BQM286" s="413"/>
      <c r="BQN286" s="413"/>
      <c r="BQO286" s="413"/>
      <c r="BQP286" s="413"/>
      <c r="BQQ286" s="413"/>
      <c r="BQR286" s="413"/>
      <c r="BQS286" s="413"/>
      <c r="BQT286" s="412"/>
      <c r="BQU286" s="412"/>
      <c r="BQV286" s="412"/>
      <c r="BQW286" s="412"/>
      <c r="BQX286" s="412"/>
      <c r="BQY286" s="412"/>
      <c r="BQZ286" s="412"/>
      <c r="BRA286" s="412"/>
      <c r="BRB286" s="412"/>
      <c r="BRC286" s="412"/>
      <c r="BRD286" s="412"/>
      <c r="BRE286" s="412"/>
      <c r="BRF286" s="412"/>
      <c r="BRG286" s="412"/>
      <c r="BRH286" s="412"/>
      <c r="BRI286" s="412"/>
      <c r="BRJ286" s="412"/>
      <c r="BRK286" s="412"/>
      <c r="BRL286" s="412"/>
      <c r="BRM286" s="412"/>
      <c r="BRN286" s="412"/>
      <c r="BRO286" s="412"/>
      <c r="BRP286" s="412"/>
      <c r="BRQ286" s="412"/>
      <c r="BRR286" s="412"/>
      <c r="BRS286" s="412"/>
      <c r="BRT286" s="412"/>
      <c r="BRU286" s="412"/>
      <c r="BRV286" s="412"/>
      <c r="BRW286" s="412"/>
      <c r="BRX286" s="412"/>
      <c r="BRY286" s="412"/>
      <c r="BRZ286" s="412"/>
      <c r="BSA286" s="412"/>
      <c r="BSB286" s="412"/>
      <c r="BSC286" s="412"/>
      <c r="BSD286" s="412"/>
      <c r="BSE286" s="412"/>
      <c r="BSF286" s="412"/>
      <c r="BSG286" s="412"/>
      <c r="BSH286" s="412"/>
      <c r="BSI286" s="412"/>
      <c r="BSJ286" s="412"/>
      <c r="BSK286" s="412"/>
      <c r="BSL286" s="413"/>
      <c r="BSM286" s="413"/>
      <c r="BSN286" s="413"/>
      <c r="BSO286" s="413"/>
      <c r="BSP286" s="413"/>
      <c r="BSQ286" s="413"/>
      <c r="BSR286" s="413"/>
      <c r="BSS286" s="413"/>
      <c r="BST286" s="413"/>
      <c r="BSU286" s="413"/>
      <c r="BSV286" s="413"/>
      <c r="BSW286" s="413"/>
      <c r="BSX286" s="413"/>
      <c r="BSY286" s="413"/>
      <c r="BSZ286" s="413"/>
      <c r="BTA286" s="413"/>
      <c r="BTB286" s="413"/>
      <c r="BTC286" s="413"/>
      <c r="BTD286" s="413"/>
      <c r="BTE286" s="413"/>
      <c r="BTF286" s="413"/>
      <c r="BTG286" s="413"/>
      <c r="BTH286" s="413"/>
      <c r="BTI286" s="413"/>
      <c r="BTJ286" s="414"/>
      <c r="BTK286" s="414"/>
      <c r="BTL286" s="414"/>
      <c r="BTM286" s="414"/>
      <c r="BTN286" s="414"/>
      <c r="BTO286" s="413"/>
      <c r="BTP286" s="413"/>
      <c r="BTQ286" s="414"/>
      <c r="BTR286" s="414"/>
      <c r="BTS286" s="413"/>
      <c r="BTT286" s="413"/>
      <c r="BTU286" s="414"/>
      <c r="BTV286" s="414"/>
      <c r="BTW286" s="413"/>
      <c r="BTX286" s="413"/>
      <c r="BTY286" s="413"/>
      <c r="BTZ286" s="413"/>
      <c r="BUA286" s="413"/>
      <c r="BUB286" s="413"/>
      <c r="BUC286" s="413"/>
      <c r="BUD286" s="414"/>
      <c r="BUE286" s="414"/>
      <c r="BUF286" s="413"/>
      <c r="BUG286" s="413"/>
      <c r="BUH286" s="414"/>
      <c r="BUI286" s="414"/>
      <c r="BUJ286" s="413"/>
      <c r="BUK286" s="413"/>
      <c r="BUL286" s="413"/>
      <c r="BUM286" s="413"/>
      <c r="BUN286" s="413"/>
      <c r="BUO286" s="407"/>
      <c r="BUP286" s="439"/>
      <c r="BUQ286" s="413"/>
      <c r="BUR286" s="413"/>
      <c r="BUS286" s="413"/>
      <c r="BUT286" s="413"/>
      <c r="BUU286" s="413"/>
      <c r="BUV286" s="413"/>
      <c r="BUW286" s="413"/>
      <c r="BUX286" s="412"/>
      <c r="BUY286" s="412"/>
      <c r="BUZ286" s="412"/>
      <c r="BVA286" s="412"/>
      <c r="BVB286" s="412"/>
      <c r="BVC286" s="412"/>
      <c r="BVD286" s="412"/>
      <c r="BVE286" s="412"/>
      <c r="BVF286" s="412"/>
      <c r="BVG286" s="412"/>
      <c r="BVH286" s="412"/>
      <c r="BVI286" s="412"/>
      <c r="BVJ286" s="412"/>
      <c r="BVK286" s="412"/>
      <c r="BVL286" s="412"/>
      <c r="BVM286" s="412"/>
      <c r="BVN286" s="412"/>
      <c r="BVO286" s="412"/>
      <c r="BVP286" s="412"/>
      <c r="BVQ286" s="412"/>
      <c r="BVR286" s="412"/>
      <c r="BVS286" s="412"/>
      <c r="BVT286" s="412"/>
      <c r="BVU286" s="412"/>
      <c r="BVV286" s="412"/>
      <c r="BVW286" s="412"/>
      <c r="BVX286" s="412"/>
      <c r="BVY286" s="412"/>
      <c r="BVZ286" s="412"/>
      <c r="BWA286" s="412"/>
      <c r="BWB286" s="412"/>
      <c r="BWC286" s="412"/>
      <c r="BWD286" s="412"/>
      <c r="BWE286" s="412"/>
      <c r="BWF286" s="412"/>
      <c r="BWG286" s="412"/>
      <c r="BWH286" s="412"/>
      <c r="BWI286" s="412"/>
      <c r="BWJ286" s="412"/>
      <c r="BWK286" s="412"/>
      <c r="BWL286" s="412"/>
      <c r="BWM286" s="412"/>
      <c r="BWN286" s="412"/>
      <c r="BWO286" s="412"/>
      <c r="BWP286" s="413"/>
      <c r="BWQ286" s="413"/>
      <c r="BWR286" s="413"/>
      <c r="BWS286" s="413"/>
      <c r="BWT286" s="413"/>
      <c r="BWU286" s="413"/>
      <c r="BWV286" s="413"/>
      <c r="BWW286" s="413"/>
      <c r="BWX286" s="413"/>
      <c r="BWY286" s="413"/>
      <c r="BWZ286" s="413"/>
      <c r="BXA286" s="413"/>
      <c r="BXB286" s="413"/>
      <c r="BXC286" s="413"/>
      <c r="BXD286" s="413"/>
      <c r="BXE286" s="413"/>
      <c r="BXF286" s="413"/>
      <c r="BXG286" s="413"/>
      <c r="BXH286" s="413"/>
      <c r="BXI286" s="413"/>
      <c r="BXJ286" s="413"/>
      <c r="BXK286" s="413"/>
      <c r="BXL286" s="413"/>
      <c r="BXM286" s="413"/>
      <c r="BXN286" s="414"/>
      <c r="BXO286" s="414"/>
      <c r="BXP286" s="414"/>
      <c r="BXQ286" s="414"/>
      <c r="BXR286" s="414"/>
      <c r="BXS286" s="413"/>
      <c r="BXT286" s="413"/>
      <c r="BXU286" s="414"/>
      <c r="BXV286" s="414"/>
      <c r="BXW286" s="413"/>
      <c r="BXX286" s="413"/>
      <c r="BXY286" s="414"/>
      <c r="BXZ286" s="414"/>
      <c r="BYA286" s="413"/>
      <c r="BYB286" s="413"/>
      <c r="BYC286" s="413"/>
      <c r="BYD286" s="413"/>
      <c r="BYE286" s="413"/>
      <c r="BYF286" s="413"/>
      <c r="BYG286" s="413"/>
      <c r="BYH286" s="414"/>
      <c r="BYI286" s="414"/>
      <c r="BYJ286" s="413"/>
      <c r="BYK286" s="413"/>
      <c r="BYL286" s="414"/>
      <c r="BYM286" s="414"/>
      <c r="BYN286" s="413"/>
      <c r="BYO286" s="413"/>
      <c r="BYP286" s="413"/>
      <c r="BYQ286" s="413"/>
      <c r="BYR286" s="413"/>
      <c r="BYS286" s="407"/>
      <c r="BYT286" s="439"/>
      <c r="BYU286" s="413"/>
      <c r="BYV286" s="413"/>
      <c r="BYW286" s="413"/>
      <c r="BYX286" s="413"/>
      <c r="BYY286" s="413"/>
      <c r="BYZ286" s="413"/>
      <c r="BZA286" s="413"/>
      <c r="BZB286" s="412"/>
      <c r="BZC286" s="412"/>
      <c r="BZD286" s="412"/>
      <c r="BZE286" s="412"/>
      <c r="BZF286" s="412"/>
      <c r="BZG286" s="412"/>
      <c r="BZH286" s="412"/>
      <c r="BZI286" s="412"/>
      <c r="BZJ286" s="412"/>
      <c r="BZK286" s="412"/>
      <c r="BZL286" s="412"/>
      <c r="BZM286" s="412"/>
      <c r="BZN286" s="412"/>
      <c r="BZO286" s="412"/>
      <c r="BZP286" s="412"/>
      <c r="BZQ286" s="412"/>
      <c r="BZR286" s="412"/>
      <c r="BZS286" s="412"/>
      <c r="BZT286" s="412"/>
      <c r="BZU286" s="412"/>
      <c r="BZV286" s="412"/>
      <c r="BZW286" s="412"/>
      <c r="BZX286" s="412"/>
      <c r="BZY286" s="412"/>
      <c r="BZZ286" s="412"/>
      <c r="CAA286" s="412"/>
      <c r="CAB286" s="412"/>
      <c r="CAC286" s="412"/>
      <c r="CAD286" s="412"/>
      <c r="CAE286" s="412"/>
      <c r="CAF286" s="412"/>
      <c r="CAG286" s="412"/>
      <c r="CAH286" s="412"/>
      <c r="CAI286" s="412"/>
      <c r="CAJ286" s="412"/>
      <c r="CAK286" s="412"/>
      <c r="CAL286" s="412"/>
      <c r="CAM286" s="412"/>
      <c r="CAN286" s="412"/>
      <c r="CAO286" s="412"/>
      <c r="CAP286" s="412"/>
      <c r="CAQ286" s="412"/>
      <c r="CAR286" s="412"/>
      <c r="CAS286" s="412"/>
      <c r="CAT286" s="413"/>
      <c r="CAU286" s="413"/>
      <c r="CAV286" s="413"/>
      <c r="CAW286" s="413"/>
      <c r="CAX286" s="413"/>
      <c r="CAY286" s="413"/>
      <c r="CAZ286" s="413"/>
      <c r="CBA286" s="413"/>
      <c r="CBB286" s="413"/>
      <c r="CBC286" s="413"/>
      <c r="CBD286" s="413"/>
      <c r="CBE286" s="413"/>
      <c r="CBF286" s="413"/>
      <c r="CBG286" s="413"/>
      <c r="CBH286" s="413"/>
      <c r="CBI286" s="413"/>
      <c r="CBJ286" s="413"/>
      <c r="CBK286" s="413"/>
      <c r="CBL286" s="413"/>
      <c r="CBM286" s="413"/>
      <c r="CBN286" s="413"/>
      <c r="CBO286" s="413"/>
      <c r="CBP286" s="413"/>
      <c r="CBQ286" s="413"/>
      <c r="CBR286" s="414"/>
      <c r="CBS286" s="414"/>
      <c r="CBT286" s="414"/>
      <c r="CBU286" s="414"/>
      <c r="CBV286" s="414"/>
      <c r="CBW286" s="413"/>
      <c r="CBX286" s="413"/>
      <c r="CBY286" s="414"/>
      <c r="CBZ286" s="414"/>
      <c r="CCA286" s="413"/>
      <c r="CCB286" s="413"/>
      <c r="CCC286" s="414"/>
      <c r="CCD286" s="414"/>
      <c r="CCE286" s="413"/>
      <c r="CCF286" s="413"/>
      <c r="CCG286" s="413"/>
      <c r="CCH286" s="413"/>
      <c r="CCI286" s="413"/>
      <c r="CCJ286" s="413"/>
      <c r="CCK286" s="413"/>
      <c r="CCL286" s="414"/>
      <c r="CCM286" s="414"/>
      <c r="CCN286" s="413"/>
      <c r="CCO286" s="413"/>
      <c r="CCP286" s="414"/>
      <c r="CCQ286" s="414"/>
      <c r="CCR286" s="413"/>
      <c r="CCS286" s="413"/>
      <c r="CCT286" s="413"/>
      <c r="CCU286" s="413"/>
      <c r="CCV286" s="413"/>
      <c r="CCW286" s="407"/>
      <c r="CCX286" s="439"/>
      <c r="CCY286" s="413"/>
      <c r="CCZ286" s="413"/>
      <c r="CDA286" s="413"/>
      <c r="CDB286" s="413"/>
      <c r="CDC286" s="413"/>
      <c r="CDD286" s="413"/>
      <c r="CDE286" s="413"/>
      <c r="CDF286" s="412"/>
      <c r="CDG286" s="412"/>
      <c r="CDH286" s="412"/>
      <c r="CDI286" s="412"/>
      <c r="CDJ286" s="412"/>
      <c r="CDK286" s="412"/>
      <c r="CDL286" s="412"/>
      <c r="CDM286" s="412"/>
      <c r="CDN286" s="412"/>
      <c r="CDO286" s="412"/>
      <c r="CDP286" s="412"/>
      <c r="CDQ286" s="412"/>
      <c r="CDR286" s="412"/>
      <c r="CDS286" s="412"/>
      <c r="CDT286" s="412"/>
      <c r="CDU286" s="412"/>
      <c r="CDV286" s="412"/>
      <c r="CDW286" s="412"/>
      <c r="CDX286" s="412"/>
      <c r="CDY286" s="412"/>
      <c r="CDZ286" s="412"/>
      <c r="CEA286" s="412"/>
      <c r="CEB286" s="412"/>
      <c r="CEC286" s="412"/>
      <c r="CED286" s="412"/>
      <c r="CEE286" s="412"/>
      <c r="CEF286" s="412"/>
      <c r="CEG286" s="412"/>
      <c r="CEH286" s="412"/>
      <c r="CEI286" s="412"/>
      <c r="CEJ286" s="412"/>
      <c r="CEK286" s="412"/>
      <c r="CEL286" s="412"/>
      <c r="CEM286" s="412"/>
      <c r="CEN286" s="412"/>
      <c r="CEO286" s="412"/>
      <c r="CEP286" s="412"/>
      <c r="CEQ286" s="412"/>
      <c r="CER286" s="412"/>
      <c r="CES286" s="412"/>
      <c r="CET286" s="412"/>
      <c r="CEU286" s="412"/>
      <c r="CEV286" s="412"/>
      <c r="CEW286" s="412"/>
      <c r="CEX286" s="413"/>
      <c r="CEY286" s="413"/>
      <c r="CEZ286" s="413"/>
      <c r="CFA286" s="413"/>
      <c r="CFB286" s="413"/>
      <c r="CFC286" s="413"/>
      <c r="CFD286" s="413"/>
      <c r="CFE286" s="413"/>
      <c r="CFF286" s="413"/>
      <c r="CFG286" s="413"/>
      <c r="CFH286" s="413"/>
      <c r="CFI286" s="413"/>
      <c r="CFJ286" s="413"/>
      <c r="CFK286" s="413"/>
      <c r="CFL286" s="413"/>
      <c r="CFM286" s="413"/>
      <c r="CFN286" s="413"/>
      <c r="CFO286" s="413"/>
      <c r="CFP286" s="413"/>
      <c r="CFQ286" s="413"/>
      <c r="CFR286" s="413"/>
      <c r="CFS286" s="413"/>
      <c r="CFT286" s="413"/>
      <c r="CFU286" s="413"/>
      <c r="CFV286" s="414"/>
      <c r="CFW286" s="414"/>
      <c r="CFX286" s="414"/>
      <c r="CFY286" s="414"/>
      <c r="CFZ286" s="414"/>
      <c r="CGA286" s="413"/>
      <c r="CGB286" s="413"/>
      <c r="CGC286" s="414"/>
      <c r="CGD286" s="414"/>
      <c r="CGE286" s="413"/>
      <c r="CGF286" s="413"/>
      <c r="CGG286" s="414"/>
      <c r="CGH286" s="414"/>
      <c r="CGI286" s="413"/>
      <c r="CGJ286" s="413"/>
      <c r="CGK286" s="413"/>
      <c r="CGL286" s="413"/>
      <c r="CGM286" s="413"/>
      <c r="CGN286" s="413"/>
      <c r="CGO286" s="413"/>
      <c r="CGP286" s="414"/>
      <c r="CGQ286" s="414"/>
      <c r="CGR286" s="413"/>
      <c r="CGS286" s="413"/>
      <c r="CGT286" s="414"/>
      <c r="CGU286" s="414"/>
      <c r="CGV286" s="413"/>
      <c r="CGW286" s="413"/>
      <c r="CGX286" s="413"/>
      <c r="CGY286" s="413"/>
      <c r="CGZ286" s="413"/>
      <c r="CHA286" s="407"/>
      <c r="CHB286" s="439"/>
      <c r="CHC286" s="413"/>
      <c r="CHD286" s="413"/>
      <c r="CHE286" s="413"/>
      <c r="CHF286" s="413"/>
      <c r="CHG286" s="413"/>
      <c r="CHH286" s="413"/>
      <c r="CHI286" s="413"/>
      <c r="CHJ286" s="412"/>
      <c r="CHK286" s="412"/>
      <c r="CHL286" s="412"/>
      <c r="CHM286" s="412"/>
      <c r="CHN286" s="412"/>
      <c r="CHO286" s="412"/>
      <c r="CHP286" s="412"/>
      <c r="CHQ286" s="412"/>
      <c r="CHR286" s="412"/>
      <c r="CHS286" s="412"/>
      <c r="CHT286" s="412"/>
      <c r="CHU286" s="412"/>
      <c r="CHV286" s="412"/>
      <c r="CHW286" s="412"/>
      <c r="CHX286" s="412"/>
      <c r="CHY286" s="412"/>
      <c r="CHZ286" s="412"/>
      <c r="CIA286" s="412"/>
      <c r="CIB286" s="412"/>
      <c r="CIC286" s="412"/>
      <c r="CID286" s="412"/>
      <c r="CIE286" s="412"/>
      <c r="CIF286" s="412"/>
      <c r="CIG286" s="412"/>
      <c r="CIH286" s="412"/>
      <c r="CII286" s="412"/>
      <c r="CIJ286" s="412"/>
      <c r="CIK286" s="412"/>
      <c r="CIL286" s="412"/>
      <c r="CIM286" s="412"/>
      <c r="CIN286" s="412"/>
      <c r="CIO286" s="412"/>
      <c r="CIP286" s="412"/>
      <c r="CIQ286" s="412"/>
      <c r="CIR286" s="412"/>
      <c r="CIS286" s="412"/>
      <c r="CIT286" s="412"/>
      <c r="CIU286" s="412"/>
      <c r="CIV286" s="412"/>
      <c r="CIW286" s="412"/>
      <c r="CIX286" s="412"/>
      <c r="CIY286" s="412"/>
      <c r="CIZ286" s="412"/>
      <c r="CJA286" s="412"/>
      <c r="CJB286" s="413"/>
      <c r="CJC286" s="413"/>
      <c r="CJD286" s="413"/>
      <c r="CJE286" s="413"/>
      <c r="CJF286" s="413"/>
      <c r="CJG286" s="413"/>
      <c r="CJH286" s="413"/>
      <c r="CJI286" s="413"/>
      <c r="CJJ286" s="413"/>
      <c r="CJK286" s="413"/>
      <c r="CJL286" s="413"/>
      <c r="CJM286" s="413"/>
      <c r="CJN286" s="413"/>
      <c r="CJO286" s="413"/>
      <c r="CJP286" s="413"/>
      <c r="CJQ286" s="413"/>
      <c r="CJR286" s="413"/>
      <c r="CJS286" s="413"/>
      <c r="CJT286" s="413"/>
      <c r="CJU286" s="413"/>
      <c r="CJV286" s="413"/>
      <c r="CJW286" s="413"/>
      <c r="CJX286" s="413"/>
      <c r="CJY286" s="413"/>
      <c r="CJZ286" s="414"/>
      <c r="CKA286" s="414"/>
      <c r="CKB286" s="414"/>
      <c r="CKC286" s="414"/>
      <c r="CKD286" s="414"/>
      <c r="CKE286" s="413"/>
      <c r="CKF286" s="413"/>
      <c r="CKG286" s="414"/>
      <c r="CKH286" s="414"/>
      <c r="CKI286" s="413"/>
      <c r="CKJ286" s="413"/>
      <c r="CKK286" s="414"/>
      <c r="CKL286" s="414"/>
      <c r="CKM286" s="413"/>
      <c r="CKN286" s="413"/>
      <c r="CKO286" s="413"/>
      <c r="CKP286" s="413"/>
      <c r="CKQ286" s="413"/>
      <c r="CKR286" s="413"/>
      <c r="CKS286" s="413"/>
      <c r="CKT286" s="414"/>
      <c r="CKU286" s="414"/>
      <c r="CKV286" s="413"/>
      <c r="CKW286" s="413"/>
      <c r="CKX286" s="414"/>
      <c r="CKY286" s="414"/>
      <c r="CKZ286" s="413"/>
      <c r="CLA286" s="413"/>
      <c r="CLB286" s="413"/>
      <c r="CLC286" s="413"/>
      <c r="CLD286" s="413"/>
      <c r="CLE286" s="407"/>
      <c r="CLF286" s="439"/>
      <c r="CLG286" s="413"/>
      <c r="CLH286" s="413"/>
      <c r="CLI286" s="413"/>
      <c r="CLJ286" s="413"/>
      <c r="CLK286" s="413"/>
      <c r="CLL286" s="413"/>
      <c r="CLM286" s="413"/>
      <c r="CLN286" s="412"/>
      <c r="CLO286" s="412"/>
      <c r="CLP286" s="412"/>
      <c r="CLQ286" s="412"/>
      <c r="CLR286" s="412"/>
      <c r="CLS286" s="412"/>
      <c r="CLT286" s="412"/>
      <c r="CLU286" s="412"/>
      <c r="CLV286" s="412"/>
      <c r="CLW286" s="412"/>
      <c r="CLX286" s="412"/>
      <c r="CLY286" s="412"/>
      <c r="CLZ286" s="412"/>
      <c r="CMA286" s="412"/>
      <c r="CMB286" s="412"/>
      <c r="CMC286" s="412"/>
      <c r="CMD286" s="412"/>
      <c r="CME286" s="412"/>
      <c r="CMF286" s="412"/>
      <c r="CMG286" s="412"/>
      <c r="CMH286" s="412"/>
      <c r="CMI286" s="412"/>
      <c r="CMJ286" s="412"/>
      <c r="CMK286" s="412"/>
      <c r="CML286" s="412"/>
      <c r="CMM286" s="412"/>
      <c r="CMN286" s="412"/>
      <c r="CMO286" s="412"/>
      <c r="CMP286" s="412"/>
      <c r="CMQ286" s="412"/>
      <c r="CMR286" s="412"/>
      <c r="CMS286" s="412"/>
      <c r="CMT286" s="412"/>
      <c r="CMU286" s="412"/>
      <c r="CMV286" s="412"/>
      <c r="CMW286" s="412"/>
      <c r="CMX286" s="412"/>
      <c r="CMY286" s="412"/>
      <c r="CMZ286" s="412"/>
      <c r="CNA286" s="412"/>
      <c r="CNB286" s="412"/>
      <c r="CNC286" s="412"/>
      <c r="CND286" s="412"/>
      <c r="CNE286" s="412"/>
      <c r="CNF286" s="413"/>
      <c r="CNG286" s="413"/>
      <c r="CNH286" s="413"/>
      <c r="CNI286" s="413"/>
      <c r="CNJ286" s="413"/>
      <c r="CNK286" s="413"/>
      <c r="CNL286" s="413"/>
      <c r="CNM286" s="413"/>
      <c r="CNN286" s="413"/>
      <c r="CNO286" s="413"/>
      <c r="CNP286" s="413"/>
      <c r="CNQ286" s="413"/>
      <c r="CNR286" s="413"/>
      <c r="CNS286" s="413"/>
      <c r="CNT286" s="413"/>
      <c r="CNU286" s="413"/>
      <c r="CNV286" s="413"/>
      <c r="CNW286" s="413"/>
      <c r="CNX286" s="413"/>
      <c r="CNY286" s="413"/>
      <c r="CNZ286" s="413"/>
      <c r="COA286" s="413"/>
      <c r="COB286" s="413"/>
      <c r="COC286" s="413"/>
      <c r="COD286" s="414"/>
      <c r="COE286" s="414"/>
      <c r="COF286" s="414"/>
      <c r="COG286" s="414"/>
      <c r="COH286" s="414"/>
      <c r="COI286" s="413"/>
      <c r="COJ286" s="413"/>
      <c r="COK286" s="414"/>
      <c r="COL286" s="414"/>
      <c r="COM286" s="413"/>
      <c r="CON286" s="413"/>
      <c r="COO286" s="414"/>
      <c r="COP286" s="414"/>
      <c r="COQ286" s="413"/>
      <c r="COR286" s="413"/>
      <c r="COS286" s="413"/>
      <c r="COT286" s="413"/>
      <c r="COU286" s="413"/>
      <c r="COV286" s="413"/>
      <c r="COW286" s="413"/>
      <c r="COX286" s="414"/>
      <c r="COY286" s="414"/>
      <c r="COZ286" s="413"/>
      <c r="CPA286" s="413"/>
      <c r="CPB286" s="414"/>
      <c r="CPC286" s="414"/>
      <c r="CPD286" s="413"/>
      <c r="CPE286" s="413"/>
      <c r="CPF286" s="413"/>
      <c r="CPG286" s="413"/>
      <c r="CPH286" s="413"/>
      <c r="CPI286" s="407"/>
      <c r="CPJ286" s="439"/>
      <c r="CPK286" s="413"/>
      <c r="CPL286" s="413"/>
      <c r="CPM286" s="413"/>
      <c r="CPN286" s="413"/>
      <c r="CPO286" s="413"/>
      <c r="CPP286" s="413"/>
      <c r="CPQ286" s="413"/>
      <c r="CPR286" s="412"/>
      <c r="CPS286" s="412"/>
      <c r="CPT286" s="412"/>
      <c r="CPU286" s="412"/>
      <c r="CPV286" s="412"/>
      <c r="CPW286" s="412"/>
      <c r="CPX286" s="412"/>
      <c r="CPY286" s="412"/>
      <c r="CPZ286" s="412"/>
      <c r="CQA286" s="412"/>
      <c r="CQB286" s="412"/>
      <c r="CQC286" s="412"/>
      <c r="CQD286" s="412"/>
      <c r="CQE286" s="412"/>
      <c r="CQF286" s="412"/>
      <c r="CQG286" s="412"/>
      <c r="CQH286" s="412"/>
      <c r="CQI286" s="412"/>
      <c r="CQJ286" s="412"/>
      <c r="CQK286" s="412"/>
      <c r="CQL286" s="412"/>
      <c r="CQM286" s="412"/>
      <c r="CQN286" s="412"/>
      <c r="CQO286" s="412"/>
      <c r="CQP286" s="412"/>
      <c r="CQQ286" s="412"/>
      <c r="CQR286" s="412"/>
      <c r="CQS286" s="412"/>
      <c r="CQT286" s="412"/>
      <c r="CQU286" s="412"/>
      <c r="CQV286" s="412"/>
      <c r="CQW286" s="412"/>
      <c r="CQX286" s="412"/>
      <c r="CQY286" s="412"/>
      <c r="CQZ286" s="412"/>
      <c r="CRA286" s="412"/>
      <c r="CRB286" s="412"/>
      <c r="CRC286" s="412"/>
      <c r="CRD286" s="412"/>
      <c r="CRE286" s="412"/>
      <c r="CRF286" s="412"/>
      <c r="CRG286" s="412"/>
      <c r="CRH286" s="412"/>
      <c r="CRI286" s="412"/>
      <c r="CRJ286" s="413"/>
      <c r="CRK286" s="413"/>
      <c r="CRL286" s="413"/>
      <c r="CRM286" s="413"/>
      <c r="CRN286" s="413"/>
      <c r="CRO286" s="413"/>
      <c r="CRP286" s="413"/>
      <c r="CRQ286" s="413"/>
      <c r="CRR286" s="413"/>
      <c r="CRS286" s="413"/>
      <c r="CRT286" s="413"/>
      <c r="CRU286" s="413"/>
      <c r="CRV286" s="413"/>
      <c r="CRW286" s="413"/>
      <c r="CRX286" s="413"/>
      <c r="CRY286" s="413"/>
      <c r="CRZ286" s="413"/>
      <c r="CSA286" s="413"/>
      <c r="CSB286" s="413"/>
      <c r="CSC286" s="413"/>
      <c r="CSD286" s="413"/>
      <c r="CSE286" s="413"/>
      <c r="CSF286" s="413"/>
      <c r="CSG286" s="413"/>
      <c r="CSH286" s="414"/>
      <c r="CSI286" s="414"/>
      <c r="CSJ286" s="414"/>
      <c r="CSK286" s="414"/>
      <c r="CSL286" s="414"/>
      <c r="CSM286" s="413"/>
      <c r="CSN286" s="413"/>
      <c r="CSO286" s="414"/>
      <c r="CSP286" s="414"/>
      <c r="CSQ286" s="413"/>
      <c r="CSR286" s="413"/>
      <c r="CSS286" s="414"/>
      <c r="CST286" s="414"/>
      <c r="CSU286" s="413"/>
      <c r="CSV286" s="413"/>
      <c r="CSW286" s="413"/>
      <c r="CSX286" s="413"/>
      <c r="CSY286" s="413"/>
      <c r="CSZ286" s="413"/>
      <c r="CTA286" s="413"/>
      <c r="CTB286" s="414"/>
      <c r="CTC286" s="414"/>
      <c r="CTD286" s="413"/>
      <c r="CTE286" s="413"/>
      <c r="CTF286" s="414"/>
      <c r="CTG286" s="414"/>
      <c r="CTH286" s="413"/>
      <c r="CTI286" s="413"/>
      <c r="CTJ286" s="413"/>
      <c r="CTK286" s="413"/>
      <c r="CTL286" s="413"/>
      <c r="CTM286" s="407"/>
      <c r="CTN286" s="439"/>
      <c r="CTO286" s="413"/>
      <c r="CTP286" s="413"/>
      <c r="CTQ286" s="413"/>
      <c r="CTR286" s="413"/>
      <c r="CTS286" s="413"/>
      <c r="CTT286" s="413"/>
      <c r="CTU286" s="413"/>
      <c r="CTV286" s="412"/>
      <c r="CTW286" s="412"/>
      <c r="CTX286" s="412"/>
      <c r="CTY286" s="412"/>
      <c r="CTZ286" s="412"/>
      <c r="CUA286" s="412"/>
      <c r="CUB286" s="412"/>
      <c r="CUC286" s="412"/>
      <c r="CUD286" s="412"/>
      <c r="CUE286" s="412"/>
      <c r="CUF286" s="412"/>
      <c r="CUG286" s="412"/>
      <c r="CUH286" s="412"/>
      <c r="CUI286" s="412"/>
      <c r="CUJ286" s="412"/>
      <c r="CUK286" s="412"/>
      <c r="CUL286" s="412"/>
      <c r="CUM286" s="412"/>
      <c r="CUN286" s="412"/>
      <c r="CUO286" s="412"/>
      <c r="CUP286" s="412"/>
      <c r="CUQ286" s="412"/>
      <c r="CUR286" s="412"/>
      <c r="CUS286" s="412"/>
      <c r="CUT286" s="412"/>
      <c r="CUU286" s="412"/>
      <c r="CUV286" s="412"/>
      <c r="CUW286" s="412"/>
      <c r="CUX286" s="412"/>
      <c r="CUY286" s="412"/>
      <c r="CUZ286" s="412"/>
      <c r="CVA286" s="412"/>
      <c r="CVB286" s="412"/>
      <c r="CVC286" s="412"/>
      <c r="CVD286" s="412"/>
      <c r="CVE286" s="412"/>
      <c r="CVF286" s="412"/>
      <c r="CVG286" s="412"/>
      <c r="CVH286" s="412"/>
      <c r="CVI286" s="412"/>
      <c r="CVJ286" s="412"/>
      <c r="CVK286" s="412"/>
      <c r="CVL286" s="412"/>
      <c r="CVM286" s="412"/>
      <c r="CVN286" s="413"/>
      <c r="CVO286" s="413"/>
      <c r="CVP286" s="413"/>
      <c r="CVQ286" s="413"/>
      <c r="CVR286" s="413"/>
      <c r="CVS286" s="413"/>
      <c r="CVT286" s="413"/>
      <c r="CVU286" s="413"/>
      <c r="CVV286" s="413"/>
      <c r="CVW286" s="413"/>
      <c r="CVX286" s="413"/>
      <c r="CVY286" s="413"/>
      <c r="CVZ286" s="413"/>
      <c r="CWA286" s="413"/>
      <c r="CWB286" s="413"/>
      <c r="CWC286" s="413"/>
      <c r="CWD286" s="413"/>
      <c r="CWE286" s="413"/>
      <c r="CWF286" s="413"/>
      <c r="CWG286" s="413"/>
      <c r="CWH286" s="413"/>
      <c r="CWI286" s="413"/>
      <c r="CWJ286" s="413"/>
      <c r="CWK286" s="413"/>
      <c r="CWL286" s="414"/>
      <c r="CWM286" s="414"/>
      <c r="CWN286" s="414"/>
      <c r="CWO286" s="414"/>
      <c r="CWP286" s="414"/>
      <c r="CWQ286" s="413"/>
      <c r="CWR286" s="413"/>
      <c r="CWS286" s="414"/>
      <c r="CWT286" s="414"/>
      <c r="CWU286" s="413"/>
      <c r="CWV286" s="413"/>
      <c r="CWW286" s="414"/>
      <c r="CWX286" s="414"/>
      <c r="CWY286" s="413"/>
      <c r="CWZ286" s="413"/>
      <c r="CXA286" s="413"/>
      <c r="CXB286" s="413"/>
      <c r="CXC286" s="413"/>
      <c r="CXD286" s="413"/>
      <c r="CXE286" s="413"/>
      <c r="CXF286" s="414"/>
      <c r="CXG286" s="414"/>
      <c r="CXH286" s="413"/>
      <c r="CXI286" s="413"/>
      <c r="CXJ286" s="414"/>
      <c r="CXK286" s="414"/>
      <c r="CXL286" s="413"/>
      <c r="CXM286" s="413"/>
      <c r="CXN286" s="413"/>
      <c r="CXO286" s="413"/>
      <c r="CXP286" s="413"/>
      <c r="CXQ286" s="407"/>
      <c r="CXR286" s="439"/>
      <c r="CXS286" s="413"/>
      <c r="CXT286" s="413"/>
      <c r="CXU286" s="413"/>
      <c r="CXV286" s="413"/>
      <c r="CXW286" s="413"/>
      <c r="CXX286" s="413"/>
      <c r="CXY286" s="413"/>
      <c r="CXZ286" s="412"/>
      <c r="CYA286" s="412"/>
      <c r="CYB286" s="412"/>
      <c r="CYC286" s="412"/>
      <c r="CYD286" s="412"/>
      <c r="CYE286" s="412"/>
      <c r="CYF286" s="412"/>
      <c r="CYG286" s="412"/>
      <c r="CYH286" s="412"/>
      <c r="CYI286" s="412"/>
      <c r="CYJ286" s="412"/>
      <c r="CYK286" s="412"/>
      <c r="CYL286" s="412"/>
      <c r="CYM286" s="412"/>
      <c r="CYN286" s="412"/>
      <c r="CYO286" s="412"/>
      <c r="CYP286" s="412"/>
      <c r="CYQ286" s="412"/>
      <c r="CYR286" s="412"/>
      <c r="CYS286" s="412"/>
      <c r="CYT286" s="412"/>
      <c r="CYU286" s="412"/>
      <c r="CYV286" s="412"/>
      <c r="CYW286" s="412"/>
      <c r="CYX286" s="412"/>
      <c r="CYY286" s="412"/>
      <c r="CYZ286" s="412"/>
      <c r="CZA286" s="412"/>
      <c r="CZB286" s="412"/>
      <c r="CZC286" s="412"/>
      <c r="CZD286" s="412"/>
      <c r="CZE286" s="412"/>
      <c r="CZF286" s="412"/>
      <c r="CZG286" s="412"/>
      <c r="CZH286" s="412"/>
      <c r="CZI286" s="412"/>
      <c r="CZJ286" s="412"/>
      <c r="CZK286" s="412"/>
      <c r="CZL286" s="412"/>
      <c r="CZM286" s="412"/>
      <c r="CZN286" s="412"/>
      <c r="CZO286" s="412"/>
      <c r="CZP286" s="412"/>
      <c r="CZQ286" s="412"/>
      <c r="CZR286" s="413"/>
      <c r="CZS286" s="413"/>
      <c r="CZT286" s="413"/>
      <c r="CZU286" s="413"/>
      <c r="CZV286" s="413"/>
      <c r="CZW286" s="413"/>
      <c r="CZX286" s="413"/>
      <c r="CZY286" s="413"/>
      <c r="CZZ286" s="413"/>
      <c r="DAA286" s="413"/>
      <c r="DAB286" s="413"/>
      <c r="DAC286" s="413"/>
      <c r="DAD286" s="413"/>
      <c r="DAE286" s="413"/>
      <c r="DAF286" s="413"/>
      <c r="DAG286" s="413"/>
      <c r="DAH286" s="413"/>
      <c r="DAI286" s="413"/>
      <c r="DAJ286" s="413"/>
      <c r="DAK286" s="413"/>
      <c r="DAL286" s="413"/>
      <c r="DAM286" s="413"/>
      <c r="DAN286" s="413"/>
      <c r="DAO286" s="413"/>
      <c r="DAP286" s="414"/>
      <c r="DAQ286" s="414"/>
      <c r="DAR286" s="414"/>
      <c r="DAS286" s="414"/>
      <c r="DAT286" s="414"/>
      <c r="DAU286" s="413"/>
      <c r="DAV286" s="413"/>
      <c r="DAW286" s="414"/>
      <c r="DAX286" s="414"/>
      <c r="DAY286" s="413"/>
      <c r="DAZ286" s="413"/>
      <c r="DBA286" s="414"/>
      <c r="DBB286" s="414"/>
      <c r="DBC286" s="413"/>
      <c r="DBD286" s="413"/>
      <c r="DBE286" s="413"/>
      <c r="DBF286" s="413"/>
      <c r="DBG286" s="413"/>
      <c r="DBH286" s="413"/>
      <c r="DBI286" s="413"/>
      <c r="DBJ286" s="414"/>
      <c r="DBK286" s="414"/>
      <c r="DBL286" s="413"/>
      <c r="DBM286" s="413"/>
      <c r="DBN286" s="414"/>
      <c r="DBO286" s="414"/>
      <c r="DBP286" s="413"/>
      <c r="DBQ286" s="413"/>
      <c r="DBR286" s="413"/>
      <c r="DBS286" s="413"/>
      <c r="DBT286" s="413"/>
      <c r="DBU286" s="407"/>
      <c r="DBV286" s="439"/>
      <c r="DBW286" s="413"/>
      <c r="DBX286" s="413"/>
      <c r="DBY286" s="413"/>
      <c r="DBZ286" s="413"/>
      <c r="DCA286" s="413"/>
      <c r="DCB286" s="413"/>
      <c r="DCC286" s="413"/>
      <c r="DCD286" s="412"/>
      <c r="DCE286" s="412"/>
      <c r="DCF286" s="412"/>
      <c r="DCG286" s="412"/>
      <c r="DCH286" s="412"/>
      <c r="DCI286" s="412"/>
      <c r="DCJ286" s="412"/>
      <c r="DCK286" s="412"/>
      <c r="DCL286" s="412"/>
      <c r="DCM286" s="412"/>
      <c r="DCN286" s="412"/>
      <c r="DCO286" s="412"/>
      <c r="DCP286" s="412"/>
      <c r="DCQ286" s="412"/>
      <c r="DCR286" s="412"/>
      <c r="DCS286" s="412"/>
      <c r="DCT286" s="412"/>
      <c r="DCU286" s="412"/>
      <c r="DCV286" s="412"/>
      <c r="DCW286" s="412"/>
      <c r="DCX286" s="412"/>
      <c r="DCY286" s="412"/>
      <c r="DCZ286" s="412"/>
      <c r="DDA286" s="412"/>
      <c r="DDB286" s="412"/>
      <c r="DDC286" s="412"/>
      <c r="DDD286" s="412"/>
      <c r="DDE286" s="412"/>
      <c r="DDF286" s="412"/>
      <c r="DDG286" s="412"/>
      <c r="DDH286" s="412"/>
      <c r="DDI286" s="412"/>
      <c r="DDJ286" s="412"/>
      <c r="DDK286" s="412"/>
      <c r="DDL286" s="412"/>
      <c r="DDM286" s="412"/>
      <c r="DDN286" s="412"/>
      <c r="DDO286" s="412"/>
      <c r="DDP286" s="412"/>
      <c r="DDQ286" s="412"/>
      <c r="DDR286" s="412"/>
      <c r="DDS286" s="412"/>
      <c r="DDT286" s="412"/>
      <c r="DDU286" s="412"/>
      <c r="DDV286" s="413"/>
      <c r="DDW286" s="413"/>
      <c r="DDX286" s="413"/>
      <c r="DDY286" s="413"/>
      <c r="DDZ286" s="413"/>
      <c r="DEA286" s="413"/>
      <c r="DEB286" s="413"/>
      <c r="DEC286" s="413"/>
      <c r="DED286" s="413"/>
      <c r="DEE286" s="413"/>
      <c r="DEF286" s="413"/>
      <c r="DEG286" s="413"/>
      <c r="DEH286" s="413"/>
      <c r="DEI286" s="413"/>
      <c r="DEJ286" s="413"/>
      <c r="DEK286" s="413"/>
      <c r="DEL286" s="413"/>
      <c r="DEM286" s="413"/>
      <c r="DEN286" s="413"/>
      <c r="DEO286" s="413"/>
      <c r="DEP286" s="413"/>
      <c r="DEQ286" s="413"/>
      <c r="DER286" s="413"/>
      <c r="DES286" s="413"/>
      <c r="DET286" s="414"/>
      <c r="DEU286" s="414"/>
      <c r="DEV286" s="414"/>
      <c r="DEW286" s="414"/>
      <c r="DEX286" s="414"/>
      <c r="DEY286" s="413"/>
      <c r="DEZ286" s="413"/>
      <c r="DFA286" s="414"/>
      <c r="DFB286" s="414"/>
      <c r="DFC286" s="413"/>
      <c r="DFD286" s="413"/>
      <c r="DFE286" s="414"/>
      <c r="DFF286" s="414"/>
      <c r="DFG286" s="413"/>
      <c r="DFH286" s="413"/>
      <c r="DFI286" s="413"/>
      <c r="DFJ286" s="413"/>
      <c r="DFK286" s="413"/>
      <c r="DFL286" s="413"/>
      <c r="DFM286" s="413"/>
      <c r="DFN286" s="414"/>
      <c r="DFO286" s="414"/>
      <c r="DFP286" s="413"/>
      <c r="DFQ286" s="413"/>
      <c r="DFR286" s="414"/>
      <c r="DFS286" s="414"/>
      <c r="DFT286" s="413"/>
      <c r="DFU286" s="413"/>
      <c r="DFV286" s="413"/>
      <c r="DFW286" s="413"/>
      <c r="DFX286" s="413"/>
      <c r="DFY286" s="407"/>
      <c r="DFZ286" s="439"/>
      <c r="DGA286" s="413"/>
      <c r="DGB286" s="413"/>
      <c r="DGC286" s="413"/>
      <c r="DGD286" s="413"/>
      <c r="DGE286" s="413"/>
      <c r="DGF286" s="413"/>
      <c r="DGG286" s="413"/>
      <c r="DGH286" s="412"/>
      <c r="DGI286" s="412"/>
      <c r="DGJ286" s="412"/>
      <c r="DGK286" s="412"/>
      <c r="DGL286" s="412"/>
      <c r="DGM286" s="412"/>
      <c r="DGN286" s="412"/>
      <c r="DGO286" s="412"/>
      <c r="DGP286" s="412"/>
      <c r="DGQ286" s="412"/>
      <c r="DGR286" s="412"/>
      <c r="DGS286" s="412"/>
      <c r="DGT286" s="412"/>
      <c r="DGU286" s="412"/>
      <c r="DGV286" s="412"/>
      <c r="DGW286" s="412"/>
      <c r="DGX286" s="412"/>
      <c r="DGY286" s="412"/>
      <c r="DGZ286" s="412"/>
      <c r="DHA286" s="412"/>
      <c r="DHB286" s="412"/>
      <c r="DHC286" s="412"/>
      <c r="DHD286" s="412"/>
      <c r="DHE286" s="412"/>
      <c r="DHF286" s="412"/>
      <c r="DHG286" s="412"/>
      <c r="DHH286" s="412"/>
      <c r="DHI286" s="412"/>
      <c r="DHJ286" s="412"/>
      <c r="DHK286" s="412"/>
      <c r="DHL286" s="412"/>
      <c r="DHM286" s="412"/>
      <c r="DHN286" s="412"/>
      <c r="DHO286" s="412"/>
      <c r="DHP286" s="412"/>
      <c r="DHQ286" s="412"/>
      <c r="DHR286" s="412"/>
      <c r="DHS286" s="412"/>
      <c r="DHT286" s="412"/>
      <c r="DHU286" s="412"/>
      <c r="DHV286" s="412"/>
      <c r="DHW286" s="412"/>
      <c r="DHX286" s="412"/>
      <c r="DHY286" s="412"/>
      <c r="DHZ286" s="413"/>
      <c r="DIA286" s="413"/>
      <c r="DIB286" s="413"/>
      <c r="DIC286" s="413"/>
      <c r="DID286" s="413"/>
      <c r="DIE286" s="413"/>
      <c r="DIF286" s="413"/>
      <c r="DIG286" s="413"/>
      <c r="DIH286" s="413"/>
      <c r="DII286" s="413"/>
      <c r="DIJ286" s="413"/>
      <c r="DIK286" s="413"/>
      <c r="DIL286" s="413"/>
      <c r="DIM286" s="413"/>
      <c r="DIN286" s="413"/>
      <c r="DIO286" s="413"/>
      <c r="DIP286" s="413"/>
      <c r="DIQ286" s="413"/>
      <c r="DIR286" s="413"/>
      <c r="DIS286" s="413"/>
      <c r="DIT286" s="413"/>
      <c r="DIU286" s="413"/>
      <c r="DIV286" s="413"/>
      <c r="DIW286" s="413"/>
      <c r="DIX286" s="414"/>
      <c r="DIY286" s="414"/>
      <c r="DIZ286" s="414"/>
      <c r="DJA286" s="414"/>
      <c r="DJB286" s="414"/>
      <c r="DJC286" s="413"/>
      <c r="DJD286" s="413"/>
      <c r="DJE286" s="414"/>
      <c r="DJF286" s="414"/>
      <c r="DJG286" s="413"/>
      <c r="DJH286" s="413"/>
      <c r="DJI286" s="414"/>
      <c r="DJJ286" s="414"/>
      <c r="DJK286" s="413"/>
      <c r="DJL286" s="413"/>
      <c r="DJM286" s="413"/>
      <c r="DJN286" s="413"/>
      <c r="DJO286" s="413"/>
      <c r="DJP286" s="413"/>
      <c r="DJQ286" s="413"/>
      <c r="DJR286" s="414"/>
      <c r="DJS286" s="414"/>
      <c r="DJT286" s="413"/>
      <c r="DJU286" s="413"/>
      <c r="DJV286" s="414"/>
      <c r="DJW286" s="414"/>
      <c r="DJX286" s="413"/>
      <c r="DJY286" s="413"/>
      <c r="DJZ286" s="413"/>
      <c r="DKA286" s="413"/>
      <c r="DKB286" s="413"/>
      <c r="DKC286" s="407"/>
      <c r="DKD286" s="439"/>
      <c r="DKE286" s="413"/>
      <c r="DKF286" s="413"/>
      <c r="DKG286" s="413"/>
      <c r="DKH286" s="413"/>
      <c r="DKI286" s="413"/>
      <c r="DKJ286" s="413"/>
      <c r="DKK286" s="413"/>
      <c r="DKL286" s="412"/>
      <c r="DKM286" s="412"/>
      <c r="DKN286" s="412"/>
      <c r="DKO286" s="412"/>
      <c r="DKP286" s="412"/>
      <c r="DKQ286" s="412"/>
      <c r="DKR286" s="412"/>
      <c r="DKS286" s="412"/>
      <c r="DKT286" s="412"/>
      <c r="DKU286" s="412"/>
      <c r="DKV286" s="412"/>
      <c r="DKW286" s="412"/>
      <c r="DKX286" s="412"/>
      <c r="DKY286" s="412"/>
      <c r="DKZ286" s="412"/>
      <c r="DLA286" s="412"/>
      <c r="DLB286" s="412"/>
      <c r="DLC286" s="412"/>
      <c r="DLD286" s="412"/>
      <c r="DLE286" s="412"/>
      <c r="DLF286" s="412"/>
      <c r="DLG286" s="412"/>
      <c r="DLH286" s="412"/>
      <c r="DLI286" s="412"/>
      <c r="DLJ286" s="412"/>
      <c r="DLK286" s="412"/>
      <c r="DLL286" s="412"/>
      <c r="DLM286" s="412"/>
      <c r="DLN286" s="412"/>
      <c r="DLO286" s="412"/>
      <c r="DLP286" s="412"/>
      <c r="DLQ286" s="412"/>
      <c r="DLR286" s="412"/>
      <c r="DLS286" s="412"/>
      <c r="DLT286" s="412"/>
      <c r="DLU286" s="412"/>
      <c r="DLV286" s="412"/>
      <c r="DLW286" s="412"/>
      <c r="DLX286" s="412"/>
      <c r="DLY286" s="412"/>
      <c r="DLZ286" s="412"/>
      <c r="DMA286" s="412"/>
      <c r="DMB286" s="412"/>
      <c r="DMC286" s="412"/>
      <c r="DMD286" s="413"/>
      <c r="DME286" s="413"/>
      <c r="DMF286" s="413"/>
      <c r="DMG286" s="413"/>
      <c r="DMH286" s="413"/>
      <c r="DMI286" s="413"/>
      <c r="DMJ286" s="413"/>
      <c r="DMK286" s="413"/>
      <c r="DML286" s="413"/>
      <c r="DMM286" s="413"/>
      <c r="DMN286" s="413"/>
      <c r="DMO286" s="413"/>
      <c r="DMP286" s="413"/>
      <c r="DMQ286" s="413"/>
      <c r="DMR286" s="413"/>
      <c r="DMS286" s="413"/>
      <c r="DMT286" s="413"/>
      <c r="DMU286" s="413"/>
      <c r="DMV286" s="413"/>
      <c r="DMW286" s="413"/>
      <c r="DMX286" s="413"/>
      <c r="DMY286" s="413"/>
      <c r="DMZ286" s="413"/>
      <c r="DNA286" s="413"/>
      <c r="DNB286" s="414"/>
      <c r="DNC286" s="414"/>
      <c r="DND286" s="414"/>
      <c r="DNE286" s="414"/>
      <c r="DNF286" s="414"/>
      <c r="DNG286" s="413"/>
      <c r="DNH286" s="413"/>
      <c r="DNI286" s="414"/>
      <c r="DNJ286" s="414"/>
      <c r="DNK286" s="413"/>
      <c r="DNL286" s="413"/>
      <c r="DNM286" s="414"/>
      <c r="DNN286" s="414"/>
      <c r="DNO286" s="413"/>
      <c r="DNP286" s="413"/>
      <c r="DNQ286" s="413"/>
      <c r="DNR286" s="413"/>
      <c r="DNS286" s="413"/>
      <c r="DNT286" s="413"/>
      <c r="DNU286" s="413"/>
      <c r="DNV286" s="414"/>
      <c r="DNW286" s="414"/>
      <c r="DNX286" s="413"/>
      <c r="DNY286" s="413"/>
      <c r="DNZ286" s="414"/>
      <c r="DOA286" s="414"/>
      <c r="DOB286" s="413"/>
      <c r="DOC286" s="413"/>
      <c r="DOD286" s="413"/>
      <c r="DOE286" s="413"/>
      <c r="DOF286" s="413"/>
      <c r="DOG286" s="407"/>
      <c r="DOH286" s="439"/>
      <c r="DOI286" s="413"/>
      <c r="DOJ286" s="413"/>
      <c r="DOK286" s="413"/>
      <c r="DOL286" s="413"/>
      <c r="DOM286" s="413"/>
      <c r="DON286" s="413"/>
      <c r="DOO286" s="413"/>
      <c r="DOP286" s="412"/>
      <c r="DOQ286" s="412"/>
      <c r="DOR286" s="412"/>
      <c r="DOS286" s="412"/>
      <c r="DOT286" s="412"/>
      <c r="DOU286" s="412"/>
      <c r="DOV286" s="412"/>
      <c r="DOW286" s="412"/>
      <c r="DOX286" s="412"/>
      <c r="DOY286" s="412"/>
      <c r="DOZ286" s="412"/>
      <c r="DPA286" s="412"/>
      <c r="DPB286" s="412"/>
      <c r="DPC286" s="412"/>
      <c r="DPD286" s="412"/>
      <c r="DPE286" s="412"/>
      <c r="DPF286" s="412"/>
      <c r="DPG286" s="412"/>
      <c r="DPH286" s="412"/>
      <c r="DPI286" s="412"/>
      <c r="DPJ286" s="412"/>
      <c r="DPK286" s="412"/>
      <c r="DPL286" s="412"/>
      <c r="DPM286" s="412"/>
      <c r="DPN286" s="412"/>
      <c r="DPO286" s="412"/>
      <c r="DPP286" s="412"/>
      <c r="DPQ286" s="412"/>
      <c r="DPR286" s="412"/>
      <c r="DPS286" s="412"/>
      <c r="DPT286" s="412"/>
      <c r="DPU286" s="412"/>
      <c r="DPV286" s="412"/>
      <c r="DPW286" s="412"/>
      <c r="DPX286" s="412"/>
      <c r="DPY286" s="412"/>
      <c r="DPZ286" s="412"/>
      <c r="DQA286" s="412"/>
      <c r="DQB286" s="412"/>
      <c r="DQC286" s="412"/>
      <c r="DQD286" s="412"/>
      <c r="DQE286" s="412"/>
      <c r="DQF286" s="412"/>
      <c r="DQG286" s="412"/>
      <c r="DQH286" s="413"/>
      <c r="DQI286" s="413"/>
      <c r="DQJ286" s="413"/>
      <c r="DQK286" s="413"/>
      <c r="DQL286" s="413"/>
      <c r="DQM286" s="413"/>
      <c r="DQN286" s="413"/>
      <c r="DQO286" s="413"/>
      <c r="DQP286" s="413"/>
      <c r="DQQ286" s="413"/>
      <c r="DQR286" s="413"/>
      <c r="DQS286" s="413"/>
      <c r="DQT286" s="413"/>
      <c r="DQU286" s="413"/>
      <c r="DQV286" s="413"/>
      <c r="DQW286" s="413"/>
      <c r="DQX286" s="413"/>
      <c r="DQY286" s="413"/>
      <c r="DQZ286" s="413"/>
      <c r="DRA286" s="413"/>
      <c r="DRB286" s="413"/>
      <c r="DRC286" s="413"/>
      <c r="DRD286" s="413"/>
      <c r="DRE286" s="413"/>
      <c r="DRF286" s="414"/>
      <c r="DRG286" s="414"/>
      <c r="DRH286" s="414"/>
      <c r="DRI286" s="414"/>
      <c r="DRJ286" s="414"/>
      <c r="DRK286" s="413"/>
      <c r="DRL286" s="413"/>
      <c r="DRM286" s="414"/>
      <c r="DRN286" s="414"/>
      <c r="DRO286" s="413"/>
      <c r="DRP286" s="413"/>
      <c r="DRQ286" s="414"/>
      <c r="DRR286" s="414"/>
      <c r="DRS286" s="413"/>
      <c r="DRT286" s="413"/>
      <c r="DRU286" s="413"/>
      <c r="DRV286" s="413"/>
      <c r="DRW286" s="413"/>
      <c r="DRX286" s="413"/>
      <c r="DRY286" s="413"/>
      <c r="DRZ286" s="414"/>
      <c r="DSA286" s="414"/>
      <c r="DSB286" s="413"/>
      <c r="DSC286" s="413"/>
      <c r="DSD286" s="414"/>
      <c r="DSE286" s="414"/>
      <c r="DSF286" s="413"/>
      <c r="DSG286" s="413"/>
      <c r="DSH286" s="413"/>
      <c r="DSI286" s="413"/>
      <c r="DSJ286" s="413"/>
      <c r="DSK286" s="407"/>
      <c r="DSL286" s="439"/>
      <c r="DSM286" s="413"/>
      <c r="DSN286" s="413"/>
      <c r="DSO286" s="413"/>
      <c r="DSP286" s="413"/>
      <c r="DSQ286" s="413"/>
      <c r="DSR286" s="413"/>
      <c r="DSS286" s="413"/>
      <c r="DST286" s="412"/>
      <c r="DSU286" s="412"/>
      <c r="DSV286" s="412"/>
      <c r="DSW286" s="412"/>
      <c r="DSX286" s="412"/>
      <c r="DSY286" s="412"/>
      <c r="DSZ286" s="412"/>
      <c r="DTA286" s="412"/>
      <c r="DTB286" s="412"/>
      <c r="DTC286" s="412"/>
      <c r="DTD286" s="412"/>
      <c r="DTE286" s="412"/>
      <c r="DTF286" s="412"/>
      <c r="DTG286" s="412"/>
      <c r="DTH286" s="412"/>
      <c r="DTI286" s="412"/>
      <c r="DTJ286" s="412"/>
      <c r="DTK286" s="412"/>
      <c r="DTL286" s="412"/>
      <c r="DTM286" s="412"/>
      <c r="DTN286" s="412"/>
      <c r="DTO286" s="412"/>
      <c r="DTP286" s="412"/>
      <c r="DTQ286" s="412"/>
      <c r="DTR286" s="412"/>
      <c r="DTS286" s="412"/>
      <c r="DTT286" s="412"/>
      <c r="DTU286" s="412"/>
      <c r="DTV286" s="412"/>
      <c r="DTW286" s="412"/>
      <c r="DTX286" s="412"/>
      <c r="DTY286" s="412"/>
      <c r="DTZ286" s="412"/>
      <c r="DUA286" s="412"/>
      <c r="DUB286" s="412"/>
      <c r="DUC286" s="412"/>
      <c r="DUD286" s="412"/>
      <c r="DUE286" s="412"/>
      <c r="DUF286" s="412"/>
      <c r="DUG286" s="412"/>
      <c r="DUH286" s="412"/>
      <c r="DUI286" s="412"/>
      <c r="DUJ286" s="412"/>
      <c r="DUK286" s="412"/>
      <c r="DUL286" s="413"/>
      <c r="DUM286" s="413"/>
      <c r="DUN286" s="413"/>
      <c r="DUO286" s="413"/>
      <c r="DUP286" s="413"/>
      <c r="DUQ286" s="413"/>
      <c r="DUR286" s="413"/>
      <c r="DUS286" s="413"/>
      <c r="DUT286" s="413"/>
      <c r="DUU286" s="413"/>
      <c r="DUV286" s="413"/>
      <c r="DUW286" s="413"/>
      <c r="DUX286" s="413"/>
      <c r="DUY286" s="413"/>
      <c r="DUZ286" s="413"/>
      <c r="DVA286" s="413"/>
      <c r="DVB286" s="413"/>
      <c r="DVC286" s="413"/>
      <c r="DVD286" s="413"/>
      <c r="DVE286" s="413"/>
      <c r="DVF286" s="413"/>
      <c r="DVG286" s="413"/>
      <c r="DVH286" s="413"/>
      <c r="DVI286" s="413"/>
      <c r="DVJ286" s="414"/>
      <c r="DVK286" s="414"/>
      <c r="DVL286" s="414"/>
      <c r="DVM286" s="414"/>
      <c r="DVN286" s="414"/>
      <c r="DVO286" s="413"/>
      <c r="DVP286" s="413"/>
      <c r="DVQ286" s="414"/>
      <c r="DVR286" s="414"/>
      <c r="DVS286" s="413"/>
      <c r="DVT286" s="413"/>
      <c r="DVU286" s="414"/>
      <c r="DVV286" s="414"/>
      <c r="DVW286" s="413"/>
      <c r="DVX286" s="413"/>
      <c r="DVY286" s="413"/>
      <c r="DVZ286" s="413"/>
      <c r="DWA286" s="413"/>
      <c r="DWB286" s="413"/>
      <c r="DWC286" s="413"/>
      <c r="DWD286" s="414"/>
      <c r="DWE286" s="414"/>
      <c r="DWF286" s="413"/>
      <c r="DWG286" s="413"/>
      <c r="DWH286" s="414"/>
      <c r="DWI286" s="414"/>
      <c r="DWJ286" s="413"/>
      <c r="DWK286" s="413"/>
      <c r="DWL286" s="413"/>
      <c r="DWM286" s="413"/>
      <c r="DWN286" s="413"/>
      <c r="DWO286" s="407"/>
      <c r="DWP286" s="439"/>
      <c r="DWQ286" s="413"/>
      <c r="DWR286" s="413"/>
      <c r="DWS286" s="413"/>
      <c r="DWT286" s="413"/>
      <c r="DWU286" s="413"/>
      <c r="DWV286" s="413"/>
      <c r="DWW286" s="413"/>
      <c r="DWX286" s="412"/>
      <c r="DWY286" s="412"/>
      <c r="DWZ286" s="412"/>
      <c r="DXA286" s="412"/>
      <c r="DXB286" s="412"/>
      <c r="DXC286" s="412"/>
      <c r="DXD286" s="412"/>
      <c r="DXE286" s="412"/>
      <c r="DXF286" s="412"/>
      <c r="DXG286" s="412"/>
      <c r="DXH286" s="412"/>
      <c r="DXI286" s="412"/>
      <c r="DXJ286" s="412"/>
      <c r="DXK286" s="412"/>
      <c r="DXL286" s="412"/>
      <c r="DXM286" s="412"/>
      <c r="DXN286" s="412"/>
      <c r="DXO286" s="412"/>
      <c r="DXP286" s="412"/>
      <c r="DXQ286" s="412"/>
      <c r="DXR286" s="412"/>
      <c r="DXS286" s="412"/>
      <c r="DXT286" s="412"/>
      <c r="DXU286" s="412"/>
      <c r="DXV286" s="412"/>
      <c r="DXW286" s="412"/>
      <c r="DXX286" s="412"/>
      <c r="DXY286" s="412"/>
      <c r="DXZ286" s="412"/>
      <c r="DYA286" s="412"/>
      <c r="DYB286" s="412"/>
      <c r="DYC286" s="412"/>
      <c r="DYD286" s="412"/>
      <c r="DYE286" s="412"/>
      <c r="DYF286" s="412"/>
      <c r="DYG286" s="412"/>
      <c r="DYH286" s="412"/>
      <c r="DYI286" s="412"/>
      <c r="DYJ286" s="412"/>
      <c r="DYK286" s="412"/>
      <c r="DYL286" s="412"/>
      <c r="DYM286" s="412"/>
      <c r="DYN286" s="412"/>
      <c r="DYO286" s="412"/>
      <c r="DYP286" s="413"/>
      <c r="DYQ286" s="413"/>
      <c r="DYR286" s="413"/>
      <c r="DYS286" s="413"/>
      <c r="DYT286" s="413"/>
      <c r="DYU286" s="413"/>
      <c r="DYV286" s="413"/>
      <c r="DYW286" s="413"/>
      <c r="DYX286" s="413"/>
      <c r="DYY286" s="413"/>
      <c r="DYZ286" s="413"/>
      <c r="DZA286" s="413"/>
      <c r="DZB286" s="413"/>
      <c r="DZC286" s="413"/>
      <c r="DZD286" s="413"/>
      <c r="DZE286" s="413"/>
      <c r="DZF286" s="413"/>
      <c r="DZG286" s="413"/>
      <c r="DZH286" s="413"/>
      <c r="DZI286" s="413"/>
      <c r="DZJ286" s="413"/>
      <c r="DZK286" s="413"/>
      <c r="DZL286" s="413"/>
      <c r="DZM286" s="413"/>
      <c r="DZN286" s="414"/>
      <c r="DZO286" s="414"/>
      <c r="DZP286" s="414"/>
      <c r="DZQ286" s="414"/>
      <c r="DZR286" s="414"/>
      <c r="DZS286" s="413"/>
      <c r="DZT286" s="413"/>
      <c r="DZU286" s="414"/>
      <c r="DZV286" s="414"/>
      <c r="DZW286" s="413"/>
      <c r="DZX286" s="413"/>
      <c r="DZY286" s="414"/>
      <c r="DZZ286" s="414"/>
      <c r="EAA286" s="413"/>
      <c r="EAB286" s="413"/>
      <c r="EAC286" s="413"/>
      <c r="EAD286" s="413"/>
      <c r="EAE286" s="413"/>
      <c r="EAF286" s="413"/>
      <c r="EAG286" s="413"/>
      <c r="EAH286" s="414"/>
      <c r="EAI286" s="414"/>
      <c r="EAJ286" s="413"/>
      <c r="EAK286" s="413"/>
      <c r="EAL286" s="414"/>
      <c r="EAM286" s="414"/>
      <c r="EAN286" s="413"/>
      <c r="EAO286" s="413"/>
      <c r="EAP286" s="413"/>
      <c r="EAQ286" s="413"/>
      <c r="EAR286" s="413"/>
      <c r="EAS286" s="407"/>
      <c r="EAT286" s="439"/>
      <c r="EAU286" s="413"/>
      <c r="EAV286" s="413"/>
      <c r="EAW286" s="413"/>
      <c r="EAX286" s="413"/>
      <c r="EAY286" s="413"/>
      <c r="EAZ286" s="413"/>
      <c r="EBA286" s="413"/>
      <c r="EBB286" s="412"/>
      <c r="EBC286" s="412"/>
      <c r="EBD286" s="412"/>
      <c r="EBE286" s="412"/>
      <c r="EBF286" s="412"/>
      <c r="EBG286" s="412"/>
      <c r="EBH286" s="412"/>
      <c r="EBI286" s="412"/>
      <c r="EBJ286" s="412"/>
      <c r="EBK286" s="412"/>
      <c r="EBL286" s="412"/>
      <c r="EBM286" s="412"/>
      <c r="EBN286" s="412"/>
      <c r="EBO286" s="412"/>
      <c r="EBP286" s="412"/>
      <c r="EBQ286" s="412"/>
      <c r="EBR286" s="412"/>
      <c r="EBS286" s="412"/>
      <c r="EBT286" s="412"/>
      <c r="EBU286" s="412"/>
      <c r="EBV286" s="412"/>
      <c r="EBW286" s="412"/>
      <c r="EBX286" s="412"/>
      <c r="EBY286" s="412"/>
      <c r="EBZ286" s="412"/>
      <c r="ECA286" s="412"/>
      <c r="ECB286" s="412"/>
      <c r="ECC286" s="412"/>
      <c r="ECD286" s="412"/>
      <c r="ECE286" s="412"/>
      <c r="ECF286" s="412"/>
      <c r="ECG286" s="412"/>
      <c r="ECH286" s="412"/>
      <c r="ECI286" s="412"/>
      <c r="ECJ286" s="412"/>
      <c r="ECK286" s="412"/>
      <c r="ECL286" s="412"/>
      <c r="ECM286" s="412"/>
      <c r="ECN286" s="412"/>
      <c r="ECO286" s="412"/>
      <c r="ECP286" s="412"/>
      <c r="ECQ286" s="412"/>
      <c r="ECR286" s="412"/>
      <c r="ECS286" s="412"/>
      <c r="ECT286" s="413"/>
      <c r="ECU286" s="413"/>
      <c r="ECV286" s="413"/>
      <c r="ECW286" s="413"/>
      <c r="ECX286" s="413"/>
      <c r="ECY286" s="413"/>
      <c r="ECZ286" s="413"/>
      <c r="EDA286" s="413"/>
      <c r="EDB286" s="413"/>
      <c r="EDC286" s="413"/>
      <c r="EDD286" s="413"/>
      <c r="EDE286" s="413"/>
      <c r="EDF286" s="413"/>
      <c r="EDG286" s="413"/>
      <c r="EDH286" s="413"/>
      <c r="EDI286" s="413"/>
      <c r="EDJ286" s="413"/>
      <c r="EDK286" s="413"/>
      <c r="EDL286" s="413"/>
      <c r="EDM286" s="413"/>
      <c r="EDN286" s="413"/>
      <c r="EDO286" s="413"/>
      <c r="EDP286" s="413"/>
      <c r="EDQ286" s="413"/>
      <c r="EDR286" s="414"/>
      <c r="EDS286" s="414"/>
      <c r="EDT286" s="414"/>
      <c r="EDU286" s="414"/>
      <c r="EDV286" s="414"/>
      <c r="EDW286" s="413"/>
      <c r="EDX286" s="413"/>
      <c r="EDY286" s="414"/>
      <c r="EDZ286" s="414"/>
      <c r="EEA286" s="413"/>
      <c r="EEB286" s="413"/>
      <c r="EEC286" s="414"/>
      <c r="EED286" s="414"/>
      <c r="EEE286" s="413"/>
      <c r="EEF286" s="413"/>
      <c r="EEG286" s="413"/>
      <c r="EEH286" s="413"/>
      <c r="EEI286" s="413"/>
      <c r="EEJ286" s="413"/>
      <c r="EEK286" s="413"/>
      <c r="EEL286" s="414"/>
      <c r="EEM286" s="414"/>
      <c r="EEN286" s="413"/>
      <c r="EEO286" s="413"/>
      <c r="EEP286" s="414"/>
      <c r="EEQ286" s="414"/>
      <c r="EER286" s="413"/>
      <c r="EES286" s="413"/>
      <c r="EET286" s="413"/>
      <c r="EEU286" s="413"/>
      <c r="EEV286" s="413"/>
      <c r="EEW286" s="407"/>
      <c r="EEX286" s="439"/>
      <c r="EEY286" s="413"/>
      <c r="EEZ286" s="413"/>
      <c r="EFA286" s="413"/>
      <c r="EFB286" s="413"/>
      <c r="EFC286" s="413"/>
      <c r="EFD286" s="413"/>
      <c r="EFE286" s="413"/>
      <c r="EFF286" s="412"/>
      <c r="EFG286" s="412"/>
      <c r="EFH286" s="412"/>
      <c r="EFI286" s="412"/>
      <c r="EFJ286" s="412"/>
      <c r="EFK286" s="412"/>
      <c r="EFL286" s="412"/>
      <c r="EFM286" s="412"/>
      <c r="EFN286" s="412"/>
      <c r="EFO286" s="412"/>
      <c r="EFP286" s="412"/>
      <c r="EFQ286" s="412"/>
      <c r="EFR286" s="412"/>
      <c r="EFS286" s="412"/>
      <c r="EFT286" s="412"/>
      <c r="EFU286" s="412"/>
      <c r="EFV286" s="412"/>
      <c r="EFW286" s="412"/>
      <c r="EFX286" s="412"/>
      <c r="EFY286" s="412"/>
      <c r="EFZ286" s="412"/>
      <c r="EGA286" s="412"/>
      <c r="EGB286" s="412"/>
      <c r="EGC286" s="412"/>
      <c r="EGD286" s="412"/>
      <c r="EGE286" s="412"/>
      <c r="EGF286" s="412"/>
      <c r="EGG286" s="412"/>
      <c r="EGH286" s="412"/>
      <c r="EGI286" s="412"/>
      <c r="EGJ286" s="412"/>
      <c r="EGK286" s="412"/>
      <c r="EGL286" s="412"/>
      <c r="EGM286" s="412"/>
      <c r="EGN286" s="412"/>
      <c r="EGO286" s="412"/>
      <c r="EGP286" s="412"/>
      <c r="EGQ286" s="412"/>
      <c r="EGR286" s="412"/>
      <c r="EGS286" s="412"/>
      <c r="EGT286" s="412"/>
      <c r="EGU286" s="412"/>
      <c r="EGV286" s="412"/>
      <c r="EGW286" s="412"/>
      <c r="EGX286" s="413"/>
      <c r="EGY286" s="413"/>
      <c r="EGZ286" s="413"/>
      <c r="EHA286" s="413"/>
      <c r="EHB286" s="413"/>
      <c r="EHC286" s="413"/>
      <c r="EHD286" s="413"/>
      <c r="EHE286" s="413"/>
      <c r="EHF286" s="413"/>
      <c r="EHG286" s="413"/>
      <c r="EHH286" s="413"/>
      <c r="EHI286" s="413"/>
      <c r="EHJ286" s="413"/>
      <c r="EHK286" s="413"/>
      <c r="EHL286" s="413"/>
      <c r="EHM286" s="413"/>
      <c r="EHN286" s="413"/>
      <c r="EHO286" s="413"/>
      <c r="EHP286" s="413"/>
      <c r="EHQ286" s="413"/>
      <c r="EHR286" s="413"/>
      <c r="EHS286" s="413"/>
      <c r="EHT286" s="413"/>
      <c r="EHU286" s="413"/>
      <c r="EHV286" s="414"/>
      <c r="EHW286" s="414"/>
      <c r="EHX286" s="414"/>
      <c r="EHY286" s="414"/>
      <c r="EHZ286" s="414"/>
      <c r="EIA286" s="413"/>
      <c r="EIB286" s="413"/>
      <c r="EIC286" s="414"/>
      <c r="EID286" s="414"/>
      <c r="EIE286" s="413"/>
      <c r="EIF286" s="413"/>
      <c r="EIG286" s="414"/>
      <c r="EIH286" s="414"/>
      <c r="EII286" s="413"/>
      <c r="EIJ286" s="413"/>
      <c r="EIK286" s="413"/>
      <c r="EIL286" s="413"/>
      <c r="EIM286" s="413"/>
      <c r="EIN286" s="413"/>
      <c r="EIO286" s="413"/>
      <c r="EIP286" s="414"/>
      <c r="EIQ286" s="414"/>
      <c r="EIR286" s="413"/>
      <c r="EIS286" s="413"/>
      <c r="EIT286" s="414"/>
      <c r="EIU286" s="414"/>
      <c r="EIV286" s="413"/>
      <c r="EIW286" s="413"/>
      <c r="EIX286" s="413"/>
      <c r="EIY286" s="413"/>
      <c r="EIZ286" s="413"/>
      <c r="EJA286" s="407"/>
      <c r="EJB286" s="439"/>
      <c r="EJC286" s="413"/>
      <c r="EJD286" s="413"/>
      <c r="EJE286" s="413"/>
      <c r="EJF286" s="413"/>
      <c r="EJG286" s="413"/>
      <c r="EJH286" s="413"/>
      <c r="EJI286" s="413"/>
      <c r="EJJ286" s="412"/>
      <c r="EJK286" s="412"/>
      <c r="EJL286" s="412"/>
      <c r="EJM286" s="412"/>
      <c r="EJN286" s="412"/>
      <c r="EJO286" s="412"/>
      <c r="EJP286" s="412"/>
      <c r="EJQ286" s="412"/>
      <c r="EJR286" s="412"/>
      <c r="EJS286" s="412"/>
      <c r="EJT286" s="412"/>
      <c r="EJU286" s="412"/>
      <c r="EJV286" s="412"/>
      <c r="EJW286" s="412"/>
      <c r="EJX286" s="412"/>
      <c r="EJY286" s="412"/>
      <c r="EJZ286" s="412"/>
      <c r="EKA286" s="412"/>
      <c r="EKB286" s="412"/>
      <c r="EKC286" s="412"/>
      <c r="EKD286" s="412"/>
      <c r="EKE286" s="412"/>
      <c r="EKF286" s="412"/>
      <c r="EKG286" s="412"/>
      <c r="EKH286" s="412"/>
      <c r="EKI286" s="412"/>
      <c r="EKJ286" s="412"/>
      <c r="EKK286" s="412"/>
      <c r="EKL286" s="412"/>
      <c r="EKM286" s="412"/>
      <c r="EKN286" s="412"/>
      <c r="EKO286" s="412"/>
      <c r="EKP286" s="412"/>
      <c r="EKQ286" s="412"/>
      <c r="EKR286" s="412"/>
      <c r="EKS286" s="412"/>
      <c r="EKT286" s="412"/>
      <c r="EKU286" s="412"/>
      <c r="EKV286" s="412"/>
      <c r="EKW286" s="412"/>
      <c r="EKX286" s="412"/>
      <c r="EKY286" s="412"/>
      <c r="EKZ286" s="412"/>
      <c r="ELA286" s="412"/>
      <c r="ELB286" s="413"/>
      <c r="ELC286" s="413"/>
      <c r="ELD286" s="413"/>
      <c r="ELE286" s="413"/>
      <c r="ELF286" s="413"/>
      <c r="ELG286" s="413"/>
      <c r="ELH286" s="413"/>
      <c r="ELI286" s="413"/>
      <c r="ELJ286" s="413"/>
      <c r="ELK286" s="413"/>
      <c r="ELL286" s="413"/>
      <c r="ELM286" s="413"/>
      <c r="ELN286" s="413"/>
      <c r="ELO286" s="413"/>
      <c r="ELP286" s="413"/>
      <c r="ELQ286" s="413"/>
      <c r="ELR286" s="413"/>
      <c r="ELS286" s="413"/>
      <c r="ELT286" s="413"/>
      <c r="ELU286" s="413"/>
      <c r="ELV286" s="413"/>
      <c r="ELW286" s="413"/>
      <c r="ELX286" s="413"/>
      <c r="ELY286" s="413"/>
      <c r="ELZ286" s="414"/>
      <c r="EMA286" s="414"/>
      <c r="EMB286" s="414"/>
      <c r="EMC286" s="414"/>
      <c r="EMD286" s="414"/>
      <c r="EME286" s="413"/>
      <c r="EMF286" s="413"/>
      <c r="EMG286" s="414"/>
      <c r="EMH286" s="414"/>
      <c r="EMI286" s="413"/>
      <c r="EMJ286" s="413"/>
      <c r="EMK286" s="414"/>
      <c r="EML286" s="414"/>
      <c r="EMM286" s="413"/>
      <c r="EMN286" s="413"/>
      <c r="EMO286" s="413"/>
      <c r="EMP286" s="413"/>
      <c r="EMQ286" s="413"/>
      <c r="EMR286" s="413"/>
      <c r="EMS286" s="413"/>
      <c r="EMT286" s="414"/>
      <c r="EMU286" s="414"/>
      <c r="EMV286" s="413"/>
      <c r="EMW286" s="413"/>
      <c r="EMX286" s="414"/>
      <c r="EMY286" s="414"/>
      <c r="EMZ286" s="413"/>
      <c r="ENA286" s="413"/>
      <c r="ENB286" s="413"/>
      <c r="ENC286" s="413"/>
      <c r="END286" s="413"/>
      <c r="ENE286" s="407"/>
      <c r="ENF286" s="439"/>
      <c r="ENG286" s="413"/>
      <c r="ENH286" s="413"/>
      <c r="ENI286" s="413"/>
      <c r="ENJ286" s="413"/>
      <c r="ENK286" s="413"/>
      <c r="ENL286" s="413"/>
      <c r="ENM286" s="413"/>
      <c r="ENN286" s="412"/>
      <c r="ENO286" s="412"/>
      <c r="ENP286" s="412"/>
      <c r="ENQ286" s="412"/>
      <c r="ENR286" s="412"/>
      <c r="ENS286" s="412"/>
      <c r="ENT286" s="412"/>
      <c r="ENU286" s="412"/>
      <c r="ENV286" s="412"/>
      <c r="ENW286" s="412"/>
      <c r="ENX286" s="412"/>
      <c r="ENY286" s="412"/>
      <c r="ENZ286" s="412"/>
      <c r="EOA286" s="412"/>
      <c r="EOB286" s="412"/>
      <c r="EOC286" s="412"/>
      <c r="EOD286" s="412"/>
      <c r="EOE286" s="412"/>
      <c r="EOF286" s="412"/>
      <c r="EOG286" s="412"/>
      <c r="EOH286" s="412"/>
      <c r="EOI286" s="412"/>
      <c r="EOJ286" s="412"/>
      <c r="EOK286" s="412"/>
      <c r="EOL286" s="412"/>
      <c r="EOM286" s="412"/>
      <c r="EON286" s="412"/>
      <c r="EOO286" s="412"/>
      <c r="EOP286" s="412"/>
      <c r="EOQ286" s="412"/>
      <c r="EOR286" s="412"/>
      <c r="EOS286" s="412"/>
      <c r="EOT286" s="412"/>
      <c r="EOU286" s="412"/>
      <c r="EOV286" s="412"/>
      <c r="EOW286" s="412"/>
      <c r="EOX286" s="412"/>
      <c r="EOY286" s="412"/>
      <c r="EOZ286" s="412"/>
      <c r="EPA286" s="412"/>
      <c r="EPB286" s="412"/>
      <c r="EPC286" s="412"/>
      <c r="EPD286" s="412"/>
      <c r="EPE286" s="412"/>
      <c r="EPF286" s="413"/>
      <c r="EPG286" s="413"/>
      <c r="EPH286" s="413"/>
      <c r="EPI286" s="413"/>
      <c r="EPJ286" s="413"/>
      <c r="EPK286" s="413"/>
      <c r="EPL286" s="413"/>
      <c r="EPM286" s="413"/>
      <c r="EPN286" s="413"/>
      <c r="EPO286" s="413"/>
      <c r="EPP286" s="413"/>
      <c r="EPQ286" s="413"/>
      <c r="EPR286" s="413"/>
      <c r="EPS286" s="413"/>
      <c r="EPT286" s="413"/>
      <c r="EPU286" s="413"/>
      <c r="EPV286" s="413"/>
      <c r="EPW286" s="413"/>
      <c r="EPX286" s="413"/>
      <c r="EPY286" s="413"/>
      <c r="EPZ286" s="413"/>
      <c r="EQA286" s="413"/>
      <c r="EQB286" s="413"/>
      <c r="EQC286" s="413"/>
      <c r="EQD286" s="414"/>
      <c r="EQE286" s="414"/>
      <c r="EQF286" s="414"/>
      <c r="EQG286" s="414"/>
      <c r="EQH286" s="414"/>
      <c r="EQI286" s="413"/>
      <c r="EQJ286" s="413"/>
      <c r="EQK286" s="414"/>
      <c r="EQL286" s="414"/>
      <c r="EQM286" s="413"/>
      <c r="EQN286" s="413"/>
      <c r="EQO286" s="414"/>
      <c r="EQP286" s="414"/>
      <c r="EQQ286" s="413"/>
      <c r="EQR286" s="413"/>
      <c r="EQS286" s="413"/>
      <c r="EQT286" s="413"/>
      <c r="EQU286" s="413"/>
      <c r="EQV286" s="413"/>
      <c r="EQW286" s="413"/>
      <c r="EQX286" s="414"/>
      <c r="EQY286" s="414"/>
      <c r="EQZ286" s="413"/>
      <c r="ERA286" s="413"/>
      <c r="ERB286" s="414"/>
      <c r="ERC286" s="414"/>
      <c r="ERD286" s="413"/>
      <c r="ERE286" s="413"/>
      <c r="ERF286" s="413"/>
      <c r="ERG286" s="413"/>
      <c r="ERH286" s="413"/>
      <c r="ERI286" s="407"/>
      <c r="ERJ286" s="439"/>
      <c r="ERK286" s="413"/>
      <c r="ERL286" s="413"/>
      <c r="ERM286" s="413"/>
      <c r="ERN286" s="413"/>
      <c r="ERO286" s="413"/>
      <c r="ERP286" s="413"/>
      <c r="ERQ286" s="413"/>
      <c r="ERR286" s="412"/>
      <c r="ERS286" s="412"/>
      <c r="ERT286" s="412"/>
      <c r="ERU286" s="412"/>
      <c r="ERV286" s="412"/>
      <c r="ERW286" s="412"/>
      <c r="ERX286" s="412"/>
      <c r="ERY286" s="412"/>
      <c r="ERZ286" s="412"/>
      <c r="ESA286" s="412"/>
      <c r="ESB286" s="412"/>
      <c r="ESC286" s="412"/>
      <c r="ESD286" s="412"/>
      <c r="ESE286" s="412"/>
      <c r="ESF286" s="412"/>
      <c r="ESG286" s="412"/>
      <c r="ESH286" s="412"/>
      <c r="ESI286" s="412"/>
      <c r="ESJ286" s="412"/>
      <c r="ESK286" s="412"/>
      <c r="ESL286" s="412"/>
      <c r="ESM286" s="412"/>
      <c r="ESN286" s="412"/>
      <c r="ESO286" s="412"/>
      <c r="ESP286" s="412"/>
      <c r="ESQ286" s="412"/>
      <c r="ESR286" s="412"/>
      <c r="ESS286" s="412"/>
      <c r="EST286" s="412"/>
      <c r="ESU286" s="412"/>
      <c r="ESV286" s="412"/>
      <c r="ESW286" s="412"/>
      <c r="ESX286" s="412"/>
      <c r="ESY286" s="412"/>
      <c r="ESZ286" s="412"/>
      <c r="ETA286" s="412"/>
      <c r="ETB286" s="412"/>
      <c r="ETC286" s="412"/>
      <c r="ETD286" s="412"/>
      <c r="ETE286" s="412"/>
      <c r="ETF286" s="412"/>
      <c r="ETG286" s="412"/>
      <c r="ETH286" s="412"/>
      <c r="ETI286" s="412"/>
      <c r="ETJ286" s="413"/>
      <c r="ETK286" s="413"/>
      <c r="ETL286" s="413"/>
      <c r="ETM286" s="413"/>
      <c r="ETN286" s="413"/>
      <c r="ETO286" s="413"/>
      <c r="ETP286" s="413"/>
      <c r="ETQ286" s="413"/>
      <c r="ETR286" s="413"/>
      <c r="ETS286" s="413"/>
      <c r="ETT286" s="413"/>
      <c r="ETU286" s="413"/>
      <c r="ETV286" s="413"/>
      <c r="ETW286" s="413"/>
      <c r="ETX286" s="413"/>
      <c r="ETY286" s="413"/>
      <c r="ETZ286" s="413"/>
      <c r="EUA286" s="413"/>
      <c r="EUB286" s="413"/>
      <c r="EUC286" s="413"/>
      <c r="EUD286" s="413"/>
      <c r="EUE286" s="413"/>
      <c r="EUF286" s="413"/>
      <c r="EUG286" s="413"/>
      <c r="EUH286" s="414"/>
      <c r="EUI286" s="414"/>
      <c r="EUJ286" s="414"/>
      <c r="EUK286" s="414"/>
      <c r="EUL286" s="414"/>
      <c r="EUM286" s="413"/>
      <c r="EUN286" s="413"/>
      <c r="EUO286" s="414"/>
      <c r="EUP286" s="414"/>
      <c r="EUQ286" s="413"/>
      <c r="EUR286" s="413"/>
      <c r="EUS286" s="414"/>
      <c r="EUT286" s="414"/>
      <c r="EUU286" s="413"/>
      <c r="EUV286" s="413"/>
      <c r="EUW286" s="413"/>
      <c r="EUX286" s="413"/>
      <c r="EUY286" s="413"/>
      <c r="EUZ286" s="413"/>
      <c r="EVA286" s="413"/>
      <c r="EVB286" s="414"/>
      <c r="EVC286" s="414"/>
      <c r="EVD286" s="413"/>
      <c r="EVE286" s="413"/>
      <c r="EVF286" s="414"/>
      <c r="EVG286" s="414"/>
      <c r="EVH286" s="413"/>
      <c r="EVI286" s="413"/>
      <c r="EVJ286" s="413"/>
      <c r="EVK286" s="413"/>
      <c r="EVL286" s="413"/>
      <c r="EVM286" s="407"/>
      <c r="EVN286" s="439"/>
      <c r="EVO286" s="413"/>
      <c r="EVP286" s="413"/>
      <c r="EVQ286" s="413"/>
      <c r="EVR286" s="413"/>
      <c r="EVS286" s="413"/>
      <c r="EVT286" s="413"/>
      <c r="EVU286" s="413"/>
      <c r="EVV286" s="412"/>
      <c r="EVW286" s="412"/>
      <c r="EVX286" s="412"/>
      <c r="EVY286" s="412"/>
      <c r="EVZ286" s="412"/>
      <c r="EWA286" s="412"/>
      <c r="EWB286" s="412"/>
      <c r="EWC286" s="412"/>
      <c r="EWD286" s="412"/>
      <c r="EWE286" s="412"/>
      <c r="EWF286" s="412"/>
      <c r="EWG286" s="412"/>
      <c r="EWH286" s="412"/>
      <c r="EWI286" s="412"/>
      <c r="EWJ286" s="412"/>
      <c r="EWK286" s="412"/>
      <c r="EWL286" s="412"/>
      <c r="EWM286" s="412"/>
      <c r="EWN286" s="412"/>
      <c r="EWO286" s="412"/>
      <c r="EWP286" s="412"/>
      <c r="EWQ286" s="412"/>
      <c r="EWR286" s="412"/>
      <c r="EWS286" s="412"/>
      <c r="EWT286" s="412"/>
      <c r="EWU286" s="412"/>
      <c r="EWV286" s="412"/>
      <c r="EWW286" s="412"/>
      <c r="EWX286" s="412"/>
      <c r="EWY286" s="412"/>
      <c r="EWZ286" s="412"/>
      <c r="EXA286" s="412"/>
      <c r="EXB286" s="412"/>
      <c r="EXC286" s="412"/>
      <c r="EXD286" s="412"/>
      <c r="EXE286" s="412"/>
      <c r="EXF286" s="412"/>
      <c r="EXG286" s="412"/>
      <c r="EXH286" s="412"/>
      <c r="EXI286" s="412"/>
      <c r="EXJ286" s="412"/>
      <c r="EXK286" s="412"/>
      <c r="EXL286" s="412"/>
      <c r="EXM286" s="412"/>
      <c r="EXN286" s="413"/>
      <c r="EXO286" s="413"/>
      <c r="EXP286" s="413"/>
      <c r="EXQ286" s="413"/>
      <c r="EXR286" s="413"/>
      <c r="EXS286" s="413"/>
      <c r="EXT286" s="413"/>
      <c r="EXU286" s="413"/>
      <c r="EXV286" s="413"/>
      <c r="EXW286" s="413"/>
      <c r="EXX286" s="413"/>
      <c r="EXY286" s="413"/>
      <c r="EXZ286" s="413"/>
      <c r="EYA286" s="413"/>
      <c r="EYB286" s="413"/>
      <c r="EYC286" s="413"/>
      <c r="EYD286" s="413"/>
      <c r="EYE286" s="413"/>
      <c r="EYF286" s="413"/>
      <c r="EYG286" s="413"/>
      <c r="EYH286" s="413"/>
      <c r="EYI286" s="413"/>
      <c r="EYJ286" s="413"/>
      <c r="EYK286" s="413"/>
      <c r="EYL286" s="414"/>
      <c r="EYM286" s="414"/>
      <c r="EYN286" s="414"/>
      <c r="EYO286" s="414"/>
      <c r="EYP286" s="414"/>
      <c r="EYQ286" s="413"/>
      <c r="EYR286" s="413"/>
      <c r="EYS286" s="414"/>
      <c r="EYT286" s="414"/>
      <c r="EYU286" s="413"/>
      <c r="EYV286" s="413"/>
      <c r="EYW286" s="414"/>
      <c r="EYX286" s="414"/>
      <c r="EYY286" s="413"/>
      <c r="EYZ286" s="413"/>
      <c r="EZA286" s="413"/>
      <c r="EZB286" s="413"/>
      <c r="EZC286" s="413"/>
      <c r="EZD286" s="413"/>
      <c r="EZE286" s="413"/>
      <c r="EZF286" s="414"/>
      <c r="EZG286" s="414"/>
      <c r="EZH286" s="413"/>
      <c r="EZI286" s="413"/>
      <c r="EZJ286" s="414"/>
      <c r="EZK286" s="414"/>
      <c r="EZL286" s="413"/>
      <c r="EZM286" s="413"/>
      <c r="EZN286" s="413"/>
      <c r="EZO286" s="413"/>
      <c r="EZP286" s="413"/>
      <c r="EZQ286" s="407"/>
      <c r="EZR286" s="439"/>
      <c r="EZS286" s="413"/>
      <c r="EZT286" s="413"/>
      <c r="EZU286" s="413"/>
      <c r="EZV286" s="413"/>
      <c r="EZW286" s="413"/>
      <c r="EZX286" s="413"/>
      <c r="EZY286" s="413"/>
      <c r="EZZ286" s="412"/>
      <c r="FAA286" s="412"/>
      <c r="FAB286" s="412"/>
      <c r="FAC286" s="412"/>
      <c r="FAD286" s="412"/>
      <c r="FAE286" s="412"/>
      <c r="FAF286" s="412"/>
      <c r="FAG286" s="412"/>
      <c r="FAH286" s="412"/>
      <c r="FAI286" s="412"/>
      <c r="FAJ286" s="412"/>
      <c r="FAK286" s="412"/>
      <c r="FAL286" s="412"/>
      <c r="FAM286" s="412"/>
      <c r="FAN286" s="412"/>
      <c r="FAO286" s="412"/>
      <c r="FAP286" s="412"/>
      <c r="FAQ286" s="412"/>
      <c r="FAR286" s="412"/>
      <c r="FAS286" s="412"/>
      <c r="FAT286" s="412"/>
      <c r="FAU286" s="412"/>
      <c r="FAV286" s="412"/>
      <c r="FAW286" s="412"/>
      <c r="FAX286" s="412"/>
      <c r="FAY286" s="412"/>
      <c r="FAZ286" s="412"/>
      <c r="FBA286" s="412"/>
      <c r="FBB286" s="412"/>
      <c r="FBC286" s="412"/>
      <c r="FBD286" s="412"/>
      <c r="FBE286" s="412"/>
      <c r="FBF286" s="412"/>
      <c r="FBG286" s="412"/>
      <c r="FBH286" s="412"/>
      <c r="FBI286" s="412"/>
      <c r="FBJ286" s="412"/>
      <c r="FBK286" s="412"/>
      <c r="FBL286" s="412"/>
      <c r="FBM286" s="412"/>
      <c r="FBN286" s="412"/>
      <c r="FBO286" s="412"/>
      <c r="FBP286" s="412"/>
      <c r="FBQ286" s="412"/>
      <c r="FBR286" s="413"/>
      <c r="FBS286" s="413"/>
      <c r="FBT286" s="413"/>
      <c r="FBU286" s="413"/>
      <c r="FBV286" s="413"/>
      <c r="FBW286" s="413"/>
      <c r="FBX286" s="413"/>
      <c r="FBY286" s="413"/>
      <c r="FBZ286" s="413"/>
      <c r="FCA286" s="413"/>
      <c r="FCB286" s="413"/>
      <c r="FCC286" s="413"/>
      <c r="FCD286" s="413"/>
      <c r="FCE286" s="413"/>
      <c r="FCF286" s="413"/>
      <c r="FCG286" s="413"/>
      <c r="FCH286" s="413"/>
      <c r="FCI286" s="413"/>
      <c r="FCJ286" s="413"/>
      <c r="FCK286" s="413"/>
      <c r="FCL286" s="413"/>
      <c r="FCM286" s="413"/>
      <c r="FCN286" s="413"/>
      <c r="FCO286" s="413"/>
      <c r="FCP286" s="414"/>
      <c r="FCQ286" s="414"/>
      <c r="FCR286" s="414"/>
      <c r="FCS286" s="414"/>
      <c r="FCT286" s="414"/>
      <c r="FCU286" s="413"/>
      <c r="FCV286" s="413"/>
      <c r="FCW286" s="414"/>
      <c r="FCX286" s="414"/>
      <c r="FCY286" s="413"/>
      <c r="FCZ286" s="413"/>
      <c r="FDA286" s="414"/>
      <c r="FDB286" s="414"/>
      <c r="FDC286" s="413"/>
      <c r="FDD286" s="413"/>
      <c r="FDE286" s="413"/>
      <c r="FDF286" s="413"/>
      <c r="FDG286" s="413"/>
      <c r="FDH286" s="413"/>
      <c r="FDI286" s="413"/>
      <c r="FDJ286" s="414"/>
      <c r="FDK286" s="414"/>
      <c r="FDL286" s="413"/>
      <c r="FDM286" s="413"/>
      <c r="FDN286" s="414"/>
      <c r="FDO286" s="414"/>
      <c r="FDP286" s="413"/>
      <c r="FDQ286" s="413"/>
      <c r="FDR286" s="413"/>
      <c r="FDS286" s="413"/>
      <c r="FDT286" s="413"/>
      <c r="FDU286" s="407"/>
      <c r="FDV286" s="439"/>
      <c r="FDW286" s="413"/>
      <c r="FDX286" s="413"/>
      <c r="FDY286" s="413"/>
      <c r="FDZ286" s="413"/>
      <c r="FEA286" s="413"/>
      <c r="FEB286" s="413"/>
      <c r="FEC286" s="413"/>
      <c r="FED286" s="412"/>
      <c r="FEE286" s="412"/>
      <c r="FEF286" s="412"/>
      <c r="FEG286" s="412"/>
      <c r="FEH286" s="412"/>
      <c r="FEI286" s="412"/>
      <c r="FEJ286" s="412"/>
      <c r="FEK286" s="412"/>
      <c r="FEL286" s="412"/>
      <c r="FEM286" s="412"/>
      <c r="FEN286" s="412"/>
      <c r="FEO286" s="412"/>
      <c r="FEP286" s="412"/>
      <c r="FEQ286" s="412"/>
      <c r="FER286" s="412"/>
      <c r="FES286" s="412"/>
      <c r="FET286" s="412"/>
      <c r="FEU286" s="412"/>
      <c r="FEV286" s="412"/>
      <c r="FEW286" s="412"/>
      <c r="FEX286" s="412"/>
      <c r="FEY286" s="412"/>
      <c r="FEZ286" s="412"/>
      <c r="FFA286" s="412"/>
      <c r="FFB286" s="412"/>
      <c r="FFC286" s="412"/>
      <c r="FFD286" s="412"/>
      <c r="FFE286" s="412"/>
      <c r="FFF286" s="412"/>
      <c r="FFG286" s="412"/>
      <c r="FFH286" s="412"/>
      <c r="FFI286" s="412"/>
      <c r="FFJ286" s="412"/>
      <c r="FFK286" s="412"/>
      <c r="FFL286" s="412"/>
      <c r="FFM286" s="412"/>
      <c r="FFN286" s="412"/>
      <c r="FFO286" s="412"/>
      <c r="FFP286" s="412"/>
      <c r="FFQ286" s="412"/>
      <c r="FFR286" s="412"/>
      <c r="FFS286" s="412"/>
      <c r="FFT286" s="412"/>
      <c r="FFU286" s="412"/>
      <c r="FFV286" s="413"/>
      <c r="FFW286" s="413"/>
      <c r="FFX286" s="413"/>
      <c r="FFY286" s="413"/>
      <c r="FFZ286" s="413"/>
      <c r="FGA286" s="413"/>
      <c r="FGB286" s="413"/>
      <c r="FGC286" s="413"/>
      <c r="FGD286" s="413"/>
      <c r="FGE286" s="413"/>
      <c r="FGF286" s="413"/>
      <c r="FGG286" s="413"/>
      <c r="FGH286" s="413"/>
      <c r="FGI286" s="413"/>
      <c r="FGJ286" s="413"/>
      <c r="FGK286" s="413"/>
      <c r="FGL286" s="413"/>
      <c r="FGM286" s="413"/>
      <c r="FGN286" s="413"/>
      <c r="FGO286" s="413"/>
      <c r="FGP286" s="413"/>
      <c r="FGQ286" s="413"/>
      <c r="FGR286" s="413"/>
      <c r="FGS286" s="413"/>
      <c r="FGT286" s="414"/>
      <c r="FGU286" s="414"/>
      <c r="FGV286" s="414"/>
      <c r="FGW286" s="414"/>
      <c r="FGX286" s="414"/>
      <c r="FGY286" s="413"/>
      <c r="FGZ286" s="413"/>
      <c r="FHA286" s="414"/>
      <c r="FHB286" s="414"/>
      <c r="FHC286" s="413"/>
      <c r="FHD286" s="413"/>
      <c r="FHE286" s="414"/>
      <c r="FHF286" s="414"/>
      <c r="FHG286" s="413"/>
      <c r="FHH286" s="413"/>
      <c r="FHI286" s="413"/>
      <c r="FHJ286" s="413"/>
      <c r="FHK286" s="413"/>
      <c r="FHL286" s="413"/>
      <c r="FHM286" s="413"/>
      <c r="FHN286" s="414"/>
      <c r="FHO286" s="414"/>
      <c r="FHP286" s="413"/>
      <c r="FHQ286" s="413"/>
      <c r="FHR286" s="414"/>
      <c r="FHS286" s="414"/>
      <c r="FHT286" s="413"/>
      <c r="FHU286" s="413"/>
      <c r="FHV286" s="413"/>
      <c r="FHW286" s="413"/>
      <c r="FHX286" s="413"/>
      <c r="FHY286" s="407"/>
      <c r="FHZ286" s="439"/>
      <c r="FIA286" s="413"/>
      <c r="FIB286" s="413"/>
      <c r="FIC286" s="413"/>
      <c r="FID286" s="413"/>
      <c r="FIE286" s="413"/>
      <c r="FIF286" s="413"/>
      <c r="FIG286" s="413"/>
      <c r="FIH286" s="412"/>
      <c r="FII286" s="412"/>
      <c r="FIJ286" s="412"/>
      <c r="FIK286" s="412"/>
      <c r="FIL286" s="412"/>
      <c r="FIM286" s="412"/>
      <c r="FIN286" s="412"/>
      <c r="FIO286" s="412"/>
      <c r="FIP286" s="412"/>
      <c r="FIQ286" s="412"/>
      <c r="FIR286" s="412"/>
      <c r="FIS286" s="412"/>
      <c r="FIT286" s="412"/>
      <c r="FIU286" s="412"/>
      <c r="FIV286" s="412"/>
      <c r="FIW286" s="412"/>
      <c r="FIX286" s="412"/>
      <c r="FIY286" s="412"/>
      <c r="FIZ286" s="412"/>
      <c r="FJA286" s="412"/>
      <c r="FJB286" s="412"/>
      <c r="FJC286" s="412"/>
      <c r="FJD286" s="412"/>
      <c r="FJE286" s="412"/>
      <c r="FJF286" s="412"/>
      <c r="FJG286" s="412"/>
      <c r="FJH286" s="412"/>
      <c r="FJI286" s="412"/>
      <c r="FJJ286" s="412"/>
      <c r="FJK286" s="412"/>
      <c r="FJL286" s="412"/>
      <c r="FJM286" s="412"/>
      <c r="FJN286" s="412"/>
      <c r="FJO286" s="412"/>
      <c r="FJP286" s="412"/>
      <c r="FJQ286" s="412"/>
      <c r="FJR286" s="412"/>
      <c r="FJS286" s="412"/>
      <c r="FJT286" s="412"/>
      <c r="FJU286" s="412"/>
      <c r="FJV286" s="412"/>
      <c r="FJW286" s="412"/>
      <c r="FJX286" s="412"/>
      <c r="FJY286" s="412"/>
      <c r="FJZ286" s="413"/>
      <c r="FKA286" s="413"/>
      <c r="FKB286" s="413"/>
      <c r="FKC286" s="413"/>
      <c r="FKD286" s="413"/>
      <c r="FKE286" s="413"/>
      <c r="FKF286" s="413"/>
      <c r="FKG286" s="413"/>
      <c r="FKH286" s="413"/>
      <c r="FKI286" s="413"/>
      <c r="FKJ286" s="413"/>
      <c r="FKK286" s="413"/>
      <c r="FKL286" s="413"/>
      <c r="FKM286" s="413"/>
      <c r="FKN286" s="413"/>
      <c r="FKO286" s="413"/>
      <c r="FKP286" s="413"/>
      <c r="FKQ286" s="413"/>
      <c r="FKR286" s="413"/>
      <c r="FKS286" s="413"/>
      <c r="FKT286" s="413"/>
      <c r="FKU286" s="413"/>
      <c r="FKV286" s="413"/>
      <c r="FKW286" s="413"/>
      <c r="FKX286" s="414"/>
      <c r="FKY286" s="414"/>
      <c r="FKZ286" s="414"/>
      <c r="FLA286" s="414"/>
      <c r="FLB286" s="414"/>
      <c r="FLC286" s="413"/>
      <c r="FLD286" s="413"/>
      <c r="FLE286" s="414"/>
      <c r="FLF286" s="414"/>
      <c r="FLG286" s="413"/>
      <c r="FLH286" s="413"/>
      <c r="FLI286" s="414"/>
      <c r="FLJ286" s="414"/>
      <c r="FLK286" s="413"/>
      <c r="FLL286" s="413"/>
      <c r="FLM286" s="413"/>
      <c r="FLN286" s="413"/>
      <c r="FLO286" s="413"/>
      <c r="FLP286" s="413"/>
      <c r="FLQ286" s="413"/>
      <c r="FLR286" s="414"/>
      <c r="FLS286" s="414"/>
      <c r="FLT286" s="413"/>
      <c r="FLU286" s="413"/>
      <c r="FLV286" s="414"/>
      <c r="FLW286" s="414"/>
      <c r="FLX286" s="413"/>
      <c r="FLY286" s="413"/>
      <c r="FLZ286" s="413"/>
      <c r="FMA286" s="413"/>
      <c r="FMB286" s="413"/>
      <c r="FMC286" s="407"/>
      <c r="FMD286" s="439"/>
      <c r="FME286" s="413"/>
      <c r="FMF286" s="413"/>
      <c r="FMG286" s="413"/>
      <c r="FMH286" s="413"/>
      <c r="FMI286" s="413"/>
      <c r="FMJ286" s="413"/>
      <c r="FMK286" s="413"/>
      <c r="FML286" s="412"/>
      <c r="FMM286" s="412"/>
      <c r="FMN286" s="412"/>
      <c r="FMO286" s="412"/>
      <c r="FMP286" s="412"/>
      <c r="FMQ286" s="412"/>
      <c r="FMR286" s="412"/>
      <c r="FMS286" s="412"/>
      <c r="FMT286" s="412"/>
      <c r="FMU286" s="412"/>
      <c r="FMV286" s="412"/>
      <c r="FMW286" s="412"/>
      <c r="FMX286" s="412"/>
      <c r="FMY286" s="412"/>
      <c r="FMZ286" s="412"/>
      <c r="FNA286" s="412"/>
      <c r="FNB286" s="412"/>
      <c r="FNC286" s="412"/>
      <c r="FND286" s="412"/>
      <c r="FNE286" s="412"/>
      <c r="FNF286" s="412"/>
      <c r="FNG286" s="412"/>
      <c r="FNH286" s="412"/>
      <c r="FNI286" s="412"/>
      <c r="FNJ286" s="412"/>
      <c r="FNK286" s="412"/>
      <c r="FNL286" s="412"/>
      <c r="FNM286" s="412"/>
      <c r="FNN286" s="412"/>
      <c r="FNO286" s="412"/>
      <c r="FNP286" s="412"/>
      <c r="FNQ286" s="412"/>
      <c r="FNR286" s="412"/>
      <c r="FNS286" s="412"/>
      <c r="FNT286" s="412"/>
      <c r="FNU286" s="412"/>
      <c r="FNV286" s="412"/>
      <c r="FNW286" s="412"/>
      <c r="FNX286" s="412"/>
      <c r="FNY286" s="412"/>
      <c r="FNZ286" s="412"/>
      <c r="FOA286" s="412"/>
      <c r="FOB286" s="412"/>
      <c r="FOC286" s="412"/>
      <c r="FOD286" s="413"/>
      <c r="FOE286" s="413"/>
      <c r="FOF286" s="413"/>
      <c r="FOG286" s="413"/>
      <c r="FOH286" s="413"/>
      <c r="FOI286" s="413"/>
      <c r="FOJ286" s="413"/>
      <c r="FOK286" s="413"/>
      <c r="FOL286" s="413"/>
      <c r="FOM286" s="413"/>
      <c r="FON286" s="413"/>
      <c r="FOO286" s="413"/>
      <c r="FOP286" s="413"/>
      <c r="FOQ286" s="413"/>
      <c r="FOR286" s="413"/>
      <c r="FOS286" s="413"/>
      <c r="FOT286" s="413"/>
      <c r="FOU286" s="413"/>
      <c r="FOV286" s="413"/>
      <c r="FOW286" s="413"/>
      <c r="FOX286" s="413"/>
      <c r="FOY286" s="413"/>
      <c r="FOZ286" s="413"/>
      <c r="FPA286" s="413"/>
      <c r="FPB286" s="414"/>
      <c r="FPC286" s="414"/>
      <c r="FPD286" s="414"/>
      <c r="FPE286" s="414"/>
      <c r="FPF286" s="414"/>
      <c r="FPG286" s="413"/>
      <c r="FPH286" s="413"/>
      <c r="FPI286" s="414"/>
      <c r="FPJ286" s="414"/>
      <c r="FPK286" s="413"/>
      <c r="FPL286" s="413"/>
      <c r="FPM286" s="414"/>
      <c r="FPN286" s="414"/>
      <c r="FPO286" s="413"/>
      <c r="FPP286" s="413"/>
      <c r="FPQ286" s="413"/>
      <c r="FPR286" s="413"/>
      <c r="FPS286" s="413"/>
      <c r="FPT286" s="413"/>
      <c r="FPU286" s="413"/>
      <c r="FPV286" s="414"/>
      <c r="FPW286" s="414"/>
      <c r="FPX286" s="413"/>
      <c r="FPY286" s="413"/>
      <c r="FPZ286" s="414"/>
      <c r="FQA286" s="414"/>
      <c r="FQB286" s="413"/>
      <c r="FQC286" s="413"/>
      <c r="FQD286" s="413"/>
      <c r="FQE286" s="413"/>
      <c r="FQF286" s="413"/>
      <c r="FQG286" s="407"/>
      <c r="FQH286" s="439"/>
      <c r="FQI286" s="413"/>
      <c r="FQJ286" s="413"/>
      <c r="FQK286" s="413"/>
      <c r="FQL286" s="413"/>
      <c r="FQM286" s="413"/>
      <c r="FQN286" s="413"/>
      <c r="FQO286" s="413"/>
      <c r="FQP286" s="412"/>
      <c r="FQQ286" s="412"/>
      <c r="FQR286" s="412"/>
      <c r="FQS286" s="412"/>
      <c r="FQT286" s="412"/>
      <c r="FQU286" s="412"/>
      <c r="FQV286" s="412"/>
      <c r="FQW286" s="412"/>
      <c r="FQX286" s="412"/>
      <c r="FQY286" s="412"/>
      <c r="FQZ286" s="412"/>
      <c r="FRA286" s="412"/>
      <c r="FRB286" s="412"/>
      <c r="FRC286" s="412"/>
      <c r="FRD286" s="412"/>
      <c r="FRE286" s="412"/>
      <c r="FRF286" s="412"/>
      <c r="FRG286" s="412"/>
      <c r="FRH286" s="412"/>
      <c r="FRI286" s="412"/>
      <c r="FRJ286" s="412"/>
      <c r="FRK286" s="412"/>
      <c r="FRL286" s="412"/>
      <c r="FRM286" s="412"/>
      <c r="FRN286" s="412"/>
      <c r="FRO286" s="412"/>
      <c r="FRP286" s="412"/>
      <c r="FRQ286" s="412"/>
      <c r="FRR286" s="412"/>
      <c r="FRS286" s="412"/>
      <c r="FRT286" s="412"/>
      <c r="FRU286" s="412"/>
      <c r="FRV286" s="412"/>
      <c r="FRW286" s="412"/>
      <c r="FRX286" s="412"/>
      <c r="FRY286" s="412"/>
      <c r="FRZ286" s="412"/>
      <c r="FSA286" s="412"/>
      <c r="FSB286" s="412"/>
      <c r="FSC286" s="412"/>
      <c r="FSD286" s="412"/>
      <c r="FSE286" s="412"/>
      <c r="FSF286" s="412"/>
      <c r="FSG286" s="412"/>
      <c r="FSH286" s="413"/>
      <c r="FSI286" s="413"/>
      <c r="FSJ286" s="413"/>
      <c r="FSK286" s="413"/>
      <c r="FSL286" s="413"/>
      <c r="FSM286" s="413"/>
      <c r="FSN286" s="413"/>
      <c r="FSO286" s="413"/>
      <c r="FSP286" s="413"/>
      <c r="FSQ286" s="413"/>
      <c r="FSR286" s="413"/>
      <c r="FSS286" s="413"/>
      <c r="FST286" s="413"/>
      <c r="FSU286" s="413"/>
      <c r="FSV286" s="413"/>
      <c r="FSW286" s="413"/>
      <c r="FSX286" s="413"/>
      <c r="FSY286" s="413"/>
      <c r="FSZ286" s="413"/>
      <c r="FTA286" s="413"/>
      <c r="FTB286" s="413"/>
      <c r="FTC286" s="413"/>
      <c r="FTD286" s="413"/>
      <c r="FTE286" s="413"/>
      <c r="FTF286" s="414"/>
      <c r="FTG286" s="414"/>
      <c r="FTH286" s="414"/>
      <c r="FTI286" s="414"/>
      <c r="FTJ286" s="414"/>
      <c r="FTK286" s="413"/>
      <c r="FTL286" s="413"/>
      <c r="FTM286" s="414"/>
      <c r="FTN286" s="414"/>
      <c r="FTO286" s="413"/>
      <c r="FTP286" s="413"/>
      <c r="FTQ286" s="414"/>
      <c r="FTR286" s="414"/>
      <c r="FTS286" s="413"/>
      <c r="FTT286" s="413"/>
      <c r="FTU286" s="413"/>
      <c r="FTV286" s="413"/>
      <c r="FTW286" s="413"/>
      <c r="FTX286" s="413"/>
      <c r="FTY286" s="413"/>
      <c r="FTZ286" s="414"/>
      <c r="FUA286" s="414"/>
      <c r="FUB286" s="413"/>
      <c r="FUC286" s="413"/>
      <c r="FUD286" s="414"/>
      <c r="FUE286" s="414"/>
      <c r="FUF286" s="413"/>
      <c r="FUG286" s="413"/>
      <c r="FUH286" s="413"/>
      <c r="FUI286" s="413"/>
      <c r="FUJ286" s="413"/>
      <c r="FUK286" s="407"/>
      <c r="FUL286" s="439"/>
      <c r="FUM286" s="413"/>
      <c r="FUN286" s="413"/>
      <c r="FUO286" s="413"/>
      <c r="FUP286" s="413"/>
      <c r="FUQ286" s="413"/>
      <c r="FUR286" s="413"/>
      <c r="FUS286" s="413"/>
      <c r="FUT286" s="412"/>
      <c r="FUU286" s="412"/>
      <c r="FUV286" s="412"/>
      <c r="FUW286" s="412"/>
      <c r="FUX286" s="412"/>
      <c r="FUY286" s="412"/>
      <c r="FUZ286" s="412"/>
      <c r="FVA286" s="412"/>
      <c r="FVB286" s="412"/>
      <c r="FVC286" s="412"/>
      <c r="FVD286" s="412"/>
      <c r="FVE286" s="412"/>
      <c r="FVF286" s="412"/>
      <c r="FVG286" s="412"/>
      <c r="FVH286" s="412"/>
      <c r="FVI286" s="412"/>
      <c r="FVJ286" s="412"/>
      <c r="FVK286" s="412"/>
      <c r="FVL286" s="412"/>
      <c r="FVM286" s="412"/>
      <c r="FVN286" s="412"/>
      <c r="FVO286" s="412"/>
      <c r="FVP286" s="412"/>
      <c r="FVQ286" s="412"/>
      <c r="FVR286" s="412"/>
      <c r="FVS286" s="412"/>
      <c r="FVT286" s="412"/>
      <c r="FVU286" s="412"/>
      <c r="FVV286" s="412"/>
      <c r="FVW286" s="412"/>
      <c r="FVX286" s="412"/>
      <c r="FVY286" s="412"/>
      <c r="FVZ286" s="412"/>
      <c r="FWA286" s="412"/>
      <c r="FWB286" s="412"/>
      <c r="FWC286" s="412"/>
      <c r="FWD286" s="412"/>
      <c r="FWE286" s="412"/>
      <c r="FWF286" s="412"/>
      <c r="FWG286" s="412"/>
      <c r="FWH286" s="412"/>
      <c r="FWI286" s="412"/>
      <c r="FWJ286" s="412"/>
      <c r="FWK286" s="412"/>
      <c r="FWL286" s="413"/>
      <c r="FWM286" s="413"/>
      <c r="FWN286" s="413"/>
      <c r="FWO286" s="413"/>
      <c r="FWP286" s="413"/>
      <c r="FWQ286" s="413"/>
      <c r="FWR286" s="413"/>
      <c r="FWS286" s="413"/>
      <c r="FWT286" s="413"/>
      <c r="FWU286" s="413"/>
      <c r="FWV286" s="413"/>
      <c r="FWW286" s="413"/>
      <c r="FWX286" s="413"/>
      <c r="FWY286" s="413"/>
      <c r="FWZ286" s="413"/>
      <c r="FXA286" s="413"/>
      <c r="FXB286" s="413"/>
      <c r="FXC286" s="413"/>
      <c r="FXD286" s="413"/>
      <c r="FXE286" s="413"/>
      <c r="FXF286" s="413"/>
      <c r="FXG286" s="413"/>
      <c r="FXH286" s="413"/>
      <c r="FXI286" s="413"/>
      <c r="FXJ286" s="414"/>
      <c r="FXK286" s="414"/>
      <c r="FXL286" s="414"/>
      <c r="FXM286" s="414"/>
      <c r="FXN286" s="414"/>
      <c r="FXO286" s="413"/>
      <c r="FXP286" s="413"/>
      <c r="FXQ286" s="414"/>
      <c r="FXR286" s="414"/>
      <c r="FXS286" s="413"/>
      <c r="FXT286" s="413"/>
      <c r="FXU286" s="414"/>
      <c r="FXV286" s="414"/>
      <c r="FXW286" s="413"/>
      <c r="FXX286" s="413"/>
      <c r="FXY286" s="413"/>
      <c r="FXZ286" s="413"/>
      <c r="FYA286" s="413"/>
      <c r="FYB286" s="413"/>
      <c r="FYC286" s="413"/>
      <c r="FYD286" s="414"/>
      <c r="FYE286" s="414"/>
      <c r="FYF286" s="413"/>
      <c r="FYG286" s="413"/>
      <c r="FYH286" s="414"/>
      <c r="FYI286" s="414"/>
      <c r="FYJ286" s="413"/>
      <c r="FYK286" s="413"/>
      <c r="FYL286" s="413"/>
      <c r="FYM286" s="413"/>
      <c r="FYN286" s="413"/>
      <c r="FYO286" s="407"/>
      <c r="FYP286" s="439"/>
      <c r="FYQ286" s="413"/>
      <c r="FYR286" s="413"/>
      <c r="FYS286" s="413"/>
      <c r="FYT286" s="413"/>
      <c r="FYU286" s="413"/>
      <c r="FYV286" s="413"/>
      <c r="FYW286" s="413"/>
      <c r="FYX286" s="412"/>
      <c r="FYY286" s="412"/>
      <c r="FYZ286" s="412"/>
      <c r="FZA286" s="412"/>
      <c r="FZB286" s="412"/>
      <c r="FZC286" s="412"/>
      <c r="FZD286" s="412"/>
      <c r="FZE286" s="412"/>
      <c r="FZF286" s="412"/>
      <c r="FZG286" s="412"/>
      <c r="FZH286" s="412"/>
      <c r="FZI286" s="412"/>
      <c r="FZJ286" s="412"/>
      <c r="FZK286" s="412"/>
      <c r="FZL286" s="412"/>
      <c r="FZM286" s="412"/>
      <c r="FZN286" s="412"/>
      <c r="FZO286" s="412"/>
      <c r="FZP286" s="412"/>
      <c r="FZQ286" s="412"/>
      <c r="FZR286" s="412"/>
      <c r="FZS286" s="412"/>
      <c r="FZT286" s="412"/>
      <c r="FZU286" s="412"/>
      <c r="FZV286" s="412"/>
      <c r="FZW286" s="412"/>
      <c r="FZX286" s="412"/>
      <c r="FZY286" s="412"/>
      <c r="FZZ286" s="412"/>
      <c r="GAA286" s="412"/>
      <c r="GAB286" s="412"/>
      <c r="GAC286" s="412"/>
      <c r="GAD286" s="412"/>
      <c r="GAE286" s="412"/>
      <c r="GAF286" s="412"/>
      <c r="GAG286" s="412"/>
      <c r="GAH286" s="412"/>
      <c r="GAI286" s="412"/>
      <c r="GAJ286" s="412"/>
      <c r="GAK286" s="412"/>
      <c r="GAL286" s="412"/>
      <c r="GAM286" s="412"/>
      <c r="GAN286" s="412"/>
      <c r="GAO286" s="412"/>
      <c r="GAP286" s="413"/>
      <c r="GAQ286" s="413"/>
      <c r="GAR286" s="413"/>
      <c r="GAS286" s="413"/>
      <c r="GAT286" s="413"/>
      <c r="GAU286" s="413"/>
      <c r="GAV286" s="413"/>
      <c r="GAW286" s="413"/>
      <c r="GAX286" s="413"/>
      <c r="GAY286" s="413"/>
      <c r="GAZ286" s="413"/>
      <c r="GBA286" s="413"/>
      <c r="GBB286" s="413"/>
      <c r="GBC286" s="413"/>
      <c r="GBD286" s="413"/>
      <c r="GBE286" s="413"/>
      <c r="GBF286" s="413"/>
      <c r="GBG286" s="413"/>
      <c r="GBH286" s="413"/>
      <c r="GBI286" s="413"/>
      <c r="GBJ286" s="413"/>
      <c r="GBK286" s="413"/>
      <c r="GBL286" s="413"/>
      <c r="GBM286" s="413"/>
      <c r="GBN286" s="414"/>
      <c r="GBO286" s="414"/>
      <c r="GBP286" s="414"/>
      <c r="GBQ286" s="414"/>
      <c r="GBR286" s="414"/>
      <c r="GBS286" s="413"/>
      <c r="GBT286" s="413"/>
      <c r="GBU286" s="414"/>
      <c r="GBV286" s="414"/>
      <c r="GBW286" s="413"/>
      <c r="GBX286" s="413"/>
      <c r="GBY286" s="414"/>
      <c r="GBZ286" s="414"/>
      <c r="GCA286" s="413"/>
      <c r="GCB286" s="413"/>
      <c r="GCC286" s="413"/>
      <c r="GCD286" s="413"/>
      <c r="GCE286" s="413"/>
      <c r="GCF286" s="413"/>
      <c r="GCG286" s="413"/>
      <c r="GCH286" s="414"/>
      <c r="GCI286" s="414"/>
      <c r="GCJ286" s="413"/>
      <c r="GCK286" s="413"/>
      <c r="GCL286" s="414"/>
      <c r="GCM286" s="414"/>
      <c r="GCN286" s="413"/>
      <c r="GCO286" s="413"/>
      <c r="GCP286" s="413"/>
      <c r="GCQ286" s="413"/>
      <c r="GCR286" s="413"/>
      <c r="GCS286" s="407"/>
      <c r="GCT286" s="439"/>
      <c r="GCU286" s="413"/>
      <c r="GCV286" s="413"/>
      <c r="GCW286" s="413"/>
      <c r="GCX286" s="413"/>
      <c r="GCY286" s="413"/>
      <c r="GCZ286" s="413"/>
      <c r="GDA286" s="413"/>
      <c r="GDB286" s="412"/>
      <c r="GDC286" s="412"/>
      <c r="GDD286" s="412"/>
      <c r="GDE286" s="412"/>
      <c r="GDF286" s="412"/>
      <c r="GDG286" s="412"/>
      <c r="GDH286" s="412"/>
      <c r="GDI286" s="412"/>
      <c r="GDJ286" s="412"/>
      <c r="GDK286" s="412"/>
      <c r="GDL286" s="412"/>
      <c r="GDM286" s="412"/>
      <c r="GDN286" s="412"/>
      <c r="GDO286" s="412"/>
      <c r="GDP286" s="412"/>
      <c r="GDQ286" s="412"/>
      <c r="GDR286" s="412"/>
      <c r="GDS286" s="412"/>
      <c r="GDT286" s="412"/>
      <c r="GDU286" s="412"/>
      <c r="GDV286" s="412"/>
      <c r="GDW286" s="412"/>
      <c r="GDX286" s="412"/>
      <c r="GDY286" s="412"/>
      <c r="GDZ286" s="412"/>
      <c r="GEA286" s="412"/>
      <c r="GEB286" s="412"/>
      <c r="GEC286" s="412"/>
      <c r="GED286" s="412"/>
      <c r="GEE286" s="412"/>
      <c r="GEF286" s="412"/>
      <c r="GEG286" s="412"/>
      <c r="GEH286" s="412"/>
      <c r="GEI286" s="412"/>
      <c r="GEJ286" s="412"/>
      <c r="GEK286" s="412"/>
      <c r="GEL286" s="412"/>
      <c r="GEM286" s="412"/>
      <c r="GEN286" s="412"/>
      <c r="GEO286" s="412"/>
      <c r="GEP286" s="412"/>
      <c r="GEQ286" s="412"/>
      <c r="GER286" s="412"/>
      <c r="GES286" s="412"/>
      <c r="GET286" s="413"/>
      <c r="GEU286" s="413"/>
      <c r="GEV286" s="413"/>
      <c r="GEW286" s="413"/>
      <c r="GEX286" s="413"/>
      <c r="GEY286" s="413"/>
      <c r="GEZ286" s="413"/>
      <c r="GFA286" s="413"/>
      <c r="GFB286" s="413"/>
      <c r="GFC286" s="413"/>
      <c r="GFD286" s="413"/>
      <c r="GFE286" s="413"/>
      <c r="GFF286" s="413"/>
      <c r="GFG286" s="413"/>
      <c r="GFH286" s="413"/>
      <c r="GFI286" s="413"/>
      <c r="GFJ286" s="413"/>
      <c r="GFK286" s="413"/>
      <c r="GFL286" s="413"/>
      <c r="GFM286" s="413"/>
      <c r="GFN286" s="413"/>
      <c r="GFO286" s="413"/>
      <c r="GFP286" s="413"/>
      <c r="GFQ286" s="413"/>
      <c r="GFR286" s="414"/>
      <c r="GFS286" s="414"/>
      <c r="GFT286" s="414"/>
      <c r="GFU286" s="414"/>
      <c r="GFV286" s="414"/>
      <c r="GFW286" s="413"/>
      <c r="GFX286" s="413"/>
      <c r="GFY286" s="414"/>
      <c r="GFZ286" s="414"/>
      <c r="GGA286" s="413"/>
      <c r="GGB286" s="413"/>
      <c r="GGC286" s="414"/>
      <c r="GGD286" s="414"/>
      <c r="GGE286" s="413"/>
      <c r="GGF286" s="413"/>
      <c r="GGG286" s="413"/>
      <c r="GGH286" s="413"/>
      <c r="GGI286" s="413"/>
      <c r="GGJ286" s="413"/>
      <c r="GGK286" s="413"/>
      <c r="GGL286" s="414"/>
      <c r="GGM286" s="414"/>
      <c r="GGN286" s="413"/>
      <c r="GGO286" s="413"/>
      <c r="GGP286" s="414"/>
      <c r="GGQ286" s="414"/>
      <c r="GGR286" s="413"/>
      <c r="GGS286" s="413"/>
      <c r="GGT286" s="413"/>
      <c r="GGU286" s="413"/>
      <c r="GGV286" s="413"/>
      <c r="GGW286" s="407"/>
      <c r="GGX286" s="439"/>
      <c r="GGY286" s="413"/>
      <c r="GGZ286" s="413"/>
      <c r="GHA286" s="413"/>
      <c r="GHB286" s="413"/>
      <c r="GHC286" s="413"/>
      <c r="GHD286" s="413"/>
      <c r="GHE286" s="413"/>
      <c r="GHF286" s="412"/>
      <c r="GHG286" s="412"/>
      <c r="GHH286" s="412"/>
      <c r="GHI286" s="412"/>
      <c r="GHJ286" s="412"/>
      <c r="GHK286" s="412"/>
      <c r="GHL286" s="412"/>
      <c r="GHM286" s="412"/>
      <c r="GHN286" s="412"/>
      <c r="GHO286" s="412"/>
      <c r="GHP286" s="412"/>
      <c r="GHQ286" s="412"/>
      <c r="GHR286" s="412"/>
      <c r="GHS286" s="412"/>
      <c r="GHT286" s="412"/>
      <c r="GHU286" s="412"/>
      <c r="GHV286" s="412"/>
      <c r="GHW286" s="412"/>
      <c r="GHX286" s="412"/>
      <c r="GHY286" s="412"/>
      <c r="GHZ286" s="412"/>
      <c r="GIA286" s="412"/>
      <c r="GIB286" s="412"/>
      <c r="GIC286" s="412"/>
      <c r="GID286" s="412"/>
      <c r="GIE286" s="412"/>
      <c r="GIF286" s="412"/>
      <c r="GIG286" s="412"/>
      <c r="GIH286" s="412"/>
      <c r="GII286" s="412"/>
      <c r="GIJ286" s="412"/>
      <c r="GIK286" s="412"/>
      <c r="GIL286" s="412"/>
      <c r="GIM286" s="412"/>
      <c r="GIN286" s="412"/>
      <c r="GIO286" s="412"/>
      <c r="GIP286" s="412"/>
      <c r="GIQ286" s="412"/>
      <c r="GIR286" s="412"/>
      <c r="GIS286" s="412"/>
      <c r="GIT286" s="412"/>
      <c r="GIU286" s="412"/>
      <c r="GIV286" s="412"/>
      <c r="GIW286" s="412"/>
      <c r="GIX286" s="413"/>
      <c r="GIY286" s="413"/>
      <c r="GIZ286" s="413"/>
      <c r="GJA286" s="413"/>
      <c r="GJB286" s="413"/>
      <c r="GJC286" s="413"/>
      <c r="GJD286" s="413"/>
      <c r="GJE286" s="413"/>
      <c r="GJF286" s="413"/>
      <c r="GJG286" s="413"/>
      <c r="GJH286" s="413"/>
      <c r="GJI286" s="413"/>
      <c r="GJJ286" s="413"/>
      <c r="GJK286" s="413"/>
      <c r="GJL286" s="413"/>
      <c r="GJM286" s="413"/>
      <c r="GJN286" s="413"/>
      <c r="GJO286" s="413"/>
      <c r="GJP286" s="413"/>
      <c r="GJQ286" s="413"/>
      <c r="GJR286" s="413"/>
      <c r="GJS286" s="413"/>
      <c r="GJT286" s="413"/>
      <c r="GJU286" s="413"/>
      <c r="GJV286" s="414"/>
      <c r="GJW286" s="414"/>
      <c r="GJX286" s="414"/>
      <c r="GJY286" s="414"/>
      <c r="GJZ286" s="414"/>
      <c r="GKA286" s="413"/>
      <c r="GKB286" s="413"/>
      <c r="GKC286" s="414"/>
      <c r="GKD286" s="414"/>
      <c r="GKE286" s="413"/>
      <c r="GKF286" s="413"/>
      <c r="GKG286" s="414"/>
      <c r="GKH286" s="414"/>
      <c r="GKI286" s="413"/>
      <c r="GKJ286" s="413"/>
      <c r="GKK286" s="413"/>
      <c r="GKL286" s="413"/>
      <c r="GKM286" s="413"/>
      <c r="GKN286" s="413"/>
      <c r="GKO286" s="413"/>
      <c r="GKP286" s="414"/>
      <c r="GKQ286" s="414"/>
      <c r="GKR286" s="413"/>
      <c r="GKS286" s="413"/>
      <c r="GKT286" s="414"/>
      <c r="GKU286" s="414"/>
      <c r="GKV286" s="413"/>
      <c r="GKW286" s="413"/>
      <c r="GKX286" s="413"/>
      <c r="GKY286" s="413"/>
      <c r="GKZ286" s="413"/>
      <c r="GLA286" s="407"/>
      <c r="GLB286" s="439"/>
      <c r="GLC286" s="413"/>
      <c r="GLD286" s="413"/>
      <c r="GLE286" s="413"/>
      <c r="GLF286" s="413"/>
      <c r="GLG286" s="413"/>
      <c r="GLH286" s="413"/>
      <c r="GLI286" s="413"/>
      <c r="GLJ286" s="412"/>
      <c r="GLK286" s="412"/>
      <c r="GLL286" s="412"/>
      <c r="GLM286" s="412"/>
      <c r="GLN286" s="412"/>
      <c r="GLO286" s="412"/>
      <c r="GLP286" s="412"/>
      <c r="GLQ286" s="412"/>
      <c r="GLR286" s="412"/>
      <c r="GLS286" s="412"/>
      <c r="GLT286" s="412"/>
      <c r="GLU286" s="412"/>
      <c r="GLV286" s="412"/>
      <c r="GLW286" s="412"/>
      <c r="GLX286" s="412"/>
      <c r="GLY286" s="412"/>
      <c r="GLZ286" s="412"/>
      <c r="GMA286" s="412"/>
      <c r="GMB286" s="412"/>
      <c r="GMC286" s="412"/>
      <c r="GMD286" s="412"/>
      <c r="GME286" s="412"/>
      <c r="GMF286" s="412"/>
      <c r="GMG286" s="412"/>
      <c r="GMH286" s="412"/>
      <c r="GMI286" s="412"/>
      <c r="GMJ286" s="412"/>
      <c r="GMK286" s="412"/>
      <c r="GML286" s="412"/>
      <c r="GMM286" s="412"/>
      <c r="GMN286" s="412"/>
      <c r="GMO286" s="412"/>
      <c r="GMP286" s="412"/>
      <c r="GMQ286" s="412"/>
      <c r="GMR286" s="412"/>
      <c r="GMS286" s="412"/>
      <c r="GMT286" s="412"/>
      <c r="GMU286" s="412"/>
      <c r="GMV286" s="412"/>
      <c r="GMW286" s="412"/>
      <c r="GMX286" s="412"/>
      <c r="GMY286" s="412"/>
      <c r="GMZ286" s="412"/>
      <c r="GNA286" s="412"/>
      <c r="GNB286" s="413"/>
      <c r="GNC286" s="413"/>
      <c r="GND286" s="413"/>
      <c r="GNE286" s="413"/>
      <c r="GNF286" s="413"/>
      <c r="GNG286" s="413"/>
      <c r="GNH286" s="413"/>
      <c r="GNI286" s="413"/>
      <c r="GNJ286" s="413"/>
      <c r="GNK286" s="413"/>
      <c r="GNL286" s="413"/>
      <c r="GNM286" s="413"/>
      <c r="GNN286" s="413"/>
      <c r="GNO286" s="413"/>
      <c r="GNP286" s="413"/>
      <c r="GNQ286" s="413"/>
      <c r="GNR286" s="413"/>
      <c r="GNS286" s="413"/>
      <c r="GNT286" s="413"/>
      <c r="GNU286" s="413"/>
      <c r="GNV286" s="413"/>
      <c r="GNW286" s="413"/>
      <c r="GNX286" s="413"/>
      <c r="GNY286" s="413"/>
      <c r="GNZ286" s="414"/>
      <c r="GOA286" s="414"/>
      <c r="GOB286" s="414"/>
      <c r="GOC286" s="414"/>
      <c r="GOD286" s="414"/>
      <c r="GOE286" s="413"/>
      <c r="GOF286" s="413"/>
      <c r="GOG286" s="414"/>
      <c r="GOH286" s="414"/>
      <c r="GOI286" s="413"/>
      <c r="GOJ286" s="413"/>
      <c r="GOK286" s="414"/>
      <c r="GOL286" s="414"/>
      <c r="GOM286" s="413"/>
      <c r="GON286" s="413"/>
      <c r="GOO286" s="413"/>
      <c r="GOP286" s="413"/>
      <c r="GOQ286" s="413"/>
      <c r="GOR286" s="413"/>
      <c r="GOS286" s="413"/>
      <c r="GOT286" s="414"/>
      <c r="GOU286" s="414"/>
      <c r="GOV286" s="413"/>
      <c r="GOW286" s="413"/>
      <c r="GOX286" s="414"/>
      <c r="GOY286" s="414"/>
      <c r="GOZ286" s="413"/>
      <c r="GPA286" s="413"/>
      <c r="GPB286" s="413"/>
      <c r="GPC286" s="413"/>
      <c r="GPD286" s="413"/>
      <c r="GPE286" s="407"/>
      <c r="GPF286" s="439"/>
      <c r="GPG286" s="413"/>
      <c r="GPH286" s="413"/>
      <c r="GPI286" s="413"/>
      <c r="GPJ286" s="413"/>
      <c r="GPK286" s="413"/>
      <c r="GPL286" s="413"/>
      <c r="GPM286" s="413"/>
      <c r="GPN286" s="412"/>
      <c r="GPO286" s="412"/>
      <c r="GPP286" s="412"/>
      <c r="GPQ286" s="412"/>
      <c r="GPR286" s="412"/>
      <c r="GPS286" s="412"/>
      <c r="GPT286" s="412"/>
      <c r="GPU286" s="412"/>
      <c r="GPV286" s="412"/>
      <c r="GPW286" s="412"/>
      <c r="GPX286" s="412"/>
      <c r="GPY286" s="412"/>
      <c r="GPZ286" s="412"/>
      <c r="GQA286" s="412"/>
      <c r="GQB286" s="412"/>
      <c r="GQC286" s="412"/>
      <c r="GQD286" s="412"/>
      <c r="GQE286" s="412"/>
      <c r="GQF286" s="412"/>
      <c r="GQG286" s="412"/>
      <c r="GQH286" s="412"/>
      <c r="GQI286" s="412"/>
      <c r="GQJ286" s="412"/>
      <c r="GQK286" s="412"/>
      <c r="GQL286" s="412"/>
      <c r="GQM286" s="412"/>
      <c r="GQN286" s="412"/>
      <c r="GQO286" s="412"/>
      <c r="GQP286" s="412"/>
      <c r="GQQ286" s="412"/>
      <c r="GQR286" s="412"/>
      <c r="GQS286" s="412"/>
      <c r="GQT286" s="412"/>
      <c r="GQU286" s="412"/>
      <c r="GQV286" s="412"/>
      <c r="GQW286" s="412"/>
      <c r="GQX286" s="412"/>
      <c r="GQY286" s="412"/>
      <c r="GQZ286" s="412"/>
      <c r="GRA286" s="412"/>
      <c r="GRB286" s="412"/>
      <c r="GRC286" s="412"/>
      <c r="GRD286" s="412"/>
      <c r="GRE286" s="412"/>
      <c r="GRF286" s="413"/>
      <c r="GRG286" s="413"/>
      <c r="GRH286" s="413"/>
      <c r="GRI286" s="413"/>
      <c r="GRJ286" s="413"/>
      <c r="GRK286" s="413"/>
      <c r="GRL286" s="413"/>
      <c r="GRM286" s="413"/>
      <c r="GRN286" s="413"/>
      <c r="GRO286" s="413"/>
      <c r="GRP286" s="413"/>
      <c r="GRQ286" s="413"/>
      <c r="GRR286" s="413"/>
      <c r="GRS286" s="413"/>
      <c r="GRT286" s="413"/>
      <c r="GRU286" s="413"/>
      <c r="GRV286" s="413"/>
      <c r="GRW286" s="413"/>
      <c r="GRX286" s="413"/>
      <c r="GRY286" s="413"/>
      <c r="GRZ286" s="413"/>
      <c r="GSA286" s="413"/>
      <c r="GSB286" s="413"/>
      <c r="GSC286" s="413"/>
      <c r="GSD286" s="414"/>
      <c r="GSE286" s="414"/>
      <c r="GSF286" s="414"/>
      <c r="GSG286" s="414"/>
      <c r="GSH286" s="414"/>
      <c r="GSI286" s="413"/>
      <c r="GSJ286" s="413"/>
      <c r="GSK286" s="414"/>
      <c r="GSL286" s="414"/>
      <c r="GSM286" s="413"/>
      <c r="GSN286" s="413"/>
      <c r="GSO286" s="414"/>
      <c r="GSP286" s="414"/>
      <c r="GSQ286" s="413"/>
      <c r="GSR286" s="413"/>
      <c r="GSS286" s="413"/>
      <c r="GST286" s="413"/>
      <c r="GSU286" s="413"/>
      <c r="GSV286" s="413"/>
      <c r="GSW286" s="413"/>
      <c r="GSX286" s="414"/>
      <c r="GSY286" s="414"/>
      <c r="GSZ286" s="413"/>
      <c r="GTA286" s="413"/>
      <c r="GTB286" s="414"/>
      <c r="GTC286" s="414"/>
      <c r="GTD286" s="413"/>
      <c r="GTE286" s="413"/>
      <c r="GTF286" s="413"/>
      <c r="GTG286" s="413"/>
      <c r="GTH286" s="413"/>
      <c r="GTI286" s="407"/>
      <c r="GTJ286" s="439"/>
      <c r="GTK286" s="413"/>
      <c r="GTL286" s="413"/>
      <c r="GTM286" s="413"/>
      <c r="GTN286" s="413"/>
      <c r="GTO286" s="413"/>
      <c r="GTP286" s="413"/>
      <c r="GTQ286" s="413"/>
      <c r="GTR286" s="412"/>
      <c r="GTS286" s="412"/>
      <c r="GTT286" s="412"/>
      <c r="GTU286" s="412"/>
      <c r="GTV286" s="412"/>
      <c r="GTW286" s="412"/>
      <c r="GTX286" s="412"/>
      <c r="GTY286" s="412"/>
      <c r="GTZ286" s="412"/>
      <c r="GUA286" s="412"/>
      <c r="GUB286" s="412"/>
      <c r="GUC286" s="412"/>
      <c r="GUD286" s="412"/>
      <c r="GUE286" s="412"/>
      <c r="GUF286" s="412"/>
      <c r="GUG286" s="412"/>
      <c r="GUH286" s="412"/>
      <c r="GUI286" s="412"/>
      <c r="GUJ286" s="412"/>
      <c r="GUK286" s="412"/>
      <c r="GUL286" s="412"/>
      <c r="GUM286" s="412"/>
      <c r="GUN286" s="412"/>
      <c r="GUO286" s="412"/>
      <c r="GUP286" s="412"/>
      <c r="GUQ286" s="412"/>
      <c r="GUR286" s="412"/>
      <c r="GUS286" s="412"/>
      <c r="GUT286" s="412"/>
      <c r="GUU286" s="412"/>
      <c r="GUV286" s="412"/>
      <c r="GUW286" s="412"/>
      <c r="GUX286" s="412"/>
      <c r="GUY286" s="412"/>
      <c r="GUZ286" s="412"/>
      <c r="GVA286" s="412"/>
      <c r="GVB286" s="412"/>
      <c r="GVC286" s="412"/>
      <c r="GVD286" s="412"/>
      <c r="GVE286" s="412"/>
      <c r="GVF286" s="412"/>
      <c r="GVG286" s="412"/>
      <c r="GVH286" s="412"/>
      <c r="GVI286" s="412"/>
      <c r="GVJ286" s="413"/>
      <c r="GVK286" s="413"/>
      <c r="GVL286" s="413"/>
      <c r="GVM286" s="413"/>
      <c r="GVN286" s="413"/>
      <c r="GVO286" s="413"/>
      <c r="GVP286" s="413"/>
      <c r="GVQ286" s="413"/>
      <c r="GVR286" s="413"/>
      <c r="GVS286" s="413"/>
      <c r="GVT286" s="413"/>
      <c r="GVU286" s="413"/>
      <c r="GVV286" s="413"/>
      <c r="GVW286" s="413"/>
      <c r="GVX286" s="413"/>
      <c r="GVY286" s="413"/>
      <c r="GVZ286" s="413"/>
      <c r="GWA286" s="413"/>
      <c r="GWB286" s="413"/>
      <c r="GWC286" s="413"/>
      <c r="GWD286" s="413"/>
      <c r="GWE286" s="413"/>
      <c r="GWF286" s="413"/>
      <c r="GWG286" s="413"/>
      <c r="GWH286" s="414"/>
      <c r="GWI286" s="414"/>
      <c r="GWJ286" s="414"/>
      <c r="GWK286" s="414"/>
      <c r="GWL286" s="414"/>
      <c r="GWM286" s="413"/>
      <c r="GWN286" s="413"/>
      <c r="GWO286" s="414"/>
      <c r="GWP286" s="414"/>
      <c r="GWQ286" s="413"/>
      <c r="GWR286" s="413"/>
      <c r="GWS286" s="414"/>
      <c r="GWT286" s="414"/>
      <c r="GWU286" s="413"/>
      <c r="GWV286" s="413"/>
      <c r="GWW286" s="413"/>
      <c r="GWX286" s="413"/>
      <c r="GWY286" s="413"/>
      <c r="GWZ286" s="413"/>
      <c r="GXA286" s="413"/>
      <c r="GXB286" s="414"/>
      <c r="GXC286" s="414"/>
      <c r="GXD286" s="413"/>
      <c r="GXE286" s="413"/>
      <c r="GXF286" s="414"/>
      <c r="GXG286" s="414"/>
      <c r="GXH286" s="413"/>
      <c r="GXI286" s="413"/>
      <c r="GXJ286" s="413"/>
      <c r="GXK286" s="413"/>
      <c r="GXL286" s="413"/>
      <c r="GXM286" s="407"/>
      <c r="GXN286" s="439"/>
      <c r="GXO286" s="413"/>
      <c r="GXP286" s="413"/>
      <c r="GXQ286" s="413"/>
      <c r="GXR286" s="413"/>
      <c r="GXS286" s="413"/>
      <c r="GXT286" s="413"/>
      <c r="GXU286" s="413"/>
      <c r="GXV286" s="412"/>
      <c r="GXW286" s="412"/>
      <c r="GXX286" s="412"/>
      <c r="GXY286" s="412"/>
      <c r="GXZ286" s="412"/>
      <c r="GYA286" s="412"/>
      <c r="GYB286" s="412"/>
      <c r="GYC286" s="412"/>
      <c r="GYD286" s="412"/>
      <c r="GYE286" s="412"/>
      <c r="GYF286" s="412"/>
      <c r="GYG286" s="412"/>
      <c r="GYH286" s="412"/>
      <c r="GYI286" s="412"/>
      <c r="GYJ286" s="412"/>
      <c r="GYK286" s="412"/>
      <c r="GYL286" s="412"/>
      <c r="GYM286" s="412"/>
      <c r="GYN286" s="412"/>
      <c r="GYO286" s="412"/>
      <c r="GYP286" s="412"/>
      <c r="GYQ286" s="412"/>
      <c r="GYR286" s="412"/>
      <c r="GYS286" s="412"/>
      <c r="GYT286" s="412"/>
      <c r="GYU286" s="412"/>
      <c r="GYV286" s="412"/>
      <c r="GYW286" s="412"/>
      <c r="GYX286" s="412"/>
      <c r="GYY286" s="412"/>
      <c r="GYZ286" s="412"/>
      <c r="GZA286" s="412"/>
      <c r="GZB286" s="412"/>
      <c r="GZC286" s="412"/>
      <c r="GZD286" s="412"/>
      <c r="GZE286" s="412"/>
      <c r="GZF286" s="412"/>
      <c r="GZG286" s="412"/>
      <c r="GZH286" s="412"/>
      <c r="GZI286" s="412"/>
      <c r="GZJ286" s="412"/>
      <c r="GZK286" s="412"/>
      <c r="GZL286" s="412"/>
      <c r="GZM286" s="412"/>
      <c r="GZN286" s="413"/>
      <c r="GZO286" s="413"/>
      <c r="GZP286" s="413"/>
      <c r="GZQ286" s="413"/>
      <c r="GZR286" s="413"/>
      <c r="GZS286" s="413"/>
      <c r="GZT286" s="413"/>
      <c r="GZU286" s="413"/>
      <c r="GZV286" s="413"/>
      <c r="GZW286" s="413"/>
      <c r="GZX286" s="413"/>
      <c r="GZY286" s="413"/>
      <c r="GZZ286" s="413"/>
      <c r="HAA286" s="413"/>
      <c r="HAB286" s="413"/>
      <c r="HAC286" s="413"/>
      <c r="HAD286" s="413"/>
      <c r="HAE286" s="413"/>
      <c r="HAF286" s="413"/>
      <c r="HAG286" s="413"/>
      <c r="HAH286" s="413"/>
      <c r="HAI286" s="413"/>
      <c r="HAJ286" s="413"/>
      <c r="HAK286" s="413"/>
      <c r="HAL286" s="414"/>
      <c r="HAM286" s="414"/>
      <c r="HAN286" s="414"/>
      <c r="HAO286" s="414"/>
      <c r="HAP286" s="414"/>
      <c r="HAQ286" s="413"/>
      <c r="HAR286" s="413"/>
      <c r="HAS286" s="414"/>
      <c r="HAT286" s="414"/>
      <c r="HAU286" s="413"/>
      <c r="HAV286" s="413"/>
      <c r="HAW286" s="414"/>
      <c r="HAX286" s="414"/>
      <c r="HAY286" s="413"/>
      <c r="HAZ286" s="413"/>
      <c r="HBA286" s="413"/>
      <c r="HBB286" s="413"/>
      <c r="HBC286" s="413"/>
      <c r="HBD286" s="413"/>
      <c r="HBE286" s="413"/>
      <c r="HBF286" s="414"/>
      <c r="HBG286" s="414"/>
      <c r="HBH286" s="413"/>
      <c r="HBI286" s="413"/>
      <c r="HBJ286" s="414"/>
      <c r="HBK286" s="414"/>
      <c r="HBL286" s="413"/>
      <c r="HBM286" s="413"/>
      <c r="HBN286" s="413"/>
      <c r="HBO286" s="413"/>
      <c r="HBP286" s="413"/>
      <c r="HBQ286" s="407"/>
      <c r="HBR286" s="439"/>
      <c r="HBS286" s="413"/>
      <c r="HBT286" s="413"/>
      <c r="HBU286" s="413"/>
      <c r="HBV286" s="413"/>
      <c r="HBW286" s="413"/>
      <c r="HBX286" s="413"/>
      <c r="HBY286" s="413"/>
      <c r="HBZ286" s="412"/>
      <c r="HCA286" s="412"/>
      <c r="HCB286" s="412"/>
      <c r="HCC286" s="412"/>
      <c r="HCD286" s="412"/>
      <c r="HCE286" s="412"/>
      <c r="HCF286" s="412"/>
      <c r="HCG286" s="412"/>
      <c r="HCH286" s="412"/>
      <c r="HCI286" s="412"/>
      <c r="HCJ286" s="412"/>
      <c r="HCK286" s="412"/>
      <c r="HCL286" s="412"/>
      <c r="HCM286" s="412"/>
      <c r="HCN286" s="412"/>
      <c r="HCO286" s="412"/>
      <c r="HCP286" s="412"/>
      <c r="HCQ286" s="412"/>
      <c r="HCR286" s="412"/>
      <c r="HCS286" s="412"/>
      <c r="HCT286" s="412"/>
      <c r="HCU286" s="412"/>
      <c r="HCV286" s="412"/>
      <c r="HCW286" s="412"/>
      <c r="HCX286" s="412"/>
      <c r="HCY286" s="412"/>
      <c r="HCZ286" s="412"/>
      <c r="HDA286" s="412"/>
      <c r="HDB286" s="412"/>
      <c r="HDC286" s="412"/>
      <c r="HDD286" s="412"/>
      <c r="HDE286" s="412"/>
      <c r="HDF286" s="412"/>
      <c r="HDG286" s="412"/>
      <c r="HDH286" s="412"/>
      <c r="HDI286" s="412"/>
      <c r="HDJ286" s="412"/>
      <c r="HDK286" s="412"/>
      <c r="HDL286" s="412"/>
      <c r="HDM286" s="412"/>
      <c r="HDN286" s="412"/>
      <c r="HDO286" s="412"/>
      <c r="HDP286" s="412"/>
      <c r="HDQ286" s="412"/>
      <c r="HDR286" s="413"/>
      <c r="HDS286" s="413"/>
      <c r="HDT286" s="413"/>
      <c r="HDU286" s="413"/>
      <c r="HDV286" s="413"/>
      <c r="HDW286" s="413"/>
      <c r="HDX286" s="413"/>
      <c r="HDY286" s="413"/>
      <c r="HDZ286" s="413"/>
      <c r="HEA286" s="413"/>
      <c r="HEB286" s="413"/>
      <c r="HEC286" s="413"/>
      <c r="HED286" s="413"/>
      <c r="HEE286" s="413"/>
      <c r="HEF286" s="413"/>
      <c r="HEG286" s="413"/>
      <c r="HEH286" s="413"/>
      <c r="HEI286" s="413"/>
      <c r="HEJ286" s="413"/>
      <c r="HEK286" s="413"/>
      <c r="HEL286" s="413"/>
      <c r="HEM286" s="413"/>
      <c r="HEN286" s="413"/>
      <c r="HEO286" s="413"/>
      <c r="HEP286" s="414"/>
      <c r="HEQ286" s="414"/>
      <c r="HER286" s="414"/>
      <c r="HES286" s="414"/>
      <c r="HET286" s="414"/>
      <c r="HEU286" s="413"/>
      <c r="HEV286" s="413"/>
      <c r="HEW286" s="414"/>
      <c r="HEX286" s="414"/>
      <c r="HEY286" s="413"/>
      <c r="HEZ286" s="413"/>
      <c r="HFA286" s="414"/>
      <c r="HFB286" s="414"/>
      <c r="HFC286" s="413"/>
      <c r="HFD286" s="413"/>
      <c r="HFE286" s="413"/>
      <c r="HFF286" s="413"/>
      <c r="HFG286" s="413"/>
      <c r="HFH286" s="413"/>
      <c r="HFI286" s="413"/>
      <c r="HFJ286" s="414"/>
      <c r="HFK286" s="414"/>
      <c r="HFL286" s="413"/>
      <c r="HFM286" s="413"/>
      <c r="HFN286" s="414"/>
      <c r="HFO286" s="414"/>
      <c r="HFP286" s="413"/>
      <c r="HFQ286" s="413"/>
      <c r="HFR286" s="413"/>
      <c r="HFS286" s="413"/>
      <c r="HFT286" s="413"/>
      <c r="HFU286" s="407"/>
      <c r="HFV286" s="439"/>
      <c r="HFW286" s="413"/>
      <c r="HFX286" s="413"/>
      <c r="HFY286" s="413"/>
      <c r="HFZ286" s="413"/>
      <c r="HGA286" s="413"/>
      <c r="HGB286" s="413"/>
      <c r="HGC286" s="413"/>
      <c r="HGD286" s="412"/>
      <c r="HGE286" s="412"/>
      <c r="HGF286" s="412"/>
      <c r="HGG286" s="412"/>
      <c r="HGH286" s="412"/>
      <c r="HGI286" s="412"/>
      <c r="HGJ286" s="412"/>
      <c r="HGK286" s="412"/>
      <c r="HGL286" s="412"/>
      <c r="HGM286" s="412"/>
      <c r="HGN286" s="412"/>
      <c r="HGO286" s="412"/>
      <c r="HGP286" s="412"/>
      <c r="HGQ286" s="412"/>
      <c r="HGR286" s="412"/>
      <c r="HGS286" s="412"/>
      <c r="HGT286" s="412"/>
      <c r="HGU286" s="412"/>
      <c r="HGV286" s="412"/>
      <c r="HGW286" s="412"/>
      <c r="HGX286" s="412"/>
      <c r="HGY286" s="412"/>
      <c r="HGZ286" s="412"/>
      <c r="HHA286" s="412"/>
      <c r="HHB286" s="412"/>
      <c r="HHC286" s="412"/>
      <c r="HHD286" s="412"/>
      <c r="HHE286" s="412"/>
      <c r="HHF286" s="412"/>
      <c r="HHG286" s="412"/>
      <c r="HHH286" s="412"/>
      <c r="HHI286" s="412"/>
      <c r="HHJ286" s="412"/>
      <c r="HHK286" s="412"/>
      <c r="HHL286" s="412"/>
      <c r="HHM286" s="412"/>
      <c r="HHN286" s="412"/>
      <c r="HHO286" s="412"/>
      <c r="HHP286" s="412"/>
      <c r="HHQ286" s="412"/>
      <c r="HHR286" s="412"/>
      <c r="HHS286" s="412"/>
      <c r="HHT286" s="412"/>
      <c r="HHU286" s="412"/>
      <c r="HHV286" s="413"/>
      <c r="HHW286" s="413"/>
      <c r="HHX286" s="413"/>
      <c r="HHY286" s="413"/>
      <c r="HHZ286" s="413"/>
      <c r="HIA286" s="413"/>
      <c r="HIB286" s="413"/>
      <c r="HIC286" s="413"/>
      <c r="HID286" s="413"/>
      <c r="HIE286" s="413"/>
      <c r="HIF286" s="413"/>
      <c r="HIG286" s="413"/>
      <c r="HIH286" s="413"/>
      <c r="HII286" s="413"/>
      <c r="HIJ286" s="413"/>
      <c r="HIK286" s="413"/>
      <c r="HIL286" s="413"/>
      <c r="HIM286" s="413"/>
      <c r="HIN286" s="413"/>
      <c r="HIO286" s="413"/>
      <c r="HIP286" s="413"/>
      <c r="HIQ286" s="413"/>
      <c r="HIR286" s="413"/>
      <c r="HIS286" s="413"/>
      <c r="HIT286" s="414"/>
      <c r="HIU286" s="414"/>
      <c r="HIV286" s="414"/>
      <c r="HIW286" s="414"/>
      <c r="HIX286" s="414"/>
      <c r="HIY286" s="413"/>
      <c r="HIZ286" s="413"/>
      <c r="HJA286" s="414"/>
      <c r="HJB286" s="414"/>
      <c r="HJC286" s="413"/>
      <c r="HJD286" s="413"/>
      <c r="HJE286" s="414"/>
      <c r="HJF286" s="414"/>
      <c r="HJG286" s="413"/>
      <c r="HJH286" s="413"/>
      <c r="HJI286" s="413"/>
      <c r="HJJ286" s="413"/>
      <c r="HJK286" s="413"/>
      <c r="HJL286" s="413"/>
      <c r="HJM286" s="413"/>
      <c r="HJN286" s="414"/>
      <c r="HJO286" s="414"/>
      <c r="HJP286" s="413"/>
      <c r="HJQ286" s="413"/>
      <c r="HJR286" s="414"/>
      <c r="HJS286" s="414"/>
      <c r="HJT286" s="413"/>
      <c r="HJU286" s="413"/>
      <c r="HJV286" s="413"/>
      <c r="HJW286" s="413"/>
      <c r="HJX286" s="413"/>
      <c r="HJY286" s="407"/>
      <c r="HJZ286" s="439"/>
      <c r="HKA286" s="413"/>
      <c r="HKB286" s="413"/>
      <c r="HKC286" s="413"/>
      <c r="HKD286" s="413"/>
      <c r="HKE286" s="413"/>
      <c r="HKF286" s="413"/>
      <c r="HKG286" s="413"/>
      <c r="HKH286" s="412"/>
      <c r="HKI286" s="412"/>
      <c r="HKJ286" s="412"/>
      <c r="HKK286" s="412"/>
      <c r="HKL286" s="412"/>
      <c r="HKM286" s="412"/>
      <c r="HKN286" s="412"/>
      <c r="HKO286" s="412"/>
      <c r="HKP286" s="412"/>
      <c r="HKQ286" s="412"/>
      <c r="HKR286" s="412"/>
      <c r="HKS286" s="412"/>
      <c r="HKT286" s="412"/>
      <c r="HKU286" s="412"/>
      <c r="HKV286" s="412"/>
      <c r="HKW286" s="412"/>
      <c r="HKX286" s="412"/>
      <c r="HKY286" s="412"/>
      <c r="HKZ286" s="412"/>
      <c r="HLA286" s="412"/>
      <c r="HLB286" s="412"/>
      <c r="HLC286" s="412"/>
      <c r="HLD286" s="412"/>
      <c r="HLE286" s="412"/>
      <c r="HLF286" s="412"/>
      <c r="HLG286" s="412"/>
      <c r="HLH286" s="412"/>
      <c r="HLI286" s="412"/>
      <c r="HLJ286" s="412"/>
      <c r="HLK286" s="412"/>
      <c r="HLL286" s="412"/>
      <c r="HLM286" s="412"/>
      <c r="HLN286" s="412"/>
      <c r="HLO286" s="412"/>
      <c r="HLP286" s="412"/>
      <c r="HLQ286" s="412"/>
      <c r="HLR286" s="412"/>
      <c r="HLS286" s="412"/>
      <c r="HLT286" s="412"/>
      <c r="HLU286" s="412"/>
      <c r="HLV286" s="412"/>
      <c r="HLW286" s="412"/>
      <c r="HLX286" s="412"/>
      <c r="HLY286" s="412"/>
      <c r="HLZ286" s="413"/>
      <c r="HMA286" s="413"/>
      <c r="HMB286" s="413"/>
      <c r="HMC286" s="413"/>
      <c r="HMD286" s="413"/>
      <c r="HME286" s="413"/>
      <c r="HMF286" s="413"/>
      <c r="HMG286" s="413"/>
      <c r="HMH286" s="413"/>
      <c r="HMI286" s="413"/>
      <c r="HMJ286" s="413"/>
      <c r="HMK286" s="413"/>
      <c r="HML286" s="413"/>
      <c r="HMM286" s="413"/>
      <c r="HMN286" s="413"/>
      <c r="HMO286" s="413"/>
      <c r="HMP286" s="413"/>
      <c r="HMQ286" s="413"/>
      <c r="HMR286" s="413"/>
      <c r="HMS286" s="413"/>
      <c r="HMT286" s="413"/>
      <c r="HMU286" s="413"/>
      <c r="HMV286" s="413"/>
      <c r="HMW286" s="413"/>
      <c r="HMX286" s="414"/>
      <c r="HMY286" s="414"/>
      <c r="HMZ286" s="414"/>
      <c r="HNA286" s="414"/>
      <c r="HNB286" s="414"/>
      <c r="HNC286" s="413"/>
      <c r="HND286" s="413"/>
      <c r="HNE286" s="414"/>
      <c r="HNF286" s="414"/>
      <c r="HNG286" s="413"/>
      <c r="HNH286" s="413"/>
      <c r="HNI286" s="414"/>
      <c r="HNJ286" s="414"/>
      <c r="HNK286" s="413"/>
      <c r="HNL286" s="413"/>
      <c r="HNM286" s="413"/>
      <c r="HNN286" s="413"/>
      <c r="HNO286" s="413"/>
      <c r="HNP286" s="413"/>
      <c r="HNQ286" s="413"/>
      <c r="HNR286" s="414"/>
      <c r="HNS286" s="414"/>
      <c r="HNT286" s="413"/>
      <c r="HNU286" s="413"/>
      <c r="HNV286" s="414"/>
      <c r="HNW286" s="414"/>
      <c r="HNX286" s="413"/>
      <c r="HNY286" s="413"/>
      <c r="HNZ286" s="413"/>
      <c r="HOA286" s="413"/>
      <c r="HOB286" s="413"/>
      <c r="HOC286" s="407"/>
      <c r="HOD286" s="439"/>
      <c r="HOE286" s="413"/>
      <c r="HOF286" s="413"/>
      <c r="HOG286" s="413"/>
      <c r="HOH286" s="413"/>
      <c r="HOI286" s="413"/>
      <c r="HOJ286" s="413"/>
      <c r="HOK286" s="413"/>
      <c r="HOL286" s="412"/>
      <c r="HOM286" s="412"/>
      <c r="HON286" s="412"/>
      <c r="HOO286" s="412"/>
      <c r="HOP286" s="412"/>
      <c r="HOQ286" s="412"/>
      <c r="HOR286" s="412"/>
      <c r="HOS286" s="412"/>
      <c r="HOT286" s="412"/>
      <c r="HOU286" s="412"/>
      <c r="HOV286" s="412"/>
      <c r="HOW286" s="412"/>
      <c r="HOX286" s="412"/>
      <c r="HOY286" s="412"/>
      <c r="HOZ286" s="412"/>
      <c r="HPA286" s="412"/>
      <c r="HPB286" s="412"/>
      <c r="HPC286" s="412"/>
      <c r="HPD286" s="412"/>
      <c r="HPE286" s="412"/>
      <c r="HPF286" s="412"/>
      <c r="HPG286" s="412"/>
      <c r="HPH286" s="412"/>
      <c r="HPI286" s="412"/>
      <c r="HPJ286" s="412"/>
      <c r="HPK286" s="412"/>
      <c r="HPL286" s="412"/>
      <c r="HPM286" s="412"/>
      <c r="HPN286" s="412"/>
      <c r="HPO286" s="412"/>
      <c r="HPP286" s="412"/>
      <c r="HPQ286" s="412"/>
      <c r="HPR286" s="412"/>
      <c r="HPS286" s="412"/>
      <c r="HPT286" s="412"/>
      <c r="HPU286" s="412"/>
      <c r="HPV286" s="412"/>
      <c r="HPW286" s="412"/>
      <c r="HPX286" s="412"/>
      <c r="HPY286" s="412"/>
      <c r="HPZ286" s="412"/>
      <c r="HQA286" s="412"/>
      <c r="HQB286" s="412"/>
      <c r="HQC286" s="412"/>
      <c r="HQD286" s="413"/>
      <c r="HQE286" s="413"/>
      <c r="HQF286" s="413"/>
      <c r="HQG286" s="413"/>
      <c r="HQH286" s="413"/>
      <c r="HQI286" s="413"/>
      <c r="HQJ286" s="413"/>
      <c r="HQK286" s="413"/>
      <c r="HQL286" s="413"/>
      <c r="HQM286" s="413"/>
      <c r="HQN286" s="413"/>
      <c r="HQO286" s="413"/>
      <c r="HQP286" s="413"/>
      <c r="HQQ286" s="413"/>
      <c r="HQR286" s="413"/>
      <c r="HQS286" s="413"/>
      <c r="HQT286" s="413"/>
      <c r="HQU286" s="413"/>
      <c r="HQV286" s="413"/>
      <c r="HQW286" s="413"/>
      <c r="HQX286" s="413"/>
      <c r="HQY286" s="413"/>
      <c r="HQZ286" s="413"/>
      <c r="HRA286" s="413"/>
      <c r="HRB286" s="414"/>
      <c r="HRC286" s="414"/>
      <c r="HRD286" s="414"/>
      <c r="HRE286" s="414"/>
      <c r="HRF286" s="414"/>
      <c r="HRG286" s="413"/>
      <c r="HRH286" s="413"/>
      <c r="HRI286" s="414"/>
      <c r="HRJ286" s="414"/>
      <c r="HRK286" s="413"/>
      <c r="HRL286" s="413"/>
      <c r="HRM286" s="414"/>
      <c r="HRN286" s="414"/>
      <c r="HRO286" s="413"/>
      <c r="HRP286" s="413"/>
      <c r="HRQ286" s="413"/>
      <c r="HRR286" s="413"/>
      <c r="HRS286" s="413"/>
      <c r="HRT286" s="413"/>
      <c r="HRU286" s="413"/>
      <c r="HRV286" s="414"/>
      <c r="HRW286" s="414"/>
      <c r="HRX286" s="413"/>
      <c r="HRY286" s="413"/>
      <c r="HRZ286" s="414"/>
      <c r="HSA286" s="414"/>
      <c r="HSB286" s="413"/>
      <c r="HSC286" s="413"/>
      <c r="HSD286" s="413"/>
      <c r="HSE286" s="413"/>
      <c r="HSF286" s="413"/>
      <c r="HSG286" s="407"/>
      <c r="HSH286" s="439"/>
      <c r="HSI286" s="413"/>
      <c r="HSJ286" s="413"/>
      <c r="HSK286" s="413"/>
      <c r="HSL286" s="413"/>
      <c r="HSM286" s="413"/>
      <c r="HSN286" s="413"/>
      <c r="HSO286" s="413"/>
      <c r="HSP286" s="412"/>
      <c r="HSQ286" s="412"/>
      <c r="HSR286" s="412"/>
      <c r="HSS286" s="412"/>
      <c r="HST286" s="412"/>
      <c r="HSU286" s="412"/>
      <c r="HSV286" s="412"/>
      <c r="HSW286" s="412"/>
      <c r="HSX286" s="412"/>
      <c r="HSY286" s="412"/>
      <c r="HSZ286" s="412"/>
      <c r="HTA286" s="412"/>
      <c r="HTB286" s="412"/>
      <c r="HTC286" s="412"/>
      <c r="HTD286" s="412"/>
      <c r="HTE286" s="412"/>
      <c r="HTF286" s="412"/>
      <c r="HTG286" s="412"/>
      <c r="HTH286" s="412"/>
      <c r="HTI286" s="412"/>
      <c r="HTJ286" s="412"/>
      <c r="HTK286" s="412"/>
      <c r="HTL286" s="412"/>
      <c r="HTM286" s="412"/>
      <c r="HTN286" s="412"/>
      <c r="HTO286" s="412"/>
      <c r="HTP286" s="412"/>
      <c r="HTQ286" s="412"/>
      <c r="HTR286" s="412"/>
      <c r="HTS286" s="412"/>
      <c r="HTT286" s="412"/>
      <c r="HTU286" s="412"/>
      <c r="HTV286" s="412"/>
      <c r="HTW286" s="412"/>
      <c r="HTX286" s="412"/>
      <c r="HTY286" s="412"/>
      <c r="HTZ286" s="412"/>
      <c r="HUA286" s="412"/>
      <c r="HUB286" s="412"/>
      <c r="HUC286" s="412"/>
      <c r="HUD286" s="412"/>
      <c r="HUE286" s="412"/>
      <c r="HUF286" s="412"/>
      <c r="HUG286" s="412"/>
      <c r="HUH286" s="413"/>
      <c r="HUI286" s="413"/>
      <c r="HUJ286" s="413"/>
      <c r="HUK286" s="413"/>
      <c r="HUL286" s="413"/>
      <c r="HUM286" s="413"/>
      <c r="HUN286" s="413"/>
      <c r="HUO286" s="413"/>
      <c r="HUP286" s="413"/>
      <c r="HUQ286" s="413"/>
      <c r="HUR286" s="413"/>
      <c r="HUS286" s="413"/>
      <c r="HUT286" s="413"/>
      <c r="HUU286" s="413"/>
      <c r="HUV286" s="413"/>
      <c r="HUW286" s="413"/>
      <c r="HUX286" s="413"/>
      <c r="HUY286" s="413"/>
      <c r="HUZ286" s="413"/>
      <c r="HVA286" s="413"/>
      <c r="HVB286" s="413"/>
      <c r="HVC286" s="413"/>
      <c r="HVD286" s="413"/>
      <c r="HVE286" s="413"/>
      <c r="HVF286" s="414"/>
      <c r="HVG286" s="414"/>
      <c r="HVH286" s="414"/>
      <c r="HVI286" s="414"/>
      <c r="HVJ286" s="414"/>
      <c r="HVK286" s="413"/>
      <c r="HVL286" s="413"/>
      <c r="HVM286" s="414"/>
      <c r="HVN286" s="414"/>
      <c r="HVO286" s="413"/>
      <c r="HVP286" s="413"/>
      <c r="HVQ286" s="414"/>
      <c r="HVR286" s="414"/>
      <c r="HVS286" s="413"/>
      <c r="HVT286" s="413"/>
      <c r="HVU286" s="413"/>
      <c r="HVV286" s="413"/>
      <c r="HVW286" s="413"/>
      <c r="HVX286" s="413"/>
      <c r="HVY286" s="413"/>
      <c r="HVZ286" s="414"/>
      <c r="HWA286" s="414"/>
      <c r="HWB286" s="413"/>
      <c r="HWC286" s="413"/>
      <c r="HWD286" s="414"/>
      <c r="HWE286" s="414"/>
      <c r="HWF286" s="413"/>
      <c r="HWG286" s="413"/>
      <c r="HWH286" s="413"/>
      <c r="HWI286" s="413"/>
      <c r="HWJ286" s="413"/>
      <c r="HWK286" s="407"/>
      <c r="HWL286" s="439"/>
      <c r="HWM286" s="413"/>
      <c r="HWN286" s="413"/>
      <c r="HWO286" s="413"/>
      <c r="HWP286" s="413"/>
      <c r="HWQ286" s="413"/>
      <c r="HWR286" s="413"/>
      <c r="HWS286" s="413"/>
      <c r="HWT286" s="412"/>
      <c r="HWU286" s="412"/>
      <c r="HWV286" s="412"/>
      <c r="HWW286" s="412"/>
      <c r="HWX286" s="412"/>
      <c r="HWY286" s="412"/>
      <c r="HWZ286" s="412"/>
      <c r="HXA286" s="412"/>
      <c r="HXB286" s="412"/>
      <c r="HXC286" s="412"/>
      <c r="HXD286" s="412"/>
      <c r="HXE286" s="412"/>
      <c r="HXF286" s="412"/>
      <c r="HXG286" s="412"/>
      <c r="HXH286" s="412"/>
      <c r="HXI286" s="412"/>
      <c r="HXJ286" s="412"/>
      <c r="HXK286" s="412"/>
      <c r="HXL286" s="412"/>
      <c r="HXM286" s="412"/>
      <c r="HXN286" s="412"/>
      <c r="HXO286" s="412"/>
      <c r="HXP286" s="412"/>
      <c r="HXQ286" s="412"/>
      <c r="HXR286" s="412"/>
      <c r="HXS286" s="412"/>
      <c r="HXT286" s="412"/>
      <c r="HXU286" s="412"/>
      <c r="HXV286" s="412"/>
      <c r="HXW286" s="412"/>
      <c r="HXX286" s="412"/>
      <c r="HXY286" s="412"/>
      <c r="HXZ286" s="412"/>
      <c r="HYA286" s="412"/>
      <c r="HYB286" s="412"/>
      <c r="HYC286" s="412"/>
      <c r="HYD286" s="412"/>
      <c r="HYE286" s="412"/>
      <c r="HYF286" s="412"/>
      <c r="HYG286" s="412"/>
      <c r="HYH286" s="412"/>
      <c r="HYI286" s="412"/>
      <c r="HYJ286" s="412"/>
      <c r="HYK286" s="412"/>
      <c r="HYL286" s="413"/>
      <c r="HYM286" s="413"/>
      <c r="HYN286" s="413"/>
      <c r="HYO286" s="413"/>
      <c r="HYP286" s="413"/>
      <c r="HYQ286" s="413"/>
      <c r="HYR286" s="413"/>
      <c r="HYS286" s="413"/>
      <c r="HYT286" s="413"/>
      <c r="HYU286" s="413"/>
      <c r="HYV286" s="413"/>
      <c r="HYW286" s="413"/>
      <c r="HYX286" s="413"/>
      <c r="HYY286" s="413"/>
      <c r="HYZ286" s="413"/>
      <c r="HZA286" s="413"/>
      <c r="HZB286" s="413"/>
      <c r="HZC286" s="413"/>
      <c r="HZD286" s="413"/>
      <c r="HZE286" s="413"/>
      <c r="HZF286" s="413"/>
      <c r="HZG286" s="413"/>
      <c r="HZH286" s="413"/>
      <c r="HZI286" s="413"/>
      <c r="HZJ286" s="414"/>
      <c r="HZK286" s="414"/>
      <c r="HZL286" s="414"/>
      <c r="HZM286" s="414"/>
      <c r="HZN286" s="414"/>
      <c r="HZO286" s="413"/>
      <c r="HZP286" s="413"/>
      <c r="HZQ286" s="414"/>
      <c r="HZR286" s="414"/>
      <c r="HZS286" s="413"/>
      <c r="HZT286" s="413"/>
      <c r="HZU286" s="414"/>
      <c r="HZV286" s="414"/>
      <c r="HZW286" s="413"/>
      <c r="HZX286" s="413"/>
      <c r="HZY286" s="413"/>
      <c r="HZZ286" s="413"/>
      <c r="IAA286" s="413"/>
      <c r="IAB286" s="413"/>
      <c r="IAC286" s="413"/>
      <c r="IAD286" s="414"/>
      <c r="IAE286" s="414"/>
      <c r="IAF286" s="413"/>
      <c r="IAG286" s="413"/>
      <c r="IAH286" s="414"/>
      <c r="IAI286" s="414"/>
      <c r="IAJ286" s="413"/>
      <c r="IAK286" s="413"/>
      <c r="IAL286" s="413"/>
      <c r="IAM286" s="413"/>
      <c r="IAN286" s="413"/>
      <c r="IAO286" s="407"/>
      <c r="IAP286" s="439"/>
      <c r="IAQ286" s="413"/>
      <c r="IAR286" s="413"/>
      <c r="IAS286" s="413"/>
      <c r="IAT286" s="413"/>
      <c r="IAU286" s="413"/>
      <c r="IAV286" s="413"/>
      <c r="IAW286" s="413"/>
      <c r="IAX286" s="412"/>
      <c r="IAY286" s="412"/>
      <c r="IAZ286" s="412"/>
      <c r="IBA286" s="412"/>
      <c r="IBB286" s="412"/>
      <c r="IBC286" s="412"/>
      <c r="IBD286" s="412"/>
      <c r="IBE286" s="412"/>
      <c r="IBF286" s="412"/>
      <c r="IBG286" s="412"/>
      <c r="IBH286" s="412"/>
      <c r="IBI286" s="412"/>
      <c r="IBJ286" s="412"/>
      <c r="IBK286" s="412"/>
      <c r="IBL286" s="412"/>
      <c r="IBM286" s="412"/>
      <c r="IBN286" s="412"/>
      <c r="IBO286" s="412"/>
      <c r="IBP286" s="412"/>
      <c r="IBQ286" s="412"/>
      <c r="IBR286" s="412"/>
      <c r="IBS286" s="412"/>
      <c r="IBT286" s="412"/>
      <c r="IBU286" s="412"/>
      <c r="IBV286" s="412"/>
      <c r="IBW286" s="412"/>
      <c r="IBX286" s="412"/>
      <c r="IBY286" s="412"/>
      <c r="IBZ286" s="412"/>
      <c r="ICA286" s="412"/>
      <c r="ICB286" s="412"/>
      <c r="ICC286" s="412"/>
      <c r="ICD286" s="412"/>
      <c r="ICE286" s="412"/>
      <c r="ICF286" s="412"/>
      <c r="ICG286" s="412"/>
      <c r="ICH286" s="412"/>
      <c r="ICI286" s="412"/>
      <c r="ICJ286" s="412"/>
      <c r="ICK286" s="412"/>
      <c r="ICL286" s="412"/>
      <c r="ICM286" s="412"/>
      <c r="ICN286" s="412"/>
      <c r="ICO286" s="412"/>
      <c r="ICP286" s="413"/>
      <c r="ICQ286" s="413"/>
      <c r="ICR286" s="413"/>
      <c r="ICS286" s="413"/>
      <c r="ICT286" s="413"/>
      <c r="ICU286" s="413"/>
      <c r="ICV286" s="413"/>
      <c r="ICW286" s="413"/>
      <c r="ICX286" s="413"/>
      <c r="ICY286" s="413"/>
      <c r="ICZ286" s="413"/>
      <c r="IDA286" s="413"/>
      <c r="IDB286" s="413"/>
      <c r="IDC286" s="413"/>
      <c r="IDD286" s="413"/>
      <c r="IDE286" s="413"/>
      <c r="IDF286" s="413"/>
      <c r="IDG286" s="413"/>
      <c r="IDH286" s="413"/>
      <c r="IDI286" s="413"/>
      <c r="IDJ286" s="413"/>
      <c r="IDK286" s="413"/>
      <c r="IDL286" s="413"/>
      <c r="IDM286" s="413"/>
      <c r="IDN286" s="414"/>
      <c r="IDO286" s="414"/>
      <c r="IDP286" s="414"/>
      <c r="IDQ286" s="414"/>
      <c r="IDR286" s="414"/>
      <c r="IDS286" s="413"/>
      <c r="IDT286" s="413"/>
      <c r="IDU286" s="414"/>
      <c r="IDV286" s="414"/>
      <c r="IDW286" s="413"/>
      <c r="IDX286" s="413"/>
      <c r="IDY286" s="414"/>
      <c r="IDZ286" s="414"/>
      <c r="IEA286" s="413"/>
      <c r="IEB286" s="413"/>
      <c r="IEC286" s="413"/>
      <c r="IED286" s="413"/>
      <c r="IEE286" s="413"/>
      <c r="IEF286" s="413"/>
      <c r="IEG286" s="413"/>
      <c r="IEH286" s="414"/>
      <c r="IEI286" s="414"/>
      <c r="IEJ286" s="413"/>
      <c r="IEK286" s="413"/>
      <c r="IEL286" s="414"/>
      <c r="IEM286" s="414"/>
      <c r="IEN286" s="413"/>
      <c r="IEO286" s="413"/>
      <c r="IEP286" s="413"/>
      <c r="IEQ286" s="413"/>
      <c r="IER286" s="413"/>
      <c r="IES286" s="407"/>
      <c r="IET286" s="439"/>
      <c r="IEU286" s="413"/>
      <c r="IEV286" s="413"/>
      <c r="IEW286" s="413"/>
      <c r="IEX286" s="413"/>
      <c r="IEY286" s="413"/>
      <c r="IEZ286" s="413"/>
      <c r="IFA286" s="413"/>
      <c r="IFB286" s="412"/>
      <c r="IFC286" s="412"/>
      <c r="IFD286" s="412"/>
      <c r="IFE286" s="412"/>
      <c r="IFF286" s="412"/>
      <c r="IFG286" s="412"/>
      <c r="IFH286" s="412"/>
      <c r="IFI286" s="412"/>
      <c r="IFJ286" s="412"/>
      <c r="IFK286" s="412"/>
      <c r="IFL286" s="412"/>
      <c r="IFM286" s="412"/>
      <c r="IFN286" s="412"/>
      <c r="IFO286" s="412"/>
      <c r="IFP286" s="412"/>
      <c r="IFQ286" s="412"/>
      <c r="IFR286" s="412"/>
      <c r="IFS286" s="412"/>
      <c r="IFT286" s="412"/>
      <c r="IFU286" s="412"/>
      <c r="IFV286" s="412"/>
      <c r="IFW286" s="412"/>
      <c r="IFX286" s="412"/>
      <c r="IFY286" s="412"/>
      <c r="IFZ286" s="412"/>
      <c r="IGA286" s="412"/>
      <c r="IGB286" s="412"/>
      <c r="IGC286" s="412"/>
      <c r="IGD286" s="412"/>
      <c r="IGE286" s="412"/>
      <c r="IGF286" s="412"/>
      <c r="IGG286" s="412"/>
      <c r="IGH286" s="412"/>
      <c r="IGI286" s="412"/>
      <c r="IGJ286" s="412"/>
      <c r="IGK286" s="412"/>
      <c r="IGL286" s="412"/>
      <c r="IGM286" s="412"/>
      <c r="IGN286" s="412"/>
      <c r="IGO286" s="412"/>
      <c r="IGP286" s="412"/>
      <c r="IGQ286" s="412"/>
      <c r="IGR286" s="412"/>
      <c r="IGS286" s="412"/>
      <c r="IGT286" s="413"/>
      <c r="IGU286" s="413"/>
      <c r="IGV286" s="413"/>
      <c r="IGW286" s="413"/>
      <c r="IGX286" s="413"/>
      <c r="IGY286" s="413"/>
      <c r="IGZ286" s="413"/>
      <c r="IHA286" s="413"/>
      <c r="IHB286" s="413"/>
      <c r="IHC286" s="413"/>
      <c r="IHD286" s="413"/>
      <c r="IHE286" s="413"/>
      <c r="IHF286" s="413"/>
      <c r="IHG286" s="413"/>
      <c r="IHH286" s="413"/>
      <c r="IHI286" s="413"/>
      <c r="IHJ286" s="413"/>
      <c r="IHK286" s="413"/>
      <c r="IHL286" s="413"/>
      <c r="IHM286" s="413"/>
      <c r="IHN286" s="413"/>
      <c r="IHO286" s="413"/>
      <c r="IHP286" s="413"/>
      <c r="IHQ286" s="413"/>
      <c r="IHR286" s="414"/>
      <c r="IHS286" s="414"/>
      <c r="IHT286" s="414"/>
      <c r="IHU286" s="414"/>
      <c r="IHV286" s="414"/>
      <c r="IHW286" s="413"/>
      <c r="IHX286" s="413"/>
      <c r="IHY286" s="414"/>
      <c r="IHZ286" s="414"/>
      <c r="IIA286" s="413"/>
      <c r="IIB286" s="413"/>
      <c r="IIC286" s="414"/>
      <c r="IID286" s="414"/>
      <c r="IIE286" s="413"/>
      <c r="IIF286" s="413"/>
      <c r="IIG286" s="413"/>
      <c r="IIH286" s="413"/>
      <c r="III286" s="413"/>
      <c r="IIJ286" s="413"/>
      <c r="IIK286" s="413"/>
      <c r="IIL286" s="414"/>
      <c r="IIM286" s="414"/>
      <c r="IIN286" s="413"/>
      <c r="IIO286" s="413"/>
      <c r="IIP286" s="414"/>
      <c r="IIQ286" s="414"/>
      <c r="IIR286" s="413"/>
      <c r="IIS286" s="413"/>
      <c r="IIT286" s="413"/>
      <c r="IIU286" s="413"/>
      <c r="IIV286" s="413"/>
      <c r="IIW286" s="407"/>
      <c r="IIX286" s="439"/>
      <c r="IIY286" s="413"/>
      <c r="IIZ286" s="413"/>
      <c r="IJA286" s="413"/>
      <c r="IJB286" s="413"/>
      <c r="IJC286" s="413"/>
      <c r="IJD286" s="413"/>
      <c r="IJE286" s="413"/>
      <c r="IJF286" s="412"/>
      <c r="IJG286" s="412"/>
      <c r="IJH286" s="412"/>
      <c r="IJI286" s="412"/>
      <c r="IJJ286" s="412"/>
      <c r="IJK286" s="412"/>
      <c r="IJL286" s="412"/>
      <c r="IJM286" s="412"/>
      <c r="IJN286" s="412"/>
      <c r="IJO286" s="412"/>
      <c r="IJP286" s="412"/>
      <c r="IJQ286" s="412"/>
      <c r="IJR286" s="412"/>
      <c r="IJS286" s="412"/>
      <c r="IJT286" s="412"/>
      <c r="IJU286" s="412"/>
      <c r="IJV286" s="412"/>
      <c r="IJW286" s="412"/>
      <c r="IJX286" s="412"/>
      <c r="IJY286" s="412"/>
      <c r="IJZ286" s="412"/>
      <c r="IKA286" s="412"/>
      <c r="IKB286" s="412"/>
      <c r="IKC286" s="412"/>
      <c r="IKD286" s="412"/>
      <c r="IKE286" s="412"/>
      <c r="IKF286" s="412"/>
      <c r="IKG286" s="412"/>
      <c r="IKH286" s="412"/>
      <c r="IKI286" s="412"/>
      <c r="IKJ286" s="412"/>
      <c r="IKK286" s="412"/>
      <c r="IKL286" s="412"/>
      <c r="IKM286" s="412"/>
      <c r="IKN286" s="412"/>
      <c r="IKO286" s="412"/>
      <c r="IKP286" s="412"/>
      <c r="IKQ286" s="412"/>
      <c r="IKR286" s="412"/>
      <c r="IKS286" s="412"/>
      <c r="IKT286" s="412"/>
      <c r="IKU286" s="412"/>
      <c r="IKV286" s="412"/>
      <c r="IKW286" s="412"/>
      <c r="IKX286" s="413"/>
      <c r="IKY286" s="413"/>
      <c r="IKZ286" s="413"/>
      <c r="ILA286" s="413"/>
      <c r="ILB286" s="413"/>
      <c r="ILC286" s="413"/>
      <c r="ILD286" s="413"/>
      <c r="ILE286" s="413"/>
      <c r="ILF286" s="413"/>
      <c r="ILG286" s="413"/>
      <c r="ILH286" s="413"/>
      <c r="ILI286" s="413"/>
      <c r="ILJ286" s="413"/>
      <c r="ILK286" s="413"/>
      <c r="ILL286" s="413"/>
      <c r="ILM286" s="413"/>
      <c r="ILN286" s="413"/>
      <c r="ILO286" s="413"/>
      <c r="ILP286" s="413"/>
      <c r="ILQ286" s="413"/>
      <c r="ILR286" s="413"/>
      <c r="ILS286" s="413"/>
      <c r="ILT286" s="413"/>
      <c r="ILU286" s="413"/>
      <c r="ILV286" s="414"/>
      <c r="ILW286" s="414"/>
      <c r="ILX286" s="414"/>
      <c r="ILY286" s="414"/>
      <c r="ILZ286" s="414"/>
      <c r="IMA286" s="413"/>
      <c r="IMB286" s="413"/>
      <c r="IMC286" s="414"/>
      <c r="IMD286" s="414"/>
      <c r="IME286" s="413"/>
      <c r="IMF286" s="413"/>
      <c r="IMG286" s="414"/>
      <c r="IMH286" s="414"/>
      <c r="IMI286" s="413"/>
      <c r="IMJ286" s="413"/>
      <c r="IMK286" s="413"/>
      <c r="IML286" s="413"/>
      <c r="IMM286" s="413"/>
      <c r="IMN286" s="413"/>
      <c r="IMO286" s="413"/>
      <c r="IMP286" s="414"/>
      <c r="IMQ286" s="414"/>
      <c r="IMR286" s="413"/>
      <c r="IMS286" s="413"/>
      <c r="IMT286" s="414"/>
      <c r="IMU286" s="414"/>
      <c r="IMV286" s="413"/>
      <c r="IMW286" s="413"/>
      <c r="IMX286" s="413"/>
      <c r="IMY286" s="413"/>
      <c r="IMZ286" s="413"/>
      <c r="INA286" s="407"/>
      <c r="INB286" s="439"/>
      <c r="INC286" s="413"/>
      <c r="IND286" s="413"/>
      <c r="INE286" s="413"/>
      <c r="INF286" s="413"/>
      <c r="ING286" s="413"/>
      <c r="INH286" s="413"/>
      <c r="INI286" s="413"/>
      <c r="INJ286" s="412"/>
      <c r="INK286" s="412"/>
      <c r="INL286" s="412"/>
      <c r="INM286" s="412"/>
      <c r="INN286" s="412"/>
      <c r="INO286" s="412"/>
      <c r="INP286" s="412"/>
      <c r="INQ286" s="412"/>
      <c r="INR286" s="412"/>
      <c r="INS286" s="412"/>
      <c r="INT286" s="412"/>
      <c r="INU286" s="412"/>
      <c r="INV286" s="412"/>
      <c r="INW286" s="412"/>
      <c r="INX286" s="412"/>
      <c r="INY286" s="412"/>
      <c r="INZ286" s="412"/>
      <c r="IOA286" s="412"/>
      <c r="IOB286" s="412"/>
      <c r="IOC286" s="412"/>
      <c r="IOD286" s="412"/>
      <c r="IOE286" s="412"/>
      <c r="IOF286" s="412"/>
      <c r="IOG286" s="412"/>
      <c r="IOH286" s="412"/>
      <c r="IOI286" s="412"/>
      <c r="IOJ286" s="412"/>
      <c r="IOK286" s="412"/>
      <c r="IOL286" s="412"/>
      <c r="IOM286" s="412"/>
      <c r="ION286" s="412"/>
      <c r="IOO286" s="412"/>
      <c r="IOP286" s="412"/>
      <c r="IOQ286" s="412"/>
      <c r="IOR286" s="412"/>
      <c r="IOS286" s="412"/>
      <c r="IOT286" s="412"/>
      <c r="IOU286" s="412"/>
      <c r="IOV286" s="412"/>
      <c r="IOW286" s="412"/>
      <c r="IOX286" s="412"/>
      <c r="IOY286" s="412"/>
      <c r="IOZ286" s="412"/>
      <c r="IPA286" s="412"/>
      <c r="IPB286" s="413"/>
      <c r="IPC286" s="413"/>
      <c r="IPD286" s="413"/>
      <c r="IPE286" s="413"/>
      <c r="IPF286" s="413"/>
      <c r="IPG286" s="413"/>
      <c r="IPH286" s="413"/>
      <c r="IPI286" s="413"/>
      <c r="IPJ286" s="413"/>
      <c r="IPK286" s="413"/>
      <c r="IPL286" s="413"/>
      <c r="IPM286" s="413"/>
      <c r="IPN286" s="413"/>
      <c r="IPO286" s="413"/>
      <c r="IPP286" s="413"/>
      <c r="IPQ286" s="413"/>
      <c r="IPR286" s="413"/>
      <c r="IPS286" s="413"/>
      <c r="IPT286" s="413"/>
      <c r="IPU286" s="413"/>
      <c r="IPV286" s="413"/>
      <c r="IPW286" s="413"/>
      <c r="IPX286" s="413"/>
      <c r="IPY286" s="413"/>
      <c r="IPZ286" s="414"/>
      <c r="IQA286" s="414"/>
      <c r="IQB286" s="414"/>
      <c r="IQC286" s="414"/>
      <c r="IQD286" s="414"/>
      <c r="IQE286" s="413"/>
      <c r="IQF286" s="413"/>
      <c r="IQG286" s="414"/>
      <c r="IQH286" s="414"/>
      <c r="IQI286" s="413"/>
      <c r="IQJ286" s="413"/>
      <c r="IQK286" s="414"/>
      <c r="IQL286" s="414"/>
      <c r="IQM286" s="413"/>
      <c r="IQN286" s="413"/>
      <c r="IQO286" s="413"/>
      <c r="IQP286" s="413"/>
      <c r="IQQ286" s="413"/>
      <c r="IQR286" s="413"/>
      <c r="IQS286" s="413"/>
      <c r="IQT286" s="414"/>
      <c r="IQU286" s="414"/>
      <c r="IQV286" s="413"/>
      <c r="IQW286" s="413"/>
      <c r="IQX286" s="414"/>
      <c r="IQY286" s="414"/>
      <c r="IQZ286" s="413"/>
      <c r="IRA286" s="413"/>
      <c r="IRB286" s="413"/>
      <c r="IRC286" s="413"/>
      <c r="IRD286" s="413"/>
      <c r="IRE286" s="407"/>
      <c r="IRF286" s="439"/>
      <c r="IRG286" s="413"/>
      <c r="IRH286" s="413"/>
      <c r="IRI286" s="413"/>
      <c r="IRJ286" s="413"/>
      <c r="IRK286" s="413"/>
      <c r="IRL286" s="413"/>
      <c r="IRM286" s="413"/>
      <c r="IRN286" s="412"/>
      <c r="IRO286" s="412"/>
      <c r="IRP286" s="412"/>
      <c r="IRQ286" s="412"/>
      <c r="IRR286" s="412"/>
      <c r="IRS286" s="412"/>
      <c r="IRT286" s="412"/>
      <c r="IRU286" s="412"/>
      <c r="IRV286" s="412"/>
      <c r="IRW286" s="412"/>
      <c r="IRX286" s="412"/>
      <c r="IRY286" s="412"/>
      <c r="IRZ286" s="412"/>
      <c r="ISA286" s="412"/>
      <c r="ISB286" s="412"/>
      <c r="ISC286" s="412"/>
      <c r="ISD286" s="412"/>
      <c r="ISE286" s="412"/>
      <c r="ISF286" s="412"/>
      <c r="ISG286" s="412"/>
      <c r="ISH286" s="412"/>
      <c r="ISI286" s="412"/>
      <c r="ISJ286" s="412"/>
      <c r="ISK286" s="412"/>
      <c r="ISL286" s="412"/>
      <c r="ISM286" s="412"/>
      <c r="ISN286" s="412"/>
      <c r="ISO286" s="412"/>
      <c r="ISP286" s="412"/>
      <c r="ISQ286" s="412"/>
      <c r="ISR286" s="412"/>
      <c r="ISS286" s="412"/>
      <c r="IST286" s="412"/>
      <c r="ISU286" s="412"/>
      <c r="ISV286" s="412"/>
      <c r="ISW286" s="412"/>
      <c r="ISX286" s="412"/>
      <c r="ISY286" s="412"/>
      <c r="ISZ286" s="412"/>
      <c r="ITA286" s="412"/>
      <c r="ITB286" s="412"/>
      <c r="ITC286" s="412"/>
      <c r="ITD286" s="412"/>
      <c r="ITE286" s="412"/>
      <c r="ITF286" s="413"/>
      <c r="ITG286" s="413"/>
      <c r="ITH286" s="413"/>
      <c r="ITI286" s="413"/>
      <c r="ITJ286" s="413"/>
      <c r="ITK286" s="413"/>
      <c r="ITL286" s="413"/>
      <c r="ITM286" s="413"/>
      <c r="ITN286" s="413"/>
      <c r="ITO286" s="413"/>
      <c r="ITP286" s="413"/>
      <c r="ITQ286" s="413"/>
      <c r="ITR286" s="413"/>
      <c r="ITS286" s="413"/>
      <c r="ITT286" s="413"/>
      <c r="ITU286" s="413"/>
      <c r="ITV286" s="413"/>
      <c r="ITW286" s="413"/>
      <c r="ITX286" s="413"/>
      <c r="ITY286" s="413"/>
      <c r="ITZ286" s="413"/>
      <c r="IUA286" s="413"/>
      <c r="IUB286" s="413"/>
      <c r="IUC286" s="413"/>
      <c r="IUD286" s="414"/>
      <c r="IUE286" s="414"/>
      <c r="IUF286" s="414"/>
      <c r="IUG286" s="414"/>
      <c r="IUH286" s="414"/>
      <c r="IUI286" s="413"/>
      <c r="IUJ286" s="413"/>
      <c r="IUK286" s="414"/>
      <c r="IUL286" s="414"/>
      <c r="IUM286" s="413"/>
      <c r="IUN286" s="413"/>
      <c r="IUO286" s="414"/>
      <c r="IUP286" s="414"/>
      <c r="IUQ286" s="413"/>
      <c r="IUR286" s="413"/>
      <c r="IUS286" s="413"/>
      <c r="IUT286" s="413"/>
      <c r="IUU286" s="413"/>
      <c r="IUV286" s="413"/>
      <c r="IUW286" s="413"/>
      <c r="IUX286" s="414"/>
      <c r="IUY286" s="414"/>
      <c r="IUZ286" s="413"/>
      <c r="IVA286" s="413"/>
      <c r="IVB286" s="414"/>
      <c r="IVC286" s="414"/>
      <c r="IVD286" s="413"/>
      <c r="IVE286" s="413"/>
      <c r="IVF286" s="413"/>
      <c r="IVG286" s="413"/>
      <c r="IVH286" s="413"/>
      <c r="IVI286" s="407"/>
      <c r="IVJ286" s="439"/>
      <c r="IVK286" s="413"/>
      <c r="IVL286" s="413"/>
      <c r="IVM286" s="413"/>
      <c r="IVN286" s="413"/>
      <c r="IVO286" s="413"/>
      <c r="IVP286" s="413"/>
      <c r="IVQ286" s="413"/>
      <c r="IVR286" s="412"/>
      <c r="IVS286" s="412"/>
      <c r="IVT286" s="412"/>
      <c r="IVU286" s="412"/>
      <c r="IVV286" s="412"/>
      <c r="IVW286" s="412"/>
      <c r="IVX286" s="412"/>
      <c r="IVY286" s="412"/>
      <c r="IVZ286" s="412"/>
      <c r="IWA286" s="412"/>
      <c r="IWB286" s="412"/>
      <c r="IWC286" s="412"/>
      <c r="IWD286" s="412"/>
      <c r="IWE286" s="412"/>
      <c r="IWF286" s="412"/>
      <c r="IWG286" s="412"/>
      <c r="IWH286" s="412"/>
      <c r="IWI286" s="412"/>
      <c r="IWJ286" s="412"/>
      <c r="IWK286" s="412"/>
      <c r="IWL286" s="412"/>
      <c r="IWM286" s="412"/>
      <c r="IWN286" s="412"/>
      <c r="IWO286" s="412"/>
      <c r="IWP286" s="412"/>
      <c r="IWQ286" s="412"/>
      <c r="IWR286" s="412"/>
      <c r="IWS286" s="412"/>
      <c r="IWT286" s="412"/>
      <c r="IWU286" s="412"/>
      <c r="IWV286" s="412"/>
      <c r="IWW286" s="412"/>
      <c r="IWX286" s="412"/>
      <c r="IWY286" s="412"/>
      <c r="IWZ286" s="412"/>
      <c r="IXA286" s="412"/>
      <c r="IXB286" s="412"/>
      <c r="IXC286" s="412"/>
      <c r="IXD286" s="412"/>
      <c r="IXE286" s="412"/>
      <c r="IXF286" s="412"/>
      <c r="IXG286" s="412"/>
      <c r="IXH286" s="412"/>
      <c r="IXI286" s="412"/>
      <c r="IXJ286" s="413"/>
      <c r="IXK286" s="413"/>
      <c r="IXL286" s="413"/>
      <c r="IXM286" s="413"/>
      <c r="IXN286" s="413"/>
      <c r="IXO286" s="413"/>
      <c r="IXP286" s="413"/>
      <c r="IXQ286" s="413"/>
      <c r="IXR286" s="413"/>
      <c r="IXS286" s="413"/>
      <c r="IXT286" s="413"/>
      <c r="IXU286" s="413"/>
      <c r="IXV286" s="413"/>
      <c r="IXW286" s="413"/>
      <c r="IXX286" s="413"/>
      <c r="IXY286" s="413"/>
      <c r="IXZ286" s="413"/>
      <c r="IYA286" s="413"/>
      <c r="IYB286" s="413"/>
      <c r="IYC286" s="413"/>
      <c r="IYD286" s="413"/>
      <c r="IYE286" s="413"/>
      <c r="IYF286" s="413"/>
      <c r="IYG286" s="413"/>
      <c r="IYH286" s="414"/>
      <c r="IYI286" s="414"/>
      <c r="IYJ286" s="414"/>
      <c r="IYK286" s="414"/>
      <c r="IYL286" s="414"/>
      <c r="IYM286" s="413"/>
      <c r="IYN286" s="413"/>
      <c r="IYO286" s="414"/>
      <c r="IYP286" s="414"/>
      <c r="IYQ286" s="413"/>
      <c r="IYR286" s="413"/>
      <c r="IYS286" s="414"/>
      <c r="IYT286" s="414"/>
      <c r="IYU286" s="413"/>
      <c r="IYV286" s="413"/>
      <c r="IYW286" s="413"/>
      <c r="IYX286" s="413"/>
      <c r="IYY286" s="413"/>
      <c r="IYZ286" s="413"/>
      <c r="IZA286" s="413"/>
      <c r="IZB286" s="414"/>
      <c r="IZC286" s="414"/>
      <c r="IZD286" s="413"/>
      <c r="IZE286" s="413"/>
      <c r="IZF286" s="414"/>
      <c r="IZG286" s="414"/>
      <c r="IZH286" s="413"/>
      <c r="IZI286" s="413"/>
      <c r="IZJ286" s="413"/>
      <c r="IZK286" s="413"/>
      <c r="IZL286" s="413"/>
      <c r="IZM286" s="407"/>
      <c r="IZN286" s="439"/>
      <c r="IZO286" s="413"/>
      <c r="IZP286" s="413"/>
      <c r="IZQ286" s="413"/>
      <c r="IZR286" s="413"/>
      <c r="IZS286" s="413"/>
      <c r="IZT286" s="413"/>
      <c r="IZU286" s="413"/>
      <c r="IZV286" s="412"/>
      <c r="IZW286" s="412"/>
      <c r="IZX286" s="412"/>
      <c r="IZY286" s="412"/>
      <c r="IZZ286" s="412"/>
      <c r="JAA286" s="412"/>
      <c r="JAB286" s="412"/>
      <c r="JAC286" s="412"/>
      <c r="JAD286" s="412"/>
      <c r="JAE286" s="412"/>
      <c r="JAF286" s="412"/>
      <c r="JAG286" s="412"/>
      <c r="JAH286" s="412"/>
      <c r="JAI286" s="412"/>
      <c r="JAJ286" s="412"/>
      <c r="JAK286" s="412"/>
      <c r="JAL286" s="412"/>
      <c r="JAM286" s="412"/>
      <c r="JAN286" s="412"/>
      <c r="JAO286" s="412"/>
      <c r="JAP286" s="412"/>
      <c r="JAQ286" s="412"/>
      <c r="JAR286" s="412"/>
      <c r="JAS286" s="412"/>
      <c r="JAT286" s="412"/>
      <c r="JAU286" s="412"/>
      <c r="JAV286" s="412"/>
      <c r="JAW286" s="412"/>
      <c r="JAX286" s="412"/>
      <c r="JAY286" s="412"/>
      <c r="JAZ286" s="412"/>
      <c r="JBA286" s="412"/>
      <c r="JBB286" s="412"/>
      <c r="JBC286" s="412"/>
      <c r="JBD286" s="412"/>
      <c r="JBE286" s="412"/>
      <c r="JBF286" s="412"/>
      <c r="JBG286" s="412"/>
      <c r="JBH286" s="412"/>
      <c r="JBI286" s="412"/>
      <c r="JBJ286" s="412"/>
      <c r="JBK286" s="412"/>
      <c r="JBL286" s="412"/>
      <c r="JBM286" s="412"/>
      <c r="JBN286" s="413"/>
      <c r="JBO286" s="413"/>
      <c r="JBP286" s="413"/>
      <c r="JBQ286" s="413"/>
      <c r="JBR286" s="413"/>
      <c r="JBS286" s="413"/>
      <c r="JBT286" s="413"/>
      <c r="JBU286" s="413"/>
      <c r="JBV286" s="413"/>
      <c r="JBW286" s="413"/>
      <c r="JBX286" s="413"/>
      <c r="JBY286" s="413"/>
      <c r="JBZ286" s="413"/>
      <c r="JCA286" s="413"/>
      <c r="JCB286" s="413"/>
      <c r="JCC286" s="413"/>
      <c r="JCD286" s="413"/>
      <c r="JCE286" s="413"/>
      <c r="JCF286" s="413"/>
      <c r="JCG286" s="413"/>
      <c r="JCH286" s="413"/>
      <c r="JCI286" s="413"/>
      <c r="JCJ286" s="413"/>
      <c r="JCK286" s="413"/>
      <c r="JCL286" s="414"/>
      <c r="JCM286" s="414"/>
      <c r="JCN286" s="414"/>
      <c r="JCO286" s="414"/>
      <c r="JCP286" s="414"/>
      <c r="JCQ286" s="413"/>
      <c r="JCR286" s="413"/>
      <c r="JCS286" s="414"/>
      <c r="JCT286" s="414"/>
      <c r="JCU286" s="413"/>
      <c r="JCV286" s="413"/>
      <c r="JCW286" s="414"/>
      <c r="JCX286" s="414"/>
      <c r="JCY286" s="413"/>
      <c r="JCZ286" s="413"/>
      <c r="JDA286" s="413"/>
      <c r="JDB286" s="413"/>
      <c r="JDC286" s="413"/>
      <c r="JDD286" s="413"/>
      <c r="JDE286" s="413"/>
      <c r="JDF286" s="414"/>
      <c r="JDG286" s="414"/>
      <c r="JDH286" s="413"/>
      <c r="JDI286" s="413"/>
      <c r="JDJ286" s="414"/>
      <c r="JDK286" s="414"/>
      <c r="JDL286" s="413"/>
      <c r="JDM286" s="413"/>
      <c r="JDN286" s="413"/>
      <c r="JDO286" s="413"/>
      <c r="JDP286" s="413"/>
      <c r="JDQ286" s="407"/>
      <c r="JDR286" s="439"/>
      <c r="JDS286" s="413"/>
      <c r="JDT286" s="413"/>
      <c r="JDU286" s="413"/>
      <c r="JDV286" s="413"/>
      <c r="JDW286" s="413"/>
      <c r="JDX286" s="413"/>
      <c r="JDY286" s="413"/>
      <c r="JDZ286" s="412"/>
      <c r="JEA286" s="412"/>
      <c r="JEB286" s="412"/>
      <c r="JEC286" s="412"/>
      <c r="JED286" s="412"/>
      <c r="JEE286" s="412"/>
      <c r="JEF286" s="412"/>
      <c r="JEG286" s="412"/>
      <c r="JEH286" s="412"/>
      <c r="JEI286" s="412"/>
      <c r="JEJ286" s="412"/>
      <c r="JEK286" s="412"/>
      <c r="JEL286" s="412"/>
      <c r="JEM286" s="412"/>
      <c r="JEN286" s="412"/>
      <c r="JEO286" s="412"/>
      <c r="JEP286" s="412"/>
      <c r="JEQ286" s="412"/>
      <c r="JER286" s="412"/>
      <c r="JES286" s="412"/>
      <c r="JET286" s="412"/>
      <c r="JEU286" s="412"/>
      <c r="JEV286" s="412"/>
      <c r="JEW286" s="412"/>
      <c r="JEX286" s="412"/>
      <c r="JEY286" s="412"/>
      <c r="JEZ286" s="412"/>
      <c r="JFA286" s="412"/>
      <c r="JFB286" s="412"/>
      <c r="JFC286" s="412"/>
      <c r="JFD286" s="412"/>
      <c r="JFE286" s="412"/>
      <c r="JFF286" s="412"/>
      <c r="JFG286" s="412"/>
      <c r="JFH286" s="412"/>
      <c r="JFI286" s="412"/>
      <c r="JFJ286" s="412"/>
      <c r="JFK286" s="412"/>
      <c r="JFL286" s="412"/>
      <c r="JFM286" s="412"/>
      <c r="JFN286" s="412"/>
      <c r="JFO286" s="412"/>
      <c r="JFP286" s="412"/>
      <c r="JFQ286" s="412"/>
      <c r="JFR286" s="413"/>
      <c r="JFS286" s="413"/>
      <c r="JFT286" s="413"/>
      <c r="JFU286" s="413"/>
      <c r="JFV286" s="413"/>
      <c r="JFW286" s="413"/>
      <c r="JFX286" s="413"/>
      <c r="JFY286" s="413"/>
      <c r="JFZ286" s="413"/>
      <c r="JGA286" s="413"/>
      <c r="JGB286" s="413"/>
      <c r="JGC286" s="413"/>
      <c r="JGD286" s="413"/>
      <c r="JGE286" s="413"/>
      <c r="JGF286" s="413"/>
      <c r="JGG286" s="413"/>
      <c r="JGH286" s="413"/>
      <c r="JGI286" s="413"/>
      <c r="JGJ286" s="413"/>
      <c r="JGK286" s="413"/>
      <c r="JGL286" s="413"/>
      <c r="JGM286" s="413"/>
      <c r="JGN286" s="413"/>
      <c r="JGO286" s="413"/>
      <c r="JGP286" s="414"/>
      <c r="JGQ286" s="414"/>
      <c r="JGR286" s="414"/>
      <c r="JGS286" s="414"/>
      <c r="JGT286" s="414"/>
      <c r="JGU286" s="413"/>
      <c r="JGV286" s="413"/>
      <c r="JGW286" s="414"/>
      <c r="JGX286" s="414"/>
      <c r="JGY286" s="413"/>
      <c r="JGZ286" s="413"/>
      <c r="JHA286" s="414"/>
      <c r="JHB286" s="414"/>
      <c r="JHC286" s="413"/>
      <c r="JHD286" s="413"/>
      <c r="JHE286" s="413"/>
      <c r="JHF286" s="413"/>
      <c r="JHG286" s="413"/>
      <c r="JHH286" s="413"/>
      <c r="JHI286" s="413"/>
      <c r="JHJ286" s="414"/>
      <c r="JHK286" s="414"/>
      <c r="JHL286" s="413"/>
      <c r="JHM286" s="413"/>
      <c r="JHN286" s="414"/>
      <c r="JHO286" s="414"/>
      <c r="JHP286" s="413"/>
      <c r="JHQ286" s="413"/>
      <c r="JHR286" s="413"/>
      <c r="JHS286" s="413"/>
      <c r="JHT286" s="413"/>
      <c r="JHU286" s="407"/>
      <c r="JHV286" s="439"/>
      <c r="JHW286" s="413"/>
      <c r="JHX286" s="413"/>
      <c r="JHY286" s="413"/>
      <c r="JHZ286" s="413"/>
      <c r="JIA286" s="413"/>
      <c r="JIB286" s="413"/>
      <c r="JIC286" s="413"/>
      <c r="JID286" s="412"/>
      <c r="JIE286" s="412"/>
      <c r="JIF286" s="412"/>
      <c r="JIG286" s="412"/>
      <c r="JIH286" s="412"/>
      <c r="JII286" s="412"/>
      <c r="JIJ286" s="412"/>
      <c r="JIK286" s="412"/>
      <c r="JIL286" s="412"/>
      <c r="JIM286" s="412"/>
      <c r="JIN286" s="412"/>
      <c r="JIO286" s="412"/>
      <c r="JIP286" s="412"/>
      <c r="JIQ286" s="412"/>
      <c r="JIR286" s="412"/>
      <c r="JIS286" s="412"/>
      <c r="JIT286" s="412"/>
      <c r="JIU286" s="412"/>
      <c r="JIV286" s="412"/>
      <c r="JIW286" s="412"/>
      <c r="JIX286" s="412"/>
      <c r="JIY286" s="412"/>
      <c r="JIZ286" s="412"/>
      <c r="JJA286" s="412"/>
      <c r="JJB286" s="412"/>
      <c r="JJC286" s="412"/>
      <c r="JJD286" s="412"/>
      <c r="JJE286" s="412"/>
      <c r="JJF286" s="412"/>
      <c r="JJG286" s="412"/>
      <c r="JJH286" s="412"/>
      <c r="JJI286" s="412"/>
      <c r="JJJ286" s="412"/>
      <c r="JJK286" s="412"/>
      <c r="JJL286" s="412"/>
      <c r="JJM286" s="412"/>
      <c r="JJN286" s="412"/>
      <c r="JJO286" s="412"/>
      <c r="JJP286" s="412"/>
      <c r="JJQ286" s="412"/>
      <c r="JJR286" s="412"/>
      <c r="JJS286" s="412"/>
      <c r="JJT286" s="412"/>
      <c r="JJU286" s="412"/>
      <c r="JJV286" s="413"/>
      <c r="JJW286" s="413"/>
      <c r="JJX286" s="413"/>
      <c r="JJY286" s="413"/>
      <c r="JJZ286" s="413"/>
      <c r="JKA286" s="413"/>
      <c r="JKB286" s="413"/>
      <c r="JKC286" s="413"/>
      <c r="JKD286" s="413"/>
      <c r="JKE286" s="413"/>
      <c r="JKF286" s="413"/>
      <c r="JKG286" s="413"/>
      <c r="JKH286" s="413"/>
      <c r="JKI286" s="413"/>
      <c r="JKJ286" s="413"/>
      <c r="JKK286" s="413"/>
      <c r="JKL286" s="413"/>
      <c r="JKM286" s="413"/>
      <c r="JKN286" s="413"/>
      <c r="JKO286" s="413"/>
      <c r="JKP286" s="413"/>
      <c r="JKQ286" s="413"/>
      <c r="JKR286" s="413"/>
      <c r="JKS286" s="413"/>
      <c r="JKT286" s="414"/>
      <c r="JKU286" s="414"/>
      <c r="JKV286" s="414"/>
      <c r="JKW286" s="414"/>
      <c r="JKX286" s="414"/>
      <c r="JKY286" s="413"/>
      <c r="JKZ286" s="413"/>
      <c r="JLA286" s="414"/>
      <c r="JLB286" s="414"/>
      <c r="JLC286" s="413"/>
      <c r="JLD286" s="413"/>
      <c r="JLE286" s="414"/>
      <c r="JLF286" s="414"/>
      <c r="JLG286" s="413"/>
      <c r="JLH286" s="413"/>
      <c r="JLI286" s="413"/>
      <c r="JLJ286" s="413"/>
      <c r="JLK286" s="413"/>
      <c r="JLL286" s="413"/>
      <c r="JLM286" s="413"/>
      <c r="JLN286" s="414"/>
      <c r="JLO286" s="414"/>
      <c r="JLP286" s="413"/>
      <c r="JLQ286" s="413"/>
      <c r="JLR286" s="414"/>
      <c r="JLS286" s="414"/>
      <c r="JLT286" s="413"/>
      <c r="JLU286" s="413"/>
      <c r="JLV286" s="413"/>
      <c r="JLW286" s="413"/>
      <c r="JLX286" s="413"/>
      <c r="JLY286" s="407"/>
      <c r="JLZ286" s="439"/>
      <c r="JMA286" s="413"/>
      <c r="JMB286" s="413"/>
      <c r="JMC286" s="413"/>
      <c r="JMD286" s="413"/>
      <c r="JME286" s="413"/>
      <c r="JMF286" s="413"/>
      <c r="JMG286" s="413"/>
      <c r="JMH286" s="412"/>
      <c r="JMI286" s="412"/>
      <c r="JMJ286" s="412"/>
      <c r="JMK286" s="412"/>
      <c r="JML286" s="412"/>
      <c r="JMM286" s="412"/>
      <c r="JMN286" s="412"/>
      <c r="JMO286" s="412"/>
      <c r="JMP286" s="412"/>
      <c r="JMQ286" s="412"/>
      <c r="JMR286" s="412"/>
      <c r="JMS286" s="412"/>
      <c r="JMT286" s="412"/>
      <c r="JMU286" s="412"/>
      <c r="JMV286" s="412"/>
      <c r="JMW286" s="412"/>
      <c r="JMX286" s="412"/>
      <c r="JMY286" s="412"/>
      <c r="JMZ286" s="412"/>
      <c r="JNA286" s="412"/>
      <c r="JNB286" s="412"/>
      <c r="JNC286" s="412"/>
      <c r="JND286" s="412"/>
      <c r="JNE286" s="412"/>
      <c r="JNF286" s="412"/>
      <c r="JNG286" s="412"/>
      <c r="JNH286" s="412"/>
      <c r="JNI286" s="412"/>
      <c r="JNJ286" s="412"/>
      <c r="JNK286" s="412"/>
      <c r="JNL286" s="412"/>
      <c r="JNM286" s="412"/>
      <c r="JNN286" s="412"/>
      <c r="JNO286" s="412"/>
      <c r="JNP286" s="412"/>
      <c r="JNQ286" s="412"/>
      <c r="JNR286" s="412"/>
      <c r="JNS286" s="412"/>
      <c r="JNT286" s="412"/>
      <c r="JNU286" s="412"/>
      <c r="JNV286" s="412"/>
      <c r="JNW286" s="412"/>
      <c r="JNX286" s="412"/>
      <c r="JNY286" s="412"/>
      <c r="JNZ286" s="413"/>
      <c r="JOA286" s="413"/>
      <c r="JOB286" s="413"/>
      <c r="JOC286" s="413"/>
      <c r="JOD286" s="413"/>
      <c r="JOE286" s="413"/>
      <c r="JOF286" s="413"/>
      <c r="JOG286" s="413"/>
      <c r="JOH286" s="413"/>
      <c r="JOI286" s="413"/>
      <c r="JOJ286" s="413"/>
      <c r="JOK286" s="413"/>
      <c r="JOL286" s="413"/>
      <c r="JOM286" s="413"/>
      <c r="JON286" s="413"/>
      <c r="JOO286" s="413"/>
      <c r="JOP286" s="413"/>
      <c r="JOQ286" s="413"/>
      <c r="JOR286" s="413"/>
      <c r="JOS286" s="413"/>
      <c r="JOT286" s="413"/>
      <c r="JOU286" s="413"/>
      <c r="JOV286" s="413"/>
      <c r="JOW286" s="413"/>
      <c r="JOX286" s="414"/>
      <c r="JOY286" s="414"/>
      <c r="JOZ286" s="414"/>
      <c r="JPA286" s="414"/>
      <c r="JPB286" s="414"/>
      <c r="JPC286" s="413"/>
      <c r="JPD286" s="413"/>
      <c r="JPE286" s="414"/>
      <c r="JPF286" s="414"/>
      <c r="JPG286" s="413"/>
      <c r="JPH286" s="413"/>
      <c r="JPI286" s="414"/>
      <c r="JPJ286" s="414"/>
      <c r="JPK286" s="413"/>
      <c r="JPL286" s="413"/>
      <c r="JPM286" s="413"/>
      <c r="JPN286" s="413"/>
      <c r="JPO286" s="413"/>
      <c r="JPP286" s="413"/>
      <c r="JPQ286" s="413"/>
      <c r="JPR286" s="414"/>
      <c r="JPS286" s="414"/>
      <c r="JPT286" s="413"/>
      <c r="JPU286" s="413"/>
      <c r="JPV286" s="414"/>
      <c r="JPW286" s="414"/>
      <c r="JPX286" s="413"/>
      <c r="JPY286" s="413"/>
      <c r="JPZ286" s="413"/>
      <c r="JQA286" s="413"/>
      <c r="JQB286" s="413"/>
      <c r="JQC286" s="407"/>
      <c r="JQD286" s="439"/>
      <c r="JQE286" s="413"/>
      <c r="JQF286" s="413"/>
      <c r="JQG286" s="413"/>
      <c r="JQH286" s="413"/>
      <c r="JQI286" s="413"/>
      <c r="JQJ286" s="413"/>
      <c r="JQK286" s="413"/>
      <c r="JQL286" s="412"/>
      <c r="JQM286" s="412"/>
      <c r="JQN286" s="412"/>
      <c r="JQO286" s="412"/>
      <c r="JQP286" s="412"/>
      <c r="JQQ286" s="412"/>
      <c r="JQR286" s="412"/>
      <c r="JQS286" s="412"/>
      <c r="JQT286" s="412"/>
      <c r="JQU286" s="412"/>
      <c r="JQV286" s="412"/>
      <c r="JQW286" s="412"/>
      <c r="JQX286" s="412"/>
      <c r="JQY286" s="412"/>
      <c r="JQZ286" s="412"/>
      <c r="JRA286" s="412"/>
      <c r="JRB286" s="412"/>
      <c r="JRC286" s="412"/>
      <c r="JRD286" s="412"/>
      <c r="JRE286" s="412"/>
      <c r="JRF286" s="412"/>
      <c r="JRG286" s="412"/>
      <c r="JRH286" s="412"/>
      <c r="JRI286" s="412"/>
      <c r="JRJ286" s="412"/>
      <c r="JRK286" s="412"/>
      <c r="JRL286" s="412"/>
      <c r="JRM286" s="412"/>
      <c r="JRN286" s="412"/>
      <c r="JRO286" s="412"/>
      <c r="JRP286" s="412"/>
      <c r="JRQ286" s="412"/>
      <c r="JRR286" s="412"/>
      <c r="JRS286" s="412"/>
      <c r="JRT286" s="412"/>
      <c r="JRU286" s="412"/>
      <c r="JRV286" s="412"/>
      <c r="JRW286" s="412"/>
      <c r="JRX286" s="412"/>
      <c r="JRY286" s="412"/>
      <c r="JRZ286" s="412"/>
      <c r="JSA286" s="412"/>
      <c r="JSB286" s="412"/>
      <c r="JSC286" s="412"/>
      <c r="JSD286" s="413"/>
      <c r="JSE286" s="413"/>
      <c r="JSF286" s="413"/>
      <c r="JSG286" s="413"/>
      <c r="JSH286" s="413"/>
      <c r="JSI286" s="413"/>
      <c r="JSJ286" s="413"/>
      <c r="JSK286" s="413"/>
      <c r="JSL286" s="413"/>
      <c r="JSM286" s="413"/>
      <c r="JSN286" s="413"/>
      <c r="JSO286" s="413"/>
      <c r="JSP286" s="413"/>
      <c r="JSQ286" s="413"/>
      <c r="JSR286" s="413"/>
      <c r="JSS286" s="413"/>
      <c r="JST286" s="413"/>
      <c r="JSU286" s="413"/>
      <c r="JSV286" s="413"/>
      <c r="JSW286" s="413"/>
      <c r="JSX286" s="413"/>
      <c r="JSY286" s="413"/>
      <c r="JSZ286" s="413"/>
      <c r="JTA286" s="413"/>
      <c r="JTB286" s="414"/>
      <c r="JTC286" s="414"/>
      <c r="JTD286" s="414"/>
      <c r="JTE286" s="414"/>
      <c r="JTF286" s="414"/>
      <c r="JTG286" s="413"/>
      <c r="JTH286" s="413"/>
      <c r="JTI286" s="414"/>
      <c r="JTJ286" s="414"/>
      <c r="JTK286" s="413"/>
      <c r="JTL286" s="413"/>
      <c r="JTM286" s="414"/>
      <c r="JTN286" s="414"/>
      <c r="JTO286" s="413"/>
      <c r="JTP286" s="413"/>
      <c r="JTQ286" s="413"/>
      <c r="JTR286" s="413"/>
      <c r="JTS286" s="413"/>
      <c r="JTT286" s="413"/>
      <c r="JTU286" s="413"/>
      <c r="JTV286" s="414"/>
      <c r="JTW286" s="414"/>
      <c r="JTX286" s="413"/>
      <c r="JTY286" s="413"/>
      <c r="JTZ286" s="414"/>
      <c r="JUA286" s="414"/>
      <c r="JUB286" s="413"/>
      <c r="JUC286" s="413"/>
      <c r="JUD286" s="413"/>
      <c r="JUE286" s="413"/>
      <c r="JUF286" s="413"/>
      <c r="JUG286" s="407"/>
      <c r="JUH286" s="439"/>
      <c r="JUI286" s="413"/>
      <c r="JUJ286" s="413"/>
      <c r="JUK286" s="413"/>
      <c r="JUL286" s="413"/>
      <c r="JUM286" s="413"/>
      <c r="JUN286" s="413"/>
      <c r="JUO286" s="413"/>
      <c r="JUP286" s="412"/>
      <c r="JUQ286" s="412"/>
      <c r="JUR286" s="412"/>
      <c r="JUS286" s="412"/>
      <c r="JUT286" s="412"/>
      <c r="JUU286" s="412"/>
      <c r="JUV286" s="412"/>
      <c r="JUW286" s="412"/>
      <c r="JUX286" s="412"/>
      <c r="JUY286" s="412"/>
      <c r="JUZ286" s="412"/>
      <c r="JVA286" s="412"/>
      <c r="JVB286" s="412"/>
      <c r="JVC286" s="412"/>
      <c r="JVD286" s="412"/>
      <c r="JVE286" s="412"/>
      <c r="JVF286" s="412"/>
      <c r="JVG286" s="412"/>
      <c r="JVH286" s="412"/>
      <c r="JVI286" s="412"/>
      <c r="JVJ286" s="412"/>
      <c r="JVK286" s="412"/>
      <c r="JVL286" s="412"/>
      <c r="JVM286" s="412"/>
      <c r="JVN286" s="412"/>
      <c r="JVO286" s="412"/>
      <c r="JVP286" s="412"/>
      <c r="JVQ286" s="412"/>
      <c r="JVR286" s="412"/>
      <c r="JVS286" s="412"/>
      <c r="JVT286" s="412"/>
      <c r="JVU286" s="412"/>
      <c r="JVV286" s="412"/>
      <c r="JVW286" s="412"/>
      <c r="JVX286" s="412"/>
      <c r="JVY286" s="412"/>
      <c r="JVZ286" s="412"/>
      <c r="JWA286" s="412"/>
      <c r="JWB286" s="412"/>
      <c r="JWC286" s="412"/>
      <c r="JWD286" s="412"/>
      <c r="JWE286" s="412"/>
      <c r="JWF286" s="412"/>
      <c r="JWG286" s="412"/>
      <c r="JWH286" s="413"/>
      <c r="JWI286" s="413"/>
      <c r="JWJ286" s="413"/>
      <c r="JWK286" s="413"/>
      <c r="JWL286" s="413"/>
      <c r="JWM286" s="413"/>
      <c r="JWN286" s="413"/>
      <c r="JWO286" s="413"/>
      <c r="JWP286" s="413"/>
      <c r="JWQ286" s="413"/>
      <c r="JWR286" s="413"/>
      <c r="JWS286" s="413"/>
      <c r="JWT286" s="413"/>
      <c r="JWU286" s="413"/>
      <c r="JWV286" s="413"/>
      <c r="JWW286" s="413"/>
      <c r="JWX286" s="413"/>
      <c r="JWY286" s="413"/>
      <c r="JWZ286" s="413"/>
      <c r="JXA286" s="413"/>
      <c r="JXB286" s="413"/>
      <c r="JXC286" s="413"/>
      <c r="JXD286" s="413"/>
      <c r="JXE286" s="413"/>
      <c r="JXF286" s="414"/>
      <c r="JXG286" s="414"/>
      <c r="JXH286" s="414"/>
      <c r="JXI286" s="414"/>
      <c r="JXJ286" s="414"/>
      <c r="JXK286" s="413"/>
      <c r="JXL286" s="413"/>
      <c r="JXM286" s="414"/>
      <c r="JXN286" s="414"/>
      <c r="JXO286" s="413"/>
      <c r="JXP286" s="413"/>
      <c r="JXQ286" s="414"/>
      <c r="JXR286" s="414"/>
      <c r="JXS286" s="413"/>
      <c r="JXT286" s="413"/>
      <c r="JXU286" s="413"/>
      <c r="JXV286" s="413"/>
      <c r="JXW286" s="413"/>
      <c r="JXX286" s="413"/>
      <c r="JXY286" s="413"/>
      <c r="JXZ286" s="414"/>
      <c r="JYA286" s="414"/>
      <c r="JYB286" s="413"/>
      <c r="JYC286" s="413"/>
      <c r="JYD286" s="414"/>
      <c r="JYE286" s="414"/>
      <c r="JYF286" s="413"/>
      <c r="JYG286" s="413"/>
      <c r="JYH286" s="413"/>
      <c r="JYI286" s="413"/>
      <c r="JYJ286" s="413"/>
      <c r="JYK286" s="407"/>
      <c r="JYL286" s="439"/>
      <c r="JYM286" s="413"/>
      <c r="JYN286" s="413"/>
      <c r="JYO286" s="413"/>
      <c r="JYP286" s="413"/>
      <c r="JYQ286" s="413"/>
      <c r="JYR286" s="413"/>
      <c r="JYS286" s="413"/>
      <c r="JYT286" s="412"/>
      <c r="JYU286" s="412"/>
      <c r="JYV286" s="412"/>
      <c r="JYW286" s="412"/>
      <c r="JYX286" s="412"/>
      <c r="JYY286" s="412"/>
      <c r="JYZ286" s="412"/>
      <c r="JZA286" s="412"/>
      <c r="JZB286" s="412"/>
      <c r="JZC286" s="412"/>
      <c r="JZD286" s="412"/>
      <c r="JZE286" s="412"/>
      <c r="JZF286" s="412"/>
      <c r="JZG286" s="412"/>
      <c r="JZH286" s="412"/>
      <c r="JZI286" s="412"/>
      <c r="JZJ286" s="412"/>
      <c r="JZK286" s="412"/>
      <c r="JZL286" s="412"/>
      <c r="JZM286" s="412"/>
      <c r="JZN286" s="412"/>
      <c r="JZO286" s="412"/>
      <c r="JZP286" s="412"/>
      <c r="JZQ286" s="412"/>
      <c r="JZR286" s="412"/>
      <c r="JZS286" s="412"/>
      <c r="JZT286" s="412"/>
      <c r="JZU286" s="412"/>
      <c r="JZV286" s="412"/>
      <c r="JZW286" s="412"/>
      <c r="JZX286" s="412"/>
      <c r="JZY286" s="412"/>
      <c r="JZZ286" s="412"/>
      <c r="KAA286" s="412"/>
      <c r="KAB286" s="412"/>
      <c r="KAC286" s="412"/>
      <c r="KAD286" s="412"/>
      <c r="KAE286" s="412"/>
      <c r="KAF286" s="412"/>
      <c r="KAG286" s="412"/>
      <c r="KAH286" s="412"/>
      <c r="KAI286" s="412"/>
      <c r="KAJ286" s="412"/>
      <c r="KAK286" s="412"/>
      <c r="KAL286" s="413"/>
      <c r="KAM286" s="413"/>
      <c r="KAN286" s="413"/>
      <c r="KAO286" s="413"/>
      <c r="KAP286" s="413"/>
      <c r="KAQ286" s="413"/>
      <c r="KAR286" s="413"/>
      <c r="KAS286" s="413"/>
      <c r="KAT286" s="413"/>
      <c r="KAU286" s="413"/>
      <c r="KAV286" s="413"/>
      <c r="KAW286" s="413"/>
      <c r="KAX286" s="413"/>
      <c r="KAY286" s="413"/>
      <c r="KAZ286" s="413"/>
      <c r="KBA286" s="413"/>
      <c r="KBB286" s="413"/>
      <c r="KBC286" s="413"/>
      <c r="KBD286" s="413"/>
      <c r="KBE286" s="413"/>
      <c r="KBF286" s="413"/>
      <c r="KBG286" s="413"/>
      <c r="KBH286" s="413"/>
      <c r="KBI286" s="413"/>
      <c r="KBJ286" s="414"/>
      <c r="KBK286" s="414"/>
      <c r="KBL286" s="414"/>
      <c r="KBM286" s="414"/>
      <c r="KBN286" s="414"/>
      <c r="KBO286" s="413"/>
      <c r="KBP286" s="413"/>
      <c r="KBQ286" s="414"/>
      <c r="KBR286" s="414"/>
      <c r="KBS286" s="413"/>
      <c r="KBT286" s="413"/>
      <c r="KBU286" s="414"/>
      <c r="KBV286" s="414"/>
      <c r="KBW286" s="413"/>
      <c r="KBX286" s="413"/>
      <c r="KBY286" s="413"/>
      <c r="KBZ286" s="413"/>
      <c r="KCA286" s="413"/>
      <c r="KCB286" s="413"/>
      <c r="KCC286" s="413"/>
      <c r="KCD286" s="414"/>
      <c r="KCE286" s="414"/>
      <c r="KCF286" s="413"/>
      <c r="KCG286" s="413"/>
      <c r="KCH286" s="414"/>
      <c r="KCI286" s="414"/>
      <c r="KCJ286" s="413"/>
      <c r="KCK286" s="413"/>
      <c r="KCL286" s="413"/>
      <c r="KCM286" s="413"/>
      <c r="KCN286" s="413"/>
      <c r="KCO286" s="407"/>
      <c r="KCP286" s="439"/>
      <c r="KCQ286" s="413"/>
      <c r="KCR286" s="413"/>
      <c r="KCS286" s="413"/>
      <c r="KCT286" s="413"/>
      <c r="KCU286" s="413"/>
      <c r="KCV286" s="413"/>
      <c r="KCW286" s="413"/>
      <c r="KCX286" s="412"/>
      <c r="KCY286" s="412"/>
      <c r="KCZ286" s="412"/>
      <c r="KDA286" s="412"/>
      <c r="KDB286" s="412"/>
      <c r="KDC286" s="412"/>
      <c r="KDD286" s="412"/>
      <c r="KDE286" s="412"/>
      <c r="KDF286" s="412"/>
      <c r="KDG286" s="412"/>
      <c r="KDH286" s="412"/>
      <c r="KDI286" s="412"/>
      <c r="KDJ286" s="412"/>
      <c r="KDK286" s="412"/>
      <c r="KDL286" s="412"/>
      <c r="KDM286" s="412"/>
      <c r="KDN286" s="412"/>
      <c r="KDO286" s="412"/>
      <c r="KDP286" s="412"/>
      <c r="KDQ286" s="412"/>
      <c r="KDR286" s="412"/>
      <c r="KDS286" s="412"/>
      <c r="KDT286" s="412"/>
      <c r="KDU286" s="412"/>
      <c r="KDV286" s="412"/>
      <c r="KDW286" s="412"/>
      <c r="KDX286" s="412"/>
      <c r="KDY286" s="412"/>
      <c r="KDZ286" s="412"/>
      <c r="KEA286" s="412"/>
      <c r="KEB286" s="412"/>
      <c r="KEC286" s="412"/>
      <c r="KED286" s="412"/>
      <c r="KEE286" s="412"/>
      <c r="KEF286" s="412"/>
      <c r="KEG286" s="412"/>
      <c r="KEH286" s="412"/>
      <c r="KEI286" s="412"/>
      <c r="KEJ286" s="412"/>
      <c r="KEK286" s="412"/>
      <c r="KEL286" s="412"/>
      <c r="KEM286" s="412"/>
      <c r="KEN286" s="412"/>
      <c r="KEO286" s="412"/>
      <c r="KEP286" s="413"/>
      <c r="KEQ286" s="413"/>
      <c r="KER286" s="413"/>
      <c r="KES286" s="413"/>
      <c r="KET286" s="413"/>
      <c r="KEU286" s="413"/>
      <c r="KEV286" s="413"/>
      <c r="KEW286" s="413"/>
      <c r="KEX286" s="413"/>
      <c r="KEY286" s="413"/>
      <c r="KEZ286" s="413"/>
      <c r="KFA286" s="413"/>
      <c r="KFB286" s="413"/>
      <c r="KFC286" s="413"/>
      <c r="KFD286" s="413"/>
      <c r="KFE286" s="413"/>
      <c r="KFF286" s="413"/>
      <c r="KFG286" s="413"/>
      <c r="KFH286" s="413"/>
      <c r="KFI286" s="413"/>
      <c r="KFJ286" s="413"/>
      <c r="KFK286" s="413"/>
      <c r="KFL286" s="413"/>
      <c r="KFM286" s="413"/>
      <c r="KFN286" s="414"/>
      <c r="KFO286" s="414"/>
      <c r="KFP286" s="414"/>
      <c r="KFQ286" s="414"/>
      <c r="KFR286" s="414"/>
      <c r="KFS286" s="413"/>
      <c r="KFT286" s="413"/>
      <c r="KFU286" s="414"/>
      <c r="KFV286" s="414"/>
      <c r="KFW286" s="413"/>
      <c r="KFX286" s="413"/>
      <c r="KFY286" s="414"/>
      <c r="KFZ286" s="414"/>
      <c r="KGA286" s="413"/>
      <c r="KGB286" s="413"/>
      <c r="KGC286" s="413"/>
      <c r="KGD286" s="413"/>
      <c r="KGE286" s="413"/>
      <c r="KGF286" s="413"/>
      <c r="KGG286" s="413"/>
      <c r="KGH286" s="414"/>
      <c r="KGI286" s="414"/>
      <c r="KGJ286" s="413"/>
      <c r="KGK286" s="413"/>
      <c r="KGL286" s="414"/>
      <c r="KGM286" s="414"/>
      <c r="KGN286" s="413"/>
      <c r="KGO286" s="413"/>
      <c r="KGP286" s="413"/>
      <c r="KGQ286" s="413"/>
      <c r="KGR286" s="413"/>
      <c r="KGS286" s="407"/>
      <c r="KGT286" s="439"/>
      <c r="KGU286" s="413"/>
      <c r="KGV286" s="413"/>
      <c r="KGW286" s="413"/>
      <c r="KGX286" s="413"/>
      <c r="KGY286" s="413"/>
      <c r="KGZ286" s="413"/>
      <c r="KHA286" s="413"/>
      <c r="KHB286" s="412"/>
      <c r="KHC286" s="412"/>
      <c r="KHD286" s="412"/>
      <c r="KHE286" s="412"/>
      <c r="KHF286" s="412"/>
      <c r="KHG286" s="412"/>
      <c r="KHH286" s="412"/>
      <c r="KHI286" s="412"/>
      <c r="KHJ286" s="412"/>
      <c r="KHK286" s="412"/>
      <c r="KHL286" s="412"/>
      <c r="KHM286" s="412"/>
      <c r="KHN286" s="412"/>
      <c r="KHO286" s="412"/>
      <c r="KHP286" s="412"/>
      <c r="KHQ286" s="412"/>
      <c r="KHR286" s="412"/>
      <c r="KHS286" s="412"/>
      <c r="KHT286" s="412"/>
      <c r="KHU286" s="412"/>
      <c r="KHV286" s="412"/>
      <c r="KHW286" s="412"/>
      <c r="KHX286" s="412"/>
      <c r="KHY286" s="412"/>
      <c r="KHZ286" s="412"/>
      <c r="KIA286" s="412"/>
      <c r="KIB286" s="412"/>
      <c r="KIC286" s="412"/>
      <c r="KID286" s="412"/>
      <c r="KIE286" s="412"/>
      <c r="KIF286" s="412"/>
      <c r="KIG286" s="412"/>
      <c r="KIH286" s="412"/>
      <c r="KII286" s="412"/>
      <c r="KIJ286" s="412"/>
      <c r="KIK286" s="412"/>
      <c r="KIL286" s="412"/>
      <c r="KIM286" s="412"/>
      <c r="KIN286" s="412"/>
      <c r="KIO286" s="412"/>
      <c r="KIP286" s="412"/>
      <c r="KIQ286" s="412"/>
      <c r="KIR286" s="412"/>
      <c r="KIS286" s="412"/>
      <c r="KIT286" s="413"/>
      <c r="KIU286" s="413"/>
      <c r="KIV286" s="413"/>
      <c r="KIW286" s="413"/>
      <c r="KIX286" s="413"/>
      <c r="KIY286" s="413"/>
      <c r="KIZ286" s="413"/>
      <c r="KJA286" s="413"/>
      <c r="KJB286" s="413"/>
      <c r="KJC286" s="413"/>
      <c r="KJD286" s="413"/>
      <c r="KJE286" s="413"/>
      <c r="KJF286" s="413"/>
      <c r="KJG286" s="413"/>
      <c r="KJH286" s="413"/>
      <c r="KJI286" s="413"/>
      <c r="KJJ286" s="413"/>
      <c r="KJK286" s="413"/>
      <c r="KJL286" s="413"/>
      <c r="KJM286" s="413"/>
      <c r="KJN286" s="413"/>
      <c r="KJO286" s="413"/>
      <c r="KJP286" s="413"/>
      <c r="KJQ286" s="413"/>
      <c r="KJR286" s="414"/>
      <c r="KJS286" s="414"/>
      <c r="KJT286" s="414"/>
      <c r="KJU286" s="414"/>
      <c r="KJV286" s="414"/>
      <c r="KJW286" s="413"/>
      <c r="KJX286" s="413"/>
      <c r="KJY286" s="414"/>
      <c r="KJZ286" s="414"/>
      <c r="KKA286" s="413"/>
      <c r="KKB286" s="413"/>
      <c r="KKC286" s="414"/>
      <c r="KKD286" s="414"/>
      <c r="KKE286" s="413"/>
      <c r="KKF286" s="413"/>
      <c r="KKG286" s="413"/>
      <c r="KKH286" s="413"/>
      <c r="KKI286" s="413"/>
      <c r="KKJ286" s="413"/>
      <c r="KKK286" s="413"/>
      <c r="KKL286" s="414"/>
      <c r="KKM286" s="414"/>
      <c r="KKN286" s="413"/>
      <c r="KKO286" s="413"/>
      <c r="KKP286" s="414"/>
      <c r="KKQ286" s="414"/>
      <c r="KKR286" s="413"/>
      <c r="KKS286" s="413"/>
      <c r="KKT286" s="413"/>
      <c r="KKU286" s="413"/>
      <c r="KKV286" s="413"/>
      <c r="KKW286" s="407"/>
      <c r="KKX286" s="439"/>
      <c r="KKY286" s="413"/>
      <c r="KKZ286" s="413"/>
      <c r="KLA286" s="413"/>
      <c r="KLB286" s="413"/>
      <c r="KLC286" s="413"/>
      <c r="KLD286" s="413"/>
      <c r="KLE286" s="413"/>
      <c r="KLF286" s="412"/>
      <c r="KLG286" s="412"/>
      <c r="KLH286" s="412"/>
      <c r="KLI286" s="412"/>
      <c r="KLJ286" s="412"/>
      <c r="KLK286" s="412"/>
      <c r="KLL286" s="412"/>
      <c r="KLM286" s="412"/>
      <c r="KLN286" s="412"/>
      <c r="KLO286" s="412"/>
      <c r="KLP286" s="412"/>
      <c r="KLQ286" s="412"/>
      <c r="KLR286" s="412"/>
      <c r="KLS286" s="412"/>
      <c r="KLT286" s="412"/>
      <c r="KLU286" s="412"/>
      <c r="KLV286" s="412"/>
      <c r="KLW286" s="412"/>
      <c r="KLX286" s="412"/>
      <c r="KLY286" s="412"/>
      <c r="KLZ286" s="412"/>
      <c r="KMA286" s="412"/>
      <c r="KMB286" s="412"/>
      <c r="KMC286" s="412"/>
      <c r="KMD286" s="412"/>
      <c r="KME286" s="412"/>
      <c r="KMF286" s="412"/>
      <c r="KMG286" s="412"/>
      <c r="KMH286" s="412"/>
      <c r="KMI286" s="412"/>
      <c r="KMJ286" s="412"/>
      <c r="KMK286" s="412"/>
      <c r="KML286" s="412"/>
      <c r="KMM286" s="412"/>
      <c r="KMN286" s="412"/>
      <c r="KMO286" s="412"/>
      <c r="KMP286" s="412"/>
      <c r="KMQ286" s="412"/>
      <c r="KMR286" s="412"/>
      <c r="KMS286" s="412"/>
      <c r="KMT286" s="412"/>
      <c r="KMU286" s="412"/>
      <c r="KMV286" s="412"/>
      <c r="KMW286" s="412"/>
      <c r="KMX286" s="413"/>
      <c r="KMY286" s="413"/>
      <c r="KMZ286" s="413"/>
      <c r="KNA286" s="413"/>
      <c r="KNB286" s="413"/>
      <c r="KNC286" s="413"/>
      <c r="KND286" s="413"/>
      <c r="KNE286" s="413"/>
      <c r="KNF286" s="413"/>
      <c r="KNG286" s="413"/>
      <c r="KNH286" s="413"/>
      <c r="KNI286" s="413"/>
      <c r="KNJ286" s="413"/>
      <c r="KNK286" s="413"/>
      <c r="KNL286" s="413"/>
      <c r="KNM286" s="413"/>
      <c r="KNN286" s="413"/>
      <c r="KNO286" s="413"/>
      <c r="KNP286" s="413"/>
      <c r="KNQ286" s="413"/>
      <c r="KNR286" s="413"/>
      <c r="KNS286" s="413"/>
      <c r="KNT286" s="413"/>
      <c r="KNU286" s="413"/>
      <c r="KNV286" s="414"/>
      <c r="KNW286" s="414"/>
      <c r="KNX286" s="414"/>
      <c r="KNY286" s="414"/>
      <c r="KNZ286" s="414"/>
      <c r="KOA286" s="413"/>
      <c r="KOB286" s="413"/>
      <c r="KOC286" s="414"/>
      <c r="KOD286" s="414"/>
      <c r="KOE286" s="413"/>
      <c r="KOF286" s="413"/>
      <c r="KOG286" s="414"/>
      <c r="KOH286" s="414"/>
      <c r="KOI286" s="413"/>
      <c r="KOJ286" s="413"/>
      <c r="KOK286" s="413"/>
      <c r="KOL286" s="413"/>
      <c r="KOM286" s="413"/>
      <c r="KON286" s="413"/>
      <c r="KOO286" s="413"/>
      <c r="KOP286" s="414"/>
      <c r="KOQ286" s="414"/>
      <c r="KOR286" s="413"/>
      <c r="KOS286" s="413"/>
      <c r="KOT286" s="414"/>
      <c r="KOU286" s="414"/>
      <c r="KOV286" s="413"/>
      <c r="KOW286" s="413"/>
      <c r="KOX286" s="413"/>
      <c r="KOY286" s="413"/>
      <c r="KOZ286" s="413"/>
      <c r="KPA286" s="407"/>
      <c r="KPB286" s="439"/>
      <c r="KPC286" s="413"/>
      <c r="KPD286" s="413"/>
      <c r="KPE286" s="413"/>
      <c r="KPF286" s="413"/>
      <c r="KPG286" s="413"/>
      <c r="KPH286" s="413"/>
      <c r="KPI286" s="413"/>
      <c r="KPJ286" s="412"/>
      <c r="KPK286" s="412"/>
      <c r="KPL286" s="412"/>
      <c r="KPM286" s="412"/>
      <c r="KPN286" s="412"/>
      <c r="KPO286" s="412"/>
      <c r="KPP286" s="412"/>
      <c r="KPQ286" s="412"/>
      <c r="KPR286" s="412"/>
      <c r="KPS286" s="412"/>
      <c r="KPT286" s="412"/>
      <c r="KPU286" s="412"/>
      <c r="KPV286" s="412"/>
      <c r="KPW286" s="412"/>
      <c r="KPX286" s="412"/>
      <c r="KPY286" s="412"/>
      <c r="KPZ286" s="412"/>
      <c r="KQA286" s="412"/>
      <c r="KQB286" s="412"/>
      <c r="KQC286" s="412"/>
      <c r="KQD286" s="412"/>
      <c r="KQE286" s="412"/>
      <c r="KQF286" s="412"/>
      <c r="KQG286" s="412"/>
      <c r="KQH286" s="412"/>
      <c r="KQI286" s="412"/>
      <c r="KQJ286" s="412"/>
      <c r="KQK286" s="412"/>
      <c r="KQL286" s="412"/>
      <c r="KQM286" s="412"/>
      <c r="KQN286" s="412"/>
      <c r="KQO286" s="412"/>
      <c r="KQP286" s="412"/>
      <c r="KQQ286" s="412"/>
      <c r="KQR286" s="412"/>
      <c r="KQS286" s="412"/>
      <c r="KQT286" s="412"/>
      <c r="KQU286" s="412"/>
      <c r="KQV286" s="412"/>
      <c r="KQW286" s="412"/>
      <c r="KQX286" s="412"/>
      <c r="KQY286" s="412"/>
      <c r="KQZ286" s="412"/>
      <c r="KRA286" s="412"/>
      <c r="KRB286" s="413"/>
      <c r="KRC286" s="413"/>
      <c r="KRD286" s="413"/>
      <c r="KRE286" s="413"/>
      <c r="KRF286" s="413"/>
      <c r="KRG286" s="413"/>
      <c r="KRH286" s="413"/>
      <c r="KRI286" s="413"/>
      <c r="KRJ286" s="413"/>
      <c r="KRK286" s="413"/>
      <c r="KRL286" s="413"/>
      <c r="KRM286" s="413"/>
      <c r="KRN286" s="413"/>
      <c r="KRO286" s="413"/>
      <c r="KRP286" s="413"/>
      <c r="KRQ286" s="413"/>
      <c r="KRR286" s="413"/>
      <c r="KRS286" s="413"/>
      <c r="KRT286" s="413"/>
      <c r="KRU286" s="413"/>
      <c r="KRV286" s="413"/>
      <c r="KRW286" s="413"/>
      <c r="KRX286" s="413"/>
      <c r="KRY286" s="413"/>
      <c r="KRZ286" s="414"/>
      <c r="KSA286" s="414"/>
      <c r="KSB286" s="414"/>
      <c r="KSC286" s="414"/>
      <c r="KSD286" s="414"/>
      <c r="KSE286" s="413"/>
      <c r="KSF286" s="413"/>
      <c r="KSG286" s="414"/>
      <c r="KSH286" s="414"/>
      <c r="KSI286" s="413"/>
      <c r="KSJ286" s="413"/>
      <c r="KSK286" s="414"/>
      <c r="KSL286" s="414"/>
      <c r="KSM286" s="413"/>
      <c r="KSN286" s="413"/>
      <c r="KSO286" s="413"/>
      <c r="KSP286" s="413"/>
      <c r="KSQ286" s="413"/>
      <c r="KSR286" s="413"/>
      <c r="KSS286" s="413"/>
      <c r="KST286" s="414"/>
      <c r="KSU286" s="414"/>
      <c r="KSV286" s="413"/>
      <c r="KSW286" s="413"/>
      <c r="KSX286" s="414"/>
      <c r="KSY286" s="414"/>
      <c r="KSZ286" s="413"/>
      <c r="KTA286" s="413"/>
      <c r="KTB286" s="413"/>
      <c r="KTC286" s="413"/>
      <c r="KTD286" s="413"/>
      <c r="KTE286" s="407"/>
      <c r="KTF286" s="439"/>
      <c r="KTG286" s="413"/>
      <c r="KTH286" s="413"/>
      <c r="KTI286" s="413"/>
      <c r="KTJ286" s="413"/>
      <c r="KTK286" s="413"/>
      <c r="KTL286" s="413"/>
      <c r="KTM286" s="413"/>
      <c r="KTN286" s="412"/>
      <c r="KTO286" s="412"/>
      <c r="KTP286" s="412"/>
      <c r="KTQ286" s="412"/>
      <c r="KTR286" s="412"/>
      <c r="KTS286" s="412"/>
      <c r="KTT286" s="412"/>
      <c r="KTU286" s="412"/>
      <c r="KTV286" s="412"/>
      <c r="KTW286" s="412"/>
      <c r="KTX286" s="412"/>
      <c r="KTY286" s="412"/>
      <c r="KTZ286" s="412"/>
      <c r="KUA286" s="412"/>
      <c r="KUB286" s="412"/>
      <c r="KUC286" s="412"/>
      <c r="KUD286" s="412"/>
      <c r="KUE286" s="412"/>
      <c r="KUF286" s="412"/>
      <c r="KUG286" s="412"/>
      <c r="KUH286" s="412"/>
      <c r="KUI286" s="412"/>
      <c r="KUJ286" s="412"/>
      <c r="KUK286" s="412"/>
      <c r="KUL286" s="412"/>
      <c r="KUM286" s="412"/>
      <c r="KUN286" s="412"/>
      <c r="KUO286" s="412"/>
      <c r="KUP286" s="412"/>
      <c r="KUQ286" s="412"/>
      <c r="KUR286" s="412"/>
      <c r="KUS286" s="412"/>
      <c r="KUT286" s="412"/>
      <c r="KUU286" s="412"/>
      <c r="KUV286" s="412"/>
      <c r="KUW286" s="412"/>
      <c r="KUX286" s="412"/>
      <c r="KUY286" s="412"/>
      <c r="KUZ286" s="412"/>
      <c r="KVA286" s="412"/>
      <c r="KVB286" s="412"/>
      <c r="KVC286" s="412"/>
      <c r="KVD286" s="412"/>
      <c r="KVE286" s="412"/>
      <c r="KVF286" s="413"/>
      <c r="KVG286" s="413"/>
      <c r="KVH286" s="413"/>
      <c r="KVI286" s="413"/>
      <c r="KVJ286" s="413"/>
      <c r="KVK286" s="413"/>
      <c r="KVL286" s="413"/>
      <c r="KVM286" s="413"/>
      <c r="KVN286" s="413"/>
      <c r="KVO286" s="413"/>
      <c r="KVP286" s="413"/>
      <c r="KVQ286" s="413"/>
      <c r="KVR286" s="413"/>
      <c r="KVS286" s="413"/>
      <c r="KVT286" s="413"/>
      <c r="KVU286" s="413"/>
      <c r="KVV286" s="413"/>
      <c r="KVW286" s="413"/>
      <c r="KVX286" s="413"/>
      <c r="KVY286" s="413"/>
      <c r="KVZ286" s="413"/>
      <c r="KWA286" s="413"/>
      <c r="KWB286" s="413"/>
      <c r="KWC286" s="413"/>
      <c r="KWD286" s="414"/>
      <c r="KWE286" s="414"/>
      <c r="KWF286" s="414"/>
      <c r="KWG286" s="414"/>
      <c r="KWH286" s="414"/>
      <c r="KWI286" s="413"/>
      <c r="KWJ286" s="413"/>
      <c r="KWK286" s="414"/>
      <c r="KWL286" s="414"/>
      <c r="KWM286" s="413"/>
      <c r="KWN286" s="413"/>
      <c r="KWO286" s="414"/>
      <c r="KWP286" s="414"/>
      <c r="KWQ286" s="413"/>
      <c r="KWR286" s="413"/>
      <c r="KWS286" s="413"/>
      <c r="KWT286" s="413"/>
      <c r="KWU286" s="413"/>
      <c r="KWV286" s="413"/>
      <c r="KWW286" s="413"/>
      <c r="KWX286" s="414"/>
      <c r="KWY286" s="414"/>
      <c r="KWZ286" s="413"/>
      <c r="KXA286" s="413"/>
      <c r="KXB286" s="414"/>
      <c r="KXC286" s="414"/>
      <c r="KXD286" s="413"/>
      <c r="KXE286" s="413"/>
      <c r="KXF286" s="413"/>
      <c r="KXG286" s="413"/>
      <c r="KXH286" s="413"/>
      <c r="KXI286" s="407"/>
      <c r="KXJ286" s="439"/>
      <c r="KXK286" s="413"/>
      <c r="KXL286" s="413"/>
      <c r="KXM286" s="413"/>
      <c r="KXN286" s="413"/>
      <c r="KXO286" s="413"/>
      <c r="KXP286" s="413"/>
      <c r="KXQ286" s="413"/>
      <c r="KXR286" s="412"/>
      <c r="KXS286" s="412"/>
      <c r="KXT286" s="412"/>
      <c r="KXU286" s="412"/>
      <c r="KXV286" s="412"/>
      <c r="KXW286" s="412"/>
      <c r="KXX286" s="412"/>
      <c r="KXY286" s="412"/>
      <c r="KXZ286" s="412"/>
      <c r="KYA286" s="412"/>
      <c r="KYB286" s="412"/>
      <c r="KYC286" s="412"/>
      <c r="KYD286" s="412"/>
      <c r="KYE286" s="412"/>
      <c r="KYF286" s="412"/>
      <c r="KYG286" s="412"/>
      <c r="KYH286" s="412"/>
      <c r="KYI286" s="412"/>
      <c r="KYJ286" s="412"/>
      <c r="KYK286" s="412"/>
      <c r="KYL286" s="412"/>
      <c r="KYM286" s="412"/>
      <c r="KYN286" s="412"/>
      <c r="KYO286" s="412"/>
      <c r="KYP286" s="412"/>
      <c r="KYQ286" s="412"/>
      <c r="KYR286" s="412"/>
      <c r="KYS286" s="412"/>
      <c r="KYT286" s="412"/>
      <c r="KYU286" s="412"/>
      <c r="KYV286" s="412"/>
      <c r="KYW286" s="412"/>
      <c r="KYX286" s="412"/>
      <c r="KYY286" s="412"/>
      <c r="KYZ286" s="412"/>
      <c r="KZA286" s="412"/>
      <c r="KZB286" s="412"/>
      <c r="KZC286" s="412"/>
      <c r="KZD286" s="412"/>
      <c r="KZE286" s="412"/>
      <c r="KZF286" s="412"/>
      <c r="KZG286" s="412"/>
      <c r="KZH286" s="412"/>
      <c r="KZI286" s="412"/>
      <c r="KZJ286" s="413"/>
      <c r="KZK286" s="413"/>
      <c r="KZL286" s="413"/>
      <c r="KZM286" s="413"/>
      <c r="KZN286" s="413"/>
      <c r="KZO286" s="413"/>
      <c r="KZP286" s="413"/>
      <c r="KZQ286" s="413"/>
      <c r="KZR286" s="413"/>
      <c r="KZS286" s="413"/>
      <c r="KZT286" s="413"/>
      <c r="KZU286" s="413"/>
      <c r="KZV286" s="413"/>
      <c r="KZW286" s="413"/>
      <c r="KZX286" s="413"/>
      <c r="KZY286" s="413"/>
      <c r="KZZ286" s="413"/>
      <c r="LAA286" s="413"/>
      <c r="LAB286" s="413"/>
      <c r="LAC286" s="413"/>
      <c r="LAD286" s="413"/>
      <c r="LAE286" s="413"/>
      <c r="LAF286" s="413"/>
      <c r="LAG286" s="413"/>
      <c r="LAH286" s="414"/>
      <c r="LAI286" s="414"/>
      <c r="LAJ286" s="414"/>
      <c r="LAK286" s="414"/>
      <c r="LAL286" s="414"/>
      <c r="LAM286" s="413"/>
      <c r="LAN286" s="413"/>
      <c r="LAO286" s="414"/>
      <c r="LAP286" s="414"/>
      <c r="LAQ286" s="413"/>
      <c r="LAR286" s="413"/>
      <c r="LAS286" s="414"/>
      <c r="LAT286" s="414"/>
      <c r="LAU286" s="413"/>
      <c r="LAV286" s="413"/>
      <c r="LAW286" s="413"/>
      <c r="LAX286" s="413"/>
      <c r="LAY286" s="413"/>
      <c r="LAZ286" s="413"/>
      <c r="LBA286" s="413"/>
      <c r="LBB286" s="414"/>
      <c r="LBC286" s="414"/>
      <c r="LBD286" s="413"/>
      <c r="LBE286" s="413"/>
      <c r="LBF286" s="414"/>
      <c r="LBG286" s="414"/>
      <c r="LBH286" s="413"/>
      <c r="LBI286" s="413"/>
      <c r="LBJ286" s="413"/>
      <c r="LBK286" s="413"/>
      <c r="LBL286" s="413"/>
      <c r="LBM286" s="407"/>
      <c r="LBN286" s="439"/>
      <c r="LBO286" s="413"/>
      <c r="LBP286" s="413"/>
      <c r="LBQ286" s="413"/>
      <c r="LBR286" s="413"/>
      <c r="LBS286" s="413"/>
      <c r="LBT286" s="413"/>
      <c r="LBU286" s="413"/>
      <c r="LBV286" s="412"/>
      <c r="LBW286" s="412"/>
      <c r="LBX286" s="412"/>
      <c r="LBY286" s="412"/>
      <c r="LBZ286" s="412"/>
      <c r="LCA286" s="412"/>
      <c r="LCB286" s="412"/>
      <c r="LCC286" s="412"/>
      <c r="LCD286" s="412"/>
      <c r="LCE286" s="412"/>
      <c r="LCF286" s="412"/>
      <c r="LCG286" s="412"/>
      <c r="LCH286" s="412"/>
      <c r="LCI286" s="412"/>
      <c r="LCJ286" s="412"/>
      <c r="LCK286" s="412"/>
      <c r="LCL286" s="412"/>
      <c r="LCM286" s="412"/>
      <c r="LCN286" s="412"/>
      <c r="LCO286" s="412"/>
      <c r="LCP286" s="412"/>
      <c r="LCQ286" s="412"/>
      <c r="LCR286" s="412"/>
      <c r="LCS286" s="412"/>
      <c r="LCT286" s="412"/>
      <c r="LCU286" s="412"/>
      <c r="LCV286" s="412"/>
      <c r="LCW286" s="412"/>
      <c r="LCX286" s="412"/>
      <c r="LCY286" s="412"/>
      <c r="LCZ286" s="412"/>
      <c r="LDA286" s="412"/>
      <c r="LDB286" s="412"/>
      <c r="LDC286" s="412"/>
      <c r="LDD286" s="412"/>
      <c r="LDE286" s="412"/>
      <c r="LDF286" s="412"/>
      <c r="LDG286" s="412"/>
      <c r="LDH286" s="412"/>
      <c r="LDI286" s="412"/>
      <c r="LDJ286" s="412"/>
      <c r="LDK286" s="412"/>
      <c r="LDL286" s="412"/>
      <c r="LDM286" s="412"/>
      <c r="LDN286" s="413"/>
      <c r="LDO286" s="413"/>
      <c r="LDP286" s="413"/>
      <c r="LDQ286" s="413"/>
      <c r="LDR286" s="413"/>
      <c r="LDS286" s="413"/>
      <c r="LDT286" s="413"/>
      <c r="LDU286" s="413"/>
      <c r="LDV286" s="413"/>
      <c r="LDW286" s="413"/>
      <c r="LDX286" s="413"/>
      <c r="LDY286" s="413"/>
      <c r="LDZ286" s="413"/>
      <c r="LEA286" s="413"/>
      <c r="LEB286" s="413"/>
      <c r="LEC286" s="413"/>
      <c r="LED286" s="413"/>
      <c r="LEE286" s="413"/>
      <c r="LEF286" s="413"/>
      <c r="LEG286" s="413"/>
      <c r="LEH286" s="413"/>
      <c r="LEI286" s="413"/>
      <c r="LEJ286" s="413"/>
      <c r="LEK286" s="413"/>
      <c r="LEL286" s="414"/>
      <c r="LEM286" s="414"/>
      <c r="LEN286" s="414"/>
      <c r="LEO286" s="414"/>
      <c r="LEP286" s="414"/>
      <c r="LEQ286" s="413"/>
      <c r="LER286" s="413"/>
      <c r="LES286" s="414"/>
      <c r="LET286" s="414"/>
      <c r="LEU286" s="413"/>
      <c r="LEV286" s="413"/>
      <c r="LEW286" s="414"/>
      <c r="LEX286" s="414"/>
      <c r="LEY286" s="413"/>
      <c r="LEZ286" s="413"/>
      <c r="LFA286" s="413"/>
      <c r="LFB286" s="413"/>
      <c r="LFC286" s="413"/>
      <c r="LFD286" s="413"/>
      <c r="LFE286" s="413"/>
      <c r="LFF286" s="414"/>
      <c r="LFG286" s="414"/>
      <c r="LFH286" s="413"/>
      <c r="LFI286" s="413"/>
      <c r="LFJ286" s="414"/>
      <c r="LFK286" s="414"/>
      <c r="LFL286" s="413"/>
      <c r="LFM286" s="413"/>
      <c r="LFN286" s="413"/>
      <c r="LFO286" s="413"/>
      <c r="LFP286" s="413"/>
      <c r="LFQ286" s="407"/>
      <c r="LFR286" s="439"/>
      <c r="LFS286" s="413"/>
      <c r="LFT286" s="413"/>
      <c r="LFU286" s="413"/>
      <c r="LFV286" s="413"/>
      <c r="LFW286" s="413"/>
      <c r="LFX286" s="413"/>
      <c r="LFY286" s="413"/>
      <c r="LFZ286" s="412"/>
      <c r="LGA286" s="412"/>
      <c r="LGB286" s="412"/>
      <c r="LGC286" s="412"/>
      <c r="LGD286" s="412"/>
      <c r="LGE286" s="412"/>
      <c r="LGF286" s="412"/>
      <c r="LGG286" s="412"/>
      <c r="LGH286" s="412"/>
      <c r="LGI286" s="412"/>
      <c r="LGJ286" s="412"/>
      <c r="LGK286" s="412"/>
      <c r="LGL286" s="412"/>
      <c r="LGM286" s="412"/>
      <c r="LGN286" s="412"/>
      <c r="LGO286" s="412"/>
      <c r="LGP286" s="412"/>
      <c r="LGQ286" s="412"/>
      <c r="LGR286" s="412"/>
      <c r="LGS286" s="412"/>
      <c r="LGT286" s="412"/>
      <c r="LGU286" s="412"/>
      <c r="LGV286" s="412"/>
      <c r="LGW286" s="412"/>
      <c r="LGX286" s="412"/>
      <c r="LGY286" s="412"/>
      <c r="LGZ286" s="412"/>
      <c r="LHA286" s="412"/>
      <c r="LHB286" s="412"/>
      <c r="LHC286" s="412"/>
      <c r="LHD286" s="412"/>
      <c r="LHE286" s="412"/>
      <c r="LHF286" s="412"/>
      <c r="LHG286" s="412"/>
      <c r="LHH286" s="412"/>
      <c r="LHI286" s="412"/>
      <c r="LHJ286" s="412"/>
      <c r="LHK286" s="412"/>
      <c r="LHL286" s="412"/>
      <c r="LHM286" s="412"/>
      <c r="LHN286" s="412"/>
      <c r="LHO286" s="412"/>
      <c r="LHP286" s="412"/>
      <c r="LHQ286" s="412"/>
      <c r="LHR286" s="413"/>
      <c r="LHS286" s="413"/>
      <c r="LHT286" s="413"/>
      <c r="LHU286" s="413"/>
      <c r="LHV286" s="413"/>
      <c r="LHW286" s="413"/>
      <c r="LHX286" s="413"/>
      <c r="LHY286" s="413"/>
      <c r="LHZ286" s="413"/>
      <c r="LIA286" s="413"/>
      <c r="LIB286" s="413"/>
      <c r="LIC286" s="413"/>
      <c r="LID286" s="413"/>
      <c r="LIE286" s="413"/>
      <c r="LIF286" s="413"/>
      <c r="LIG286" s="413"/>
      <c r="LIH286" s="413"/>
      <c r="LII286" s="413"/>
      <c r="LIJ286" s="413"/>
      <c r="LIK286" s="413"/>
      <c r="LIL286" s="413"/>
      <c r="LIM286" s="413"/>
      <c r="LIN286" s="413"/>
      <c r="LIO286" s="413"/>
      <c r="LIP286" s="414"/>
      <c r="LIQ286" s="414"/>
      <c r="LIR286" s="414"/>
      <c r="LIS286" s="414"/>
      <c r="LIT286" s="414"/>
      <c r="LIU286" s="413"/>
      <c r="LIV286" s="413"/>
      <c r="LIW286" s="414"/>
      <c r="LIX286" s="414"/>
      <c r="LIY286" s="413"/>
      <c r="LIZ286" s="413"/>
      <c r="LJA286" s="414"/>
      <c r="LJB286" s="414"/>
      <c r="LJC286" s="413"/>
      <c r="LJD286" s="413"/>
      <c r="LJE286" s="413"/>
      <c r="LJF286" s="413"/>
      <c r="LJG286" s="413"/>
      <c r="LJH286" s="413"/>
      <c r="LJI286" s="413"/>
      <c r="LJJ286" s="414"/>
      <c r="LJK286" s="414"/>
      <c r="LJL286" s="413"/>
      <c r="LJM286" s="413"/>
      <c r="LJN286" s="414"/>
      <c r="LJO286" s="414"/>
      <c r="LJP286" s="413"/>
      <c r="LJQ286" s="413"/>
      <c r="LJR286" s="413"/>
      <c r="LJS286" s="413"/>
      <c r="LJT286" s="413"/>
      <c r="LJU286" s="407"/>
      <c r="LJV286" s="439"/>
      <c r="LJW286" s="413"/>
      <c r="LJX286" s="413"/>
      <c r="LJY286" s="413"/>
      <c r="LJZ286" s="413"/>
      <c r="LKA286" s="413"/>
      <c r="LKB286" s="413"/>
      <c r="LKC286" s="413"/>
      <c r="LKD286" s="412"/>
      <c r="LKE286" s="412"/>
      <c r="LKF286" s="412"/>
      <c r="LKG286" s="412"/>
      <c r="LKH286" s="412"/>
      <c r="LKI286" s="412"/>
      <c r="LKJ286" s="412"/>
      <c r="LKK286" s="412"/>
      <c r="LKL286" s="412"/>
      <c r="LKM286" s="412"/>
      <c r="LKN286" s="412"/>
      <c r="LKO286" s="412"/>
      <c r="LKP286" s="412"/>
      <c r="LKQ286" s="412"/>
      <c r="LKR286" s="412"/>
      <c r="LKS286" s="412"/>
      <c r="LKT286" s="412"/>
      <c r="LKU286" s="412"/>
      <c r="LKV286" s="412"/>
      <c r="LKW286" s="412"/>
      <c r="LKX286" s="412"/>
      <c r="LKY286" s="412"/>
      <c r="LKZ286" s="412"/>
      <c r="LLA286" s="412"/>
      <c r="LLB286" s="412"/>
      <c r="LLC286" s="412"/>
      <c r="LLD286" s="412"/>
      <c r="LLE286" s="412"/>
      <c r="LLF286" s="412"/>
      <c r="LLG286" s="412"/>
      <c r="LLH286" s="412"/>
      <c r="LLI286" s="412"/>
      <c r="LLJ286" s="412"/>
      <c r="LLK286" s="412"/>
      <c r="LLL286" s="412"/>
      <c r="LLM286" s="412"/>
      <c r="LLN286" s="412"/>
      <c r="LLO286" s="412"/>
      <c r="LLP286" s="412"/>
      <c r="LLQ286" s="412"/>
      <c r="LLR286" s="412"/>
      <c r="LLS286" s="412"/>
      <c r="LLT286" s="412"/>
      <c r="LLU286" s="412"/>
      <c r="LLV286" s="413"/>
      <c r="LLW286" s="413"/>
      <c r="LLX286" s="413"/>
      <c r="LLY286" s="413"/>
      <c r="LLZ286" s="413"/>
      <c r="LMA286" s="413"/>
      <c r="LMB286" s="413"/>
      <c r="LMC286" s="413"/>
      <c r="LMD286" s="413"/>
      <c r="LME286" s="413"/>
      <c r="LMF286" s="413"/>
      <c r="LMG286" s="413"/>
      <c r="LMH286" s="413"/>
      <c r="LMI286" s="413"/>
      <c r="LMJ286" s="413"/>
      <c r="LMK286" s="413"/>
      <c r="LML286" s="413"/>
      <c r="LMM286" s="413"/>
      <c r="LMN286" s="413"/>
      <c r="LMO286" s="413"/>
      <c r="LMP286" s="413"/>
      <c r="LMQ286" s="413"/>
      <c r="LMR286" s="413"/>
      <c r="LMS286" s="413"/>
      <c r="LMT286" s="414"/>
      <c r="LMU286" s="414"/>
      <c r="LMV286" s="414"/>
      <c r="LMW286" s="414"/>
      <c r="LMX286" s="414"/>
      <c r="LMY286" s="413"/>
      <c r="LMZ286" s="413"/>
      <c r="LNA286" s="414"/>
      <c r="LNB286" s="414"/>
      <c r="LNC286" s="413"/>
      <c r="LND286" s="413"/>
      <c r="LNE286" s="414"/>
      <c r="LNF286" s="414"/>
      <c r="LNG286" s="413"/>
      <c r="LNH286" s="413"/>
      <c r="LNI286" s="413"/>
      <c r="LNJ286" s="413"/>
      <c r="LNK286" s="413"/>
      <c r="LNL286" s="413"/>
      <c r="LNM286" s="413"/>
      <c r="LNN286" s="414"/>
      <c r="LNO286" s="414"/>
      <c r="LNP286" s="413"/>
      <c r="LNQ286" s="413"/>
      <c r="LNR286" s="414"/>
      <c r="LNS286" s="414"/>
      <c r="LNT286" s="413"/>
      <c r="LNU286" s="413"/>
      <c r="LNV286" s="413"/>
      <c r="LNW286" s="413"/>
      <c r="LNX286" s="413"/>
      <c r="LNY286" s="407"/>
      <c r="LNZ286" s="439"/>
      <c r="LOA286" s="413"/>
      <c r="LOB286" s="413"/>
      <c r="LOC286" s="413"/>
      <c r="LOD286" s="413"/>
      <c r="LOE286" s="413"/>
      <c r="LOF286" s="413"/>
      <c r="LOG286" s="413"/>
      <c r="LOH286" s="412"/>
      <c r="LOI286" s="412"/>
      <c r="LOJ286" s="412"/>
      <c r="LOK286" s="412"/>
      <c r="LOL286" s="412"/>
      <c r="LOM286" s="412"/>
      <c r="LON286" s="412"/>
      <c r="LOO286" s="412"/>
      <c r="LOP286" s="412"/>
      <c r="LOQ286" s="412"/>
      <c r="LOR286" s="412"/>
      <c r="LOS286" s="412"/>
      <c r="LOT286" s="412"/>
      <c r="LOU286" s="412"/>
      <c r="LOV286" s="412"/>
      <c r="LOW286" s="412"/>
      <c r="LOX286" s="412"/>
      <c r="LOY286" s="412"/>
      <c r="LOZ286" s="412"/>
      <c r="LPA286" s="412"/>
      <c r="LPB286" s="412"/>
      <c r="LPC286" s="412"/>
      <c r="LPD286" s="412"/>
      <c r="LPE286" s="412"/>
      <c r="LPF286" s="412"/>
      <c r="LPG286" s="412"/>
      <c r="LPH286" s="412"/>
      <c r="LPI286" s="412"/>
      <c r="LPJ286" s="412"/>
      <c r="LPK286" s="412"/>
      <c r="LPL286" s="412"/>
      <c r="LPM286" s="412"/>
      <c r="LPN286" s="412"/>
      <c r="LPO286" s="412"/>
      <c r="LPP286" s="412"/>
      <c r="LPQ286" s="412"/>
      <c r="LPR286" s="412"/>
      <c r="LPS286" s="412"/>
      <c r="LPT286" s="412"/>
      <c r="LPU286" s="412"/>
      <c r="LPV286" s="412"/>
      <c r="LPW286" s="412"/>
      <c r="LPX286" s="412"/>
      <c r="LPY286" s="412"/>
      <c r="LPZ286" s="413"/>
      <c r="LQA286" s="413"/>
      <c r="LQB286" s="413"/>
      <c r="LQC286" s="413"/>
      <c r="LQD286" s="413"/>
      <c r="LQE286" s="413"/>
      <c r="LQF286" s="413"/>
      <c r="LQG286" s="413"/>
      <c r="LQH286" s="413"/>
      <c r="LQI286" s="413"/>
      <c r="LQJ286" s="413"/>
      <c r="LQK286" s="413"/>
      <c r="LQL286" s="413"/>
      <c r="LQM286" s="413"/>
      <c r="LQN286" s="413"/>
      <c r="LQO286" s="413"/>
      <c r="LQP286" s="413"/>
      <c r="LQQ286" s="413"/>
      <c r="LQR286" s="413"/>
      <c r="LQS286" s="413"/>
      <c r="LQT286" s="413"/>
      <c r="LQU286" s="413"/>
      <c r="LQV286" s="413"/>
      <c r="LQW286" s="413"/>
      <c r="LQX286" s="414"/>
      <c r="LQY286" s="414"/>
      <c r="LQZ286" s="414"/>
      <c r="LRA286" s="414"/>
      <c r="LRB286" s="414"/>
      <c r="LRC286" s="413"/>
      <c r="LRD286" s="413"/>
      <c r="LRE286" s="414"/>
      <c r="LRF286" s="414"/>
      <c r="LRG286" s="413"/>
      <c r="LRH286" s="413"/>
      <c r="LRI286" s="414"/>
      <c r="LRJ286" s="414"/>
      <c r="LRK286" s="413"/>
      <c r="LRL286" s="413"/>
      <c r="LRM286" s="413"/>
      <c r="LRN286" s="413"/>
      <c r="LRO286" s="413"/>
      <c r="LRP286" s="413"/>
      <c r="LRQ286" s="413"/>
      <c r="LRR286" s="414"/>
      <c r="LRS286" s="414"/>
      <c r="LRT286" s="413"/>
      <c r="LRU286" s="413"/>
      <c r="LRV286" s="414"/>
      <c r="LRW286" s="414"/>
      <c r="LRX286" s="413"/>
      <c r="LRY286" s="413"/>
      <c r="LRZ286" s="413"/>
      <c r="LSA286" s="413"/>
      <c r="LSB286" s="413"/>
      <c r="LSC286" s="407"/>
      <c r="LSD286" s="439"/>
      <c r="LSE286" s="413"/>
      <c r="LSF286" s="413"/>
      <c r="LSG286" s="413"/>
      <c r="LSH286" s="413"/>
      <c r="LSI286" s="413"/>
      <c r="LSJ286" s="413"/>
      <c r="LSK286" s="413"/>
      <c r="LSL286" s="412"/>
      <c r="LSM286" s="412"/>
      <c r="LSN286" s="412"/>
      <c r="LSO286" s="412"/>
      <c r="LSP286" s="412"/>
      <c r="LSQ286" s="412"/>
      <c r="LSR286" s="412"/>
      <c r="LSS286" s="412"/>
      <c r="LST286" s="412"/>
      <c r="LSU286" s="412"/>
      <c r="LSV286" s="412"/>
      <c r="LSW286" s="412"/>
      <c r="LSX286" s="412"/>
      <c r="LSY286" s="412"/>
      <c r="LSZ286" s="412"/>
      <c r="LTA286" s="412"/>
      <c r="LTB286" s="412"/>
      <c r="LTC286" s="412"/>
      <c r="LTD286" s="412"/>
      <c r="LTE286" s="412"/>
      <c r="LTF286" s="412"/>
      <c r="LTG286" s="412"/>
      <c r="LTH286" s="412"/>
      <c r="LTI286" s="412"/>
      <c r="LTJ286" s="412"/>
      <c r="LTK286" s="412"/>
      <c r="LTL286" s="412"/>
      <c r="LTM286" s="412"/>
      <c r="LTN286" s="412"/>
      <c r="LTO286" s="412"/>
      <c r="LTP286" s="412"/>
      <c r="LTQ286" s="412"/>
      <c r="LTR286" s="412"/>
      <c r="LTS286" s="412"/>
      <c r="LTT286" s="412"/>
      <c r="LTU286" s="412"/>
      <c r="LTV286" s="412"/>
      <c r="LTW286" s="412"/>
      <c r="LTX286" s="412"/>
      <c r="LTY286" s="412"/>
      <c r="LTZ286" s="412"/>
      <c r="LUA286" s="412"/>
      <c r="LUB286" s="412"/>
      <c r="LUC286" s="412"/>
      <c r="LUD286" s="413"/>
      <c r="LUE286" s="413"/>
      <c r="LUF286" s="413"/>
      <c r="LUG286" s="413"/>
      <c r="LUH286" s="413"/>
      <c r="LUI286" s="413"/>
      <c r="LUJ286" s="413"/>
      <c r="LUK286" s="413"/>
      <c r="LUL286" s="413"/>
      <c r="LUM286" s="413"/>
      <c r="LUN286" s="413"/>
      <c r="LUO286" s="413"/>
      <c r="LUP286" s="413"/>
      <c r="LUQ286" s="413"/>
      <c r="LUR286" s="413"/>
      <c r="LUS286" s="413"/>
      <c r="LUT286" s="413"/>
      <c r="LUU286" s="413"/>
      <c r="LUV286" s="413"/>
      <c r="LUW286" s="413"/>
      <c r="LUX286" s="413"/>
      <c r="LUY286" s="413"/>
      <c r="LUZ286" s="413"/>
      <c r="LVA286" s="413"/>
      <c r="LVB286" s="414"/>
      <c r="LVC286" s="414"/>
      <c r="LVD286" s="414"/>
      <c r="LVE286" s="414"/>
      <c r="LVF286" s="414"/>
      <c r="LVG286" s="413"/>
      <c r="LVH286" s="413"/>
      <c r="LVI286" s="414"/>
      <c r="LVJ286" s="414"/>
      <c r="LVK286" s="413"/>
      <c r="LVL286" s="413"/>
      <c r="LVM286" s="414"/>
      <c r="LVN286" s="414"/>
      <c r="LVO286" s="413"/>
      <c r="LVP286" s="413"/>
      <c r="LVQ286" s="413"/>
      <c r="LVR286" s="413"/>
      <c r="LVS286" s="413"/>
      <c r="LVT286" s="413"/>
      <c r="LVU286" s="413"/>
      <c r="LVV286" s="414"/>
      <c r="LVW286" s="414"/>
      <c r="LVX286" s="413"/>
      <c r="LVY286" s="413"/>
      <c r="LVZ286" s="414"/>
      <c r="LWA286" s="414"/>
      <c r="LWB286" s="413"/>
      <c r="LWC286" s="413"/>
      <c r="LWD286" s="413"/>
      <c r="LWE286" s="413"/>
      <c r="LWF286" s="413"/>
      <c r="LWG286" s="407"/>
      <c r="LWH286" s="439"/>
      <c r="LWI286" s="413"/>
      <c r="LWJ286" s="413"/>
      <c r="LWK286" s="413"/>
      <c r="LWL286" s="413"/>
      <c r="LWM286" s="413"/>
      <c r="LWN286" s="413"/>
      <c r="LWO286" s="413"/>
      <c r="LWP286" s="412"/>
      <c r="LWQ286" s="412"/>
      <c r="LWR286" s="412"/>
      <c r="LWS286" s="412"/>
      <c r="LWT286" s="412"/>
      <c r="LWU286" s="412"/>
      <c r="LWV286" s="412"/>
      <c r="LWW286" s="412"/>
      <c r="LWX286" s="412"/>
      <c r="LWY286" s="412"/>
      <c r="LWZ286" s="412"/>
      <c r="LXA286" s="412"/>
      <c r="LXB286" s="412"/>
      <c r="LXC286" s="412"/>
      <c r="LXD286" s="412"/>
      <c r="LXE286" s="412"/>
      <c r="LXF286" s="412"/>
      <c r="LXG286" s="412"/>
      <c r="LXH286" s="412"/>
      <c r="LXI286" s="412"/>
      <c r="LXJ286" s="412"/>
      <c r="LXK286" s="412"/>
      <c r="LXL286" s="412"/>
      <c r="LXM286" s="412"/>
      <c r="LXN286" s="412"/>
      <c r="LXO286" s="412"/>
      <c r="LXP286" s="412"/>
      <c r="LXQ286" s="412"/>
      <c r="LXR286" s="412"/>
      <c r="LXS286" s="412"/>
      <c r="LXT286" s="412"/>
      <c r="LXU286" s="412"/>
      <c r="LXV286" s="412"/>
      <c r="LXW286" s="412"/>
      <c r="LXX286" s="412"/>
      <c r="LXY286" s="412"/>
      <c r="LXZ286" s="412"/>
      <c r="LYA286" s="412"/>
      <c r="LYB286" s="412"/>
      <c r="LYC286" s="412"/>
      <c r="LYD286" s="412"/>
      <c r="LYE286" s="412"/>
      <c r="LYF286" s="412"/>
      <c r="LYG286" s="412"/>
      <c r="LYH286" s="413"/>
      <c r="LYI286" s="413"/>
      <c r="LYJ286" s="413"/>
      <c r="LYK286" s="413"/>
      <c r="LYL286" s="413"/>
      <c r="LYM286" s="413"/>
      <c r="LYN286" s="413"/>
      <c r="LYO286" s="413"/>
      <c r="LYP286" s="413"/>
      <c r="LYQ286" s="413"/>
      <c r="LYR286" s="413"/>
      <c r="LYS286" s="413"/>
      <c r="LYT286" s="413"/>
      <c r="LYU286" s="413"/>
      <c r="LYV286" s="413"/>
      <c r="LYW286" s="413"/>
      <c r="LYX286" s="413"/>
      <c r="LYY286" s="413"/>
      <c r="LYZ286" s="413"/>
      <c r="LZA286" s="413"/>
      <c r="LZB286" s="413"/>
      <c r="LZC286" s="413"/>
      <c r="LZD286" s="413"/>
      <c r="LZE286" s="413"/>
      <c r="LZF286" s="414"/>
      <c r="LZG286" s="414"/>
      <c r="LZH286" s="414"/>
      <c r="LZI286" s="414"/>
      <c r="LZJ286" s="414"/>
      <c r="LZK286" s="413"/>
      <c r="LZL286" s="413"/>
      <c r="LZM286" s="414"/>
      <c r="LZN286" s="414"/>
      <c r="LZO286" s="413"/>
      <c r="LZP286" s="413"/>
      <c r="LZQ286" s="414"/>
      <c r="LZR286" s="414"/>
      <c r="LZS286" s="413"/>
      <c r="LZT286" s="413"/>
      <c r="LZU286" s="413"/>
      <c r="LZV286" s="413"/>
      <c r="LZW286" s="413"/>
      <c r="LZX286" s="413"/>
      <c r="LZY286" s="413"/>
      <c r="LZZ286" s="414"/>
      <c r="MAA286" s="414"/>
      <c r="MAB286" s="413"/>
      <c r="MAC286" s="413"/>
      <c r="MAD286" s="414"/>
      <c r="MAE286" s="414"/>
      <c r="MAF286" s="413"/>
      <c r="MAG286" s="413"/>
      <c r="MAH286" s="413"/>
      <c r="MAI286" s="413"/>
      <c r="MAJ286" s="413"/>
      <c r="MAK286" s="407"/>
      <c r="MAL286" s="439"/>
      <c r="MAM286" s="413"/>
      <c r="MAN286" s="413"/>
      <c r="MAO286" s="413"/>
      <c r="MAP286" s="413"/>
      <c r="MAQ286" s="413"/>
      <c r="MAR286" s="413"/>
      <c r="MAS286" s="413"/>
      <c r="MAT286" s="412"/>
      <c r="MAU286" s="412"/>
      <c r="MAV286" s="412"/>
      <c r="MAW286" s="412"/>
      <c r="MAX286" s="412"/>
      <c r="MAY286" s="412"/>
      <c r="MAZ286" s="412"/>
      <c r="MBA286" s="412"/>
      <c r="MBB286" s="412"/>
      <c r="MBC286" s="412"/>
      <c r="MBD286" s="412"/>
      <c r="MBE286" s="412"/>
      <c r="MBF286" s="412"/>
      <c r="MBG286" s="412"/>
      <c r="MBH286" s="412"/>
      <c r="MBI286" s="412"/>
      <c r="MBJ286" s="412"/>
      <c r="MBK286" s="412"/>
      <c r="MBL286" s="412"/>
      <c r="MBM286" s="412"/>
      <c r="MBN286" s="412"/>
      <c r="MBO286" s="412"/>
      <c r="MBP286" s="412"/>
      <c r="MBQ286" s="412"/>
      <c r="MBR286" s="412"/>
      <c r="MBS286" s="412"/>
      <c r="MBT286" s="412"/>
      <c r="MBU286" s="412"/>
      <c r="MBV286" s="412"/>
      <c r="MBW286" s="412"/>
      <c r="MBX286" s="412"/>
      <c r="MBY286" s="412"/>
      <c r="MBZ286" s="412"/>
      <c r="MCA286" s="412"/>
      <c r="MCB286" s="412"/>
      <c r="MCC286" s="412"/>
      <c r="MCD286" s="412"/>
      <c r="MCE286" s="412"/>
      <c r="MCF286" s="412"/>
      <c r="MCG286" s="412"/>
      <c r="MCH286" s="412"/>
      <c r="MCI286" s="412"/>
      <c r="MCJ286" s="412"/>
      <c r="MCK286" s="412"/>
      <c r="MCL286" s="413"/>
      <c r="MCM286" s="413"/>
      <c r="MCN286" s="413"/>
      <c r="MCO286" s="413"/>
      <c r="MCP286" s="413"/>
      <c r="MCQ286" s="413"/>
      <c r="MCR286" s="413"/>
      <c r="MCS286" s="413"/>
      <c r="MCT286" s="413"/>
      <c r="MCU286" s="413"/>
      <c r="MCV286" s="413"/>
      <c r="MCW286" s="413"/>
      <c r="MCX286" s="413"/>
      <c r="MCY286" s="413"/>
      <c r="MCZ286" s="413"/>
      <c r="MDA286" s="413"/>
      <c r="MDB286" s="413"/>
      <c r="MDC286" s="413"/>
      <c r="MDD286" s="413"/>
      <c r="MDE286" s="413"/>
      <c r="MDF286" s="413"/>
      <c r="MDG286" s="413"/>
      <c r="MDH286" s="413"/>
      <c r="MDI286" s="413"/>
      <c r="MDJ286" s="414"/>
      <c r="MDK286" s="414"/>
      <c r="MDL286" s="414"/>
      <c r="MDM286" s="414"/>
      <c r="MDN286" s="414"/>
      <c r="MDO286" s="413"/>
      <c r="MDP286" s="413"/>
      <c r="MDQ286" s="414"/>
      <c r="MDR286" s="414"/>
      <c r="MDS286" s="413"/>
      <c r="MDT286" s="413"/>
      <c r="MDU286" s="414"/>
      <c r="MDV286" s="414"/>
      <c r="MDW286" s="413"/>
      <c r="MDX286" s="413"/>
      <c r="MDY286" s="413"/>
      <c r="MDZ286" s="413"/>
      <c r="MEA286" s="413"/>
      <c r="MEB286" s="413"/>
      <c r="MEC286" s="413"/>
      <c r="MED286" s="414"/>
      <c r="MEE286" s="414"/>
      <c r="MEF286" s="413"/>
      <c r="MEG286" s="413"/>
      <c r="MEH286" s="414"/>
      <c r="MEI286" s="414"/>
      <c r="MEJ286" s="413"/>
      <c r="MEK286" s="413"/>
      <c r="MEL286" s="413"/>
      <c r="MEM286" s="413"/>
      <c r="MEN286" s="413"/>
      <c r="MEO286" s="407"/>
      <c r="MEP286" s="439"/>
      <c r="MEQ286" s="413"/>
      <c r="MER286" s="413"/>
      <c r="MES286" s="413"/>
      <c r="MET286" s="413"/>
      <c r="MEU286" s="413"/>
      <c r="MEV286" s="413"/>
      <c r="MEW286" s="413"/>
      <c r="MEX286" s="412"/>
      <c r="MEY286" s="412"/>
      <c r="MEZ286" s="412"/>
      <c r="MFA286" s="412"/>
      <c r="MFB286" s="412"/>
      <c r="MFC286" s="412"/>
      <c r="MFD286" s="412"/>
      <c r="MFE286" s="412"/>
      <c r="MFF286" s="412"/>
      <c r="MFG286" s="412"/>
      <c r="MFH286" s="412"/>
      <c r="MFI286" s="412"/>
      <c r="MFJ286" s="412"/>
      <c r="MFK286" s="412"/>
      <c r="MFL286" s="412"/>
      <c r="MFM286" s="412"/>
      <c r="MFN286" s="412"/>
      <c r="MFO286" s="412"/>
      <c r="MFP286" s="412"/>
      <c r="MFQ286" s="412"/>
      <c r="MFR286" s="412"/>
      <c r="MFS286" s="412"/>
      <c r="MFT286" s="412"/>
      <c r="MFU286" s="412"/>
      <c r="MFV286" s="412"/>
      <c r="MFW286" s="412"/>
      <c r="MFX286" s="412"/>
      <c r="MFY286" s="412"/>
      <c r="MFZ286" s="412"/>
      <c r="MGA286" s="412"/>
      <c r="MGB286" s="412"/>
      <c r="MGC286" s="412"/>
      <c r="MGD286" s="412"/>
      <c r="MGE286" s="412"/>
      <c r="MGF286" s="412"/>
      <c r="MGG286" s="412"/>
      <c r="MGH286" s="412"/>
      <c r="MGI286" s="412"/>
      <c r="MGJ286" s="412"/>
      <c r="MGK286" s="412"/>
      <c r="MGL286" s="412"/>
      <c r="MGM286" s="412"/>
      <c r="MGN286" s="412"/>
      <c r="MGO286" s="412"/>
      <c r="MGP286" s="413"/>
      <c r="MGQ286" s="413"/>
      <c r="MGR286" s="413"/>
      <c r="MGS286" s="413"/>
      <c r="MGT286" s="413"/>
      <c r="MGU286" s="413"/>
      <c r="MGV286" s="413"/>
      <c r="MGW286" s="413"/>
      <c r="MGX286" s="413"/>
      <c r="MGY286" s="413"/>
      <c r="MGZ286" s="413"/>
      <c r="MHA286" s="413"/>
      <c r="MHB286" s="413"/>
      <c r="MHC286" s="413"/>
      <c r="MHD286" s="413"/>
      <c r="MHE286" s="413"/>
      <c r="MHF286" s="413"/>
      <c r="MHG286" s="413"/>
      <c r="MHH286" s="413"/>
      <c r="MHI286" s="413"/>
      <c r="MHJ286" s="413"/>
      <c r="MHK286" s="413"/>
      <c r="MHL286" s="413"/>
      <c r="MHM286" s="413"/>
      <c r="MHN286" s="414"/>
      <c r="MHO286" s="414"/>
      <c r="MHP286" s="414"/>
      <c r="MHQ286" s="414"/>
      <c r="MHR286" s="414"/>
      <c r="MHS286" s="413"/>
      <c r="MHT286" s="413"/>
      <c r="MHU286" s="414"/>
      <c r="MHV286" s="414"/>
      <c r="MHW286" s="413"/>
      <c r="MHX286" s="413"/>
      <c r="MHY286" s="414"/>
      <c r="MHZ286" s="414"/>
      <c r="MIA286" s="413"/>
      <c r="MIB286" s="413"/>
      <c r="MIC286" s="413"/>
      <c r="MID286" s="413"/>
      <c r="MIE286" s="413"/>
      <c r="MIF286" s="413"/>
      <c r="MIG286" s="413"/>
      <c r="MIH286" s="414"/>
      <c r="MII286" s="414"/>
      <c r="MIJ286" s="413"/>
      <c r="MIK286" s="413"/>
      <c r="MIL286" s="414"/>
      <c r="MIM286" s="414"/>
      <c r="MIN286" s="413"/>
      <c r="MIO286" s="413"/>
      <c r="MIP286" s="413"/>
      <c r="MIQ286" s="413"/>
      <c r="MIR286" s="413"/>
      <c r="MIS286" s="407"/>
      <c r="MIT286" s="439"/>
      <c r="MIU286" s="413"/>
      <c r="MIV286" s="413"/>
      <c r="MIW286" s="413"/>
      <c r="MIX286" s="413"/>
      <c r="MIY286" s="413"/>
      <c r="MIZ286" s="413"/>
      <c r="MJA286" s="413"/>
      <c r="MJB286" s="412"/>
      <c r="MJC286" s="412"/>
      <c r="MJD286" s="412"/>
      <c r="MJE286" s="412"/>
      <c r="MJF286" s="412"/>
      <c r="MJG286" s="412"/>
      <c r="MJH286" s="412"/>
      <c r="MJI286" s="412"/>
      <c r="MJJ286" s="412"/>
      <c r="MJK286" s="412"/>
      <c r="MJL286" s="412"/>
      <c r="MJM286" s="412"/>
      <c r="MJN286" s="412"/>
      <c r="MJO286" s="412"/>
      <c r="MJP286" s="412"/>
      <c r="MJQ286" s="412"/>
      <c r="MJR286" s="412"/>
      <c r="MJS286" s="412"/>
      <c r="MJT286" s="412"/>
      <c r="MJU286" s="412"/>
      <c r="MJV286" s="412"/>
      <c r="MJW286" s="412"/>
      <c r="MJX286" s="412"/>
      <c r="MJY286" s="412"/>
      <c r="MJZ286" s="412"/>
      <c r="MKA286" s="412"/>
      <c r="MKB286" s="412"/>
      <c r="MKC286" s="412"/>
      <c r="MKD286" s="412"/>
      <c r="MKE286" s="412"/>
      <c r="MKF286" s="412"/>
      <c r="MKG286" s="412"/>
      <c r="MKH286" s="412"/>
      <c r="MKI286" s="412"/>
      <c r="MKJ286" s="412"/>
      <c r="MKK286" s="412"/>
      <c r="MKL286" s="412"/>
      <c r="MKM286" s="412"/>
      <c r="MKN286" s="412"/>
      <c r="MKO286" s="412"/>
      <c r="MKP286" s="412"/>
      <c r="MKQ286" s="412"/>
      <c r="MKR286" s="412"/>
      <c r="MKS286" s="412"/>
      <c r="MKT286" s="413"/>
      <c r="MKU286" s="413"/>
      <c r="MKV286" s="413"/>
      <c r="MKW286" s="413"/>
      <c r="MKX286" s="413"/>
      <c r="MKY286" s="413"/>
      <c r="MKZ286" s="413"/>
      <c r="MLA286" s="413"/>
      <c r="MLB286" s="413"/>
      <c r="MLC286" s="413"/>
      <c r="MLD286" s="413"/>
      <c r="MLE286" s="413"/>
      <c r="MLF286" s="413"/>
      <c r="MLG286" s="413"/>
      <c r="MLH286" s="413"/>
      <c r="MLI286" s="413"/>
      <c r="MLJ286" s="413"/>
      <c r="MLK286" s="413"/>
      <c r="MLL286" s="413"/>
      <c r="MLM286" s="413"/>
      <c r="MLN286" s="413"/>
      <c r="MLO286" s="413"/>
      <c r="MLP286" s="413"/>
      <c r="MLQ286" s="413"/>
      <c r="MLR286" s="414"/>
      <c r="MLS286" s="414"/>
      <c r="MLT286" s="414"/>
      <c r="MLU286" s="414"/>
      <c r="MLV286" s="414"/>
      <c r="MLW286" s="413"/>
      <c r="MLX286" s="413"/>
      <c r="MLY286" s="414"/>
      <c r="MLZ286" s="414"/>
      <c r="MMA286" s="413"/>
      <c r="MMB286" s="413"/>
      <c r="MMC286" s="414"/>
      <c r="MMD286" s="414"/>
      <c r="MME286" s="413"/>
      <c r="MMF286" s="413"/>
      <c r="MMG286" s="413"/>
      <c r="MMH286" s="413"/>
      <c r="MMI286" s="413"/>
      <c r="MMJ286" s="413"/>
      <c r="MMK286" s="413"/>
      <c r="MML286" s="414"/>
      <c r="MMM286" s="414"/>
      <c r="MMN286" s="413"/>
      <c r="MMO286" s="413"/>
      <c r="MMP286" s="414"/>
      <c r="MMQ286" s="414"/>
      <c r="MMR286" s="413"/>
      <c r="MMS286" s="413"/>
      <c r="MMT286" s="413"/>
      <c r="MMU286" s="413"/>
      <c r="MMV286" s="413"/>
      <c r="MMW286" s="407"/>
      <c r="MMX286" s="439"/>
      <c r="MMY286" s="413"/>
      <c r="MMZ286" s="413"/>
      <c r="MNA286" s="413"/>
      <c r="MNB286" s="413"/>
      <c r="MNC286" s="413"/>
      <c r="MND286" s="413"/>
      <c r="MNE286" s="413"/>
      <c r="MNF286" s="412"/>
      <c r="MNG286" s="412"/>
      <c r="MNH286" s="412"/>
      <c r="MNI286" s="412"/>
      <c r="MNJ286" s="412"/>
      <c r="MNK286" s="412"/>
      <c r="MNL286" s="412"/>
      <c r="MNM286" s="412"/>
      <c r="MNN286" s="412"/>
      <c r="MNO286" s="412"/>
      <c r="MNP286" s="412"/>
      <c r="MNQ286" s="412"/>
      <c r="MNR286" s="412"/>
      <c r="MNS286" s="412"/>
      <c r="MNT286" s="412"/>
      <c r="MNU286" s="412"/>
      <c r="MNV286" s="412"/>
      <c r="MNW286" s="412"/>
      <c r="MNX286" s="412"/>
      <c r="MNY286" s="412"/>
      <c r="MNZ286" s="412"/>
      <c r="MOA286" s="412"/>
      <c r="MOB286" s="412"/>
      <c r="MOC286" s="412"/>
      <c r="MOD286" s="412"/>
      <c r="MOE286" s="412"/>
      <c r="MOF286" s="412"/>
      <c r="MOG286" s="412"/>
      <c r="MOH286" s="412"/>
      <c r="MOI286" s="412"/>
      <c r="MOJ286" s="412"/>
      <c r="MOK286" s="412"/>
      <c r="MOL286" s="412"/>
      <c r="MOM286" s="412"/>
      <c r="MON286" s="412"/>
      <c r="MOO286" s="412"/>
      <c r="MOP286" s="412"/>
      <c r="MOQ286" s="412"/>
      <c r="MOR286" s="412"/>
      <c r="MOS286" s="412"/>
      <c r="MOT286" s="412"/>
      <c r="MOU286" s="412"/>
      <c r="MOV286" s="412"/>
      <c r="MOW286" s="412"/>
      <c r="MOX286" s="413"/>
      <c r="MOY286" s="413"/>
      <c r="MOZ286" s="413"/>
      <c r="MPA286" s="413"/>
      <c r="MPB286" s="413"/>
      <c r="MPC286" s="413"/>
      <c r="MPD286" s="413"/>
      <c r="MPE286" s="413"/>
      <c r="MPF286" s="413"/>
      <c r="MPG286" s="413"/>
      <c r="MPH286" s="413"/>
      <c r="MPI286" s="413"/>
      <c r="MPJ286" s="413"/>
      <c r="MPK286" s="413"/>
      <c r="MPL286" s="413"/>
      <c r="MPM286" s="413"/>
      <c r="MPN286" s="413"/>
      <c r="MPO286" s="413"/>
      <c r="MPP286" s="413"/>
      <c r="MPQ286" s="413"/>
      <c r="MPR286" s="413"/>
      <c r="MPS286" s="413"/>
      <c r="MPT286" s="413"/>
      <c r="MPU286" s="413"/>
      <c r="MPV286" s="414"/>
      <c r="MPW286" s="414"/>
      <c r="MPX286" s="414"/>
      <c r="MPY286" s="414"/>
      <c r="MPZ286" s="414"/>
      <c r="MQA286" s="413"/>
      <c r="MQB286" s="413"/>
      <c r="MQC286" s="414"/>
      <c r="MQD286" s="414"/>
      <c r="MQE286" s="413"/>
      <c r="MQF286" s="413"/>
      <c r="MQG286" s="414"/>
      <c r="MQH286" s="414"/>
      <c r="MQI286" s="413"/>
      <c r="MQJ286" s="413"/>
      <c r="MQK286" s="413"/>
      <c r="MQL286" s="413"/>
      <c r="MQM286" s="413"/>
      <c r="MQN286" s="413"/>
      <c r="MQO286" s="413"/>
      <c r="MQP286" s="414"/>
      <c r="MQQ286" s="414"/>
      <c r="MQR286" s="413"/>
      <c r="MQS286" s="413"/>
      <c r="MQT286" s="414"/>
      <c r="MQU286" s="414"/>
      <c r="MQV286" s="413"/>
      <c r="MQW286" s="413"/>
      <c r="MQX286" s="413"/>
      <c r="MQY286" s="413"/>
      <c r="MQZ286" s="413"/>
      <c r="MRA286" s="407"/>
      <c r="MRB286" s="439"/>
      <c r="MRC286" s="413"/>
      <c r="MRD286" s="413"/>
      <c r="MRE286" s="413"/>
      <c r="MRF286" s="413"/>
      <c r="MRG286" s="413"/>
      <c r="MRH286" s="413"/>
      <c r="MRI286" s="413"/>
      <c r="MRJ286" s="412"/>
      <c r="MRK286" s="412"/>
      <c r="MRL286" s="412"/>
      <c r="MRM286" s="412"/>
      <c r="MRN286" s="412"/>
      <c r="MRO286" s="412"/>
      <c r="MRP286" s="412"/>
      <c r="MRQ286" s="412"/>
      <c r="MRR286" s="412"/>
      <c r="MRS286" s="412"/>
      <c r="MRT286" s="412"/>
      <c r="MRU286" s="412"/>
      <c r="MRV286" s="412"/>
      <c r="MRW286" s="412"/>
      <c r="MRX286" s="412"/>
      <c r="MRY286" s="412"/>
      <c r="MRZ286" s="412"/>
      <c r="MSA286" s="412"/>
      <c r="MSB286" s="412"/>
      <c r="MSC286" s="412"/>
      <c r="MSD286" s="412"/>
      <c r="MSE286" s="412"/>
      <c r="MSF286" s="412"/>
      <c r="MSG286" s="412"/>
      <c r="MSH286" s="412"/>
      <c r="MSI286" s="412"/>
      <c r="MSJ286" s="412"/>
      <c r="MSK286" s="412"/>
      <c r="MSL286" s="412"/>
      <c r="MSM286" s="412"/>
      <c r="MSN286" s="412"/>
      <c r="MSO286" s="412"/>
      <c r="MSP286" s="412"/>
      <c r="MSQ286" s="412"/>
      <c r="MSR286" s="412"/>
      <c r="MSS286" s="412"/>
      <c r="MST286" s="412"/>
      <c r="MSU286" s="412"/>
      <c r="MSV286" s="412"/>
      <c r="MSW286" s="412"/>
      <c r="MSX286" s="412"/>
      <c r="MSY286" s="412"/>
      <c r="MSZ286" s="412"/>
      <c r="MTA286" s="412"/>
      <c r="MTB286" s="413"/>
      <c r="MTC286" s="413"/>
      <c r="MTD286" s="413"/>
      <c r="MTE286" s="413"/>
      <c r="MTF286" s="413"/>
      <c r="MTG286" s="413"/>
      <c r="MTH286" s="413"/>
      <c r="MTI286" s="413"/>
      <c r="MTJ286" s="413"/>
      <c r="MTK286" s="413"/>
      <c r="MTL286" s="413"/>
      <c r="MTM286" s="413"/>
      <c r="MTN286" s="413"/>
      <c r="MTO286" s="413"/>
      <c r="MTP286" s="413"/>
      <c r="MTQ286" s="413"/>
      <c r="MTR286" s="413"/>
      <c r="MTS286" s="413"/>
      <c r="MTT286" s="413"/>
      <c r="MTU286" s="413"/>
      <c r="MTV286" s="413"/>
      <c r="MTW286" s="413"/>
      <c r="MTX286" s="413"/>
      <c r="MTY286" s="413"/>
      <c r="MTZ286" s="414"/>
      <c r="MUA286" s="414"/>
      <c r="MUB286" s="414"/>
      <c r="MUC286" s="414"/>
      <c r="MUD286" s="414"/>
      <c r="MUE286" s="413"/>
      <c r="MUF286" s="413"/>
      <c r="MUG286" s="414"/>
      <c r="MUH286" s="414"/>
      <c r="MUI286" s="413"/>
      <c r="MUJ286" s="413"/>
      <c r="MUK286" s="414"/>
      <c r="MUL286" s="414"/>
      <c r="MUM286" s="413"/>
      <c r="MUN286" s="413"/>
      <c r="MUO286" s="413"/>
      <c r="MUP286" s="413"/>
      <c r="MUQ286" s="413"/>
      <c r="MUR286" s="413"/>
      <c r="MUS286" s="413"/>
      <c r="MUT286" s="414"/>
      <c r="MUU286" s="414"/>
      <c r="MUV286" s="413"/>
      <c r="MUW286" s="413"/>
      <c r="MUX286" s="414"/>
      <c r="MUY286" s="414"/>
      <c r="MUZ286" s="413"/>
      <c r="MVA286" s="413"/>
      <c r="MVB286" s="413"/>
      <c r="MVC286" s="413"/>
      <c r="MVD286" s="413"/>
      <c r="MVE286" s="407"/>
      <c r="MVF286" s="439"/>
      <c r="MVG286" s="413"/>
      <c r="MVH286" s="413"/>
      <c r="MVI286" s="413"/>
      <c r="MVJ286" s="413"/>
      <c r="MVK286" s="413"/>
      <c r="MVL286" s="413"/>
      <c r="MVM286" s="413"/>
      <c r="MVN286" s="412"/>
      <c r="MVO286" s="412"/>
      <c r="MVP286" s="412"/>
      <c r="MVQ286" s="412"/>
      <c r="MVR286" s="412"/>
      <c r="MVS286" s="412"/>
      <c r="MVT286" s="412"/>
      <c r="MVU286" s="412"/>
      <c r="MVV286" s="412"/>
      <c r="MVW286" s="412"/>
      <c r="MVX286" s="412"/>
      <c r="MVY286" s="412"/>
      <c r="MVZ286" s="412"/>
      <c r="MWA286" s="412"/>
      <c r="MWB286" s="412"/>
      <c r="MWC286" s="412"/>
      <c r="MWD286" s="412"/>
      <c r="MWE286" s="412"/>
      <c r="MWF286" s="412"/>
      <c r="MWG286" s="412"/>
      <c r="MWH286" s="412"/>
      <c r="MWI286" s="412"/>
      <c r="MWJ286" s="412"/>
      <c r="MWK286" s="412"/>
      <c r="MWL286" s="412"/>
      <c r="MWM286" s="412"/>
      <c r="MWN286" s="412"/>
      <c r="MWO286" s="412"/>
      <c r="MWP286" s="412"/>
      <c r="MWQ286" s="412"/>
      <c r="MWR286" s="412"/>
      <c r="MWS286" s="412"/>
      <c r="MWT286" s="412"/>
      <c r="MWU286" s="412"/>
      <c r="MWV286" s="412"/>
      <c r="MWW286" s="412"/>
      <c r="MWX286" s="412"/>
      <c r="MWY286" s="412"/>
      <c r="MWZ286" s="412"/>
      <c r="MXA286" s="412"/>
      <c r="MXB286" s="412"/>
      <c r="MXC286" s="412"/>
      <c r="MXD286" s="412"/>
      <c r="MXE286" s="412"/>
      <c r="MXF286" s="413"/>
      <c r="MXG286" s="413"/>
      <c r="MXH286" s="413"/>
      <c r="MXI286" s="413"/>
      <c r="MXJ286" s="413"/>
      <c r="MXK286" s="413"/>
      <c r="MXL286" s="413"/>
      <c r="MXM286" s="413"/>
      <c r="MXN286" s="413"/>
      <c r="MXO286" s="413"/>
      <c r="MXP286" s="413"/>
      <c r="MXQ286" s="413"/>
      <c r="MXR286" s="413"/>
      <c r="MXS286" s="413"/>
      <c r="MXT286" s="413"/>
      <c r="MXU286" s="413"/>
      <c r="MXV286" s="413"/>
      <c r="MXW286" s="413"/>
      <c r="MXX286" s="413"/>
      <c r="MXY286" s="413"/>
      <c r="MXZ286" s="413"/>
      <c r="MYA286" s="413"/>
      <c r="MYB286" s="413"/>
      <c r="MYC286" s="413"/>
      <c r="MYD286" s="414"/>
      <c r="MYE286" s="414"/>
      <c r="MYF286" s="414"/>
      <c r="MYG286" s="414"/>
      <c r="MYH286" s="414"/>
      <c r="MYI286" s="413"/>
      <c r="MYJ286" s="413"/>
      <c r="MYK286" s="414"/>
      <c r="MYL286" s="414"/>
      <c r="MYM286" s="413"/>
      <c r="MYN286" s="413"/>
      <c r="MYO286" s="414"/>
      <c r="MYP286" s="414"/>
      <c r="MYQ286" s="413"/>
      <c r="MYR286" s="413"/>
      <c r="MYS286" s="413"/>
      <c r="MYT286" s="413"/>
      <c r="MYU286" s="413"/>
      <c r="MYV286" s="413"/>
      <c r="MYW286" s="413"/>
      <c r="MYX286" s="414"/>
      <c r="MYY286" s="414"/>
      <c r="MYZ286" s="413"/>
      <c r="MZA286" s="413"/>
      <c r="MZB286" s="414"/>
      <c r="MZC286" s="414"/>
      <c r="MZD286" s="413"/>
      <c r="MZE286" s="413"/>
      <c r="MZF286" s="413"/>
      <c r="MZG286" s="413"/>
      <c r="MZH286" s="413"/>
      <c r="MZI286" s="407"/>
      <c r="MZJ286" s="439"/>
      <c r="MZK286" s="413"/>
      <c r="MZL286" s="413"/>
      <c r="MZM286" s="413"/>
      <c r="MZN286" s="413"/>
      <c r="MZO286" s="413"/>
      <c r="MZP286" s="413"/>
      <c r="MZQ286" s="413"/>
      <c r="MZR286" s="412"/>
      <c r="MZS286" s="412"/>
      <c r="MZT286" s="412"/>
      <c r="MZU286" s="412"/>
      <c r="MZV286" s="412"/>
      <c r="MZW286" s="412"/>
      <c r="MZX286" s="412"/>
      <c r="MZY286" s="412"/>
      <c r="MZZ286" s="412"/>
      <c r="NAA286" s="412"/>
      <c r="NAB286" s="412"/>
      <c r="NAC286" s="412"/>
      <c r="NAD286" s="412"/>
      <c r="NAE286" s="412"/>
      <c r="NAF286" s="412"/>
      <c r="NAG286" s="412"/>
      <c r="NAH286" s="412"/>
      <c r="NAI286" s="412"/>
      <c r="NAJ286" s="412"/>
      <c r="NAK286" s="412"/>
      <c r="NAL286" s="412"/>
      <c r="NAM286" s="412"/>
      <c r="NAN286" s="412"/>
      <c r="NAO286" s="412"/>
      <c r="NAP286" s="412"/>
      <c r="NAQ286" s="412"/>
      <c r="NAR286" s="412"/>
      <c r="NAS286" s="412"/>
      <c r="NAT286" s="412"/>
      <c r="NAU286" s="412"/>
      <c r="NAV286" s="412"/>
      <c r="NAW286" s="412"/>
      <c r="NAX286" s="412"/>
      <c r="NAY286" s="412"/>
      <c r="NAZ286" s="412"/>
      <c r="NBA286" s="412"/>
      <c r="NBB286" s="412"/>
      <c r="NBC286" s="412"/>
      <c r="NBD286" s="412"/>
      <c r="NBE286" s="412"/>
      <c r="NBF286" s="412"/>
      <c r="NBG286" s="412"/>
      <c r="NBH286" s="412"/>
      <c r="NBI286" s="412"/>
      <c r="NBJ286" s="413"/>
      <c r="NBK286" s="413"/>
      <c r="NBL286" s="413"/>
      <c r="NBM286" s="413"/>
      <c r="NBN286" s="413"/>
      <c r="NBO286" s="413"/>
      <c r="NBP286" s="413"/>
      <c r="NBQ286" s="413"/>
      <c r="NBR286" s="413"/>
      <c r="NBS286" s="413"/>
      <c r="NBT286" s="413"/>
      <c r="NBU286" s="413"/>
      <c r="NBV286" s="413"/>
      <c r="NBW286" s="413"/>
      <c r="NBX286" s="413"/>
      <c r="NBY286" s="413"/>
      <c r="NBZ286" s="413"/>
      <c r="NCA286" s="413"/>
      <c r="NCB286" s="413"/>
      <c r="NCC286" s="413"/>
      <c r="NCD286" s="413"/>
      <c r="NCE286" s="413"/>
      <c r="NCF286" s="413"/>
      <c r="NCG286" s="413"/>
      <c r="NCH286" s="414"/>
      <c r="NCI286" s="414"/>
      <c r="NCJ286" s="414"/>
      <c r="NCK286" s="414"/>
      <c r="NCL286" s="414"/>
      <c r="NCM286" s="413"/>
      <c r="NCN286" s="413"/>
      <c r="NCO286" s="414"/>
      <c r="NCP286" s="414"/>
      <c r="NCQ286" s="413"/>
      <c r="NCR286" s="413"/>
      <c r="NCS286" s="414"/>
      <c r="NCT286" s="414"/>
      <c r="NCU286" s="413"/>
      <c r="NCV286" s="413"/>
      <c r="NCW286" s="413"/>
      <c r="NCX286" s="413"/>
      <c r="NCY286" s="413"/>
      <c r="NCZ286" s="413"/>
      <c r="NDA286" s="413"/>
      <c r="NDB286" s="414"/>
      <c r="NDC286" s="414"/>
      <c r="NDD286" s="413"/>
      <c r="NDE286" s="413"/>
      <c r="NDF286" s="414"/>
      <c r="NDG286" s="414"/>
      <c r="NDH286" s="413"/>
      <c r="NDI286" s="413"/>
      <c r="NDJ286" s="413"/>
      <c r="NDK286" s="413"/>
      <c r="NDL286" s="413"/>
      <c r="NDM286" s="407"/>
      <c r="NDN286" s="439"/>
      <c r="NDO286" s="413"/>
      <c r="NDP286" s="413"/>
      <c r="NDQ286" s="413"/>
      <c r="NDR286" s="413"/>
      <c r="NDS286" s="413"/>
      <c r="NDT286" s="413"/>
      <c r="NDU286" s="413"/>
      <c r="NDV286" s="412"/>
      <c r="NDW286" s="412"/>
      <c r="NDX286" s="412"/>
      <c r="NDY286" s="412"/>
      <c r="NDZ286" s="412"/>
      <c r="NEA286" s="412"/>
      <c r="NEB286" s="412"/>
      <c r="NEC286" s="412"/>
      <c r="NED286" s="412"/>
      <c r="NEE286" s="412"/>
      <c r="NEF286" s="412"/>
      <c r="NEG286" s="412"/>
      <c r="NEH286" s="412"/>
      <c r="NEI286" s="412"/>
      <c r="NEJ286" s="412"/>
      <c r="NEK286" s="412"/>
      <c r="NEL286" s="412"/>
      <c r="NEM286" s="412"/>
      <c r="NEN286" s="412"/>
      <c r="NEO286" s="412"/>
      <c r="NEP286" s="412"/>
      <c r="NEQ286" s="412"/>
      <c r="NER286" s="412"/>
      <c r="NES286" s="412"/>
      <c r="NET286" s="412"/>
      <c r="NEU286" s="412"/>
      <c r="NEV286" s="412"/>
      <c r="NEW286" s="412"/>
      <c r="NEX286" s="412"/>
      <c r="NEY286" s="412"/>
      <c r="NEZ286" s="412"/>
      <c r="NFA286" s="412"/>
      <c r="NFB286" s="412"/>
      <c r="NFC286" s="412"/>
      <c r="NFD286" s="412"/>
      <c r="NFE286" s="412"/>
      <c r="NFF286" s="412"/>
      <c r="NFG286" s="412"/>
      <c r="NFH286" s="412"/>
      <c r="NFI286" s="412"/>
      <c r="NFJ286" s="412"/>
      <c r="NFK286" s="412"/>
      <c r="NFL286" s="412"/>
      <c r="NFM286" s="412"/>
      <c r="NFN286" s="413"/>
      <c r="NFO286" s="413"/>
      <c r="NFP286" s="413"/>
      <c r="NFQ286" s="413"/>
      <c r="NFR286" s="413"/>
      <c r="NFS286" s="413"/>
      <c r="NFT286" s="413"/>
      <c r="NFU286" s="413"/>
      <c r="NFV286" s="413"/>
      <c r="NFW286" s="413"/>
      <c r="NFX286" s="413"/>
      <c r="NFY286" s="413"/>
      <c r="NFZ286" s="413"/>
      <c r="NGA286" s="413"/>
      <c r="NGB286" s="413"/>
      <c r="NGC286" s="413"/>
      <c r="NGD286" s="413"/>
      <c r="NGE286" s="413"/>
      <c r="NGF286" s="413"/>
      <c r="NGG286" s="413"/>
      <c r="NGH286" s="413"/>
      <c r="NGI286" s="413"/>
      <c r="NGJ286" s="413"/>
      <c r="NGK286" s="413"/>
      <c r="NGL286" s="414"/>
      <c r="NGM286" s="414"/>
      <c r="NGN286" s="414"/>
      <c r="NGO286" s="414"/>
      <c r="NGP286" s="414"/>
      <c r="NGQ286" s="413"/>
      <c r="NGR286" s="413"/>
      <c r="NGS286" s="414"/>
      <c r="NGT286" s="414"/>
      <c r="NGU286" s="413"/>
      <c r="NGV286" s="413"/>
      <c r="NGW286" s="414"/>
      <c r="NGX286" s="414"/>
      <c r="NGY286" s="413"/>
      <c r="NGZ286" s="413"/>
      <c r="NHA286" s="413"/>
      <c r="NHB286" s="413"/>
      <c r="NHC286" s="413"/>
      <c r="NHD286" s="413"/>
      <c r="NHE286" s="413"/>
      <c r="NHF286" s="414"/>
      <c r="NHG286" s="414"/>
      <c r="NHH286" s="413"/>
      <c r="NHI286" s="413"/>
      <c r="NHJ286" s="414"/>
      <c r="NHK286" s="414"/>
      <c r="NHL286" s="413"/>
      <c r="NHM286" s="413"/>
      <c r="NHN286" s="413"/>
      <c r="NHO286" s="413"/>
      <c r="NHP286" s="413"/>
      <c r="NHQ286" s="407"/>
      <c r="NHR286" s="439"/>
      <c r="NHS286" s="413"/>
      <c r="NHT286" s="413"/>
      <c r="NHU286" s="413"/>
      <c r="NHV286" s="413"/>
      <c r="NHW286" s="413"/>
      <c r="NHX286" s="413"/>
      <c r="NHY286" s="413"/>
      <c r="NHZ286" s="412"/>
      <c r="NIA286" s="412"/>
      <c r="NIB286" s="412"/>
      <c r="NIC286" s="412"/>
      <c r="NID286" s="412"/>
      <c r="NIE286" s="412"/>
      <c r="NIF286" s="412"/>
      <c r="NIG286" s="412"/>
      <c r="NIH286" s="412"/>
      <c r="NII286" s="412"/>
      <c r="NIJ286" s="412"/>
      <c r="NIK286" s="412"/>
      <c r="NIL286" s="412"/>
      <c r="NIM286" s="412"/>
      <c r="NIN286" s="412"/>
      <c r="NIO286" s="412"/>
      <c r="NIP286" s="412"/>
      <c r="NIQ286" s="412"/>
      <c r="NIR286" s="412"/>
      <c r="NIS286" s="412"/>
      <c r="NIT286" s="412"/>
      <c r="NIU286" s="412"/>
      <c r="NIV286" s="412"/>
      <c r="NIW286" s="412"/>
      <c r="NIX286" s="412"/>
      <c r="NIY286" s="412"/>
      <c r="NIZ286" s="412"/>
      <c r="NJA286" s="412"/>
      <c r="NJB286" s="412"/>
      <c r="NJC286" s="412"/>
      <c r="NJD286" s="412"/>
      <c r="NJE286" s="412"/>
      <c r="NJF286" s="412"/>
      <c r="NJG286" s="412"/>
      <c r="NJH286" s="412"/>
      <c r="NJI286" s="412"/>
      <c r="NJJ286" s="412"/>
      <c r="NJK286" s="412"/>
      <c r="NJL286" s="412"/>
      <c r="NJM286" s="412"/>
      <c r="NJN286" s="412"/>
      <c r="NJO286" s="412"/>
      <c r="NJP286" s="412"/>
      <c r="NJQ286" s="412"/>
      <c r="NJR286" s="413"/>
      <c r="NJS286" s="413"/>
      <c r="NJT286" s="413"/>
      <c r="NJU286" s="413"/>
      <c r="NJV286" s="413"/>
      <c r="NJW286" s="413"/>
      <c r="NJX286" s="413"/>
      <c r="NJY286" s="413"/>
      <c r="NJZ286" s="413"/>
      <c r="NKA286" s="413"/>
      <c r="NKB286" s="413"/>
      <c r="NKC286" s="413"/>
      <c r="NKD286" s="413"/>
      <c r="NKE286" s="413"/>
      <c r="NKF286" s="413"/>
      <c r="NKG286" s="413"/>
      <c r="NKH286" s="413"/>
      <c r="NKI286" s="413"/>
      <c r="NKJ286" s="413"/>
      <c r="NKK286" s="413"/>
      <c r="NKL286" s="413"/>
      <c r="NKM286" s="413"/>
      <c r="NKN286" s="413"/>
      <c r="NKO286" s="413"/>
      <c r="NKP286" s="414"/>
      <c r="NKQ286" s="414"/>
      <c r="NKR286" s="414"/>
      <c r="NKS286" s="414"/>
      <c r="NKT286" s="414"/>
      <c r="NKU286" s="413"/>
      <c r="NKV286" s="413"/>
      <c r="NKW286" s="414"/>
      <c r="NKX286" s="414"/>
      <c r="NKY286" s="413"/>
      <c r="NKZ286" s="413"/>
      <c r="NLA286" s="414"/>
      <c r="NLB286" s="414"/>
      <c r="NLC286" s="413"/>
      <c r="NLD286" s="413"/>
      <c r="NLE286" s="413"/>
      <c r="NLF286" s="413"/>
      <c r="NLG286" s="413"/>
      <c r="NLH286" s="413"/>
      <c r="NLI286" s="413"/>
      <c r="NLJ286" s="414"/>
      <c r="NLK286" s="414"/>
      <c r="NLL286" s="413"/>
      <c r="NLM286" s="413"/>
      <c r="NLN286" s="414"/>
      <c r="NLO286" s="414"/>
      <c r="NLP286" s="413"/>
      <c r="NLQ286" s="413"/>
      <c r="NLR286" s="413"/>
      <c r="NLS286" s="413"/>
      <c r="NLT286" s="413"/>
      <c r="NLU286" s="407"/>
      <c r="NLV286" s="439"/>
      <c r="NLW286" s="413"/>
      <c r="NLX286" s="413"/>
      <c r="NLY286" s="413"/>
      <c r="NLZ286" s="413"/>
      <c r="NMA286" s="413"/>
      <c r="NMB286" s="413"/>
      <c r="NMC286" s="413"/>
      <c r="NMD286" s="412"/>
      <c r="NME286" s="412"/>
      <c r="NMF286" s="412"/>
      <c r="NMG286" s="412"/>
      <c r="NMH286" s="412"/>
      <c r="NMI286" s="412"/>
      <c r="NMJ286" s="412"/>
      <c r="NMK286" s="412"/>
      <c r="NML286" s="412"/>
      <c r="NMM286" s="412"/>
      <c r="NMN286" s="412"/>
      <c r="NMO286" s="412"/>
      <c r="NMP286" s="412"/>
      <c r="NMQ286" s="412"/>
      <c r="NMR286" s="412"/>
      <c r="NMS286" s="412"/>
      <c r="NMT286" s="412"/>
      <c r="NMU286" s="412"/>
      <c r="NMV286" s="412"/>
      <c r="NMW286" s="412"/>
      <c r="NMX286" s="412"/>
      <c r="NMY286" s="412"/>
      <c r="NMZ286" s="412"/>
      <c r="NNA286" s="412"/>
      <c r="NNB286" s="412"/>
      <c r="NNC286" s="412"/>
      <c r="NND286" s="412"/>
      <c r="NNE286" s="412"/>
      <c r="NNF286" s="412"/>
      <c r="NNG286" s="412"/>
      <c r="NNH286" s="412"/>
      <c r="NNI286" s="412"/>
      <c r="NNJ286" s="412"/>
      <c r="NNK286" s="412"/>
      <c r="NNL286" s="412"/>
      <c r="NNM286" s="412"/>
      <c r="NNN286" s="412"/>
      <c r="NNO286" s="412"/>
      <c r="NNP286" s="412"/>
      <c r="NNQ286" s="412"/>
      <c r="NNR286" s="412"/>
      <c r="NNS286" s="412"/>
      <c r="NNT286" s="412"/>
      <c r="NNU286" s="412"/>
      <c r="NNV286" s="413"/>
      <c r="NNW286" s="413"/>
      <c r="NNX286" s="413"/>
      <c r="NNY286" s="413"/>
      <c r="NNZ286" s="413"/>
      <c r="NOA286" s="413"/>
      <c r="NOB286" s="413"/>
      <c r="NOC286" s="413"/>
      <c r="NOD286" s="413"/>
      <c r="NOE286" s="413"/>
      <c r="NOF286" s="413"/>
      <c r="NOG286" s="413"/>
      <c r="NOH286" s="413"/>
      <c r="NOI286" s="413"/>
      <c r="NOJ286" s="413"/>
      <c r="NOK286" s="413"/>
      <c r="NOL286" s="413"/>
      <c r="NOM286" s="413"/>
      <c r="NON286" s="413"/>
      <c r="NOO286" s="413"/>
      <c r="NOP286" s="413"/>
      <c r="NOQ286" s="413"/>
      <c r="NOR286" s="413"/>
      <c r="NOS286" s="413"/>
      <c r="NOT286" s="414"/>
      <c r="NOU286" s="414"/>
      <c r="NOV286" s="414"/>
      <c r="NOW286" s="414"/>
      <c r="NOX286" s="414"/>
      <c r="NOY286" s="413"/>
      <c r="NOZ286" s="413"/>
      <c r="NPA286" s="414"/>
      <c r="NPB286" s="414"/>
      <c r="NPC286" s="413"/>
      <c r="NPD286" s="413"/>
      <c r="NPE286" s="414"/>
      <c r="NPF286" s="414"/>
      <c r="NPG286" s="413"/>
      <c r="NPH286" s="413"/>
      <c r="NPI286" s="413"/>
      <c r="NPJ286" s="413"/>
      <c r="NPK286" s="413"/>
      <c r="NPL286" s="413"/>
      <c r="NPM286" s="413"/>
      <c r="NPN286" s="414"/>
      <c r="NPO286" s="414"/>
      <c r="NPP286" s="413"/>
      <c r="NPQ286" s="413"/>
      <c r="NPR286" s="414"/>
      <c r="NPS286" s="414"/>
      <c r="NPT286" s="413"/>
      <c r="NPU286" s="413"/>
      <c r="NPV286" s="413"/>
      <c r="NPW286" s="413"/>
      <c r="NPX286" s="413"/>
      <c r="NPY286" s="407"/>
      <c r="NPZ286" s="439"/>
      <c r="NQA286" s="413"/>
      <c r="NQB286" s="413"/>
      <c r="NQC286" s="413"/>
      <c r="NQD286" s="413"/>
      <c r="NQE286" s="413"/>
      <c r="NQF286" s="413"/>
      <c r="NQG286" s="413"/>
      <c r="NQH286" s="412"/>
      <c r="NQI286" s="412"/>
      <c r="NQJ286" s="412"/>
      <c r="NQK286" s="412"/>
      <c r="NQL286" s="412"/>
      <c r="NQM286" s="412"/>
      <c r="NQN286" s="412"/>
      <c r="NQO286" s="412"/>
      <c r="NQP286" s="412"/>
      <c r="NQQ286" s="412"/>
      <c r="NQR286" s="412"/>
      <c r="NQS286" s="412"/>
      <c r="NQT286" s="412"/>
      <c r="NQU286" s="412"/>
      <c r="NQV286" s="412"/>
      <c r="NQW286" s="412"/>
      <c r="NQX286" s="412"/>
      <c r="NQY286" s="412"/>
      <c r="NQZ286" s="412"/>
      <c r="NRA286" s="412"/>
      <c r="NRB286" s="412"/>
      <c r="NRC286" s="412"/>
      <c r="NRD286" s="412"/>
      <c r="NRE286" s="412"/>
      <c r="NRF286" s="412"/>
      <c r="NRG286" s="412"/>
      <c r="NRH286" s="412"/>
      <c r="NRI286" s="412"/>
      <c r="NRJ286" s="412"/>
      <c r="NRK286" s="412"/>
      <c r="NRL286" s="412"/>
      <c r="NRM286" s="412"/>
      <c r="NRN286" s="412"/>
      <c r="NRO286" s="412"/>
      <c r="NRP286" s="412"/>
      <c r="NRQ286" s="412"/>
      <c r="NRR286" s="412"/>
      <c r="NRS286" s="412"/>
      <c r="NRT286" s="412"/>
      <c r="NRU286" s="412"/>
      <c r="NRV286" s="412"/>
      <c r="NRW286" s="412"/>
      <c r="NRX286" s="412"/>
      <c r="NRY286" s="412"/>
      <c r="NRZ286" s="413"/>
      <c r="NSA286" s="413"/>
      <c r="NSB286" s="413"/>
      <c r="NSC286" s="413"/>
      <c r="NSD286" s="413"/>
      <c r="NSE286" s="413"/>
      <c r="NSF286" s="413"/>
      <c r="NSG286" s="413"/>
      <c r="NSH286" s="413"/>
      <c r="NSI286" s="413"/>
      <c r="NSJ286" s="413"/>
      <c r="NSK286" s="413"/>
      <c r="NSL286" s="413"/>
      <c r="NSM286" s="413"/>
      <c r="NSN286" s="413"/>
      <c r="NSO286" s="413"/>
      <c r="NSP286" s="413"/>
      <c r="NSQ286" s="413"/>
      <c r="NSR286" s="413"/>
      <c r="NSS286" s="413"/>
      <c r="NST286" s="413"/>
      <c r="NSU286" s="413"/>
      <c r="NSV286" s="413"/>
      <c r="NSW286" s="413"/>
      <c r="NSX286" s="414"/>
      <c r="NSY286" s="414"/>
      <c r="NSZ286" s="414"/>
      <c r="NTA286" s="414"/>
      <c r="NTB286" s="414"/>
      <c r="NTC286" s="413"/>
      <c r="NTD286" s="413"/>
      <c r="NTE286" s="414"/>
      <c r="NTF286" s="414"/>
      <c r="NTG286" s="413"/>
      <c r="NTH286" s="413"/>
      <c r="NTI286" s="414"/>
      <c r="NTJ286" s="414"/>
      <c r="NTK286" s="413"/>
      <c r="NTL286" s="413"/>
      <c r="NTM286" s="413"/>
      <c r="NTN286" s="413"/>
      <c r="NTO286" s="413"/>
      <c r="NTP286" s="413"/>
      <c r="NTQ286" s="413"/>
      <c r="NTR286" s="414"/>
      <c r="NTS286" s="414"/>
      <c r="NTT286" s="413"/>
      <c r="NTU286" s="413"/>
      <c r="NTV286" s="414"/>
      <c r="NTW286" s="414"/>
      <c r="NTX286" s="413"/>
      <c r="NTY286" s="413"/>
      <c r="NTZ286" s="413"/>
      <c r="NUA286" s="413"/>
      <c r="NUB286" s="413"/>
      <c r="NUC286" s="407"/>
      <c r="NUD286" s="439"/>
      <c r="NUE286" s="413"/>
      <c r="NUF286" s="413"/>
      <c r="NUG286" s="413"/>
      <c r="NUH286" s="413"/>
      <c r="NUI286" s="413"/>
      <c r="NUJ286" s="413"/>
      <c r="NUK286" s="413"/>
      <c r="NUL286" s="412"/>
      <c r="NUM286" s="412"/>
      <c r="NUN286" s="412"/>
      <c r="NUO286" s="412"/>
      <c r="NUP286" s="412"/>
      <c r="NUQ286" s="412"/>
      <c r="NUR286" s="412"/>
      <c r="NUS286" s="412"/>
      <c r="NUT286" s="412"/>
      <c r="NUU286" s="412"/>
      <c r="NUV286" s="412"/>
      <c r="NUW286" s="412"/>
      <c r="NUX286" s="412"/>
      <c r="NUY286" s="412"/>
      <c r="NUZ286" s="412"/>
      <c r="NVA286" s="412"/>
      <c r="NVB286" s="412"/>
      <c r="NVC286" s="412"/>
      <c r="NVD286" s="412"/>
      <c r="NVE286" s="412"/>
      <c r="NVF286" s="412"/>
      <c r="NVG286" s="412"/>
      <c r="NVH286" s="412"/>
      <c r="NVI286" s="412"/>
      <c r="NVJ286" s="412"/>
      <c r="NVK286" s="412"/>
      <c r="NVL286" s="412"/>
      <c r="NVM286" s="412"/>
      <c r="NVN286" s="412"/>
      <c r="NVO286" s="412"/>
      <c r="NVP286" s="412"/>
      <c r="NVQ286" s="412"/>
      <c r="NVR286" s="412"/>
      <c r="NVS286" s="412"/>
      <c r="NVT286" s="412"/>
      <c r="NVU286" s="412"/>
      <c r="NVV286" s="412"/>
      <c r="NVW286" s="412"/>
      <c r="NVX286" s="412"/>
      <c r="NVY286" s="412"/>
      <c r="NVZ286" s="412"/>
      <c r="NWA286" s="412"/>
      <c r="NWB286" s="412"/>
      <c r="NWC286" s="412"/>
      <c r="NWD286" s="413"/>
      <c r="NWE286" s="413"/>
      <c r="NWF286" s="413"/>
      <c r="NWG286" s="413"/>
      <c r="NWH286" s="413"/>
      <c r="NWI286" s="413"/>
      <c r="NWJ286" s="413"/>
      <c r="NWK286" s="413"/>
      <c r="NWL286" s="413"/>
      <c r="NWM286" s="413"/>
      <c r="NWN286" s="413"/>
      <c r="NWO286" s="413"/>
      <c r="NWP286" s="413"/>
      <c r="NWQ286" s="413"/>
      <c r="NWR286" s="413"/>
      <c r="NWS286" s="413"/>
      <c r="NWT286" s="413"/>
      <c r="NWU286" s="413"/>
      <c r="NWV286" s="413"/>
      <c r="NWW286" s="413"/>
      <c r="NWX286" s="413"/>
      <c r="NWY286" s="413"/>
      <c r="NWZ286" s="413"/>
      <c r="NXA286" s="413"/>
      <c r="NXB286" s="414"/>
      <c r="NXC286" s="414"/>
      <c r="NXD286" s="414"/>
      <c r="NXE286" s="414"/>
      <c r="NXF286" s="414"/>
      <c r="NXG286" s="413"/>
      <c r="NXH286" s="413"/>
      <c r="NXI286" s="414"/>
      <c r="NXJ286" s="414"/>
      <c r="NXK286" s="413"/>
      <c r="NXL286" s="413"/>
      <c r="NXM286" s="414"/>
      <c r="NXN286" s="414"/>
      <c r="NXO286" s="413"/>
      <c r="NXP286" s="413"/>
      <c r="NXQ286" s="413"/>
      <c r="NXR286" s="413"/>
      <c r="NXS286" s="413"/>
      <c r="NXT286" s="413"/>
      <c r="NXU286" s="413"/>
      <c r="NXV286" s="414"/>
      <c r="NXW286" s="414"/>
      <c r="NXX286" s="413"/>
      <c r="NXY286" s="413"/>
      <c r="NXZ286" s="414"/>
      <c r="NYA286" s="414"/>
      <c r="NYB286" s="413"/>
      <c r="NYC286" s="413"/>
      <c r="NYD286" s="413"/>
      <c r="NYE286" s="413"/>
      <c r="NYF286" s="413"/>
      <c r="NYG286" s="407"/>
      <c r="NYH286" s="439"/>
      <c r="NYI286" s="413"/>
      <c r="NYJ286" s="413"/>
      <c r="NYK286" s="413"/>
      <c r="NYL286" s="413"/>
      <c r="NYM286" s="413"/>
      <c r="NYN286" s="413"/>
      <c r="NYO286" s="413"/>
      <c r="NYP286" s="412"/>
      <c r="NYQ286" s="412"/>
      <c r="NYR286" s="412"/>
      <c r="NYS286" s="412"/>
      <c r="NYT286" s="412"/>
      <c r="NYU286" s="412"/>
      <c r="NYV286" s="412"/>
      <c r="NYW286" s="412"/>
      <c r="NYX286" s="412"/>
      <c r="NYY286" s="412"/>
      <c r="NYZ286" s="412"/>
      <c r="NZA286" s="412"/>
      <c r="NZB286" s="412"/>
      <c r="NZC286" s="412"/>
      <c r="NZD286" s="412"/>
      <c r="NZE286" s="412"/>
      <c r="NZF286" s="412"/>
      <c r="NZG286" s="412"/>
      <c r="NZH286" s="412"/>
      <c r="NZI286" s="412"/>
      <c r="NZJ286" s="412"/>
      <c r="NZK286" s="412"/>
      <c r="NZL286" s="412"/>
      <c r="NZM286" s="412"/>
      <c r="NZN286" s="412"/>
      <c r="NZO286" s="412"/>
      <c r="NZP286" s="412"/>
      <c r="NZQ286" s="412"/>
      <c r="NZR286" s="412"/>
      <c r="NZS286" s="412"/>
      <c r="NZT286" s="412"/>
      <c r="NZU286" s="412"/>
      <c r="NZV286" s="412"/>
      <c r="NZW286" s="412"/>
      <c r="NZX286" s="412"/>
      <c r="NZY286" s="412"/>
      <c r="NZZ286" s="412"/>
      <c r="OAA286" s="412"/>
      <c r="OAB286" s="412"/>
      <c r="OAC286" s="412"/>
      <c r="OAD286" s="412"/>
      <c r="OAE286" s="412"/>
      <c r="OAF286" s="412"/>
      <c r="OAG286" s="412"/>
      <c r="OAH286" s="413"/>
      <c r="OAI286" s="413"/>
      <c r="OAJ286" s="413"/>
      <c r="OAK286" s="413"/>
      <c r="OAL286" s="413"/>
      <c r="OAM286" s="413"/>
      <c r="OAN286" s="413"/>
      <c r="OAO286" s="413"/>
      <c r="OAP286" s="413"/>
      <c r="OAQ286" s="413"/>
      <c r="OAR286" s="413"/>
      <c r="OAS286" s="413"/>
      <c r="OAT286" s="413"/>
      <c r="OAU286" s="413"/>
      <c r="OAV286" s="413"/>
      <c r="OAW286" s="413"/>
      <c r="OAX286" s="413"/>
      <c r="OAY286" s="413"/>
      <c r="OAZ286" s="413"/>
      <c r="OBA286" s="413"/>
      <c r="OBB286" s="413"/>
      <c r="OBC286" s="413"/>
      <c r="OBD286" s="413"/>
      <c r="OBE286" s="413"/>
      <c r="OBF286" s="414"/>
      <c r="OBG286" s="414"/>
      <c r="OBH286" s="414"/>
      <c r="OBI286" s="414"/>
      <c r="OBJ286" s="414"/>
      <c r="OBK286" s="413"/>
      <c r="OBL286" s="413"/>
      <c r="OBM286" s="414"/>
      <c r="OBN286" s="414"/>
      <c r="OBO286" s="413"/>
      <c r="OBP286" s="413"/>
      <c r="OBQ286" s="414"/>
      <c r="OBR286" s="414"/>
      <c r="OBS286" s="413"/>
      <c r="OBT286" s="413"/>
      <c r="OBU286" s="413"/>
      <c r="OBV286" s="413"/>
      <c r="OBW286" s="413"/>
      <c r="OBX286" s="413"/>
      <c r="OBY286" s="413"/>
      <c r="OBZ286" s="414"/>
      <c r="OCA286" s="414"/>
      <c r="OCB286" s="413"/>
      <c r="OCC286" s="413"/>
      <c r="OCD286" s="414"/>
      <c r="OCE286" s="414"/>
      <c r="OCF286" s="413"/>
      <c r="OCG286" s="413"/>
      <c r="OCH286" s="413"/>
      <c r="OCI286" s="413"/>
      <c r="OCJ286" s="413"/>
      <c r="OCK286" s="407"/>
      <c r="OCL286" s="439"/>
      <c r="OCM286" s="413"/>
      <c r="OCN286" s="413"/>
      <c r="OCO286" s="413"/>
      <c r="OCP286" s="413"/>
      <c r="OCQ286" s="413"/>
      <c r="OCR286" s="413"/>
      <c r="OCS286" s="413"/>
      <c r="OCT286" s="412"/>
      <c r="OCU286" s="412"/>
      <c r="OCV286" s="412"/>
      <c r="OCW286" s="412"/>
      <c r="OCX286" s="412"/>
      <c r="OCY286" s="412"/>
      <c r="OCZ286" s="412"/>
      <c r="ODA286" s="412"/>
      <c r="ODB286" s="412"/>
      <c r="ODC286" s="412"/>
      <c r="ODD286" s="412"/>
      <c r="ODE286" s="412"/>
      <c r="ODF286" s="412"/>
      <c r="ODG286" s="412"/>
      <c r="ODH286" s="412"/>
      <c r="ODI286" s="412"/>
      <c r="ODJ286" s="412"/>
      <c r="ODK286" s="412"/>
      <c r="ODL286" s="412"/>
      <c r="ODM286" s="412"/>
      <c r="ODN286" s="412"/>
      <c r="ODO286" s="412"/>
      <c r="ODP286" s="412"/>
      <c r="ODQ286" s="412"/>
      <c r="ODR286" s="412"/>
      <c r="ODS286" s="412"/>
      <c r="ODT286" s="412"/>
      <c r="ODU286" s="412"/>
      <c r="ODV286" s="412"/>
      <c r="ODW286" s="412"/>
      <c r="ODX286" s="412"/>
      <c r="ODY286" s="412"/>
      <c r="ODZ286" s="412"/>
      <c r="OEA286" s="412"/>
      <c r="OEB286" s="412"/>
      <c r="OEC286" s="412"/>
      <c r="OED286" s="412"/>
      <c r="OEE286" s="412"/>
      <c r="OEF286" s="412"/>
      <c r="OEG286" s="412"/>
      <c r="OEH286" s="412"/>
      <c r="OEI286" s="412"/>
      <c r="OEJ286" s="412"/>
      <c r="OEK286" s="412"/>
      <c r="OEL286" s="413"/>
      <c r="OEM286" s="413"/>
      <c r="OEN286" s="413"/>
      <c r="OEO286" s="413"/>
      <c r="OEP286" s="413"/>
      <c r="OEQ286" s="413"/>
      <c r="OER286" s="413"/>
      <c r="OES286" s="413"/>
      <c r="OET286" s="413"/>
      <c r="OEU286" s="413"/>
      <c r="OEV286" s="413"/>
      <c r="OEW286" s="413"/>
      <c r="OEX286" s="413"/>
      <c r="OEY286" s="413"/>
      <c r="OEZ286" s="413"/>
      <c r="OFA286" s="413"/>
      <c r="OFB286" s="413"/>
      <c r="OFC286" s="413"/>
      <c r="OFD286" s="413"/>
      <c r="OFE286" s="413"/>
      <c r="OFF286" s="413"/>
      <c r="OFG286" s="413"/>
      <c r="OFH286" s="413"/>
      <c r="OFI286" s="413"/>
      <c r="OFJ286" s="414"/>
      <c r="OFK286" s="414"/>
      <c r="OFL286" s="414"/>
      <c r="OFM286" s="414"/>
      <c r="OFN286" s="414"/>
      <c r="OFO286" s="413"/>
      <c r="OFP286" s="413"/>
      <c r="OFQ286" s="414"/>
      <c r="OFR286" s="414"/>
      <c r="OFS286" s="413"/>
      <c r="OFT286" s="413"/>
      <c r="OFU286" s="414"/>
      <c r="OFV286" s="414"/>
      <c r="OFW286" s="413"/>
      <c r="OFX286" s="413"/>
      <c r="OFY286" s="413"/>
      <c r="OFZ286" s="413"/>
      <c r="OGA286" s="413"/>
      <c r="OGB286" s="413"/>
      <c r="OGC286" s="413"/>
      <c r="OGD286" s="414"/>
      <c r="OGE286" s="414"/>
      <c r="OGF286" s="413"/>
      <c r="OGG286" s="413"/>
      <c r="OGH286" s="414"/>
      <c r="OGI286" s="414"/>
      <c r="OGJ286" s="413"/>
      <c r="OGK286" s="413"/>
      <c r="OGL286" s="413"/>
      <c r="OGM286" s="413"/>
      <c r="OGN286" s="413"/>
      <c r="OGO286" s="407"/>
      <c r="OGP286" s="439"/>
      <c r="OGQ286" s="413"/>
      <c r="OGR286" s="413"/>
      <c r="OGS286" s="413"/>
      <c r="OGT286" s="413"/>
      <c r="OGU286" s="413"/>
      <c r="OGV286" s="413"/>
      <c r="OGW286" s="413"/>
      <c r="OGX286" s="412"/>
      <c r="OGY286" s="412"/>
      <c r="OGZ286" s="412"/>
      <c r="OHA286" s="412"/>
      <c r="OHB286" s="412"/>
      <c r="OHC286" s="412"/>
      <c r="OHD286" s="412"/>
      <c r="OHE286" s="412"/>
      <c r="OHF286" s="412"/>
      <c r="OHG286" s="412"/>
      <c r="OHH286" s="412"/>
      <c r="OHI286" s="412"/>
      <c r="OHJ286" s="412"/>
      <c r="OHK286" s="412"/>
      <c r="OHL286" s="412"/>
      <c r="OHM286" s="412"/>
      <c r="OHN286" s="412"/>
      <c r="OHO286" s="412"/>
      <c r="OHP286" s="412"/>
      <c r="OHQ286" s="412"/>
      <c r="OHR286" s="412"/>
      <c r="OHS286" s="412"/>
      <c r="OHT286" s="412"/>
      <c r="OHU286" s="412"/>
      <c r="OHV286" s="412"/>
      <c r="OHW286" s="412"/>
      <c r="OHX286" s="412"/>
      <c r="OHY286" s="412"/>
      <c r="OHZ286" s="412"/>
      <c r="OIA286" s="412"/>
      <c r="OIB286" s="412"/>
      <c r="OIC286" s="412"/>
      <c r="OID286" s="412"/>
      <c r="OIE286" s="412"/>
      <c r="OIF286" s="412"/>
      <c r="OIG286" s="412"/>
      <c r="OIH286" s="412"/>
      <c r="OII286" s="412"/>
      <c r="OIJ286" s="412"/>
      <c r="OIK286" s="412"/>
      <c r="OIL286" s="412"/>
      <c r="OIM286" s="412"/>
      <c r="OIN286" s="412"/>
      <c r="OIO286" s="412"/>
      <c r="OIP286" s="413"/>
      <c r="OIQ286" s="413"/>
      <c r="OIR286" s="413"/>
      <c r="OIS286" s="413"/>
      <c r="OIT286" s="413"/>
      <c r="OIU286" s="413"/>
      <c r="OIV286" s="413"/>
      <c r="OIW286" s="413"/>
      <c r="OIX286" s="413"/>
      <c r="OIY286" s="413"/>
      <c r="OIZ286" s="413"/>
      <c r="OJA286" s="413"/>
      <c r="OJB286" s="413"/>
      <c r="OJC286" s="413"/>
      <c r="OJD286" s="413"/>
      <c r="OJE286" s="413"/>
      <c r="OJF286" s="413"/>
      <c r="OJG286" s="413"/>
      <c r="OJH286" s="413"/>
      <c r="OJI286" s="413"/>
      <c r="OJJ286" s="413"/>
      <c r="OJK286" s="413"/>
      <c r="OJL286" s="413"/>
      <c r="OJM286" s="413"/>
      <c r="OJN286" s="414"/>
      <c r="OJO286" s="414"/>
      <c r="OJP286" s="414"/>
      <c r="OJQ286" s="414"/>
      <c r="OJR286" s="414"/>
      <c r="OJS286" s="413"/>
      <c r="OJT286" s="413"/>
      <c r="OJU286" s="414"/>
      <c r="OJV286" s="414"/>
      <c r="OJW286" s="413"/>
      <c r="OJX286" s="413"/>
      <c r="OJY286" s="414"/>
      <c r="OJZ286" s="414"/>
      <c r="OKA286" s="413"/>
      <c r="OKB286" s="413"/>
      <c r="OKC286" s="413"/>
      <c r="OKD286" s="413"/>
      <c r="OKE286" s="413"/>
      <c r="OKF286" s="413"/>
      <c r="OKG286" s="413"/>
      <c r="OKH286" s="414"/>
      <c r="OKI286" s="414"/>
      <c r="OKJ286" s="413"/>
      <c r="OKK286" s="413"/>
      <c r="OKL286" s="414"/>
      <c r="OKM286" s="414"/>
      <c r="OKN286" s="413"/>
      <c r="OKO286" s="413"/>
      <c r="OKP286" s="413"/>
      <c r="OKQ286" s="413"/>
      <c r="OKR286" s="413"/>
      <c r="OKS286" s="407"/>
      <c r="OKT286" s="439"/>
      <c r="OKU286" s="413"/>
      <c r="OKV286" s="413"/>
      <c r="OKW286" s="413"/>
      <c r="OKX286" s="413"/>
      <c r="OKY286" s="413"/>
      <c r="OKZ286" s="413"/>
      <c r="OLA286" s="413"/>
      <c r="OLB286" s="412"/>
      <c r="OLC286" s="412"/>
      <c r="OLD286" s="412"/>
      <c r="OLE286" s="412"/>
      <c r="OLF286" s="412"/>
      <c r="OLG286" s="412"/>
      <c r="OLH286" s="412"/>
      <c r="OLI286" s="412"/>
      <c r="OLJ286" s="412"/>
      <c r="OLK286" s="412"/>
      <c r="OLL286" s="412"/>
      <c r="OLM286" s="412"/>
      <c r="OLN286" s="412"/>
      <c r="OLO286" s="412"/>
      <c r="OLP286" s="412"/>
      <c r="OLQ286" s="412"/>
      <c r="OLR286" s="412"/>
      <c r="OLS286" s="412"/>
      <c r="OLT286" s="412"/>
      <c r="OLU286" s="412"/>
      <c r="OLV286" s="412"/>
      <c r="OLW286" s="412"/>
      <c r="OLX286" s="412"/>
      <c r="OLY286" s="412"/>
      <c r="OLZ286" s="412"/>
      <c r="OMA286" s="412"/>
      <c r="OMB286" s="412"/>
      <c r="OMC286" s="412"/>
      <c r="OMD286" s="412"/>
      <c r="OME286" s="412"/>
      <c r="OMF286" s="412"/>
      <c r="OMG286" s="412"/>
      <c r="OMH286" s="412"/>
      <c r="OMI286" s="412"/>
      <c r="OMJ286" s="412"/>
      <c r="OMK286" s="412"/>
      <c r="OML286" s="412"/>
      <c r="OMM286" s="412"/>
      <c r="OMN286" s="412"/>
      <c r="OMO286" s="412"/>
      <c r="OMP286" s="412"/>
      <c r="OMQ286" s="412"/>
      <c r="OMR286" s="412"/>
      <c r="OMS286" s="412"/>
      <c r="OMT286" s="413"/>
      <c r="OMU286" s="413"/>
      <c r="OMV286" s="413"/>
      <c r="OMW286" s="413"/>
      <c r="OMX286" s="413"/>
      <c r="OMY286" s="413"/>
      <c r="OMZ286" s="413"/>
      <c r="ONA286" s="413"/>
      <c r="ONB286" s="413"/>
      <c r="ONC286" s="413"/>
      <c r="OND286" s="413"/>
      <c r="ONE286" s="413"/>
      <c r="ONF286" s="413"/>
      <c r="ONG286" s="413"/>
      <c r="ONH286" s="413"/>
      <c r="ONI286" s="413"/>
      <c r="ONJ286" s="413"/>
      <c r="ONK286" s="413"/>
      <c r="ONL286" s="413"/>
      <c r="ONM286" s="413"/>
      <c r="ONN286" s="413"/>
      <c r="ONO286" s="413"/>
      <c r="ONP286" s="413"/>
      <c r="ONQ286" s="413"/>
      <c r="ONR286" s="414"/>
      <c r="ONS286" s="414"/>
      <c r="ONT286" s="414"/>
      <c r="ONU286" s="414"/>
      <c r="ONV286" s="414"/>
      <c r="ONW286" s="413"/>
      <c r="ONX286" s="413"/>
      <c r="ONY286" s="414"/>
      <c r="ONZ286" s="414"/>
      <c r="OOA286" s="413"/>
      <c r="OOB286" s="413"/>
      <c r="OOC286" s="414"/>
      <c r="OOD286" s="414"/>
      <c r="OOE286" s="413"/>
      <c r="OOF286" s="413"/>
      <c r="OOG286" s="413"/>
      <c r="OOH286" s="413"/>
      <c r="OOI286" s="413"/>
      <c r="OOJ286" s="413"/>
      <c r="OOK286" s="413"/>
      <c r="OOL286" s="414"/>
      <c r="OOM286" s="414"/>
      <c r="OON286" s="413"/>
      <c r="OOO286" s="413"/>
      <c r="OOP286" s="414"/>
      <c r="OOQ286" s="414"/>
      <c r="OOR286" s="413"/>
      <c r="OOS286" s="413"/>
      <c r="OOT286" s="413"/>
      <c r="OOU286" s="413"/>
      <c r="OOV286" s="413"/>
      <c r="OOW286" s="407"/>
      <c r="OOX286" s="439"/>
      <c r="OOY286" s="413"/>
      <c r="OOZ286" s="413"/>
      <c r="OPA286" s="413"/>
      <c r="OPB286" s="413"/>
      <c r="OPC286" s="413"/>
      <c r="OPD286" s="413"/>
      <c r="OPE286" s="413"/>
      <c r="OPF286" s="412"/>
      <c r="OPG286" s="412"/>
      <c r="OPH286" s="412"/>
      <c r="OPI286" s="412"/>
      <c r="OPJ286" s="412"/>
      <c r="OPK286" s="412"/>
      <c r="OPL286" s="412"/>
      <c r="OPM286" s="412"/>
      <c r="OPN286" s="412"/>
      <c r="OPO286" s="412"/>
      <c r="OPP286" s="412"/>
      <c r="OPQ286" s="412"/>
      <c r="OPR286" s="412"/>
      <c r="OPS286" s="412"/>
      <c r="OPT286" s="412"/>
      <c r="OPU286" s="412"/>
      <c r="OPV286" s="412"/>
      <c r="OPW286" s="412"/>
      <c r="OPX286" s="412"/>
      <c r="OPY286" s="412"/>
      <c r="OPZ286" s="412"/>
      <c r="OQA286" s="412"/>
      <c r="OQB286" s="412"/>
      <c r="OQC286" s="412"/>
      <c r="OQD286" s="412"/>
      <c r="OQE286" s="412"/>
      <c r="OQF286" s="412"/>
      <c r="OQG286" s="412"/>
      <c r="OQH286" s="412"/>
      <c r="OQI286" s="412"/>
      <c r="OQJ286" s="412"/>
      <c r="OQK286" s="412"/>
      <c r="OQL286" s="412"/>
      <c r="OQM286" s="412"/>
      <c r="OQN286" s="412"/>
      <c r="OQO286" s="412"/>
      <c r="OQP286" s="412"/>
      <c r="OQQ286" s="412"/>
      <c r="OQR286" s="412"/>
      <c r="OQS286" s="412"/>
      <c r="OQT286" s="412"/>
      <c r="OQU286" s="412"/>
      <c r="OQV286" s="412"/>
      <c r="OQW286" s="412"/>
      <c r="OQX286" s="413"/>
      <c r="OQY286" s="413"/>
      <c r="OQZ286" s="413"/>
      <c r="ORA286" s="413"/>
      <c r="ORB286" s="413"/>
      <c r="ORC286" s="413"/>
      <c r="ORD286" s="413"/>
      <c r="ORE286" s="413"/>
      <c r="ORF286" s="413"/>
      <c r="ORG286" s="413"/>
      <c r="ORH286" s="413"/>
      <c r="ORI286" s="413"/>
      <c r="ORJ286" s="413"/>
      <c r="ORK286" s="413"/>
      <c r="ORL286" s="413"/>
      <c r="ORM286" s="413"/>
      <c r="ORN286" s="413"/>
      <c r="ORO286" s="413"/>
      <c r="ORP286" s="413"/>
      <c r="ORQ286" s="413"/>
      <c r="ORR286" s="413"/>
      <c r="ORS286" s="413"/>
      <c r="ORT286" s="413"/>
      <c r="ORU286" s="413"/>
      <c r="ORV286" s="414"/>
      <c r="ORW286" s="414"/>
      <c r="ORX286" s="414"/>
      <c r="ORY286" s="414"/>
      <c r="ORZ286" s="414"/>
      <c r="OSA286" s="413"/>
      <c r="OSB286" s="413"/>
      <c r="OSC286" s="414"/>
      <c r="OSD286" s="414"/>
      <c r="OSE286" s="413"/>
      <c r="OSF286" s="413"/>
      <c r="OSG286" s="414"/>
      <c r="OSH286" s="414"/>
      <c r="OSI286" s="413"/>
      <c r="OSJ286" s="413"/>
      <c r="OSK286" s="413"/>
      <c r="OSL286" s="413"/>
      <c r="OSM286" s="413"/>
      <c r="OSN286" s="413"/>
      <c r="OSO286" s="413"/>
      <c r="OSP286" s="414"/>
      <c r="OSQ286" s="414"/>
      <c r="OSR286" s="413"/>
      <c r="OSS286" s="413"/>
      <c r="OST286" s="414"/>
      <c r="OSU286" s="414"/>
      <c r="OSV286" s="413"/>
      <c r="OSW286" s="413"/>
      <c r="OSX286" s="413"/>
      <c r="OSY286" s="413"/>
      <c r="OSZ286" s="413"/>
      <c r="OTA286" s="407"/>
      <c r="OTB286" s="439"/>
      <c r="OTC286" s="413"/>
      <c r="OTD286" s="413"/>
      <c r="OTE286" s="413"/>
      <c r="OTF286" s="413"/>
      <c r="OTG286" s="413"/>
      <c r="OTH286" s="413"/>
      <c r="OTI286" s="413"/>
      <c r="OTJ286" s="412"/>
      <c r="OTK286" s="412"/>
      <c r="OTL286" s="412"/>
      <c r="OTM286" s="412"/>
      <c r="OTN286" s="412"/>
      <c r="OTO286" s="412"/>
      <c r="OTP286" s="412"/>
      <c r="OTQ286" s="412"/>
      <c r="OTR286" s="412"/>
      <c r="OTS286" s="412"/>
      <c r="OTT286" s="412"/>
      <c r="OTU286" s="412"/>
      <c r="OTV286" s="412"/>
      <c r="OTW286" s="412"/>
      <c r="OTX286" s="412"/>
      <c r="OTY286" s="412"/>
      <c r="OTZ286" s="412"/>
      <c r="OUA286" s="412"/>
      <c r="OUB286" s="412"/>
      <c r="OUC286" s="412"/>
      <c r="OUD286" s="412"/>
      <c r="OUE286" s="412"/>
      <c r="OUF286" s="412"/>
      <c r="OUG286" s="412"/>
      <c r="OUH286" s="412"/>
      <c r="OUI286" s="412"/>
      <c r="OUJ286" s="412"/>
      <c r="OUK286" s="412"/>
      <c r="OUL286" s="412"/>
      <c r="OUM286" s="412"/>
      <c r="OUN286" s="412"/>
      <c r="OUO286" s="412"/>
      <c r="OUP286" s="412"/>
      <c r="OUQ286" s="412"/>
      <c r="OUR286" s="412"/>
      <c r="OUS286" s="412"/>
      <c r="OUT286" s="412"/>
      <c r="OUU286" s="412"/>
      <c r="OUV286" s="412"/>
      <c r="OUW286" s="412"/>
      <c r="OUX286" s="412"/>
      <c r="OUY286" s="412"/>
      <c r="OUZ286" s="412"/>
      <c r="OVA286" s="412"/>
      <c r="OVB286" s="413"/>
      <c r="OVC286" s="413"/>
      <c r="OVD286" s="413"/>
      <c r="OVE286" s="413"/>
      <c r="OVF286" s="413"/>
      <c r="OVG286" s="413"/>
      <c r="OVH286" s="413"/>
      <c r="OVI286" s="413"/>
      <c r="OVJ286" s="413"/>
      <c r="OVK286" s="413"/>
      <c r="OVL286" s="413"/>
      <c r="OVM286" s="413"/>
      <c r="OVN286" s="413"/>
      <c r="OVO286" s="413"/>
      <c r="OVP286" s="413"/>
      <c r="OVQ286" s="413"/>
      <c r="OVR286" s="413"/>
      <c r="OVS286" s="413"/>
      <c r="OVT286" s="413"/>
      <c r="OVU286" s="413"/>
      <c r="OVV286" s="413"/>
      <c r="OVW286" s="413"/>
      <c r="OVX286" s="413"/>
      <c r="OVY286" s="413"/>
      <c r="OVZ286" s="414"/>
      <c r="OWA286" s="414"/>
      <c r="OWB286" s="414"/>
      <c r="OWC286" s="414"/>
      <c r="OWD286" s="414"/>
      <c r="OWE286" s="413"/>
      <c r="OWF286" s="413"/>
      <c r="OWG286" s="414"/>
      <c r="OWH286" s="414"/>
      <c r="OWI286" s="413"/>
      <c r="OWJ286" s="413"/>
      <c r="OWK286" s="414"/>
      <c r="OWL286" s="414"/>
      <c r="OWM286" s="413"/>
      <c r="OWN286" s="413"/>
      <c r="OWO286" s="413"/>
      <c r="OWP286" s="413"/>
      <c r="OWQ286" s="413"/>
      <c r="OWR286" s="413"/>
      <c r="OWS286" s="413"/>
      <c r="OWT286" s="414"/>
      <c r="OWU286" s="414"/>
      <c r="OWV286" s="413"/>
      <c r="OWW286" s="413"/>
      <c r="OWX286" s="414"/>
      <c r="OWY286" s="414"/>
      <c r="OWZ286" s="413"/>
      <c r="OXA286" s="413"/>
      <c r="OXB286" s="413"/>
      <c r="OXC286" s="413"/>
      <c r="OXD286" s="413"/>
      <c r="OXE286" s="407"/>
      <c r="OXF286" s="439"/>
      <c r="OXG286" s="413"/>
      <c r="OXH286" s="413"/>
      <c r="OXI286" s="413"/>
      <c r="OXJ286" s="413"/>
      <c r="OXK286" s="413"/>
      <c r="OXL286" s="413"/>
      <c r="OXM286" s="413"/>
      <c r="OXN286" s="412"/>
      <c r="OXO286" s="412"/>
      <c r="OXP286" s="412"/>
      <c r="OXQ286" s="412"/>
      <c r="OXR286" s="412"/>
      <c r="OXS286" s="412"/>
      <c r="OXT286" s="412"/>
      <c r="OXU286" s="412"/>
      <c r="OXV286" s="412"/>
      <c r="OXW286" s="412"/>
      <c r="OXX286" s="412"/>
      <c r="OXY286" s="412"/>
      <c r="OXZ286" s="412"/>
      <c r="OYA286" s="412"/>
      <c r="OYB286" s="412"/>
      <c r="OYC286" s="412"/>
      <c r="OYD286" s="412"/>
      <c r="OYE286" s="412"/>
      <c r="OYF286" s="412"/>
      <c r="OYG286" s="412"/>
      <c r="OYH286" s="412"/>
      <c r="OYI286" s="412"/>
      <c r="OYJ286" s="412"/>
      <c r="OYK286" s="412"/>
      <c r="OYL286" s="412"/>
      <c r="OYM286" s="412"/>
      <c r="OYN286" s="412"/>
      <c r="OYO286" s="412"/>
      <c r="OYP286" s="412"/>
      <c r="OYQ286" s="412"/>
      <c r="OYR286" s="412"/>
      <c r="OYS286" s="412"/>
      <c r="OYT286" s="412"/>
      <c r="OYU286" s="412"/>
      <c r="OYV286" s="412"/>
      <c r="OYW286" s="412"/>
      <c r="OYX286" s="412"/>
      <c r="OYY286" s="412"/>
      <c r="OYZ286" s="412"/>
      <c r="OZA286" s="412"/>
      <c r="OZB286" s="412"/>
      <c r="OZC286" s="412"/>
      <c r="OZD286" s="412"/>
      <c r="OZE286" s="412"/>
      <c r="OZF286" s="413"/>
      <c r="OZG286" s="413"/>
      <c r="OZH286" s="413"/>
      <c r="OZI286" s="413"/>
      <c r="OZJ286" s="413"/>
      <c r="OZK286" s="413"/>
      <c r="OZL286" s="413"/>
      <c r="OZM286" s="413"/>
      <c r="OZN286" s="413"/>
      <c r="OZO286" s="413"/>
      <c r="OZP286" s="413"/>
      <c r="OZQ286" s="413"/>
      <c r="OZR286" s="413"/>
      <c r="OZS286" s="413"/>
      <c r="OZT286" s="413"/>
      <c r="OZU286" s="413"/>
      <c r="OZV286" s="413"/>
      <c r="OZW286" s="413"/>
      <c r="OZX286" s="413"/>
      <c r="OZY286" s="413"/>
      <c r="OZZ286" s="413"/>
      <c r="PAA286" s="413"/>
      <c r="PAB286" s="413"/>
      <c r="PAC286" s="413"/>
      <c r="PAD286" s="414"/>
      <c r="PAE286" s="414"/>
      <c r="PAF286" s="414"/>
      <c r="PAG286" s="414"/>
      <c r="PAH286" s="414"/>
      <c r="PAI286" s="413"/>
      <c r="PAJ286" s="413"/>
      <c r="PAK286" s="414"/>
      <c r="PAL286" s="414"/>
      <c r="PAM286" s="413"/>
      <c r="PAN286" s="413"/>
      <c r="PAO286" s="414"/>
      <c r="PAP286" s="414"/>
      <c r="PAQ286" s="413"/>
      <c r="PAR286" s="413"/>
      <c r="PAS286" s="413"/>
      <c r="PAT286" s="413"/>
      <c r="PAU286" s="413"/>
      <c r="PAV286" s="413"/>
      <c r="PAW286" s="413"/>
      <c r="PAX286" s="414"/>
      <c r="PAY286" s="414"/>
      <c r="PAZ286" s="413"/>
      <c r="PBA286" s="413"/>
      <c r="PBB286" s="414"/>
      <c r="PBC286" s="414"/>
      <c r="PBD286" s="413"/>
      <c r="PBE286" s="413"/>
      <c r="PBF286" s="413"/>
      <c r="PBG286" s="413"/>
      <c r="PBH286" s="413"/>
      <c r="PBI286" s="407"/>
      <c r="PBJ286" s="439"/>
      <c r="PBK286" s="413"/>
      <c r="PBL286" s="413"/>
      <c r="PBM286" s="413"/>
      <c r="PBN286" s="413"/>
      <c r="PBO286" s="413"/>
      <c r="PBP286" s="413"/>
      <c r="PBQ286" s="413"/>
      <c r="PBR286" s="412"/>
      <c r="PBS286" s="412"/>
      <c r="PBT286" s="412"/>
      <c r="PBU286" s="412"/>
      <c r="PBV286" s="412"/>
      <c r="PBW286" s="412"/>
      <c r="PBX286" s="412"/>
      <c r="PBY286" s="412"/>
      <c r="PBZ286" s="412"/>
      <c r="PCA286" s="412"/>
      <c r="PCB286" s="412"/>
      <c r="PCC286" s="412"/>
      <c r="PCD286" s="412"/>
      <c r="PCE286" s="412"/>
      <c r="PCF286" s="412"/>
      <c r="PCG286" s="412"/>
      <c r="PCH286" s="412"/>
      <c r="PCI286" s="412"/>
      <c r="PCJ286" s="412"/>
      <c r="PCK286" s="412"/>
      <c r="PCL286" s="412"/>
      <c r="PCM286" s="412"/>
      <c r="PCN286" s="412"/>
      <c r="PCO286" s="412"/>
      <c r="PCP286" s="412"/>
      <c r="PCQ286" s="412"/>
      <c r="PCR286" s="412"/>
      <c r="PCS286" s="412"/>
      <c r="PCT286" s="412"/>
      <c r="PCU286" s="412"/>
      <c r="PCV286" s="412"/>
      <c r="PCW286" s="412"/>
      <c r="PCX286" s="412"/>
      <c r="PCY286" s="412"/>
      <c r="PCZ286" s="412"/>
      <c r="PDA286" s="412"/>
      <c r="PDB286" s="412"/>
      <c r="PDC286" s="412"/>
      <c r="PDD286" s="412"/>
      <c r="PDE286" s="412"/>
      <c r="PDF286" s="412"/>
      <c r="PDG286" s="412"/>
      <c r="PDH286" s="412"/>
      <c r="PDI286" s="412"/>
      <c r="PDJ286" s="413"/>
      <c r="PDK286" s="413"/>
      <c r="PDL286" s="413"/>
      <c r="PDM286" s="413"/>
      <c r="PDN286" s="413"/>
      <c r="PDO286" s="413"/>
      <c r="PDP286" s="413"/>
      <c r="PDQ286" s="413"/>
      <c r="PDR286" s="413"/>
      <c r="PDS286" s="413"/>
      <c r="PDT286" s="413"/>
      <c r="PDU286" s="413"/>
      <c r="PDV286" s="413"/>
      <c r="PDW286" s="413"/>
      <c r="PDX286" s="413"/>
      <c r="PDY286" s="413"/>
      <c r="PDZ286" s="413"/>
      <c r="PEA286" s="413"/>
      <c r="PEB286" s="413"/>
      <c r="PEC286" s="413"/>
      <c r="PED286" s="413"/>
      <c r="PEE286" s="413"/>
      <c r="PEF286" s="413"/>
      <c r="PEG286" s="413"/>
      <c r="PEH286" s="414"/>
      <c r="PEI286" s="414"/>
      <c r="PEJ286" s="414"/>
      <c r="PEK286" s="414"/>
      <c r="PEL286" s="414"/>
      <c r="PEM286" s="413"/>
      <c r="PEN286" s="413"/>
      <c r="PEO286" s="414"/>
      <c r="PEP286" s="414"/>
      <c r="PEQ286" s="413"/>
      <c r="PER286" s="413"/>
      <c r="PES286" s="414"/>
      <c r="PET286" s="414"/>
      <c r="PEU286" s="413"/>
      <c r="PEV286" s="413"/>
      <c r="PEW286" s="413"/>
      <c r="PEX286" s="413"/>
      <c r="PEY286" s="413"/>
      <c r="PEZ286" s="413"/>
      <c r="PFA286" s="413"/>
      <c r="PFB286" s="414"/>
      <c r="PFC286" s="414"/>
      <c r="PFD286" s="413"/>
      <c r="PFE286" s="413"/>
      <c r="PFF286" s="414"/>
      <c r="PFG286" s="414"/>
      <c r="PFH286" s="413"/>
      <c r="PFI286" s="413"/>
      <c r="PFJ286" s="413"/>
      <c r="PFK286" s="413"/>
      <c r="PFL286" s="413"/>
      <c r="PFM286" s="407"/>
      <c r="PFN286" s="439"/>
      <c r="PFO286" s="413"/>
      <c r="PFP286" s="413"/>
      <c r="PFQ286" s="413"/>
      <c r="PFR286" s="413"/>
      <c r="PFS286" s="413"/>
      <c r="PFT286" s="413"/>
      <c r="PFU286" s="413"/>
      <c r="PFV286" s="412"/>
      <c r="PFW286" s="412"/>
      <c r="PFX286" s="412"/>
      <c r="PFY286" s="412"/>
      <c r="PFZ286" s="412"/>
      <c r="PGA286" s="412"/>
      <c r="PGB286" s="412"/>
      <c r="PGC286" s="412"/>
      <c r="PGD286" s="412"/>
      <c r="PGE286" s="412"/>
      <c r="PGF286" s="412"/>
      <c r="PGG286" s="412"/>
      <c r="PGH286" s="412"/>
      <c r="PGI286" s="412"/>
      <c r="PGJ286" s="412"/>
      <c r="PGK286" s="412"/>
      <c r="PGL286" s="412"/>
      <c r="PGM286" s="412"/>
      <c r="PGN286" s="412"/>
      <c r="PGO286" s="412"/>
      <c r="PGP286" s="412"/>
      <c r="PGQ286" s="412"/>
      <c r="PGR286" s="412"/>
      <c r="PGS286" s="412"/>
      <c r="PGT286" s="412"/>
      <c r="PGU286" s="412"/>
      <c r="PGV286" s="412"/>
      <c r="PGW286" s="412"/>
      <c r="PGX286" s="412"/>
      <c r="PGY286" s="412"/>
      <c r="PGZ286" s="412"/>
      <c r="PHA286" s="412"/>
      <c r="PHB286" s="412"/>
      <c r="PHC286" s="412"/>
      <c r="PHD286" s="412"/>
      <c r="PHE286" s="412"/>
      <c r="PHF286" s="412"/>
      <c r="PHG286" s="412"/>
      <c r="PHH286" s="412"/>
      <c r="PHI286" s="412"/>
      <c r="PHJ286" s="412"/>
      <c r="PHK286" s="412"/>
      <c r="PHL286" s="412"/>
      <c r="PHM286" s="412"/>
      <c r="PHN286" s="413"/>
      <c r="PHO286" s="413"/>
      <c r="PHP286" s="413"/>
      <c r="PHQ286" s="413"/>
      <c r="PHR286" s="413"/>
      <c r="PHS286" s="413"/>
      <c r="PHT286" s="413"/>
      <c r="PHU286" s="413"/>
      <c r="PHV286" s="413"/>
      <c r="PHW286" s="413"/>
      <c r="PHX286" s="413"/>
      <c r="PHY286" s="413"/>
      <c r="PHZ286" s="413"/>
      <c r="PIA286" s="413"/>
      <c r="PIB286" s="413"/>
      <c r="PIC286" s="413"/>
      <c r="PID286" s="413"/>
      <c r="PIE286" s="413"/>
      <c r="PIF286" s="413"/>
      <c r="PIG286" s="413"/>
      <c r="PIH286" s="413"/>
      <c r="PII286" s="413"/>
      <c r="PIJ286" s="413"/>
      <c r="PIK286" s="413"/>
      <c r="PIL286" s="414"/>
      <c r="PIM286" s="414"/>
      <c r="PIN286" s="414"/>
      <c r="PIO286" s="414"/>
      <c r="PIP286" s="414"/>
      <c r="PIQ286" s="413"/>
      <c r="PIR286" s="413"/>
      <c r="PIS286" s="414"/>
      <c r="PIT286" s="414"/>
      <c r="PIU286" s="413"/>
      <c r="PIV286" s="413"/>
      <c r="PIW286" s="414"/>
      <c r="PIX286" s="414"/>
      <c r="PIY286" s="413"/>
      <c r="PIZ286" s="413"/>
      <c r="PJA286" s="413"/>
      <c r="PJB286" s="413"/>
      <c r="PJC286" s="413"/>
      <c r="PJD286" s="413"/>
      <c r="PJE286" s="413"/>
      <c r="PJF286" s="414"/>
      <c r="PJG286" s="414"/>
      <c r="PJH286" s="413"/>
      <c r="PJI286" s="413"/>
      <c r="PJJ286" s="414"/>
      <c r="PJK286" s="414"/>
      <c r="PJL286" s="413"/>
      <c r="PJM286" s="413"/>
      <c r="PJN286" s="413"/>
      <c r="PJO286" s="413"/>
      <c r="PJP286" s="413"/>
      <c r="PJQ286" s="407"/>
      <c r="PJR286" s="439"/>
      <c r="PJS286" s="413"/>
      <c r="PJT286" s="413"/>
      <c r="PJU286" s="413"/>
      <c r="PJV286" s="413"/>
      <c r="PJW286" s="413"/>
      <c r="PJX286" s="413"/>
      <c r="PJY286" s="413"/>
      <c r="PJZ286" s="412"/>
      <c r="PKA286" s="412"/>
      <c r="PKB286" s="412"/>
      <c r="PKC286" s="412"/>
      <c r="PKD286" s="412"/>
      <c r="PKE286" s="412"/>
      <c r="PKF286" s="412"/>
      <c r="PKG286" s="412"/>
      <c r="PKH286" s="412"/>
      <c r="PKI286" s="412"/>
      <c r="PKJ286" s="412"/>
      <c r="PKK286" s="412"/>
      <c r="PKL286" s="412"/>
      <c r="PKM286" s="412"/>
      <c r="PKN286" s="412"/>
      <c r="PKO286" s="412"/>
      <c r="PKP286" s="412"/>
      <c r="PKQ286" s="412"/>
      <c r="PKR286" s="412"/>
      <c r="PKS286" s="412"/>
      <c r="PKT286" s="412"/>
      <c r="PKU286" s="412"/>
      <c r="PKV286" s="412"/>
      <c r="PKW286" s="412"/>
      <c r="PKX286" s="412"/>
      <c r="PKY286" s="412"/>
      <c r="PKZ286" s="412"/>
      <c r="PLA286" s="412"/>
      <c r="PLB286" s="412"/>
      <c r="PLC286" s="412"/>
      <c r="PLD286" s="412"/>
      <c r="PLE286" s="412"/>
      <c r="PLF286" s="412"/>
      <c r="PLG286" s="412"/>
      <c r="PLH286" s="412"/>
      <c r="PLI286" s="412"/>
      <c r="PLJ286" s="412"/>
      <c r="PLK286" s="412"/>
      <c r="PLL286" s="412"/>
      <c r="PLM286" s="412"/>
      <c r="PLN286" s="412"/>
      <c r="PLO286" s="412"/>
      <c r="PLP286" s="412"/>
      <c r="PLQ286" s="412"/>
      <c r="PLR286" s="413"/>
      <c r="PLS286" s="413"/>
      <c r="PLT286" s="413"/>
      <c r="PLU286" s="413"/>
      <c r="PLV286" s="413"/>
      <c r="PLW286" s="413"/>
      <c r="PLX286" s="413"/>
      <c r="PLY286" s="413"/>
      <c r="PLZ286" s="413"/>
      <c r="PMA286" s="413"/>
      <c r="PMB286" s="413"/>
      <c r="PMC286" s="413"/>
      <c r="PMD286" s="413"/>
      <c r="PME286" s="413"/>
      <c r="PMF286" s="413"/>
      <c r="PMG286" s="413"/>
      <c r="PMH286" s="413"/>
      <c r="PMI286" s="413"/>
      <c r="PMJ286" s="413"/>
      <c r="PMK286" s="413"/>
      <c r="PML286" s="413"/>
      <c r="PMM286" s="413"/>
      <c r="PMN286" s="413"/>
      <c r="PMO286" s="413"/>
      <c r="PMP286" s="414"/>
      <c r="PMQ286" s="414"/>
      <c r="PMR286" s="414"/>
      <c r="PMS286" s="414"/>
      <c r="PMT286" s="414"/>
      <c r="PMU286" s="413"/>
      <c r="PMV286" s="413"/>
      <c r="PMW286" s="414"/>
      <c r="PMX286" s="414"/>
      <c r="PMY286" s="413"/>
      <c r="PMZ286" s="413"/>
      <c r="PNA286" s="414"/>
      <c r="PNB286" s="414"/>
      <c r="PNC286" s="413"/>
      <c r="PND286" s="413"/>
      <c r="PNE286" s="413"/>
      <c r="PNF286" s="413"/>
      <c r="PNG286" s="413"/>
      <c r="PNH286" s="413"/>
      <c r="PNI286" s="413"/>
      <c r="PNJ286" s="414"/>
      <c r="PNK286" s="414"/>
      <c r="PNL286" s="413"/>
      <c r="PNM286" s="413"/>
      <c r="PNN286" s="414"/>
      <c r="PNO286" s="414"/>
      <c r="PNP286" s="413"/>
      <c r="PNQ286" s="413"/>
      <c r="PNR286" s="413"/>
      <c r="PNS286" s="413"/>
      <c r="PNT286" s="413"/>
      <c r="PNU286" s="407"/>
      <c r="PNV286" s="439"/>
      <c r="PNW286" s="413"/>
      <c r="PNX286" s="413"/>
      <c r="PNY286" s="413"/>
      <c r="PNZ286" s="413"/>
      <c r="POA286" s="413"/>
      <c r="POB286" s="413"/>
      <c r="POC286" s="413"/>
      <c r="POD286" s="412"/>
      <c r="POE286" s="412"/>
      <c r="POF286" s="412"/>
      <c r="POG286" s="412"/>
      <c r="POH286" s="412"/>
      <c r="POI286" s="412"/>
      <c r="POJ286" s="412"/>
      <c r="POK286" s="412"/>
      <c r="POL286" s="412"/>
      <c r="POM286" s="412"/>
      <c r="PON286" s="412"/>
      <c r="POO286" s="412"/>
      <c r="POP286" s="412"/>
      <c r="POQ286" s="412"/>
      <c r="POR286" s="412"/>
      <c r="POS286" s="412"/>
      <c r="POT286" s="412"/>
      <c r="POU286" s="412"/>
      <c r="POV286" s="412"/>
      <c r="POW286" s="412"/>
      <c r="POX286" s="412"/>
      <c r="POY286" s="412"/>
      <c r="POZ286" s="412"/>
      <c r="PPA286" s="412"/>
      <c r="PPB286" s="412"/>
      <c r="PPC286" s="412"/>
      <c r="PPD286" s="412"/>
      <c r="PPE286" s="412"/>
      <c r="PPF286" s="412"/>
      <c r="PPG286" s="412"/>
      <c r="PPH286" s="412"/>
      <c r="PPI286" s="412"/>
      <c r="PPJ286" s="412"/>
      <c r="PPK286" s="412"/>
      <c r="PPL286" s="412"/>
      <c r="PPM286" s="412"/>
      <c r="PPN286" s="412"/>
      <c r="PPO286" s="412"/>
      <c r="PPP286" s="412"/>
      <c r="PPQ286" s="412"/>
      <c r="PPR286" s="412"/>
      <c r="PPS286" s="412"/>
      <c r="PPT286" s="412"/>
      <c r="PPU286" s="412"/>
      <c r="PPV286" s="413"/>
      <c r="PPW286" s="413"/>
      <c r="PPX286" s="413"/>
      <c r="PPY286" s="413"/>
      <c r="PPZ286" s="413"/>
      <c r="PQA286" s="413"/>
      <c r="PQB286" s="413"/>
      <c r="PQC286" s="413"/>
      <c r="PQD286" s="413"/>
      <c r="PQE286" s="413"/>
      <c r="PQF286" s="413"/>
      <c r="PQG286" s="413"/>
      <c r="PQH286" s="413"/>
      <c r="PQI286" s="413"/>
      <c r="PQJ286" s="413"/>
      <c r="PQK286" s="413"/>
      <c r="PQL286" s="413"/>
      <c r="PQM286" s="413"/>
      <c r="PQN286" s="413"/>
      <c r="PQO286" s="413"/>
      <c r="PQP286" s="413"/>
      <c r="PQQ286" s="413"/>
      <c r="PQR286" s="413"/>
      <c r="PQS286" s="413"/>
      <c r="PQT286" s="414"/>
      <c r="PQU286" s="414"/>
      <c r="PQV286" s="414"/>
      <c r="PQW286" s="414"/>
      <c r="PQX286" s="414"/>
      <c r="PQY286" s="413"/>
      <c r="PQZ286" s="413"/>
      <c r="PRA286" s="414"/>
      <c r="PRB286" s="414"/>
      <c r="PRC286" s="413"/>
      <c r="PRD286" s="413"/>
      <c r="PRE286" s="414"/>
      <c r="PRF286" s="414"/>
      <c r="PRG286" s="413"/>
      <c r="PRH286" s="413"/>
      <c r="PRI286" s="413"/>
      <c r="PRJ286" s="413"/>
      <c r="PRK286" s="413"/>
      <c r="PRL286" s="413"/>
      <c r="PRM286" s="413"/>
      <c r="PRN286" s="414"/>
      <c r="PRO286" s="414"/>
      <c r="PRP286" s="413"/>
      <c r="PRQ286" s="413"/>
      <c r="PRR286" s="414"/>
      <c r="PRS286" s="414"/>
      <c r="PRT286" s="413"/>
      <c r="PRU286" s="413"/>
      <c r="PRV286" s="413"/>
      <c r="PRW286" s="413"/>
      <c r="PRX286" s="413"/>
      <c r="PRY286" s="407"/>
      <c r="PRZ286" s="439"/>
      <c r="PSA286" s="413"/>
      <c r="PSB286" s="413"/>
      <c r="PSC286" s="413"/>
      <c r="PSD286" s="413"/>
      <c r="PSE286" s="413"/>
      <c r="PSF286" s="413"/>
      <c r="PSG286" s="413"/>
      <c r="PSH286" s="412"/>
      <c r="PSI286" s="412"/>
      <c r="PSJ286" s="412"/>
      <c r="PSK286" s="412"/>
      <c r="PSL286" s="412"/>
      <c r="PSM286" s="412"/>
      <c r="PSN286" s="412"/>
      <c r="PSO286" s="412"/>
      <c r="PSP286" s="412"/>
      <c r="PSQ286" s="412"/>
      <c r="PSR286" s="412"/>
      <c r="PSS286" s="412"/>
      <c r="PST286" s="412"/>
      <c r="PSU286" s="412"/>
      <c r="PSV286" s="412"/>
      <c r="PSW286" s="412"/>
      <c r="PSX286" s="412"/>
      <c r="PSY286" s="412"/>
      <c r="PSZ286" s="412"/>
      <c r="PTA286" s="412"/>
      <c r="PTB286" s="412"/>
      <c r="PTC286" s="412"/>
      <c r="PTD286" s="412"/>
      <c r="PTE286" s="412"/>
      <c r="PTF286" s="412"/>
      <c r="PTG286" s="412"/>
      <c r="PTH286" s="412"/>
      <c r="PTI286" s="412"/>
      <c r="PTJ286" s="412"/>
      <c r="PTK286" s="412"/>
      <c r="PTL286" s="412"/>
      <c r="PTM286" s="412"/>
      <c r="PTN286" s="412"/>
      <c r="PTO286" s="412"/>
      <c r="PTP286" s="412"/>
      <c r="PTQ286" s="412"/>
      <c r="PTR286" s="412"/>
      <c r="PTS286" s="412"/>
      <c r="PTT286" s="412"/>
      <c r="PTU286" s="412"/>
      <c r="PTV286" s="412"/>
      <c r="PTW286" s="412"/>
      <c r="PTX286" s="412"/>
      <c r="PTY286" s="412"/>
      <c r="PTZ286" s="413"/>
      <c r="PUA286" s="413"/>
      <c r="PUB286" s="413"/>
      <c r="PUC286" s="413"/>
      <c r="PUD286" s="413"/>
      <c r="PUE286" s="413"/>
      <c r="PUF286" s="413"/>
      <c r="PUG286" s="413"/>
      <c r="PUH286" s="413"/>
      <c r="PUI286" s="413"/>
      <c r="PUJ286" s="413"/>
      <c r="PUK286" s="413"/>
      <c r="PUL286" s="413"/>
      <c r="PUM286" s="413"/>
      <c r="PUN286" s="413"/>
      <c r="PUO286" s="413"/>
      <c r="PUP286" s="413"/>
      <c r="PUQ286" s="413"/>
      <c r="PUR286" s="413"/>
      <c r="PUS286" s="413"/>
      <c r="PUT286" s="413"/>
      <c r="PUU286" s="413"/>
      <c r="PUV286" s="413"/>
      <c r="PUW286" s="413"/>
      <c r="PUX286" s="414"/>
      <c r="PUY286" s="414"/>
      <c r="PUZ286" s="414"/>
      <c r="PVA286" s="414"/>
      <c r="PVB286" s="414"/>
      <c r="PVC286" s="413"/>
      <c r="PVD286" s="413"/>
      <c r="PVE286" s="414"/>
      <c r="PVF286" s="414"/>
      <c r="PVG286" s="413"/>
      <c r="PVH286" s="413"/>
      <c r="PVI286" s="414"/>
      <c r="PVJ286" s="414"/>
      <c r="PVK286" s="413"/>
      <c r="PVL286" s="413"/>
      <c r="PVM286" s="413"/>
      <c r="PVN286" s="413"/>
      <c r="PVO286" s="413"/>
      <c r="PVP286" s="413"/>
      <c r="PVQ286" s="413"/>
      <c r="PVR286" s="414"/>
      <c r="PVS286" s="414"/>
      <c r="PVT286" s="413"/>
      <c r="PVU286" s="413"/>
      <c r="PVV286" s="414"/>
      <c r="PVW286" s="414"/>
      <c r="PVX286" s="413"/>
      <c r="PVY286" s="413"/>
      <c r="PVZ286" s="413"/>
      <c r="PWA286" s="413"/>
      <c r="PWB286" s="413"/>
      <c r="PWC286" s="407"/>
      <c r="PWD286" s="439"/>
      <c r="PWE286" s="413"/>
      <c r="PWF286" s="413"/>
      <c r="PWG286" s="413"/>
      <c r="PWH286" s="413"/>
      <c r="PWI286" s="413"/>
      <c r="PWJ286" s="413"/>
      <c r="PWK286" s="413"/>
      <c r="PWL286" s="412"/>
      <c r="PWM286" s="412"/>
      <c r="PWN286" s="412"/>
      <c r="PWO286" s="412"/>
      <c r="PWP286" s="412"/>
      <c r="PWQ286" s="412"/>
      <c r="PWR286" s="412"/>
      <c r="PWS286" s="412"/>
      <c r="PWT286" s="412"/>
      <c r="PWU286" s="412"/>
      <c r="PWV286" s="412"/>
      <c r="PWW286" s="412"/>
      <c r="PWX286" s="412"/>
      <c r="PWY286" s="412"/>
      <c r="PWZ286" s="412"/>
      <c r="PXA286" s="412"/>
      <c r="PXB286" s="412"/>
      <c r="PXC286" s="412"/>
      <c r="PXD286" s="412"/>
      <c r="PXE286" s="412"/>
      <c r="PXF286" s="412"/>
      <c r="PXG286" s="412"/>
      <c r="PXH286" s="412"/>
      <c r="PXI286" s="412"/>
      <c r="PXJ286" s="412"/>
      <c r="PXK286" s="412"/>
      <c r="PXL286" s="412"/>
      <c r="PXM286" s="412"/>
      <c r="PXN286" s="412"/>
      <c r="PXO286" s="412"/>
      <c r="PXP286" s="412"/>
      <c r="PXQ286" s="412"/>
      <c r="PXR286" s="412"/>
      <c r="PXS286" s="412"/>
      <c r="PXT286" s="412"/>
      <c r="PXU286" s="412"/>
      <c r="PXV286" s="412"/>
      <c r="PXW286" s="412"/>
      <c r="PXX286" s="412"/>
      <c r="PXY286" s="412"/>
      <c r="PXZ286" s="412"/>
      <c r="PYA286" s="412"/>
      <c r="PYB286" s="412"/>
      <c r="PYC286" s="412"/>
      <c r="PYD286" s="413"/>
      <c r="PYE286" s="413"/>
      <c r="PYF286" s="413"/>
      <c r="PYG286" s="413"/>
      <c r="PYH286" s="413"/>
      <c r="PYI286" s="413"/>
      <c r="PYJ286" s="413"/>
      <c r="PYK286" s="413"/>
      <c r="PYL286" s="413"/>
      <c r="PYM286" s="413"/>
      <c r="PYN286" s="413"/>
      <c r="PYO286" s="413"/>
      <c r="PYP286" s="413"/>
      <c r="PYQ286" s="413"/>
      <c r="PYR286" s="413"/>
      <c r="PYS286" s="413"/>
      <c r="PYT286" s="413"/>
      <c r="PYU286" s="413"/>
      <c r="PYV286" s="413"/>
      <c r="PYW286" s="413"/>
      <c r="PYX286" s="413"/>
      <c r="PYY286" s="413"/>
      <c r="PYZ286" s="413"/>
      <c r="PZA286" s="413"/>
      <c r="PZB286" s="414"/>
      <c r="PZC286" s="414"/>
      <c r="PZD286" s="414"/>
      <c r="PZE286" s="414"/>
      <c r="PZF286" s="414"/>
      <c r="PZG286" s="413"/>
      <c r="PZH286" s="413"/>
      <c r="PZI286" s="414"/>
      <c r="PZJ286" s="414"/>
      <c r="PZK286" s="413"/>
      <c r="PZL286" s="413"/>
      <c r="PZM286" s="414"/>
      <c r="PZN286" s="414"/>
      <c r="PZO286" s="413"/>
      <c r="PZP286" s="413"/>
      <c r="PZQ286" s="413"/>
      <c r="PZR286" s="413"/>
      <c r="PZS286" s="413"/>
      <c r="PZT286" s="413"/>
      <c r="PZU286" s="413"/>
      <c r="PZV286" s="414"/>
      <c r="PZW286" s="414"/>
      <c r="PZX286" s="413"/>
      <c r="PZY286" s="413"/>
      <c r="PZZ286" s="414"/>
      <c r="QAA286" s="414"/>
      <c r="QAB286" s="413"/>
      <c r="QAC286" s="413"/>
      <c r="QAD286" s="413"/>
      <c r="QAE286" s="413"/>
      <c r="QAF286" s="413"/>
      <c r="QAG286" s="407"/>
      <c r="QAH286" s="439"/>
      <c r="QAI286" s="413"/>
      <c r="QAJ286" s="413"/>
      <c r="QAK286" s="413"/>
      <c r="QAL286" s="413"/>
      <c r="QAM286" s="413"/>
      <c r="QAN286" s="413"/>
      <c r="QAO286" s="413"/>
      <c r="QAP286" s="412"/>
      <c r="QAQ286" s="412"/>
      <c r="QAR286" s="412"/>
      <c r="QAS286" s="412"/>
      <c r="QAT286" s="412"/>
      <c r="QAU286" s="412"/>
      <c r="QAV286" s="412"/>
      <c r="QAW286" s="412"/>
      <c r="QAX286" s="412"/>
      <c r="QAY286" s="412"/>
      <c r="QAZ286" s="412"/>
      <c r="QBA286" s="412"/>
      <c r="QBB286" s="412"/>
      <c r="QBC286" s="412"/>
      <c r="QBD286" s="412"/>
      <c r="QBE286" s="412"/>
      <c r="QBF286" s="412"/>
      <c r="QBG286" s="412"/>
      <c r="QBH286" s="412"/>
      <c r="QBI286" s="412"/>
      <c r="QBJ286" s="412"/>
      <c r="QBK286" s="412"/>
      <c r="QBL286" s="412"/>
      <c r="QBM286" s="412"/>
      <c r="QBN286" s="412"/>
      <c r="QBO286" s="412"/>
      <c r="QBP286" s="412"/>
      <c r="QBQ286" s="412"/>
      <c r="QBR286" s="412"/>
      <c r="QBS286" s="412"/>
      <c r="QBT286" s="412"/>
      <c r="QBU286" s="412"/>
      <c r="QBV286" s="412"/>
      <c r="QBW286" s="412"/>
      <c r="QBX286" s="412"/>
      <c r="QBY286" s="412"/>
      <c r="QBZ286" s="412"/>
      <c r="QCA286" s="412"/>
      <c r="QCB286" s="412"/>
      <c r="QCC286" s="412"/>
      <c r="QCD286" s="412"/>
      <c r="QCE286" s="412"/>
      <c r="QCF286" s="412"/>
      <c r="QCG286" s="412"/>
      <c r="QCH286" s="413"/>
      <c r="QCI286" s="413"/>
      <c r="QCJ286" s="413"/>
      <c r="QCK286" s="413"/>
      <c r="QCL286" s="413"/>
      <c r="QCM286" s="413"/>
      <c r="QCN286" s="413"/>
      <c r="QCO286" s="413"/>
      <c r="QCP286" s="413"/>
      <c r="QCQ286" s="413"/>
      <c r="QCR286" s="413"/>
      <c r="QCS286" s="413"/>
      <c r="QCT286" s="413"/>
      <c r="QCU286" s="413"/>
      <c r="QCV286" s="413"/>
      <c r="QCW286" s="413"/>
      <c r="QCX286" s="413"/>
      <c r="QCY286" s="413"/>
      <c r="QCZ286" s="413"/>
      <c r="QDA286" s="413"/>
      <c r="QDB286" s="413"/>
      <c r="QDC286" s="413"/>
      <c r="QDD286" s="413"/>
      <c r="QDE286" s="413"/>
      <c r="QDF286" s="414"/>
      <c r="QDG286" s="414"/>
      <c r="QDH286" s="414"/>
      <c r="QDI286" s="414"/>
      <c r="QDJ286" s="414"/>
      <c r="QDK286" s="413"/>
      <c r="QDL286" s="413"/>
      <c r="QDM286" s="414"/>
      <c r="QDN286" s="414"/>
      <c r="QDO286" s="413"/>
      <c r="QDP286" s="413"/>
      <c r="QDQ286" s="414"/>
      <c r="QDR286" s="414"/>
      <c r="QDS286" s="413"/>
      <c r="QDT286" s="413"/>
      <c r="QDU286" s="413"/>
      <c r="QDV286" s="413"/>
      <c r="QDW286" s="413"/>
      <c r="QDX286" s="413"/>
      <c r="QDY286" s="413"/>
      <c r="QDZ286" s="414"/>
      <c r="QEA286" s="414"/>
      <c r="QEB286" s="413"/>
      <c r="QEC286" s="413"/>
      <c r="QED286" s="414"/>
      <c r="QEE286" s="414"/>
      <c r="QEF286" s="413"/>
      <c r="QEG286" s="413"/>
      <c r="QEH286" s="413"/>
      <c r="QEI286" s="413"/>
      <c r="QEJ286" s="413"/>
      <c r="QEK286" s="407"/>
      <c r="QEL286" s="439"/>
      <c r="QEM286" s="413"/>
      <c r="QEN286" s="413"/>
      <c r="QEO286" s="413"/>
      <c r="QEP286" s="413"/>
      <c r="QEQ286" s="413"/>
      <c r="QER286" s="413"/>
      <c r="QES286" s="413"/>
      <c r="QET286" s="412"/>
      <c r="QEU286" s="412"/>
      <c r="QEV286" s="412"/>
      <c r="QEW286" s="412"/>
      <c r="QEX286" s="412"/>
      <c r="QEY286" s="412"/>
      <c r="QEZ286" s="412"/>
      <c r="QFA286" s="412"/>
      <c r="QFB286" s="412"/>
      <c r="QFC286" s="412"/>
      <c r="QFD286" s="412"/>
      <c r="QFE286" s="412"/>
      <c r="QFF286" s="412"/>
      <c r="QFG286" s="412"/>
      <c r="QFH286" s="412"/>
      <c r="QFI286" s="412"/>
      <c r="QFJ286" s="412"/>
      <c r="QFK286" s="412"/>
      <c r="QFL286" s="412"/>
      <c r="QFM286" s="412"/>
      <c r="QFN286" s="412"/>
      <c r="QFO286" s="412"/>
      <c r="QFP286" s="412"/>
      <c r="QFQ286" s="412"/>
      <c r="QFR286" s="412"/>
      <c r="QFS286" s="412"/>
      <c r="QFT286" s="412"/>
      <c r="QFU286" s="412"/>
      <c r="QFV286" s="412"/>
      <c r="QFW286" s="412"/>
      <c r="QFX286" s="412"/>
      <c r="QFY286" s="412"/>
      <c r="QFZ286" s="412"/>
      <c r="QGA286" s="412"/>
      <c r="QGB286" s="412"/>
      <c r="QGC286" s="412"/>
      <c r="QGD286" s="412"/>
      <c r="QGE286" s="412"/>
      <c r="QGF286" s="412"/>
      <c r="QGG286" s="412"/>
      <c r="QGH286" s="412"/>
      <c r="QGI286" s="412"/>
      <c r="QGJ286" s="412"/>
      <c r="QGK286" s="412"/>
      <c r="QGL286" s="413"/>
      <c r="QGM286" s="413"/>
      <c r="QGN286" s="413"/>
      <c r="QGO286" s="413"/>
      <c r="QGP286" s="413"/>
      <c r="QGQ286" s="413"/>
      <c r="QGR286" s="413"/>
      <c r="QGS286" s="413"/>
      <c r="QGT286" s="413"/>
      <c r="QGU286" s="413"/>
      <c r="QGV286" s="413"/>
      <c r="QGW286" s="413"/>
      <c r="QGX286" s="413"/>
      <c r="QGY286" s="413"/>
      <c r="QGZ286" s="413"/>
      <c r="QHA286" s="413"/>
      <c r="QHB286" s="413"/>
      <c r="QHC286" s="413"/>
      <c r="QHD286" s="413"/>
      <c r="QHE286" s="413"/>
      <c r="QHF286" s="413"/>
      <c r="QHG286" s="413"/>
      <c r="QHH286" s="413"/>
      <c r="QHI286" s="413"/>
      <c r="QHJ286" s="414"/>
      <c r="QHK286" s="414"/>
      <c r="QHL286" s="414"/>
      <c r="QHM286" s="414"/>
      <c r="QHN286" s="414"/>
      <c r="QHO286" s="413"/>
      <c r="QHP286" s="413"/>
      <c r="QHQ286" s="414"/>
      <c r="QHR286" s="414"/>
      <c r="QHS286" s="413"/>
      <c r="QHT286" s="413"/>
      <c r="QHU286" s="414"/>
      <c r="QHV286" s="414"/>
      <c r="QHW286" s="413"/>
      <c r="QHX286" s="413"/>
      <c r="QHY286" s="413"/>
      <c r="QHZ286" s="413"/>
      <c r="QIA286" s="413"/>
      <c r="QIB286" s="413"/>
      <c r="QIC286" s="413"/>
      <c r="QID286" s="414"/>
      <c r="QIE286" s="414"/>
      <c r="QIF286" s="413"/>
      <c r="QIG286" s="413"/>
      <c r="QIH286" s="414"/>
      <c r="QII286" s="414"/>
      <c r="QIJ286" s="413"/>
      <c r="QIK286" s="413"/>
      <c r="QIL286" s="413"/>
      <c r="QIM286" s="413"/>
      <c r="QIN286" s="413"/>
      <c r="QIO286" s="407"/>
      <c r="QIP286" s="439"/>
      <c r="QIQ286" s="413"/>
      <c r="QIR286" s="413"/>
      <c r="QIS286" s="413"/>
      <c r="QIT286" s="413"/>
      <c r="QIU286" s="413"/>
      <c r="QIV286" s="413"/>
      <c r="QIW286" s="413"/>
      <c r="QIX286" s="412"/>
      <c r="QIY286" s="412"/>
      <c r="QIZ286" s="412"/>
      <c r="QJA286" s="412"/>
      <c r="QJB286" s="412"/>
      <c r="QJC286" s="412"/>
      <c r="QJD286" s="412"/>
      <c r="QJE286" s="412"/>
      <c r="QJF286" s="412"/>
      <c r="QJG286" s="412"/>
      <c r="QJH286" s="412"/>
      <c r="QJI286" s="412"/>
      <c r="QJJ286" s="412"/>
      <c r="QJK286" s="412"/>
      <c r="QJL286" s="412"/>
      <c r="QJM286" s="412"/>
      <c r="QJN286" s="412"/>
      <c r="QJO286" s="412"/>
      <c r="QJP286" s="412"/>
      <c r="QJQ286" s="412"/>
      <c r="QJR286" s="412"/>
      <c r="QJS286" s="412"/>
      <c r="QJT286" s="412"/>
      <c r="QJU286" s="412"/>
      <c r="QJV286" s="412"/>
      <c r="QJW286" s="412"/>
      <c r="QJX286" s="412"/>
      <c r="QJY286" s="412"/>
      <c r="QJZ286" s="412"/>
      <c r="QKA286" s="412"/>
      <c r="QKB286" s="412"/>
      <c r="QKC286" s="412"/>
      <c r="QKD286" s="412"/>
      <c r="QKE286" s="412"/>
      <c r="QKF286" s="412"/>
      <c r="QKG286" s="412"/>
      <c r="QKH286" s="412"/>
      <c r="QKI286" s="412"/>
      <c r="QKJ286" s="412"/>
      <c r="QKK286" s="412"/>
      <c r="QKL286" s="412"/>
      <c r="QKM286" s="412"/>
      <c r="QKN286" s="412"/>
      <c r="QKO286" s="412"/>
      <c r="QKP286" s="413"/>
      <c r="QKQ286" s="413"/>
      <c r="QKR286" s="413"/>
      <c r="QKS286" s="413"/>
      <c r="QKT286" s="413"/>
      <c r="QKU286" s="413"/>
      <c r="QKV286" s="413"/>
      <c r="QKW286" s="413"/>
      <c r="QKX286" s="413"/>
      <c r="QKY286" s="413"/>
      <c r="QKZ286" s="413"/>
      <c r="QLA286" s="413"/>
      <c r="QLB286" s="413"/>
      <c r="QLC286" s="413"/>
      <c r="QLD286" s="413"/>
      <c r="QLE286" s="413"/>
      <c r="QLF286" s="413"/>
      <c r="QLG286" s="413"/>
      <c r="QLH286" s="413"/>
      <c r="QLI286" s="413"/>
      <c r="QLJ286" s="413"/>
      <c r="QLK286" s="413"/>
      <c r="QLL286" s="413"/>
      <c r="QLM286" s="413"/>
      <c r="QLN286" s="414"/>
      <c r="QLO286" s="414"/>
      <c r="QLP286" s="414"/>
      <c r="QLQ286" s="414"/>
      <c r="QLR286" s="414"/>
      <c r="QLS286" s="413"/>
      <c r="QLT286" s="413"/>
      <c r="QLU286" s="414"/>
      <c r="QLV286" s="414"/>
      <c r="QLW286" s="413"/>
      <c r="QLX286" s="413"/>
      <c r="QLY286" s="414"/>
      <c r="QLZ286" s="414"/>
      <c r="QMA286" s="413"/>
      <c r="QMB286" s="413"/>
      <c r="QMC286" s="413"/>
      <c r="QMD286" s="413"/>
      <c r="QME286" s="413"/>
      <c r="QMF286" s="413"/>
      <c r="QMG286" s="413"/>
      <c r="QMH286" s="414"/>
      <c r="QMI286" s="414"/>
      <c r="QMJ286" s="413"/>
      <c r="QMK286" s="413"/>
      <c r="QML286" s="414"/>
      <c r="QMM286" s="414"/>
      <c r="QMN286" s="413"/>
      <c r="QMO286" s="413"/>
      <c r="QMP286" s="413"/>
      <c r="QMQ286" s="413"/>
      <c r="QMR286" s="413"/>
      <c r="QMS286" s="407"/>
      <c r="QMT286" s="439"/>
      <c r="QMU286" s="413"/>
      <c r="QMV286" s="413"/>
      <c r="QMW286" s="413"/>
      <c r="QMX286" s="413"/>
      <c r="QMY286" s="413"/>
      <c r="QMZ286" s="413"/>
      <c r="QNA286" s="413"/>
      <c r="QNB286" s="412"/>
      <c r="QNC286" s="412"/>
      <c r="QND286" s="412"/>
      <c r="QNE286" s="412"/>
      <c r="QNF286" s="412"/>
      <c r="QNG286" s="412"/>
      <c r="QNH286" s="412"/>
      <c r="QNI286" s="412"/>
      <c r="QNJ286" s="412"/>
      <c r="QNK286" s="412"/>
      <c r="QNL286" s="412"/>
      <c r="QNM286" s="412"/>
      <c r="QNN286" s="412"/>
      <c r="QNO286" s="412"/>
      <c r="QNP286" s="412"/>
      <c r="QNQ286" s="412"/>
      <c r="QNR286" s="412"/>
      <c r="QNS286" s="412"/>
      <c r="QNT286" s="412"/>
      <c r="QNU286" s="412"/>
      <c r="QNV286" s="412"/>
      <c r="QNW286" s="412"/>
      <c r="QNX286" s="412"/>
      <c r="QNY286" s="412"/>
      <c r="QNZ286" s="412"/>
      <c r="QOA286" s="412"/>
      <c r="QOB286" s="412"/>
      <c r="QOC286" s="412"/>
      <c r="QOD286" s="412"/>
      <c r="QOE286" s="412"/>
      <c r="QOF286" s="412"/>
      <c r="QOG286" s="412"/>
      <c r="QOH286" s="412"/>
      <c r="QOI286" s="412"/>
      <c r="QOJ286" s="412"/>
      <c r="QOK286" s="412"/>
      <c r="QOL286" s="412"/>
      <c r="QOM286" s="412"/>
      <c r="QON286" s="412"/>
      <c r="QOO286" s="412"/>
      <c r="QOP286" s="412"/>
      <c r="QOQ286" s="412"/>
      <c r="QOR286" s="412"/>
      <c r="QOS286" s="412"/>
      <c r="QOT286" s="413"/>
      <c r="QOU286" s="413"/>
      <c r="QOV286" s="413"/>
      <c r="QOW286" s="413"/>
      <c r="QOX286" s="413"/>
      <c r="QOY286" s="413"/>
      <c r="QOZ286" s="413"/>
      <c r="QPA286" s="413"/>
      <c r="QPB286" s="413"/>
      <c r="QPC286" s="413"/>
      <c r="QPD286" s="413"/>
      <c r="QPE286" s="413"/>
      <c r="QPF286" s="413"/>
      <c r="QPG286" s="413"/>
      <c r="QPH286" s="413"/>
      <c r="QPI286" s="413"/>
      <c r="QPJ286" s="413"/>
      <c r="QPK286" s="413"/>
      <c r="QPL286" s="413"/>
      <c r="QPM286" s="413"/>
      <c r="QPN286" s="413"/>
      <c r="QPO286" s="413"/>
      <c r="QPP286" s="413"/>
      <c r="QPQ286" s="413"/>
      <c r="QPR286" s="414"/>
      <c r="QPS286" s="414"/>
      <c r="QPT286" s="414"/>
      <c r="QPU286" s="414"/>
      <c r="QPV286" s="414"/>
      <c r="QPW286" s="413"/>
      <c r="QPX286" s="413"/>
      <c r="QPY286" s="414"/>
      <c r="QPZ286" s="414"/>
      <c r="QQA286" s="413"/>
      <c r="QQB286" s="413"/>
      <c r="QQC286" s="414"/>
      <c r="QQD286" s="414"/>
      <c r="QQE286" s="413"/>
      <c r="QQF286" s="413"/>
      <c r="QQG286" s="413"/>
      <c r="QQH286" s="413"/>
      <c r="QQI286" s="413"/>
      <c r="QQJ286" s="413"/>
      <c r="QQK286" s="413"/>
      <c r="QQL286" s="414"/>
      <c r="QQM286" s="414"/>
      <c r="QQN286" s="413"/>
      <c r="QQO286" s="413"/>
      <c r="QQP286" s="414"/>
      <c r="QQQ286" s="414"/>
      <c r="QQR286" s="413"/>
      <c r="QQS286" s="413"/>
      <c r="QQT286" s="413"/>
      <c r="QQU286" s="413"/>
      <c r="QQV286" s="413"/>
      <c r="QQW286" s="407"/>
      <c r="QQX286" s="439"/>
      <c r="QQY286" s="413"/>
      <c r="QQZ286" s="413"/>
      <c r="QRA286" s="413"/>
      <c r="QRB286" s="413"/>
      <c r="QRC286" s="413"/>
      <c r="QRD286" s="413"/>
      <c r="QRE286" s="413"/>
      <c r="QRF286" s="412"/>
      <c r="QRG286" s="412"/>
      <c r="QRH286" s="412"/>
      <c r="QRI286" s="412"/>
      <c r="QRJ286" s="412"/>
      <c r="QRK286" s="412"/>
      <c r="QRL286" s="412"/>
      <c r="QRM286" s="412"/>
      <c r="QRN286" s="412"/>
      <c r="QRO286" s="412"/>
      <c r="QRP286" s="412"/>
      <c r="QRQ286" s="412"/>
      <c r="QRR286" s="412"/>
      <c r="QRS286" s="412"/>
      <c r="QRT286" s="412"/>
      <c r="QRU286" s="412"/>
      <c r="QRV286" s="412"/>
      <c r="QRW286" s="412"/>
      <c r="QRX286" s="412"/>
      <c r="QRY286" s="412"/>
      <c r="QRZ286" s="412"/>
      <c r="QSA286" s="412"/>
      <c r="QSB286" s="412"/>
      <c r="QSC286" s="412"/>
      <c r="QSD286" s="412"/>
      <c r="QSE286" s="412"/>
      <c r="QSF286" s="412"/>
      <c r="QSG286" s="412"/>
      <c r="QSH286" s="412"/>
      <c r="QSI286" s="412"/>
      <c r="QSJ286" s="412"/>
      <c r="QSK286" s="412"/>
      <c r="QSL286" s="412"/>
      <c r="QSM286" s="412"/>
      <c r="QSN286" s="412"/>
      <c r="QSO286" s="412"/>
      <c r="QSP286" s="412"/>
      <c r="QSQ286" s="412"/>
      <c r="QSR286" s="412"/>
      <c r="QSS286" s="412"/>
      <c r="QST286" s="412"/>
      <c r="QSU286" s="412"/>
      <c r="QSV286" s="412"/>
      <c r="QSW286" s="412"/>
      <c r="QSX286" s="413"/>
      <c r="QSY286" s="413"/>
      <c r="QSZ286" s="413"/>
      <c r="QTA286" s="413"/>
      <c r="QTB286" s="413"/>
      <c r="QTC286" s="413"/>
      <c r="QTD286" s="413"/>
      <c r="QTE286" s="413"/>
      <c r="QTF286" s="413"/>
      <c r="QTG286" s="413"/>
      <c r="QTH286" s="413"/>
      <c r="QTI286" s="413"/>
      <c r="QTJ286" s="413"/>
      <c r="QTK286" s="413"/>
      <c r="QTL286" s="413"/>
      <c r="QTM286" s="413"/>
      <c r="QTN286" s="413"/>
      <c r="QTO286" s="413"/>
      <c r="QTP286" s="413"/>
      <c r="QTQ286" s="413"/>
      <c r="QTR286" s="413"/>
      <c r="QTS286" s="413"/>
      <c r="QTT286" s="413"/>
      <c r="QTU286" s="413"/>
      <c r="QTV286" s="414"/>
      <c r="QTW286" s="414"/>
      <c r="QTX286" s="414"/>
      <c r="QTY286" s="414"/>
      <c r="QTZ286" s="414"/>
      <c r="QUA286" s="413"/>
      <c r="QUB286" s="413"/>
      <c r="QUC286" s="414"/>
      <c r="QUD286" s="414"/>
      <c r="QUE286" s="413"/>
      <c r="QUF286" s="413"/>
      <c r="QUG286" s="414"/>
      <c r="QUH286" s="414"/>
      <c r="QUI286" s="413"/>
      <c r="QUJ286" s="413"/>
      <c r="QUK286" s="413"/>
      <c r="QUL286" s="413"/>
      <c r="QUM286" s="413"/>
      <c r="QUN286" s="413"/>
      <c r="QUO286" s="413"/>
      <c r="QUP286" s="414"/>
      <c r="QUQ286" s="414"/>
      <c r="QUR286" s="413"/>
      <c r="QUS286" s="413"/>
      <c r="QUT286" s="414"/>
      <c r="QUU286" s="414"/>
      <c r="QUV286" s="413"/>
      <c r="QUW286" s="413"/>
      <c r="QUX286" s="413"/>
      <c r="QUY286" s="413"/>
      <c r="QUZ286" s="413"/>
      <c r="QVA286" s="407"/>
      <c r="QVB286" s="439"/>
      <c r="QVC286" s="413"/>
      <c r="QVD286" s="413"/>
      <c r="QVE286" s="413"/>
      <c r="QVF286" s="413"/>
      <c r="QVG286" s="413"/>
      <c r="QVH286" s="413"/>
      <c r="QVI286" s="413"/>
      <c r="QVJ286" s="412"/>
      <c r="QVK286" s="412"/>
      <c r="QVL286" s="412"/>
      <c r="QVM286" s="412"/>
      <c r="QVN286" s="412"/>
      <c r="QVO286" s="412"/>
      <c r="QVP286" s="412"/>
      <c r="QVQ286" s="412"/>
      <c r="QVR286" s="412"/>
      <c r="QVS286" s="412"/>
      <c r="QVT286" s="412"/>
      <c r="QVU286" s="412"/>
      <c r="QVV286" s="412"/>
      <c r="QVW286" s="412"/>
      <c r="QVX286" s="412"/>
      <c r="QVY286" s="412"/>
      <c r="QVZ286" s="412"/>
      <c r="QWA286" s="412"/>
      <c r="QWB286" s="412"/>
      <c r="QWC286" s="412"/>
      <c r="QWD286" s="412"/>
      <c r="QWE286" s="412"/>
      <c r="QWF286" s="412"/>
      <c r="QWG286" s="412"/>
      <c r="QWH286" s="412"/>
      <c r="QWI286" s="412"/>
      <c r="QWJ286" s="412"/>
      <c r="QWK286" s="412"/>
      <c r="QWL286" s="412"/>
      <c r="QWM286" s="412"/>
      <c r="QWN286" s="412"/>
      <c r="QWO286" s="412"/>
      <c r="QWP286" s="412"/>
      <c r="QWQ286" s="412"/>
      <c r="QWR286" s="412"/>
      <c r="QWS286" s="412"/>
      <c r="QWT286" s="412"/>
      <c r="QWU286" s="412"/>
      <c r="QWV286" s="412"/>
      <c r="QWW286" s="412"/>
      <c r="QWX286" s="412"/>
      <c r="QWY286" s="412"/>
      <c r="QWZ286" s="412"/>
      <c r="QXA286" s="412"/>
      <c r="QXB286" s="413"/>
      <c r="QXC286" s="413"/>
      <c r="QXD286" s="413"/>
      <c r="QXE286" s="413"/>
      <c r="QXF286" s="413"/>
      <c r="QXG286" s="413"/>
      <c r="QXH286" s="413"/>
      <c r="QXI286" s="413"/>
      <c r="QXJ286" s="413"/>
      <c r="QXK286" s="413"/>
      <c r="QXL286" s="413"/>
      <c r="QXM286" s="413"/>
      <c r="QXN286" s="413"/>
      <c r="QXO286" s="413"/>
      <c r="QXP286" s="413"/>
      <c r="QXQ286" s="413"/>
      <c r="QXR286" s="413"/>
      <c r="QXS286" s="413"/>
      <c r="QXT286" s="413"/>
      <c r="QXU286" s="413"/>
      <c r="QXV286" s="413"/>
      <c r="QXW286" s="413"/>
      <c r="QXX286" s="413"/>
      <c r="QXY286" s="413"/>
      <c r="QXZ286" s="414"/>
      <c r="QYA286" s="414"/>
      <c r="QYB286" s="414"/>
      <c r="QYC286" s="414"/>
      <c r="QYD286" s="414"/>
      <c r="QYE286" s="413"/>
      <c r="QYF286" s="413"/>
      <c r="QYG286" s="414"/>
      <c r="QYH286" s="414"/>
      <c r="QYI286" s="413"/>
      <c r="QYJ286" s="413"/>
      <c r="QYK286" s="414"/>
      <c r="QYL286" s="414"/>
      <c r="QYM286" s="413"/>
      <c r="QYN286" s="413"/>
      <c r="QYO286" s="413"/>
      <c r="QYP286" s="413"/>
      <c r="QYQ286" s="413"/>
      <c r="QYR286" s="413"/>
      <c r="QYS286" s="413"/>
      <c r="QYT286" s="414"/>
      <c r="QYU286" s="414"/>
      <c r="QYV286" s="413"/>
      <c r="QYW286" s="413"/>
      <c r="QYX286" s="414"/>
      <c r="QYY286" s="414"/>
      <c r="QYZ286" s="413"/>
      <c r="QZA286" s="413"/>
      <c r="QZB286" s="413"/>
      <c r="QZC286" s="413"/>
      <c r="QZD286" s="413"/>
      <c r="QZE286" s="407"/>
      <c r="QZF286" s="439"/>
      <c r="QZG286" s="413"/>
      <c r="QZH286" s="413"/>
      <c r="QZI286" s="413"/>
      <c r="QZJ286" s="413"/>
      <c r="QZK286" s="413"/>
      <c r="QZL286" s="413"/>
      <c r="QZM286" s="413"/>
      <c r="QZN286" s="412"/>
      <c r="QZO286" s="412"/>
      <c r="QZP286" s="412"/>
      <c r="QZQ286" s="412"/>
      <c r="QZR286" s="412"/>
      <c r="QZS286" s="412"/>
      <c r="QZT286" s="412"/>
      <c r="QZU286" s="412"/>
      <c r="QZV286" s="412"/>
      <c r="QZW286" s="412"/>
      <c r="QZX286" s="412"/>
      <c r="QZY286" s="412"/>
      <c r="QZZ286" s="412"/>
      <c r="RAA286" s="412"/>
      <c r="RAB286" s="412"/>
      <c r="RAC286" s="412"/>
      <c r="RAD286" s="412"/>
      <c r="RAE286" s="412"/>
      <c r="RAF286" s="412"/>
      <c r="RAG286" s="412"/>
      <c r="RAH286" s="412"/>
      <c r="RAI286" s="412"/>
      <c r="RAJ286" s="412"/>
      <c r="RAK286" s="412"/>
      <c r="RAL286" s="412"/>
      <c r="RAM286" s="412"/>
      <c r="RAN286" s="412"/>
      <c r="RAO286" s="412"/>
      <c r="RAP286" s="412"/>
      <c r="RAQ286" s="412"/>
      <c r="RAR286" s="412"/>
      <c r="RAS286" s="412"/>
      <c r="RAT286" s="412"/>
      <c r="RAU286" s="412"/>
      <c r="RAV286" s="412"/>
      <c r="RAW286" s="412"/>
      <c r="RAX286" s="412"/>
      <c r="RAY286" s="412"/>
      <c r="RAZ286" s="412"/>
      <c r="RBA286" s="412"/>
      <c r="RBB286" s="412"/>
      <c r="RBC286" s="412"/>
      <c r="RBD286" s="412"/>
      <c r="RBE286" s="412"/>
      <c r="RBF286" s="413"/>
      <c r="RBG286" s="413"/>
      <c r="RBH286" s="413"/>
      <c r="RBI286" s="413"/>
      <c r="RBJ286" s="413"/>
      <c r="RBK286" s="413"/>
      <c r="RBL286" s="413"/>
      <c r="RBM286" s="413"/>
      <c r="RBN286" s="413"/>
      <c r="RBO286" s="413"/>
      <c r="RBP286" s="413"/>
      <c r="RBQ286" s="413"/>
      <c r="RBR286" s="413"/>
      <c r="RBS286" s="413"/>
      <c r="RBT286" s="413"/>
      <c r="RBU286" s="413"/>
      <c r="RBV286" s="413"/>
      <c r="RBW286" s="413"/>
      <c r="RBX286" s="413"/>
      <c r="RBY286" s="413"/>
      <c r="RBZ286" s="413"/>
      <c r="RCA286" s="413"/>
      <c r="RCB286" s="413"/>
    </row>
    <row r="287" spans="1:12248" s="71" customFormat="1" ht="36.75" hidden="1" customHeight="1" x14ac:dyDescent="0.3">
      <c r="B287" s="216"/>
      <c r="C287" s="129" t="s">
        <v>108</v>
      </c>
      <c r="D287" s="188">
        <f t="shared" ref="D287:D304" si="220">E287</f>
        <v>317321.8</v>
      </c>
      <c r="E287" s="188">
        <v>317321.8</v>
      </c>
      <c r="F287" s="188"/>
      <c r="G287" s="189"/>
      <c r="H287" s="276"/>
      <c r="I287" s="276"/>
      <c r="J287" s="567">
        <f t="shared" si="203"/>
        <v>0</v>
      </c>
      <c r="K287" s="188">
        <v>317321.8</v>
      </c>
      <c r="L287" s="43"/>
      <c r="M287" s="130"/>
      <c r="N287" s="603" t="e">
        <f t="shared" si="215"/>
        <v>#DIV/0!</v>
      </c>
      <c r="O287" s="37"/>
      <c r="P287" s="43"/>
      <c r="Q287" s="43"/>
      <c r="R287" s="43"/>
      <c r="S287" s="130">
        <f t="shared" si="208"/>
        <v>0</v>
      </c>
      <c r="T287" s="43"/>
      <c r="U287" s="130"/>
      <c r="V287" s="629">
        <f t="shared" si="210"/>
        <v>0</v>
      </c>
      <c r="W287" s="130"/>
      <c r="X287" s="43"/>
      <c r="Y287" s="37"/>
      <c r="Z287" s="629" t="e">
        <f t="shared" si="211"/>
        <v>#DIV/0!</v>
      </c>
      <c r="AA287" s="43"/>
      <c r="AB287" s="43"/>
      <c r="AC287" s="458">
        <f t="shared" si="207"/>
        <v>0</v>
      </c>
      <c r="AD287" s="622">
        <f t="shared" si="205"/>
        <v>0</v>
      </c>
      <c r="AE287" s="43"/>
      <c r="AF287" s="43"/>
      <c r="AG287" s="130"/>
      <c r="AH287" s="622" t="e">
        <f t="shared" si="206"/>
        <v>#DIV/0!</v>
      </c>
      <c r="AI287" s="37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130"/>
      <c r="AV287" s="130">
        <f t="shared" ref="AV287:AV304" si="221">AW287</f>
        <v>317321.8</v>
      </c>
      <c r="AW287" s="130">
        <v>317321.8</v>
      </c>
      <c r="AX287" s="130"/>
      <c r="AY287" s="37"/>
      <c r="AZ287" s="43"/>
      <c r="BA287" s="306">
        <f t="shared" si="216"/>
        <v>0</v>
      </c>
      <c r="BB287" s="43"/>
      <c r="BC287" s="43"/>
      <c r="BD287" s="43"/>
      <c r="BE287" s="130">
        <f t="shared" si="217"/>
        <v>317321.8</v>
      </c>
      <c r="BF287" s="130">
        <f t="shared" si="218"/>
        <v>317321.8</v>
      </c>
      <c r="BG287" s="37">
        <f t="shared" si="219"/>
        <v>0</v>
      </c>
      <c r="BH287" s="43"/>
      <c r="BI287" s="130">
        <f t="shared" ref="BI287:BI304" si="222">BJ287</f>
        <v>0</v>
      </c>
      <c r="BJ287" s="130">
        <v>0</v>
      </c>
      <c r="BK287" s="130"/>
      <c r="BL287" s="37"/>
      <c r="BM287" s="43"/>
      <c r="BN287" s="130"/>
      <c r="BO287" s="130">
        <f t="shared" ref="BO287:BO304" si="223">BP287</f>
        <v>0</v>
      </c>
      <c r="BP287" s="130">
        <v>0</v>
      </c>
      <c r="BQ287" s="130"/>
      <c r="BR287" s="37"/>
      <c r="BS287" s="43"/>
      <c r="BT287" s="37"/>
      <c r="BU287" s="43"/>
      <c r="BV287" s="130">
        <f t="shared" ref="BV287:BV304" si="224">BW287</f>
        <v>0</v>
      </c>
      <c r="BW287" s="130">
        <v>0</v>
      </c>
      <c r="BX287" s="130"/>
      <c r="BY287" s="37"/>
      <c r="BZ287" s="43"/>
      <c r="CA287" s="130">
        <f t="shared" si="213"/>
        <v>0</v>
      </c>
      <c r="CB287" s="188"/>
      <c r="CC287" s="189"/>
      <c r="CD287" s="276"/>
      <c r="CE287" s="130">
        <f t="shared" si="214"/>
        <v>0</v>
      </c>
      <c r="CF287" s="188"/>
      <c r="CG287" s="188"/>
      <c r="CH287" s="189"/>
      <c r="CI287" s="276"/>
      <c r="CJ287" s="130"/>
      <c r="CK287" s="130">
        <f t="shared" ref="CK287:CK304" si="225">CL287</f>
        <v>0</v>
      </c>
      <c r="CL287" s="130">
        <v>0</v>
      </c>
      <c r="CM287" s="130"/>
      <c r="CN287" s="37"/>
      <c r="CO287" s="43"/>
    </row>
    <row r="288" spans="1:12248" s="71" customFormat="1" ht="36.75" hidden="1" customHeight="1" x14ac:dyDescent="0.3">
      <c r="B288" s="216"/>
      <c r="C288" s="129" t="s">
        <v>108</v>
      </c>
      <c r="D288" s="188">
        <f t="shared" si="220"/>
        <v>0</v>
      </c>
      <c r="E288" s="188"/>
      <c r="F288" s="188"/>
      <c r="G288" s="189"/>
      <c r="H288" s="276"/>
      <c r="I288" s="276"/>
      <c r="J288" s="567" t="e">
        <f t="shared" si="203"/>
        <v>#DIV/0!</v>
      </c>
      <c r="K288" s="188"/>
      <c r="L288" s="43"/>
      <c r="M288" s="130"/>
      <c r="N288" s="603" t="e">
        <f t="shared" si="215"/>
        <v>#DIV/0!</v>
      </c>
      <c r="O288" s="37"/>
      <c r="P288" s="43"/>
      <c r="Q288" s="43"/>
      <c r="R288" s="43"/>
      <c r="S288" s="130">
        <f t="shared" si="208"/>
        <v>0</v>
      </c>
      <c r="T288" s="43"/>
      <c r="U288" s="130"/>
      <c r="V288" s="629" t="e">
        <f t="shared" si="210"/>
        <v>#DIV/0!</v>
      </c>
      <c r="W288" s="130"/>
      <c r="X288" s="43"/>
      <c r="Y288" s="37"/>
      <c r="Z288" s="629" t="e">
        <f t="shared" si="211"/>
        <v>#DIV/0!</v>
      </c>
      <c r="AA288" s="43"/>
      <c r="AB288" s="43"/>
      <c r="AC288" s="458">
        <f t="shared" si="207"/>
        <v>0</v>
      </c>
      <c r="AD288" s="622" t="e">
        <f t="shared" si="205"/>
        <v>#DIV/0!</v>
      </c>
      <c r="AE288" s="43"/>
      <c r="AF288" s="43"/>
      <c r="AG288" s="130"/>
      <c r="AH288" s="622" t="e">
        <f t="shared" si="206"/>
        <v>#DIV/0!</v>
      </c>
      <c r="AI288" s="37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130"/>
      <c r="AV288" s="130">
        <f t="shared" si="221"/>
        <v>0</v>
      </c>
      <c r="AW288" s="130"/>
      <c r="AX288" s="130"/>
      <c r="AY288" s="37"/>
      <c r="AZ288" s="43"/>
      <c r="BA288" s="306">
        <f t="shared" si="216"/>
        <v>0</v>
      </c>
      <c r="BB288" s="43"/>
      <c r="BC288" s="43"/>
      <c r="BD288" s="43"/>
      <c r="BE288" s="130">
        <f t="shared" si="217"/>
        <v>0</v>
      </c>
      <c r="BF288" s="130">
        <f t="shared" si="218"/>
        <v>0</v>
      </c>
      <c r="BG288" s="37">
        <f t="shared" si="219"/>
        <v>0</v>
      </c>
      <c r="BH288" s="43"/>
      <c r="BI288" s="130">
        <f t="shared" si="222"/>
        <v>0</v>
      </c>
      <c r="BJ288" s="130"/>
      <c r="BK288" s="130"/>
      <c r="BL288" s="37"/>
      <c r="BM288" s="43"/>
      <c r="BN288" s="130"/>
      <c r="BO288" s="130">
        <f t="shared" si="223"/>
        <v>0</v>
      </c>
      <c r="BP288" s="130"/>
      <c r="BQ288" s="130"/>
      <c r="BR288" s="37"/>
      <c r="BS288" s="43"/>
      <c r="BT288" s="37"/>
      <c r="BU288" s="43"/>
      <c r="BV288" s="130">
        <f t="shared" si="224"/>
        <v>0</v>
      </c>
      <c r="BW288" s="130"/>
      <c r="BX288" s="130"/>
      <c r="BY288" s="37"/>
      <c r="BZ288" s="43"/>
      <c r="CA288" s="130">
        <f t="shared" si="213"/>
        <v>0</v>
      </c>
      <c r="CB288" s="188"/>
      <c r="CC288" s="189"/>
      <c r="CD288" s="276"/>
      <c r="CE288" s="130">
        <f t="shared" si="214"/>
        <v>0</v>
      </c>
      <c r="CF288" s="188"/>
      <c r="CG288" s="188"/>
      <c r="CH288" s="189"/>
      <c r="CI288" s="276"/>
      <c r="CJ288" s="130"/>
      <c r="CK288" s="130">
        <f t="shared" si="225"/>
        <v>0</v>
      </c>
      <c r="CL288" s="130"/>
      <c r="CM288" s="130"/>
      <c r="CN288" s="37"/>
      <c r="CO288" s="43"/>
    </row>
    <row r="289" spans="2:93" s="71" customFormat="1" ht="91.5" hidden="1" customHeight="1" x14ac:dyDescent="0.3">
      <c r="B289" s="217" t="s">
        <v>12</v>
      </c>
      <c r="C289" s="129" t="s">
        <v>108</v>
      </c>
      <c r="D289" s="188">
        <f t="shared" si="220"/>
        <v>0</v>
      </c>
      <c r="E289" s="188"/>
      <c r="F289" s="188"/>
      <c r="G289" s="189"/>
      <c r="H289" s="276"/>
      <c r="I289" s="276"/>
      <c r="J289" s="567" t="e">
        <f t="shared" si="203"/>
        <v>#DIV/0!</v>
      </c>
      <c r="K289" s="188"/>
      <c r="L289" s="43"/>
      <c r="M289" s="130"/>
      <c r="N289" s="603" t="e">
        <f t="shared" si="215"/>
        <v>#DIV/0!</v>
      </c>
      <c r="O289" s="37"/>
      <c r="P289" s="43"/>
      <c r="Q289" s="43"/>
      <c r="R289" s="43"/>
      <c r="S289" s="130">
        <f t="shared" si="208"/>
        <v>0</v>
      </c>
      <c r="T289" s="43"/>
      <c r="U289" s="130"/>
      <c r="V289" s="629" t="e">
        <f t="shared" si="210"/>
        <v>#DIV/0!</v>
      </c>
      <c r="W289" s="130"/>
      <c r="X289" s="43"/>
      <c r="Y289" s="37"/>
      <c r="Z289" s="629" t="e">
        <f t="shared" si="211"/>
        <v>#DIV/0!</v>
      </c>
      <c r="AA289" s="43"/>
      <c r="AB289" s="43"/>
      <c r="AC289" s="458">
        <f t="shared" si="207"/>
        <v>0</v>
      </c>
      <c r="AD289" s="622" t="e">
        <f t="shared" si="205"/>
        <v>#DIV/0!</v>
      </c>
      <c r="AE289" s="43"/>
      <c r="AF289" s="43"/>
      <c r="AG289" s="130"/>
      <c r="AH289" s="622" t="e">
        <f t="shared" si="206"/>
        <v>#DIV/0!</v>
      </c>
      <c r="AI289" s="37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130"/>
      <c r="AV289" s="130">
        <f t="shared" si="221"/>
        <v>0</v>
      </c>
      <c r="AW289" s="130"/>
      <c r="AX289" s="130"/>
      <c r="AY289" s="37"/>
      <c r="AZ289" s="43"/>
      <c r="BA289" s="306">
        <f t="shared" si="216"/>
        <v>0</v>
      </c>
      <c r="BB289" s="43"/>
      <c r="BC289" s="43"/>
      <c r="BD289" s="43"/>
      <c r="BE289" s="130">
        <f t="shared" si="217"/>
        <v>0</v>
      </c>
      <c r="BF289" s="130">
        <f t="shared" si="218"/>
        <v>0</v>
      </c>
      <c r="BG289" s="37">
        <f t="shared" si="219"/>
        <v>0</v>
      </c>
      <c r="BH289" s="43"/>
      <c r="BI289" s="130">
        <f t="shared" si="222"/>
        <v>0</v>
      </c>
      <c r="BJ289" s="130"/>
      <c r="BK289" s="130"/>
      <c r="BL289" s="37"/>
      <c r="BM289" s="43"/>
      <c r="BN289" s="130"/>
      <c r="BO289" s="130">
        <f t="shared" si="223"/>
        <v>0</v>
      </c>
      <c r="BP289" s="130"/>
      <c r="BQ289" s="130"/>
      <c r="BR289" s="37"/>
      <c r="BS289" s="43"/>
      <c r="BT289" s="37"/>
      <c r="BU289" s="43"/>
      <c r="BV289" s="130">
        <f t="shared" si="224"/>
        <v>0</v>
      </c>
      <c r="BW289" s="130"/>
      <c r="BX289" s="130"/>
      <c r="BY289" s="37"/>
      <c r="BZ289" s="43"/>
      <c r="CA289" s="130">
        <f t="shared" si="213"/>
        <v>0</v>
      </c>
      <c r="CB289" s="188"/>
      <c r="CC289" s="189"/>
      <c r="CD289" s="276"/>
      <c r="CE289" s="130">
        <f t="shared" si="214"/>
        <v>0</v>
      </c>
      <c r="CF289" s="188"/>
      <c r="CG289" s="188"/>
      <c r="CH289" s="189"/>
      <c r="CI289" s="276"/>
      <c r="CJ289" s="130"/>
      <c r="CK289" s="130">
        <f t="shared" si="225"/>
        <v>0</v>
      </c>
      <c r="CL289" s="130"/>
      <c r="CM289" s="130"/>
      <c r="CN289" s="37"/>
      <c r="CO289" s="43"/>
    </row>
    <row r="290" spans="2:93" s="71" customFormat="1" ht="55.5" hidden="1" customHeight="1" x14ac:dyDescent="0.3">
      <c r="B290" s="152" t="s">
        <v>34</v>
      </c>
      <c r="C290" s="129" t="s">
        <v>108</v>
      </c>
      <c r="D290" s="188">
        <f t="shared" si="220"/>
        <v>0</v>
      </c>
      <c r="E290" s="188"/>
      <c r="F290" s="188"/>
      <c r="G290" s="189"/>
      <c r="H290" s="276"/>
      <c r="I290" s="276"/>
      <c r="J290" s="567" t="e">
        <f t="shared" si="203"/>
        <v>#DIV/0!</v>
      </c>
      <c r="K290" s="188"/>
      <c r="L290" s="43"/>
      <c r="M290" s="130"/>
      <c r="N290" s="603" t="e">
        <f t="shared" si="215"/>
        <v>#DIV/0!</v>
      </c>
      <c r="O290" s="37"/>
      <c r="P290" s="43"/>
      <c r="Q290" s="43"/>
      <c r="R290" s="43"/>
      <c r="S290" s="130">
        <f t="shared" si="208"/>
        <v>0</v>
      </c>
      <c r="T290" s="43"/>
      <c r="U290" s="130"/>
      <c r="V290" s="629" t="e">
        <f t="shared" si="210"/>
        <v>#DIV/0!</v>
      </c>
      <c r="W290" s="130"/>
      <c r="X290" s="43"/>
      <c r="Y290" s="37"/>
      <c r="Z290" s="629" t="e">
        <f t="shared" si="211"/>
        <v>#DIV/0!</v>
      </c>
      <c r="AA290" s="43"/>
      <c r="AB290" s="43"/>
      <c r="AC290" s="458">
        <f t="shared" si="207"/>
        <v>0</v>
      </c>
      <c r="AD290" s="622" t="e">
        <f t="shared" si="205"/>
        <v>#DIV/0!</v>
      </c>
      <c r="AE290" s="43"/>
      <c r="AF290" s="43"/>
      <c r="AG290" s="130"/>
      <c r="AH290" s="622" t="e">
        <f t="shared" si="206"/>
        <v>#DIV/0!</v>
      </c>
      <c r="AI290" s="37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130"/>
      <c r="AV290" s="130">
        <f t="shared" si="221"/>
        <v>0</v>
      </c>
      <c r="AW290" s="130"/>
      <c r="AX290" s="130"/>
      <c r="AY290" s="37"/>
      <c r="AZ290" s="43"/>
      <c r="BA290" s="306">
        <f t="shared" si="216"/>
        <v>0</v>
      </c>
      <c r="BB290" s="43"/>
      <c r="BC290" s="43"/>
      <c r="BD290" s="43"/>
      <c r="BE290" s="130">
        <f t="shared" si="217"/>
        <v>0</v>
      </c>
      <c r="BF290" s="130">
        <f t="shared" si="218"/>
        <v>0</v>
      </c>
      <c r="BG290" s="37">
        <f t="shared" si="219"/>
        <v>0</v>
      </c>
      <c r="BH290" s="43"/>
      <c r="BI290" s="130">
        <f t="shared" si="222"/>
        <v>0</v>
      </c>
      <c r="BJ290" s="130"/>
      <c r="BK290" s="130"/>
      <c r="BL290" s="37"/>
      <c r="BM290" s="43"/>
      <c r="BN290" s="130"/>
      <c r="BO290" s="130">
        <f t="shared" si="223"/>
        <v>0</v>
      </c>
      <c r="BP290" s="130"/>
      <c r="BQ290" s="130"/>
      <c r="BR290" s="37"/>
      <c r="BS290" s="43"/>
      <c r="BT290" s="37"/>
      <c r="BU290" s="43"/>
      <c r="BV290" s="130">
        <f t="shared" si="224"/>
        <v>0</v>
      </c>
      <c r="BW290" s="130"/>
      <c r="BX290" s="130"/>
      <c r="BY290" s="37"/>
      <c r="BZ290" s="43"/>
      <c r="CA290" s="130">
        <f t="shared" si="213"/>
        <v>0</v>
      </c>
      <c r="CB290" s="188"/>
      <c r="CC290" s="189"/>
      <c r="CD290" s="276"/>
      <c r="CE290" s="130">
        <f t="shared" si="214"/>
        <v>0</v>
      </c>
      <c r="CF290" s="188"/>
      <c r="CG290" s="188"/>
      <c r="CH290" s="189"/>
      <c r="CI290" s="276"/>
      <c r="CJ290" s="130"/>
      <c r="CK290" s="130">
        <f t="shared" si="225"/>
        <v>0</v>
      </c>
      <c r="CL290" s="130"/>
      <c r="CM290" s="130"/>
      <c r="CN290" s="37"/>
      <c r="CO290" s="43"/>
    </row>
    <row r="291" spans="2:93" s="71" customFormat="1" ht="36.75" hidden="1" customHeight="1" x14ac:dyDescent="0.3">
      <c r="B291" s="216"/>
      <c r="C291" s="129" t="s">
        <v>108</v>
      </c>
      <c r="D291" s="188">
        <f t="shared" si="220"/>
        <v>0</v>
      </c>
      <c r="E291" s="188"/>
      <c r="F291" s="188"/>
      <c r="G291" s="189"/>
      <c r="H291" s="276"/>
      <c r="I291" s="276"/>
      <c r="J291" s="567" t="e">
        <f t="shared" si="203"/>
        <v>#DIV/0!</v>
      </c>
      <c r="K291" s="188"/>
      <c r="L291" s="43"/>
      <c r="M291" s="130"/>
      <c r="N291" s="603" t="e">
        <f t="shared" si="215"/>
        <v>#DIV/0!</v>
      </c>
      <c r="O291" s="37"/>
      <c r="P291" s="43"/>
      <c r="Q291" s="43"/>
      <c r="R291" s="43"/>
      <c r="S291" s="130">
        <f t="shared" si="208"/>
        <v>0</v>
      </c>
      <c r="T291" s="43"/>
      <c r="U291" s="130"/>
      <c r="V291" s="629" t="e">
        <f t="shared" si="210"/>
        <v>#DIV/0!</v>
      </c>
      <c r="W291" s="130"/>
      <c r="X291" s="43"/>
      <c r="Y291" s="37"/>
      <c r="Z291" s="629" t="e">
        <f t="shared" si="211"/>
        <v>#DIV/0!</v>
      </c>
      <c r="AA291" s="43"/>
      <c r="AB291" s="43"/>
      <c r="AC291" s="458">
        <f t="shared" si="207"/>
        <v>0</v>
      </c>
      <c r="AD291" s="622" t="e">
        <f t="shared" si="205"/>
        <v>#DIV/0!</v>
      </c>
      <c r="AE291" s="43"/>
      <c r="AF291" s="43"/>
      <c r="AG291" s="130"/>
      <c r="AH291" s="622" t="e">
        <f t="shared" si="206"/>
        <v>#DIV/0!</v>
      </c>
      <c r="AI291" s="37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130"/>
      <c r="AV291" s="130">
        <f t="shared" si="221"/>
        <v>0</v>
      </c>
      <c r="AW291" s="130"/>
      <c r="AX291" s="130"/>
      <c r="AY291" s="37"/>
      <c r="AZ291" s="43"/>
      <c r="BA291" s="306">
        <f t="shared" si="216"/>
        <v>0</v>
      </c>
      <c r="BB291" s="43"/>
      <c r="BC291" s="43"/>
      <c r="BD291" s="43"/>
      <c r="BE291" s="130">
        <f t="shared" si="217"/>
        <v>0</v>
      </c>
      <c r="BF291" s="130">
        <f t="shared" si="218"/>
        <v>0</v>
      </c>
      <c r="BG291" s="37">
        <f t="shared" si="219"/>
        <v>0</v>
      </c>
      <c r="BH291" s="43"/>
      <c r="BI291" s="130">
        <f t="shared" si="222"/>
        <v>0</v>
      </c>
      <c r="BJ291" s="130"/>
      <c r="BK291" s="130"/>
      <c r="BL291" s="37"/>
      <c r="BM291" s="43"/>
      <c r="BN291" s="130"/>
      <c r="BO291" s="130">
        <f t="shared" si="223"/>
        <v>0</v>
      </c>
      <c r="BP291" s="130"/>
      <c r="BQ291" s="130"/>
      <c r="BR291" s="37"/>
      <c r="BS291" s="43"/>
      <c r="BT291" s="37"/>
      <c r="BU291" s="43"/>
      <c r="BV291" s="130">
        <f t="shared" si="224"/>
        <v>0</v>
      </c>
      <c r="BW291" s="130"/>
      <c r="BX291" s="130"/>
      <c r="BY291" s="37"/>
      <c r="BZ291" s="43"/>
      <c r="CA291" s="130">
        <f t="shared" si="213"/>
        <v>0</v>
      </c>
      <c r="CB291" s="188"/>
      <c r="CC291" s="189"/>
      <c r="CD291" s="276"/>
      <c r="CE291" s="130">
        <f t="shared" si="214"/>
        <v>0</v>
      </c>
      <c r="CF291" s="188"/>
      <c r="CG291" s="188"/>
      <c r="CH291" s="189"/>
      <c r="CI291" s="276"/>
      <c r="CJ291" s="130"/>
      <c r="CK291" s="130">
        <f t="shared" si="225"/>
        <v>0</v>
      </c>
      <c r="CL291" s="130"/>
      <c r="CM291" s="130"/>
      <c r="CN291" s="37"/>
      <c r="CO291" s="43"/>
    </row>
    <row r="292" spans="2:93" s="71" customFormat="1" ht="36.75" hidden="1" customHeight="1" x14ac:dyDescent="0.3">
      <c r="B292" s="216"/>
      <c r="C292" s="129" t="s">
        <v>108</v>
      </c>
      <c r="D292" s="188">
        <f t="shared" si="220"/>
        <v>0</v>
      </c>
      <c r="E292" s="188"/>
      <c r="F292" s="188"/>
      <c r="G292" s="189"/>
      <c r="H292" s="276"/>
      <c r="I292" s="276"/>
      <c r="J292" s="567" t="e">
        <f t="shared" si="203"/>
        <v>#DIV/0!</v>
      </c>
      <c r="K292" s="188"/>
      <c r="L292" s="43"/>
      <c r="M292" s="130"/>
      <c r="N292" s="603" t="e">
        <f t="shared" si="215"/>
        <v>#DIV/0!</v>
      </c>
      <c r="O292" s="37"/>
      <c r="P292" s="43"/>
      <c r="Q292" s="43"/>
      <c r="R292" s="43"/>
      <c r="S292" s="130">
        <f t="shared" si="208"/>
        <v>0</v>
      </c>
      <c r="T292" s="43"/>
      <c r="U292" s="130"/>
      <c r="V292" s="629" t="e">
        <f t="shared" si="210"/>
        <v>#DIV/0!</v>
      </c>
      <c r="W292" s="130"/>
      <c r="X292" s="43"/>
      <c r="Y292" s="37"/>
      <c r="Z292" s="629" t="e">
        <f t="shared" si="211"/>
        <v>#DIV/0!</v>
      </c>
      <c r="AA292" s="43"/>
      <c r="AB292" s="43"/>
      <c r="AC292" s="458">
        <f t="shared" si="207"/>
        <v>0</v>
      </c>
      <c r="AD292" s="622" t="e">
        <f t="shared" si="205"/>
        <v>#DIV/0!</v>
      </c>
      <c r="AE292" s="43"/>
      <c r="AF292" s="43"/>
      <c r="AG292" s="130"/>
      <c r="AH292" s="622" t="e">
        <f t="shared" si="206"/>
        <v>#DIV/0!</v>
      </c>
      <c r="AI292" s="37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130"/>
      <c r="AV292" s="130">
        <f t="shared" si="221"/>
        <v>0</v>
      </c>
      <c r="AW292" s="130"/>
      <c r="AX292" s="130"/>
      <c r="AY292" s="37"/>
      <c r="AZ292" s="43"/>
      <c r="BA292" s="306">
        <f t="shared" si="216"/>
        <v>0</v>
      </c>
      <c r="BB292" s="43"/>
      <c r="BC292" s="43"/>
      <c r="BD292" s="43"/>
      <c r="BE292" s="130">
        <f t="shared" ref="BE292:BE311" si="226">BF292+BG292+BH292</f>
        <v>0</v>
      </c>
      <c r="BF292" s="130">
        <f t="shared" si="218"/>
        <v>0</v>
      </c>
      <c r="BG292" s="37">
        <f t="shared" si="219"/>
        <v>0</v>
      </c>
      <c r="BH292" s="43"/>
      <c r="BI292" s="130">
        <f t="shared" si="222"/>
        <v>0</v>
      </c>
      <c r="BJ292" s="130"/>
      <c r="BK292" s="130"/>
      <c r="BL292" s="37"/>
      <c r="BM292" s="43"/>
      <c r="BN292" s="130"/>
      <c r="BO292" s="130">
        <f t="shared" si="223"/>
        <v>0</v>
      </c>
      <c r="BP292" s="130"/>
      <c r="BQ292" s="130"/>
      <c r="BR292" s="37"/>
      <c r="BS292" s="43"/>
      <c r="BT292" s="37"/>
      <c r="BU292" s="43"/>
      <c r="BV292" s="130">
        <f t="shared" si="224"/>
        <v>0</v>
      </c>
      <c r="BW292" s="130"/>
      <c r="BX292" s="130"/>
      <c r="BY292" s="37"/>
      <c r="BZ292" s="43"/>
      <c r="CA292" s="130">
        <f t="shared" si="213"/>
        <v>0</v>
      </c>
      <c r="CB292" s="188"/>
      <c r="CC292" s="189"/>
      <c r="CD292" s="276"/>
      <c r="CE292" s="130">
        <f t="shared" si="214"/>
        <v>0</v>
      </c>
      <c r="CF292" s="188"/>
      <c r="CG292" s="188"/>
      <c r="CH292" s="189"/>
      <c r="CI292" s="276"/>
      <c r="CJ292" s="130"/>
      <c r="CK292" s="130">
        <f t="shared" si="225"/>
        <v>0</v>
      </c>
      <c r="CL292" s="130"/>
      <c r="CM292" s="130"/>
      <c r="CN292" s="37"/>
      <c r="CO292" s="43"/>
    </row>
    <row r="293" spans="2:93" s="72" customFormat="1" ht="86.25" hidden="1" customHeight="1" x14ac:dyDescent="0.25">
      <c r="B293" s="218"/>
      <c r="C293" s="129" t="s">
        <v>108</v>
      </c>
      <c r="D293" s="188">
        <f t="shared" si="220"/>
        <v>0</v>
      </c>
      <c r="E293" s="250"/>
      <c r="F293" s="250"/>
      <c r="G293" s="252"/>
      <c r="H293" s="252"/>
      <c r="I293" s="252"/>
      <c r="J293" s="567" t="e">
        <f t="shared" si="203"/>
        <v>#DIV/0!</v>
      </c>
      <c r="K293" s="250"/>
      <c r="L293" s="30"/>
      <c r="M293" s="119"/>
      <c r="N293" s="603" t="e">
        <f t="shared" si="215"/>
        <v>#DIV/0!</v>
      </c>
      <c r="O293" s="30"/>
      <c r="P293" s="30"/>
      <c r="Q293" s="30"/>
      <c r="R293" s="30"/>
      <c r="S293" s="119">
        <f t="shared" si="208"/>
        <v>0</v>
      </c>
      <c r="T293" s="30"/>
      <c r="U293" s="119"/>
      <c r="V293" s="629" t="e">
        <f t="shared" si="210"/>
        <v>#DIV/0!</v>
      </c>
      <c r="W293" s="119"/>
      <c r="X293" s="30"/>
      <c r="Y293" s="30"/>
      <c r="Z293" s="629" t="e">
        <f t="shared" si="211"/>
        <v>#DIV/0!</v>
      </c>
      <c r="AA293" s="30"/>
      <c r="AB293" s="30"/>
      <c r="AC293" s="458">
        <f t="shared" si="207"/>
        <v>0</v>
      </c>
      <c r="AD293" s="622" t="e">
        <f t="shared" si="205"/>
        <v>#DIV/0!</v>
      </c>
      <c r="AE293" s="30"/>
      <c r="AF293" s="30"/>
      <c r="AG293" s="119"/>
      <c r="AH293" s="622" t="e">
        <f t="shared" si="206"/>
        <v>#DIV/0!</v>
      </c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119"/>
      <c r="AV293" s="130">
        <f t="shared" si="221"/>
        <v>0</v>
      </c>
      <c r="AW293" s="119"/>
      <c r="AX293" s="119"/>
      <c r="AY293" s="30"/>
      <c r="AZ293" s="30"/>
      <c r="BA293" s="306">
        <f t="shared" ref="BA293:BA312" si="227">BB293+BC293+BD293</f>
        <v>0</v>
      </c>
      <c r="BB293" s="30"/>
      <c r="BC293" s="30"/>
      <c r="BD293" s="30"/>
      <c r="BE293" s="130">
        <f t="shared" si="226"/>
        <v>0</v>
      </c>
      <c r="BF293" s="119">
        <f t="shared" si="218"/>
        <v>0</v>
      </c>
      <c r="BG293" s="30">
        <f t="shared" si="219"/>
        <v>0</v>
      </c>
      <c r="BH293" s="30"/>
      <c r="BI293" s="130">
        <f t="shared" si="222"/>
        <v>0</v>
      </c>
      <c r="BJ293" s="119"/>
      <c r="BK293" s="119"/>
      <c r="BL293" s="30"/>
      <c r="BM293" s="30"/>
      <c r="BN293" s="130"/>
      <c r="BO293" s="130">
        <f t="shared" si="223"/>
        <v>0</v>
      </c>
      <c r="BP293" s="119"/>
      <c r="BQ293" s="119"/>
      <c r="BR293" s="30"/>
      <c r="BS293" s="30"/>
      <c r="BT293" s="30"/>
      <c r="BU293" s="30"/>
      <c r="BV293" s="130">
        <f t="shared" si="224"/>
        <v>0</v>
      </c>
      <c r="BW293" s="119"/>
      <c r="BX293" s="119"/>
      <c r="BY293" s="30"/>
      <c r="BZ293" s="30"/>
      <c r="CA293" s="130">
        <f t="shared" si="213"/>
        <v>0</v>
      </c>
      <c r="CB293" s="250"/>
      <c r="CC293" s="252"/>
      <c r="CD293" s="252"/>
      <c r="CE293" s="130">
        <f t="shared" si="214"/>
        <v>0</v>
      </c>
      <c r="CF293" s="250"/>
      <c r="CG293" s="250"/>
      <c r="CH293" s="252"/>
      <c r="CI293" s="252"/>
      <c r="CJ293" s="130"/>
      <c r="CK293" s="130">
        <f t="shared" si="225"/>
        <v>0</v>
      </c>
      <c r="CL293" s="119"/>
      <c r="CM293" s="119"/>
      <c r="CN293" s="30"/>
      <c r="CO293" s="30"/>
    </row>
    <row r="294" spans="2:93" s="73" customFormat="1" ht="72" hidden="1" customHeight="1" x14ac:dyDescent="0.3">
      <c r="B294" s="219"/>
      <c r="C294" s="129" t="s">
        <v>108</v>
      </c>
      <c r="D294" s="188">
        <f t="shared" si="220"/>
        <v>0</v>
      </c>
      <c r="E294" s="254"/>
      <c r="F294" s="254"/>
      <c r="G294" s="255"/>
      <c r="H294" s="255"/>
      <c r="I294" s="255"/>
      <c r="J294" s="567" t="e">
        <f t="shared" si="203"/>
        <v>#DIV/0!</v>
      </c>
      <c r="K294" s="254"/>
      <c r="L294" s="45"/>
      <c r="M294" s="125"/>
      <c r="N294" s="603" t="e">
        <f t="shared" si="215"/>
        <v>#DIV/0!</v>
      </c>
      <c r="O294" s="45"/>
      <c r="P294" s="45"/>
      <c r="Q294" s="45"/>
      <c r="R294" s="45"/>
      <c r="S294" s="125">
        <f t="shared" si="208"/>
        <v>0</v>
      </c>
      <c r="T294" s="45"/>
      <c r="U294" s="125"/>
      <c r="V294" s="629" t="e">
        <f t="shared" si="210"/>
        <v>#DIV/0!</v>
      </c>
      <c r="W294" s="125"/>
      <c r="X294" s="45"/>
      <c r="Y294" s="45"/>
      <c r="Z294" s="629" t="e">
        <f t="shared" si="211"/>
        <v>#DIV/0!</v>
      </c>
      <c r="AA294" s="45"/>
      <c r="AB294" s="45"/>
      <c r="AC294" s="458">
        <f t="shared" si="207"/>
        <v>0</v>
      </c>
      <c r="AD294" s="622" t="e">
        <f t="shared" si="205"/>
        <v>#DIV/0!</v>
      </c>
      <c r="AE294" s="45"/>
      <c r="AF294" s="45"/>
      <c r="AG294" s="125"/>
      <c r="AH294" s="622" t="e">
        <f t="shared" si="206"/>
        <v>#DIV/0!</v>
      </c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125"/>
      <c r="AV294" s="130">
        <f t="shared" si="221"/>
        <v>0</v>
      </c>
      <c r="AW294" s="125"/>
      <c r="AX294" s="125"/>
      <c r="AY294" s="45"/>
      <c r="AZ294" s="45"/>
      <c r="BA294" s="306">
        <f t="shared" si="227"/>
        <v>0</v>
      </c>
      <c r="BB294" s="45"/>
      <c r="BC294" s="45"/>
      <c r="BD294" s="45"/>
      <c r="BE294" s="130">
        <f t="shared" si="226"/>
        <v>0</v>
      </c>
      <c r="BF294" s="125">
        <f t="shared" si="218"/>
        <v>0</v>
      </c>
      <c r="BG294" s="45">
        <f t="shared" si="219"/>
        <v>0</v>
      </c>
      <c r="BH294" s="45"/>
      <c r="BI294" s="130">
        <f t="shared" si="222"/>
        <v>0</v>
      </c>
      <c r="BJ294" s="125"/>
      <c r="BK294" s="125"/>
      <c r="BL294" s="45"/>
      <c r="BM294" s="45"/>
      <c r="BN294" s="130"/>
      <c r="BO294" s="130">
        <f t="shared" si="223"/>
        <v>0</v>
      </c>
      <c r="BP294" s="125"/>
      <c r="BQ294" s="125"/>
      <c r="BR294" s="45"/>
      <c r="BS294" s="45"/>
      <c r="BT294" s="45"/>
      <c r="BU294" s="45"/>
      <c r="BV294" s="130">
        <f t="shared" si="224"/>
        <v>0</v>
      </c>
      <c r="BW294" s="125"/>
      <c r="BX294" s="125"/>
      <c r="BY294" s="45"/>
      <c r="BZ294" s="45"/>
      <c r="CA294" s="130">
        <f t="shared" si="213"/>
        <v>0</v>
      </c>
      <c r="CB294" s="254"/>
      <c r="CC294" s="255"/>
      <c r="CD294" s="255"/>
      <c r="CE294" s="130">
        <f t="shared" si="214"/>
        <v>0</v>
      </c>
      <c r="CF294" s="254"/>
      <c r="CG294" s="254"/>
      <c r="CH294" s="255"/>
      <c r="CI294" s="255"/>
      <c r="CJ294" s="130"/>
      <c r="CK294" s="130">
        <f t="shared" si="225"/>
        <v>0</v>
      </c>
      <c r="CL294" s="125"/>
      <c r="CM294" s="125"/>
      <c r="CN294" s="45"/>
      <c r="CO294" s="45"/>
    </row>
    <row r="295" spans="2:93" s="74" customFormat="1" ht="25.5" hidden="1" customHeight="1" x14ac:dyDescent="0.3">
      <c r="B295" s="219"/>
      <c r="C295" s="129" t="s">
        <v>108</v>
      </c>
      <c r="D295" s="188">
        <f t="shared" si="220"/>
        <v>0</v>
      </c>
      <c r="E295" s="661"/>
      <c r="F295" s="661"/>
      <c r="G295" s="276"/>
      <c r="H295" s="276"/>
      <c r="I295" s="276"/>
      <c r="J295" s="567" t="e">
        <f t="shared" si="203"/>
        <v>#DIV/0!</v>
      </c>
      <c r="K295" s="661"/>
      <c r="L295" s="43"/>
      <c r="M295" s="128"/>
      <c r="N295" s="603" t="e">
        <f t="shared" si="215"/>
        <v>#DIV/0!</v>
      </c>
      <c r="O295" s="43"/>
      <c r="P295" s="43"/>
      <c r="Q295" s="43"/>
      <c r="R295" s="43"/>
      <c r="S295" s="128">
        <f t="shared" si="208"/>
        <v>0</v>
      </c>
      <c r="T295" s="43"/>
      <c r="U295" s="128"/>
      <c r="V295" s="629" t="e">
        <f t="shared" si="210"/>
        <v>#DIV/0!</v>
      </c>
      <c r="W295" s="128"/>
      <c r="X295" s="43"/>
      <c r="Y295" s="43"/>
      <c r="Z295" s="629" t="e">
        <f t="shared" si="211"/>
        <v>#DIV/0!</v>
      </c>
      <c r="AA295" s="43"/>
      <c r="AB295" s="43"/>
      <c r="AC295" s="458">
        <f t="shared" si="207"/>
        <v>0</v>
      </c>
      <c r="AD295" s="622" t="e">
        <f t="shared" si="205"/>
        <v>#DIV/0!</v>
      </c>
      <c r="AE295" s="43"/>
      <c r="AF295" s="43"/>
      <c r="AG295" s="128"/>
      <c r="AH295" s="622" t="e">
        <f t="shared" si="206"/>
        <v>#DIV/0!</v>
      </c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128"/>
      <c r="AV295" s="130">
        <f t="shared" si="221"/>
        <v>0</v>
      </c>
      <c r="AW295" s="128"/>
      <c r="AX295" s="128"/>
      <c r="AY295" s="43"/>
      <c r="AZ295" s="43"/>
      <c r="BA295" s="306">
        <f t="shared" si="227"/>
        <v>0</v>
      </c>
      <c r="BB295" s="43"/>
      <c r="BC295" s="43"/>
      <c r="BD295" s="43"/>
      <c r="BE295" s="130">
        <f t="shared" si="226"/>
        <v>0</v>
      </c>
      <c r="BF295" s="128">
        <f t="shared" si="218"/>
        <v>0</v>
      </c>
      <c r="BG295" s="43">
        <f t="shared" si="219"/>
        <v>0</v>
      </c>
      <c r="BH295" s="43"/>
      <c r="BI295" s="130">
        <f t="shared" si="222"/>
        <v>0</v>
      </c>
      <c r="BJ295" s="128"/>
      <c r="BK295" s="128"/>
      <c r="BL295" s="43"/>
      <c r="BM295" s="43"/>
      <c r="BN295" s="130"/>
      <c r="BO295" s="130">
        <f t="shared" si="223"/>
        <v>0</v>
      </c>
      <c r="BP295" s="128"/>
      <c r="BQ295" s="128"/>
      <c r="BR295" s="43"/>
      <c r="BS295" s="43"/>
      <c r="BT295" s="43"/>
      <c r="BU295" s="43"/>
      <c r="BV295" s="130">
        <f t="shared" si="224"/>
        <v>0</v>
      </c>
      <c r="BW295" s="128"/>
      <c r="BX295" s="128"/>
      <c r="BY295" s="43"/>
      <c r="BZ295" s="43"/>
      <c r="CA295" s="130">
        <f t="shared" si="213"/>
        <v>0</v>
      </c>
      <c r="CB295" s="337"/>
      <c r="CC295" s="276"/>
      <c r="CD295" s="276"/>
      <c r="CE295" s="130">
        <f t="shared" si="214"/>
        <v>0</v>
      </c>
      <c r="CF295" s="337"/>
      <c r="CG295" s="524"/>
      <c r="CH295" s="276"/>
      <c r="CI295" s="276"/>
      <c r="CJ295" s="130"/>
      <c r="CK295" s="130">
        <f t="shared" si="225"/>
        <v>0</v>
      </c>
      <c r="CL295" s="128"/>
      <c r="CM295" s="128"/>
      <c r="CN295" s="43"/>
      <c r="CO295" s="43"/>
    </row>
    <row r="296" spans="2:93" s="73" customFormat="1" ht="22.5" hidden="1" customHeight="1" x14ac:dyDescent="0.3">
      <c r="B296" s="219"/>
      <c r="C296" s="129" t="s">
        <v>108</v>
      </c>
      <c r="D296" s="188">
        <f t="shared" si="220"/>
        <v>0</v>
      </c>
      <c r="E296" s="661"/>
      <c r="F296" s="661"/>
      <c r="G296" s="276"/>
      <c r="H296" s="276"/>
      <c r="I296" s="276"/>
      <c r="J296" s="567" t="e">
        <f t="shared" si="203"/>
        <v>#DIV/0!</v>
      </c>
      <c r="K296" s="661"/>
      <c r="L296" s="43"/>
      <c r="M296" s="128"/>
      <c r="N296" s="603" t="e">
        <f t="shared" si="215"/>
        <v>#DIV/0!</v>
      </c>
      <c r="O296" s="43"/>
      <c r="P296" s="43"/>
      <c r="Q296" s="43"/>
      <c r="R296" s="43"/>
      <c r="S296" s="128">
        <f t="shared" si="208"/>
        <v>0</v>
      </c>
      <c r="T296" s="43"/>
      <c r="U296" s="128"/>
      <c r="V296" s="629" t="e">
        <f t="shared" si="210"/>
        <v>#DIV/0!</v>
      </c>
      <c r="W296" s="128"/>
      <c r="X296" s="43"/>
      <c r="Y296" s="43"/>
      <c r="Z296" s="629" t="e">
        <f t="shared" si="211"/>
        <v>#DIV/0!</v>
      </c>
      <c r="AA296" s="43"/>
      <c r="AB296" s="43"/>
      <c r="AC296" s="458">
        <f t="shared" si="207"/>
        <v>0</v>
      </c>
      <c r="AD296" s="622" t="e">
        <f t="shared" si="205"/>
        <v>#DIV/0!</v>
      </c>
      <c r="AE296" s="43"/>
      <c r="AF296" s="43"/>
      <c r="AG296" s="128"/>
      <c r="AH296" s="622" t="e">
        <f t="shared" si="206"/>
        <v>#DIV/0!</v>
      </c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128"/>
      <c r="AV296" s="130">
        <f t="shared" si="221"/>
        <v>0</v>
      </c>
      <c r="AW296" s="128"/>
      <c r="AX296" s="128"/>
      <c r="AY296" s="43"/>
      <c r="AZ296" s="43"/>
      <c r="BA296" s="306">
        <f t="shared" si="227"/>
        <v>0</v>
      </c>
      <c r="BB296" s="43"/>
      <c r="BC296" s="43"/>
      <c r="BD296" s="43"/>
      <c r="BE296" s="130">
        <f t="shared" si="226"/>
        <v>0</v>
      </c>
      <c r="BF296" s="128">
        <f t="shared" si="218"/>
        <v>0</v>
      </c>
      <c r="BG296" s="43">
        <f t="shared" si="219"/>
        <v>0</v>
      </c>
      <c r="BH296" s="43"/>
      <c r="BI296" s="130">
        <f t="shared" si="222"/>
        <v>0</v>
      </c>
      <c r="BJ296" s="128"/>
      <c r="BK296" s="128"/>
      <c r="BL296" s="43"/>
      <c r="BM296" s="43"/>
      <c r="BN296" s="130"/>
      <c r="BO296" s="130">
        <f t="shared" si="223"/>
        <v>0</v>
      </c>
      <c r="BP296" s="128"/>
      <c r="BQ296" s="128"/>
      <c r="BR296" s="43"/>
      <c r="BS296" s="43"/>
      <c r="BT296" s="43"/>
      <c r="BU296" s="43"/>
      <c r="BV296" s="130">
        <f t="shared" si="224"/>
        <v>0</v>
      </c>
      <c r="BW296" s="128"/>
      <c r="BX296" s="128"/>
      <c r="BY296" s="43"/>
      <c r="BZ296" s="43"/>
      <c r="CA296" s="130">
        <f t="shared" si="213"/>
        <v>0</v>
      </c>
      <c r="CB296" s="337"/>
      <c r="CC296" s="276"/>
      <c r="CD296" s="276"/>
      <c r="CE296" s="130">
        <f t="shared" si="214"/>
        <v>0</v>
      </c>
      <c r="CF296" s="337"/>
      <c r="CG296" s="524"/>
      <c r="CH296" s="276"/>
      <c r="CI296" s="276"/>
      <c r="CJ296" s="130"/>
      <c r="CK296" s="130">
        <f t="shared" si="225"/>
        <v>0</v>
      </c>
      <c r="CL296" s="128"/>
      <c r="CM296" s="128"/>
      <c r="CN296" s="43"/>
      <c r="CO296" s="43"/>
    </row>
    <row r="297" spans="2:93" s="73" customFormat="1" ht="195" hidden="1" customHeight="1" x14ac:dyDescent="0.3">
      <c r="B297" s="213"/>
      <c r="C297" s="129" t="s">
        <v>108</v>
      </c>
      <c r="D297" s="188">
        <f t="shared" si="220"/>
        <v>0</v>
      </c>
      <c r="E297" s="254"/>
      <c r="F297" s="254"/>
      <c r="G297" s="255"/>
      <c r="H297" s="255"/>
      <c r="I297" s="255"/>
      <c r="J297" s="567" t="e">
        <f t="shared" si="203"/>
        <v>#DIV/0!</v>
      </c>
      <c r="K297" s="254"/>
      <c r="L297" s="45"/>
      <c r="M297" s="125"/>
      <c r="N297" s="603" t="e">
        <f t="shared" si="215"/>
        <v>#DIV/0!</v>
      </c>
      <c r="O297" s="45"/>
      <c r="P297" s="45"/>
      <c r="Q297" s="45"/>
      <c r="R297" s="45"/>
      <c r="S297" s="125">
        <f t="shared" si="208"/>
        <v>0</v>
      </c>
      <c r="T297" s="45"/>
      <c r="U297" s="125"/>
      <c r="V297" s="629" t="e">
        <f t="shared" si="210"/>
        <v>#DIV/0!</v>
      </c>
      <c r="W297" s="125"/>
      <c r="X297" s="45"/>
      <c r="Y297" s="45"/>
      <c r="Z297" s="629" t="e">
        <f t="shared" si="211"/>
        <v>#DIV/0!</v>
      </c>
      <c r="AA297" s="45"/>
      <c r="AB297" s="45"/>
      <c r="AC297" s="458">
        <f t="shared" si="207"/>
        <v>0</v>
      </c>
      <c r="AD297" s="622" t="e">
        <f t="shared" si="205"/>
        <v>#DIV/0!</v>
      </c>
      <c r="AE297" s="45"/>
      <c r="AF297" s="45"/>
      <c r="AG297" s="125"/>
      <c r="AH297" s="622" t="e">
        <f t="shared" si="206"/>
        <v>#DIV/0!</v>
      </c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125"/>
      <c r="AV297" s="130">
        <f t="shared" si="221"/>
        <v>0</v>
      </c>
      <c r="AW297" s="125"/>
      <c r="AX297" s="125"/>
      <c r="AY297" s="45"/>
      <c r="AZ297" s="45"/>
      <c r="BA297" s="306">
        <f t="shared" si="227"/>
        <v>0</v>
      </c>
      <c r="BB297" s="45"/>
      <c r="BC297" s="45"/>
      <c r="BD297" s="45"/>
      <c r="BE297" s="130">
        <f t="shared" si="226"/>
        <v>0</v>
      </c>
      <c r="BF297" s="125">
        <f t="shared" si="218"/>
        <v>0</v>
      </c>
      <c r="BG297" s="45">
        <f t="shared" si="219"/>
        <v>0</v>
      </c>
      <c r="BH297" s="45"/>
      <c r="BI297" s="130">
        <f t="shared" si="222"/>
        <v>0</v>
      </c>
      <c r="BJ297" s="125"/>
      <c r="BK297" s="125"/>
      <c r="BL297" s="45"/>
      <c r="BM297" s="45"/>
      <c r="BN297" s="130"/>
      <c r="BO297" s="130">
        <f t="shared" si="223"/>
        <v>0</v>
      </c>
      <c r="BP297" s="125"/>
      <c r="BQ297" s="125"/>
      <c r="BR297" s="45"/>
      <c r="BS297" s="45"/>
      <c r="BT297" s="45"/>
      <c r="BU297" s="45"/>
      <c r="BV297" s="130">
        <f t="shared" si="224"/>
        <v>0</v>
      </c>
      <c r="BW297" s="125"/>
      <c r="BX297" s="125"/>
      <c r="BY297" s="45"/>
      <c r="BZ297" s="45"/>
      <c r="CA297" s="130">
        <f t="shared" si="213"/>
        <v>0</v>
      </c>
      <c r="CB297" s="254"/>
      <c r="CC297" s="255"/>
      <c r="CD297" s="255"/>
      <c r="CE297" s="130">
        <f t="shared" si="214"/>
        <v>0</v>
      </c>
      <c r="CF297" s="254"/>
      <c r="CG297" s="254"/>
      <c r="CH297" s="255"/>
      <c r="CI297" s="255"/>
      <c r="CJ297" s="130"/>
      <c r="CK297" s="130">
        <f t="shared" si="225"/>
        <v>0</v>
      </c>
      <c r="CL297" s="125"/>
      <c r="CM297" s="125"/>
      <c r="CN297" s="45"/>
      <c r="CO297" s="45"/>
    </row>
    <row r="298" spans="2:93" s="28" customFormat="1" ht="33" hidden="1" customHeight="1" x14ac:dyDescent="0.25">
      <c r="B298" s="220"/>
      <c r="C298" s="129" t="s">
        <v>108</v>
      </c>
      <c r="D298" s="188">
        <f t="shared" si="220"/>
        <v>0</v>
      </c>
      <c r="E298" s="188"/>
      <c r="F298" s="188"/>
      <c r="G298" s="189"/>
      <c r="H298" s="189"/>
      <c r="I298" s="189"/>
      <c r="J298" s="567" t="e">
        <f t="shared" si="203"/>
        <v>#DIV/0!</v>
      </c>
      <c r="K298" s="188"/>
      <c r="L298" s="37"/>
      <c r="M298" s="130"/>
      <c r="N298" s="603" t="e">
        <f t="shared" si="215"/>
        <v>#DIV/0!</v>
      </c>
      <c r="O298" s="37"/>
      <c r="P298" s="37"/>
      <c r="Q298" s="37"/>
      <c r="R298" s="37"/>
      <c r="S298" s="130">
        <f t="shared" si="208"/>
        <v>0</v>
      </c>
      <c r="T298" s="37"/>
      <c r="U298" s="130"/>
      <c r="V298" s="629" t="e">
        <f t="shared" si="210"/>
        <v>#DIV/0!</v>
      </c>
      <c r="W298" s="130"/>
      <c r="X298" s="37"/>
      <c r="Y298" s="37"/>
      <c r="Z298" s="629" t="e">
        <f t="shared" si="211"/>
        <v>#DIV/0!</v>
      </c>
      <c r="AA298" s="37"/>
      <c r="AB298" s="37"/>
      <c r="AC298" s="458">
        <f t="shared" si="207"/>
        <v>0</v>
      </c>
      <c r="AD298" s="622" t="e">
        <f t="shared" si="205"/>
        <v>#DIV/0!</v>
      </c>
      <c r="AE298" s="37"/>
      <c r="AF298" s="37"/>
      <c r="AG298" s="130"/>
      <c r="AH298" s="622" t="e">
        <f t="shared" si="206"/>
        <v>#DIV/0!</v>
      </c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130"/>
      <c r="AV298" s="130">
        <f t="shared" si="221"/>
        <v>0</v>
      </c>
      <c r="AW298" s="130"/>
      <c r="AX298" s="130"/>
      <c r="AY298" s="37"/>
      <c r="AZ298" s="37"/>
      <c r="BA298" s="306">
        <f t="shared" si="227"/>
        <v>0</v>
      </c>
      <c r="BB298" s="37"/>
      <c r="BC298" s="37"/>
      <c r="BD298" s="37"/>
      <c r="BE298" s="130">
        <f t="shared" si="226"/>
        <v>0</v>
      </c>
      <c r="BF298" s="130">
        <f t="shared" si="218"/>
        <v>0</v>
      </c>
      <c r="BG298" s="37">
        <f t="shared" si="219"/>
        <v>0</v>
      </c>
      <c r="BH298" s="37"/>
      <c r="BI298" s="130">
        <f t="shared" si="222"/>
        <v>0</v>
      </c>
      <c r="BJ298" s="130"/>
      <c r="BK298" s="130"/>
      <c r="BL298" s="37"/>
      <c r="BM298" s="37"/>
      <c r="BN298" s="130"/>
      <c r="BO298" s="130">
        <f t="shared" si="223"/>
        <v>0</v>
      </c>
      <c r="BP298" s="130"/>
      <c r="BQ298" s="130"/>
      <c r="BR298" s="37"/>
      <c r="BS298" s="37"/>
      <c r="BT298" s="37"/>
      <c r="BU298" s="37"/>
      <c r="BV298" s="130">
        <f t="shared" si="224"/>
        <v>0</v>
      </c>
      <c r="BW298" s="130"/>
      <c r="BX298" s="130"/>
      <c r="BY298" s="37"/>
      <c r="BZ298" s="37"/>
      <c r="CA298" s="130">
        <f t="shared" si="213"/>
        <v>0</v>
      </c>
      <c r="CB298" s="188"/>
      <c r="CC298" s="189"/>
      <c r="CD298" s="189"/>
      <c r="CE298" s="130">
        <f t="shared" si="214"/>
        <v>0</v>
      </c>
      <c r="CF298" s="188"/>
      <c r="CG298" s="188"/>
      <c r="CH298" s="189"/>
      <c r="CI298" s="189"/>
      <c r="CJ298" s="130"/>
      <c r="CK298" s="130">
        <f t="shared" si="225"/>
        <v>0</v>
      </c>
      <c r="CL298" s="130"/>
      <c r="CM298" s="130"/>
      <c r="CN298" s="37"/>
      <c r="CO298" s="37"/>
    </row>
    <row r="299" spans="2:93" s="75" customFormat="1" ht="133.5" hidden="1" customHeight="1" x14ac:dyDescent="0.25">
      <c r="B299" s="218"/>
      <c r="C299" s="129" t="s">
        <v>108</v>
      </c>
      <c r="D299" s="188">
        <f t="shared" si="220"/>
        <v>0</v>
      </c>
      <c r="E299" s="250"/>
      <c r="F299" s="250"/>
      <c r="G299" s="252"/>
      <c r="H299" s="252"/>
      <c r="I299" s="252"/>
      <c r="J299" s="567" t="e">
        <f t="shared" si="203"/>
        <v>#DIV/0!</v>
      </c>
      <c r="K299" s="250"/>
      <c r="L299" s="30"/>
      <c r="M299" s="119"/>
      <c r="N299" s="603" t="e">
        <f t="shared" si="215"/>
        <v>#DIV/0!</v>
      </c>
      <c r="O299" s="30"/>
      <c r="P299" s="30"/>
      <c r="Q299" s="30"/>
      <c r="R299" s="30"/>
      <c r="S299" s="119">
        <f t="shared" si="208"/>
        <v>0</v>
      </c>
      <c r="T299" s="30"/>
      <c r="U299" s="119"/>
      <c r="V299" s="629" t="e">
        <f t="shared" si="210"/>
        <v>#DIV/0!</v>
      </c>
      <c r="W299" s="119"/>
      <c r="X299" s="30"/>
      <c r="Y299" s="30"/>
      <c r="Z299" s="629" t="e">
        <f t="shared" si="211"/>
        <v>#DIV/0!</v>
      </c>
      <c r="AA299" s="30"/>
      <c r="AB299" s="30"/>
      <c r="AC299" s="458">
        <f t="shared" si="207"/>
        <v>0</v>
      </c>
      <c r="AD299" s="622" t="e">
        <f t="shared" si="205"/>
        <v>#DIV/0!</v>
      </c>
      <c r="AE299" s="30"/>
      <c r="AF299" s="30"/>
      <c r="AG299" s="119"/>
      <c r="AH299" s="622" t="e">
        <f t="shared" si="206"/>
        <v>#DIV/0!</v>
      </c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119"/>
      <c r="AV299" s="130">
        <f t="shared" si="221"/>
        <v>0</v>
      </c>
      <c r="AW299" s="119"/>
      <c r="AX299" s="119"/>
      <c r="AY299" s="30"/>
      <c r="AZ299" s="30"/>
      <c r="BA299" s="306">
        <f t="shared" si="227"/>
        <v>0</v>
      </c>
      <c r="BB299" s="30"/>
      <c r="BC299" s="30"/>
      <c r="BD299" s="30"/>
      <c r="BE299" s="130">
        <f t="shared" si="226"/>
        <v>0</v>
      </c>
      <c r="BF299" s="119">
        <f t="shared" si="218"/>
        <v>0</v>
      </c>
      <c r="BG299" s="30">
        <f t="shared" si="219"/>
        <v>0</v>
      </c>
      <c r="BH299" s="30"/>
      <c r="BI299" s="130">
        <f t="shared" si="222"/>
        <v>0</v>
      </c>
      <c r="BJ299" s="119"/>
      <c r="BK299" s="119"/>
      <c r="BL299" s="30"/>
      <c r="BM299" s="30"/>
      <c r="BN299" s="130"/>
      <c r="BO299" s="130">
        <f t="shared" si="223"/>
        <v>0</v>
      </c>
      <c r="BP299" s="119"/>
      <c r="BQ299" s="119"/>
      <c r="BR299" s="30"/>
      <c r="BS299" s="30"/>
      <c r="BT299" s="30"/>
      <c r="BU299" s="30"/>
      <c r="BV299" s="130">
        <f t="shared" si="224"/>
        <v>0</v>
      </c>
      <c r="BW299" s="119"/>
      <c r="BX299" s="119"/>
      <c r="BY299" s="30"/>
      <c r="BZ299" s="30"/>
      <c r="CA299" s="130">
        <f t="shared" si="213"/>
        <v>0</v>
      </c>
      <c r="CB299" s="250"/>
      <c r="CC299" s="252"/>
      <c r="CD299" s="252"/>
      <c r="CE299" s="130">
        <f t="shared" si="214"/>
        <v>0</v>
      </c>
      <c r="CF299" s="250"/>
      <c r="CG299" s="250"/>
      <c r="CH299" s="252"/>
      <c r="CI299" s="252"/>
      <c r="CJ299" s="130"/>
      <c r="CK299" s="130">
        <f t="shared" si="225"/>
        <v>0</v>
      </c>
      <c r="CL299" s="119"/>
      <c r="CM299" s="119"/>
      <c r="CN299" s="30"/>
      <c r="CO299" s="30"/>
    </row>
    <row r="300" spans="2:93" s="77" customFormat="1" ht="190.5" hidden="1" customHeight="1" x14ac:dyDescent="0.3">
      <c r="B300" s="296" t="s">
        <v>199</v>
      </c>
      <c r="C300" s="129" t="s">
        <v>108</v>
      </c>
      <c r="D300" s="188">
        <f t="shared" si="220"/>
        <v>0</v>
      </c>
      <c r="E300" s="661"/>
      <c r="F300" s="661"/>
      <c r="G300" s="248"/>
      <c r="H300" s="248"/>
      <c r="I300" s="248"/>
      <c r="J300" s="567" t="e">
        <f t="shared" si="203"/>
        <v>#DIV/0!</v>
      </c>
      <c r="K300" s="661"/>
      <c r="L300" s="21"/>
      <c r="M300" s="128"/>
      <c r="N300" s="603" t="e">
        <f t="shared" si="215"/>
        <v>#DIV/0!</v>
      </c>
      <c r="O300" s="21"/>
      <c r="P300" s="21"/>
      <c r="Q300" s="21"/>
      <c r="R300" s="21"/>
      <c r="S300" s="128">
        <f t="shared" si="208"/>
        <v>0</v>
      </c>
      <c r="T300" s="21"/>
      <c r="U300" s="128"/>
      <c r="V300" s="629" t="e">
        <f t="shared" si="210"/>
        <v>#DIV/0!</v>
      </c>
      <c r="W300" s="128"/>
      <c r="X300" s="21"/>
      <c r="Y300" s="21"/>
      <c r="Z300" s="629" t="e">
        <f t="shared" si="211"/>
        <v>#DIV/0!</v>
      </c>
      <c r="AA300" s="21"/>
      <c r="AB300" s="21"/>
      <c r="AC300" s="458">
        <f t="shared" si="207"/>
        <v>0</v>
      </c>
      <c r="AD300" s="622" t="e">
        <f t="shared" si="205"/>
        <v>#DIV/0!</v>
      </c>
      <c r="AE300" s="21"/>
      <c r="AF300" s="21"/>
      <c r="AG300" s="128"/>
      <c r="AH300" s="622" t="e">
        <f t="shared" si="206"/>
        <v>#DIV/0!</v>
      </c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559"/>
      <c r="AV300" s="130">
        <f t="shared" si="221"/>
        <v>0</v>
      </c>
      <c r="AW300" s="128"/>
      <c r="AX300" s="128"/>
      <c r="AY300" s="21"/>
      <c r="AZ300" s="21"/>
      <c r="BA300" s="306">
        <f t="shared" si="227"/>
        <v>0</v>
      </c>
      <c r="BB300" s="21"/>
      <c r="BC300" s="21"/>
      <c r="BD300" s="21"/>
      <c r="BE300" s="130">
        <f t="shared" si="226"/>
        <v>0</v>
      </c>
      <c r="BF300" s="128">
        <f t="shared" si="218"/>
        <v>0</v>
      </c>
      <c r="BG300" s="21">
        <f t="shared" si="219"/>
        <v>0</v>
      </c>
      <c r="BH300" s="21"/>
      <c r="BI300" s="130">
        <f t="shared" si="222"/>
        <v>0</v>
      </c>
      <c r="BJ300" s="128"/>
      <c r="BK300" s="128"/>
      <c r="BL300" s="21"/>
      <c r="BM300" s="21"/>
      <c r="BN300" s="130"/>
      <c r="BO300" s="130">
        <f t="shared" si="223"/>
        <v>0</v>
      </c>
      <c r="BP300" s="128"/>
      <c r="BQ300" s="128"/>
      <c r="BR300" s="21"/>
      <c r="BS300" s="21"/>
      <c r="BT300" s="21"/>
      <c r="BU300" s="21"/>
      <c r="BV300" s="130">
        <f t="shared" si="224"/>
        <v>0</v>
      </c>
      <c r="BW300" s="128"/>
      <c r="BX300" s="128"/>
      <c r="BY300" s="21"/>
      <c r="BZ300" s="21"/>
      <c r="CA300" s="130">
        <f t="shared" si="213"/>
        <v>0</v>
      </c>
      <c r="CB300" s="337"/>
      <c r="CC300" s="248"/>
      <c r="CD300" s="248"/>
      <c r="CE300" s="130">
        <f t="shared" si="214"/>
        <v>0</v>
      </c>
      <c r="CF300" s="337"/>
      <c r="CG300" s="524"/>
      <c r="CH300" s="248"/>
      <c r="CI300" s="248"/>
      <c r="CJ300" s="130"/>
      <c r="CK300" s="130">
        <f t="shared" si="225"/>
        <v>0</v>
      </c>
      <c r="CL300" s="128"/>
      <c r="CM300" s="128"/>
      <c r="CN300" s="21"/>
      <c r="CO300" s="21"/>
    </row>
    <row r="301" spans="2:93" s="80" customFormat="1" ht="55.5" hidden="1" customHeight="1" x14ac:dyDescent="0.3">
      <c r="B301" s="221"/>
      <c r="C301" s="129" t="s">
        <v>108</v>
      </c>
      <c r="D301" s="188">
        <f t="shared" si="220"/>
        <v>0</v>
      </c>
      <c r="E301" s="123"/>
      <c r="F301" s="123"/>
      <c r="G301" s="247"/>
      <c r="H301" s="247"/>
      <c r="I301" s="247"/>
      <c r="J301" s="567" t="e">
        <f t="shared" si="203"/>
        <v>#DIV/0!</v>
      </c>
      <c r="K301" s="123"/>
      <c r="L301" s="33"/>
      <c r="M301" s="120"/>
      <c r="N301" s="603" t="e">
        <f t="shared" si="215"/>
        <v>#DIV/0!</v>
      </c>
      <c r="O301" s="33"/>
      <c r="P301" s="33"/>
      <c r="Q301" s="33"/>
      <c r="R301" s="33"/>
      <c r="S301" s="120">
        <f t="shared" si="208"/>
        <v>0</v>
      </c>
      <c r="T301" s="33"/>
      <c r="U301" s="120"/>
      <c r="V301" s="629" t="e">
        <f t="shared" si="210"/>
        <v>#DIV/0!</v>
      </c>
      <c r="W301" s="120"/>
      <c r="X301" s="33"/>
      <c r="Y301" s="33"/>
      <c r="Z301" s="629" t="e">
        <f t="shared" si="211"/>
        <v>#DIV/0!</v>
      </c>
      <c r="AA301" s="33"/>
      <c r="AB301" s="33"/>
      <c r="AC301" s="458">
        <f t="shared" si="207"/>
        <v>0</v>
      </c>
      <c r="AD301" s="622" t="e">
        <f t="shared" si="205"/>
        <v>#DIV/0!</v>
      </c>
      <c r="AE301" s="33"/>
      <c r="AF301" s="33"/>
      <c r="AG301" s="120"/>
      <c r="AH301" s="622" t="e">
        <f t="shared" si="206"/>
        <v>#DIV/0!</v>
      </c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120"/>
      <c r="AV301" s="130">
        <f t="shared" si="221"/>
        <v>0</v>
      </c>
      <c r="AW301" s="120"/>
      <c r="AX301" s="120"/>
      <c r="AY301" s="33"/>
      <c r="AZ301" s="33"/>
      <c r="BA301" s="306">
        <f t="shared" si="227"/>
        <v>0</v>
      </c>
      <c r="BB301" s="33"/>
      <c r="BC301" s="33"/>
      <c r="BD301" s="33"/>
      <c r="BE301" s="130">
        <f t="shared" si="226"/>
        <v>0</v>
      </c>
      <c r="BF301" s="120">
        <f t="shared" si="218"/>
        <v>0</v>
      </c>
      <c r="BG301" s="33">
        <f t="shared" si="219"/>
        <v>0</v>
      </c>
      <c r="BH301" s="33"/>
      <c r="BI301" s="130">
        <f t="shared" si="222"/>
        <v>0</v>
      </c>
      <c r="BJ301" s="120"/>
      <c r="BK301" s="120"/>
      <c r="BL301" s="33"/>
      <c r="BM301" s="33"/>
      <c r="BN301" s="130"/>
      <c r="BO301" s="130">
        <f t="shared" si="223"/>
        <v>0</v>
      </c>
      <c r="BP301" s="120"/>
      <c r="BQ301" s="120"/>
      <c r="BR301" s="33"/>
      <c r="BS301" s="33"/>
      <c r="BT301" s="33"/>
      <c r="BU301" s="33"/>
      <c r="BV301" s="130">
        <f t="shared" si="224"/>
        <v>0</v>
      </c>
      <c r="BW301" s="120"/>
      <c r="BX301" s="120"/>
      <c r="BY301" s="33"/>
      <c r="BZ301" s="33"/>
      <c r="CA301" s="130">
        <f t="shared" si="213"/>
        <v>0</v>
      </c>
      <c r="CB301" s="123"/>
      <c r="CC301" s="247"/>
      <c r="CD301" s="247"/>
      <c r="CE301" s="130">
        <f t="shared" si="214"/>
        <v>0</v>
      </c>
      <c r="CF301" s="123"/>
      <c r="CG301" s="123"/>
      <c r="CH301" s="247"/>
      <c r="CI301" s="247"/>
      <c r="CJ301" s="130"/>
      <c r="CK301" s="130">
        <f t="shared" si="225"/>
        <v>0</v>
      </c>
      <c r="CL301" s="120"/>
      <c r="CM301" s="120"/>
      <c r="CN301" s="33"/>
      <c r="CO301" s="33"/>
    </row>
    <row r="302" spans="2:93" s="80" customFormat="1" ht="54" hidden="1" customHeight="1" x14ac:dyDescent="0.3">
      <c r="B302" s="221"/>
      <c r="C302" s="129" t="s">
        <v>108</v>
      </c>
      <c r="D302" s="188">
        <f t="shared" si="220"/>
        <v>0</v>
      </c>
      <c r="E302" s="123"/>
      <c r="F302" s="123"/>
      <c r="G302" s="247"/>
      <c r="H302" s="247"/>
      <c r="I302" s="247"/>
      <c r="J302" s="567" t="e">
        <f t="shared" si="203"/>
        <v>#DIV/0!</v>
      </c>
      <c r="K302" s="123"/>
      <c r="L302" s="33"/>
      <c r="M302" s="120"/>
      <c r="N302" s="603" t="e">
        <f t="shared" si="215"/>
        <v>#DIV/0!</v>
      </c>
      <c r="O302" s="33"/>
      <c r="P302" s="33"/>
      <c r="Q302" s="33"/>
      <c r="R302" s="33"/>
      <c r="S302" s="120">
        <f t="shared" si="208"/>
        <v>0</v>
      </c>
      <c r="T302" s="33"/>
      <c r="U302" s="120"/>
      <c r="V302" s="629" t="e">
        <f t="shared" si="210"/>
        <v>#DIV/0!</v>
      </c>
      <c r="W302" s="120"/>
      <c r="X302" s="33"/>
      <c r="Y302" s="33"/>
      <c r="Z302" s="629" t="e">
        <f t="shared" si="211"/>
        <v>#DIV/0!</v>
      </c>
      <c r="AA302" s="33"/>
      <c r="AB302" s="33"/>
      <c r="AC302" s="458">
        <f t="shared" si="207"/>
        <v>0</v>
      </c>
      <c r="AD302" s="622" t="e">
        <f t="shared" si="205"/>
        <v>#DIV/0!</v>
      </c>
      <c r="AE302" s="33"/>
      <c r="AF302" s="33"/>
      <c r="AG302" s="120"/>
      <c r="AH302" s="622" t="e">
        <f t="shared" si="206"/>
        <v>#DIV/0!</v>
      </c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120"/>
      <c r="AV302" s="130">
        <f t="shared" si="221"/>
        <v>0</v>
      </c>
      <c r="AW302" s="120"/>
      <c r="AX302" s="120"/>
      <c r="AY302" s="33"/>
      <c r="AZ302" s="33"/>
      <c r="BA302" s="306">
        <f t="shared" si="227"/>
        <v>0</v>
      </c>
      <c r="BB302" s="33"/>
      <c r="BC302" s="33"/>
      <c r="BD302" s="33"/>
      <c r="BE302" s="130">
        <f t="shared" si="226"/>
        <v>0</v>
      </c>
      <c r="BF302" s="120">
        <f t="shared" si="218"/>
        <v>0</v>
      </c>
      <c r="BG302" s="33">
        <f t="shared" si="219"/>
        <v>0</v>
      </c>
      <c r="BH302" s="33"/>
      <c r="BI302" s="130">
        <f t="shared" si="222"/>
        <v>0</v>
      </c>
      <c r="BJ302" s="120"/>
      <c r="BK302" s="120"/>
      <c r="BL302" s="33"/>
      <c r="BM302" s="33"/>
      <c r="BN302" s="130"/>
      <c r="BO302" s="130">
        <f t="shared" si="223"/>
        <v>0</v>
      </c>
      <c r="BP302" s="120"/>
      <c r="BQ302" s="120"/>
      <c r="BR302" s="33"/>
      <c r="BS302" s="33"/>
      <c r="BT302" s="33"/>
      <c r="BU302" s="33"/>
      <c r="BV302" s="130">
        <f t="shared" si="224"/>
        <v>0</v>
      </c>
      <c r="BW302" s="120"/>
      <c r="BX302" s="120"/>
      <c r="BY302" s="33"/>
      <c r="BZ302" s="33"/>
      <c r="CA302" s="130">
        <f t="shared" si="213"/>
        <v>0</v>
      </c>
      <c r="CB302" s="123"/>
      <c r="CC302" s="247"/>
      <c r="CD302" s="247"/>
      <c r="CE302" s="130">
        <f t="shared" si="214"/>
        <v>0</v>
      </c>
      <c r="CF302" s="123"/>
      <c r="CG302" s="123"/>
      <c r="CH302" s="247"/>
      <c r="CI302" s="247"/>
      <c r="CJ302" s="130"/>
      <c r="CK302" s="130">
        <f t="shared" si="225"/>
        <v>0</v>
      </c>
      <c r="CL302" s="120"/>
      <c r="CM302" s="120"/>
      <c r="CN302" s="33"/>
      <c r="CO302" s="33"/>
    </row>
    <row r="303" spans="2:93" s="80" customFormat="1" ht="54" hidden="1" customHeight="1" x14ac:dyDescent="0.3">
      <c r="B303" s="221"/>
      <c r="C303" s="129" t="s">
        <v>108</v>
      </c>
      <c r="D303" s="188">
        <f t="shared" si="220"/>
        <v>20000</v>
      </c>
      <c r="E303" s="123">
        <v>20000</v>
      </c>
      <c r="F303" s="123"/>
      <c r="G303" s="247"/>
      <c r="H303" s="247"/>
      <c r="I303" s="247"/>
      <c r="J303" s="567">
        <f t="shared" si="203"/>
        <v>0</v>
      </c>
      <c r="K303" s="123">
        <v>20000</v>
      </c>
      <c r="L303" s="33"/>
      <c r="M303" s="120"/>
      <c r="N303" s="603" t="e">
        <f t="shared" si="215"/>
        <v>#DIV/0!</v>
      </c>
      <c r="O303" s="33"/>
      <c r="P303" s="33"/>
      <c r="Q303" s="33"/>
      <c r="R303" s="33"/>
      <c r="S303" s="120">
        <f t="shared" si="208"/>
        <v>0</v>
      </c>
      <c r="T303" s="33"/>
      <c r="U303" s="120"/>
      <c r="V303" s="629">
        <f t="shared" si="210"/>
        <v>0</v>
      </c>
      <c r="W303" s="120"/>
      <c r="X303" s="33"/>
      <c r="Y303" s="33"/>
      <c r="Z303" s="629" t="e">
        <f t="shared" si="211"/>
        <v>#DIV/0!</v>
      </c>
      <c r="AA303" s="33"/>
      <c r="AB303" s="33"/>
      <c r="AC303" s="458">
        <f t="shared" si="207"/>
        <v>0</v>
      </c>
      <c r="AD303" s="622">
        <f t="shared" si="205"/>
        <v>0</v>
      </c>
      <c r="AE303" s="33"/>
      <c r="AF303" s="33"/>
      <c r="AG303" s="120"/>
      <c r="AH303" s="622" t="e">
        <f t="shared" si="206"/>
        <v>#DIV/0!</v>
      </c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120"/>
      <c r="AV303" s="130">
        <f t="shared" si="221"/>
        <v>20000</v>
      </c>
      <c r="AW303" s="120">
        <v>20000</v>
      </c>
      <c r="AX303" s="120"/>
      <c r="AY303" s="33"/>
      <c r="AZ303" s="33"/>
      <c r="BA303" s="306">
        <f t="shared" si="227"/>
        <v>0</v>
      </c>
      <c r="BB303" s="33"/>
      <c r="BC303" s="33"/>
      <c r="BD303" s="33"/>
      <c r="BE303" s="130">
        <f t="shared" si="226"/>
        <v>20000</v>
      </c>
      <c r="BF303" s="120">
        <f t="shared" si="218"/>
        <v>20000</v>
      </c>
      <c r="BG303" s="33">
        <f t="shared" si="219"/>
        <v>0</v>
      </c>
      <c r="BH303" s="33"/>
      <c r="BI303" s="130">
        <f t="shared" si="222"/>
        <v>0</v>
      </c>
      <c r="BJ303" s="120">
        <v>0</v>
      </c>
      <c r="BK303" s="120"/>
      <c r="BL303" s="33"/>
      <c r="BM303" s="33"/>
      <c r="BN303" s="130"/>
      <c r="BO303" s="130">
        <f t="shared" si="223"/>
        <v>0</v>
      </c>
      <c r="BP303" s="120">
        <v>0</v>
      </c>
      <c r="BQ303" s="120"/>
      <c r="BR303" s="33"/>
      <c r="BS303" s="33"/>
      <c r="BT303" s="33"/>
      <c r="BU303" s="33"/>
      <c r="BV303" s="130">
        <f t="shared" si="224"/>
        <v>0</v>
      </c>
      <c r="BW303" s="120">
        <v>0</v>
      </c>
      <c r="BX303" s="120"/>
      <c r="BY303" s="33"/>
      <c r="BZ303" s="33"/>
      <c r="CA303" s="130">
        <f t="shared" si="213"/>
        <v>0</v>
      </c>
      <c r="CB303" s="123"/>
      <c r="CC303" s="247"/>
      <c r="CD303" s="247"/>
      <c r="CE303" s="130">
        <f t="shared" si="214"/>
        <v>0</v>
      </c>
      <c r="CF303" s="123"/>
      <c r="CG303" s="123"/>
      <c r="CH303" s="247"/>
      <c r="CI303" s="247"/>
      <c r="CJ303" s="130"/>
      <c r="CK303" s="130">
        <f t="shared" si="225"/>
        <v>0</v>
      </c>
      <c r="CL303" s="120">
        <v>0</v>
      </c>
      <c r="CM303" s="120"/>
      <c r="CN303" s="33"/>
      <c r="CO303" s="33"/>
    </row>
    <row r="304" spans="2:93" s="80" customFormat="1" ht="54" hidden="1" customHeight="1" x14ac:dyDescent="0.3">
      <c r="B304" s="221"/>
      <c r="C304" s="129" t="s">
        <v>111</v>
      </c>
      <c r="D304" s="188">
        <f t="shared" si="220"/>
        <v>0</v>
      </c>
      <c r="E304" s="123">
        <v>0</v>
      </c>
      <c r="F304" s="123"/>
      <c r="G304" s="247"/>
      <c r="H304" s="247"/>
      <c r="I304" s="247"/>
      <c r="J304" s="567" t="e">
        <f t="shared" si="203"/>
        <v>#DIV/0!</v>
      </c>
      <c r="K304" s="123">
        <v>0</v>
      </c>
      <c r="L304" s="33"/>
      <c r="M304" s="120"/>
      <c r="N304" s="603" t="e">
        <f t="shared" si="215"/>
        <v>#DIV/0!</v>
      </c>
      <c r="O304" s="33"/>
      <c r="P304" s="33"/>
      <c r="Q304" s="33"/>
      <c r="R304" s="33"/>
      <c r="S304" s="120">
        <f t="shared" si="208"/>
        <v>0</v>
      </c>
      <c r="T304" s="33"/>
      <c r="U304" s="120"/>
      <c r="V304" s="629" t="e">
        <f t="shared" si="210"/>
        <v>#DIV/0!</v>
      </c>
      <c r="W304" s="120"/>
      <c r="X304" s="33"/>
      <c r="Y304" s="33"/>
      <c r="Z304" s="629" t="e">
        <f t="shared" si="211"/>
        <v>#DIV/0!</v>
      </c>
      <c r="AA304" s="33"/>
      <c r="AB304" s="33"/>
      <c r="AC304" s="458">
        <f t="shared" si="207"/>
        <v>0</v>
      </c>
      <c r="AD304" s="622" t="e">
        <f t="shared" si="205"/>
        <v>#DIV/0!</v>
      </c>
      <c r="AE304" s="33"/>
      <c r="AF304" s="33"/>
      <c r="AG304" s="120"/>
      <c r="AH304" s="622" t="e">
        <f t="shared" si="206"/>
        <v>#DIV/0!</v>
      </c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120"/>
      <c r="AV304" s="130">
        <f t="shared" si="221"/>
        <v>0</v>
      </c>
      <c r="AW304" s="120">
        <v>0</v>
      </c>
      <c r="AX304" s="120"/>
      <c r="AY304" s="33"/>
      <c r="AZ304" s="33"/>
      <c r="BA304" s="306">
        <f t="shared" si="227"/>
        <v>0</v>
      </c>
      <c r="BB304" s="33"/>
      <c r="BC304" s="33"/>
      <c r="BD304" s="33"/>
      <c r="BE304" s="130">
        <f t="shared" si="226"/>
        <v>0</v>
      </c>
      <c r="BF304" s="120">
        <f t="shared" si="218"/>
        <v>0</v>
      </c>
      <c r="BG304" s="33">
        <f t="shared" si="219"/>
        <v>0</v>
      </c>
      <c r="BH304" s="33"/>
      <c r="BI304" s="130">
        <f t="shared" si="222"/>
        <v>0</v>
      </c>
      <c r="BJ304" s="120">
        <v>0</v>
      </c>
      <c r="BK304" s="120"/>
      <c r="BL304" s="33"/>
      <c r="BM304" s="33"/>
      <c r="BN304" s="130"/>
      <c r="BO304" s="130">
        <f t="shared" si="223"/>
        <v>0</v>
      </c>
      <c r="BP304" s="120">
        <v>0</v>
      </c>
      <c r="BQ304" s="120"/>
      <c r="BR304" s="33"/>
      <c r="BS304" s="33"/>
      <c r="BT304" s="33"/>
      <c r="BU304" s="33"/>
      <c r="BV304" s="130">
        <f t="shared" si="224"/>
        <v>0</v>
      </c>
      <c r="BW304" s="120">
        <v>0</v>
      </c>
      <c r="BX304" s="120"/>
      <c r="BY304" s="33"/>
      <c r="BZ304" s="33"/>
      <c r="CA304" s="130">
        <f t="shared" si="213"/>
        <v>0</v>
      </c>
      <c r="CB304" s="123"/>
      <c r="CC304" s="247"/>
      <c r="CD304" s="247"/>
      <c r="CE304" s="130">
        <f t="shared" si="214"/>
        <v>0</v>
      </c>
      <c r="CF304" s="123"/>
      <c r="CG304" s="123"/>
      <c r="CH304" s="247"/>
      <c r="CI304" s="247"/>
      <c r="CJ304" s="130"/>
      <c r="CK304" s="130">
        <f t="shared" si="225"/>
        <v>0</v>
      </c>
      <c r="CL304" s="120">
        <v>0</v>
      </c>
      <c r="CM304" s="120"/>
      <c r="CN304" s="33"/>
      <c r="CO304" s="33"/>
    </row>
    <row r="305" spans="1:93" s="105" customFormat="1" ht="46.5" hidden="1" customHeight="1" x14ac:dyDescent="0.25">
      <c r="A305" s="205"/>
      <c r="B305" s="103"/>
      <c r="C305" s="103"/>
      <c r="D305" s="103"/>
      <c r="E305" s="103"/>
      <c r="F305" s="103"/>
      <c r="G305" s="103"/>
      <c r="H305" s="103"/>
      <c r="I305" s="103"/>
      <c r="J305" s="567" t="e">
        <f t="shared" si="203"/>
        <v>#DIV/0!</v>
      </c>
      <c r="K305" s="103"/>
      <c r="L305" s="312"/>
      <c r="M305" s="312"/>
      <c r="N305" s="603" t="e">
        <f t="shared" si="215"/>
        <v>#DIV/0!</v>
      </c>
      <c r="O305" s="312"/>
      <c r="P305" s="312"/>
      <c r="Q305" s="312"/>
      <c r="R305" s="312"/>
      <c r="S305" s="312">
        <f t="shared" si="208"/>
        <v>0</v>
      </c>
      <c r="T305" s="312"/>
      <c r="U305" s="312"/>
      <c r="V305" s="629" t="e">
        <f t="shared" si="210"/>
        <v>#DIV/0!</v>
      </c>
      <c r="W305" s="312"/>
      <c r="X305" s="312"/>
      <c r="Y305" s="312"/>
      <c r="Z305" s="629" t="e">
        <f t="shared" si="211"/>
        <v>#DIV/0!</v>
      </c>
      <c r="AA305" s="312"/>
      <c r="AB305" s="312"/>
      <c r="AC305" s="458">
        <f t="shared" si="207"/>
        <v>0</v>
      </c>
      <c r="AD305" s="622" t="e">
        <f t="shared" si="205"/>
        <v>#DIV/0!</v>
      </c>
      <c r="AE305" s="312"/>
      <c r="AF305" s="312"/>
      <c r="AG305" s="312"/>
      <c r="AH305" s="622" t="e">
        <f t="shared" si="206"/>
        <v>#DIV/0!</v>
      </c>
      <c r="AI305" s="312"/>
      <c r="AJ305" s="312"/>
      <c r="AK305" s="312"/>
      <c r="AL305" s="312"/>
      <c r="AM305" s="312"/>
      <c r="AN305" s="312"/>
      <c r="AO305" s="312"/>
      <c r="AP305" s="312"/>
      <c r="AQ305" s="312"/>
      <c r="AR305" s="312"/>
      <c r="AS305" s="312"/>
      <c r="AT305" s="312"/>
      <c r="AU305" s="312"/>
      <c r="AV305" s="508"/>
      <c r="AW305" s="312"/>
      <c r="AX305" s="312"/>
      <c r="AY305" s="312"/>
      <c r="AZ305" s="312"/>
      <c r="BA305" s="306">
        <f t="shared" si="227"/>
        <v>0</v>
      </c>
      <c r="BB305" s="312"/>
      <c r="BC305" s="312"/>
      <c r="BD305" s="312"/>
      <c r="BE305" s="312">
        <f t="shared" si="226"/>
        <v>0</v>
      </c>
      <c r="BF305" s="312">
        <f t="shared" si="218"/>
        <v>0</v>
      </c>
      <c r="BG305" s="312">
        <f t="shared" si="219"/>
        <v>0</v>
      </c>
      <c r="BH305" s="312"/>
      <c r="BI305" s="312"/>
      <c r="BJ305" s="312"/>
      <c r="BK305" s="312"/>
      <c r="BL305" s="312"/>
      <c r="BM305" s="312"/>
      <c r="BN305" s="312"/>
      <c r="BO305" s="312"/>
      <c r="BP305" s="312"/>
      <c r="BQ305" s="312"/>
      <c r="BR305" s="312"/>
      <c r="BS305" s="312"/>
      <c r="BT305" s="312"/>
      <c r="BU305" s="312"/>
      <c r="BV305" s="312"/>
      <c r="BW305" s="312"/>
      <c r="BX305" s="312"/>
      <c r="BY305" s="312"/>
      <c r="BZ305" s="312"/>
      <c r="CA305" s="312">
        <f t="shared" si="213"/>
        <v>0</v>
      </c>
      <c r="CB305" s="103"/>
      <c r="CC305" s="103"/>
      <c r="CD305" s="103"/>
      <c r="CE305" s="312">
        <f t="shared" si="214"/>
        <v>0</v>
      </c>
      <c r="CF305" s="103"/>
      <c r="CG305" s="103"/>
      <c r="CH305" s="103"/>
      <c r="CI305" s="103"/>
      <c r="CJ305" s="312"/>
      <c r="CK305" s="312"/>
      <c r="CL305" s="312"/>
      <c r="CM305" s="312"/>
      <c r="CN305" s="312"/>
      <c r="CO305" s="312"/>
    </row>
    <row r="306" spans="1:93" s="105" customFormat="1" ht="46.5" hidden="1" customHeight="1" x14ac:dyDescent="0.25">
      <c r="A306" s="205"/>
      <c r="B306" s="103"/>
      <c r="C306" s="103"/>
      <c r="D306" s="103"/>
      <c r="E306" s="103"/>
      <c r="F306" s="103"/>
      <c r="G306" s="103"/>
      <c r="H306" s="103"/>
      <c r="I306" s="103"/>
      <c r="J306" s="567" t="e">
        <f t="shared" si="203"/>
        <v>#DIV/0!</v>
      </c>
      <c r="K306" s="103"/>
      <c r="L306" s="312"/>
      <c r="M306" s="312"/>
      <c r="N306" s="603" t="e">
        <f t="shared" si="215"/>
        <v>#DIV/0!</v>
      </c>
      <c r="O306" s="312"/>
      <c r="P306" s="312"/>
      <c r="Q306" s="312"/>
      <c r="R306" s="312"/>
      <c r="S306" s="312">
        <f t="shared" si="208"/>
        <v>0</v>
      </c>
      <c r="T306" s="312"/>
      <c r="U306" s="312"/>
      <c r="V306" s="629" t="e">
        <f t="shared" si="210"/>
        <v>#DIV/0!</v>
      </c>
      <c r="W306" s="312"/>
      <c r="X306" s="312"/>
      <c r="Y306" s="312"/>
      <c r="Z306" s="629" t="e">
        <f t="shared" si="211"/>
        <v>#DIV/0!</v>
      </c>
      <c r="AA306" s="312"/>
      <c r="AB306" s="312"/>
      <c r="AC306" s="458">
        <f t="shared" si="207"/>
        <v>0</v>
      </c>
      <c r="AD306" s="622" t="e">
        <f t="shared" si="205"/>
        <v>#DIV/0!</v>
      </c>
      <c r="AE306" s="312"/>
      <c r="AF306" s="312"/>
      <c r="AG306" s="312"/>
      <c r="AH306" s="622" t="e">
        <f t="shared" si="206"/>
        <v>#DIV/0!</v>
      </c>
      <c r="AI306" s="312"/>
      <c r="AJ306" s="312"/>
      <c r="AK306" s="312"/>
      <c r="AL306" s="312"/>
      <c r="AM306" s="312"/>
      <c r="AN306" s="312"/>
      <c r="AO306" s="312"/>
      <c r="AP306" s="312"/>
      <c r="AQ306" s="312"/>
      <c r="AR306" s="312"/>
      <c r="AS306" s="312"/>
      <c r="AT306" s="312"/>
      <c r="AU306" s="312"/>
      <c r="AV306" s="508"/>
      <c r="AW306" s="312"/>
      <c r="AX306" s="312"/>
      <c r="AY306" s="312"/>
      <c r="AZ306" s="312"/>
      <c r="BA306" s="306">
        <f t="shared" si="227"/>
        <v>0</v>
      </c>
      <c r="BB306" s="312"/>
      <c r="BC306" s="312"/>
      <c r="BD306" s="312"/>
      <c r="BE306" s="312">
        <f t="shared" si="226"/>
        <v>0</v>
      </c>
      <c r="BF306" s="312">
        <f t="shared" si="218"/>
        <v>0</v>
      </c>
      <c r="BG306" s="312">
        <f t="shared" si="219"/>
        <v>0</v>
      </c>
      <c r="BH306" s="312"/>
      <c r="BI306" s="312"/>
      <c r="BJ306" s="312"/>
      <c r="BK306" s="312"/>
      <c r="BL306" s="312"/>
      <c r="BM306" s="312"/>
      <c r="BN306" s="312"/>
      <c r="BO306" s="312"/>
      <c r="BP306" s="312"/>
      <c r="BQ306" s="312"/>
      <c r="BR306" s="312"/>
      <c r="BS306" s="312"/>
      <c r="BT306" s="312"/>
      <c r="BU306" s="312"/>
      <c r="BV306" s="312"/>
      <c r="BW306" s="312"/>
      <c r="BX306" s="312"/>
      <c r="BY306" s="312"/>
      <c r="BZ306" s="312"/>
      <c r="CA306" s="312">
        <f t="shared" si="213"/>
        <v>0</v>
      </c>
      <c r="CB306" s="103"/>
      <c r="CC306" s="103"/>
      <c r="CD306" s="103"/>
      <c r="CE306" s="312">
        <f t="shared" si="214"/>
        <v>0</v>
      </c>
      <c r="CF306" s="103"/>
      <c r="CG306" s="103"/>
      <c r="CH306" s="103"/>
      <c r="CI306" s="103"/>
      <c r="CJ306" s="312"/>
      <c r="CK306" s="312"/>
      <c r="CL306" s="312"/>
      <c r="CM306" s="312"/>
      <c r="CN306" s="312"/>
      <c r="CO306" s="312"/>
    </row>
    <row r="307" spans="1:93" s="105" customFormat="1" ht="46.5" hidden="1" customHeight="1" x14ac:dyDescent="0.25">
      <c r="A307" s="205"/>
      <c r="B307" s="103"/>
      <c r="C307" s="103"/>
      <c r="D307" s="103"/>
      <c r="E307" s="103"/>
      <c r="F307" s="103"/>
      <c r="G307" s="103"/>
      <c r="H307" s="103"/>
      <c r="I307" s="103"/>
      <c r="J307" s="567" t="e">
        <f t="shared" si="203"/>
        <v>#DIV/0!</v>
      </c>
      <c r="K307" s="103"/>
      <c r="L307" s="312"/>
      <c r="M307" s="312"/>
      <c r="N307" s="603" t="e">
        <f t="shared" si="215"/>
        <v>#DIV/0!</v>
      </c>
      <c r="O307" s="312"/>
      <c r="P307" s="312"/>
      <c r="Q307" s="312"/>
      <c r="R307" s="312"/>
      <c r="S307" s="312">
        <f t="shared" si="208"/>
        <v>0</v>
      </c>
      <c r="T307" s="312"/>
      <c r="U307" s="312"/>
      <c r="V307" s="629" t="e">
        <f t="shared" si="210"/>
        <v>#DIV/0!</v>
      </c>
      <c r="W307" s="312"/>
      <c r="X307" s="312"/>
      <c r="Y307" s="312"/>
      <c r="Z307" s="629" t="e">
        <f t="shared" si="211"/>
        <v>#DIV/0!</v>
      </c>
      <c r="AA307" s="312"/>
      <c r="AB307" s="312"/>
      <c r="AC307" s="458">
        <f t="shared" si="207"/>
        <v>0</v>
      </c>
      <c r="AD307" s="622" t="e">
        <f t="shared" si="205"/>
        <v>#DIV/0!</v>
      </c>
      <c r="AE307" s="312"/>
      <c r="AF307" s="312"/>
      <c r="AG307" s="312"/>
      <c r="AH307" s="622" t="e">
        <f t="shared" si="206"/>
        <v>#DIV/0!</v>
      </c>
      <c r="AI307" s="312"/>
      <c r="AJ307" s="312"/>
      <c r="AK307" s="312"/>
      <c r="AL307" s="312"/>
      <c r="AM307" s="312"/>
      <c r="AN307" s="312"/>
      <c r="AO307" s="312"/>
      <c r="AP307" s="312"/>
      <c r="AQ307" s="312"/>
      <c r="AR307" s="312"/>
      <c r="AS307" s="312"/>
      <c r="AT307" s="312"/>
      <c r="AU307" s="312"/>
      <c r="AV307" s="508"/>
      <c r="AW307" s="312"/>
      <c r="AX307" s="312"/>
      <c r="AY307" s="312"/>
      <c r="AZ307" s="312"/>
      <c r="BA307" s="306">
        <f t="shared" si="227"/>
        <v>0</v>
      </c>
      <c r="BB307" s="312"/>
      <c r="BC307" s="312"/>
      <c r="BD307" s="312"/>
      <c r="BE307" s="312">
        <f t="shared" si="226"/>
        <v>0</v>
      </c>
      <c r="BF307" s="312">
        <f t="shared" si="218"/>
        <v>0</v>
      </c>
      <c r="BG307" s="312">
        <f t="shared" si="219"/>
        <v>0</v>
      </c>
      <c r="BH307" s="312"/>
      <c r="BI307" s="312"/>
      <c r="BJ307" s="312"/>
      <c r="BK307" s="312"/>
      <c r="BL307" s="312"/>
      <c r="BM307" s="312"/>
      <c r="BN307" s="312"/>
      <c r="BO307" s="312"/>
      <c r="BP307" s="312"/>
      <c r="BQ307" s="312"/>
      <c r="BR307" s="312"/>
      <c r="BS307" s="312"/>
      <c r="BT307" s="312"/>
      <c r="BU307" s="312"/>
      <c r="BV307" s="312"/>
      <c r="BW307" s="312"/>
      <c r="BX307" s="312"/>
      <c r="BY307" s="312"/>
      <c r="BZ307" s="312"/>
      <c r="CA307" s="312">
        <f t="shared" si="213"/>
        <v>0</v>
      </c>
      <c r="CB307" s="103"/>
      <c r="CC307" s="103"/>
      <c r="CD307" s="103"/>
      <c r="CE307" s="312">
        <f t="shared" si="214"/>
        <v>0</v>
      </c>
      <c r="CF307" s="103"/>
      <c r="CG307" s="103"/>
      <c r="CH307" s="103"/>
      <c r="CI307" s="103"/>
      <c r="CJ307" s="312"/>
      <c r="CK307" s="312"/>
      <c r="CL307" s="312"/>
      <c r="CM307" s="312"/>
      <c r="CN307" s="312"/>
      <c r="CO307" s="312"/>
    </row>
    <row r="308" spans="1:93" s="105" customFormat="1" ht="46.5" hidden="1" customHeight="1" x14ac:dyDescent="0.25">
      <c r="A308" s="205"/>
      <c r="B308" s="103"/>
      <c r="C308" s="103"/>
      <c r="D308" s="103"/>
      <c r="E308" s="103"/>
      <c r="F308" s="103"/>
      <c r="G308" s="103"/>
      <c r="H308" s="103"/>
      <c r="I308" s="103"/>
      <c r="J308" s="567" t="e">
        <f t="shared" si="203"/>
        <v>#DIV/0!</v>
      </c>
      <c r="K308" s="103"/>
      <c r="L308" s="312"/>
      <c r="M308" s="312"/>
      <c r="N308" s="603" t="e">
        <f t="shared" si="215"/>
        <v>#DIV/0!</v>
      </c>
      <c r="O308" s="312"/>
      <c r="P308" s="312"/>
      <c r="Q308" s="312"/>
      <c r="R308" s="312"/>
      <c r="S308" s="312">
        <f t="shared" si="208"/>
        <v>0</v>
      </c>
      <c r="T308" s="312"/>
      <c r="U308" s="312"/>
      <c r="V308" s="629" t="e">
        <f t="shared" si="210"/>
        <v>#DIV/0!</v>
      </c>
      <c r="W308" s="312"/>
      <c r="X308" s="312"/>
      <c r="Y308" s="312"/>
      <c r="Z308" s="629" t="e">
        <f t="shared" si="211"/>
        <v>#DIV/0!</v>
      </c>
      <c r="AA308" s="312"/>
      <c r="AB308" s="312"/>
      <c r="AC308" s="458">
        <f t="shared" si="207"/>
        <v>0</v>
      </c>
      <c r="AD308" s="622" t="e">
        <f t="shared" si="205"/>
        <v>#DIV/0!</v>
      </c>
      <c r="AE308" s="312"/>
      <c r="AF308" s="312"/>
      <c r="AG308" s="312"/>
      <c r="AH308" s="622" t="e">
        <f t="shared" si="206"/>
        <v>#DIV/0!</v>
      </c>
      <c r="AI308" s="312"/>
      <c r="AJ308" s="312"/>
      <c r="AK308" s="312"/>
      <c r="AL308" s="312"/>
      <c r="AM308" s="312"/>
      <c r="AN308" s="312"/>
      <c r="AO308" s="312"/>
      <c r="AP308" s="312"/>
      <c r="AQ308" s="312"/>
      <c r="AR308" s="312"/>
      <c r="AS308" s="312"/>
      <c r="AT308" s="312"/>
      <c r="AU308" s="312"/>
      <c r="AV308" s="508"/>
      <c r="AW308" s="312"/>
      <c r="AX308" s="312"/>
      <c r="AY308" s="312"/>
      <c r="AZ308" s="312"/>
      <c r="BA308" s="306">
        <f t="shared" si="227"/>
        <v>0</v>
      </c>
      <c r="BB308" s="312"/>
      <c r="BC308" s="312"/>
      <c r="BD308" s="312"/>
      <c r="BE308" s="312">
        <f t="shared" si="226"/>
        <v>0</v>
      </c>
      <c r="BF308" s="312">
        <f t="shared" si="218"/>
        <v>0</v>
      </c>
      <c r="BG308" s="312">
        <f t="shared" si="219"/>
        <v>0</v>
      </c>
      <c r="BH308" s="312"/>
      <c r="BI308" s="312"/>
      <c r="BJ308" s="312"/>
      <c r="BK308" s="312"/>
      <c r="BL308" s="312"/>
      <c r="BM308" s="312"/>
      <c r="BN308" s="312"/>
      <c r="BO308" s="312"/>
      <c r="BP308" s="312"/>
      <c r="BQ308" s="312"/>
      <c r="BR308" s="312"/>
      <c r="BS308" s="312"/>
      <c r="BT308" s="312"/>
      <c r="BU308" s="312"/>
      <c r="BV308" s="312"/>
      <c r="BW308" s="312"/>
      <c r="BX308" s="312"/>
      <c r="BY308" s="312"/>
      <c r="BZ308" s="312"/>
      <c r="CA308" s="312">
        <f t="shared" si="213"/>
        <v>0</v>
      </c>
      <c r="CB308" s="103"/>
      <c r="CC308" s="103"/>
      <c r="CD308" s="103"/>
      <c r="CE308" s="312">
        <f t="shared" si="214"/>
        <v>0</v>
      </c>
      <c r="CF308" s="103"/>
      <c r="CG308" s="103"/>
      <c r="CH308" s="103"/>
      <c r="CI308" s="103"/>
      <c r="CJ308" s="312"/>
      <c r="CK308" s="312"/>
      <c r="CL308" s="312"/>
      <c r="CM308" s="312"/>
      <c r="CN308" s="312"/>
      <c r="CO308" s="312"/>
    </row>
    <row r="309" spans="1:93" s="105" customFormat="1" ht="46.5" hidden="1" customHeight="1" x14ac:dyDescent="0.25">
      <c r="A309" s="205"/>
      <c r="B309" s="103"/>
      <c r="C309" s="103"/>
      <c r="D309" s="103"/>
      <c r="E309" s="103"/>
      <c r="F309" s="103"/>
      <c r="G309" s="103"/>
      <c r="H309" s="103"/>
      <c r="I309" s="103"/>
      <c r="J309" s="567" t="e">
        <f t="shared" si="203"/>
        <v>#DIV/0!</v>
      </c>
      <c r="K309" s="103"/>
      <c r="L309" s="312"/>
      <c r="M309" s="312"/>
      <c r="N309" s="603" t="e">
        <f t="shared" si="215"/>
        <v>#DIV/0!</v>
      </c>
      <c r="O309" s="312"/>
      <c r="P309" s="312"/>
      <c r="Q309" s="312"/>
      <c r="R309" s="312"/>
      <c r="S309" s="312">
        <f t="shared" si="208"/>
        <v>0</v>
      </c>
      <c r="T309" s="312"/>
      <c r="U309" s="312"/>
      <c r="V309" s="629" t="e">
        <f t="shared" si="210"/>
        <v>#DIV/0!</v>
      </c>
      <c r="W309" s="312"/>
      <c r="X309" s="312"/>
      <c r="Y309" s="312"/>
      <c r="Z309" s="629" t="e">
        <f t="shared" si="211"/>
        <v>#DIV/0!</v>
      </c>
      <c r="AA309" s="312"/>
      <c r="AB309" s="312"/>
      <c r="AC309" s="458">
        <f t="shared" si="207"/>
        <v>0</v>
      </c>
      <c r="AD309" s="622" t="e">
        <f t="shared" si="205"/>
        <v>#DIV/0!</v>
      </c>
      <c r="AE309" s="312"/>
      <c r="AF309" s="312"/>
      <c r="AG309" s="312"/>
      <c r="AH309" s="622" t="e">
        <f t="shared" si="206"/>
        <v>#DIV/0!</v>
      </c>
      <c r="AI309" s="312"/>
      <c r="AJ309" s="312"/>
      <c r="AK309" s="312"/>
      <c r="AL309" s="312"/>
      <c r="AM309" s="312"/>
      <c r="AN309" s="312"/>
      <c r="AO309" s="312"/>
      <c r="AP309" s="312"/>
      <c r="AQ309" s="312"/>
      <c r="AR309" s="312"/>
      <c r="AS309" s="312"/>
      <c r="AT309" s="312"/>
      <c r="AU309" s="312"/>
      <c r="AV309" s="508"/>
      <c r="AW309" s="312"/>
      <c r="AX309" s="312"/>
      <c r="AY309" s="312"/>
      <c r="AZ309" s="312"/>
      <c r="BA309" s="306">
        <f t="shared" si="227"/>
        <v>0</v>
      </c>
      <c r="BB309" s="312"/>
      <c r="BC309" s="312"/>
      <c r="BD309" s="312"/>
      <c r="BE309" s="312">
        <f t="shared" si="226"/>
        <v>0</v>
      </c>
      <c r="BF309" s="312">
        <f t="shared" si="218"/>
        <v>0</v>
      </c>
      <c r="BG309" s="312">
        <f t="shared" si="219"/>
        <v>0</v>
      </c>
      <c r="BH309" s="312"/>
      <c r="BI309" s="312"/>
      <c r="BJ309" s="312"/>
      <c r="BK309" s="312"/>
      <c r="BL309" s="312"/>
      <c r="BM309" s="312"/>
      <c r="BN309" s="312"/>
      <c r="BO309" s="312"/>
      <c r="BP309" s="312"/>
      <c r="BQ309" s="312"/>
      <c r="BR309" s="312"/>
      <c r="BS309" s="312"/>
      <c r="BT309" s="312"/>
      <c r="BU309" s="312"/>
      <c r="BV309" s="312"/>
      <c r="BW309" s="312"/>
      <c r="BX309" s="312"/>
      <c r="BY309" s="312"/>
      <c r="BZ309" s="312"/>
      <c r="CA309" s="312">
        <f t="shared" si="213"/>
        <v>0</v>
      </c>
      <c r="CB309" s="103"/>
      <c r="CC309" s="103"/>
      <c r="CD309" s="103"/>
      <c r="CE309" s="312">
        <f t="shared" si="214"/>
        <v>0</v>
      </c>
      <c r="CF309" s="103"/>
      <c r="CG309" s="103"/>
      <c r="CH309" s="103"/>
      <c r="CI309" s="103"/>
      <c r="CJ309" s="312"/>
      <c r="CK309" s="312"/>
      <c r="CL309" s="312"/>
      <c r="CM309" s="312"/>
      <c r="CN309" s="312"/>
      <c r="CO309" s="312"/>
    </row>
    <row r="310" spans="1:93" s="19" customFormat="1" ht="46.5" hidden="1" customHeight="1" x14ac:dyDescent="0.25">
      <c r="B310" s="103"/>
      <c r="C310" s="103"/>
      <c r="D310" s="103"/>
      <c r="E310" s="103"/>
      <c r="F310" s="103"/>
      <c r="G310" s="103"/>
      <c r="H310" s="103"/>
      <c r="I310" s="103"/>
      <c r="J310" s="567" t="e">
        <f t="shared" si="203"/>
        <v>#DIV/0!</v>
      </c>
      <c r="K310" s="103"/>
      <c r="L310" s="312"/>
      <c r="M310" s="312"/>
      <c r="N310" s="603" t="e">
        <f t="shared" si="215"/>
        <v>#DIV/0!</v>
      </c>
      <c r="O310" s="312"/>
      <c r="P310" s="312"/>
      <c r="Q310" s="312"/>
      <c r="R310" s="312"/>
      <c r="S310" s="312">
        <f t="shared" si="208"/>
        <v>0</v>
      </c>
      <c r="T310" s="312"/>
      <c r="U310" s="312"/>
      <c r="V310" s="629" t="e">
        <f t="shared" si="210"/>
        <v>#DIV/0!</v>
      </c>
      <c r="W310" s="312"/>
      <c r="X310" s="312"/>
      <c r="Y310" s="312"/>
      <c r="Z310" s="629" t="e">
        <f t="shared" si="211"/>
        <v>#DIV/0!</v>
      </c>
      <c r="AA310" s="312"/>
      <c r="AB310" s="312"/>
      <c r="AC310" s="458">
        <f t="shared" si="207"/>
        <v>0</v>
      </c>
      <c r="AD310" s="622" t="e">
        <f t="shared" si="205"/>
        <v>#DIV/0!</v>
      </c>
      <c r="AE310" s="312"/>
      <c r="AF310" s="312"/>
      <c r="AG310" s="312"/>
      <c r="AH310" s="622" t="e">
        <f t="shared" si="206"/>
        <v>#DIV/0!</v>
      </c>
      <c r="AI310" s="312"/>
      <c r="AJ310" s="312"/>
      <c r="AK310" s="312"/>
      <c r="AL310" s="312"/>
      <c r="AM310" s="312"/>
      <c r="AN310" s="312"/>
      <c r="AO310" s="312"/>
      <c r="AP310" s="312"/>
      <c r="AQ310" s="312"/>
      <c r="AR310" s="312"/>
      <c r="AS310" s="312"/>
      <c r="AT310" s="312"/>
      <c r="AU310" s="312"/>
      <c r="AV310" s="508"/>
      <c r="AW310" s="312"/>
      <c r="AX310" s="312"/>
      <c r="AY310" s="312"/>
      <c r="AZ310" s="312"/>
      <c r="BA310" s="306">
        <f t="shared" si="227"/>
        <v>0</v>
      </c>
      <c r="BB310" s="312"/>
      <c r="BC310" s="312"/>
      <c r="BD310" s="312"/>
      <c r="BE310" s="312">
        <f t="shared" si="226"/>
        <v>0</v>
      </c>
      <c r="BF310" s="312">
        <f t="shared" si="218"/>
        <v>0</v>
      </c>
      <c r="BG310" s="312">
        <f t="shared" si="219"/>
        <v>0</v>
      </c>
      <c r="BH310" s="312"/>
      <c r="BI310" s="312"/>
      <c r="BJ310" s="312"/>
      <c r="BK310" s="312"/>
      <c r="BL310" s="312"/>
      <c r="BM310" s="312"/>
      <c r="BN310" s="312"/>
      <c r="BO310" s="312"/>
      <c r="BP310" s="312"/>
      <c r="BQ310" s="312"/>
      <c r="BR310" s="312"/>
      <c r="BS310" s="312"/>
      <c r="BT310" s="312"/>
      <c r="BU310" s="312"/>
      <c r="BV310" s="312"/>
      <c r="BW310" s="312"/>
      <c r="BX310" s="312"/>
      <c r="BY310" s="312"/>
      <c r="BZ310" s="312"/>
      <c r="CA310" s="312">
        <f t="shared" si="213"/>
        <v>0</v>
      </c>
      <c r="CB310" s="103"/>
      <c r="CC310" s="103"/>
      <c r="CD310" s="103"/>
      <c r="CE310" s="312">
        <f t="shared" si="214"/>
        <v>0</v>
      </c>
      <c r="CF310" s="103"/>
      <c r="CG310" s="103"/>
      <c r="CH310" s="103"/>
      <c r="CI310" s="103"/>
      <c r="CJ310" s="312"/>
      <c r="CK310" s="312"/>
      <c r="CL310" s="312"/>
      <c r="CM310" s="312"/>
      <c r="CN310" s="312"/>
      <c r="CO310" s="312"/>
    </row>
    <row r="311" spans="1:93" s="19" customFormat="1" ht="46.5" hidden="1" customHeight="1" x14ac:dyDescent="0.25">
      <c r="B311" s="103"/>
      <c r="C311" s="103"/>
      <c r="D311" s="103"/>
      <c r="E311" s="103"/>
      <c r="F311" s="103"/>
      <c r="G311" s="103"/>
      <c r="H311" s="103"/>
      <c r="I311" s="103"/>
      <c r="J311" s="567" t="e">
        <f t="shared" si="203"/>
        <v>#DIV/0!</v>
      </c>
      <c r="K311" s="103"/>
      <c r="L311" s="312"/>
      <c r="M311" s="312"/>
      <c r="N311" s="603" t="e">
        <f t="shared" si="215"/>
        <v>#DIV/0!</v>
      </c>
      <c r="O311" s="312"/>
      <c r="P311" s="312"/>
      <c r="Q311" s="312"/>
      <c r="R311" s="312"/>
      <c r="S311" s="312">
        <f t="shared" si="208"/>
        <v>0</v>
      </c>
      <c r="T311" s="312"/>
      <c r="U311" s="312"/>
      <c r="V311" s="629" t="e">
        <f t="shared" si="210"/>
        <v>#DIV/0!</v>
      </c>
      <c r="W311" s="312"/>
      <c r="X311" s="312"/>
      <c r="Y311" s="312"/>
      <c r="Z311" s="629" t="e">
        <f t="shared" si="211"/>
        <v>#DIV/0!</v>
      </c>
      <c r="AA311" s="312"/>
      <c r="AB311" s="312"/>
      <c r="AC311" s="458">
        <f t="shared" si="207"/>
        <v>0</v>
      </c>
      <c r="AD311" s="622" t="e">
        <f t="shared" si="205"/>
        <v>#DIV/0!</v>
      </c>
      <c r="AE311" s="312"/>
      <c r="AF311" s="312"/>
      <c r="AG311" s="312"/>
      <c r="AH311" s="622" t="e">
        <f t="shared" si="206"/>
        <v>#DIV/0!</v>
      </c>
      <c r="AI311" s="312"/>
      <c r="AJ311" s="312"/>
      <c r="AK311" s="312"/>
      <c r="AL311" s="312"/>
      <c r="AM311" s="312"/>
      <c r="AN311" s="312"/>
      <c r="AO311" s="312"/>
      <c r="AP311" s="312"/>
      <c r="AQ311" s="312"/>
      <c r="AR311" s="312"/>
      <c r="AS311" s="312"/>
      <c r="AT311" s="312"/>
      <c r="AU311" s="312"/>
      <c r="AV311" s="508"/>
      <c r="AW311" s="312"/>
      <c r="AX311" s="312"/>
      <c r="AY311" s="312"/>
      <c r="AZ311" s="312"/>
      <c r="BA311" s="306">
        <f t="shared" si="227"/>
        <v>0</v>
      </c>
      <c r="BB311" s="312"/>
      <c r="BC311" s="312"/>
      <c r="BD311" s="312"/>
      <c r="BE311" s="312">
        <f t="shared" si="226"/>
        <v>0</v>
      </c>
      <c r="BF311" s="312">
        <f t="shared" si="218"/>
        <v>0</v>
      </c>
      <c r="BG311" s="312">
        <f t="shared" si="219"/>
        <v>0</v>
      </c>
      <c r="BH311" s="312"/>
      <c r="BI311" s="312"/>
      <c r="BJ311" s="312"/>
      <c r="BK311" s="312"/>
      <c r="BL311" s="312"/>
      <c r="BM311" s="312"/>
      <c r="BN311" s="312"/>
      <c r="BO311" s="312"/>
      <c r="BP311" s="312"/>
      <c r="BQ311" s="312"/>
      <c r="BR311" s="312"/>
      <c r="BS311" s="312"/>
      <c r="BT311" s="312"/>
      <c r="BU311" s="312"/>
      <c r="BV311" s="312"/>
      <c r="BW311" s="312"/>
      <c r="BX311" s="312"/>
      <c r="BY311" s="312"/>
      <c r="BZ311" s="312"/>
      <c r="CA311" s="312">
        <f t="shared" si="213"/>
        <v>0</v>
      </c>
      <c r="CB311" s="103"/>
      <c r="CC311" s="103"/>
      <c r="CD311" s="103"/>
      <c r="CE311" s="312">
        <f t="shared" si="214"/>
        <v>0</v>
      </c>
      <c r="CF311" s="103"/>
      <c r="CG311" s="103"/>
      <c r="CH311" s="103"/>
      <c r="CI311" s="103"/>
      <c r="CJ311" s="312"/>
      <c r="CK311" s="312"/>
      <c r="CL311" s="312"/>
      <c r="CM311" s="312"/>
      <c r="CN311" s="312"/>
      <c r="CO311" s="312"/>
    </row>
    <row r="312" spans="1:93" s="763" customFormat="1" ht="71.25" customHeight="1" x14ac:dyDescent="0.3">
      <c r="B312" s="911" t="s">
        <v>348</v>
      </c>
      <c r="C312" s="911"/>
      <c r="D312" s="764">
        <f>E312+G312+H312+F312</f>
        <v>3284631.8063900005</v>
      </c>
      <c r="E312" s="764">
        <f>E313+E315+E326</f>
        <v>756704.89897999994</v>
      </c>
      <c r="F312" s="764">
        <f>F313+F315+F326</f>
        <v>2527926.9074100005</v>
      </c>
      <c r="G312" s="764">
        <f>G313+G315</f>
        <v>0</v>
      </c>
      <c r="H312" s="764">
        <f>H313+H315</f>
        <v>0</v>
      </c>
      <c r="I312" s="764">
        <f>K312+M312</f>
        <v>3284631.6920099999</v>
      </c>
      <c r="J312" s="765">
        <f t="shared" si="203"/>
        <v>0.99999996517722312</v>
      </c>
      <c r="K312" s="764">
        <f>K313+K315+K326</f>
        <v>756704.78590000002</v>
      </c>
      <c r="L312" s="765">
        <f>K312/E312</f>
        <v>0.99999985056261687</v>
      </c>
      <c r="M312" s="764">
        <f>M313+M315+M326</f>
        <v>2527926.9061099999</v>
      </c>
      <c r="N312" s="603">
        <f t="shared" si="215"/>
        <v>0.99999999948574436</v>
      </c>
      <c r="O312" s="766"/>
      <c r="P312" s="766"/>
      <c r="Q312" s="766">
        <f>Q313+Q315</f>
        <v>0</v>
      </c>
      <c r="R312" s="766"/>
      <c r="S312" s="773">
        <f>U312+W312+Y312+AA312</f>
        <v>2086194.4801599998</v>
      </c>
      <c r="T312" s="768">
        <f>S312/D312</f>
        <v>0.63513800119132613</v>
      </c>
      <c r="U312" s="764">
        <f>U313+U315+U326</f>
        <v>781522.57099000004</v>
      </c>
      <c r="V312" s="767">
        <f t="shared" si="210"/>
        <v>1.0327970283309293</v>
      </c>
      <c r="W312" s="773">
        <f>W313+W314+W315+W326</f>
        <v>1304671.9091699999</v>
      </c>
      <c r="X312" s="767">
        <f>W312/F312</f>
        <v>0.51610349387305177</v>
      </c>
      <c r="Y312" s="766">
        <f>Y313+Y315</f>
        <v>0</v>
      </c>
      <c r="Z312" s="767">
        <v>0</v>
      </c>
      <c r="AA312" s="766">
        <f>AA313+AA315</f>
        <v>0</v>
      </c>
      <c r="AB312" s="766"/>
      <c r="AC312" s="773">
        <f t="shared" si="207"/>
        <v>3284631.69215</v>
      </c>
      <c r="AD312" s="768">
        <f t="shared" si="205"/>
        <v>0.99999996521984591</v>
      </c>
      <c r="AE312" s="764">
        <f>AE313+AE315+AE326</f>
        <v>756704.78590000002</v>
      </c>
      <c r="AF312" s="768">
        <f>AE312/E312</f>
        <v>0.99999985056261687</v>
      </c>
      <c r="AG312" s="773">
        <f>AG313+AG315+AG326</f>
        <v>2527926.90625</v>
      </c>
      <c r="AH312" s="768">
        <f t="shared" si="206"/>
        <v>0.99999999954112584</v>
      </c>
      <c r="AI312" s="766">
        <f>AI313+AI315</f>
        <v>0</v>
      </c>
      <c r="AJ312" s="766"/>
      <c r="AK312" s="766">
        <f>AK313+AK315</f>
        <v>0</v>
      </c>
      <c r="AL312" s="766"/>
      <c r="AM312" s="766"/>
      <c r="AN312" s="766"/>
      <c r="AO312" s="766"/>
      <c r="AP312" s="766"/>
      <c r="AQ312" s="766"/>
      <c r="AR312" s="766"/>
      <c r="AS312" s="766"/>
      <c r="AT312" s="766"/>
      <c r="AU312" s="766">
        <f>AU313+AU315+AU326</f>
        <v>-2370.9548099999374</v>
      </c>
      <c r="AV312" s="766">
        <f>AW312+AY312+AZ312+AX312</f>
        <v>3282260.8515799996</v>
      </c>
      <c r="AW312" s="766">
        <f>AW313+AW315+AW326</f>
        <v>754333.94571999996</v>
      </c>
      <c r="AX312" s="766">
        <f>AX313+AX315+AX326</f>
        <v>2527926.9058599998</v>
      </c>
      <c r="AY312" s="766">
        <f>AY313+AY315+AY326</f>
        <v>0</v>
      </c>
      <c r="AZ312" s="766">
        <f>AZ313+AZ315+AZ326</f>
        <v>0</v>
      </c>
      <c r="BA312" s="766">
        <f t="shared" si="227"/>
        <v>3776254.7761300001</v>
      </c>
      <c r="BB312" s="766">
        <f>BB313+BB315</f>
        <v>3776254.7761300001</v>
      </c>
      <c r="BC312" s="769"/>
      <c r="BD312" s="769"/>
      <c r="BE312" s="766" t="e">
        <f>BF312+BG312</f>
        <v>#REF!</v>
      </c>
      <c r="BF312" s="766" t="e">
        <f>BF313+BF315</f>
        <v>#REF!</v>
      </c>
      <c r="BG312" s="766">
        <f t="shared" si="219"/>
        <v>0</v>
      </c>
      <c r="BH312" s="766"/>
      <c r="BI312" s="766">
        <f>BJ312+BL312+BM312+BK312</f>
        <v>7361044.2000099998</v>
      </c>
      <c r="BJ312" s="766">
        <f>BJ313+BJ315+BJ326</f>
        <v>3122450.0272499998</v>
      </c>
      <c r="BK312" s="766">
        <f>BK313+BK315+BK326</f>
        <v>4238594.1727600005</v>
      </c>
      <c r="BL312" s="766">
        <f>BL313+BL315</f>
        <v>0</v>
      </c>
      <c r="BM312" s="766">
        <f>BM313+BM315</f>
        <v>0</v>
      </c>
      <c r="BN312" s="766">
        <f>BN313+BN315+BN326</f>
        <v>0</v>
      </c>
      <c r="BO312" s="766">
        <f>BP312+BR312+BS312+BQ312</f>
        <v>7361044.2000099998</v>
      </c>
      <c r="BP312" s="766">
        <f>BP313+BP315+BP326</f>
        <v>3122450.0272499998</v>
      </c>
      <c r="BQ312" s="766">
        <f>BQ313+BQ315+BQ326</f>
        <v>4238594.1727600005</v>
      </c>
      <c r="BR312" s="766">
        <f>BR313+BR315</f>
        <v>0</v>
      </c>
      <c r="BS312" s="766">
        <f>BS313+BS315</f>
        <v>0</v>
      </c>
      <c r="BT312" s="766"/>
      <c r="BU312" s="769"/>
      <c r="BV312" s="766">
        <f>BW312+BY312+BZ312+BX312</f>
        <v>0</v>
      </c>
      <c r="BW312" s="766">
        <f>BW313+BW315</f>
        <v>0</v>
      </c>
      <c r="BX312" s="766">
        <f>BX313+BX315</f>
        <v>0</v>
      </c>
      <c r="BY312" s="766">
        <f>BY313+BY315</f>
        <v>0</v>
      </c>
      <c r="BZ312" s="766">
        <f>BZ313+BZ315</f>
        <v>0</v>
      </c>
      <c r="CA312" s="766">
        <f>CA313+CA315+CA326</f>
        <v>11606166.34240138</v>
      </c>
      <c r="CB312" s="766">
        <f>CC312+CE312+CF312+CD312</f>
        <v>18082483.01000138</v>
      </c>
      <c r="CC312" s="766">
        <f>CC313+CC315+CC326</f>
        <v>0</v>
      </c>
      <c r="CD312" s="766">
        <f>CD313+CD315+CD326</f>
        <v>0</v>
      </c>
      <c r="CE312" s="766">
        <f>CE313+CE315+CE326</f>
        <v>16363077.300001379</v>
      </c>
      <c r="CF312" s="764">
        <f>CF313+CF315</f>
        <v>1719405.71</v>
      </c>
      <c r="CG312" s="766">
        <f>CG313+CG315+CG326</f>
        <v>12364459.34760138</v>
      </c>
      <c r="CH312" s="764"/>
      <c r="CJ312" s="766">
        <v>0</v>
      </c>
      <c r="CK312" s="766">
        <f>CK313+CK315+CK326</f>
        <v>16363077.300001379</v>
      </c>
      <c r="CL312" s="766">
        <f>CL313+CL315+CL326</f>
        <v>3998617.9523999998</v>
      </c>
      <c r="CM312" s="766">
        <f>CM313+CM315+CM326</f>
        <v>12364459.34760138</v>
      </c>
      <c r="CN312" s="766">
        <f>CN313+CN315</f>
        <v>0</v>
      </c>
      <c r="CO312" s="766">
        <f>CO313+CO315</f>
        <v>0</v>
      </c>
    </row>
    <row r="313" spans="1:93" s="518" customFormat="1" ht="39" customHeight="1" x14ac:dyDescent="0.25">
      <c r="B313" s="207"/>
      <c r="C313" s="115" t="s">
        <v>32</v>
      </c>
      <c r="D313" s="192">
        <f>E313+G313+H313+F313</f>
        <v>1847940.5</v>
      </c>
      <c r="E313" s="192">
        <f>E67</f>
        <v>331770.44519</v>
      </c>
      <c r="F313" s="192">
        <f>F67</f>
        <v>1516170.0548100001</v>
      </c>
      <c r="G313" s="192">
        <f>G67</f>
        <v>0</v>
      </c>
      <c r="H313" s="192">
        <f>H67</f>
        <v>0</v>
      </c>
      <c r="I313" s="192">
        <f>K313+M313</f>
        <v>1847940.4478200001</v>
      </c>
      <c r="J313" s="591">
        <f t="shared" si="203"/>
        <v>0.99999997176316013</v>
      </c>
      <c r="K313" s="192">
        <f>K67</f>
        <v>331770.39302000002</v>
      </c>
      <c r="L313" s="591">
        <f>K313/E313</f>
        <v>0.99999984275272036</v>
      </c>
      <c r="M313" s="192">
        <f>M67</f>
        <v>1516170.0548</v>
      </c>
      <c r="N313" s="591">
        <f>M313/F313</f>
        <v>0.99999999999340439</v>
      </c>
      <c r="O313" s="664"/>
      <c r="P313" s="664"/>
      <c r="Q313" s="664">
        <f>Q67</f>
        <v>0</v>
      </c>
      <c r="R313" s="664"/>
      <c r="S313" s="183">
        <f t="shared" si="208"/>
        <v>1044987.52862</v>
      </c>
      <c r="T313" s="633">
        <f>S313/D313</f>
        <v>0.56548764888263447</v>
      </c>
      <c r="U313" s="192">
        <f>U67</f>
        <v>348398.30817999999</v>
      </c>
      <c r="V313" s="597">
        <f t="shared" si="210"/>
        <v>1.0501185781647231</v>
      </c>
      <c r="W313" s="183">
        <f>W67</f>
        <v>696589.22043999995</v>
      </c>
      <c r="X313" s="597">
        <f>W313/F313</f>
        <v>0.45944003327996968</v>
      </c>
      <c r="Y313" s="664">
        <f>Y67</f>
        <v>0</v>
      </c>
      <c r="Z313" s="597"/>
      <c r="AA313" s="664">
        <f>AA67</f>
        <v>0</v>
      </c>
      <c r="AB313" s="664"/>
      <c r="AC313" s="183">
        <f t="shared" si="207"/>
        <v>1847940.4478200001</v>
      </c>
      <c r="AD313" s="633">
        <f t="shared" si="205"/>
        <v>0.99999997176316013</v>
      </c>
      <c r="AE313" s="192">
        <f>AE67</f>
        <v>331770.39301</v>
      </c>
      <c r="AF313" s="633">
        <f>AE313/E313</f>
        <v>0.99999984272257891</v>
      </c>
      <c r="AG313" s="183">
        <f>AG67</f>
        <v>1516170.0548100001</v>
      </c>
      <c r="AH313" s="633">
        <f t="shared" si="206"/>
        <v>1</v>
      </c>
      <c r="AI313" s="664">
        <f>AI67</f>
        <v>0</v>
      </c>
      <c r="AJ313" s="664"/>
      <c r="AK313" s="664">
        <f>AK67</f>
        <v>0</v>
      </c>
      <c r="AL313" s="664"/>
      <c r="AM313" s="664"/>
      <c r="AN313" s="664"/>
      <c r="AO313" s="664"/>
      <c r="AP313" s="664"/>
      <c r="AQ313" s="664"/>
      <c r="AR313" s="664"/>
      <c r="AS313" s="664"/>
      <c r="AT313" s="664"/>
      <c r="AU313" s="664">
        <f>AU67</f>
        <v>0</v>
      </c>
      <c r="AV313" s="664">
        <f>AW313+AY313+AZ313+AX313</f>
        <v>1847940.5</v>
      </c>
      <c r="AW313" s="664">
        <f t="shared" ref="AW313:BH313" si="228">AW67</f>
        <v>331770.44519</v>
      </c>
      <c r="AX313" s="664">
        <f>AX67</f>
        <v>1516170.0548099999</v>
      </c>
      <c r="AY313" s="664">
        <f t="shared" si="228"/>
        <v>0</v>
      </c>
      <c r="AZ313" s="664">
        <f t="shared" si="228"/>
        <v>0</v>
      </c>
      <c r="BA313" s="664">
        <f t="shared" si="228"/>
        <v>2530090.7000000002</v>
      </c>
      <c r="BB313" s="664">
        <f t="shared" si="228"/>
        <v>2530090.7000000002</v>
      </c>
      <c r="BC313" s="664">
        <f t="shared" si="228"/>
        <v>0</v>
      </c>
      <c r="BD313" s="664">
        <f t="shared" si="228"/>
        <v>0</v>
      </c>
      <c r="BE313" s="664" t="e">
        <f t="shared" si="228"/>
        <v>#REF!</v>
      </c>
      <c r="BF313" s="664" t="e">
        <f t="shared" si="228"/>
        <v>#REF!</v>
      </c>
      <c r="BG313" s="664">
        <f t="shared" si="228"/>
        <v>0</v>
      </c>
      <c r="BH313" s="664">
        <f t="shared" si="228"/>
        <v>0</v>
      </c>
      <c r="BI313" s="664">
        <f>BJ313+BL313+BM313+BK313</f>
        <v>4931899.5999999996</v>
      </c>
      <c r="BJ313" s="664">
        <f>BJ67</f>
        <v>2092041.51232</v>
      </c>
      <c r="BK313" s="664">
        <f>BK67</f>
        <v>2839858.0876799999</v>
      </c>
      <c r="BL313" s="664">
        <f>BL67</f>
        <v>0</v>
      </c>
      <c r="BM313" s="664">
        <f>BM67</f>
        <v>0</v>
      </c>
      <c r="BN313" s="664">
        <f>BN67</f>
        <v>0</v>
      </c>
      <c r="BO313" s="664">
        <f>BP313+BR313+BS313+BQ313</f>
        <v>4931899.5999999996</v>
      </c>
      <c r="BP313" s="664">
        <f>BP67</f>
        <v>2092041.51232</v>
      </c>
      <c r="BQ313" s="664">
        <f>BQ67</f>
        <v>2839858.0876799999</v>
      </c>
      <c r="BR313" s="664">
        <f>BR67</f>
        <v>0</v>
      </c>
      <c r="BS313" s="664">
        <f>BS67</f>
        <v>0</v>
      </c>
      <c r="BT313" s="664"/>
      <c r="BU313" s="664"/>
      <c r="BV313" s="664">
        <f>BW313+BY313+BZ313+BX313</f>
        <v>0</v>
      </c>
      <c r="BW313" s="664">
        <f>BW67</f>
        <v>0</v>
      </c>
      <c r="BX313" s="664">
        <f>BX67</f>
        <v>0</v>
      </c>
      <c r="BY313" s="664">
        <f>BY67</f>
        <v>0</v>
      </c>
      <c r="BZ313" s="664">
        <f>BZ67</f>
        <v>0</v>
      </c>
      <c r="CA313" s="664">
        <f t="shared" si="213"/>
        <v>0</v>
      </c>
      <c r="CB313" s="664">
        <f>CB67+CB228</f>
        <v>0</v>
      </c>
      <c r="CC313" s="192"/>
      <c r="CD313" s="192"/>
      <c r="CE313" s="664">
        <f>CF313+CG313</f>
        <v>7036123.2000000002</v>
      </c>
      <c r="CF313" s="664">
        <f>CF67</f>
        <v>1719405.71</v>
      </c>
      <c r="CG313" s="664">
        <f>CG67</f>
        <v>5316717.49</v>
      </c>
      <c r="CH313" s="192"/>
      <c r="CI313" s="192"/>
      <c r="CJ313" s="664">
        <f>CJ67</f>
        <v>0</v>
      </c>
      <c r="CK313" s="664">
        <f>CL313+CN313+CO313+CM313</f>
        <v>7036123.2000000002</v>
      </c>
      <c r="CL313" s="664">
        <f>CL67</f>
        <v>1719405.71</v>
      </c>
      <c r="CM313" s="664">
        <f>CM67</f>
        <v>5316717.49</v>
      </c>
      <c r="CN313" s="664">
        <f>CN67</f>
        <v>0</v>
      </c>
      <c r="CO313" s="664">
        <f>CO67</f>
        <v>0</v>
      </c>
    </row>
    <row r="314" spans="1:93" s="518" customFormat="1" ht="39" hidden="1" customHeight="1" x14ac:dyDescent="0.25">
      <c r="B314" s="207"/>
      <c r="C314" s="115" t="s">
        <v>471</v>
      </c>
      <c r="D314" s="192"/>
      <c r="E314" s="192"/>
      <c r="F314" s="192"/>
      <c r="G314" s="192"/>
      <c r="H314" s="192"/>
      <c r="I314" s="192"/>
      <c r="J314" s="591"/>
      <c r="K314" s="664"/>
      <c r="L314" s="591"/>
      <c r="M314" s="664"/>
      <c r="N314" s="664"/>
      <c r="O314" s="664"/>
      <c r="P314" s="664"/>
      <c r="Q314" s="664"/>
      <c r="R314" s="664"/>
      <c r="S314" s="183">
        <f>W314</f>
        <v>0</v>
      </c>
      <c r="T314" s="633">
        <v>0</v>
      </c>
      <c r="U314" s="811"/>
      <c r="V314" s="597"/>
      <c r="W314" s="183"/>
      <c r="X314" s="597">
        <v>0</v>
      </c>
      <c r="Y314" s="664"/>
      <c r="Z314" s="597"/>
      <c r="AA314" s="664"/>
      <c r="AB314" s="664"/>
      <c r="AC314" s="183"/>
      <c r="AD314" s="633"/>
      <c r="AE314" s="811"/>
      <c r="AF314" s="633"/>
      <c r="AG314" s="664"/>
      <c r="AH314" s="633"/>
      <c r="AI314" s="664"/>
      <c r="AJ314" s="664"/>
      <c r="AK314" s="664"/>
      <c r="AL314" s="664"/>
      <c r="AM314" s="664"/>
      <c r="AN314" s="664"/>
      <c r="AO314" s="664"/>
      <c r="AP314" s="664"/>
      <c r="AQ314" s="664"/>
      <c r="AR314" s="664"/>
      <c r="AS314" s="664"/>
      <c r="AT314" s="664"/>
      <c r="AU314" s="664"/>
      <c r="AV314" s="664"/>
      <c r="AW314" s="664"/>
      <c r="AX314" s="664"/>
      <c r="AY314" s="664"/>
      <c r="AZ314" s="664"/>
      <c r="BA314" s="664"/>
      <c r="BB314" s="664"/>
      <c r="BC314" s="664"/>
      <c r="BD314" s="664"/>
      <c r="BE314" s="664"/>
      <c r="BF314" s="664"/>
      <c r="BG314" s="664"/>
      <c r="BH314" s="664"/>
      <c r="BI314" s="664"/>
      <c r="BJ314" s="664"/>
      <c r="BK314" s="664"/>
      <c r="BL314" s="664"/>
      <c r="BM314" s="664"/>
      <c r="BN314" s="664"/>
      <c r="BO314" s="664"/>
      <c r="BP314" s="664"/>
      <c r="BQ314" s="664"/>
      <c r="BR314" s="664"/>
      <c r="BS314" s="664"/>
      <c r="BT314" s="664"/>
      <c r="BU314" s="664"/>
      <c r="BV314" s="664"/>
      <c r="BW314" s="664"/>
      <c r="BX314" s="664"/>
      <c r="BY314" s="664"/>
      <c r="BZ314" s="664"/>
      <c r="CA314" s="664"/>
      <c r="CB314" s="664"/>
      <c r="CC314" s="192"/>
      <c r="CD314" s="192"/>
      <c r="CE314" s="664"/>
      <c r="CF314" s="664"/>
      <c r="CG314" s="664"/>
      <c r="CH314" s="192"/>
      <c r="CI314" s="192"/>
      <c r="CJ314" s="664"/>
      <c r="CK314" s="664"/>
      <c r="CL314" s="664"/>
      <c r="CM314" s="664"/>
      <c r="CN314" s="664"/>
      <c r="CO314" s="664"/>
    </row>
    <row r="315" spans="1:93" s="52" customFormat="1" ht="54" customHeight="1" x14ac:dyDescent="0.25">
      <c r="B315" s="182"/>
      <c r="C315" s="182" t="s">
        <v>31</v>
      </c>
      <c r="D315" s="182">
        <f>E315+G315+H315+F315</f>
        <v>526511.56351999997</v>
      </c>
      <c r="E315" s="182">
        <f>E66+E284</f>
        <v>261525.08014000001</v>
      </c>
      <c r="F315" s="182">
        <f>F66+F229+F284</f>
        <v>264986.48337999999</v>
      </c>
      <c r="G315" s="182">
        <f>G66+G229+G284</f>
        <v>0</v>
      </c>
      <c r="H315" s="182">
        <f>H66+H229+H284</f>
        <v>0</v>
      </c>
      <c r="I315" s="182">
        <f>K315+M315</f>
        <v>526511.56351999997</v>
      </c>
      <c r="J315" s="569">
        <f t="shared" si="203"/>
        <v>1</v>
      </c>
      <c r="K315" s="182">
        <f>K66+K284</f>
        <v>261525.08014000001</v>
      </c>
      <c r="L315" s="569">
        <f>K315/E315</f>
        <v>1</v>
      </c>
      <c r="M315" s="182">
        <f>M66+M229+M284</f>
        <v>264986.48337999999</v>
      </c>
      <c r="N315" s="182">
        <f>M315/F315</f>
        <v>1</v>
      </c>
      <c r="O315" s="182"/>
      <c r="P315" s="182"/>
      <c r="Q315" s="182">
        <f>Q66+Q229+Q284</f>
        <v>0</v>
      </c>
      <c r="R315" s="182"/>
      <c r="S315" s="182">
        <f t="shared" si="208"/>
        <v>526511.56351999997</v>
      </c>
      <c r="T315" s="182"/>
      <c r="U315" s="182">
        <f>U66+U284</f>
        <v>261525.08014000001</v>
      </c>
      <c r="V315" s="569">
        <f t="shared" si="210"/>
        <v>1</v>
      </c>
      <c r="W315" s="182">
        <f>W66+W229+W284</f>
        <v>264986.48337999999</v>
      </c>
      <c r="X315" s="569">
        <f>W315/F315</f>
        <v>1</v>
      </c>
      <c r="Y315" s="182">
        <f>Y66+Y229+Y284</f>
        <v>0</v>
      </c>
      <c r="Z315" s="182"/>
      <c r="AA315" s="182">
        <f>AA66+AA229+AA284</f>
        <v>0</v>
      </c>
      <c r="AB315" s="182"/>
      <c r="AC315" s="182">
        <f t="shared" si="207"/>
        <v>526511.56351999997</v>
      </c>
      <c r="AD315" s="569">
        <f t="shared" si="205"/>
        <v>1</v>
      </c>
      <c r="AE315" s="182">
        <f>AE66+AE284</f>
        <v>261525.08014000001</v>
      </c>
      <c r="AF315" s="569">
        <f>AE315/E315</f>
        <v>1</v>
      </c>
      <c r="AG315" s="182">
        <f>AG66+AG229+AG284</f>
        <v>264986.48337999999</v>
      </c>
      <c r="AH315" s="569">
        <f t="shared" si="206"/>
        <v>1</v>
      </c>
      <c r="AI315" s="182">
        <f>AI66+AI229+AI284</f>
        <v>0</v>
      </c>
      <c r="AJ315" s="182"/>
      <c r="AK315" s="182">
        <f>AK66+AK229+AK284</f>
        <v>0</v>
      </c>
      <c r="AL315" s="182"/>
      <c r="AM315" s="182"/>
      <c r="AN315" s="182"/>
      <c r="AO315" s="182"/>
      <c r="AP315" s="182"/>
      <c r="AQ315" s="182"/>
      <c r="AR315" s="182"/>
      <c r="AS315" s="182"/>
      <c r="AT315" s="182"/>
      <c r="AU315" s="182">
        <f>AU66</f>
        <v>-2370.9635200000193</v>
      </c>
      <c r="AV315" s="182">
        <f>AW315+AY315+AZ315+AX315</f>
        <v>524140.6</v>
      </c>
      <c r="AW315" s="182">
        <f>AW66+AW284</f>
        <v>259154.11661999999</v>
      </c>
      <c r="AX315" s="182">
        <f>AX66+AX229+AX284</f>
        <v>264986.48337999999</v>
      </c>
      <c r="AY315" s="182">
        <f t="shared" ref="AY315:BH315" si="229">AY66+AY284</f>
        <v>0</v>
      </c>
      <c r="AZ315" s="182">
        <f t="shared" si="229"/>
        <v>0</v>
      </c>
      <c r="BA315" s="182">
        <f t="shared" si="229"/>
        <v>1246164.0761299999</v>
      </c>
      <c r="BB315" s="182">
        <f t="shared" si="229"/>
        <v>1246164.0761299999</v>
      </c>
      <c r="BC315" s="182">
        <f t="shared" si="229"/>
        <v>0</v>
      </c>
      <c r="BD315" s="182">
        <f t="shared" si="229"/>
        <v>0</v>
      </c>
      <c r="BE315" s="182" t="e">
        <f t="shared" si="229"/>
        <v>#REF!</v>
      </c>
      <c r="BF315" s="182" t="e">
        <f t="shared" si="229"/>
        <v>#REF!</v>
      </c>
      <c r="BG315" s="182">
        <f t="shared" si="229"/>
        <v>0</v>
      </c>
      <c r="BH315" s="182">
        <f t="shared" si="229"/>
        <v>0</v>
      </c>
      <c r="BI315" s="182">
        <f>BJ315+BL315+BM315+BK315</f>
        <v>0</v>
      </c>
      <c r="BJ315" s="182">
        <f>BJ66+BJ284</f>
        <v>0</v>
      </c>
      <c r="BK315" s="182">
        <f>BK66+BK229+BK284</f>
        <v>0</v>
      </c>
      <c r="BL315" s="182">
        <f>BL66+BL229+BL284</f>
        <v>0</v>
      </c>
      <c r="BM315" s="182">
        <f>BM66+BM229+BM284</f>
        <v>0</v>
      </c>
      <c r="BN315" s="182">
        <f>BN66</f>
        <v>0</v>
      </c>
      <c r="BO315" s="182">
        <f>BP315+BR315+BS315+BQ315</f>
        <v>0</v>
      </c>
      <c r="BP315" s="182">
        <f>BP66+BP284</f>
        <v>0</v>
      </c>
      <c r="BQ315" s="182">
        <f>BQ66+BQ284</f>
        <v>0</v>
      </c>
      <c r="BR315" s="182">
        <f>BR66+BR229+BR284</f>
        <v>0</v>
      </c>
      <c r="BS315" s="182">
        <f>BS66+BS229+BS284</f>
        <v>0</v>
      </c>
      <c r="BT315" s="182"/>
      <c r="BU315" s="182"/>
      <c r="BV315" s="182">
        <f>BW315+BY315+BZ315+BX315</f>
        <v>0</v>
      </c>
      <c r="BW315" s="182">
        <f>BW66+BW229+BW284</f>
        <v>0</v>
      </c>
      <c r="BX315" s="182">
        <f>BX66+BX229+BX284</f>
        <v>0</v>
      </c>
      <c r="BY315" s="182">
        <f>BY66+BY229+BY284</f>
        <v>0</v>
      </c>
      <c r="BZ315" s="182">
        <f>BZ66+BZ229+BZ284</f>
        <v>0</v>
      </c>
      <c r="CA315" s="182">
        <f t="shared" si="213"/>
        <v>0</v>
      </c>
      <c r="CB315" s="182">
        <f>CB66+CB229+CB286</f>
        <v>0</v>
      </c>
      <c r="CC315" s="182"/>
      <c r="CD315" s="182"/>
      <c r="CE315" s="182">
        <f t="shared" si="214"/>
        <v>0</v>
      </c>
      <c r="CF315" s="182">
        <f>CF212+CF284</f>
        <v>0</v>
      </c>
      <c r="CG315" s="182"/>
      <c r="CH315" s="182"/>
      <c r="CI315" s="182"/>
      <c r="CJ315" s="663">
        <f>CJ66</f>
        <v>0</v>
      </c>
      <c r="CK315" s="663">
        <f>CL315+CN315+CO315+CM315</f>
        <v>0</v>
      </c>
      <c r="CL315" s="663">
        <f>CL66+CL229+CL284</f>
        <v>0</v>
      </c>
      <c r="CM315" s="663">
        <f>CM66+CM229+CM284</f>
        <v>0</v>
      </c>
      <c r="CN315" s="663">
        <f>CN66+CN229+CN284</f>
        <v>0</v>
      </c>
      <c r="CO315" s="663">
        <f>CO66+CO229+CO284</f>
        <v>0</v>
      </c>
    </row>
    <row r="316" spans="1:93" s="52" customFormat="1" ht="54" hidden="1" customHeight="1" x14ac:dyDescent="0.25">
      <c r="B316" s="182" t="s">
        <v>186</v>
      </c>
      <c r="C316" s="182"/>
      <c r="D316" s="182"/>
      <c r="E316" s="182"/>
      <c r="F316" s="182"/>
      <c r="G316" s="182"/>
      <c r="H316" s="182"/>
      <c r="I316" s="182"/>
      <c r="J316" s="569"/>
      <c r="K316" s="182"/>
      <c r="L316" s="569"/>
      <c r="M316" s="182"/>
      <c r="N316" s="182"/>
      <c r="O316" s="182"/>
      <c r="P316" s="182"/>
      <c r="Q316" s="182"/>
      <c r="R316" s="182"/>
      <c r="S316" s="182"/>
      <c r="T316" s="182"/>
      <c r="U316" s="182"/>
      <c r="V316" s="569"/>
      <c r="W316" s="182"/>
      <c r="X316" s="569"/>
      <c r="Y316" s="182"/>
      <c r="Z316" s="182"/>
      <c r="AA316" s="182"/>
      <c r="AB316" s="182"/>
      <c r="AC316" s="182"/>
      <c r="AD316" s="569"/>
      <c r="AE316" s="182"/>
      <c r="AF316" s="569"/>
      <c r="AG316" s="182"/>
      <c r="AH316" s="569"/>
      <c r="AI316" s="182"/>
      <c r="AJ316" s="182"/>
      <c r="AK316" s="182"/>
      <c r="AL316" s="182"/>
      <c r="AM316" s="182"/>
      <c r="AN316" s="182"/>
      <c r="AO316" s="182"/>
      <c r="AP316" s="182"/>
      <c r="AQ316" s="182"/>
      <c r="AR316" s="182"/>
      <c r="AS316" s="182"/>
      <c r="AT316" s="182"/>
      <c r="AU316" s="182"/>
      <c r="AV316" s="182"/>
      <c r="AW316" s="182"/>
      <c r="AX316" s="182"/>
      <c r="AY316" s="182"/>
      <c r="AZ316" s="182"/>
      <c r="BA316" s="182"/>
      <c r="BB316" s="182"/>
      <c r="BC316" s="182"/>
      <c r="BD316" s="182"/>
      <c r="BE316" s="182"/>
      <c r="BF316" s="182"/>
      <c r="BG316" s="182"/>
      <c r="BH316" s="182"/>
      <c r="BI316" s="182"/>
      <c r="BJ316" s="182"/>
      <c r="BK316" s="182"/>
      <c r="BL316" s="182"/>
      <c r="BM316" s="182"/>
      <c r="BN316" s="182"/>
      <c r="BO316" s="182"/>
      <c r="BP316" s="182"/>
      <c r="BQ316" s="182"/>
      <c r="BR316" s="182"/>
      <c r="BS316" s="182"/>
      <c r="BT316" s="182"/>
      <c r="BU316" s="182"/>
      <c r="BV316" s="182"/>
      <c r="BW316" s="182"/>
      <c r="BX316" s="182"/>
      <c r="BY316" s="182"/>
      <c r="BZ316" s="182"/>
      <c r="CA316" s="182"/>
      <c r="CB316" s="182"/>
      <c r="CC316" s="182"/>
      <c r="CD316" s="182"/>
      <c r="CE316" s="182"/>
      <c r="CF316" s="182"/>
      <c r="CG316" s="182"/>
      <c r="CH316" s="182"/>
      <c r="CI316" s="182"/>
      <c r="CJ316" s="31"/>
      <c r="CK316" s="31"/>
      <c r="CL316" s="47"/>
      <c r="CM316" s="47"/>
      <c r="CN316" s="47"/>
      <c r="CO316" s="47"/>
    </row>
    <row r="317" spans="1:93" s="77" customFormat="1" ht="153" hidden="1" customHeight="1" x14ac:dyDescent="0.3">
      <c r="B317" s="182" t="s">
        <v>34</v>
      </c>
      <c r="C317" s="182" t="s">
        <v>218</v>
      </c>
      <c r="D317" s="182">
        <f>E317</f>
        <v>0</v>
      </c>
      <c r="E317" s="182">
        <f>E319+E320</f>
        <v>0</v>
      </c>
      <c r="F317" s="182"/>
      <c r="G317" s="182"/>
      <c r="H317" s="182"/>
      <c r="I317" s="182"/>
      <c r="J317" s="569"/>
      <c r="K317" s="182"/>
      <c r="L317" s="569"/>
      <c r="M317" s="182"/>
      <c r="N317" s="182"/>
      <c r="O317" s="182"/>
      <c r="P317" s="182"/>
      <c r="Q317" s="182"/>
      <c r="R317" s="182"/>
      <c r="S317" s="182"/>
      <c r="T317" s="182"/>
      <c r="U317" s="182"/>
      <c r="V317" s="569"/>
      <c r="W317" s="182"/>
      <c r="X317" s="569"/>
      <c r="Y317" s="182"/>
      <c r="Z317" s="182"/>
      <c r="AA317" s="182"/>
      <c r="AB317" s="182"/>
      <c r="AC317" s="182"/>
      <c r="AD317" s="569"/>
      <c r="AE317" s="182"/>
      <c r="AF317" s="569"/>
      <c r="AG317" s="182"/>
      <c r="AH317" s="569"/>
      <c r="AI317" s="182"/>
      <c r="AJ317" s="182"/>
      <c r="AK317" s="182"/>
      <c r="AL317" s="182"/>
      <c r="AM317" s="182"/>
      <c r="AN317" s="182"/>
      <c r="AO317" s="182"/>
      <c r="AP317" s="182"/>
      <c r="AQ317" s="182"/>
      <c r="AR317" s="182"/>
      <c r="AS317" s="182"/>
      <c r="AT317" s="182"/>
      <c r="AU317" s="182">
        <f>AV317</f>
        <v>0</v>
      </c>
      <c r="AV317" s="182">
        <f>AW317</f>
        <v>0</v>
      </c>
      <c r="AW317" s="182">
        <f>AW319+AW320</f>
        <v>0</v>
      </c>
      <c r="AX317" s="182"/>
      <c r="AY317" s="182"/>
      <c r="AZ317" s="182"/>
      <c r="BA317" s="182">
        <f>BB317+BC317+BD317</f>
        <v>0</v>
      </c>
      <c r="BB317" s="182"/>
      <c r="BC317" s="182"/>
      <c r="BD317" s="182"/>
      <c r="BE317" s="182">
        <f>BF317+BG317+BH317</f>
        <v>0</v>
      </c>
      <c r="BF317" s="182">
        <f>E317</f>
        <v>0</v>
      </c>
      <c r="BG317" s="182">
        <f t="shared" ref="BG317:BH321" si="230">G317</f>
        <v>0</v>
      </c>
      <c r="BH317" s="182">
        <f t="shared" si="230"/>
        <v>0</v>
      </c>
      <c r="BI317" s="182">
        <f>BJ317</f>
        <v>0</v>
      </c>
      <c r="BJ317" s="182">
        <f>BJ319+BJ320</f>
        <v>0</v>
      </c>
      <c r="BK317" s="182"/>
      <c r="BL317" s="182"/>
      <c r="BM317" s="182"/>
      <c r="BN317" s="182">
        <f>BO317+BP317+BQ317</f>
        <v>0</v>
      </c>
      <c r="BO317" s="182">
        <f>BP317</f>
        <v>0</v>
      </c>
      <c r="BP317" s="182">
        <f>BP319+BP320</f>
        <v>0</v>
      </c>
      <c r="BQ317" s="182"/>
      <c r="BR317" s="182"/>
      <c r="BS317" s="182"/>
      <c r="BT317" s="182">
        <f t="shared" ref="BT317:BU321" si="231">BL317</f>
        <v>0</v>
      </c>
      <c r="BU317" s="182">
        <f t="shared" si="231"/>
        <v>0</v>
      </c>
      <c r="BV317" s="182">
        <f>BW317</f>
        <v>0</v>
      </c>
      <c r="BW317" s="182">
        <f>BW319+BW320</f>
        <v>0</v>
      </c>
      <c r="BX317" s="182"/>
      <c r="BY317" s="182"/>
      <c r="BZ317" s="182"/>
      <c r="CA317" s="182">
        <f>CB317+CC317+CD317</f>
        <v>0</v>
      </c>
      <c r="CB317" s="182"/>
      <c r="CC317" s="182"/>
      <c r="CD317" s="182"/>
      <c r="CE317" s="182">
        <f>CF317+CH317+CI317</f>
        <v>0</v>
      </c>
      <c r="CF317" s="182">
        <f>BW317</f>
        <v>0</v>
      </c>
      <c r="CG317" s="182"/>
      <c r="CH317" s="182">
        <f t="shared" ref="CH317:CI321" si="232">BY317</f>
        <v>0</v>
      </c>
      <c r="CI317" s="182">
        <f t="shared" si="232"/>
        <v>0</v>
      </c>
      <c r="CJ317" s="663"/>
      <c r="CK317" s="663">
        <f>CL317</f>
        <v>0</v>
      </c>
      <c r="CL317" s="182">
        <f>CL319+CL320</f>
        <v>0</v>
      </c>
      <c r="CM317" s="182"/>
      <c r="CN317" s="182"/>
      <c r="CO317" s="248"/>
    </row>
    <row r="318" spans="1:93" s="77" customFormat="1" ht="126" hidden="1" customHeight="1" x14ac:dyDescent="0.3">
      <c r="B318" s="182"/>
      <c r="C318" s="182" t="s">
        <v>217</v>
      </c>
      <c r="D318" s="182"/>
      <c r="E318" s="182"/>
      <c r="F318" s="182"/>
      <c r="G318" s="182"/>
      <c r="H318" s="182"/>
      <c r="I318" s="182"/>
      <c r="J318" s="569"/>
      <c r="K318" s="182"/>
      <c r="L318" s="569"/>
      <c r="M318" s="182"/>
      <c r="N318" s="182"/>
      <c r="O318" s="182"/>
      <c r="P318" s="182"/>
      <c r="Q318" s="182"/>
      <c r="R318" s="182"/>
      <c r="S318" s="182"/>
      <c r="T318" s="182"/>
      <c r="U318" s="182"/>
      <c r="V318" s="569"/>
      <c r="W318" s="182"/>
      <c r="X318" s="569"/>
      <c r="Y318" s="182"/>
      <c r="Z318" s="182"/>
      <c r="AA318" s="182"/>
      <c r="AB318" s="182"/>
      <c r="AC318" s="182"/>
      <c r="AD318" s="569"/>
      <c r="AE318" s="182"/>
      <c r="AF318" s="569"/>
      <c r="AG318" s="182"/>
      <c r="AH318" s="569"/>
      <c r="AI318" s="182"/>
      <c r="AJ318" s="182"/>
      <c r="AK318" s="182"/>
      <c r="AL318" s="182"/>
      <c r="AM318" s="182"/>
      <c r="AN318" s="182"/>
      <c r="AO318" s="182"/>
      <c r="AP318" s="182"/>
      <c r="AQ318" s="182"/>
      <c r="AR318" s="182"/>
      <c r="AS318" s="182"/>
      <c r="AT318" s="182"/>
      <c r="AU318" s="182"/>
      <c r="AV318" s="182"/>
      <c r="AW318" s="182"/>
      <c r="AX318" s="182"/>
      <c r="AY318" s="182"/>
      <c r="AZ318" s="182"/>
      <c r="BA318" s="182">
        <f>BB318+BC318+BD318</f>
        <v>0</v>
      </c>
      <c r="BB318" s="182"/>
      <c r="BC318" s="182"/>
      <c r="BD318" s="182"/>
      <c r="BE318" s="182">
        <f>BF318+BG318+BH318</f>
        <v>0</v>
      </c>
      <c r="BF318" s="182">
        <f>E318</f>
        <v>0</v>
      </c>
      <c r="BG318" s="182">
        <f t="shared" si="230"/>
        <v>0</v>
      </c>
      <c r="BH318" s="182">
        <f t="shared" si="230"/>
        <v>0</v>
      </c>
      <c r="BI318" s="182"/>
      <c r="BJ318" s="182"/>
      <c r="BK318" s="182"/>
      <c r="BL318" s="182"/>
      <c r="BM318" s="182"/>
      <c r="BN318" s="182">
        <f t="shared" ref="BN318:BN324" si="233">BO318+BP318+BQ318</f>
        <v>0</v>
      </c>
      <c r="BO318" s="182"/>
      <c r="BP318" s="182"/>
      <c r="BQ318" s="182"/>
      <c r="BR318" s="182"/>
      <c r="BS318" s="182"/>
      <c r="BT318" s="182">
        <f t="shared" si="231"/>
        <v>0</v>
      </c>
      <c r="BU318" s="182">
        <f t="shared" si="231"/>
        <v>0</v>
      </c>
      <c r="BV318" s="182"/>
      <c r="BW318" s="182"/>
      <c r="BX318" s="182"/>
      <c r="BY318" s="182"/>
      <c r="BZ318" s="182"/>
      <c r="CA318" s="182">
        <f t="shared" ref="CA318:CA324" si="234">CB318+CC318+CD318</f>
        <v>0</v>
      </c>
      <c r="CB318" s="182"/>
      <c r="CC318" s="182"/>
      <c r="CD318" s="182"/>
      <c r="CE318" s="182">
        <f>CF318+CH318+CI318</f>
        <v>0</v>
      </c>
      <c r="CF318" s="182">
        <f>BW318</f>
        <v>0</v>
      </c>
      <c r="CG318" s="182"/>
      <c r="CH318" s="182">
        <f t="shared" si="232"/>
        <v>0</v>
      </c>
      <c r="CI318" s="182">
        <f t="shared" si="232"/>
        <v>0</v>
      </c>
      <c r="CJ318" s="663"/>
      <c r="CK318" s="663"/>
      <c r="CL318" s="182"/>
      <c r="CM318" s="182"/>
      <c r="CN318" s="248"/>
      <c r="CO318" s="248"/>
    </row>
    <row r="319" spans="1:93" s="52" customFormat="1" ht="131.25" hidden="1" customHeight="1" x14ac:dyDescent="0.25">
      <c r="B319" s="182">
        <v>1</v>
      </c>
      <c r="C319" s="182" t="s">
        <v>170</v>
      </c>
      <c r="D319" s="182"/>
      <c r="E319" s="182"/>
      <c r="F319" s="182"/>
      <c r="G319" s="182"/>
      <c r="H319" s="182"/>
      <c r="I319" s="182"/>
      <c r="J319" s="569"/>
      <c r="K319" s="182"/>
      <c r="L319" s="569"/>
      <c r="M319" s="182"/>
      <c r="N319" s="182"/>
      <c r="O319" s="182"/>
      <c r="P319" s="182"/>
      <c r="Q319" s="182"/>
      <c r="R319" s="182"/>
      <c r="S319" s="182"/>
      <c r="T319" s="182"/>
      <c r="U319" s="182"/>
      <c r="V319" s="569"/>
      <c r="W319" s="182"/>
      <c r="X319" s="569"/>
      <c r="Y319" s="182"/>
      <c r="Z319" s="182"/>
      <c r="AA319" s="182"/>
      <c r="AB319" s="182"/>
      <c r="AC319" s="182"/>
      <c r="AD319" s="569"/>
      <c r="AE319" s="182"/>
      <c r="AF319" s="569"/>
      <c r="AG319" s="182"/>
      <c r="AH319" s="569"/>
      <c r="AI319" s="182"/>
      <c r="AJ319" s="182"/>
      <c r="AK319" s="182"/>
      <c r="AL319" s="182"/>
      <c r="AM319" s="182"/>
      <c r="AN319" s="182"/>
      <c r="AO319" s="182"/>
      <c r="AP319" s="182"/>
      <c r="AQ319" s="182"/>
      <c r="AR319" s="182"/>
      <c r="AS319" s="182"/>
      <c r="AT319" s="182"/>
      <c r="AU319" s="182"/>
      <c r="AV319" s="182"/>
      <c r="AW319" s="182"/>
      <c r="AX319" s="182"/>
      <c r="AY319" s="182"/>
      <c r="AZ319" s="182"/>
      <c r="BA319" s="182">
        <f>BB319+BC319+BD319</f>
        <v>0</v>
      </c>
      <c r="BB319" s="182"/>
      <c r="BC319" s="182"/>
      <c r="BD319" s="182"/>
      <c r="BE319" s="182">
        <f>BF319+BG319+BH319</f>
        <v>0</v>
      </c>
      <c r="BF319" s="182">
        <f>E319</f>
        <v>0</v>
      </c>
      <c r="BG319" s="182">
        <f t="shared" si="230"/>
        <v>0</v>
      </c>
      <c r="BH319" s="182">
        <f t="shared" si="230"/>
        <v>0</v>
      </c>
      <c r="BI319" s="182"/>
      <c r="BJ319" s="182"/>
      <c r="BK319" s="182"/>
      <c r="BL319" s="182"/>
      <c r="BM319" s="182"/>
      <c r="BN319" s="182">
        <f t="shared" si="233"/>
        <v>0</v>
      </c>
      <c r="BO319" s="182"/>
      <c r="BP319" s="182"/>
      <c r="BQ319" s="182"/>
      <c r="BR319" s="182"/>
      <c r="BS319" s="182"/>
      <c r="BT319" s="182">
        <f t="shared" si="231"/>
        <v>0</v>
      </c>
      <c r="BU319" s="182">
        <f t="shared" si="231"/>
        <v>0</v>
      </c>
      <c r="BV319" s="182"/>
      <c r="BW319" s="182"/>
      <c r="BX319" s="182"/>
      <c r="BY319" s="182"/>
      <c r="BZ319" s="182"/>
      <c r="CA319" s="182">
        <f t="shared" si="234"/>
        <v>0</v>
      </c>
      <c r="CB319" s="182"/>
      <c r="CC319" s="182"/>
      <c r="CD319" s="182"/>
      <c r="CE319" s="182">
        <f>CF319+CH319+CI319</f>
        <v>0</v>
      </c>
      <c r="CF319" s="182">
        <f>BW319</f>
        <v>0</v>
      </c>
      <c r="CG319" s="182"/>
      <c r="CH319" s="182">
        <f t="shared" si="232"/>
        <v>0</v>
      </c>
      <c r="CI319" s="182">
        <f t="shared" si="232"/>
        <v>0</v>
      </c>
      <c r="CJ319" s="771"/>
      <c r="CK319" s="509"/>
      <c r="CL319" s="772"/>
      <c r="CM319" s="772"/>
      <c r="CN319" s="772"/>
      <c r="CO319" s="772"/>
    </row>
    <row r="320" spans="1:93" s="52" customFormat="1" ht="143.25" hidden="1" customHeight="1" x14ac:dyDescent="0.25">
      <c r="B320" s="182">
        <v>2</v>
      </c>
      <c r="C320" s="182" t="s">
        <v>216</v>
      </c>
      <c r="D320" s="182"/>
      <c r="E320" s="182"/>
      <c r="F320" s="182"/>
      <c r="G320" s="182"/>
      <c r="H320" s="182"/>
      <c r="I320" s="182"/>
      <c r="J320" s="569"/>
      <c r="K320" s="182"/>
      <c r="L320" s="569"/>
      <c r="M320" s="182"/>
      <c r="N320" s="182"/>
      <c r="O320" s="182"/>
      <c r="P320" s="182"/>
      <c r="Q320" s="182"/>
      <c r="R320" s="182"/>
      <c r="S320" s="182"/>
      <c r="T320" s="182"/>
      <c r="U320" s="182"/>
      <c r="V320" s="569"/>
      <c r="W320" s="182"/>
      <c r="X320" s="569"/>
      <c r="Y320" s="182"/>
      <c r="Z320" s="182"/>
      <c r="AA320" s="182"/>
      <c r="AB320" s="182"/>
      <c r="AC320" s="182"/>
      <c r="AD320" s="569"/>
      <c r="AE320" s="182"/>
      <c r="AF320" s="569"/>
      <c r="AG320" s="182"/>
      <c r="AH320" s="569"/>
      <c r="AI320" s="182"/>
      <c r="AJ320" s="182"/>
      <c r="AK320" s="182"/>
      <c r="AL320" s="182"/>
      <c r="AM320" s="182"/>
      <c r="AN320" s="182"/>
      <c r="AO320" s="182"/>
      <c r="AP320" s="182"/>
      <c r="AQ320" s="182"/>
      <c r="AR320" s="182"/>
      <c r="AS320" s="182"/>
      <c r="AT320" s="182"/>
      <c r="AU320" s="182"/>
      <c r="AV320" s="182"/>
      <c r="AW320" s="182"/>
      <c r="AX320" s="182"/>
      <c r="AY320" s="182"/>
      <c r="AZ320" s="182"/>
      <c r="BA320" s="182">
        <f>BB320+BC320+BD320</f>
        <v>0</v>
      </c>
      <c r="BB320" s="182"/>
      <c r="BC320" s="182"/>
      <c r="BD320" s="182"/>
      <c r="BE320" s="182">
        <f>BF320+BG320+BH320</f>
        <v>0</v>
      </c>
      <c r="BF320" s="182">
        <f>E320</f>
        <v>0</v>
      </c>
      <c r="BG320" s="182">
        <f t="shared" si="230"/>
        <v>0</v>
      </c>
      <c r="BH320" s="182">
        <f t="shared" si="230"/>
        <v>0</v>
      </c>
      <c r="BI320" s="182"/>
      <c r="BJ320" s="182"/>
      <c r="BK320" s="182"/>
      <c r="BL320" s="182"/>
      <c r="BM320" s="182"/>
      <c r="BN320" s="182">
        <f t="shared" si="233"/>
        <v>0</v>
      </c>
      <c r="BO320" s="182"/>
      <c r="BP320" s="182"/>
      <c r="BQ320" s="182"/>
      <c r="BR320" s="182"/>
      <c r="BS320" s="182"/>
      <c r="BT320" s="182">
        <f t="shared" si="231"/>
        <v>0</v>
      </c>
      <c r="BU320" s="182">
        <f t="shared" si="231"/>
        <v>0</v>
      </c>
      <c r="BV320" s="182"/>
      <c r="BW320" s="182"/>
      <c r="BX320" s="182"/>
      <c r="BY320" s="182"/>
      <c r="BZ320" s="182"/>
      <c r="CA320" s="182">
        <f t="shared" si="234"/>
        <v>0</v>
      </c>
      <c r="CB320" s="182"/>
      <c r="CC320" s="182"/>
      <c r="CD320" s="182"/>
      <c r="CE320" s="182">
        <f>CF320+CH320+CI320</f>
        <v>0</v>
      </c>
      <c r="CF320" s="182">
        <f>BW320</f>
        <v>0</v>
      </c>
      <c r="CG320" s="182"/>
      <c r="CH320" s="182">
        <f t="shared" si="232"/>
        <v>0</v>
      </c>
      <c r="CI320" s="182">
        <f t="shared" si="232"/>
        <v>0</v>
      </c>
      <c r="CJ320" s="771"/>
      <c r="CK320" s="509"/>
      <c r="CL320" s="772"/>
      <c r="CM320" s="772"/>
      <c r="CN320" s="772"/>
      <c r="CO320" s="772"/>
    </row>
    <row r="321" spans="1:93" s="242" customFormat="1" ht="132.75" hidden="1" customHeight="1" x14ac:dyDescent="0.2">
      <c r="B321" s="182" t="s">
        <v>178</v>
      </c>
      <c r="C321" s="182" t="s">
        <v>45</v>
      </c>
      <c r="D321" s="182"/>
      <c r="E321" s="182"/>
      <c r="F321" s="182"/>
      <c r="G321" s="182"/>
      <c r="H321" s="182"/>
      <c r="I321" s="182"/>
      <c r="J321" s="569"/>
      <c r="K321" s="182"/>
      <c r="L321" s="569"/>
      <c r="M321" s="182"/>
      <c r="N321" s="182"/>
      <c r="O321" s="182"/>
      <c r="P321" s="182"/>
      <c r="Q321" s="182"/>
      <c r="R321" s="182"/>
      <c r="S321" s="182"/>
      <c r="T321" s="182"/>
      <c r="U321" s="182"/>
      <c r="V321" s="569"/>
      <c r="W321" s="182"/>
      <c r="X321" s="569"/>
      <c r="Y321" s="182"/>
      <c r="Z321" s="182"/>
      <c r="AA321" s="182"/>
      <c r="AB321" s="182"/>
      <c r="AC321" s="182"/>
      <c r="AD321" s="569"/>
      <c r="AE321" s="182"/>
      <c r="AF321" s="569"/>
      <c r="AG321" s="182"/>
      <c r="AH321" s="569"/>
      <c r="AI321" s="182"/>
      <c r="AJ321" s="182"/>
      <c r="AK321" s="182"/>
      <c r="AL321" s="182"/>
      <c r="AM321" s="182"/>
      <c r="AN321" s="182"/>
      <c r="AO321" s="182"/>
      <c r="AP321" s="182"/>
      <c r="AQ321" s="182"/>
      <c r="AR321" s="182"/>
      <c r="AS321" s="182"/>
      <c r="AT321" s="182"/>
      <c r="AU321" s="182"/>
      <c r="AV321" s="182"/>
      <c r="AW321" s="182"/>
      <c r="AX321" s="182"/>
      <c r="AY321" s="182"/>
      <c r="AZ321" s="182"/>
      <c r="BA321" s="182">
        <f>BB321+BC321+BD321</f>
        <v>0</v>
      </c>
      <c r="BB321" s="182"/>
      <c r="BC321" s="182"/>
      <c r="BD321" s="182"/>
      <c r="BE321" s="182">
        <f>BF321+BG321+BH321</f>
        <v>0</v>
      </c>
      <c r="BF321" s="182">
        <f>E321</f>
        <v>0</v>
      </c>
      <c r="BG321" s="182">
        <f t="shared" si="230"/>
        <v>0</v>
      </c>
      <c r="BH321" s="182">
        <f t="shared" si="230"/>
        <v>0</v>
      </c>
      <c r="BI321" s="182"/>
      <c r="BJ321" s="182"/>
      <c r="BK321" s="182"/>
      <c r="BL321" s="182"/>
      <c r="BM321" s="182"/>
      <c r="BN321" s="182">
        <f t="shared" si="233"/>
        <v>0</v>
      </c>
      <c r="BO321" s="182"/>
      <c r="BP321" s="182"/>
      <c r="BQ321" s="182"/>
      <c r="BR321" s="182"/>
      <c r="BS321" s="182"/>
      <c r="BT321" s="182">
        <f t="shared" si="231"/>
        <v>0</v>
      </c>
      <c r="BU321" s="182">
        <f t="shared" si="231"/>
        <v>0</v>
      </c>
      <c r="BV321" s="182"/>
      <c r="BW321" s="182"/>
      <c r="BX321" s="182"/>
      <c r="BY321" s="182"/>
      <c r="BZ321" s="182"/>
      <c r="CA321" s="182">
        <f t="shared" si="234"/>
        <v>0</v>
      </c>
      <c r="CB321" s="182"/>
      <c r="CC321" s="182"/>
      <c r="CD321" s="182"/>
      <c r="CE321" s="182">
        <f>CF321+CH321+CI321</f>
        <v>0</v>
      </c>
      <c r="CF321" s="182">
        <f>BW321</f>
        <v>0</v>
      </c>
      <c r="CG321" s="182"/>
      <c r="CH321" s="182">
        <f t="shared" si="232"/>
        <v>0</v>
      </c>
      <c r="CI321" s="182">
        <f t="shared" si="232"/>
        <v>0</v>
      </c>
      <c r="CJ321" s="313"/>
      <c r="CK321" s="510"/>
      <c r="CL321" s="257"/>
      <c r="CM321" s="257"/>
      <c r="CN321" s="257"/>
      <c r="CO321" s="257"/>
    </row>
    <row r="322" spans="1:93" s="242" customFormat="1" ht="76.5" hidden="1" customHeight="1" x14ac:dyDescent="0.2">
      <c r="B322" s="182"/>
      <c r="C322" s="182" t="s">
        <v>220</v>
      </c>
      <c r="D322" s="182"/>
      <c r="E322" s="182"/>
      <c r="F322" s="182"/>
      <c r="G322" s="182"/>
      <c r="H322" s="182"/>
      <c r="I322" s="182"/>
      <c r="J322" s="569"/>
      <c r="K322" s="182"/>
      <c r="L322" s="569"/>
      <c r="M322" s="182"/>
      <c r="N322" s="182"/>
      <c r="O322" s="182"/>
      <c r="P322" s="182"/>
      <c r="Q322" s="182"/>
      <c r="R322" s="182"/>
      <c r="S322" s="182"/>
      <c r="T322" s="182"/>
      <c r="U322" s="182"/>
      <c r="V322" s="569"/>
      <c r="W322" s="182"/>
      <c r="X322" s="569"/>
      <c r="Y322" s="182"/>
      <c r="Z322" s="182"/>
      <c r="AA322" s="182"/>
      <c r="AB322" s="182"/>
      <c r="AC322" s="182"/>
      <c r="AD322" s="569"/>
      <c r="AE322" s="182"/>
      <c r="AF322" s="569"/>
      <c r="AG322" s="182"/>
      <c r="AH322" s="569"/>
      <c r="AI322" s="182"/>
      <c r="AJ322" s="182"/>
      <c r="AK322" s="182"/>
      <c r="AL322" s="182"/>
      <c r="AM322" s="182"/>
      <c r="AN322" s="182"/>
      <c r="AO322" s="182"/>
      <c r="AP322" s="182"/>
      <c r="AQ322" s="182"/>
      <c r="AR322" s="182"/>
      <c r="AS322" s="182"/>
      <c r="AT322" s="182"/>
      <c r="AU322" s="182"/>
      <c r="AV322" s="182"/>
      <c r="AW322" s="182"/>
      <c r="AX322" s="182"/>
      <c r="AY322" s="182"/>
      <c r="AZ322" s="182"/>
      <c r="BA322" s="182"/>
      <c r="BB322" s="182"/>
      <c r="BC322" s="182"/>
      <c r="BD322" s="182"/>
      <c r="BE322" s="182"/>
      <c r="BF322" s="182"/>
      <c r="BG322" s="182"/>
      <c r="BH322" s="182"/>
      <c r="BI322" s="182"/>
      <c r="BJ322" s="182"/>
      <c r="BK322" s="182"/>
      <c r="BL322" s="182"/>
      <c r="BM322" s="182"/>
      <c r="BN322" s="182">
        <f t="shared" si="233"/>
        <v>0</v>
      </c>
      <c r="BO322" s="182"/>
      <c r="BP322" s="182"/>
      <c r="BQ322" s="182"/>
      <c r="BR322" s="182"/>
      <c r="BS322" s="182"/>
      <c r="BT322" s="182"/>
      <c r="BU322" s="182"/>
      <c r="BV322" s="182"/>
      <c r="BW322" s="182"/>
      <c r="BX322" s="182"/>
      <c r="BY322" s="182"/>
      <c r="BZ322" s="182"/>
      <c r="CA322" s="182">
        <f t="shared" si="234"/>
        <v>0</v>
      </c>
      <c r="CB322" s="182"/>
      <c r="CC322" s="182"/>
      <c r="CD322" s="182"/>
      <c r="CE322" s="182"/>
      <c r="CF322" s="182"/>
      <c r="CG322" s="182"/>
      <c r="CH322" s="182"/>
      <c r="CI322" s="182"/>
      <c r="CJ322" s="21"/>
      <c r="CK322" s="497"/>
      <c r="CL322" s="257"/>
      <c r="CM322" s="257"/>
      <c r="CN322" s="257"/>
      <c r="CO322" s="257"/>
    </row>
    <row r="323" spans="1:93" s="242" customFormat="1" ht="54" hidden="1" customHeight="1" x14ac:dyDescent="0.2">
      <c r="B323" s="182"/>
      <c r="C323" s="182" t="s">
        <v>41</v>
      </c>
      <c r="D323" s="182"/>
      <c r="E323" s="182"/>
      <c r="F323" s="182"/>
      <c r="G323" s="182"/>
      <c r="H323" s="182"/>
      <c r="I323" s="182"/>
      <c r="J323" s="569"/>
      <c r="K323" s="182"/>
      <c r="L323" s="569"/>
      <c r="M323" s="182"/>
      <c r="N323" s="182"/>
      <c r="O323" s="182"/>
      <c r="P323" s="182"/>
      <c r="Q323" s="182"/>
      <c r="R323" s="182"/>
      <c r="S323" s="182"/>
      <c r="T323" s="182"/>
      <c r="U323" s="182"/>
      <c r="V323" s="569"/>
      <c r="W323" s="182"/>
      <c r="X323" s="569"/>
      <c r="Y323" s="182"/>
      <c r="Z323" s="182"/>
      <c r="AA323" s="182"/>
      <c r="AB323" s="182"/>
      <c r="AC323" s="182"/>
      <c r="AD323" s="569"/>
      <c r="AE323" s="182"/>
      <c r="AF323" s="569"/>
      <c r="AG323" s="182"/>
      <c r="AH323" s="569"/>
      <c r="AI323" s="182"/>
      <c r="AJ323" s="182"/>
      <c r="AK323" s="182"/>
      <c r="AL323" s="182"/>
      <c r="AM323" s="182"/>
      <c r="AN323" s="182"/>
      <c r="AO323" s="182"/>
      <c r="AP323" s="182"/>
      <c r="AQ323" s="182"/>
      <c r="AR323" s="182"/>
      <c r="AS323" s="182"/>
      <c r="AT323" s="182"/>
      <c r="AU323" s="182"/>
      <c r="AV323" s="182"/>
      <c r="AW323" s="182"/>
      <c r="AX323" s="182"/>
      <c r="AY323" s="182"/>
      <c r="AZ323" s="182"/>
      <c r="BA323" s="182"/>
      <c r="BB323" s="182"/>
      <c r="BC323" s="182"/>
      <c r="BD323" s="182"/>
      <c r="BE323" s="182"/>
      <c r="BF323" s="182"/>
      <c r="BG323" s="182"/>
      <c r="BH323" s="182"/>
      <c r="BI323" s="182"/>
      <c r="BJ323" s="182"/>
      <c r="BK323" s="182"/>
      <c r="BL323" s="182"/>
      <c r="BM323" s="182"/>
      <c r="BN323" s="182">
        <f t="shared" si="233"/>
        <v>0</v>
      </c>
      <c r="BO323" s="182"/>
      <c r="BP323" s="182"/>
      <c r="BQ323" s="182"/>
      <c r="BR323" s="182"/>
      <c r="BS323" s="182"/>
      <c r="BT323" s="182"/>
      <c r="BU323" s="182"/>
      <c r="BV323" s="182"/>
      <c r="BW323" s="182"/>
      <c r="BX323" s="182"/>
      <c r="BY323" s="182"/>
      <c r="BZ323" s="182"/>
      <c r="CA323" s="182">
        <f t="shared" si="234"/>
        <v>0</v>
      </c>
      <c r="CB323" s="182"/>
      <c r="CC323" s="182"/>
      <c r="CD323" s="182"/>
      <c r="CE323" s="182"/>
      <c r="CF323" s="182"/>
      <c r="CG323" s="182"/>
      <c r="CH323" s="182"/>
      <c r="CI323" s="182"/>
      <c r="CJ323" s="21"/>
      <c r="CK323" s="497"/>
      <c r="CL323" s="257"/>
      <c r="CM323" s="257"/>
      <c r="CN323" s="257"/>
      <c r="CO323" s="257"/>
    </row>
    <row r="324" spans="1:93" s="52" customFormat="1" ht="54" hidden="1" customHeight="1" x14ac:dyDescent="0.25">
      <c r="B324" s="182"/>
      <c r="C324" s="182"/>
      <c r="D324" s="182"/>
      <c r="E324" s="182"/>
      <c r="F324" s="182"/>
      <c r="G324" s="182"/>
      <c r="H324" s="182"/>
      <c r="I324" s="182"/>
      <c r="J324" s="569"/>
      <c r="K324" s="182"/>
      <c r="L324" s="569"/>
      <c r="M324" s="182"/>
      <c r="N324" s="182"/>
      <c r="O324" s="182"/>
      <c r="P324" s="182"/>
      <c r="Q324" s="182"/>
      <c r="R324" s="182"/>
      <c r="S324" s="182"/>
      <c r="T324" s="182"/>
      <c r="U324" s="182"/>
      <c r="V324" s="569"/>
      <c r="W324" s="182"/>
      <c r="X324" s="569"/>
      <c r="Y324" s="182"/>
      <c r="Z324" s="182"/>
      <c r="AA324" s="182"/>
      <c r="AB324" s="182"/>
      <c r="AC324" s="182"/>
      <c r="AD324" s="569"/>
      <c r="AE324" s="182"/>
      <c r="AF324" s="569"/>
      <c r="AG324" s="182"/>
      <c r="AH324" s="569"/>
      <c r="AI324" s="182"/>
      <c r="AJ324" s="182"/>
      <c r="AK324" s="182"/>
      <c r="AL324" s="182"/>
      <c r="AM324" s="182"/>
      <c r="AN324" s="182"/>
      <c r="AO324" s="182"/>
      <c r="AP324" s="182"/>
      <c r="AQ324" s="182"/>
      <c r="AR324" s="182"/>
      <c r="AS324" s="182"/>
      <c r="AT324" s="182"/>
      <c r="AU324" s="182"/>
      <c r="AV324" s="182"/>
      <c r="AW324" s="182"/>
      <c r="AX324" s="182"/>
      <c r="AY324" s="182"/>
      <c r="AZ324" s="182"/>
      <c r="BA324" s="182"/>
      <c r="BB324" s="182"/>
      <c r="BC324" s="182"/>
      <c r="BD324" s="182"/>
      <c r="BE324" s="182"/>
      <c r="BF324" s="182"/>
      <c r="BG324" s="182"/>
      <c r="BH324" s="182"/>
      <c r="BI324" s="182"/>
      <c r="BJ324" s="182"/>
      <c r="BK324" s="182"/>
      <c r="BL324" s="182"/>
      <c r="BM324" s="182"/>
      <c r="BN324" s="182">
        <f t="shared" si="233"/>
        <v>0</v>
      </c>
      <c r="BO324" s="182"/>
      <c r="BP324" s="182"/>
      <c r="BQ324" s="182"/>
      <c r="BR324" s="182"/>
      <c r="BS324" s="182"/>
      <c r="BT324" s="182"/>
      <c r="BU324" s="182"/>
      <c r="BV324" s="182"/>
      <c r="BW324" s="182"/>
      <c r="BX324" s="182"/>
      <c r="BY324" s="182"/>
      <c r="BZ324" s="182"/>
      <c r="CA324" s="182">
        <f t="shared" si="234"/>
        <v>0</v>
      </c>
      <c r="CB324" s="182"/>
      <c r="CC324" s="182"/>
      <c r="CD324" s="182"/>
      <c r="CE324" s="182"/>
      <c r="CF324" s="182"/>
      <c r="CG324" s="182"/>
      <c r="CH324" s="182"/>
      <c r="CI324" s="182"/>
      <c r="CJ324" s="21"/>
      <c r="CK324" s="511"/>
      <c r="CL324" s="770"/>
      <c r="CM324" s="770"/>
      <c r="CN324" s="770"/>
      <c r="CO324" s="770"/>
    </row>
    <row r="325" spans="1:93" s="438" customFormat="1" ht="55.5" hidden="1" customHeight="1" x14ac:dyDescent="0.25">
      <c r="A325" s="438" t="s">
        <v>176</v>
      </c>
      <c r="B325" s="182" t="s">
        <v>278</v>
      </c>
      <c r="C325" s="182"/>
      <c r="D325" s="182"/>
      <c r="E325" s="182"/>
      <c r="F325" s="182"/>
      <c r="G325" s="182"/>
      <c r="H325" s="182"/>
      <c r="I325" s="182"/>
      <c r="J325" s="569"/>
      <c r="K325" s="182"/>
      <c r="L325" s="569"/>
      <c r="M325" s="182"/>
      <c r="N325" s="182"/>
      <c r="O325" s="182"/>
      <c r="P325" s="182"/>
      <c r="Q325" s="182"/>
      <c r="R325" s="182"/>
      <c r="S325" s="182"/>
      <c r="T325" s="182"/>
      <c r="U325" s="182"/>
      <c r="V325" s="569"/>
      <c r="W325" s="182"/>
      <c r="X325" s="569"/>
      <c r="Y325" s="182"/>
      <c r="Z325" s="182"/>
      <c r="AA325" s="182"/>
      <c r="AB325" s="182"/>
      <c r="AC325" s="182"/>
      <c r="AD325" s="569"/>
      <c r="AE325" s="182"/>
      <c r="AF325" s="569"/>
      <c r="AG325" s="182"/>
      <c r="AH325" s="569"/>
      <c r="AI325" s="182"/>
      <c r="AJ325" s="182"/>
      <c r="AK325" s="182"/>
      <c r="AL325" s="182"/>
      <c r="AM325" s="182"/>
      <c r="AN325" s="182"/>
      <c r="AO325" s="182"/>
      <c r="AP325" s="182"/>
      <c r="AQ325" s="182"/>
      <c r="AR325" s="182"/>
      <c r="AS325" s="182"/>
      <c r="AT325" s="182"/>
      <c r="AU325" s="182"/>
      <c r="AV325" s="182"/>
      <c r="AW325" s="182"/>
      <c r="AX325" s="182"/>
      <c r="AY325" s="182"/>
      <c r="AZ325" s="182"/>
      <c r="BA325" s="182"/>
      <c r="BB325" s="182"/>
      <c r="BC325" s="182"/>
      <c r="BD325" s="182"/>
      <c r="BE325" s="182"/>
      <c r="BF325" s="182"/>
      <c r="BG325" s="182"/>
      <c r="BH325" s="182"/>
      <c r="BI325" s="182"/>
      <c r="BJ325" s="182"/>
      <c r="BK325" s="182"/>
      <c r="BL325" s="182"/>
      <c r="BM325" s="182"/>
      <c r="BN325" s="182"/>
      <c r="BO325" s="182"/>
      <c r="BP325" s="182"/>
      <c r="BQ325" s="182"/>
      <c r="BR325" s="182"/>
      <c r="BS325" s="182"/>
      <c r="BT325" s="182"/>
      <c r="BU325" s="182"/>
      <c r="BV325" s="182"/>
      <c r="BW325" s="182"/>
      <c r="BX325" s="182"/>
      <c r="BY325" s="182"/>
      <c r="BZ325" s="182"/>
      <c r="CA325" s="182"/>
      <c r="CB325" s="182"/>
      <c r="CC325" s="182"/>
      <c r="CD325" s="182"/>
      <c r="CE325" s="182"/>
      <c r="CF325" s="182"/>
      <c r="CG325" s="182"/>
      <c r="CH325" s="182"/>
      <c r="CI325" s="182"/>
      <c r="CJ325" s="26"/>
      <c r="CK325" s="26"/>
      <c r="CL325" s="39"/>
      <c r="CM325" s="39"/>
      <c r="CN325" s="39"/>
      <c r="CO325" s="39"/>
    </row>
    <row r="326" spans="1:93" s="438" customFormat="1" ht="55.5" customHeight="1" x14ac:dyDescent="0.25">
      <c r="B326" s="182"/>
      <c r="C326" s="182" t="s">
        <v>417</v>
      </c>
      <c r="D326" s="182">
        <f>E326+G326+H326+F326</f>
        <v>910179.74286999996</v>
      </c>
      <c r="E326" s="182">
        <f>E124</f>
        <v>163409.37364999999</v>
      </c>
      <c r="F326" s="182">
        <f>F124</f>
        <v>746770.36921999999</v>
      </c>
      <c r="G326" s="182"/>
      <c r="H326" s="182"/>
      <c r="I326" s="182">
        <f>K326+M326</f>
        <v>910179.68066999991</v>
      </c>
      <c r="J326" s="569">
        <f>I326/D326</f>
        <v>0.99999993166184975</v>
      </c>
      <c r="K326" s="182">
        <f>K124</f>
        <v>163409.31274000002</v>
      </c>
      <c r="L326" s="569">
        <f>K326/E326</f>
        <v>0.99999962725516534</v>
      </c>
      <c r="M326" s="182">
        <f>M124</f>
        <v>746770.36792999995</v>
      </c>
      <c r="N326" s="182">
        <f t="shared" ref="N326:N337" si="235">M326/F326</f>
        <v>0.99999999827256125</v>
      </c>
      <c r="O326" s="182"/>
      <c r="P326" s="182"/>
      <c r="Q326" s="182"/>
      <c r="R326" s="182"/>
      <c r="S326" s="182">
        <f>U326+W326+Y326+AA326</f>
        <v>514695.38801999995</v>
      </c>
      <c r="T326" s="569">
        <f t="shared" ref="T326:T337" si="236">S326/D326</f>
        <v>0.56548763258238477</v>
      </c>
      <c r="U326" s="182">
        <f>U124</f>
        <v>171599.18267000001</v>
      </c>
      <c r="V326" s="569">
        <f t="shared" ref="V326:V341" si="237">U326/E326</f>
        <v>1.0501183551290114</v>
      </c>
      <c r="W326" s="182">
        <f>W124</f>
        <v>343096.20534999995</v>
      </c>
      <c r="X326" s="569">
        <f t="shared" ref="X326:X363" si="238">W326/F326</f>
        <v>0.45944003604262335</v>
      </c>
      <c r="Y326" s="182"/>
      <c r="Z326" s="182"/>
      <c r="AA326" s="182"/>
      <c r="AB326" s="182"/>
      <c r="AC326" s="182">
        <f>AE326+AG326+AI326+AK326</f>
        <v>910179.68081000005</v>
      </c>
      <c r="AD326" s="569">
        <f t="shared" ref="AD326:AD337" si="239">AC326/D326</f>
        <v>0.9999999318156656</v>
      </c>
      <c r="AE326" s="182">
        <f>AE124</f>
        <v>163409.31274999998</v>
      </c>
      <c r="AF326" s="569">
        <f t="shared" ref="AF326:AF341" si="240">AE326/E326</f>
        <v>0.99999962731636105</v>
      </c>
      <c r="AG326" s="182">
        <f>AG124</f>
        <v>746770.36806000001</v>
      </c>
      <c r="AH326" s="569">
        <f t="shared" ref="AH326:AH395" si="241">AG326/F326</f>
        <v>0.99999999844664433</v>
      </c>
      <c r="AI326" s="182"/>
      <c r="AJ326" s="182"/>
      <c r="AK326" s="182"/>
      <c r="AL326" s="182"/>
      <c r="AM326" s="182"/>
      <c r="AN326" s="182"/>
      <c r="AO326" s="182"/>
      <c r="AP326" s="182"/>
      <c r="AQ326" s="182"/>
      <c r="AR326" s="182"/>
      <c r="AS326" s="182"/>
      <c r="AT326" s="182"/>
      <c r="AU326" s="182">
        <f>AV326-D326</f>
        <v>8.7100000819191337E-3</v>
      </c>
      <c r="AV326" s="182">
        <f>AW326+AY326+AZ326+AX326</f>
        <v>910179.75158000004</v>
      </c>
      <c r="AW326" s="182">
        <f>AW124</f>
        <v>163409.38390999998</v>
      </c>
      <c r="AX326" s="182">
        <f>AX124</f>
        <v>746770.36767000007</v>
      </c>
      <c r="AY326" s="182">
        <f>AY124</f>
        <v>0</v>
      </c>
      <c r="AZ326" s="182">
        <f>AZ124</f>
        <v>0</v>
      </c>
      <c r="BA326" s="182"/>
      <c r="BB326" s="182"/>
      <c r="BC326" s="182"/>
      <c r="BD326" s="182"/>
      <c r="BE326" s="182"/>
      <c r="BF326" s="182"/>
      <c r="BG326" s="182"/>
      <c r="BH326" s="182"/>
      <c r="BI326" s="182">
        <f>BJ326+BL326+BM326+BK326</f>
        <v>2429144.6000100002</v>
      </c>
      <c r="BJ326" s="182">
        <f>BJ124</f>
        <v>1030408.5149299999</v>
      </c>
      <c r="BK326" s="182">
        <f>BK124</f>
        <v>1398736.0850800001</v>
      </c>
      <c r="BL326" s="182"/>
      <c r="BM326" s="182"/>
      <c r="BN326" s="182">
        <f>BO326-BI326</f>
        <v>0</v>
      </c>
      <c r="BO326" s="182">
        <f>BP326+BQ326+BR326+BS326</f>
        <v>2429144.6000100002</v>
      </c>
      <c r="BP326" s="182">
        <f>BP124</f>
        <v>1030408.5149299999</v>
      </c>
      <c r="BQ326" s="182">
        <f>BQ124</f>
        <v>1398736.0850800001</v>
      </c>
      <c r="BR326" s="182"/>
      <c r="BS326" s="182"/>
      <c r="BT326" s="182"/>
      <c r="BU326" s="182"/>
      <c r="BV326" s="182">
        <f>BW326+BY326+BZ326+BX326</f>
        <v>0</v>
      </c>
      <c r="BW326" s="182"/>
      <c r="BX326" s="182"/>
      <c r="BY326" s="182"/>
      <c r="BZ326" s="182"/>
      <c r="CA326" s="182">
        <f>CB326-BV326</f>
        <v>11606166.34240138</v>
      </c>
      <c r="CB326" s="182">
        <f>CC326+CD326+CE326+CF326</f>
        <v>11606166.34240138</v>
      </c>
      <c r="CC326" s="182">
        <f>CC124</f>
        <v>0</v>
      </c>
      <c r="CD326" s="182">
        <f>CD124</f>
        <v>0</v>
      </c>
      <c r="CE326" s="182">
        <f>CF326+CG326</f>
        <v>9326954.1000013798</v>
      </c>
      <c r="CF326" s="182">
        <f>CF124</f>
        <v>2279212.2423999999</v>
      </c>
      <c r="CG326" s="182">
        <f>CG124</f>
        <v>7047741.8576013809</v>
      </c>
      <c r="CH326" s="182"/>
      <c r="CI326" s="182"/>
      <c r="CJ326" s="663">
        <v>0</v>
      </c>
      <c r="CK326" s="663">
        <f>CL326+CM326+CN326+CO326</f>
        <v>9326954.1000013798</v>
      </c>
      <c r="CL326" s="663">
        <f>CL124</f>
        <v>2279212.2423999999</v>
      </c>
      <c r="CM326" s="663">
        <f>CM124</f>
        <v>7047741.8576013809</v>
      </c>
      <c r="CN326" s="39"/>
      <c r="CO326" s="39"/>
    </row>
    <row r="327" spans="1:93" s="841" customFormat="1" ht="171.75" customHeight="1" x14ac:dyDescent="0.25">
      <c r="B327" s="192"/>
      <c r="C327" s="843" t="s">
        <v>502</v>
      </c>
      <c r="D327" s="192"/>
      <c r="E327" s="192"/>
      <c r="F327" s="192"/>
      <c r="G327" s="192"/>
      <c r="H327" s="192"/>
      <c r="I327" s="192"/>
      <c r="J327" s="594"/>
      <c r="K327" s="192"/>
      <c r="L327" s="594"/>
      <c r="M327" s="192"/>
      <c r="N327" s="192"/>
      <c r="O327" s="192"/>
      <c r="P327" s="192"/>
      <c r="Q327" s="192"/>
      <c r="R327" s="192"/>
      <c r="S327" s="192">
        <f>W327</f>
        <v>587206.24777999998</v>
      </c>
      <c r="T327" s="192"/>
      <c r="U327" s="192"/>
      <c r="V327" s="594"/>
      <c r="W327" s="192">
        <f>W280</f>
        <v>587206.24777999998</v>
      </c>
      <c r="X327" s="594"/>
      <c r="Y327" s="192"/>
      <c r="Z327" s="192"/>
      <c r="AA327" s="192"/>
      <c r="AB327" s="192"/>
      <c r="AC327" s="192"/>
      <c r="AD327" s="594"/>
      <c r="AE327" s="192"/>
      <c r="AF327" s="594"/>
      <c r="AG327" s="192"/>
      <c r="AH327" s="594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2"/>
      <c r="BE327" s="192"/>
      <c r="BF327" s="192"/>
      <c r="BG327" s="192"/>
      <c r="BH327" s="192"/>
      <c r="BI327" s="192"/>
      <c r="BJ327" s="192"/>
      <c r="BK327" s="192"/>
      <c r="BL327" s="192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92"/>
      <c r="BY327" s="192"/>
      <c r="BZ327" s="192"/>
      <c r="CA327" s="192"/>
      <c r="CB327" s="192"/>
      <c r="CC327" s="192"/>
      <c r="CD327" s="192"/>
      <c r="CE327" s="192"/>
      <c r="CF327" s="192"/>
      <c r="CG327" s="192"/>
      <c r="CH327" s="192"/>
      <c r="CI327" s="192"/>
      <c r="CJ327" s="842"/>
      <c r="CK327" s="842"/>
      <c r="CL327" s="842"/>
      <c r="CM327" s="842"/>
      <c r="CN327" s="83"/>
      <c r="CO327" s="83"/>
    </row>
    <row r="328" spans="1:93" s="438" customFormat="1" ht="52.5" customHeight="1" x14ac:dyDescent="0.25">
      <c r="B328" s="182"/>
      <c r="C328" s="840" t="s">
        <v>503</v>
      </c>
      <c r="D328" s="182">
        <f>D312+D327</f>
        <v>3284631.8063900005</v>
      </c>
      <c r="E328" s="182">
        <f t="shared" ref="E328:AB328" si="242">E312+E327</f>
        <v>756704.89897999994</v>
      </c>
      <c r="F328" s="182">
        <f t="shared" si="242"/>
        <v>2527926.9074100005</v>
      </c>
      <c r="G328" s="182">
        <f t="shared" si="242"/>
        <v>0</v>
      </c>
      <c r="H328" s="182">
        <f t="shared" si="242"/>
        <v>0</v>
      </c>
      <c r="I328" s="182">
        <f t="shared" si="242"/>
        <v>3284631.6920099999</v>
      </c>
      <c r="J328" s="569">
        <f t="shared" si="242"/>
        <v>0.99999996517722312</v>
      </c>
      <c r="K328" s="182">
        <f t="shared" si="242"/>
        <v>756704.78590000002</v>
      </c>
      <c r="L328" s="569">
        <f t="shared" si="242"/>
        <v>0.99999985056261687</v>
      </c>
      <c r="M328" s="182">
        <f t="shared" si="242"/>
        <v>2527926.9061099999</v>
      </c>
      <c r="N328" s="569">
        <f t="shared" si="242"/>
        <v>0.99999999948574436</v>
      </c>
      <c r="O328" s="182">
        <f t="shared" si="242"/>
        <v>0</v>
      </c>
      <c r="P328" s="182">
        <f t="shared" si="242"/>
        <v>0</v>
      </c>
      <c r="Q328" s="182">
        <f t="shared" si="242"/>
        <v>0</v>
      </c>
      <c r="R328" s="182">
        <f t="shared" si="242"/>
        <v>0</v>
      </c>
      <c r="S328" s="182">
        <f t="shared" si="242"/>
        <v>2673400.7279399997</v>
      </c>
      <c r="T328" s="569">
        <f t="shared" si="242"/>
        <v>0.63513800119132613</v>
      </c>
      <c r="U328" s="182">
        <f t="shared" si="242"/>
        <v>781522.57099000004</v>
      </c>
      <c r="V328" s="569">
        <f t="shared" si="242"/>
        <v>1.0327970283309293</v>
      </c>
      <c r="W328" s="182">
        <f t="shared" si="242"/>
        <v>1891878.1569499997</v>
      </c>
      <c r="X328" s="569">
        <f t="shared" si="242"/>
        <v>0.51610349387305177</v>
      </c>
      <c r="Y328" s="182">
        <f t="shared" si="242"/>
        <v>0</v>
      </c>
      <c r="Z328" s="182">
        <f t="shared" si="242"/>
        <v>0</v>
      </c>
      <c r="AA328" s="182">
        <f t="shared" si="242"/>
        <v>0</v>
      </c>
      <c r="AB328" s="182">
        <f t="shared" si="242"/>
        <v>0</v>
      </c>
      <c r="AC328" s="182">
        <f t="shared" ref="AC328" si="243">AC312+AC327</f>
        <v>3284631.69215</v>
      </c>
      <c r="AD328" s="569">
        <f t="shared" ref="AD328" si="244">AD312+AD327</f>
        <v>0.99999996521984591</v>
      </c>
      <c r="AE328" s="182">
        <f t="shared" ref="AE328" si="245">AE312+AE327</f>
        <v>756704.78590000002</v>
      </c>
      <c r="AF328" s="569">
        <f t="shared" ref="AF328" si="246">AF312+AF327</f>
        <v>0.99999985056261687</v>
      </c>
      <c r="AG328" s="182">
        <f t="shared" ref="AG328" si="247">AG312+AG327</f>
        <v>2527926.90625</v>
      </c>
      <c r="AH328" s="569">
        <f t="shared" ref="AH328" si="248">AH312+AH327</f>
        <v>0.99999999954112584</v>
      </c>
      <c r="AI328" s="182">
        <f t="shared" ref="AI328" si="249">AI312+AI327</f>
        <v>0</v>
      </c>
      <c r="AJ328" s="569">
        <f t="shared" ref="AJ328" si="250">AJ312+AJ327</f>
        <v>0</v>
      </c>
      <c r="AK328" s="182">
        <f t="shared" ref="AK328" si="251">AK312+AK327</f>
        <v>0</v>
      </c>
      <c r="AL328" s="569">
        <f t="shared" ref="AL328" si="252">AL312+AL327</f>
        <v>0</v>
      </c>
      <c r="AM328" s="182"/>
      <c r="AN328" s="182"/>
      <c r="AO328" s="182"/>
      <c r="AP328" s="182"/>
      <c r="AQ328" s="182"/>
      <c r="AR328" s="182"/>
      <c r="AS328" s="182"/>
      <c r="AT328" s="182"/>
      <c r="AU328" s="182"/>
      <c r="AV328" s="182"/>
      <c r="AW328" s="182"/>
      <c r="AX328" s="182"/>
      <c r="AY328" s="182"/>
      <c r="AZ328" s="182"/>
      <c r="BA328" s="182"/>
      <c r="BB328" s="182"/>
      <c r="BC328" s="182"/>
      <c r="BD328" s="182"/>
      <c r="BE328" s="182"/>
      <c r="BF328" s="182"/>
      <c r="BG328" s="182"/>
      <c r="BH328" s="182"/>
      <c r="BI328" s="182"/>
      <c r="BJ328" s="182"/>
      <c r="BK328" s="182"/>
      <c r="BL328" s="182"/>
      <c r="BM328" s="182"/>
      <c r="BN328" s="182"/>
      <c r="BO328" s="182"/>
      <c r="BP328" s="182"/>
      <c r="BQ328" s="182"/>
      <c r="BR328" s="182"/>
      <c r="BS328" s="182"/>
      <c r="BT328" s="182"/>
      <c r="BU328" s="182"/>
      <c r="BV328" s="182"/>
      <c r="BW328" s="182"/>
      <c r="BX328" s="182"/>
      <c r="BY328" s="182"/>
      <c r="BZ328" s="182"/>
      <c r="CA328" s="182"/>
      <c r="CB328" s="182"/>
      <c r="CC328" s="182"/>
      <c r="CD328" s="182"/>
      <c r="CE328" s="182"/>
      <c r="CF328" s="182"/>
      <c r="CG328" s="182"/>
      <c r="CH328" s="182"/>
      <c r="CI328" s="182"/>
      <c r="CJ328" s="838"/>
      <c r="CK328" s="838"/>
      <c r="CL328" s="838"/>
      <c r="CM328" s="838"/>
      <c r="CN328" s="39"/>
      <c r="CO328" s="39"/>
    </row>
    <row r="329" spans="1:93" s="841" customFormat="1" ht="52.5" customHeight="1" x14ac:dyDescent="0.25">
      <c r="B329" s="192"/>
      <c r="C329" s="115" t="s">
        <v>32</v>
      </c>
      <c r="D329" s="192">
        <f>D313</f>
        <v>1847940.5</v>
      </c>
      <c r="E329" s="192">
        <f t="shared" ref="E329:AL329" si="253">E313</f>
        <v>331770.44519</v>
      </c>
      <c r="F329" s="192">
        <f t="shared" si="253"/>
        <v>1516170.0548100001</v>
      </c>
      <c r="G329" s="192">
        <f t="shared" si="253"/>
        <v>0</v>
      </c>
      <c r="H329" s="192">
        <f t="shared" si="253"/>
        <v>0</v>
      </c>
      <c r="I329" s="192">
        <f t="shared" si="253"/>
        <v>1847940.4478200001</v>
      </c>
      <c r="J329" s="591">
        <f t="shared" si="253"/>
        <v>0.99999997176316013</v>
      </c>
      <c r="K329" s="192">
        <f t="shared" si="253"/>
        <v>331770.39302000002</v>
      </c>
      <c r="L329" s="591">
        <f t="shared" si="253"/>
        <v>0.99999984275272036</v>
      </c>
      <c r="M329" s="192">
        <f t="shared" si="253"/>
        <v>1516170.0548</v>
      </c>
      <c r="N329" s="591">
        <f t="shared" si="253"/>
        <v>0.99999999999340439</v>
      </c>
      <c r="O329" s="192">
        <f t="shared" si="253"/>
        <v>0</v>
      </c>
      <c r="P329" s="192">
        <f t="shared" si="253"/>
        <v>0</v>
      </c>
      <c r="Q329" s="192">
        <f t="shared" si="253"/>
        <v>0</v>
      </c>
      <c r="R329" s="192">
        <f t="shared" si="253"/>
        <v>0</v>
      </c>
      <c r="S329" s="192">
        <f>S313+S327</f>
        <v>1632193.7763999999</v>
      </c>
      <c r="T329" s="591">
        <f t="shared" si="253"/>
        <v>0.56548764888263447</v>
      </c>
      <c r="U329" s="192">
        <f t="shared" si="253"/>
        <v>348398.30817999999</v>
      </c>
      <c r="V329" s="591">
        <f t="shared" si="253"/>
        <v>1.0501185781647231</v>
      </c>
      <c r="W329" s="192">
        <f>W313+W327</f>
        <v>1283795.4682199999</v>
      </c>
      <c r="X329" s="591">
        <f t="shared" si="253"/>
        <v>0.45944003327996968</v>
      </c>
      <c r="Y329" s="192">
        <f t="shared" si="253"/>
        <v>0</v>
      </c>
      <c r="Z329" s="192">
        <f t="shared" si="253"/>
        <v>0</v>
      </c>
      <c r="AA329" s="192">
        <f t="shared" si="253"/>
        <v>0</v>
      </c>
      <c r="AB329" s="192">
        <f t="shared" si="253"/>
        <v>0</v>
      </c>
      <c r="AC329" s="192">
        <f t="shared" si="253"/>
        <v>1847940.4478200001</v>
      </c>
      <c r="AD329" s="591">
        <f t="shared" si="253"/>
        <v>0.99999997176316013</v>
      </c>
      <c r="AE329" s="192">
        <f t="shared" si="253"/>
        <v>331770.39301</v>
      </c>
      <c r="AF329" s="591">
        <f t="shared" si="253"/>
        <v>0.99999984272257891</v>
      </c>
      <c r="AG329" s="192">
        <f t="shared" si="253"/>
        <v>1516170.0548100001</v>
      </c>
      <c r="AH329" s="591">
        <f t="shared" si="253"/>
        <v>1</v>
      </c>
      <c r="AI329" s="192">
        <f t="shared" si="253"/>
        <v>0</v>
      </c>
      <c r="AJ329" s="591">
        <f t="shared" si="253"/>
        <v>0</v>
      </c>
      <c r="AK329" s="192">
        <f t="shared" si="253"/>
        <v>0</v>
      </c>
      <c r="AL329" s="591">
        <f t="shared" si="253"/>
        <v>0</v>
      </c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2"/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839"/>
      <c r="CK329" s="839"/>
      <c r="CL329" s="839"/>
      <c r="CM329" s="839"/>
      <c r="CN329" s="83"/>
      <c r="CO329" s="83"/>
    </row>
    <row r="330" spans="1:93" s="438" customFormat="1" ht="52.5" customHeight="1" x14ac:dyDescent="0.25">
      <c r="B330" s="182"/>
      <c r="C330" s="840" t="s">
        <v>31</v>
      </c>
      <c r="D330" s="182">
        <f>D315</f>
        <v>526511.56351999997</v>
      </c>
      <c r="E330" s="182">
        <f t="shared" ref="E330:AL330" si="254">E315</f>
        <v>261525.08014000001</v>
      </c>
      <c r="F330" s="182">
        <f t="shared" si="254"/>
        <v>264986.48337999999</v>
      </c>
      <c r="G330" s="182">
        <f t="shared" si="254"/>
        <v>0</v>
      </c>
      <c r="H330" s="182">
        <f t="shared" si="254"/>
        <v>0</v>
      </c>
      <c r="I330" s="182">
        <f t="shared" si="254"/>
        <v>526511.56351999997</v>
      </c>
      <c r="J330" s="569">
        <f t="shared" si="254"/>
        <v>1</v>
      </c>
      <c r="K330" s="182">
        <f t="shared" si="254"/>
        <v>261525.08014000001</v>
      </c>
      <c r="L330" s="569">
        <f t="shared" si="254"/>
        <v>1</v>
      </c>
      <c r="M330" s="182">
        <f t="shared" si="254"/>
        <v>264986.48337999999</v>
      </c>
      <c r="N330" s="569">
        <f t="shared" si="254"/>
        <v>1</v>
      </c>
      <c r="O330" s="182">
        <f t="shared" si="254"/>
        <v>0</v>
      </c>
      <c r="P330" s="182">
        <f t="shared" si="254"/>
        <v>0</v>
      </c>
      <c r="Q330" s="182">
        <f t="shared" si="254"/>
        <v>0</v>
      </c>
      <c r="R330" s="182">
        <f t="shared" si="254"/>
        <v>0</v>
      </c>
      <c r="S330" s="182">
        <f t="shared" si="254"/>
        <v>526511.56351999997</v>
      </c>
      <c r="T330" s="569">
        <f t="shared" si="254"/>
        <v>0</v>
      </c>
      <c r="U330" s="182">
        <f t="shared" si="254"/>
        <v>261525.08014000001</v>
      </c>
      <c r="V330" s="569">
        <f t="shared" si="254"/>
        <v>1</v>
      </c>
      <c r="W330" s="182">
        <f t="shared" si="254"/>
        <v>264986.48337999999</v>
      </c>
      <c r="X330" s="569">
        <f t="shared" si="254"/>
        <v>1</v>
      </c>
      <c r="Y330" s="182">
        <f t="shared" si="254"/>
        <v>0</v>
      </c>
      <c r="Z330" s="182">
        <f t="shared" si="254"/>
        <v>0</v>
      </c>
      <c r="AA330" s="182">
        <f t="shared" si="254"/>
        <v>0</v>
      </c>
      <c r="AB330" s="182">
        <f t="shared" si="254"/>
        <v>0</v>
      </c>
      <c r="AC330" s="182">
        <f t="shared" si="254"/>
        <v>526511.56351999997</v>
      </c>
      <c r="AD330" s="569">
        <f t="shared" si="254"/>
        <v>1</v>
      </c>
      <c r="AE330" s="182">
        <f t="shared" si="254"/>
        <v>261525.08014000001</v>
      </c>
      <c r="AF330" s="569">
        <f t="shared" si="254"/>
        <v>1</v>
      </c>
      <c r="AG330" s="182">
        <f t="shared" si="254"/>
        <v>264986.48337999999</v>
      </c>
      <c r="AH330" s="569">
        <f t="shared" si="254"/>
        <v>1</v>
      </c>
      <c r="AI330" s="182">
        <f t="shared" si="254"/>
        <v>0</v>
      </c>
      <c r="AJ330" s="569">
        <f t="shared" si="254"/>
        <v>0</v>
      </c>
      <c r="AK330" s="182">
        <f t="shared" si="254"/>
        <v>0</v>
      </c>
      <c r="AL330" s="569">
        <f t="shared" si="254"/>
        <v>0</v>
      </c>
      <c r="AM330" s="182"/>
      <c r="AN330" s="182"/>
      <c r="AO330" s="182"/>
      <c r="AP330" s="182"/>
      <c r="AQ330" s="182"/>
      <c r="AR330" s="182"/>
      <c r="AS330" s="182"/>
      <c r="AT330" s="182"/>
      <c r="AU330" s="182"/>
      <c r="AV330" s="182"/>
      <c r="AW330" s="182"/>
      <c r="AX330" s="182"/>
      <c r="AY330" s="182"/>
      <c r="AZ330" s="182"/>
      <c r="BA330" s="182"/>
      <c r="BB330" s="182"/>
      <c r="BC330" s="182"/>
      <c r="BD330" s="182"/>
      <c r="BE330" s="182"/>
      <c r="BF330" s="182"/>
      <c r="BG330" s="182"/>
      <c r="BH330" s="182"/>
      <c r="BI330" s="182"/>
      <c r="BJ330" s="182"/>
      <c r="BK330" s="182"/>
      <c r="BL330" s="182"/>
      <c r="BM330" s="182"/>
      <c r="BN330" s="182"/>
      <c r="BO330" s="182"/>
      <c r="BP330" s="182"/>
      <c r="BQ330" s="182"/>
      <c r="BR330" s="182"/>
      <c r="BS330" s="182"/>
      <c r="BT330" s="182"/>
      <c r="BU330" s="182"/>
      <c r="BV330" s="182"/>
      <c r="BW330" s="182"/>
      <c r="BX330" s="182"/>
      <c r="BY330" s="182"/>
      <c r="BZ330" s="182"/>
      <c r="CA330" s="182"/>
      <c r="CB330" s="182"/>
      <c r="CC330" s="182"/>
      <c r="CD330" s="182"/>
      <c r="CE330" s="182"/>
      <c r="CF330" s="182"/>
      <c r="CG330" s="182"/>
      <c r="CH330" s="182"/>
      <c r="CI330" s="182"/>
      <c r="CJ330" s="838"/>
      <c r="CK330" s="838"/>
      <c r="CL330" s="838"/>
      <c r="CM330" s="838"/>
      <c r="CN330" s="39"/>
      <c r="CO330" s="39"/>
    </row>
    <row r="331" spans="1:93" s="438" customFormat="1" ht="65.25" customHeight="1" x14ac:dyDescent="0.25">
      <c r="B331" s="182"/>
      <c r="C331" s="840" t="s">
        <v>417</v>
      </c>
      <c r="D331" s="182">
        <f>D326</f>
        <v>910179.74286999996</v>
      </c>
      <c r="E331" s="182">
        <f t="shared" ref="E331:AL331" si="255">E326</f>
        <v>163409.37364999999</v>
      </c>
      <c r="F331" s="182">
        <f t="shared" si="255"/>
        <v>746770.36921999999</v>
      </c>
      <c r="G331" s="182">
        <f t="shared" si="255"/>
        <v>0</v>
      </c>
      <c r="H331" s="182">
        <f t="shared" si="255"/>
        <v>0</v>
      </c>
      <c r="I331" s="182">
        <f t="shared" si="255"/>
        <v>910179.68066999991</v>
      </c>
      <c r="J331" s="569">
        <f t="shared" si="255"/>
        <v>0.99999993166184975</v>
      </c>
      <c r="K331" s="182">
        <f t="shared" si="255"/>
        <v>163409.31274000002</v>
      </c>
      <c r="L331" s="569">
        <f t="shared" si="255"/>
        <v>0.99999962725516534</v>
      </c>
      <c r="M331" s="182">
        <f t="shared" si="255"/>
        <v>746770.36792999995</v>
      </c>
      <c r="N331" s="569">
        <f t="shared" si="255"/>
        <v>0.99999999827256125</v>
      </c>
      <c r="O331" s="182">
        <f t="shared" si="255"/>
        <v>0</v>
      </c>
      <c r="P331" s="182">
        <f t="shared" si="255"/>
        <v>0</v>
      </c>
      <c r="Q331" s="182">
        <f t="shared" si="255"/>
        <v>0</v>
      </c>
      <c r="R331" s="182">
        <f t="shared" si="255"/>
        <v>0</v>
      </c>
      <c r="S331" s="182">
        <f t="shared" si="255"/>
        <v>514695.38801999995</v>
      </c>
      <c r="T331" s="569">
        <f t="shared" si="255"/>
        <v>0.56548763258238477</v>
      </c>
      <c r="U331" s="182">
        <f t="shared" si="255"/>
        <v>171599.18267000001</v>
      </c>
      <c r="V331" s="569">
        <f t="shared" si="255"/>
        <v>1.0501183551290114</v>
      </c>
      <c r="W331" s="182">
        <f t="shared" si="255"/>
        <v>343096.20534999995</v>
      </c>
      <c r="X331" s="569">
        <f t="shared" si="255"/>
        <v>0.45944003604262335</v>
      </c>
      <c r="Y331" s="182">
        <f t="shared" si="255"/>
        <v>0</v>
      </c>
      <c r="Z331" s="182">
        <f t="shared" si="255"/>
        <v>0</v>
      </c>
      <c r="AA331" s="182">
        <f t="shared" si="255"/>
        <v>0</v>
      </c>
      <c r="AB331" s="182">
        <f t="shared" si="255"/>
        <v>0</v>
      </c>
      <c r="AC331" s="182">
        <f t="shared" si="255"/>
        <v>910179.68081000005</v>
      </c>
      <c r="AD331" s="569">
        <f t="shared" si="255"/>
        <v>0.9999999318156656</v>
      </c>
      <c r="AE331" s="182">
        <f t="shared" si="255"/>
        <v>163409.31274999998</v>
      </c>
      <c r="AF331" s="569">
        <f t="shared" si="255"/>
        <v>0.99999962731636105</v>
      </c>
      <c r="AG331" s="182">
        <f t="shared" si="255"/>
        <v>746770.36806000001</v>
      </c>
      <c r="AH331" s="569">
        <f t="shared" si="255"/>
        <v>0.99999999844664433</v>
      </c>
      <c r="AI331" s="182">
        <f t="shared" si="255"/>
        <v>0</v>
      </c>
      <c r="AJ331" s="569">
        <f t="shared" si="255"/>
        <v>0</v>
      </c>
      <c r="AK331" s="182">
        <f t="shared" si="255"/>
        <v>0</v>
      </c>
      <c r="AL331" s="569">
        <f t="shared" si="255"/>
        <v>0</v>
      </c>
      <c r="AM331" s="182"/>
      <c r="AN331" s="182"/>
      <c r="AO331" s="182"/>
      <c r="AP331" s="182"/>
      <c r="AQ331" s="182"/>
      <c r="AR331" s="182"/>
      <c r="AS331" s="182"/>
      <c r="AT331" s="182"/>
      <c r="AU331" s="182"/>
      <c r="AV331" s="182"/>
      <c r="AW331" s="182"/>
      <c r="AX331" s="182"/>
      <c r="AY331" s="182"/>
      <c r="AZ331" s="182"/>
      <c r="BA331" s="182"/>
      <c r="BB331" s="182"/>
      <c r="BC331" s="182"/>
      <c r="BD331" s="182"/>
      <c r="BE331" s="182"/>
      <c r="BF331" s="182"/>
      <c r="BG331" s="182"/>
      <c r="BH331" s="182"/>
      <c r="BI331" s="182"/>
      <c r="BJ331" s="182"/>
      <c r="BK331" s="182"/>
      <c r="BL331" s="182"/>
      <c r="BM331" s="182"/>
      <c r="BN331" s="182"/>
      <c r="BO331" s="182"/>
      <c r="BP331" s="182"/>
      <c r="BQ331" s="182"/>
      <c r="BR331" s="182"/>
      <c r="BS331" s="182"/>
      <c r="BT331" s="182"/>
      <c r="BU331" s="182"/>
      <c r="BV331" s="182"/>
      <c r="BW331" s="182"/>
      <c r="BX331" s="182"/>
      <c r="BY331" s="182"/>
      <c r="BZ331" s="182"/>
      <c r="CA331" s="182"/>
      <c r="CB331" s="182"/>
      <c r="CC331" s="182"/>
      <c r="CD331" s="182"/>
      <c r="CE331" s="182"/>
      <c r="CF331" s="182"/>
      <c r="CG331" s="182"/>
      <c r="CH331" s="182"/>
      <c r="CI331" s="182"/>
      <c r="CJ331" s="838"/>
      <c r="CK331" s="838"/>
      <c r="CL331" s="838"/>
      <c r="CM331" s="838"/>
      <c r="CN331" s="39"/>
      <c r="CO331" s="39"/>
    </row>
    <row r="332" spans="1:93" s="438" customFormat="1" ht="200.25" hidden="1" customHeight="1" x14ac:dyDescent="0.25">
      <c r="B332" s="182"/>
      <c r="C332" s="840"/>
      <c r="D332" s="182"/>
      <c r="E332" s="182"/>
      <c r="F332" s="182"/>
      <c r="G332" s="182"/>
      <c r="H332" s="182"/>
      <c r="I332" s="182"/>
      <c r="J332" s="569"/>
      <c r="K332" s="182"/>
      <c r="L332" s="569"/>
      <c r="M332" s="182"/>
      <c r="N332" s="182"/>
      <c r="O332" s="182"/>
      <c r="P332" s="182"/>
      <c r="Q332" s="182"/>
      <c r="R332" s="182"/>
      <c r="S332" s="182"/>
      <c r="T332" s="182"/>
      <c r="U332" s="182"/>
      <c r="V332" s="569"/>
      <c r="W332" s="182"/>
      <c r="X332" s="182"/>
      <c r="Y332" s="182"/>
      <c r="Z332" s="182"/>
      <c r="AA332" s="182"/>
      <c r="AB332" s="182"/>
      <c r="AC332" s="182"/>
      <c r="AD332" s="569"/>
      <c r="AE332" s="182"/>
      <c r="AF332" s="569"/>
      <c r="AG332" s="182"/>
      <c r="AH332" s="569"/>
      <c r="AI332" s="182"/>
      <c r="AJ332" s="182"/>
      <c r="AK332" s="182"/>
      <c r="AL332" s="182"/>
      <c r="AM332" s="182"/>
      <c r="AN332" s="182"/>
      <c r="AO332" s="182"/>
      <c r="AP332" s="182"/>
      <c r="AQ332" s="182"/>
      <c r="AR332" s="182"/>
      <c r="AS332" s="182"/>
      <c r="AT332" s="182"/>
      <c r="AU332" s="182"/>
      <c r="AV332" s="182"/>
      <c r="AW332" s="182"/>
      <c r="AX332" s="182"/>
      <c r="AY332" s="182"/>
      <c r="AZ332" s="182"/>
      <c r="BA332" s="182"/>
      <c r="BB332" s="182"/>
      <c r="BC332" s="182"/>
      <c r="BD332" s="182"/>
      <c r="BE332" s="182"/>
      <c r="BF332" s="182"/>
      <c r="BG332" s="182"/>
      <c r="BH332" s="182"/>
      <c r="BI332" s="182"/>
      <c r="BJ332" s="182"/>
      <c r="BK332" s="182"/>
      <c r="BL332" s="182"/>
      <c r="BM332" s="182"/>
      <c r="BN332" s="182"/>
      <c r="BO332" s="182"/>
      <c r="BP332" s="182"/>
      <c r="BQ332" s="182"/>
      <c r="BR332" s="182"/>
      <c r="BS332" s="182"/>
      <c r="BT332" s="182"/>
      <c r="BU332" s="182"/>
      <c r="BV332" s="182"/>
      <c r="BW332" s="182"/>
      <c r="BX332" s="182"/>
      <c r="BY332" s="182"/>
      <c r="BZ332" s="182"/>
      <c r="CA332" s="182"/>
      <c r="CB332" s="182"/>
      <c r="CC332" s="182"/>
      <c r="CD332" s="182"/>
      <c r="CE332" s="182"/>
      <c r="CF332" s="182"/>
      <c r="CG332" s="182"/>
      <c r="CH332" s="182"/>
      <c r="CI332" s="182"/>
      <c r="CJ332" s="838"/>
      <c r="CK332" s="838"/>
      <c r="CL332" s="838"/>
      <c r="CM332" s="838"/>
      <c r="CN332" s="39"/>
      <c r="CO332" s="39"/>
    </row>
    <row r="333" spans="1:93" s="380" customFormat="1" ht="107.25" customHeight="1" x14ac:dyDescent="0.25">
      <c r="B333" s="370" t="s">
        <v>338</v>
      </c>
      <c r="C333" s="367" t="s">
        <v>375</v>
      </c>
      <c r="D333" s="774">
        <f>E333+F333+G333+H333</f>
        <v>11845059.737060001</v>
      </c>
      <c r="E333" s="774">
        <f>E334+E335+E336+E337</f>
        <v>5482900.667510001</v>
      </c>
      <c r="F333" s="774">
        <f>F334+F335+F336+F337</f>
        <v>4828604.4891999997</v>
      </c>
      <c r="G333" s="774">
        <f>G334+G335+G336+G337</f>
        <v>0</v>
      </c>
      <c r="H333" s="774">
        <f>H334+H335+H336+H337</f>
        <v>1533554.5803499999</v>
      </c>
      <c r="I333" s="774">
        <f>K333+M333+O333+Q333</f>
        <v>11381810.902640002</v>
      </c>
      <c r="J333" s="568">
        <f>I333/D333</f>
        <v>0.96089096680782293</v>
      </c>
      <c r="K333" s="379">
        <f>K334+K335+K336+K337</f>
        <v>5349592.9825800005</v>
      </c>
      <c r="L333" s="568">
        <f>K333/E333</f>
        <v>0.97568664963785667</v>
      </c>
      <c r="M333" s="379">
        <f>M334+M335+M336+M337</f>
        <v>4687542.4060899997</v>
      </c>
      <c r="N333" s="568">
        <f t="shared" si="235"/>
        <v>0.970786159142769</v>
      </c>
      <c r="O333" s="379"/>
      <c r="P333" s="379"/>
      <c r="Q333" s="379">
        <f>Q334+Q335+Q336+Q337</f>
        <v>1344675.5139700002</v>
      </c>
      <c r="R333" s="568">
        <f>Q333/H333</f>
        <v>0.87683577174221461</v>
      </c>
      <c r="S333" s="774">
        <f>U333+W333+Y333+AA333</f>
        <v>10708136.87362</v>
      </c>
      <c r="T333" s="568">
        <f t="shared" si="236"/>
        <v>0.90401712708270465</v>
      </c>
      <c r="U333" s="774">
        <f>U334+U335+U336+U337</f>
        <v>5362162.9182500001</v>
      </c>
      <c r="V333" s="568">
        <f t="shared" si="237"/>
        <v>0.97797922001843729</v>
      </c>
      <c r="W333" s="774">
        <f>W334+W335+W336+W337</f>
        <v>4082467.1615999998</v>
      </c>
      <c r="X333" s="568">
        <f t="shared" si="238"/>
        <v>0.8454755759621928</v>
      </c>
      <c r="Y333" s="774">
        <f>Y334+Y335+Y336+Y337</f>
        <v>0</v>
      </c>
      <c r="Z333" s="574">
        <v>0</v>
      </c>
      <c r="AA333" s="774">
        <f>AA334+AA335+AA336+AA337</f>
        <v>1263506.7937700001</v>
      </c>
      <c r="AB333" s="568">
        <f>AA333/H333</f>
        <v>0.82390728700483074</v>
      </c>
      <c r="AC333" s="774">
        <f>AE333+AG333+AI333+AK333</f>
        <v>11815600.059210001</v>
      </c>
      <c r="AD333" s="614">
        <f t="shared" si="239"/>
        <v>0.99751291437072043</v>
      </c>
      <c r="AE333" s="774">
        <f>AE334+AE335+AE336+AE337</f>
        <v>5470145.5451500006</v>
      </c>
      <c r="AF333" s="648">
        <f t="shared" si="240"/>
        <v>0.99767365430572486</v>
      </c>
      <c r="AG333" s="774">
        <f>AG334+AG335+AG336+AG337</f>
        <v>4825699.9337099995</v>
      </c>
      <c r="AH333" s="648">
        <f t="shared" si="241"/>
        <v>0.99939846895795736</v>
      </c>
      <c r="AI333" s="379"/>
      <c r="AJ333" s="379"/>
      <c r="AK333" s="774">
        <f>AK334+AK335+AK336+AK337</f>
        <v>1519754.5803499999</v>
      </c>
      <c r="AL333" s="648">
        <f>AK333/H333</f>
        <v>0.99100129843644014</v>
      </c>
      <c r="AM333" s="379"/>
      <c r="AN333" s="379"/>
      <c r="AO333" s="379"/>
      <c r="AP333" s="379"/>
      <c r="AQ333" s="379"/>
      <c r="AR333" s="379"/>
      <c r="AS333" s="379"/>
      <c r="AT333" s="379"/>
      <c r="AU333" s="379">
        <f>AU335+AU336</f>
        <v>-3016353.8151200009</v>
      </c>
      <c r="AV333" s="379">
        <f>AW333+AX333+AY333+AZ333-0.1</f>
        <v>8631734.493280001</v>
      </c>
      <c r="AW333" s="379">
        <f>AW334+AW335+AW336+AW337</f>
        <v>2682595.0364099997</v>
      </c>
      <c r="AX333" s="379">
        <f>AX334+AX335+AX336+AX337</f>
        <v>4578459.7866900004</v>
      </c>
      <c r="AY333" s="379">
        <f>AY334+AY335+AY336+AY337</f>
        <v>0</v>
      </c>
      <c r="AZ333" s="379">
        <f>AZ334+AZ335+AZ336+AZ337</f>
        <v>1370679.7701799998</v>
      </c>
      <c r="BA333" s="379"/>
      <c r="BB333" s="379"/>
      <c r="BC333" s="379"/>
      <c r="BD333" s="379"/>
      <c r="BE333" s="379"/>
      <c r="BF333" s="379"/>
      <c r="BG333" s="379"/>
      <c r="BH333" s="379"/>
      <c r="BI333" s="379">
        <f>BJ333+BK333+BL333+BM333</f>
        <v>6404467.21435</v>
      </c>
      <c r="BJ333" s="379">
        <f>BJ334+BJ335+BJ336+BJ337</f>
        <v>1573807.2326</v>
      </c>
      <c r="BK333" s="379">
        <f>BK334+BK335+BK336+BK337</f>
        <v>3777548.2691199998</v>
      </c>
      <c r="BL333" s="379">
        <f>BL334+BL335+BL336+BL337</f>
        <v>0</v>
      </c>
      <c r="BM333" s="379">
        <f>BM334+BM335+BM336+BM337</f>
        <v>1053111.71263</v>
      </c>
      <c r="BN333" s="379">
        <f>BN335+BN336</f>
        <v>59318.450710000005</v>
      </c>
      <c r="BO333" s="379">
        <f>BP333+BQ333+BR333+BS333</f>
        <v>6463785.6650599996</v>
      </c>
      <c r="BP333" s="379">
        <f>BP334+BP335+BP336+BP337</f>
        <v>1573807.2326</v>
      </c>
      <c r="BQ333" s="379">
        <f>BQ334+BQ335+BQ336+BQ337</f>
        <v>3836866.7198299998</v>
      </c>
      <c r="BR333" s="379">
        <f>BR334+BR335+BR336+BR337</f>
        <v>0</v>
      </c>
      <c r="BS333" s="379">
        <f>BS334+BS335+BS336+BS337</f>
        <v>1053111.71263</v>
      </c>
      <c r="BT333" s="379"/>
      <c r="BU333" s="379"/>
      <c r="BV333" s="379" t="e">
        <f>BW333+BX333+BY333+BZ333</f>
        <v>#REF!</v>
      </c>
      <c r="BW333" s="379">
        <f>BW334+BW335+BW336+BW337</f>
        <v>1634943.4886</v>
      </c>
      <c r="BX333" s="379">
        <f>BX334+BX335+BX336+BX337</f>
        <v>6109365.2821499994</v>
      </c>
      <c r="BY333" s="379">
        <f>BY334+BY335+BY336+BY337</f>
        <v>0</v>
      </c>
      <c r="BZ333" s="379" t="e">
        <f>BZ334+BZ335+BZ336+BZ337</f>
        <v>#REF!</v>
      </c>
      <c r="CA333" s="379"/>
      <c r="CB333" s="379"/>
      <c r="CC333" s="379"/>
      <c r="CD333" s="379"/>
      <c r="CE333" s="379">
        <f>CF333+CG333+CH333+CI333</f>
        <v>3647551.9060199996</v>
      </c>
      <c r="CF333" s="379">
        <f>CF334+CF335+CF336+CF337</f>
        <v>534943.48860000004</v>
      </c>
      <c r="CG333" s="379">
        <f>CG334+CG335+CG336+CG337</f>
        <v>2022608.4174199998</v>
      </c>
      <c r="CH333" s="379">
        <f>CH334+CH335+CH336+CH337</f>
        <v>0</v>
      </c>
      <c r="CI333" s="379">
        <f>CI334+CI335+CI336+CI337</f>
        <v>1090000</v>
      </c>
      <c r="CJ333" s="379">
        <f>CJ335+CJ336</f>
        <v>0</v>
      </c>
      <c r="CK333" s="379">
        <f>CL333+CM333+CN333+CO333</f>
        <v>3647551.9060199996</v>
      </c>
      <c r="CL333" s="379">
        <f>CL334+CL335+CL336+CL337</f>
        <v>534943.48860000004</v>
      </c>
      <c r="CM333" s="379">
        <f>CM334+CM335+CM336+CM337</f>
        <v>2022608.4174199998</v>
      </c>
      <c r="CN333" s="379">
        <f>CN334+CN335+CN336+CN337</f>
        <v>0</v>
      </c>
      <c r="CO333" s="379">
        <f>CO334+CO335+CO336+CO337</f>
        <v>1090000</v>
      </c>
    </row>
    <row r="334" spans="1:93" s="65" customFormat="1" ht="39" hidden="1" customHeight="1" x14ac:dyDescent="0.25">
      <c r="B334" s="213"/>
      <c r="C334" s="115" t="s">
        <v>32</v>
      </c>
      <c r="D334" s="192">
        <f>E334+G334+H334</f>
        <v>0</v>
      </c>
      <c r="E334" s="192">
        <f>E80</f>
        <v>0</v>
      </c>
      <c r="F334" s="192"/>
      <c r="G334" s="192">
        <f>G80</f>
        <v>0</v>
      </c>
      <c r="H334" s="192">
        <f>H80</f>
        <v>0</v>
      </c>
      <c r="I334" s="192"/>
      <c r="J334" s="558"/>
      <c r="K334" s="558"/>
      <c r="L334" s="834" t="e">
        <f>K334/E334</f>
        <v>#DIV/0!</v>
      </c>
      <c r="M334" s="558"/>
      <c r="N334" s="834" t="e">
        <f t="shared" si="235"/>
        <v>#DIV/0!</v>
      </c>
      <c r="O334" s="558"/>
      <c r="P334" s="558"/>
      <c r="Q334" s="558"/>
      <c r="R334" s="834" t="e">
        <f>Q334/H334</f>
        <v>#DIV/0!</v>
      </c>
      <c r="S334" s="192"/>
      <c r="T334" s="568" t="e">
        <f t="shared" si="236"/>
        <v>#DIV/0!</v>
      </c>
      <c r="U334" s="192">
        <f>U80</f>
        <v>0</v>
      </c>
      <c r="V334" s="682" t="e">
        <f t="shared" si="237"/>
        <v>#DIV/0!</v>
      </c>
      <c r="W334" s="192"/>
      <c r="X334" s="682" t="e">
        <f t="shared" si="238"/>
        <v>#DIV/0!</v>
      </c>
      <c r="Y334" s="192">
        <f>Y80</f>
        <v>0</v>
      </c>
      <c r="Z334" s="629"/>
      <c r="AA334" s="192">
        <f>AA80</f>
        <v>0</v>
      </c>
      <c r="AB334" s="568" t="e">
        <f t="shared" ref="AB334:AB341" si="256">AA334/H334</f>
        <v>#DIV/0!</v>
      </c>
      <c r="AC334" s="192"/>
      <c r="AD334" s="614" t="e">
        <f t="shared" si="239"/>
        <v>#DIV/0!</v>
      </c>
      <c r="AE334" s="192">
        <f>AE80</f>
        <v>0</v>
      </c>
      <c r="AF334" s="622" t="e">
        <f t="shared" si="240"/>
        <v>#DIV/0!</v>
      </c>
      <c r="AG334" s="192"/>
      <c r="AH334" s="622" t="e">
        <f t="shared" si="241"/>
        <v>#DIV/0!</v>
      </c>
      <c r="AI334" s="558"/>
      <c r="AJ334" s="558"/>
      <c r="AK334" s="192">
        <f>AK80</f>
        <v>0</v>
      </c>
      <c r="AL334" s="594"/>
      <c r="AM334" s="558"/>
      <c r="AN334" s="558"/>
      <c r="AO334" s="558"/>
      <c r="AP334" s="558"/>
      <c r="AQ334" s="558"/>
      <c r="AR334" s="558"/>
      <c r="AS334" s="558"/>
      <c r="AT334" s="558"/>
      <c r="AU334" s="558"/>
      <c r="AV334" s="559">
        <f>AW334+AY334+AZ334</f>
        <v>0</v>
      </c>
      <c r="AW334" s="483">
        <f>AW80</f>
        <v>0</v>
      </c>
      <c r="AX334" s="483"/>
      <c r="AY334" s="483">
        <f>AY80</f>
        <v>0</v>
      </c>
      <c r="AZ334" s="483">
        <f>AZ80</f>
        <v>0</v>
      </c>
      <c r="BA334" s="343">
        <f>BB334+BC334+BD334</f>
        <v>0</v>
      </c>
      <c r="BB334" s="525">
        <f>BB80+BB286</f>
        <v>0</v>
      </c>
      <c r="BC334" s="525"/>
      <c r="BD334" s="525"/>
      <c r="BE334" s="525">
        <f>BF334+BG334</f>
        <v>72335.316619999998</v>
      </c>
      <c r="BF334" s="343">
        <f>BF80+BF286</f>
        <v>72335.316619999998</v>
      </c>
      <c r="BG334" s="343">
        <f>G334</f>
        <v>0</v>
      </c>
      <c r="BH334" s="343"/>
      <c r="BI334" s="490">
        <f>BJ334+BL334+BM334</f>
        <v>0</v>
      </c>
      <c r="BJ334" s="483">
        <f>BJ80</f>
        <v>0</v>
      </c>
      <c r="BK334" s="483"/>
      <c r="BL334" s="483">
        <f>BL80</f>
        <v>0</v>
      </c>
      <c r="BM334" s="483">
        <f>BM80</f>
        <v>0</v>
      </c>
      <c r="BN334" s="483"/>
      <c r="BO334" s="490">
        <f>BP334+BR334+BS334</f>
        <v>0</v>
      </c>
      <c r="BP334" s="483">
        <f>BP80</f>
        <v>0</v>
      </c>
      <c r="BQ334" s="483"/>
      <c r="BR334" s="483">
        <f>BR80</f>
        <v>0</v>
      </c>
      <c r="BS334" s="483">
        <f>BS80</f>
        <v>0</v>
      </c>
      <c r="BT334" s="192"/>
      <c r="BU334" s="192"/>
      <c r="BV334" s="490">
        <f>BW334+BY334+BZ334</f>
        <v>0</v>
      </c>
      <c r="BW334" s="360">
        <f>BW80</f>
        <v>0</v>
      </c>
      <c r="BX334" s="360"/>
      <c r="BY334" s="360">
        <f>BY80</f>
        <v>0</v>
      </c>
      <c r="BZ334" s="360">
        <f>BZ80</f>
        <v>0</v>
      </c>
      <c r="CA334" s="343">
        <f>CB334+CC334+CD334</f>
        <v>0</v>
      </c>
      <c r="CB334" s="343">
        <f>CB80+CB286</f>
        <v>0</v>
      </c>
      <c r="CC334" s="192"/>
      <c r="CD334" s="192"/>
      <c r="CE334" s="539">
        <f>CF334+CH334+CI334</f>
        <v>0</v>
      </c>
      <c r="CF334" s="539">
        <f>CF80</f>
        <v>0</v>
      </c>
      <c r="CG334" s="539"/>
      <c r="CH334" s="539">
        <f>CH80</f>
        <v>0</v>
      </c>
      <c r="CI334" s="539">
        <f>CI80</f>
        <v>0</v>
      </c>
      <c r="CJ334" s="483"/>
      <c r="CK334" s="490">
        <f>CL334+CN334+CO334</f>
        <v>0</v>
      </c>
      <c r="CL334" s="483">
        <f>CL80</f>
        <v>0</v>
      </c>
      <c r="CM334" s="483"/>
      <c r="CN334" s="483">
        <f>CN80</f>
        <v>0</v>
      </c>
      <c r="CO334" s="483">
        <f>CO80</f>
        <v>0</v>
      </c>
    </row>
    <row r="335" spans="1:93" s="52" customFormat="1" ht="54" customHeight="1" x14ac:dyDescent="0.25">
      <c r="B335" s="206"/>
      <c r="C335" s="111" t="s">
        <v>31</v>
      </c>
      <c r="D335" s="182">
        <f>E335+F335+G335+H335</f>
        <v>9135465.9270600006</v>
      </c>
      <c r="E335" s="182">
        <f>E342+E529+E576+E678+E693+E699+E700+E705+E719+E727</f>
        <v>5333754.3961700005</v>
      </c>
      <c r="F335" s="182">
        <f>F342+F529+F576+F678+F693+F699+F700+F705+F719+F727</f>
        <v>2465128.2791999998</v>
      </c>
      <c r="G335" s="182">
        <f>G342+G529+G576+G678+G693+G699+G700+G705+G719+G727</f>
        <v>0</v>
      </c>
      <c r="H335" s="182">
        <f>H342+H529+H576+H678+H693+H699+H700+H705+H719+H727+H668</f>
        <v>1336583.2516900001</v>
      </c>
      <c r="I335" s="182">
        <f>K335+M335+O335+Q335</f>
        <v>8682434.226950001</v>
      </c>
      <c r="J335" s="569">
        <f>I335/D335</f>
        <v>0.95040956818983013</v>
      </c>
      <c r="K335" s="182">
        <f>K342+K529+K576+K678+K693+K699+K700+K705+K719+K727</f>
        <v>5200446.7112400001</v>
      </c>
      <c r="L335" s="569">
        <f>K335/E335</f>
        <v>0.97500678227221627</v>
      </c>
      <c r="M335" s="559">
        <f>M342+M529+M576+M678+M693+M699+M700+M705+M719</f>
        <v>2324066.1960899998</v>
      </c>
      <c r="N335" s="569">
        <f t="shared" si="235"/>
        <v>0.94277698069498495</v>
      </c>
      <c r="O335" s="559"/>
      <c r="P335" s="559"/>
      <c r="Q335" s="182">
        <f>Q342+Q529+Q576+Q678+Q693+Q699+Q700+Q705+Q719+Q727+Q668</f>
        <v>1157921.3196200002</v>
      </c>
      <c r="R335" s="569">
        <f>Q335/H335</f>
        <v>0.86632936493548274</v>
      </c>
      <c r="S335" s="182">
        <f>U335+W335+Y335+AA335</f>
        <v>8045983.8879199997</v>
      </c>
      <c r="T335" s="569">
        <f t="shared" si="236"/>
        <v>0.88074149169416027</v>
      </c>
      <c r="U335" s="182">
        <f>U342+U529+U576+U678+U693+U699+U700+U705+U719</f>
        <v>5213016.6469099997</v>
      </c>
      <c r="V335" s="569">
        <f t="shared" si="237"/>
        <v>0.97736345915239387</v>
      </c>
      <c r="W335" s="182">
        <f>W342+W529+W576+W678+W693+W699+W700+W705+W719</f>
        <v>1756214.6415899997</v>
      </c>
      <c r="X335" s="569">
        <f t="shared" si="238"/>
        <v>0.71242322616977094</v>
      </c>
      <c r="Y335" s="182">
        <f>Y342+Y529+Y576+Y678+Y693+Y699+Y700+Y705+Y719</f>
        <v>0</v>
      </c>
      <c r="Z335" s="629"/>
      <c r="AA335" s="182">
        <f>AA342+AA529+AA576+AA678+AA693+AA699+AA700+AA705+AA719+AA668</f>
        <v>1076752.5994200001</v>
      </c>
      <c r="AB335" s="569">
        <f t="shared" si="256"/>
        <v>0.80560084682980626</v>
      </c>
      <c r="AC335" s="182">
        <f>AE335+AG335+AI335+AK335</f>
        <v>9106006.24921</v>
      </c>
      <c r="AD335" s="569">
        <f t="shared" si="239"/>
        <v>0.99677524079393276</v>
      </c>
      <c r="AE335" s="182">
        <f>AE342+AE529+AE576+AE678+AE693+AE699+AE700+AE705+AE719</f>
        <v>5320999.2738100002</v>
      </c>
      <c r="AF335" s="622">
        <f t="shared" si="240"/>
        <v>0.99760860335654755</v>
      </c>
      <c r="AG335" s="182">
        <f>AG342+AG529+AG576+AG678+AG693+AG699+AG700+AG705+AG719</f>
        <v>2462223.72371</v>
      </c>
      <c r="AH335" s="622">
        <f t="shared" si="241"/>
        <v>0.99882174265959811</v>
      </c>
      <c r="AI335" s="559"/>
      <c r="AJ335" s="559"/>
      <c r="AK335" s="182">
        <f>AK342+AK529+AK576+AK678+AK693+AK699+AK700+AK705+AK719+AK668</f>
        <v>1322783.2516900001</v>
      </c>
      <c r="AL335" s="569">
        <f>AK335/H335</f>
        <v>0.98967516615029327</v>
      </c>
      <c r="AM335" s="559"/>
      <c r="AN335" s="559"/>
      <c r="AO335" s="559"/>
      <c r="AP335" s="559"/>
      <c r="AQ335" s="559"/>
      <c r="AR335" s="559"/>
      <c r="AS335" s="559"/>
      <c r="AT335" s="559"/>
      <c r="AU335" s="559">
        <f>AV335-D335</f>
        <v>-3016353.829810001</v>
      </c>
      <c r="AV335" s="559">
        <f>AW335+AX335+AY335+AZ335</f>
        <v>6119112.0972499996</v>
      </c>
      <c r="AW335" s="540">
        <f>AW342+AW529+AW576+AW678+AW693+AW699+AW700+AW705+AW719</f>
        <v>2536783.4002099996</v>
      </c>
      <c r="AX335" s="540">
        <f>AX342+AX529+AX576+AX678+AX693+AX699+AX700+AX705+AX719</f>
        <v>2214983.5619999999</v>
      </c>
      <c r="AY335" s="540">
        <f>AY342+AY529+AY576+AY678+AY693+AY699+AY700+AY705+AY719</f>
        <v>0</v>
      </c>
      <c r="AZ335" s="540">
        <f>AZ342+AZ529+AZ576+AZ678+AZ693+AZ699+AZ700+AZ705+AZ719+AZ668</f>
        <v>1367345.1350399998</v>
      </c>
      <c r="BA335" s="342">
        <f>BB335+BC335+BD335</f>
        <v>0</v>
      </c>
      <c r="BB335" s="526">
        <f>BB79+BB287+BB299</f>
        <v>0</v>
      </c>
      <c r="BC335" s="526"/>
      <c r="BD335" s="526"/>
      <c r="BE335" s="526" t="e">
        <f>BF335+BG335</f>
        <v>#REF!</v>
      </c>
      <c r="BF335" s="342" t="e">
        <f>BF79+BF287+BF299</f>
        <v>#REF!</v>
      </c>
      <c r="BG335" s="342">
        <f>G335</f>
        <v>0</v>
      </c>
      <c r="BH335" s="342"/>
      <c r="BI335" s="491">
        <f>BJ335+BK335+BL335+BM335</f>
        <v>4887861.21435</v>
      </c>
      <c r="BJ335" s="540">
        <f>BJ342+BJ529+BJ576+BJ678+BJ693+BJ699+BJ700+BJ705+BJ719</f>
        <v>1273807.2326</v>
      </c>
      <c r="BK335" s="540">
        <f>BK342+BK529+BK576+BK678+BK693+BK699+BK700+BK705+BK719</f>
        <v>2560942.2691199998</v>
      </c>
      <c r="BL335" s="540">
        <f>BL342+BL529+BL576+BL678+BL693+BL699+BL700+BL705+BL719</f>
        <v>0</v>
      </c>
      <c r="BM335" s="540">
        <f>BM342+BM529+BM576+BM678+BM693+BM699+BM700+BM705+BM719</f>
        <v>1053111.71263</v>
      </c>
      <c r="BN335" s="482">
        <f>BN343+BN529+BN578+BN678+BN693+BN699+BN700+BN705+BN718</f>
        <v>59318.450710000005</v>
      </c>
      <c r="BO335" s="491">
        <f>BP335+BQ335+BR335+BS335</f>
        <v>4947179.6650599996</v>
      </c>
      <c r="BP335" s="540">
        <f>BP342+BP529+BP576+BP678+BP693+BP699+BP700+BP705+BP719</f>
        <v>1273807.2326</v>
      </c>
      <c r="BQ335" s="540">
        <f>BQ342+BQ529+BQ576+BQ678+BQ693+BQ699+BQ700+BQ705+BQ719</f>
        <v>2620260.7198299998</v>
      </c>
      <c r="BR335" s="540">
        <f>BR342+BR529+BR576+BR678+BR693+BR699+BR700+BR705+BR719</f>
        <v>0</v>
      </c>
      <c r="BS335" s="540">
        <f>BS342+BS529+BS576+BS678+BS693+BS699+BS700+BS705+BS719</f>
        <v>1053111.71263</v>
      </c>
      <c r="BT335" s="182"/>
      <c r="BU335" s="182"/>
      <c r="BV335" s="491" t="e">
        <f>BW335+BX335+BY335+BZ335</f>
        <v>#REF!</v>
      </c>
      <c r="BW335" s="429">
        <f>BW340+BW572+BW667+BW692+BW698+BW704+BW716</f>
        <v>1634943.4886</v>
      </c>
      <c r="BX335" s="429">
        <f>BX340+BX572+BX667+BX692+BX698+BX704+BX716</f>
        <v>6109365.2821499994</v>
      </c>
      <c r="BY335" s="429">
        <f>BY340+BY572+BY667+BY692+BY698+BY704+BY716</f>
        <v>0</v>
      </c>
      <c r="BZ335" s="429" t="e">
        <f>BZ340+BZ572+BZ667+BZ692+BZ698+BZ704+BZ716</f>
        <v>#REF!</v>
      </c>
      <c r="CA335" s="342">
        <f>CB335+CC335+CD335</f>
        <v>0</v>
      </c>
      <c r="CB335" s="342">
        <f>CB79+CB287+CB299</f>
        <v>0</v>
      </c>
      <c r="CC335" s="182"/>
      <c r="CD335" s="182"/>
      <c r="CE335" s="540">
        <f>CF335+CG335+CH335+CI335</f>
        <v>3647551.9060199996</v>
      </c>
      <c r="CF335" s="540">
        <f>CF342+CF528+CF576+CF678+CF693+CF699+CF700+CF705+CF718</f>
        <v>534943.48860000004</v>
      </c>
      <c r="CG335" s="540">
        <f>CG342+CG528+CG576+CG678+CG693+CG699+CG700+CG705+CG718</f>
        <v>2022608.4174199998</v>
      </c>
      <c r="CH335" s="540">
        <f>CH342+CH528+CH576+CH678+CH693+CH699+CH700+CH705+CH718</f>
        <v>0</v>
      </c>
      <c r="CI335" s="540">
        <f>CI342+CI528+CI576+CI678+CI693+CI699+CI700+CI705+CI718</f>
        <v>1090000</v>
      </c>
      <c r="CJ335" s="482">
        <f>CJ343+CJ529+CJ578+CJ678+CJ693+CJ699+CJ700+CJ705+CJ718</f>
        <v>0</v>
      </c>
      <c r="CK335" s="491">
        <f>CL335+CM335+CN335+CO335</f>
        <v>3647551.9060199996</v>
      </c>
      <c r="CL335" s="482">
        <f>CL340+CL572+CL667+CL692+CL698+CL704+CL716</f>
        <v>534943.48860000004</v>
      </c>
      <c r="CM335" s="482">
        <f>CM340+CM572+CM667+CM692+CM698+CM704+CM716</f>
        <v>2022608.4174199998</v>
      </c>
      <c r="CN335" s="482">
        <f>CN340+CN572+CN667+CN692+CN698+CN704+CN716</f>
        <v>0</v>
      </c>
      <c r="CO335" s="482">
        <f>CO340+CO572+CO667+CO692+CO698+CO704+CO716+CO699</f>
        <v>1090000</v>
      </c>
    </row>
    <row r="336" spans="1:93" s="473" customFormat="1" ht="39" customHeight="1" x14ac:dyDescent="0.25">
      <c r="B336" s="474"/>
      <c r="C336" s="475" t="s">
        <v>240</v>
      </c>
      <c r="D336" s="476">
        <f>E336+F336+G336+H336</f>
        <v>2363476.21</v>
      </c>
      <c r="E336" s="476">
        <f>E341</f>
        <v>0</v>
      </c>
      <c r="F336" s="476">
        <f>F341</f>
        <v>2363476.21</v>
      </c>
      <c r="G336" s="476">
        <f>G341</f>
        <v>0</v>
      </c>
      <c r="H336" s="476">
        <f>H341</f>
        <v>0</v>
      </c>
      <c r="I336" s="476">
        <f>K336+M336+O336+Q336</f>
        <v>2363476.21</v>
      </c>
      <c r="J336" s="571">
        <f>I336/D336</f>
        <v>1</v>
      </c>
      <c r="K336" s="665">
        <f>K341</f>
        <v>0</v>
      </c>
      <c r="L336" s="571">
        <v>0</v>
      </c>
      <c r="M336" s="665">
        <f>M341</f>
        <v>2363476.21</v>
      </c>
      <c r="N336" s="571">
        <f t="shared" si="235"/>
        <v>1</v>
      </c>
      <c r="O336" s="665"/>
      <c r="P336" s="665"/>
      <c r="Q336" s="665">
        <f>Q341</f>
        <v>0</v>
      </c>
      <c r="R336" s="571">
        <v>0</v>
      </c>
      <c r="S336" s="476">
        <f>U336+W336+Y336+AA336</f>
        <v>2326252.5200100001</v>
      </c>
      <c r="T336" s="571">
        <f t="shared" si="236"/>
        <v>0.9842504486262631</v>
      </c>
      <c r="U336" s="476">
        <f>U341</f>
        <v>0</v>
      </c>
      <c r="V336" s="571">
        <v>0</v>
      </c>
      <c r="W336" s="476">
        <f>W341</f>
        <v>2326252.5200100001</v>
      </c>
      <c r="X336" s="571">
        <f t="shared" si="238"/>
        <v>0.9842504486262631</v>
      </c>
      <c r="Y336" s="476"/>
      <c r="Z336" s="616"/>
      <c r="AA336" s="476"/>
      <c r="AB336" s="569"/>
      <c r="AC336" s="476">
        <f>AE336+AG336+AI336+AK336</f>
        <v>2363476.21</v>
      </c>
      <c r="AD336" s="571">
        <f t="shared" si="239"/>
        <v>1</v>
      </c>
      <c r="AE336" s="476">
        <f>AE341</f>
        <v>0</v>
      </c>
      <c r="AF336" s="639">
        <v>0</v>
      </c>
      <c r="AG336" s="476">
        <f>AG341</f>
        <v>2363476.21</v>
      </c>
      <c r="AH336" s="639">
        <f t="shared" si="241"/>
        <v>1</v>
      </c>
      <c r="AI336" s="665"/>
      <c r="AJ336" s="665"/>
      <c r="AK336" s="476">
        <f>AK341</f>
        <v>0</v>
      </c>
      <c r="AL336" s="569">
        <v>0</v>
      </c>
      <c r="AM336" s="665"/>
      <c r="AN336" s="665"/>
      <c r="AO336" s="665"/>
      <c r="AP336" s="665"/>
      <c r="AQ336" s="665"/>
      <c r="AR336" s="665"/>
      <c r="AS336" s="665"/>
      <c r="AT336" s="665"/>
      <c r="AU336" s="665">
        <f>AU530</f>
        <v>1.4690000098198652E-2</v>
      </c>
      <c r="AV336" s="665">
        <f>AW336+AX336+AY336+AZ336</f>
        <v>2363476.2246900001</v>
      </c>
      <c r="AW336" s="665">
        <f>AW341</f>
        <v>0</v>
      </c>
      <c r="AX336" s="665">
        <f>AX341</f>
        <v>2363476.2246900001</v>
      </c>
      <c r="AY336" s="665">
        <f>AY341</f>
        <v>0</v>
      </c>
      <c r="AZ336" s="665">
        <f>AZ341</f>
        <v>0</v>
      </c>
      <c r="BA336" s="665"/>
      <c r="BB336" s="665"/>
      <c r="BC336" s="665"/>
      <c r="BD336" s="665"/>
      <c r="BE336" s="665"/>
      <c r="BF336" s="665"/>
      <c r="BG336" s="665"/>
      <c r="BH336" s="665"/>
      <c r="BI336" s="665">
        <f>BJ336+BK336+BL336+BM336</f>
        <v>1216606</v>
      </c>
      <c r="BJ336" s="665">
        <f>BJ341</f>
        <v>0</v>
      </c>
      <c r="BK336" s="665">
        <f>BK341</f>
        <v>1216606</v>
      </c>
      <c r="BL336" s="665">
        <f>BL341</f>
        <v>0</v>
      </c>
      <c r="BM336" s="665">
        <f>BM341</f>
        <v>0</v>
      </c>
      <c r="BN336" s="665">
        <f>BO336-BI336</f>
        <v>0</v>
      </c>
      <c r="BO336" s="665">
        <f>BP336+BQ336+BR336+BS336</f>
        <v>1216605.9999999998</v>
      </c>
      <c r="BP336" s="665">
        <f>BP341</f>
        <v>0</v>
      </c>
      <c r="BQ336" s="665">
        <f>BQ341</f>
        <v>1216605.9999999998</v>
      </c>
      <c r="BR336" s="665">
        <f>BR341</f>
        <v>0</v>
      </c>
      <c r="BS336" s="665">
        <f>BS341</f>
        <v>0</v>
      </c>
      <c r="BT336" s="476"/>
      <c r="BU336" s="476"/>
      <c r="BV336" s="665">
        <f>BW336+BX336+BY336+BZ336</f>
        <v>0</v>
      </c>
      <c r="BW336" s="665">
        <f>BW341</f>
        <v>0</v>
      </c>
      <c r="BX336" s="665">
        <f>BX341</f>
        <v>0</v>
      </c>
      <c r="BY336" s="665">
        <f>BY341</f>
        <v>0</v>
      </c>
      <c r="BZ336" s="665">
        <f>BZ341</f>
        <v>0</v>
      </c>
      <c r="CA336" s="665"/>
      <c r="CB336" s="665"/>
      <c r="CC336" s="476"/>
      <c r="CD336" s="476"/>
      <c r="CE336" s="665"/>
      <c r="CF336" s="665">
        <f>CF341</f>
        <v>0</v>
      </c>
      <c r="CG336" s="665">
        <f>CG341</f>
        <v>0</v>
      </c>
      <c r="CH336" s="665">
        <f>CH341</f>
        <v>0</v>
      </c>
      <c r="CI336" s="665">
        <f>CI341</f>
        <v>0</v>
      </c>
      <c r="CJ336" s="665">
        <v>0</v>
      </c>
      <c r="CK336" s="665">
        <f>CL336+CM336+CN336+CO336</f>
        <v>0</v>
      </c>
      <c r="CL336" s="665">
        <f>CL341</f>
        <v>0</v>
      </c>
      <c r="CM336" s="665">
        <f>CM341</f>
        <v>0</v>
      </c>
      <c r="CN336" s="665">
        <f>CN341</f>
        <v>0</v>
      </c>
      <c r="CO336" s="665">
        <f>CO341</f>
        <v>0</v>
      </c>
    </row>
    <row r="337" spans="1:12248" s="822" customFormat="1" ht="45.75" customHeight="1" x14ac:dyDescent="0.25">
      <c r="B337" s="823"/>
      <c r="C337" s="814" t="s">
        <v>283</v>
      </c>
      <c r="D337" s="779">
        <f>E337+F337+G337+H337</f>
        <v>346117.6</v>
      </c>
      <c r="E337" s="779">
        <f>E717</f>
        <v>149146.27134000001</v>
      </c>
      <c r="F337" s="779"/>
      <c r="G337" s="779"/>
      <c r="H337" s="779">
        <f>H720</f>
        <v>196971.32866</v>
      </c>
      <c r="I337" s="779">
        <f>K337+M337+O337+Q337</f>
        <v>335900.46568999998</v>
      </c>
      <c r="J337" s="783">
        <f>I337/D337</f>
        <v>0.97048074322137912</v>
      </c>
      <c r="K337" s="356">
        <f>K717</f>
        <v>149146.27134000001</v>
      </c>
      <c r="L337" s="783">
        <f>K337/E337</f>
        <v>1</v>
      </c>
      <c r="M337" s="356"/>
      <c r="N337" s="783" t="e">
        <f t="shared" si="235"/>
        <v>#DIV/0!</v>
      </c>
      <c r="O337" s="356"/>
      <c r="P337" s="356"/>
      <c r="Q337" s="356">
        <f>Q720</f>
        <v>186754.19435000001</v>
      </c>
      <c r="R337" s="783">
        <f>Q337/H337</f>
        <v>0.94812882474059867</v>
      </c>
      <c r="S337" s="779">
        <f>U337+W337+Y337+AA337</f>
        <v>335900.46568999998</v>
      </c>
      <c r="T337" s="783">
        <f t="shared" si="236"/>
        <v>0.97048074322137912</v>
      </c>
      <c r="U337" s="779">
        <f>U717</f>
        <v>149146.27134000001</v>
      </c>
      <c r="V337" s="783">
        <f t="shared" si="237"/>
        <v>1</v>
      </c>
      <c r="W337" s="779"/>
      <c r="X337" s="783">
        <v>0</v>
      </c>
      <c r="Y337" s="779"/>
      <c r="Z337" s="617"/>
      <c r="AA337" s="356">
        <f>AA720</f>
        <v>186754.19435000001</v>
      </c>
      <c r="AB337" s="569">
        <f t="shared" si="256"/>
        <v>0.94812882474059867</v>
      </c>
      <c r="AC337" s="779">
        <f>AE337+AG337+AI337+AK337</f>
        <v>346117.6</v>
      </c>
      <c r="AD337" s="783">
        <f t="shared" si="239"/>
        <v>1</v>
      </c>
      <c r="AE337" s="779">
        <f>AE717</f>
        <v>149146.27134000001</v>
      </c>
      <c r="AF337" s="824">
        <f t="shared" si="240"/>
        <v>1</v>
      </c>
      <c r="AG337" s="779"/>
      <c r="AH337" s="824">
        <v>0</v>
      </c>
      <c r="AI337" s="356"/>
      <c r="AJ337" s="356"/>
      <c r="AK337" s="779">
        <f>AK720</f>
        <v>196971.32866</v>
      </c>
      <c r="AL337" s="569">
        <f>AK337/H337</f>
        <v>1</v>
      </c>
      <c r="AM337" s="356"/>
      <c r="AN337" s="356"/>
      <c r="AO337" s="356"/>
      <c r="AP337" s="356"/>
      <c r="AQ337" s="356"/>
      <c r="AR337" s="356"/>
      <c r="AS337" s="356"/>
      <c r="AT337" s="356"/>
      <c r="AU337" s="356">
        <f>AV337-D337</f>
        <v>-196971.32865999997</v>
      </c>
      <c r="AV337" s="356">
        <f>AW337+AX337+AY337+AZ337</f>
        <v>149146.27134000001</v>
      </c>
      <c r="AW337" s="356">
        <f>AW717</f>
        <v>145811.63620000001</v>
      </c>
      <c r="AX337" s="356"/>
      <c r="AY337" s="356"/>
      <c r="AZ337" s="356">
        <f>AZ720</f>
        <v>3334.6351399999985</v>
      </c>
      <c r="BA337" s="356"/>
      <c r="BB337" s="356"/>
      <c r="BC337" s="356"/>
      <c r="BD337" s="356"/>
      <c r="BE337" s="356"/>
      <c r="BF337" s="356"/>
      <c r="BG337" s="356"/>
      <c r="BH337" s="356"/>
      <c r="BI337" s="356">
        <f>BJ337+BK337+BL337+BM337</f>
        <v>300000</v>
      </c>
      <c r="BJ337" s="356">
        <f>BJ717</f>
        <v>300000</v>
      </c>
      <c r="BK337" s="356"/>
      <c r="BL337" s="356"/>
      <c r="BM337" s="356"/>
      <c r="BN337" s="356">
        <v>0</v>
      </c>
      <c r="BO337" s="356">
        <f>BP337+BQ337+BR337+BS337</f>
        <v>300000</v>
      </c>
      <c r="BP337" s="356">
        <f>BP717</f>
        <v>300000</v>
      </c>
      <c r="BQ337" s="356"/>
      <c r="BR337" s="356"/>
      <c r="BS337" s="356"/>
      <c r="BT337" s="356"/>
      <c r="BU337" s="356"/>
      <c r="BV337" s="356">
        <f>BW337+BX337+BY337+BZ337</f>
        <v>0</v>
      </c>
      <c r="BW337" s="356">
        <f>BW717</f>
        <v>0</v>
      </c>
      <c r="BX337" s="356"/>
      <c r="BY337" s="356"/>
      <c r="BZ337" s="356"/>
      <c r="CA337" s="356"/>
      <c r="CB337" s="356"/>
      <c r="CC337" s="356"/>
      <c r="CD337" s="356"/>
      <c r="CE337" s="356"/>
      <c r="CF337" s="356">
        <f>CF717</f>
        <v>0</v>
      </c>
      <c r="CG337" s="356"/>
      <c r="CH337" s="356"/>
      <c r="CI337" s="356"/>
      <c r="CJ337" s="356">
        <v>0</v>
      </c>
      <c r="CK337" s="356">
        <f>CL337+CM337+CN337+CO337</f>
        <v>0</v>
      </c>
      <c r="CL337" s="356">
        <f>CL717</f>
        <v>0</v>
      </c>
      <c r="CM337" s="356"/>
      <c r="CN337" s="356"/>
      <c r="CO337" s="356"/>
    </row>
    <row r="338" spans="1:12248" s="381" customFormat="1" ht="122.25" hidden="1" customHeight="1" x14ac:dyDescent="0.25">
      <c r="B338" s="372" t="s">
        <v>34</v>
      </c>
      <c r="C338" s="373" t="s">
        <v>357</v>
      </c>
      <c r="D338" s="375">
        <f>E338+F338+G338+H338</f>
        <v>3995623.3502000002</v>
      </c>
      <c r="E338" s="375">
        <f>E339+E340+E341</f>
        <v>0</v>
      </c>
      <c r="F338" s="375">
        <f>F339+F340+F341</f>
        <v>3995623.3502000002</v>
      </c>
      <c r="G338" s="375">
        <f>G339+G340+G341</f>
        <v>0</v>
      </c>
      <c r="H338" s="375">
        <f>H339+H340+H341</f>
        <v>0</v>
      </c>
      <c r="I338" s="375"/>
      <c r="J338" s="374"/>
      <c r="K338" s="374">
        <f>K339+K340+K341</f>
        <v>0</v>
      </c>
      <c r="L338" s="374"/>
      <c r="M338" s="374">
        <f>M339+M340+M341</f>
        <v>3855616.6584099997</v>
      </c>
      <c r="N338" s="374"/>
      <c r="O338" s="374"/>
      <c r="P338" s="374"/>
      <c r="Q338" s="374">
        <f>Q339+Q340+Q341</f>
        <v>0</v>
      </c>
      <c r="R338" s="374"/>
      <c r="S338" s="374"/>
      <c r="T338" s="374"/>
      <c r="U338" s="375">
        <f>U339+U340+U341</f>
        <v>0</v>
      </c>
      <c r="V338" s="629" t="e">
        <f t="shared" si="237"/>
        <v>#DIV/0!</v>
      </c>
      <c r="W338" s="374">
        <f>W339+W340+W341</f>
        <v>3564065.8855799995</v>
      </c>
      <c r="X338" s="629">
        <f t="shared" si="238"/>
        <v>0.89199245604608879</v>
      </c>
      <c r="Y338" s="374"/>
      <c r="Z338" s="629"/>
      <c r="AA338" s="374"/>
      <c r="AB338" s="568" t="e">
        <f t="shared" si="256"/>
        <v>#DIV/0!</v>
      </c>
      <c r="AC338" s="578"/>
      <c r="AD338" s="374"/>
      <c r="AE338" s="374">
        <f>AE339+AE340+AE341</f>
        <v>0</v>
      </c>
      <c r="AF338" s="622" t="e">
        <f t="shared" si="240"/>
        <v>#DIV/0!</v>
      </c>
      <c r="AG338" s="374">
        <f>AG339+AG340+AG341</f>
        <v>3992787.6621599998</v>
      </c>
      <c r="AH338" s="622">
        <f t="shared" si="241"/>
        <v>0.99929030146451159</v>
      </c>
      <c r="AI338" s="374"/>
      <c r="AJ338" s="374"/>
      <c r="AK338" s="374">
        <f>AK339+AK340+AK341</f>
        <v>0</v>
      </c>
      <c r="AL338" s="578"/>
      <c r="AM338" s="374"/>
      <c r="AN338" s="374"/>
      <c r="AO338" s="374"/>
      <c r="AP338" s="374"/>
      <c r="AQ338" s="374"/>
      <c r="AR338" s="374"/>
      <c r="AS338" s="374"/>
      <c r="AT338" s="374"/>
      <c r="AU338" s="374"/>
      <c r="AV338" s="559">
        <f>AW338+AX338+AY338+AZ338</f>
        <v>3663821.7166099995</v>
      </c>
      <c r="AW338" s="374">
        <f t="shared" ref="AW338:BH338" si="257">AW339+AW340+AW341</f>
        <v>0</v>
      </c>
      <c r="AX338" s="374">
        <f t="shared" si="257"/>
        <v>3663821.7166099995</v>
      </c>
      <c r="AY338" s="374">
        <f t="shared" si="257"/>
        <v>0</v>
      </c>
      <c r="AZ338" s="374">
        <f t="shared" si="257"/>
        <v>0</v>
      </c>
      <c r="BA338" s="374">
        <f t="shared" si="257"/>
        <v>0</v>
      </c>
      <c r="BB338" s="374">
        <f t="shared" si="257"/>
        <v>0</v>
      </c>
      <c r="BC338" s="374">
        <f t="shared" si="257"/>
        <v>0</v>
      </c>
      <c r="BD338" s="374">
        <f t="shared" si="257"/>
        <v>0</v>
      </c>
      <c r="BE338" s="374" t="e">
        <f t="shared" si="257"/>
        <v>#REF!</v>
      </c>
      <c r="BF338" s="374" t="e">
        <f t="shared" si="257"/>
        <v>#REF!</v>
      </c>
      <c r="BG338" s="374">
        <f t="shared" si="257"/>
        <v>0</v>
      </c>
      <c r="BH338" s="374">
        <f t="shared" si="257"/>
        <v>0</v>
      </c>
      <c r="BI338" s="493">
        <f>BJ338+BK338+BL338+BM338</f>
        <v>3327548.2691199998</v>
      </c>
      <c r="BJ338" s="374">
        <f>BJ339+BJ340+BJ341</f>
        <v>0</v>
      </c>
      <c r="BK338" s="374">
        <f>BK339+BK340+BK341</f>
        <v>3327548.2691199998</v>
      </c>
      <c r="BL338" s="374">
        <f>BL339+BL340+BL341</f>
        <v>0</v>
      </c>
      <c r="BM338" s="374">
        <f>BM339+BM340+BM341</f>
        <v>0</v>
      </c>
      <c r="BN338" s="374"/>
      <c r="BO338" s="493">
        <f>BP338+BQ338+BR338+BS338</f>
        <v>3497572.1880599996</v>
      </c>
      <c r="BP338" s="484">
        <f>BP339+BP340+BP341</f>
        <v>0</v>
      </c>
      <c r="BQ338" s="374">
        <f>BQ339+BQ340+BQ341</f>
        <v>3497572.1880599996</v>
      </c>
      <c r="BR338" s="374">
        <f>BR339+BR340+BR341</f>
        <v>0</v>
      </c>
      <c r="BS338" s="374">
        <f>BS339+BS340+BS341</f>
        <v>0</v>
      </c>
      <c r="BT338" s="375"/>
      <c r="BU338" s="375"/>
      <c r="BV338" s="493">
        <f>BW338+BX338+BY338+BZ338</f>
        <v>5268724.3330499995</v>
      </c>
      <c r="BW338" s="374">
        <f>BW339+BW340+BW341</f>
        <v>0</v>
      </c>
      <c r="BX338" s="374">
        <f>BX339+BX340+BX341</f>
        <v>5268724.3330499995</v>
      </c>
      <c r="BY338" s="374">
        <f>BY339+BY340+BY341</f>
        <v>0</v>
      </c>
      <c r="BZ338" s="374">
        <f>BZ339+BZ340+BZ341</f>
        <v>0</v>
      </c>
      <c r="CA338" s="374"/>
      <c r="CB338" s="374"/>
      <c r="CC338" s="375"/>
      <c r="CD338" s="375"/>
      <c r="CE338" s="374"/>
      <c r="CF338" s="374"/>
      <c r="CG338" s="374"/>
      <c r="CH338" s="375"/>
      <c r="CI338" s="375"/>
      <c r="CJ338" s="374"/>
      <c r="CK338" s="493">
        <f>CL338+CM338+CN338+CO338</f>
        <v>1977608.4174199998</v>
      </c>
      <c r="CL338" s="374">
        <f>CL339+CL340+CL341</f>
        <v>0</v>
      </c>
      <c r="CM338" s="374">
        <f>CM339+CM340+CM341</f>
        <v>1977608.4174199998</v>
      </c>
      <c r="CN338" s="374">
        <f>CN339+CN340+CN341</f>
        <v>0</v>
      </c>
      <c r="CO338" s="374">
        <f>CO339+CO340+CO341</f>
        <v>0</v>
      </c>
    </row>
    <row r="339" spans="1:12248" s="65" customFormat="1" ht="39" hidden="1" customHeight="1" x14ac:dyDescent="0.25">
      <c r="B339" s="213"/>
      <c r="C339" s="115" t="s">
        <v>32</v>
      </c>
      <c r="D339" s="192">
        <f>E339+G339+H339</f>
        <v>0</v>
      </c>
      <c r="E339" s="192">
        <f>E344</f>
        <v>0</v>
      </c>
      <c r="F339" s="192">
        <f>F83</f>
        <v>0</v>
      </c>
      <c r="G339" s="192">
        <f>G83</f>
        <v>0</v>
      </c>
      <c r="H339" s="192">
        <f>H83</f>
        <v>0</v>
      </c>
      <c r="I339" s="192"/>
      <c r="J339" s="558"/>
      <c r="K339" s="558">
        <f>K344</f>
        <v>0</v>
      </c>
      <c r="L339" s="558"/>
      <c r="M339" s="659">
        <f>M83</f>
        <v>0</v>
      </c>
      <c r="N339" s="558"/>
      <c r="O339" s="558"/>
      <c r="P339" s="558"/>
      <c r="Q339" s="558">
        <f>Q83</f>
        <v>0</v>
      </c>
      <c r="R339" s="558"/>
      <c r="S339" s="558"/>
      <c r="T339" s="558"/>
      <c r="U339" s="192">
        <f>U344</f>
        <v>0</v>
      </c>
      <c r="V339" s="629" t="e">
        <f t="shared" si="237"/>
        <v>#DIV/0!</v>
      </c>
      <c r="W339" s="659">
        <f>W83</f>
        <v>0</v>
      </c>
      <c r="X339" s="629" t="e">
        <f t="shared" si="238"/>
        <v>#DIV/0!</v>
      </c>
      <c r="Y339" s="558"/>
      <c r="Z339" s="629"/>
      <c r="AA339" s="558"/>
      <c r="AB339" s="568" t="e">
        <f t="shared" si="256"/>
        <v>#DIV/0!</v>
      </c>
      <c r="AC339" s="580"/>
      <c r="AD339" s="558"/>
      <c r="AE339" s="580">
        <f>AE344</f>
        <v>0</v>
      </c>
      <c r="AF339" s="622" t="e">
        <f t="shared" si="240"/>
        <v>#DIV/0!</v>
      </c>
      <c r="AG339" s="659">
        <f>AG83</f>
        <v>0</v>
      </c>
      <c r="AH339" s="622" t="e">
        <f t="shared" si="241"/>
        <v>#DIV/0!</v>
      </c>
      <c r="AI339" s="558"/>
      <c r="AJ339" s="558"/>
      <c r="AK339" s="565">
        <f>AK83</f>
        <v>0</v>
      </c>
      <c r="AL339" s="580"/>
      <c r="AM339" s="558"/>
      <c r="AN339" s="558"/>
      <c r="AO339" s="558"/>
      <c r="AP339" s="558"/>
      <c r="AQ339" s="558"/>
      <c r="AR339" s="558"/>
      <c r="AS339" s="558"/>
      <c r="AT339" s="558"/>
      <c r="AU339" s="558"/>
      <c r="AV339" s="559">
        <f>AW339+AY339+AZ339</f>
        <v>0</v>
      </c>
      <c r="AW339" s="483">
        <f>AW344</f>
        <v>0</v>
      </c>
      <c r="AX339" s="483">
        <f>AX83</f>
        <v>0</v>
      </c>
      <c r="AY339" s="483">
        <f>AY83</f>
        <v>0</v>
      </c>
      <c r="AZ339" s="483">
        <f>AZ83</f>
        <v>0</v>
      </c>
      <c r="BA339" s="343">
        <f>BB339+BC339+BD339</f>
        <v>0</v>
      </c>
      <c r="BB339" s="525">
        <f>BB83+BB289</f>
        <v>0</v>
      </c>
      <c r="BC339" s="525"/>
      <c r="BD339" s="525"/>
      <c r="BE339" s="525" t="e">
        <f>BF339+BG339</f>
        <v>#REF!</v>
      </c>
      <c r="BF339" s="343" t="e">
        <f>BF83+BF289</f>
        <v>#REF!</v>
      </c>
      <c r="BG339" s="343">
        <f>G339</f>
        <v>0</v>
      </c>
      <c r="BH339" s="343"/>
      <c r="BI339" s="490">
        <f>BJ339+BL339+BM339</f>
        <v>0</v>
      </c>
      <c r="BJ339" s="483">
        <f>BJ344</f>
        <v>0</v>
      </c>
      <c r="BK339" s="483">
        <f>BK83</f>
        <v>0</v>
      </c>
      <c r="BL339" s="483">
        <f>BL83</f>
        <v>0</v>
      </c>
      <c r="BM339" s="483">
        <f>BM83</f>
        <v>0</v>
      </c>
      <c r="BN339" s="343"/>
      <c r="BO339" s="490">
        <f>BP339+BR339+BS339</f>
        <v>0</v>
      </c>
      <c r="BP339" s="483">
        <f>BP344</f>
        <v>0</v>
      </c>
      <c r="BQ339" s="483">
        <f>BQ83</f>
        <v>0</v>
      </c>
      <c r="BR339" s="483">
        <f>BR83</f>
        <v>0</v>
      </c>
      <c r="BS339" s="483">
        <f>BS83</f>
        <v>0</v>
      </c>
      <c r="BT339" s="192"/>
      <c r="BU339" s="192"/>
      <c r="BV339" s="490">
        <f>BW339+BY339+BZ339</f>
        <v>0</v>
      </c>
      <c r="BW339" s="360">
        <f>BW344</f>
        <v>0</v>
      </c>
      <c r="BX339" s="360">
        <f>BX83</f>
        <v>0</v>
      </c>
      <c r="BY339" s="360">
        <f>BY83</f>
        <v>0</v>
      </c>
      <c r="BZ339" s="360">
        <f>BZ83</f>
        <v>0</v>
      </c>
      <c r="CA339" s="343">
        <f>CB339+CC339+CD339</f>
        <v>0</v>
      </c>
      <c r="CB339" s="343">
        <f>CB83+CB289</f>
        <v>0</v>
      </c>
      <c r="CC339" s="192"/>
      <c r="CD339" s="192"/>
      <c r="CE339" s="343">
        <f>CF339+CH339+CI339</f>
        <v>0</v>
      </c>
      <c r="CF339" s="343"/>
      <c r="CG339" s="525"/>
      <c r="CH339" s="192"/>
      <c r="CI339" s="192"/>
      <c r="CJ339" s="483"/>
      <c r="CK339" s="490">
        <f>CL339+CN339+CO339</f>
        <v>0</v>
      </c>
      <c r="CL339" s="483">
        <f>CL344</f>
        <v>0</v>
      </c>
      <c r="CM339" s="483">
        <f>CM83</f>
        <v>0</v>
      </c>
      <c r="CN339" s="483">
        <f>CN83</f>
        <v>0</v>
      </c>
      <c r="CO339" s="483">
        <f>CO83</f>
        <v>0</v>
      </c>
    </row>
    <row r="340" spans="1:12248" s="52" customFormat="1" ht="54" hidden="1" customHeight="1" x14ac:dyDescent="0.25">
      <c r="B340" s="206"/>
      <c r="C340" s="111" t="s">
        <v>31</v>
      </c>
      <c r="D340" s="182">
        <f>E340+F340+G340+H340</f>
        <v>1632147.1402</v>
      </c>
      <c r="E340" s="182">
        <f>E343+E529</f>
        <v>0</v>
      </c>
      <c r="F340" s="182">
        <f>F343+F529</f>
        <v>1632147.1402</v>
      </c>
      <c r="G340" s="182">
        <f>G343+G529</f>
        <v>0</v>
      </c>
      <c r="H340" s="182">
        <f>H343+H529</f>
        <v>0</v>
      </c>
      <c r="I340" s="182"/>
      <c r="J340" s="559"/>
      <c r="K340" s="559">
        <f>K343+K529</f>
        <v>0</v>
      </c>
      <c r="L340" s="559"/>
      <c r="M340" s="657">
        <f>M343+M529</f>
        <v>1492140.44841</v>
      </c>
      <c r="N340" s="559"/>
      <c r="O340" s="559"/>
      <c r="P340" s="559"/>
      <c r="Q340" s="559">
        <f>Q343+Q529</f>
        <v>0</v>
      </c>
      <c r="R340" s="559"/>
      <c r="S340" s="559"/>
      <c r="T340" s="559"/>
      <c r="U340" s="182">
        <f>U343+U529</f>
        <v>0</v>
      </c>
      <c r="V340" s="629" t="e">
        <f t="shared" si="237"/>
        <v>#DIV/0!</v>
      </c>
      <c r="W340" s="657">
        <f>W343+W529</f>
        <v>1237813.3655699997</v>
      </c>
      <c r="X340" s="629">
        <f t="shared" si="238"/>
        <v>0.75839569551206054</v>
      </c>
      <c r="Y340" s="559"/>
      <c r="Z340" s="629"/>
      <c r="AA340" s="559"/>
      <c r="AB340" s="568" t="e">
        <f t="shared" si="256"/>
        <v>#DIV/0!</v>
      </c>
      <c r="AC340" s="581"/>
      <c r="AD340" s="559"/>
      <c r="AE340" s="581">
        <f>AE343+AE529</f>
        <v>0</v>
      </c>
      <c r="AF340" s="622" t="e">
        <f t="shared" si="240"/>
        <v>#DIV/0!</v>
      </c>
      <c r="AG340" s="657">
        <f>AG343+AG529</f>
        <v>1629311.4521600001</v>
      </c>
      <c r="AH340" s="622">
        <f t="shared" si="241"/>
        <v>0.9982626026966831</v>
      </c>
      <c r="AI340" s="559"/>
      <c r="AJ340" s="559"/>
      <c r="AK340" s="564">
        <f>AK343+AK529</f>
        <v>0</v>
      </c>
      <c r="AL340" s="581"/>
      <c r="AM340" s="559"/>
      <c r="AN340" s="559"/>
      <c r="AO340" s="559"/>
      <c r="AP340" s="559"/>
      <c r="AQ340" s="559"/>
      <c r="AR340" s="559"/>
      <c r="AS340" s="559"/>
      <c r="AT340" s="559"/>
      <c r="AU340" s="559"/>
      <c r="AV340" s="559">
        <f>AW340+AX340+AY340+AZ340</f>
        <v>1300345.4919199997</v>
      </c>
      <c r="AW340" s="482">
        <f>AW343+AW529</f>
        <v>0</v>
      </c>
      <c r="AX340" s="482">
        <f>AX343+AX529</f>
        <v>1300345.4919199997</v>
      </c>
      <c r="AY340" s="482">
        <f>AY343+AY529</f>
        <v>0</v>
      </c>
      <c r="AZ340" s="482">
        <f>AZ343+AZ529</f>
        <v>0</v>
      </c>
      <c r="BA340" s="342">
        <f>BB340+BC340+BD340</f>
        <v>0</v>
      </c>
      <c r="BB340" s="526">
        <f>BB82+BB290+BB302</f>
        <v>0</v>
      </c>
      <c r="BC340" s="526"/>
      <c r="BD340" s="526"/>
      <c r="BE340" s="526" t="e">
        <f>BF340+BG340</f>
        <v>#REF!</v>
      </c>
      <c r="BF340" s="342" t="e">
        <f>BF82+BF290+BF302</f>
        <v>#REF!</v>
      </c>
      <c r="BG340" s="342">
        <f>G340</f>
        <v>0</v>
      </c>
      <c r="BH340" s="342"/>
      <c r="BI340" s="491">
        <f>BJ340+BK340+BL340+BM340</f>
        <v>2110942.2691199998</v>
      </c>
      <c r="BJ340" s="482">
        <f>BJ343</f>
        <v>0</v>
      </c>
      <c r="BK340" s="482">
        <f>BK343+BK529</f>
        <v>2110942.2691199998</v>
      </c>
      <c r="BL340" s="482">
        <f>BL343</f>
        <v>0</v>
      </c>
      <c r="BM340" s="482">
        <f>BM343</f>
        <v>0</v>
      </c>
      <c r="BN340" s="342"/>
      <c r="BO340" s="491">
        <f>BP340+BQ340+BR340+BS340</f>
        <v>2280966.1880600001</v>
      </c>
      <c r="BP340" s="482">
        <f>BP343</f>
        <v>0</v>
      </c>
      <c r="BQ340" s="482">
        <f>BQ343+BQ529</f>
        <v>2280966.1880600001</v>
      </c>
      <c r="BR340" s="482">
        <f>BR343</f>
        <v>0</v>
      </c>
      <c r="BS340" s="482">
        <f>BS343</f>
        <v>0</v>
      </c>
      <c r="BT340" s="182"/>
      <c r="BU340" s="182"/>
      <c r="BV340" s="491">
        <f>BW340+BX340+BY340+BZ340</f>
        <v>5268724.3330499995</v>
      </c>
      <c r="BW340" s="359">
        <f>BW343</f>
        <v>0</v>
      </c>
      <c r="BX340" s="430">
        <f>BX343+BX529</f>
        <v>5268724.3330499995</v>
      </c>
      <c r="BY340" s="359">
        <f>BY343</f>
        <v>0</v>
      </c>
      <c r="BZ340" s="359">
        <f>BZ343</f>
        <v>0</v>
      </c>
      <c r="CA340" s="342">
        <f>CB340+CC340+CD340</f>
        <v>0</v>
      </c>
      <c r="CB340" s="342">
        <f>CB82+CB290+CB302</f>
        <v>0</v>
      </c>
      <c r="CC340" s="182"/>
      <c r="CD340" s="182"/>
      <c r="CE340" s="342">
        <f>CF340+CH340+CI340</f>
        <v>0</v>
      </c>
      <c r="CF340" s="342"/>
      <c r="CG340" s="526"/>
      <c r="CH340" s="182"/>
      <c r="CI340" s="182"/>
      <c r="CJ340" s="482"/>
      <c r="CK340" s="491">
        <f>CL340+CM340+CN340+CO340</f>
        <v>1977608.4174199998</v>
      </c>
      <c r="CL340" s="482">
        <f>CL343</f>
        <v>0</v>
      </c>
      <c r="CM340" s="482">
        <f>CM343+CM529</f>
        <v>1977608.4174199998</v>
      </c>
      <c r="CN340" s="482">
        <f>CN343</f>
        <v>0</v>
      </c>
      <c r="CO340" s="482">
        <f>CO343</f>
        <v>0</v>
      </c>
    </row>
    <row r="341" spans="1:12248" s="347" customFormat="1" ht="54" hidden="1" customHeight="1" x14ac:dyDescent="0.25">
      <c r="B341" s="348"/>
      <c r="C341" s="349" t="s">
        <v>240</v>
      </c>
      <c r="D341" s="351">
        <f>E341+F341+G341+H341</f>
        <v>2363476.21</v>
      </c>
      <c r="E341" s="351">
        <f>E530</f>
        <v>0</v>
      </c>
      <c r="F341" s="351">
        <f>F530</f>
        <v>2363476.21</v>
      </c>
      <c r="G341" s="351">
        <f>G530</f>
        <v>0</v>
      </c>
      <c r="H341" s="351">
        <f>H530</f>
        <v>0</v>
      </c>
      <c r="I341" s="351"/>
      <c r="J341" s="350"/>
      <c r="K341" s="350">
        <f>K530</f>
        <v>0</v>
      </c>
      <c r="L341" s="350"/>
      <c r="M341" s="350">
        <f>M530</f>
        <v>2363476.21</v>
      </c>
      <c r="N341" s="350"/>
      <c r="O341" s="350"/>
      <c r="P341" s="350"/>
      <c r="Q341" s="350">
        <f>Q530</f>
        <v>0</v>
      </c>
      <c r="R341" s="350"/>
      <c r="S341" s="350"/>
      <c r="T341" s="350"/>
      <c r="U341" s="351">
        <f>U530</f>
        <v>0</v>
      </c>
      <c r="V341" s="629" t="e">
        <f t="shared" si="237"/>
        <v>#DIV/0!</v>
      </c>
      <c r="W341" s="350">
        <f>W530</f>
        <v>2326252.5200100001</v>
      </c>
      <c r="X341" s="629">
        <f t="shared" si="238"/>
        <v>0.9842504486262631</v>
      </c>
      <c r="Y341" s="350"/>
      <c r="Z341" s="629"/>
      <c r="AA341" s="350"/>
      <c r="AB341" s="568" t="e">
        <f t="shared" si="256"/>
        <v>#DIV/0!</v>
      </c>
      <c r="AC341" s="350"/>
      <c r="AD341" s="350"/>
      <c r="AE341" s="350">
        <f>AE530</f>
        <v>0</v>
      </c>
      <c r="AF341" s="622" t="e">
        <f t="shared" si="240"/>
        <v>#DIV/0!</v>
      </c>
      <c r="AG341" s="350">
        <f>AG530</f>
        <v>2363476.21</v>
      </c>
      <c r="AH341" s="622">
        <f t="shared" si="241"/>
        <v>1</v>
      </c>
      <c r="AI341" s="350"/>
      <c r="AJ341" s="350"/>
      <c r="AK341" s="350">
        <f>AK530</f>
        <v>0</v>
      </c>
      <c r="AL341" s="350"/>
      <c r="AM341" s="350"/>
      <c r="AN341" s="350"/>
      <c r="AO341" s="350"/>
      <c r="AP341" s="350"/>
      <c r="AQ341" s="350"/>
      <c r="AR341" s="350"/>
      <c r="AS341" s="350"/>
      <c r="AT341" s="350"/>
      <c r="AU341" s="350"/>
      <c r="AV341" s="559">
        <f>AW341+AX341+AY341+AZ341</f>
        <v>2363476.2246900001</v>
      </c>
      <c r="AW341" s="350">
        <f>AW530</f>
        <v>0</v>
      </c>
      <c r="AX341" s="350">
        <f>AX530</f>
        <v>2363476.2246900001</v>
      </c>
      <c r="AY341" s="350">
        <f>AY530</f>
        <v>0</v>
      </c>
      <c r="AZ341" s="350">
        <f>AZ530</f>
        <v>0</v>
      </c>
      <c r="BA341" s="350"/>
      <c r="BB341" s="350"/>
      <c r="BC341" s="350"/>
      <c r="BD341" s="350"/>
      <c r="BE341" s="350"/>
      <c r="BF341" s="350"/>
      <c r="BG341" s="350"/>
      <c r="BH341" s="350"/>
      <c r="BI341" s="350">
        <f>BJ341+BK341+BL341+BM341</f>
        <v>1216606</v>
      </c>
      <c r="BJ341" s="350">
        <f>BJ530</f>
        <v>0</v>
      </c>
      <c r="BK341" s="350">
        <f>BK530</f>
        <v>1216606</v>
      </c>
      <c r="BL341" s="350">
        <f>BL530</f>
        <v>0</v>
      </c>
      <c r="BM341" s="350">
        <f>BM530</f>
        <v>0</v>
      </c>
      <c r="BN341" s="350"/>
      <c r="BO341" s="350">
        <f>BP341+BQ341+BR341+BS341</f>
        <v>1216605.9999999998</v>
      </c>
      <c r="BP341" s="350">
        <f>BP530</f>
        <v>0</v>
      </c>
      <c r="BQ341" s="350">
        <f>BQ530</f>
        <v>1216605.9999999998</v>
      </c>
      <c r="BR341" s="350">
        <f>BR530</f>
        <v>0</v>
      </c>
      <c r="BS341" s="350">
        <f>BS530</f>
        <v>0</v>
      </c>
      <c r="BT341" s="351"/>
      <c r="BU341" s="351"/>
      <c r="BV341" s="350">
        <f>BW341+BX341+BY341+BZ341</f>
        <v>0</v>
      </c>
      <c r="BW341" s="350">
        <f>BW530</f>
        <v>0</v>
      </c>
      <c r="BX341" s="350">
        <f>BX530</f>
        <v>0</v>
      </c>
      <c r="BY341" s="350">
        <f>BY530</f>
        <v>0</v>
      </c>
      <c r="BZ341" s="350">
        <f>BZ530</f>
        <v>0</v>
      </c>
      <c r="CA341" s="350"/>
      <c r="CB341" s="350"/>
      <c r="CC341" s="351"/>
      <c r="CD341" s="351"/>
      <c r="CE341" s="350"/>
      <c r="CF341" s="350"/>
      <c r="CG341" s="350"/>
      <c r="CH341" s="351"/>
      <c r="CI341" s="351"/>
      <c r="CJ341" s="350"/>
      <c r="CK341" s="350">
        <f>CL341+CM341+CN341+CO341</f>
        <v>0</v>
      </c>
      <c r="CL341" s="350">
        <f>CL530</f>
        <v>0</v>
      </c>
      <c r="CM341" s="350">
        <f>CM530</f>
        <v>0</v>
      </c>
      <c r="CN341" s="350">
        <f>CN530</f>
        <v>0</v>
      </c>
      <c r="CO341" s="350">
        <f>CO530</f>
        <v>0</v>
      </c>
    </row>
    <row r="342" spans="1:12248" s="645" customFormat="1" ht="109.5" customHeight="1" x14ac:dyDescent="0.3">
      <c r="A342" s="407"/>
      <c r="B342" s="441" t="s">
        <v>34</v>
      </c>
      <c r="C342" s="440" t="s">
        <v>406</v>
      </c>
      <c r="D342" s="412">
        <f>E342+F342+G342+H342</f>
        <v>985674.06772000005</v>
      </c>
      <c r="E342" s="412">
        <f>E343</f>
        <v>0</v>
      </c>
      <c r="F342" s="412">
        <f>F343</f>
        <v>985674.06772000005</v>
      </c>
      <c r="G342" s="412">
        <f>G343</f>
        <v>0</v>
      </c>
      <c r="H342" s="412">
        <f>H343</f>
        <v>0</v>
      </c>
      <c r="I342" s="412">
        <f>K342+M342+O342+Q342</f>
        <v>845771.61551999999</v>
      </c>
      <c r="J342" s="570">
        <f>I342/D342</f>
        <v>0.85806418492513081</v>
      </c>
      <c r="K342" s="413"/>
      <c r="L342" s="413"/>
      <c r="M342" s="412">
        <f>M343</f>
        <v>845771.61551999999</v>
      </c>
      <c r="N342" s="570">
        <f>M342/F342</f>
        <v>0.85806418492513081</v>
      </c>
      <c r="O342" s="413"/>
      <c r="P342" s="413"/>
      <c r="Q342" s="413"/>
      <c r="R342" s="413"/>
      <c r="S342" s="412">
        <f>W342</f>
        <v>1237700.6051499997</v>
      </c>
      <c r="T342" s="570">
        <f>S342/F342</f>
        <v>1.2556895282970888</v>
      </c>
      <c r="U342" s="412">
        <f>U343</f>
        <v>0</v>
      </c>
      <c r="V342" s="644"/>
      <c r="W342" s="412">
        <f>W343</f>
        <v>1237700.6051499997</v>
      </c>
      <c r="X342" s="570">
        <f t="shared" si="238"/>
        <v>1.2556895282970888</v>
      </c>
      <c r="Y342" s="413"/>
      <c r="Z342" s="644"/>
      <c r="AA342" s="413"/>
      <c r="AB342" s="413"/>
      <c r="AC342" s="412">
        <f>AE342+AG342+AI342+AK342</f>
        <v>982838.37969000009</v>
      </c>
      <c r="AD342" s="570">
        <f>AC342/D342</f>
        <v>0.99712309766192864</v>
      </c>
      <c r="AE342" s="413">
        <f>AE343</f>
        <v>0</v>
      </c>
      <c r="AF342" s="628"/>
      <c r="AG342" s="412">
        <f>AG343</f>
        <v>982838.37969000009</v>
      </c>
      <c r="AH342" s="628">
        <f t="shared" si="241"/>
        <v>0.99712309766192864</v>
      </c>
      <c r="AI342" s="413"/>
      <c r="AJ342" s="413"/>
      <c r="AK342" s="412">
        <f>AK343</f>
        <v>0</v>
      </c>
      <c r="AL342" s="413">
        <f>AL343</f>
        <v>0</v>
      </c>
      <c r="AM342" s="413"/>
      <c r="AN342" s="413"/>
      <c r="AO342" s="413"/>
      <c r="AP342" s="413"/>
      <c r="AQ342" s="413"/>
      <c r="AR342" s="413"/>
      <c r="AS342" s="413"/>
      <c r="AT342" s="413"/>
      <c r="AU342" s="413">
        <f>AU343</f>
        <v>316384.85507000005</v>
      </c>
      <c r="AV342" s="413">
        <f>AW342+AX342+AY342+AZ342</f>
        <v>1295904.2631599996</v>
      </c>
      <c r="AW342" s="413">
        <f>AW343</f>
        <v>0</v>
      </c>
      <c r="AX342" s="413">
        <f>AX343</f>
        <v>1295904.2631599996</v>
      </c>
      <c r="AY342" s="413">
        <f>AY343</f>
        <v>0</v>
      </c>
      <c r="AZ342" s="413">
        <f>AZ343</f>
        <v>0</v>
      </c>
      <c r="BA342" s="413">
        <f>BB342</f>
        <v>0</v>
      </c>
      <c r="BB342" s="413">
        <f>BB343+BB344</f>
        <v>0</v>
      </c>
      <c r="BC342" s="413"/>
      <c r="BD342" s="413"/>
      <c r="BE342" s="413" t="e">
        <f>BF342</f>
        <v>#REF!</v>
      </c>
      <c r="BF342" s="413" t="e">
        <f>BF343+BF344</f>
        <v>#REF!</v>
      </c>
      <c r="BG342" s="413"/>
      <c r="BH342" s="413"/>
      <c r="BI342" s="413">
        <f>BJ342+BK342+BL342+BM342</f>
        <v>1452409.1095199999</v>
      </c>
      <c r="BJ342" s="413">
        <f>BJ343</f>
        <v>0</v>
      </c>
      <c r="BK342" s="413">
        <f>BK343</f>
        <v>1452409.1095199999</v>
      </c>
      <c r="BL342" s="413">
        <f>BL343</f>
        <v>0</v>
      </c>
      <c r="BM342" s="413">
        <f>BM343</f>
        <v>0</v>
      </c>
      <c r="BN342" s="413">
        <f>BN343</f>
        <v>170023.91894</v>
      </c>
      <c r="BO342" s="413">
        <f>BP342+BQ342+BR342+BS342</f>
        <v>1622433.0284599999</v>
      </c>
      <c r="BP342" s="413">
        <f>BP343</f>
        <v>0</v>
      </c>
      <c r="BQ342" s="413">
        <f>BQ343</f>
        <v>1622433.0284599999</v>
      </c>
      <c r="BR342" s="413">
        <f>BR343</f>
        <v>0</v>
      </c>
      <c r="BS342" s="413">
        <f>BS343</f>
        <v>0</v>
      </c>
      <c r="BT342" s="413">
        <f t="shared" ref="BT342:BU357" si="258">BL342</f>
        <v>0</v>
      </c>
      <c r="BU342" s="413">
        <f t="shared" si="258"/>
        <v>0</v>
      </c>
      <c r="BV342" s="413">
        <f>BW342+BX342+BY342+BZ342</f>
        <v>2432943.6934799999</v>
      </c>
      <c r="BW342" s="413">
        <f>BW343</f>
        <v>0</v>
      </c>
      <c r="BX342" s="413">
        <f>BX343</f>
        <v>2432943.6934799999</v>
      </c>
      <c r="BY342" s="413">
        <f>BY343</f>
        <v>0</v>
      </c>
      <c r="BZ342" s="413">
        <f>BZ343</f>
        <v>0</v>
      </c>
      <c r="CA342" s="413">
        <f>CB342</f>
        <v>0</v>
      </c>
      <c r="CB342" s="413">
        <f>CB343+CB344</f>
        <v>0</v>
      </c>
      <c r="CC342" s="413"/>
      <c r="CD342" s="413"/>
      <c r="CE342" s="413">
        <f>CG342</f>
        <v>1293063.6934799999</v>
      </c>
      <c r="CF342" s="413">
        <f>CF343</f>
        <v>0</v>
      </c>
      <c r="CG342" s="413">
        <f>CG343</f>
        <v>1293063.6934799999</v>
      </c>
      <c r="CH342" s="413">
        <f t="shared" ref="CH342:CH405" si="259">BY342</f>
        <v>0</v>
      </c>
      <c r="CI342" s="413">
        <f>BZ342</f>
        <v>0</v>
      </c>
      <c r="CJ342" s="413">
        <f>CM342-CE342</f>
        <v>0</v>
      </c>
      <c r="CK342" s="413">
        <f>CL342+CM342+CN342+CO342</f>
        <v>1293063.6934799999</v>
      </c>
      <c r="CL342" s="413">
        <f>CL343</f>
        <v>0</v>
      </c>
      <c r="CM342" s="413">
        <f>CM343</f>
        <v>1293063.6934799999</v>
      </c>
      <c r="CN342" s="413">
        <f>CN343</f>
        <v>0</v>
      </c>
      <c r="CO342" s="407">
        <f>CO343</f>
        <v>0</v>
      </c>
      <c r="CP342" s="413"/>
      <c r="CQ342" s="413"/>
      <c r="CR342" s="413"/>
      <c r="CS342" s="413"/>
      <c r="CT342" s="413"/>
      <c r="CU342" s="413"/>
      <c r="CV342" s="413"/>
      <c r="CW342" s="413"/>
      <c r="CX342" s="413"/>
      <c r="CY342" s="413"/>
      <c r="CZ342" s="413"/>
      <c r="DA342" s="413"/>
      <c r="DB342" s="413"/>
      <c r="DC342" s="414"/>
      <c r="DD342" s="414"/>
      <c r="DE342" s="414"/>
      <c r="DF342" s="414"/>
      <c r="DG342" s="412"/>
      <c r="DH342" s="412"/>
      <c r="DI342" s="412"/>
      <c r="DJ342" s="412"/>
      <c r="DK342" s="412"/>
      <c r="DL342" s="412"/>
      <c r="DM342" s="412"/>
      <c r="DN342" s="412"/>
      <c r="DO342" s="412"/>
      <c r="DP342" s="412"/>
      <c r="DQ342" s="412"/>
      <c r="DR342" s="412"/>
      <c r="DS342" s="412"/>
      <c r="DT342" s="412"/>
      <c r="DU342" s="412"/>
      <c r="DV342" s="412"/>
      <c r="DW342" s="412"/>
      <c r="DX342" s="412"/>
      <c r="DY342" s="412"/>
      <c r="DZ342" s="413"/>
      <c r="EA342" s="413"/>
      <c r="EB342" s="413"/>
      <c r="EC342" s="413"/>
      <c r="ED342" s="413"/>
      <c r="EE342" s="413"/>
      <c r="EF342" s="413"/>
      <c r="EG342" s="413"/>
      <c r="EH342" s="413"/>
      <c r="EI342" s="413"/>
      <c r="EJ342" s="413"/>
      <c r="EK342" s="413"/>
      <c r="EL342" s="413"/>
      <c r="EM342" s="413"/>
      <c r="EN342" s="413"/>
      <c r="EO342" s="413"/>
      <c r="EP342" s="413"/>
      <c r="EQ342" s="413"/>
      <c r="ER342" s="413"/>
      <c r="ES342" s="413"/>
      <c r="ET342" s="413"/>
      <c r="EU342" s="413"/>
      <c r="EV342" s="413"/>
      <c r="EW342" s="413"/>
      <c r="EX342" s="414"/>
      <c r="EY342" s="414"/>
      <c r="EZ342" s="414"/>
      <c r="FA342" s="414"/>
      <c r="FB342" s="414"/>
      <c r="FC342" s="413"/>
      <c r="FD342" s="413"/>
      <c r="FE342" s="414"/>
      <c r="FF342" s="414"/>
      <c r="FG342" s="413"/>
      <c r="FH342" s="413"/>
      <c r="FI342" s="414"/>
      <c r="FJ342" s="414"/>
      <c r="FK342" s="413"/>
      <c r="FL342" s="413"/>
      <c r="FM342" s="413"/>
      <c r="FN342" s="413"/>
      <c r="FO342" s="413"/>
      <c r="FP342" s="413"/>
      <c r="FQ342" s="413"/>
      <c r="FR342" s="414"/>
      <c r="FS342" s="414"/>
      <c r="FT342" s="413"/>
      <c r="FU342" s="413"/>
      <c r="FV342" s="414"/>
      <c r="FW342" s="414"/>
      <c r="FX342" s="413"/>
      <c r="FY342" s="413"/>
      <c r="FZ342" s="413"/>
      <c r="GA342" s="413"/>
      <c r="GB342" s="413"/>
      <c r="GC342" s="407"/>
      <c r="GD342" s="439"/>
      <c r="GE342" s="413"/>
      <c r="GF342" s="413"/>
      <c r="GG342" s="413"/>
      <c r="GH342" s="413"/>
      <c r="GI342" s="413"/>
      <c r="GJ342" s="413"/>
      <c r="GK342" s="413"/>
      <c r="GL342" s="412"/>
      <c r="GM342" s="412"/>
      <c r="GN342" s="412"/>
      <c r="GO342" s="412"/>
      <c r="GP342" s="412"/>
      <c r="GQ342" s="412"/>
      <c r="GR342" s="412"/>
      <c r="GS342" s="412"/>
      <c r="GT342" s="412"/>
      <c r="GU342" s="412"/>
      <c r="GV342" s="412"/>
      <c r="GW342" s="412"/>
      <c r="GX342" s="412"/>
      <c r="GY342" s="412"/>
      <c r="GZ342" s="412"/>
      <c r="HA342" s="412"/>
      <c r="HB342" s="412"/>
      <c r="HC342" s="412"/>
      <c r="HD342" s="412"/>
      <c r="HE342" s="412"/>
      <c r="HF342" s="412"/>
      <c r="HG342" s="412"/>
      <c r="HH342" s="412"/>
      <c r="HI342" s="412"/>
      <c r="HJ342" s="412"/>
      <c r="HK342" s="412"/>
      <c r="HL342" s="412"/>
      <c r="HM342" s="412"/>
      <c r="HN342" s="412"/>
      <c r="HO342" s="412"/>
      <c r="HP342" s="412"/>
      <c r="HQ342" s="412"/>
      <c r="HR342" s="412"/>
      <c r="HS342" s="412"/>
      <c r="HT342" s="412"/>
      <c r="HU342" s="412"/>
      <c r="HV342" s="412"/>
      <c r="HW342" s="412"/>
      <c r="HX342" s="412"/>
      <c r="HY342" s="412"/>
      <c r="HZ342" s="412"/>
      <c r="IA342" s="412"/>
      <c r="IB342" s="412"/>
      <c r="IC342" s="412"/>
      <c r="ID342" s="413"/>
      <c r="IE342" s="413"/>
      <c r="IF342" s="413"/>
      <c r="IG342" s="413"/>
      <c r="IH342" s="413"/>
      <c r="II342" s="413"/>
      <c r="IJ342" s="413"/>
      <c r="IK342" s="413"/>
      <c r="IL342" s="413"/>
      <c r="IM342" s="413"/>
      <c r="IN342" s="413"/>
      <c r="IO342" s="413"/>
      <c r="IP342" s="413"/>
      <c r="IQ342" s="413"/>
      <c r="IR342" s="413"/>
      <c r="IS342" s="413"/>
      <c r="IT342" s="413"/>
      <c r="IU342" s="413"/>
      <c r="IV342" s="413"/>
      <c r="IW342" s="413"/>
      <c r="IX342" s="413"/>
      <c r="IY342" s="413"/>
      <c r="IZ342" s="413"/>
      <c r="JA342" s="413"/>
      <c r="JB342" s="414"/>
      <c r="JC342" s="414"/>
      <c r="JD342" s="414"/>
      <c r="JE342" s="414"/>
      <c r="JF342" s="414"/>
      <c r="JG342" s="413"/>
      <c r="JH342" s="413"/>
      <c r="JI342" s="414"/>
      <c r="JJ342" s="414"/>
      <c r="JK342" s="413"/>
      <c r="JL342" s="413"/>
      <c r="JM342" s="414"/>
      <c r="JN342" s="414"/>
      <c r="JO342" s="413"/>
      <c r="JP342" s="413"/>
      <c r="JQ342" s="413"/>
      <c r="JR342" s="413"/>
      <c r="JS342" s="413"/>
      <c r="JT342" s="413"/>
      <c r="JU342" s="413"/>
      <c r="JV342" s="414"/>
      <c r="JW342" s="414"/>
      <c r="JX342" s="413"/>
      <c r="JY342" s="413"/>
      <c r="JZ342" s="414"/>
      <c r="KA342" s="414"/>
      <c r="KB342" s="413"/>
      <c r="KC342" s="413"/>
      <c r="KD342" s="413"/>
      <c r="KE342" s="413"/>
      <c r="KF342" s="413"/>
      <c r="KG342" s="407"/>
      <c r="KH342" s="439"/>
      <c r="KI342" s="413"/>
      <c r="KJ342" s="413"/>
      <c r="KK342" s="413"/>
      <c r="KL342" s="413"/>
      <c r="KM342" s="413"/>
      <c r="KN342" s="413"/>
      <c r="KO342" s="413"/>
      <c r="KP342" s="412"/>
      <c r="KQ342" s="412"/>
      <c r="KR342" s="412"/>
      <c r="KS342" s="412"/>
      <c r="KT342" s="412"/>
      <c r="KU342" s="412"/>
      <c r="KV342" s="412"/>
      <c r="KW342" s="412"/>
      <c r="KX342" s="412"/>
      <c r="KY342" s="412"/>
      <c r="KZ342" s="412"/>
      <c r="LA342" s="412"/>
      <c r="LB342" s="412"/>
      <c r="LC342" s="412"/>
      <c r="LD342" s="412"/>
      <c r="LE342" s="412"/>
      <c r="LF342" s="412"/>
      <c r="LG342" s="412"/>
      <c r="LH342" s="412"/>
      <c r="LI342" s="412"/>
      <c r="LJ342" s="412"/>
      <c r="LK342" s="412"/>
      <c r="LL342" s="412"/>
      <c r="LM342" s="412"/>
      <c r="LN342" s="412"/>
      <c r="LO342" s="412"/>
      <c r="LP342" s="412"/>
      <c r="LQ342" s="412"/>
      <c r="LR342" s="412"/>
      <c r="LS342" s="412"/>
      <c r="LT342" s="412"/>
      <c r="LU342" s="412"/>
      <c r="LV342" s="412"/>
      <c r="LW342" s="412"/>
      <c r="LX342" s="412"/>
      <c r="LY342" s="412"/>
      <c r="LZ342" s="412"/>
      <c r="MA342" s="412"/>
      <c r="MB342" s="412"/>
      <c r="MC342" s="412"/>
      <c r="MD342" s="412"/>
      <c r="ME342" s="412"/>
      <c r="MF342" s="412"/>
      <c r="MG342" s="412"/>
      <c r="MH342" s="413"/>
      <c r="MI342" s="413"/>
      <c r="MJ342" s="413"/>
      <c r="MK342" s="413"/>
      <c r="ML342" s="413"/>
      <c r="MM342" s="413"/>
      <c r="MN342" s="413"/>
      <c r="MO342" s="413"/>
      <c r="MP342" s="413"/>
      <c r="MQ342" s="413"/>
      <c r="MR342" s="413"/>
      <c r="MS342" s="413"/>
      <c r="MT342" s="413"/>
      <c r="MU342" s="413"/>
      <c r="MV342" s="413"/>
      <c r="MW342" s="413"/>
      <c r="MX342" s="413"/>
      <c r="MY342" s="413"/>
      <c r="MZ342" s="413"/>
      <c r="NA342" s="413"/>
      <c r="NB342" s="413"/>
      <c r="NC342" s="413"/>
      <c r="ND342" s="413"/>
      <c r="NE342" s="413"/>
      <c r="NF342" s="414"/>
      <c r="NG342" s="414"/>
      <c r="NH342" s="414"/>
      <c r="NI342" s="414"/>
      <c r="NJ342" s="414"/>
      <c r="NK342" s="413"/>
      <c r="NL342" s="413"/>
      <c r="NM342" s="414"/>
      <c r="NN342" s="414"/>
      <c r="NO342" s="413"/>
      <c r="NP342" s="413"/>
      <c r="NQ342" s="414"/>
      <c r="NR342" s="414"/>
      <c r="NS342" s="413"/>
      <c r="NT342" s="413"/>
      <c r="NU342" s="413"/>
      <c r="NV342" s="413"/>
      <c r="NW342" s="413"/>
      <c r="NX342" s="413"/>
      <c r="NY342" s="413"/>
      <c r="NZ342" s="414"/>
      <c r="OA342" s="414"/>
      <c r="OB342" s="413"/>
      <c r="OC342" s="413"/>
      <c r="OD342" s="414"/>
      <c r="OE342" s="414"/>
      <c r="OF342" s="413"/>
      <c r="OG342" s="413"/>
      <c r="OH342" s="413"/>
      <c r="OI342" s="413"/>
      <c r="OJ342" s="413"/>
      <c r="OK342" s="407"/>
      <c r="OL342" s="439"/>
      <c r="OM342" s="413"/>
      <c r="ON342" s="413"/>
      <c r="OO342" s="413"/>
      <c r="OP342" s="413"/>
      <c r="OQ342" s="413"/>
      <c r="OR342" s="413"/>
      <c r="OS342" s="413"/>
      <c r="OT342" s="412"/>
      <c r="OU342" s="412"/>
      <c r="OV342" s="412"/>
      <c r="OW342" s="412"/>
      <c r="OX342" s="412"/>
      <c r="OY342" s="412"/>
      <c r="OZ342" s="412"/>
      <c r="PA342" s="412"/>
      <c r="PB342" s="412"/>
      <c r="PC342" s="412"/>
      <c r="PD342" s="412"/>
      <c r="PE342" s="412"/>
      <c r="PF342" s="412"/>
      <c r="PG342" s="412"/>
      <c r="PH342" s="412"/>
      <c r="PI342" s="412"/>
      <c r="PJ342" s="412"/>
      <c r="PK342" s="412"/>
      <c r="PL342" s="412"/>
      <c r="PM342" s="412"/>
      <c r="PN342" s="412"/>
      <c r="PO342" s="412"/>
      <c r="PP342" s="412"/>
      <c r="PQ342" s="412"/>
      <c r="PR342" s="412"/>
      <c r="PS342" s="412"/>
      <c r="PT342" s="412"/>
      <c r="PU342" s="412"/>
      <c r="PV342" s="412"/>
      <c r="PW342" s="412"/>
      <c r="PX342" s="412"/>
      <c r="PY342" s="412"/>
      <c r="PZ342" s="412"/>
      <c r="QA342" s="412"/>
      <c r="QB342" s="412"/>
      <c r="QC342" s="412"/>
      <c r="QD342" s="412"/>
      <c r="QE342" s="412"/>
      <c r="QF342" s="412"/>
      <c r="QG342" s="412"/>
      <c r="QH342" s="412"/>
      <c r="QI342" s="412"/>
      <c r="QJ342" s="412"/>
      <c r="QK342" s="412"/>
      <c r="QL342" s="413"/>
      <c r="QM342" s="413"/>
      <c r="QN342" s="413"/>
      <c r="QO342" s="413"/>
      <c r="QP342" s="413"/>
      <c r="QQ342" s="413"/>
      <c r="QR342" s="413"/>
      <c r="QS342" s="413"/>
      <c r="QT342" s="413"/>
      <c r="QU342" s="413"/>
      <c r="QV342" s="413"/>
      <c r="QW342" s="413"/>
      <c r="QX342" s="413"/>
      <c r="QY342" s="413"/>
      <c r="QZ342" s="413"/>
      <c r="RA342" s="413"/>
      <c r="RB342" s="413"/>
      <c r="RC342" s="413"/>
      <c r="RD342" s="413"/>
      <c r="RE342" s="413"/>
      <c r="RF342" s="413"/>
      <c r="RG342" s="413"/>
      <c r="RH342" s="413"/>
      <c r="RI342" s="413"/>
      <c r="RJ342" s="414"/>
      <c r="RK342" s="414"/>
      <c r="RL342" s="414"/>
      <c r="RM342" s="414"/>
      <c r="RN342" s="414"/>
      <c r="RO342" s="413"/>
      <c r="RP342" s="413"/>
      <c r="RQ342" s="414"/>
      <c r="RR342" s="414"/>
      <c r="RS342" s="413"/>
      <c r="RT342" s="413"/>
      <c r="RU342" s="414"/>
      <c r="RV342" s="414"/>
      <c r="RW342" s="413"/>
      <c r="RX342" s="413"/>
      <c r="RY342" s="413"/>
      <c r="RZ342" s="413"/>
      <c r="SA342" s="413"/>
      <c r="SB342" s="413"/>
      <c r="SC342" s="413"/>
      <c r="SD342" s="414"/>
      <c r="SE342" s="414"/>
      <c r="SF342" s="413"/>
      <c r="SG342" s="413"/>
      <c r="SH342" s="414"/>
      <c r="SI342" s="414"/>
      <c r="SJ342" s="413"/>
      <c r="SK342" s="413"/>
      <c r="SL342" s="413"/>
      <c r="SM342" s="413"/>
      <c r="SN342" s="413"/>
      <c r="SO342" s="407"/>
      <c r="SP342" s="439"/>
      <c r="SQ342" s="413"/>
      <c r="SR342" s="413"/>
      <c r="SS342" s="413"/>
      <c r="ST342" s="413"/>
      <c r="SU342" s="413"/>
      <c r="SV342" s="413"/>
      <c r="SW342" s="413"/>
      <c r="SX342" s="412"/>
      <c r="SY342" s="412"/>
      <c r="SZ342" s="412"/>
      <c r="TA342" s="412"/>
      <c r="TB342" s="412"/>
      <c r="TC342" s="412"/>
      <c r="TD342" s="412"/>
      <c r="TE342" s="412"/>
      <c r="TF342" s="412"/>
      <c r="TG342" s="412"/>
      <c r="TH342" s="412"/>
      <c r="TI342" s="412"/>
      <c r="TJ342" s="412"/>
      <c r="TK342" s="412"/>
      <c r="TL342" s="412"/>
      <c r="TM342" s="412"/>
      <c r="TN342" s="412"/>
      <c r="TO342" s="412"/>
      <c r="TP342" s="412"/>
      <c r="TQ342" s="412"/>
      <c r="TR342" s="412"/>
      <c r="TS342" s="412"/>
      <c r="TT342" s="412"/>
      <c r="TU342" s="412"/>
      <c r="TV342" s="412"/>
      <c r="TW342" s="412"/>
      <c r="TX342" s="412"/>
      <c r="TY342" s="412"/>
      <c r="TZ342" s="412"/>
      <c r="UA342" s="412"/>
      <c r="UB342" s="412"/>
      <c r="UC342" s="412"/>
      <c r="UD342" s="412"/>
      <c r="UE342" s="412"/>
      <c r="UF342" s="412"/>
      <c r="UG342" s="412"/>
      <c r="UH342" s="412"/>
      <c r="UI342" s="412"/>
      <c r="UJ342" s="412"/>
      <c r="UK342" s="412"/>
      <c r="UL342" s="412"/>
      <c r="UM342" s="412"/>
      <c r="UN342" s="412"/>
      <c r="UO342" s="412"/>
      <c r="UP342" s="413"/>
      <c r="UQ342" s="413"/>
      <c r="UR342" s="413"/>
      <c r="US342" s="413"/>
      <c r="UT342" s="413"/>
      <c r="UU342" s="413"/>
      <c r="UV342" s="413"/>
      <c r="UW342" s="413"/>
      <c r="UX342" s="413"/>
      <c r="UY342" s="413"/>
      <c r="UZ342" s="413"/>
      <c r="VA342" s="413"/>
      <c r="VB342" s="413"/>
      <c r="VC342" s="413"/>
      <c r="VD342" s="413"/>
      <c r="VE342" s="413"/>
      <c r="VF342" s="413"/>
      <c r="VG342" s="413"/>
      <c r="VH342" s="413"/>
      <c r="VI342" s="413"/>
      <c r="VJ342" s="413"/>
      <c r="VK342" s="413"/>
      <c r="VL342" s="413"/>
      <c r="VM342" s="413"/>
      <c r="VN342" s="414"/>
      <c r="VO342" s="414"/>
      <c r="VP342" s="414"/>
      <c r="VQ342" s="414"/>
      <c r="VR342" s="414"/>
      <c r="VS342" s="413"/>
      <c r="VT342" s="413"/>
      <c r="VU342" s="414"/>
      <c r="VV342" s="414"/>
      <c r="VW342" s="413"/>
      <c r="VX342" s="413"/>
      <c r="VY342" s="414"/>
      <c r="VZ342" s="414"/>
      <c r="WA342" s="413"/>
      <c r="WB342" s="413"/>
      <c r="WC342" s="413"/>
      <c r="WD342" s="413"/>
      <c r="WE342" s="413"/>
      <c r="WF342" s="413"/>
      <c r="WG342" s="413"/>
      <c r="WH342" s="414"/>
      <c r="WI342" s="414"/>
      <c r="WJ342" s="413"/>
      <c r="WK342" s="413"/>
      <c r="WL342" s="414"/>
      <c r="WM342" s="414"/>
      <c r="WN342" s="413"/>
      <c r="WO342" s="413"/>
      <c r="WP342" s="413"/>
      <c r="WQ342" s="413"/>
      <c r="WR342" s="413"/>
      <c r="WS342" s="407"/>
      <c r="WT342" s="439"/>
      <c r="WU342" s="413"/>
      <c r="WV342" s="413"/>
      <c r="WW342" s="413"/>
      <c r="WX342" s="413"/>
      <c r="WY342" s="413"/>
      <c r="WZ342" s="413"/>
      <c r="XA342" s="413"/>
      <c r="XB342" s="412"/>
      <c r="XC342" s="412"/>
      <c r="XD342" s="412"/>
      <c r="XE342" s="412"/>
      <c r="XF342" s="412"/>
      <c r="XG342" s="412"/>
      <c r="XH342" s="412"/>
      <c r="XI342" s="412"/>
      <c r="XJ342" s="412"/>
      <c r="XK342" s="412"/>
      <c r="XL342" s="412"/>
      <c r="XM342" s="412"/>
      <c r="XN342" s="412"/>
      <c r="XO342" s="412"/>
      <c r="XP342" s="412"/>
      <c r="XQ342" s="412"/>
      <c r="XR342" s="412"/>
      <c r="XS342" s="412"/>
      <c r="XT342" s="412"/>
      <c r="XU342" s="412"/>
      <c r="XV342" s="412"/>
      <c r="XW342" s="412"/>
      <c r="XX342" s="412"/>
      <c r="XY342" s="412"/>
      <c r="XZ342" s="412"/>
      <c r="YA342" s="412"/>
      <c r="YB342" s="412"/>
      <c r="YC342" s="412"/>
      <c r="YD342" s="412"/>
      <c r="YE342" s="412"/>
      <c r="YF342" s="412"/>
      <c r="YG342" s="412"/>
      <c r="YH342" s="412"/>
      <c r="YI342" s="412"/>
      <c r="YJ342" s="412"/>
      <c r="YK342" s="412"/>
      <c r="YL342" s="412"/>
      <c r="YM342" s="412"/>
      <c r="YN342" s="412"/>
      <c r="YO342" s="412"/>
      <c r="YP342" s="412"/>
      <c r="YQ342" s="412"/>
      <c r="YR342" s="412"/>
      <c r="YS342" s="412"/>
      <c r="YT342" s="413"/>
      <c r="YU342" s="413"/>
      <c r="YV342" s="413"/>
      <c r="YW342" s="413"/>
      <c r="YX342" s="413"/>
      <c r="YY342" s="413"/>
      <c r="YZ342" s="413"/>
      <c r="ZA342" s="413"/>
      <c r="ZB342" s="413"/>
      <c r="ZC342" s="413"/>
      <c r="ZD342" s="413"/>
      <c r="ZE342" s="413"/>
      <c r="ZF342" s="413"/>
      <c r="ZG342" s="413"/>
      <c r="ZH342" s="413"/>
      <c r="ZI342" s="413"/>
      <c r="ZJ342" s="413"/>
      <c r="ZK342" s="413"/>
      <c r="ZL342" s="413"/>
      <c r="ZM342" s="413"/>
      <c r="ZN342" s="413"/>
      <c r="ZO342" s="413"/>
      <c r="ZP342" s="413"/>
      <c r="ZQ342" s="413"/>
      <c r="ZR342" s="414"/>
      <c r="ZS342" s="414"/>
      <c r="ZT342" s="414"/>
      <c r="ZU342" s="414"/>
      <c r="ZV342" s="414"/>
      <c r="ZW342" s="413"/>
      <c r="ZX342" s="413"/>
      <c r="ZY342" s="414"/>
      <c r="ZZ342" s="414"/>
      <c r="AAA342" s="413"/>
      <c r="AAB342" s="413"/>
      <c r="AAC342" s="414"/>
      <c r="AAD342" s="414"/>
      <c r="AAE342" s="413"/>
      <c r="AAF342" s="413"/>
      <c r="AAG342" s="413"/>
      <c r="AAH342" s="413"/>
      <c r="AAI342" s="413"/>
      <c r="AAJ342" s="413"/>
      <c r="AAK342" s="413"/>
      <c r="AAL342" s="414"/>
      <c r="AAM342" s="414"/>
      <c r="AAN342" s="413"/>
      <c r="AAO342" s="413"/>
      <c r="AAP342" s="414"/>
      <c r="AAQ342" s="414"/>
      <c r="AAR342" s="413"/>
      <c r="AAS342" s="413"/>
      <c r="AAT342" s="413"/>
      <c r="AAU342" s="413"/>
      <c r="AAV342" s="413"/>
      <c r="AAW342" s="407"/>
      <c r="AAX342" s="439"/>
      <c r="AAY342" s="413"/>
      <c r="AAZ342" s="413"/>
      <c r="ABA342" s="413"/>
      <c r="ABB342" s="413"/>
      <c r="ABC342" s="413"/>
      <c r="ABD342" s="413"/>
      <c r="ABE342" s="413"/>
      <c r="ABF342" s="412"/>
      <c r="ABG342" s="412"/>
      <c r="ABH342" s="412"/>
      <c r="ABI342" s="412"/>
      <c r="ABJ342" s="412"/>
      <c r="ABK342" s="412"/>
      <c r="ABL342" s="412"/>
      <c r="ABM342" s="412"/>
      <c r="ABN342" s="412"/>
      <c r="ABO342" s="412"/>
      <c r="ABP342" s="412"/>
      <c r="ABQ342" s="412"/>
      <c r="ABR342" s="412"/>
      <c r="ABS342" s="412"/>
      <c r="ABT342" s="412"/>
      <c r="ABU342" s="412"/>
      <c r="ABV342" s="412"/>
      <c r="ABW342" s="412"/>
      <c r="ABX342" s="412"/>
      <c r="ABY342" s="412"/>
      <c r="ABZ342" s="412"/>
      <c r="ACA342" s="412"/>
      <c r="ACB342" s="412"/>
      <c r="ACC342" s="412"/>
      <c r="ACD342" s="412"/>
      <c r="ACE342" s="412"/>
      <c r="ACF342" s="412"/>
      <c r="ACG342" s="412"/>
      <c r="ACH342" s="412"/>
      <c r="ACI342" s="412"/>
      <c r="ACJ342" s="412"/>
      <c r="ACK342" s="412"/>
      <c r="ACL342" s="412"/>
      <c r="ACM342" s="412"/>
      <c r="ACN342" s="412"/>
      <c r="ACO342" s="412"/>
      <c r="ACP342" s="412"/>
      <c r="ACQ342" s="412"/>
      <c r="ACR342" s="412"/>
      <c r="ACS342" s="412"/>
      <c r="ACT342" s="412"/>
      <c r="ACU342" s="412"/>
      <c r="ACV342" s="412"/>
      <c r="ACW342" s="412"/>
      <c r="ACX342" s="413"/>
      <c r="ACY342" s="413"/>
      <c r="ACZ342" s="413"/>
      <c r="ADA342" s="413"/>
      <c r="ADB342" s="413"/>
      <c r="ADC342" s="413"/>
      <c r="ADD342" s="413"/>
      <c r="ADE342" s="413"/>
      <c r="ADF342" s="413"/>
      <c r="ADG342" s="413"/>
      <c r="ADH342" s="413"/>
      <c r="ADI342" s="413"/>
      <c r="ADJ342" s="413"/>
      <c r="ADK342" s="413"/>
      <c r="ADL342" s="413"/>
      <c r="ADM342" s="413"/>
      <c r="ADN342" s="413"/>
      <c r="ADO342" s="413"/>
      <c r="ADP342" s="413"/>
      <c r="ADQ342" s="413"/>
      <c r="ADR342" s="413"/>
      <c r="ADS342" s="413"/>
      <c r="ADT342" s="413"/>
      <c r="ADU342" s="413"/>
      <c r="ADV342" s="414"/>
      <c r="ADW342" s="414"/>
      <c r="ADX342" s="414"/>
      <c r="ADY342" s="414"/>
      <c r="ADZ342" s="414"/>
      <c r="AEA342" s="413"/>
      <c r="AEB342" s="413"/>
      <c r="AEC342" s="414"/>
      <c r="AED342" s="414"/>
      <c r="AEE342" s="413"/>
      <c r="AEF342" s="413"/>
      <c r="AEG342" s="414"/>
      <c r="AEH342" s="414"/>
      <c r="AEI342" s="413"/>
      <c r="AEJ342" s="413"/>
      <c r="AEK342" s="413"/>
      <c r="AEL342" s="413"/>
      <c r="AEM342" s="413"/>
      <c r="AEN342" s="413"/>
      <c r="AEO342" s="413"/>
      <c r="AEP342" s="414"/>
      <c r="AEQ342" s="414"/>
      <c r="AER342" s="413"/>
      <c r="AES342" s="413"/>
      <c r="AET342" s="414"/>
      <c r="AEU342" s="414"/>
      <c r="AEV342" s="413"/>
      <c r="AEW342" s="413"/>
      <c r="AEX342" s="413"/>
      <c r="AEY342" s="413"/>
      <c r="AEZ342" s="413"/>
      <c r="AFA342" s="407"/>
      <c r="AFB342" s="439"/>
      <c r="AFC342" s="413"/>
      <c r="AFD342" s="413"/>
      <c r="AFE342" s="413"/>
      <c r="AFF342" s="413"/>
      <c r="AFG342" s="413"/>
      <c r="AFH342" s="413"/>
      <c r="AFI342" s="413"/>
      <c r="AFJ342" s="412"/>
      <c r="AFK342" s="412"/>
      <c r="AFL342" s="412"/>
      <c r="AFM342" s="412"/>
      <c r="AFN342" s="412"/>
      <c r="AFO342" s="412"/>
      <c r="AFP342" s="412"/>
      <c r="AFQ342" s="412"/>
      <c r="AFR342" s="412"/>
      <c r="AFS342" s="412"/>
      <c r="AFT342" s="412"/>
      <c r="AFU342" s="412"/>
      <c r="AFV342" s="412"/>
      <c r="AFW342" s="412"/>
      <c r="AFX342" s="412"/>
      <c r="AFY342" s="412"/>
      <c r="AFZ342" s="412"/>
      <c r="AGA342" s="412"/>
      <c r="AGB342" s="412"/>
      <c r="AGC342" s="412"/>
      <c r="AGD342" s="412"/>
      <c r="AGE342" s="412"/>
      <c r="AGF342" s="412"/>
      <c r="AGG342" s="412"/>
      <c r="AGH342" s="412"/>
      <c r="AGI342" s="412"/>
      <c r="AGJ342" s="412"/>
      <c r="AGK342" s="412"/>
      <c r="AGL342" s="412"/>
      <c r="AGM342" s="412"/>
      <c r="AGN342" s="412"/>
      <c r="AGO342" s="412"/>
      <c r="AGP342" s="412"/>
      <c r="AGQ342" s="412"/>
      <c r="AGR342" s="412"/>
      <c r="AGS342" s="412"/>
      <c r="AGT342" s="412"/>
      <c r="AGU342" s="412"/>
      <c r="AGV342" s="412"/>
      <c r="AGW342" s="412"/>
      <c r="AGX342" s="412"/>
      <c r="AGY342" s="412"/>
      <c r="AGZ342" s="412"/>
      <c r="AHA342" s="412"/>
      <c r="AHB342" s="413"/>
      <c r="AHC342" s="413"/>
      <c r="AHD342" s="413"/>
      <c r="AHE342" s="413"/>
      <c r="AHF342" s="413"/>
      <c r="AHG342" s="413"/>
      <c r="AHH342" s="413"/>
      <c r="AHI342" s="413"/>
      <c r="AHJ342" s="413"/>
      <c r="AHK342" s="413"/>
      <c r="AHL342" s="413"/>
      <c r="AHM342" s="413"/>
      <c r="AHN342" s="413"/>
      <c r="AHO342" s="413"/>
      <c r="AHP342" s="413"/>
      <c r="AHQ342" s="413"/>
      <c r="AHR342" s="413"/>
      <c r="AHS342" s="413"/>
      <c r="AHT342" s="413"/>
      <c r="AHU342" s="413"/>
      <c r="AHV342" s="413"/>
      <c r="AHW342" s="413"/>
      <c r="AHX342" s="413"/>
      <c r="AHY342" s="413"/>
      <c r="AHZ342" s="414"/>
      <c r="AIA342" s="414"/>
      <c r="AIB342" s="414"/>
      <c r="AIC342" s="414"/>
      <c r="AID342" s="414"/>
      <c r="AIE342" s="413"/>
      <c r="AIF342" s="413"/>
      <c r="AIG342" s="414"/>
      <c r="AIH342" s="414"/>
      <c r="AII342" s="413"/>
      <c r="AIJ342" s="413"/>
      <c r="AIK342" s="414"/>
      <c r="AIL342" s="414"/>
      <c r="AIM342" s="413"/>
      <c r="AIN342" s="413"/>
      <c r="AIO342" s="413"/>
      <c r="AIP342" s="413"/>
      <c r="AIQ342" s="413"/>
      <c r="AIR342" s="413"/>
      <c r="AIS342" s="413"/>
      <c r="AIT342" s="414"/>
      <c r="AIU342" s="414"/>
      <c r="AIV342" s="413"/>
      <c r="AIW342" s="413"/>
      <c r="AIX342" s="414"/>
      <c r="AIY342" s="414"/>
      <c r="AIZ342" s="413"/>
      <c r="AJA342" s="413"/>
      <c r="AJB342" s="413"/>
      <c r="AJC342" s="413"/>
      <c r="AJD342" s="413"/>
      <c r="AJE342" s="407"/>
      <c r="AJF342" s="439"/>
      <c r="AJG342" s="413"/>
      <c r="AJH342" s="413"/>
      <c r="AJI342" s="413"/>
      <c r="AJJ342" s="413"/>
      <c r="AJK342" s="413"/>
      <c r="AJL342" s="413"/>
      <c r="AJM342" s="413"/>
      <c r="AJN342" s="412"/>
      <c r="AJO342" s="412"/>
      <c r="AJP342" s="412"/>
      <c r="AJQ342" s="412"/>
      <c r="AJR342" s="412"/>
      <c r="AJS342" s="412"/>
      <c r="AJT342" s="412"/>
      <c r="AJU342" s="412"/>
      <c r="AJV342" s="412"/>
      <c r="AJW342" s="412"/>
      <c r="AJX342" s="412"/>
      <c r="AJY342" s="412"/>
      <c r="AJZ342" s="412"/>
      <c r="AKA342" s="412"/>
      <c r="AKB342" s="412"/>
      <c r="AKC342" s="412"/>
      <c r="AKD342" s="412"/>
      <c r="AKE342" s="412"/>
      <c r="AKF342" s="412"/>
      <c r="AKG342" s="412"/>
      <c r="AKH342" s="412"/>
      <c r="AKI342" s="412"/>
      <c r="AKJ342" s="412"/>
      <c r="AKK342" s="412"/>
      <c r="AKL342" s="412"/>
      <c r="AKM342" s="412"/>
      <c r="AKN342" s="412"/>
      <c r="AKO342" s="412"/>
      <c r="AKP342" s="412"/>
      <c r="AKQ342" s="412"/>
      <c r="AKR342" s="412"/>
      <c r="AKS342" s="412"/>
      <c r="AKT342" s="412"/>
      <c r="AKU342" s="412"/>
      <c r="AKV342" s="412"/>
      <c r="AKW342" s="412"/>
      <c r="AKX342" s="412"/>
      <c r="AKY342" s="412"/>
      <c r="AKZ342" s="412"/>
      <c r="ALA342" s="412"/>
      <c r="ALB342" s="412"/>
      <c r="ALC342" s="412"/>
      <c r="ALD342" s="412"/>
      <c r="ALE342" s="412"/>
      <c r="ALF342" s="413"/>
      <c r="ALG342" s="413"/>
      <c r="ALH342" s="413"/>
      <c r="ALI342" s="413"/>
      <c r="ALJ342" s="413"/>
      <c r="ALK342" s="413"/>
      <c r="ALL342" s="413"/>
      <c r="ALM342" s="413"/>
      <c r="ALN342" s="413"/>
      <c r="ALO342" s="413"/>
      <c r="ALP342" s="413"/>
      <c r="ALQ342" s="413"/>
      <c r="ALR342" s="413"/>
      <c r="ALS342" s="413"/>
      <c r="ALT342" s="413"/>
      <c r="ALU342" s="413"/>
      <c r="ALV342" s="413"/>
      <c r="ALW342" s="413"/>
      <c r="ALX342" s="413"/>
      <c r="ALY342" s="413"/>
      <c r="ALZ342" s="413"/>
      <c r="AMA342" s="413"/>
      <c r="AMB342" s="413"/>
      <c r="AMC342" s="413"/>
      <c r="AMD342" s="414"/>
      <c r="AME342" s="414"/>
      <c r="AMF342" s="414"/>
      <c r="AMG342" s="414"/>
      <c r="AMH342" s="414"/>
      <c r="AMI342" s="413"/>
      <c r="AMJ342" s="413"/>
      <c r="AMK342" s="414"/>
      <c r="AML342" s="414"/>
      <c r="AMM342" s="413"/>
      <c r="AMN342" s="413"/>
      <c r="AMO342" s="414"/>
      <c r="AMP342" s="414"/>
      <c r="AMQ342" s="413"/>
      <c r="AMR342" s="413"/>
      <c r="AMS342" s="413"/>
      <c r="AMT342" s="413"/>
      <c r="AMU342" s="413"/>
      <c r="AMV342" s="413"/>
      <c r="AMW342" s="413"/>
      <c r="AMX342" s="414"/>
      <c r="AMY342" s="414"/>
      <c r="AMZ342" s="413"/>
      <c r="ANA342" s="413"/>
      <c r="ANB342" s="414"/>
      <c r="ANC342" s="414"/>
      <c r="AND342" s="413"/>
      <c r="ANE342" s="413"/>
      <c r="ANF342" s="413"/>
      <c r="ANG342" s="413"/>
      <c r="ANH342" s="413"/>
      <c r="ANI342" s="407"/>
      <c r="ANJ342" s="439"/>
      <c r="ANK342" s="413"/>
      <c r="ANL342" s="413"/>
      <c r="ANM342" s="413"/>
      <c r="ANN342" s="413"/>
      <c r="ANO342" s="413"/>
      <c r="ANP342" s="413"/>
      <c r="ANQ342" s="413"/>
      <c r="ANR342" s="412"/>
      <c r="ANS342" s="412"/>
      <c r="ANT342" s="412"/>
      <c r="ANU342" s="412"/>
      <c r="ANV342" s="412"/>
      <c r="ANW342" s="412"/>
      <c r="ANX342" s="412"/>
      <c r="ANY342" s="412"/>
      <c r="ANZ342" s="412"/>
      <c r="AOA342" s="412"/>
      <c r="AOB342" s="412"/>
      <c r="AOC342" s="412"/>
      <c r="AOD342" s="412"/>
      <c r="AOE342" s="412"/>
      <c r="AOF342" s="412"/>
      <c r="AOG342" s="412"/>
      <c r="AOH342" s="412"/>
      <c r="AOI342" s="412"/>
      <c r="AOJ342" s="412"/>
      <c r="AOK342" s="412"/>
      <c r="AOL342" s="412"/>
      <c r="AOM342" s="412"/>
      <c r="AON342" s="412"/>
      <c r="AOO342" s="412"/>
      <c r="AOP342" s="412"/>
      <c r="AOQ342" s="412"/>
      <c r="AOR342" s="412"/>
      <c r="AOS342" s="412"/>
      <c r="AOT342" s="412"/>
      <c r="AOU342" s="412"/>
      <c r="AOV342" s="412"/>
      <c r="AOW342" s="412"/>
      <c r="AOX342" s="412"/>
      <c r="AOY342" s="412"/>
      <c r="AOZ342" s="412"/>
      <c r="APA342" s="412"/>
      <c r="APB342" s="412"/>
      <c r="APC342" s="412"/>
      <c r="APD342" s="412"/>
      <c r="APE342" s="412"/>
      <c r="APF342" s="412"/>
      <c r="APG342" s="412"/>
      <c r="APH342" s="412"/>
      <c r="API342" s="412"/>
      <c r="APJ342" s="413"/>
      <c r="APK342" s="413"/>
      <c r="APL342" s="413"/>
      <c r="APM342" s="413"/>
      <c r="APN342" s="413"/>
      <c r="APO342" s="413"/>
      <c r="APP342" s="413"/>
      <c r="APQ342" s="413"/>
      <c r="APR342" s="413"/>
      <c r="APS342" s="413"/>
      <c r="APT342" s="413"/>
      <c r="APU342" s="413"/>
      <c r="APV342" s="413"/>
      <c r="APW342" s="413"/>
      <c r="APX342" s="413"/>
      <c r="APY342" s="413"/>
      <c r="APZ342" s="413"/>
      <c r="AQA342" s="413"/>
      <c r="AQB342" s="413"/>
      <c r="AQC342" s="413"/>
      <c r="AQD342" s="413"/>
      <c r="AQE342" s="413"/>
      <c r="AQF342" s="413"/>
      <c r="AQG342" s="413"/>
      <c r="AQH342" s="414"/>
      <c r="AQI342" s="414"/>
      <c r="AQJ342" s="414"/>
      <c r="AQK342" s="414"/>
      <c r="AQL342" s="414"/>
      <c r="AQM342" s="413"/>
      <c r="AQN342" s="413"/>
      <c r="AQO342" s="414"/>
      <c r="AQP342" s="414"/>
      <c r="AQQ342" s="413"/>
      <c r="AQR342" s="413"/>
      <c r="AQS342" s="414"/>
      <c r="AQT342" s="414"/>
      <c r="AQU342" s="413"/>
      <c r="AQV342" s="413"/>
      <c r="AQW342" s="413"/>
      <c r="AQX342" s="413"/>
      <c r="AQY342" s="413"/>
      <c r="AQZ342" s="413"/>
      <c r="ARA342" s="413"/>
      <c r="ARB342" s="414"/>
      <c r="ARC342" s="414"/>
      <c r="ARD342" s="413"/>
      <c r="ARE342" s="413"/>
      <c r="ARF342" s="414"/>
      <c r="ARG342" s="414"/>
      <c r="ARH342" s="413"/>
      <c r="ARI342" s="413"/>
      <c r="ARJ342" s="413"/>
      <c r="ARK342" s="413"/>
      <c r="ARL342" s="413"/>
      <c r="ARM342" s="407"/>
      <c r="ARN342" s="439"/>
      <c r="ARO342" s="413"/>
      <c r="ARP342" s="413"/>
      <c r="ARQ342" s="413"/>
      <c r="ARR342" s="413"/>
      <c r="ARS342" s="413"/>
      <c r="ART342" s="413"/>
      <c r="ARU342" s="413"/>
      <c r="ARV342" s="412"/>
      <c r="ARW342" s="412"/>
      <c r="ARX342" s="412"/>
      <c r="ARY342" s="412"/>
      <c r="ARZ342" s="412"/>
      <c r="ASA342" s="412"/>
      <c r="ASB342" s="412"/>
      <c r="ASC342" s="412"/>
      <c r="ASD342" s="412"/>
      <c r="ASE342" s="412"/>
      <c r="ASF342" s="412"/>
      <c r="ASG342" s="412"/>
      <c r="ASH342" s="412"/>
      <c r="ASI342" s="412"/>
      <c r="ASJ342" s="412"/>
      <c r="ASK342" s="412"/>
      <c r="ASL342" s="412"/>
      <c r="ASM342" s="412"/>
      <c r="ASN342" s="412"/>
      <c r="ASO342" s="412"/>
      <c r="ASP342" s="412"/>
      <c r="ASQ342" s="412"/>
      <c r="ASR342" s="412"/>
      <c r="ASS342" s="412"/>
      <c r="AST342" s="412"/>
      <c r="ASU342" s="412"/>
      <c r="ASV342" s="412"/>
      <c r="ASW342" s="412"/>
      <c r="ASX342" s="412"/>
      <c r="ASY342" s="412"/>
      <c r="ASZ342" s="412"/>
      <c r="ATA342" s="412"/>
      <c r="ATB342" s="412"/>
      <c r="ATC342" s="412"/>
      <c r="ATD342" s="412"/>
      <c r="ATE342" s="412"/>
      <c r="ATF342" s="412"/>
      <c r="ATG342" s="412"/>
      <c r="ATH342" s="412"/>
      <c r="ATI342" s="412"/>
      <c r="ATJ342" s="412"/>
      <c r="ATK342" s="412"/>
      <c r="ATL342" s="412"/>
      <c r="ATM342" s="412"/>
      <c r="ATN342" s="413"/>
      <c r="ATO342" s="413"/>
      <c r="ATP342" s="413"/>
      <c r="ATQ342" s="413"/>
      <c r="ATR342" s="413"/>
      <c r="ATS342" s="413"/>
      <c r="ATT342" s="413"/>
      <c r="ATU342" s="413"/>
      <c r="ATV342" s="413"/>
      <c r="ATW342" s="413"/>
      <c r="ATX342" s="413"/>
      <c r="ATY342" s="413"/>
      <c r="ATZ342" s="413"/>
      <c r="AUA342" s="413"/>
      <c r="AUB342" s="413"/>
      <c r="AUC342" s="413"/>
      <c r="AUD342" s="413"/>
      <c r="AUE342" s="413"/>
      <c r="AUF342" s="413"/>
      <c r="AUG342" s="413"/>
      <c r="AUH342" s="413"/>
      <c r="AUI342" s="413"/>
      <c r="AUJ342" s="413"/>
      <c r="AUK342" s="413"/>
      <c r="AUL342" s="414"/>
      <c r="AUM342" s="414"/>
      <c r="AUN342" s="414"/>
      <c r="AUO342" s="414"/>
      <c r="AUP342" s="414"/>
      <c r="AUQ342" s="413"/>
      <c r="AUR342" s="413"/>
      <c r="AUS342" s="414"/>
      <c r="AUT342" s="414"/>
      <c r="AUU342" s="413"/>
      <c r="AUV342" s="413"/>
      <c r="AUW342" s="414"/>
      <c r="AUX342" s="414"/>
      <c r="AUY342" s="413"/>
      <c r="AUZ342" s="413"/>
      <c r="AVA342" s="413"/>
      <c r="AVB342" s="413"/>
      <c r="AVC342" s="413"/>
      <c r="AVD342" s="413"/>
      <c r="AVE342" s="413"/>
      <c r="AVF342" s="414"/>
      <c r="AVG342" s="414"/>
      <c r="AVH342" s="413"/>
      <c r="AVI342" s="413"/>
      <c r="AVJ342" s="414"/>
      <c r="AVK342" s="414"/>
      <c r="AVL342" s="413"/>
      <c r="AVM342" s="413"/>
      <c r="AVN342" s="413"/>
      <c r="AVO342" s="413"/>
      <c r="AVP342" s="413"/>
      <c r="AVQ342" s="407"/>
      <c r="AVR342" s="439"/>
      <c r="AVS342" s="413"/>
      <c r="AVT342" s="413"/>
      <c r="AVU342" s="413"/>
      <c r="AVV342" s="413"/>
      <c r="AVW342" s="413"/>
      <c r="AVX342" s="413"/>
      <c r="AVY342" s="413"/>
      <c r="AVZ342" s="412"/>
      <c r="AWA342" s="412"/>
      <c r="AWB342" s="412"/>
      <c r="AWC342" s="412"/>
      <c r="AWD342" s="412"/>
      <c r="AWE342" s="412"/>
      <c r="AWF342" s="412"/>
      <c r="AWG342" s="412"/>
      <c r="AWH342" s="412"/>
      <c r="AWI342" s="412"/>
      <c r="AWJ342" s="412"/>
      <c r="AWK342" s="412"/>
      <c r="AWL342" s="412"/>
      <c r="AWM342" s="412"/>
      <c r="AWN342" s="412"/>
      <c r="AWO342" s="412"/>
      <c r="AWP342" s="412"/>
      <c r="AWQ342" s="412"/>
      <c r="AWR342" s="412"/>
      <c r="AWS342" s="412"/>
      <c r="AWT342" s="412"/>
      <c r="AWU342" s="412"/>
      <c r="AWV342" s="412"/>
      <c r="AWW342" s="412"/>
      <c r="AWX342" s="412"/>
      <c r="AWY342" s="412"/>
      <c r="AWZ342" s="412"/>
      <c r="AXA342" s="412"/>
      <c r="AXB342" s="412"/>
      <c r="AXC342" s="412"/>
      <c r="AXD342" s="412"/>
      <c r="AXE342" s="412"/>
      <c r="AXF342" s="412"/>
      <c r="AXG342" s="412"/>
      <c r="AXH342" s="412"/>
      <c r="AXI342" s="412"/>
      <c r="AXJ342" s="412"/>
      <c r="AXK342" s="412"/>
      <c r="AXL342" s="412"/>
      <c r="AXM342" s="412"/>
      <c r="AXN342" s="412"/>
      <c r="AXO342" s="412"/>
      <c r="AXP342" s="412"/>
      <c r="AXQ342" s="412"/>
      <c r="AXR342" s="413"/>
      <c r="AXS342" s="413"/>
      <c r="AXT342" s="413"/>
      <c r="AXU342" s="413"/>
      <c r="AXV342" s="413"/>
      <c r="AXW342" s="413"/>
      <c r="AXX342" s="413"/>
      <c r="AXY342" s="413"/>
      <c r="AXZ342" s="413"/>
      <c r="AYA342" s="413"/>
      <c r="AYB342" s="413"/>
      <c r="AYC342" s="413"/>
      <c r="AYD342" s="413"/>
      <c r="AYE342" s="413"/>
      <c r="AYF342" s="413"/>
      <c r="AYG342" s="413"/>
      <c r="AYH342" s="413"/>
      <c r="AYI342" s="413"/>
      <c r="AYJ342" s="413"/>
      <c r="AYK342" s="413"/>
      <c r="AYL342" s="413"/>
      <c r="AYM342" s="413"/>
      <c r="AYN342" s="413"/>
      <c r="AYO342" s="413"/>
      <c r="AYP342" s="414"/>
      <c r="AYQ342" s="414"/>
      <c r="AYR342" s="414"/>
      <c r="AYS342" s="414"/>
      <c r="AYT342" s="414"/>
      <c r="AYU342" s="413"/>
      <c r="AYV342" s="413"/>
      <c r="AYW342" s="414"/>
      <c r="AYX342" s="414"/>
      <c r="AYY342" s="413"/>
      <c r="AYZ342" s="413"/>
      <c r="AZA342" s="414"/>
      <c r="AZB342" s="414"/>
      <c r="AZC342" s="413"/>
      <c r="AZD342" s="413"/>
      <c r="AZE342" s="413"/>
      <c r="AZF342" s="413"/>
      <c r="AZG342" s="413"/>
      <c r="AZH342" s="413"/>
      <c r="AZI342" s="413"/>
      <c r="AZJ342" s="414"/>
      <c r="AZK342" s="414"/>
      <c r="AZL342" s="413"/>
      <c r="AZM342" s="413"/>
      <c r="AZN342" s="414"/>
      <c r="AZO342" s="414"/>
      <c r="AZP342" s="413"/>
      <c r="AZQ342" s="413"/>
      <c r="AZR342" s="413"/>
      <c r="AZS342" s="413"/>
      <c r="AZT342" s="413"/>
      <c r="AZU342" s="407"/>
      <c r="AZV342" s="439"/>
      <c r="AZW342" s="413"/>
      <c r="AZX342" s="413"/>
      <c r="AZY342" s="413"/>
      <c r="AZZ342" s="413"/>
      <c r="BAA342" s="413"/>
      <c r="BAB342" s="413"/>
      <c r="BAC342" s="413"/>
      <c r="BAD342" s="412"/>
      <c r="BAE342" s="412"/>
      <c r="BAF342" s="412"/>
      <c r="BAG342" s="412"/>
      <c r="BAH342" s="412"/>
      <c r="BAI342" s="412"/>
      <c r="BAJ342" s="412"/>
      <c r="BAK342" s="412"/>
      <c r="BAL342" s="412"/>
      <c r="BAM342" s="412"/>
      <c r="BAN342" s="412"/>
      <c r="BAO342" s="412"/>
      <c r="BAP342" s="412"/>
      <c r="BAQ342" s="412"/>
      <c r="BAR342" s="412"/>
      <c r="BAS342" s="412"/>
      <c r="BAT342" s="412"/>
      <c r="BAU342" s="412"/>
      <c r="BAV342" s="412"/>
      <c r="BAW342" s="412"/>
      <c r="BAX342" s="412"/>
      <c r="BAY342" s="412"/>
      <c r="BAZ342" s="412"/>
      <c r="BBA342" s="412"/>
      <c r="BBB342" s="412"/>
      <c r="BBC342" s="412"/>
      <c r="BBD342" s="412"/>
      <c r="BBE342" s="412"/>
      <c r="BBF342" s="412"/>
      <c r="BBG342" s="412"/>
      <c r="BBH342" s="412"/>
      <c r="BBI342" s="412"/>
      <c r="BBJ342" s="412"/>
      <c r="BBK342" s="412"/>
      <c r="BBL342" s="412"/>
      <c r="BBM342" s="412"/>
      <c r="BBN342" s="412"/>
      <c r="BBO342" s="412"/>
      <c r="BBP342" s="412"/>
      <c r="BBQ342" s="412"/>
      <c r="BBR342" s="412"/>
      <c r="BBS342" s="412"/>
      <c r="BBT342" s="412"/>
      <c r="BBU342" s="412"/>
      <c r="BBV342" s="413"/>
      <c r="BBW342" s="413"/>
      <c r="BBX342" s="413"/>
      <c r="BBY342" s="413"/>
      <c r="BBZ342" s="413"/>
      <c r="BCA342" s="413"/>
      <c r="BCB342" s="413"/>
      <c r="BCC342" s="413"/>
      <c r="BCD342" s="413"/>
      <c r="BCE342" s="413"/>
      <c r="BCF342" s="413"/>
      <c r="BCG342" s="413"/>
      <c r="BCH342" s="413"/>
      <c r="BCI342" s="413"/>
      <c r="BCJ342" s="413"/>
      <c r="BCK342" s="413"/>
      <c r="BCL342" s="413"/>
      <c r="BCM342" s="413"/>
      <c r="BCN342" s="413"/>
      <c r="BCO342" s="413"/>
      <c r="BCP342" s="413"/>
      <c r="BCQ342" s="413"/>
      <c r="BCR342" s="413"/>
      <c r="BCS342" s="413"/>
      <c r="BCT342" s="414"/>
      <c r="BCU342" s="414"/>
      <c r="BCV342" s="414"/>
      <c r="BCW342" s="414"/>
      <c r="BCX342" s="414"/>
      <c r="BCY342" s="413"/>
      <c r="BCZ342" s="413"/>
      <c r="BDA342" s="414"/>
      <c r="BDB342" s="414"/>
      <c r="BDC342" s="413"/>
      <c r="BDD342" s="413"/>
      <c r="BDE342" s="414"/>
      <c r="BDF342" s="414"/>
      <c r="BDG342" s="413"/>
      <c r="BDH342" s="413"/>
      <c r="BDI342" s="413"/>
      <c r="BDJ342" s="413"/>
      <c r="BDK342" s="413"/>
      <c r="BDL342" s="413"/>
      <c r="BDM342" s="413"/>
      <c r="BDN342" s="414"/>
      <c r="BDO342" s="414"/>
      <c r="BDP342" s="413"/>
      <c r="BDQ342" s="413"/>
      <c r="BDR342" s="414"/>
      <c r="BDS342" s="414"/>
      <c r="BDT342" s="413"/>
      <c r="BDU342" s="413"/>
      <c r="BDV342" s="413"/>
      <c r="BDW342" s="413"/>
      <c r="BDX342" s="413"/>
      <c r="BDY342" s="407"/>
      <c r="BDZ342" s="439"/>
      <c r="BEA342" s="413"/>
      <c r="BEB342" s="413"/>
      <c r="BEC342" s="413"/>
      <c r="BED342" s="413"/>
      <c r="BEE342" s="413"/>
      <c r="BEF342" s="413"/>
      <c r="BEG342" s="413"/>
      <c r="BEH342" s="412"/>
      <c r="BEI342" s="412"/>
      <c r="BEJ342" s="412"/>
      <c r="BEK342" s="412"/>
      <c r="BEL342" s="412"/>
      <c r="BEM342" s="412"/>
      <c r="BEN342" s="412"/>
      <c r="BEO342" s="412"/>
      <c r="BEP342" s="412"/>
      <c r="BEQ342" s="412"/>
      <c r="BER342" s="412"/>
      <c r="BES342" s="412"/>
      <c r="BET342" s="412"/>
      <c r="BEU342" s="412"/>
      <c r="BEV342" s="412"/>
      <c r="BEW342" s="412"/>
      <c r="BEX342" s="412"/>
      <c r="BEY342" s="412"/>
      <c r="BEZ342" s="412"/>
      <c r="BFA342" s="412"/>
      <c r="BFB342" s="412"/>
      <c r="BFC342" s="412"/>
      <c r="BFD342" s="412"/>
      <c r="BFE342" s="412"/>
      <c r="BFF342" s="412"/>
      <c r="BFG342" s="412"/>
      <c r="BFH342" s="412"/>
      <c r="BFI342" s="412"/>
      <c r="BFJ342" s="412"/>
      <c r="BFK342" s="412"/>
      <c r="BFL342" s="412"/>
      <c r="BFM342" s="412"/>
      <c r="BFN342" s="412"/>
      <c r="BFO342" s="412"/>
      <c r="BFP342" s="412"/>
      <c r="BFQ342" s="412"/>
      <c r="BFR342" s="412"/>
      <c r="BFS342" s="412"/>
      <c r="BFT342" s="412"/>
      <c r="BFU342" s="412"/>
      <c r="BFV342" s="412"/>
      <c r="BFW342" s="412"/>
      <c r="BFX342" s="412"/>
      <c r="BFY342" s="412"/>
      <c r="BFZ342" s="413"/>
      <c r="BGA342" s="413"/>
      <c r="BGB342" s="413"/>
      <c r="BGC342" s="413"/>
      <c r="BGD342" s="413"/>
      <c r="BGE342" s="413"/>
      <c r="BGF342" s="413"/>
      <c r="BGG342" s="413"/>
      <c r="BGH342" s="413"/>
      <c r="BGI342" s="413"/>
      <c r="BGJ342" s="413"/>
      <c r="BGK342" s="413"/>
      <c r="BGL342" s="413"/>
      <c r="BGM342" s="413"/>
      <c r="BGN342" s="413"/>
      <c r="BGO342" s="413"/>
      <c r="BGP342" s="413"/>
      <c r="BGQ342" s="413"/>
      <c r="BGR342" s="413"/>
      <c r="BGS342" s="413"/>
      <c r="BGT342" s="413"/>
      <c r="BGU342" s="413"/>
      <c r="BGV342" s="413"/>
      <c r="BGW342" s="413"/>
      <c r="BGX342" s="414"/>
      <c r="BGY342" s="414"/>
      <c r="BGZ342" s="414"/>
      <c r="BHA342" s="414"/>
      <c r="BHB342" s="414"/>
      <c r="BHC342" s="413"/>
      <c r="BHD342" s="413"/>
      <c r="BHE342" s="414"/>
      <c r="BHF342" s="414"/>
      <c r="BHG342" s="413"/>
      <c r="BHH342" s="413"/>
      <c r="BHI342" s="414"/>
      <c r="BHJ342" s="414"/>
      <c r="BHK342" s="413"/>
      <c r="BHL342" s="413"/>
      <c r="BHM342" s="413"/>
      <c r="BHN342" s="413"/>
      <c r="BHO342" s="413"/>
      <c r="BHP342" s="413"/>
      <c r="BHQ342" s="413"/>
      <c r="BHR342" s="414"/>
      <c r="BHS342" s="414"/>
      <c r="BHT342" s="413"/>
      <c r="BHU342" s="413"/>
      <c r="BHV342" s="414"/>
      <c r="BHW342" s="414"/>
      <c r="BHX342" s="413"/>
      <c r="BHY342" s="413"/>
      <c r="BHZ342" s="413"/>
      <c r="BIA342" s="413"/>
      <c r="BIB342" s="413"/>
      <c r="BIC342" s="407"/>
      <c r="BID342" s="439"/>
      <c r="BIE342" s="413"/>
      <c r="BIF342" s="413"/>
      <c r="BIG342" s="413"/>
      <c r="BIH342" s="413"/>
      <c r="BII342" s="413"/>
      <c r="BIJ342" s="413"/>
      <c r="BIK342" s="413"/>
      <c r="BIL342" s="412"/>
      <c r="BIM342" s="412"/>
      <c r="BIN342" s="412"/>
      <c r="BIO342" s="412"/>
      <c r="BIP342" s="412"/>
      <c r="BIQ342" s="412"/>
      <c r="BIR342" s="412"/>
      <c r="BIS342" s="412"/>
      <c r="BIT342" s="412"/>
      <c r="BIU342" s="412"/>
      <c r="BIV342" s="412"/>
      <c r="BIW342" s="412"/>
      <c r="BIX342" s="412"/>
      <c r="BIY342" s="412"/>
      <c r="BIZ342" s="412"/>
      <c r="BJA342" s="412"/>
      <c r="BJB342" s="412"/>
      <c r="BJC342" s="412"/>
      <c r="BJD342" s="412"/>
      <c r="BJE342" s="412"/>
      <c r="BJF342" s="412"/>
      <c r="BJG342" s="412"/>
      <c r="BJH342" s="412"/>
      <c r="BJI342" s="412"/>
      <c r="BJJ342" s="412"/>
      <c r="BJK342" s="412"/>
      <c r="BJL342" s="412"/>
      <c r="BJM342" s="412"/>
      <c r="BJN342" s="412"/>
      <c r="BJO342" s="412"/>
      <c r="BJP342" s="412"/>
      <c r="BJQ342" s="412"/>
      <c r="BJR342" s="412"/>
      <c r="BJS342" s="412"/>
      <c r="BJT342" s="412"/>
      <c r="BJU342" s="412"/>
      <c r="BJV342" s="412"/>
      <c r="BJW342" s="412"/>
      <c r="BJX342" s="412"/>
      <c r="BJY342" s="412"/>
      <c r="BJZ342" s="412"/>
      <c r="BKA342" s="412"/>
      <c r="BKB342" s="412"/>
      <c r="BKC342" s="412"/>
      <c r="BKD342" s="413"/>
      <c r="BKE342" s="413"/>
      <c r="BKF342" s="413"/>
      <c r="BKG342" s="413"/>
      <c r="BKH342" s="413"/>
      <c r="BKI342" s="413"/>
      <c r="BKJ342" s="413"/>
      <c r="BKK342" s="413"/>
      <c r="BKL342" s="413"/>
      <c r="BKM342" s="413"/>
      <c r="BKN342" s="413"/>
      <c r="BKO342" s="413"/>
      <c r="BKP342" s="413"/>
      <c r="BKQ342" s="413"/>
      <c r="BKR342" s="413"/>
      <c r="BKS342" s="413"/>
      <c r="BKT342" s="413"/>
      <c r="BKU342" s="413"/>
      <c r="BKV342" s="413"/>
      <c r="BKW342" s="413"/>
      <c r="BKX342" s="413"/>
      <c r="BKY342" s="413"/>
      <c r="BKZ342" s="413"/>
      <c r="BLA342" s="413"/>
      <c r="BLB342" s="414"/>
      <c r="BLC342" s="414"/>
      <c r="BLD342" s="414"/>
      <c r="BLE342" s="414"/>
      <c r="BLF342" s="414"/>
      <c r="BLG342" s="413"/>
      <c r="BLH342" s="413"/>
      <c r="BLI342" s="414"/>
      <c r="BLJ342" s="414"/>
      <c r="BLK342" s="413"/>
      <c r="BLL342" s="413"/>
      <c r="BLM342" s="414"/>
      <c r="BLN342" s="414"/>
      <c r="BLO342" s="413"/>
      <c r="BLP342" s="413"/>
      <c r="BLQ342" s="413"/>
      <c r="BLR342" s="413"/>
      <c r="BLS342" s="413"/>
      <c r="BLT342" s="413"/>
      <c r="BLU342" s="413"/>
      <c r="BLV342" s="414"/>
      <c r="BLW342" s="414"/>
      <c r="BLX342" s="413"/>
      <c r="BLY342" s="413"/>
      <c r="BLZ342" s="414"/>
      <c r="BMA342" s="414"/>
      <c r="BMB342" s="413"/>
      <c r="BMC342" s="413"/>
      <c r="BMD342" s="413"/>
      <c r="BME342" s="413"/>
      <c r="BMF342" s="413"/>
      <c r="BMG342" s="407"/>
      <c r="BMH342" s="439"/>
      <c r="BMI342" s="413"/>
      <c r="BMJ342" s="413"/>
      <c r="BMK342" s="413"/>
      <c r="BML342" s="413"/>
      <c r="BMM342" s="413"/>
      <c r="BMN342" s="413"/>
      <c r="BMO342" s="413"/>
      <c r="BMP342" s="412"/>
      <c r="BMQ342" s="412"/>
      <c r="BMR342" s="412"/>
      <c r="BMS342" s="412"/>
      <c r="BMT342" s="412"/>
      <c r="BMU342" s="412"/>
      <c r="BMV342" s="412"/>
      <c r="BMW342" s="412"/>
      <c r="BMX342" s="412"/>
      <c r="BMY342" s="412"/>
      <c r="BMZ342" s="412"/>
      <c r="BNA342" s="412"/>
      <c r="BNB342" s="412"/>
      <c r="BNC342" s="412"/>
      <c r="BND342" s="412"/>
      <c r="BNE342" s="412"/>
      <c r="BNF342" s="412"/>
      <c r="BNG342" s="412"/>
      <c r="BNH342" s="412"/>
      <c r="BNI342" s="412"/>
      <c r="BNJ342" s="412"/>
      <c r="BNK342" s="412"/>
      <c r="BNL342" s="412"/>
      <c r="BNM342" s="412"/>
      <c r="BNN342" s="412"/>
      <c r="BNO342" s="412"/>
      <c r="BNP342" s="412"/>
      <c r="BNQ342" s="412"/>
      <c r="BNR342" s="412"/>
      <c r="BNS342" s="412"/>
      <c r="BNT342" s="412"/>
      <c r="BNU342" s="412"/>
      <c r="BNV342" s="412"/>
      <c r="BNW342" s="412"/>
      <c r="BNX342" s="412"/>
      <c r="BNY342" s="412"/>
      <c r="BNZ342" s="412"/>
      <c r="BOA342" s="412"/>
      <c r="BOB342" s="412"/>
      <c r="BOC342" s="412"/>
      <c r="BOD342" s="412"/>
      <c r="BOE342" s="412"/>
      <c r="BOF342" s="412"/>
      <c r="BOG342" s="412"/>
      <c r="BOH342" s="413"/>
      <c r="BOI342" s="413"/>
      <c r="BOJ342" s="413"/>
      <c r="BOK342" s="413"/>
      <c r="BOL342" s="413"/>
      <c r="BOM342" s="413"/>
      <c r="BON342" s="413"/>
      <c r="BOO342" s="413"/>
      <c r="BOP342" s="413"/>
      <c r="BOQ342" s="413"/>
      <c r="BOR342" s="413"/>
      <c r="BOS342" s="413"/>
      <c r="BOT342" s="413"/>
      <c r="BOU342" s="413"/>
      <c r="BOV342" s="413"/>
      <c r="BOW342" s="413"/>
      <c r="BOX342" s="413"/>
      <c r="BOY342" s="413"/>
      <c r="BOZ342" s="413"/>
      <c r="BPA342" s="413"/>
      <c r="BPB342" s="413"/>
      <c r="BPC342" s="413"/>
      <c r="BPD342" s="413"/>
      <c r="BPE342" s="413"/>
      <c r="BPF342" s="414"/>
      <c r="BPG342" s="414"/>
      <c r="BPH342" s="414"/>
      <c r="BPI342" s="414"/>
      <c r="BPJ342" s="414"/>
      <c r="BPK342" s="413"/>
      <c r="BPL342" s="413"/>
      <c r="BPM342" s="414"/>
      <c r="BPN342" s="414"/>
      <c r="BPO342" s="413"/>
      <c r="BPP342" s="413"/>
      <c r="BPQ342" s="414"/>
      <c r="BPR342" s="414"/>
      <c r="BPS342" s="413"/>
      <c r="BPT342" s="413"/>
      <c r="BPU342" s="413"/>
      <c r="BPV342" s="413"/>
      <c r="BPW342" s="413"/>
      <c r="BPX342" s="413"/>
      <c r="BPY342" s="413"/>
      <c r="BPZ342" s="414"/>
      <c r="BQA342" s="414"/>
      <c r="BQB342" s="413"/>
      <c r="BQC342" s="413"/>
      <c r="BQD342" s="414"/>
      <c r="BQE342" s="414"/>
      <c r="BQF342" s="413"/>
      <c r="BQG342" s="413"/>
      <c r="BQH342" s="413"/>
      <c r="BQI342" s="413"/>
      <c r="BQJ342" s="413"/>
      <c r="BQK342" s="407"/>
      <c r="BQL342" s="439"/>
      <c r="BQM342" s="413"/>
      <c r="BQN342" s="413"/>
      <c r="BQO342" s="413"/>
      <c r="BQP342" s="413"/>
      <c r="BQQ342" s="413"/>
      <c r="BQR342" s="413"/>
      <c r="BQS342" s="413"/>
      <c r="BQT342" s="412"/>
      <c r="BQU342" s="412"/>
      <c r="BQV342" s="412"/>
      <c r="BQW342" s="412"/>
      <c r="BQX342" s="412"/>
      <c r="BQY342" s="412"/>
      <c r="BQZ342" s="412"/>
      <c r="BRA342" s="412"/>
      <c r="BRB342" s="412"/>
      <c r="BRC342" s="412"/>
      <c r="BRD342" s="412"/>
      <c r="BRE342" s="412"/>
      <c r="BRF342" s="412"/>
      <c r="BRG342" s="412"/>
      <c r="BRH342" s="412"/>
      <c r="BRI342" s="412"/>
      <c r="BRJ342" s="412"/>
      <c r="BRK342" s="412"/>
      <c r="BRL342" s="412"/>
      <c r="BRM342" s="412"/>
      <c r="BRN342" s="412"/>
      <c r="BRO342" s="412"/>
      <c r="BRP342" s="412"/>
      <c r="BRQ342" s="412"/>
      <c r="BRR342" s="412"/>
      <c r="BRS342" s="412"/>
      <c r="BRT342" s="412"/>
      <c r="BRU342" s="412"/>
      <c r="BRV342" s="412"/>
      <c r="BRW342" s="412"/>
      <c r="BRX342" s="412"/>
      <c r="BRY342" s="412"/>
      <c r="BRZ342" s="412"/>
      <c r="BSA342" s="412"/>
      <c r="BSB342" s="412"/>
      <c r="BSC342" s="412"/>
      <c r="BSD342" s="412"/>
      <c r="BSE342" s="412"/>
      <c r="BSF342" s="412"/>
      <c r="BSG342" s="412"/>
      <c r="BSH342" s="412"/>
      <c r="BSI342" s="412"/>
      <c r="BSJ342" s="412"/>
      <c r="BSK342" s="412"/>
      <c r="BSL342" s="413"/>
      <c r="BSM342" s="413"/>
      <c r="BSN342" s="413"/>
      <c r="BSO342" s="413"/>
      <c r="BSP342" s="413"/>
      <c r="BSQ342" s="413"/>
      <c r="BSR342" s="413"/>
      <c r="BSS342" s="413"/>
      <c r="BST342" s="413"/>
      <c r="BSU342" s="413"/>
      <c r="BSV342" s="413"/>
      <c r="BSW342" s="413"/>
      <c r="BSX342" s="413"/>
      <c r="BSY342" s="413"/>
      <c r="BSZ342" s="413"/>
      <c r="BTA342" s="413"/>
      <c r="BTB342" s="413"/>
      <c r="BTC342" s="413"/>
      <c r="BTD342" s="413"/>
      <c r="BTE342" s="413"/>
      <c r="BTF342" s="413"/>
      <c r="BTG342" s="413"/>
      <c r="BTH342" s="413"/>
      <c r="BTI342" s="413"/>
      <c r="BTJ342" s="414"/>
      <c r="BTK342" s="414"/>
      <c r="BTL342" s="414"/>
      <c r="BTM342" s="414"/>
      <c r="BTN342" s="414"/>
      <c r="BTO342" s="413"/>
      <c r="BTP342" s="413"/>
      <c r="BTQ342" s="414"/>
      <c r="BTR342" s="414"/>
      <c r="BTS342" s="413"/>
      <c r="BTT342" s="413"/>
      <c r="BTU342" s="414"/>
      <c r="BTV342" s="414"/>
      <c r="BTW342" s="413"/>
      <c r="BTX342" s="413"/>
      <c r="BTY342" s="413"/>
      <c r="BTZ342" s="413"/>
      <c r="BUA342" s="413"/>
      <c r="BUB342" s="413"/>
      <c r="BUC342" s="413"/>
      <c r="BUD342" s="414"/>
      <c r="BUE342" s="414"/>
      <c r="BUF342" s="413"/>
      <c r="BUG342" s="413"/>
      <c r="BUH342" s="414"/>
      <c r="BUI342" s="414"/>
      <c r="BUJ342" s="413"/>
      <c r="BUK342" s="413"/>
      <c r="BUL342" s="413"/>
      <c r="BUM342" s="413"/>
      <c r="BUN342" s="413"/>
      <c r="BUO342" s="407"/>
      <c r="BUP342" s="439"/>
      <c r="BUQ342" s="413"/>
      <c r="BUR342" s="413"/>
      <c r="BUS342" s="413"/>
      <c r="BUT342" s="413"/>
      <c r="BUU342" s="413"/>
      <c r="BUV342" s="413"/>
      <c r="BUW342" s="413"/>
      <c r="BUX342" s="412"/>
      <c r="BUY342" s="412"/>
      <c r="BUZ342" s="412"/>
      <c r="BVA342" s="412"/>
      <c r="BVB342" s="412"/>
      <c r="BVC342" s="412"/>
      <c r="BVD342" s="412"/>
      <c r="BVE342" s="412"/>
      <c r="BVF342" s="412"/>
      <c r="BVG342" s="412"/>
      <c r="BVH342" s="412"/>
      <c r="BVI342" s="412"/>
      <c r="BVJ342" s="412"/>
      <c r="BVK342" s="412"/>
      <c r="BVL342" s="412"/>
      <c r="BVM342" s="412"/>
      <c r="BVN342" s="412"/>
      <c r="BVO342" s="412"/>
      <c r="BVP342" s="412"/>
      <c r="BVQ342" s="412"/>
      <c r="BVR342" s="412"/>
      <c r="BVS342" s="412"/>
      <c r="BVT342" s="412"/>
      <c r="BVU342" s="412"/>
      <c r="BVV342" s="412"/>
      <c r="BVW342" s="412"/>
      <c r="BVX342" s="412"/>
      <c r="BVY342" s="412"/>
      <c r="BVZ342" s="412"/>
      <c r="BWA342" s="412"/>
      <c r="BWB342" s="412"/>
      <c r="BWC342" s="412"/>
      <c r="BWD342" s="412"/>
      <c r="BWE342" s="412"/>
      <c r="BWF342" s="412"/>
      <c r="BWG342" s="412"/>
      <c r="BWH342" s="412"/>
      <c r="BWI342" s="412"/>
      <c r="BWJ342" s="412"/>
      <c r="BWK342" s="412"/>
      <c r="BWL342" s="412"/>
      <c r="BWM342" s="412"/>
      <c r="BWN342" s="412"/>
      <c r="BWO342" s="412"/>
      <c r="BWP342" s="413"/>
      <c r="BWQ342" s="413"/>
      <c r="BWR342" s="413"/>
      <c r="BWS342" s="413"/>
      <c r="BWT342" s="413"/>
      <c r="BWU342" s="413"/>
      <c r="BWV342" s="413"/>
      <c r="BWW342" s="413"/>
      <c r="BWX342" s="413"/>
      <c r="BWY342" s="413"/>
      <c r="BWZ342" s="413"/>
      <c r="BXA342" s="413"/>
      <c r="BXB342" s="413"/>
      <c r="BXC342" s="413"/>
      <c r="BXD342" s="413"/>
      <c r="BXE342" s="413"/>
      <c r="BXF342" s="413"/>
      <c r="BXG342" s="413"/>
      <c r="BXH342" s="413"/>
      <c r="BXI342" s="413"/>
      <c r="BXJ342" s="413"/>
      <c r="BXK342" s="413"/>
      <c r="BXL342" s="413"/>
      <c r="BXM342" s="413"/>
      <c r="BXN342" s="414"/>
      <c r="BXO342" s="414"/>
      <c r="BXP342" s="414"/>
      <c r="BXQ342" s="414"/>
      <c r="BXR342" s="414"/>
      <c r="BXS342" s="413"/>
      <c r="BXT342" s="413"/>
      <c r="BXU342" s="414"/>
      <c r="BXV342" s="414"/>
      <c r="BXW342" s="413"/>
      <c r="BXX342" s="413"/>
      <c r="BXY342" s="414"/>
      <c r="BXZ342" s="414"/>
      <c r="BYA342" s="413"/>
      <c r="BYB342" s="413"/>
      <c r="BYC342" s="413"/>
      <c r="BYD342" s="413"/>
      <c r="BYE342" s="413"/>
      <c r="BYF342" s="413"/>
      <c r="BYG342" s="413"/>
      <c r="BYH342" s="414"/>
      <c r="BYI342" s="414"/>
      <c r="BYJ342" s="413"/>
      <c r="BYK342" s="413"/>
      <c r="BYL342" s="414"/>
      <c r="BYM342" s="414"/>
      <c r="BYN342" s="413"/>
      <c r="BYO342" s="413"/>
      <c r="BYP342" s="413"/>
      <c r="BYQ342" s="413"/>
      <c r="BYR342" s="413"/>
      <c r="BYS342" s="407"/>
      <c r="BYT342" s="439"/>
      <c r="BYU342" s="413"/>
      <c r="BYV342" s="413"/>
      <c r="BYW342" s="413"/>
      <c r="BYX342" s="413"/>
      <c r="BYY342" s="413"/>
      <c r="BYZ342" s="413"/>
      <c r="BZA342" s="413"/>
      <c r="BZB342" s="412"/>
      <c r="BZC342" s="412"/>
      <c r="BZD342" s="412"/>
      <c r="BZE342" s="412"/>
      <c r="BZF342" s="412"/>
      <c r="BZG342" s="412"/>
      <c r="BZH342" s="412"/>
      <c r="BZI342" s="412"/>
      <c r="BZJ342" s="412"/>
      <c r="BZK342" s="412"/>
      <c r="BZL342" s="412"/>
      <c r="BZM342" s="412"/>
      <c r="BZN342" s="412"/>
      <c r="BZO342" s="412"/>
      <c r="BZP342" s="412"/>
      <c r="BZQ342" s="412"/>
      <c r="BZR342" s="412"/>
      <c r="BZS342" s="412"/>
      <c r="BZT342" s="412"/>
      <c r="BZU342" s="412"/>
      <c r="BZV342" s="412"/>
      <c r="BZW342" s="412"/>
      <c r="BZX342" s="412"/>
      <c r="BZY342" s="412"/>
      <c r="BZZ342" s="412"/>
      <c r="CAA342" s="412"/>
      <c r="CAB342" s="412"/>
      <c r="CAC342" s="412"/>
      <c r="CAD342" s="412"/>
      <c r="CAE342" s="412"/>
      <c r="CAF342" s="412"/>
      <c r="CAG342" s="412"/>
      <c r="CAH342" s="412"/>
      <c r="CAI342" s="412"/>
      <c r="CAJ342" s="412"/>
      <c r="CAK342" s="412"/>
      <c r="CAL342" s="412"/>
      <c r="CAM342" s="412"/>
      <c r="CAN342" s="412"/>
      <c r="CAO342" s="412"/>
      <c r="CAP342" s="412"/>
      <c r="CAQ342" s="412"/>
      <c r="CAR342" s="412"/>
      <c r="CAS342" s="412"/>
      <c r="CAT342" s="413"/>
      <c r="CAU342" s="413"/>
      <c r="CAV342" s="413"/>
      <c r="CAW342" s="413"/>
      <c r="CAX342" s="413"/>
      <c r="CAY342" s="413"/>
      <c r="CAZ342" s="413"/>
      <c r="CBA342" s="413"/>
      <c r="CBB342" s="413"/>
      <c r="CBC342" s="413"/>
      <c r="CBD342" s="413"/>
      <c r="CBE342" s="413"/>
      <c r="CBF342" s="413"/>
      <c r="CBG342" s="413"/>
      <c r="CBH342" s="413"/>
      <c r="CBI342" s="413"/>
      <c r="CBJ342" s="413"/>
      <c r="CBK342" s="413"/>
      <c r="CBL342" s="413"/>
      <c r="CBM342" s="413"/>
      <c r="CBN342" s="413"/>
      <c r="CBO342" s="413"/>
      <c r="CBP342" s="413"/>
      <c r="CBQ342" s="413"/>
      <c r="CBR342" s="414"/>
      <c r="CBS342" s="414"/>
      <c r="CBT342" s="414"/>
      <c r="CBU342" s="414"/>
      <c r="CBV342" s="414"/>
      <c r="CBW342" s="413"/>
      <c r="CBX342" s="413"/>
      <c r="CBY342" s="414"/>
      <c r="CBZ342" s="414"/>
      <c r="CCA342" s="413"/>
      <c r="CCB342" s="413"/>
      <c r="CCC342" s="414"/>
      <c r="CCD342" s="414"/>
      <c r="CCE342" s="413"/>
      <c r="CCF342" s="413"/>
      <c r="CCG342" s="413"/>
      <c r="CCH342" s="413"/>
      <c r="CCI342" s="413"/>
      <c r="CCJ342" s="413"/>
      <c r="CCK342" s="413"/>
      <c r="CCL342" s="414"/>
      <c r="CCM342" s="414"/>
      <c r="CCN342" s="413"/>
      <c r="CCO342" s="413"/>
      <c r="CCP342" s="414"/>
      <c r="CCQ342" s="414"/>
      <c r="CCR342" s="413"/>
      <c r="CCS342" s="413"/>
      <c r="CCT342" s="413"/>
      <c r="CCU342" s="413"/>
      <c r="CCV342" s="413"/>
      <c r="CCW342" s="407"/>
      <c r="CCX342" s="439"/>
      <c r="CCY342" s="413"/>
      <c r="CCZ342" s="413"/>
      <c r="CDA342" s="413"/>
      <c r="CDB342" s="413"/>
      <c r="CDC342" s="413"/>
      <c r="CDD342" s="413"/>
      <c r="CDE342" s="413"/>
      <c r="CDF342" s="412"/>
      <c r="CDG342" s="412"/>
      <c r="CDH342" s="412"/>
      <c r="CDI342" s="412"/>
      <c r="CDJ342" s="412"/>
      <c r="CDK342" s="412"/>
      <c r="CDL342" s="412"/>
      <c r="CDM342" s="412"/>
      <c r="CDN342" s="412"/>
      <c r="CDO342" s="412"/>
      <c r="CDP342" s="412"/>
      <c r="CDQ342" s="412"/>
      <c r="CDR342" s="412"/>
      <c r="CDS342" s="412"/>
      <c r="CDT342" s="412"/>
      <c r="CDU342" s="412"/>
      <c r="CDV342" s="412"/>
      <c r="CDW342" s="412"/>
      <c r="CDX342" s="412"/>
      <c r="CDY342" s="412"/>
      <c r="CDZ342" s="412"/>
      <c r="CEA342" s="412"/>
      <c r="CEB342" s="412"/>
      <c r="CEC342" s="412"/>
      <c r="CED342" s="412"/>
      <c r="CEE342" s="412"/>
      <c r="CEF342" s="412"/>
      <c r="CEG342" s="412"/>
      <c r="CEH342" s="412"/>
      <c r="CEI342" s="412"/>
      <c r="CEJ342" s="412"/>
      <c r="CEK342" s="412"/>
      <c r="CEL342" s="412"/>
      <c r="CEM342" s="412"/>
      <c r="CEN342" s="412"/>
      <c r="CEO342" s="412"/>
      <c r="CEP342" s="412"/>
      <c r="CEQ342" s="412"/>
      <c r="CER342" s="412"/>
      <c r="CES342" s="412"/>
      <c r="CET342" s="412"/>
      <c r="CEU342" s="412"/>
      <c r="CEV342" s="412"/>
      <c r="CEW342" s="412"/>
      <c r="CEX342" s="413"/>
      <c r="CEY342" s="413"/>
      <c r="CEZ342" s="413"/>
      <c r="CFA342" s="413"/>
      <c r="CFB342" s="413"/>
      <c r="CFC342" s="413"/>
      <c r="CFD342" s="413"/>
      <c r="CFE342" s="413"/>
      <c r="CFF342" s="413"/>
      <c r="CFG342" s="413"/>
      <c r="CFH342" s="413"/>
      <c r="CFI342" s="413"/>
      <c r="CFJ342" s="413"/>
      <c r="CFK342" s="413"/>
      <c r="CFL342" s="413"/>
      <c r="CFM342" s="413"/>
      <c r="CFN342" s="413"/>
      <c r="CFO342" s="413"/>
      <c r="CFP342" s="413"/>
      <c r="CFQ342" s="413"/>
      <c r="CFR342" s="413"/>
      <c r="CFS342" s="413"/>
      <c r="CFT342" s="413"/>
      <c r="CFU342" s="413"/>
      <c r="CFV342" s="414"/>
      <c r="CFW342" s="414"/>
      <c r="CFX342" s="414"/>
      <c r="CFY342" s="414"/>
      <c r="CFZ342" s="414"/>
      <c r="CGA342" s="413"/>
      <c r="CGB342" s="413"/>
      <c r="CGC342" s="414"/>
      <c r="CGD342" s="414"/>
      <c r="CGE342" s="413"/>
      <c r="CGF342" s="413"/>
      <c r="CGG342" s="414"/>
      <c r="CGH342" s="414"/>
      <c r="CGI342" s="413"/>
      <c r="CGJ342" s="413"/>
      <c r="CGK342" s="413"/>
      <c r="CGL342" s="413"/>
      <c r="CGM342" s="413"/>
      <c r="CGN342" s="413"/>
      <c r="CGO342" s="413"/>
      <c r="CGP342" s="414"/>
      <c r="CGQ342" s="414"/>
      <c r="CGR342" s="413"/>
      <c r="CGS342" s="413"/>
      <c r="CGT342" s="414"/>
      <c r="CGU342" s="414"/>
      <c r="CGV342" s="413"/>
      <c r="CGW342" s="413"/>
      <c r="CGX342" s="413"/>
      <c r="CGY342" s="413"/>
      <c r="CGZ342" s="413"/>
      <c r="CHA342" s="407"/>
      <c r="CHB342" s="439"/>
      <c r="CHC342" s="413"/>
      <c r="CHD342" s="413"/>
      <c r="CHE342" s="413"/>
      <c r="CHF342" s="413"/>
      <c r="CHG342" s="413"/>
      <c r="CHH342" s="413"/>
      <c r="CHI342" s="413"/>
      <c r="CHJ342" s="412"/>
      <c r="CHK342" s="412"/>
      <c r="CHL342" s="412"/>
      <c r="CHM342" s="412"/>
      <c r="CHN342" s="412"/>
      <c r="CHO342" s="412"/>
      <c r="CHP342" s="412"/>
      <c r="CHQ342" s="412"/>
      <c r="CHR342" s="412"/>
      <c r="CHS342" s="412"/>
      <c r="CHT342" s="412"/>
      <c r="CHU342" s="412"/>
      <c r="CHV342" s="412"/>
      <c r="CHW342" s="412"/>
      <c r="CHX342" s="412"/>
      <c r="CHY342" s="412"/>
      <c r="CHZ342" s="412"/>
      <c r="CIA342" s="412"/>
      <c r="CIB342" s="412"/>
      <c r="CIC342" s="412"/>
      <c r="CID342" s="412"/>
      <c r="CIE342" s="412"/>
      <c r="CIF342" s="412"/>
      <c r="CIG342" s="412"/>
      <c r="CIH342" s="412"/>
      <c r="CII342" s="412"/>
      <c r="CIJ342" s="412"/>
      <c r="CIK342" s="412"/>
      <c r="CIL342" s="412"/>
      <c r="CIM342" s="412"/>
      <c r="CIN342" s="412"/>
      <c r="CIO342" s="412"/>
      <c r="CIP342" s="412"/>
      <c r="CIQ342" s="412"/>
      <c r="CIR342" s="412"/>
      <c r="CIS342" s="412"/>
      <c r="CIT342" s="412"/>
      <c r="CIU342" s="412"/>
      <c r="CIV342" s="412"/>
      <c r="CIW342" s="412"/>
      <c r="CIX342" s="412"/>
      <c r="CIY342" s="412"/>
      <c r="CIZ342" s="412"/>
      <c r="CJA342" s="412"/>
      <c r="CJB342" s="413"/>
      <c r="CJC342" s="413"/>
      <c r="CJD342" s="413"/>
      <c r="CJE342" s="413"/>
      <c r="CJF342" s="413"/>
      <c r="CJG342" s="413"/>
      <c r="CJH342" s="413"/>
      <c r="CJI342" s="413"/>
      <c r="CJJ342" s="413"/>
      <c r="CJK342" s="413"/>
      <c r="CJL342" s="413"/>
      <c r="CJM342" s="413"/>
      <c r="CJN342" s="413"/>
      <c r="CJO342" s="413"/>
      <c r="CJP342" s="413"/>
      <c r="CJQ342" s="413"/>
      <c r="CJR342" s="413"/>
      <c r="CJS342" s="413"/>
      <c r="CJT342" s="413"/>
      <c r="CJU342" s="413"/>
      <c r="CJV342" s="413"/>
      <c r="CJW342" s="413"/>
      <c r="CJX342" s="413"/>
      <c r="CJY342" s="413"/>
      <c r="CJZ342" s="414"/>
      <c r="CKA342" s="414"/>
      <c r="CKB342" s="414"/>
      <c r="CKC342" s="414"/>
      <c r="CKD342" s="414"/>
      <c r="CKE342" s="413"/>
      <c r="CKF342" s="413"/>
      <c r="CKG342" s="414"/>
      <c r="CKH342" s="414"/>
      <c r="CKI342" s="413"/>
      <c r="CKJ342" s="413"/>
      <c r="CKK342" s="414"/>
      <c r="CKL342" s="414"/>
      <c r="CKM342" s="413"/>
      <c r="CKN342" s="413"/>
      <c r="CKO342" s="413"/>
      <c r="CKP342" s="413"/>
      <c r="CKQ342" s="413"/>
      <c r="CKR342" s="413"/>
      <c r="CKS342" s="413"/>
      <c r="CKT342" s="414"/>
      <c r="CKU342" s="414"/>
      <c r="CKV342" s="413"/>
      <c r="CKW342" s="413"/>
      <c r="CKX342" s="414"/>
      <c r="CKY342" s="414"/>
      <c r="CKZ342" s="413"/>
      <c r="CLA342" s="413"/>
      <c r="CLB342" s="413"/>
      <c r="CLC342" s="413"/>
      <c r="CLD342" s="413"/>
      <c r="CLE342" s="407"/>
      <c r="CLF342" s="439"/>
      <c r="CLG342" s="413"/>
      <c r="CLH342" s="413"/>
      <c r="CLI342" s="413"/>
      <c r="CLJ342" s="413"/>
      <c r="CLK342" s="413"/>
      <c r="CLL342" s="413"/>
      <c r="CLM342" s="413"/>
      <c r="CLN342" s="412"/>
      <c r="CLO342" s="412"/>
      <c r="CLP342" s="412"/>
      <c r="CLQ342" s="412"/>
      <c r="CLR342" s="412"/>
      <c r="CLS342" s="412"/>
      <c r="CLT342" s="412"/>
      <c r="CLU342" s="412"/>
      <c r="CLV342" s="412"/>
      <c r="CLW342" s="412"/>
      <c r="CLX342" s="412"/>
      <c r="CLY342" s="412"/>
      <c r="CLZ342" s="412"/>
      <c r="CMA342" s="412"/>
      <c r="CMB342" s="412"/>
      <c r="CMC342" s="412"/>
      <c r="CMD342" s="412"/>
      <c r="CME342" s="412"/>
      <c r="CMF342" s="412"/>
      <c r="CMG342" s="412"/>
      <c r="CMH342" s="412"/>
      <c r="CMI342" s="412"/>
      <c r="CMJ342" s="412"/>
      <c r="CMK342" s="412"/>
      <c r="CML342" s="412"/>
      <c r="CMM342" s="412"/>
      <c r="CMN342" s="412"/>
      <c r="CMO342" s="412"/>
      <c r="CMP342" s="412"/>
      <c r="CMQ342" s="412"/>
      <c r="CMR342" s="412"/>
      <c r="CMS342" s="412"/>
      <c r="CMT342" s="412"/>
      <c r="CMU342" s="412"/>
      <c r="CMV342" s="412"/>
      <c r="CMW342" s="412"/>
      <c r="CMX342" s="412"/>
      <c r="CMY342" s="412"/>
      <c r="CMZ342" s="412"/>
      <c r="CNA342" s="412"/>
      <c r="CNB342" s="412"/>
      <c r="CNC342" s="412"/>
      <c r="CND342" s="412"/>
      <c r="CNE342" s="412"/>
      <c r="CNF342" s="413"/>
      <c r="CNG342" s="413"/>
      <c r="CNH342" s="413"/>
      <c r="CNI342" s="413"/>
      <c r="CNJ342" s="413"/>
      <c r="CNK342" s="413"/>
      <c r="CNL342" s="413"/>
      <c r="CNM342" s="413"/>
      <c r="CNN342" s="413"/>
      <c r="CNO342" s="413"/>
      <c r="CNP342" s="413"/>
      <c r="CNQ342" s="413"/>
      <c r="CNR342" s="413"/>
      <c r="CNS342" s="413"/>
      <c r="CNT342" s="413"/>
      <c r="CNU342" s="413"/>
      <c r="CNV342" s="413"/>
      <c r="CNW342" s="413"/>
      <c r="CNX342" s="413"/>
      <c r="CNY342" s="413"/>
      <c r="CNZ342" s="413"/>
      <c r="COA342" s="413"/>
      <c r="COB342" s="413"/>
      <c r="COC342" s="413"/>
      <c r="COD342" s="414"/>
      <c r="COE342" s="414"/>
      <c r="COF342" s="414"/>
      <c r="COG342" s="414"/>
      <c r="COH342" s="414"/>
      <c r="COI342" s="413"/>
      <c r="COJ342" s="413"/>
      <c r="COK342" s="414"/>
      <c r="COL342" s="414"/>
      <c r="COM342" s="413"/>
      <c r="CON342" s="413"/>
      <c r="COO342" s="414"/>
      <c r="COP342" s="414"/>
      <c r="COQ342" s="413"/>
      <c r="COR342" s="413"/>
      <c r="COS342" s="413"/>
      <c r="COT342" s="413"/>
      <c r="COU342" s="413"/>
      <c r="COV342" s="413"/>
      <c r="COW342" s="413"/>
      <c r="COX342" s="414"/>
      <c r="COY342" s="414"/>
      <c r="COZ342" s="413"/>
      <c r="CPA342" s="413"/>
      <c r="CPB342" s="414"/>
      <c r="CPC342" s="414"/>
      <c r="CPD342" s="413"/>
      <c r="CPE342" s="413"/>
      <c r="CPF342" s="413"/>
      <c r="CPG342" s="413"/>
      <c r="CPH342" s="413"/>
      <c r="CPI342" s="407"/>
      <c r="CPJ342" s="439"/>
      <c r="CPK342" s="413"/>
      <c r="CPL342" s="413"/>
      <c r="CPM342" s="413"/>
      <c r="CPN342" s="413"/>
      <c r="CPO342" s="413"/>
      <c r="CPP342" s="413"/>
      <c r="CPQ342" s="413"/>
      <c r="CPR342" s="412"/>
      <c r="CPS342" s="412"/>
      <c r="CPT342" s="412"/>
      <c r="CPU342" s="412"/>
      <c r="CPV342" s="412"/>
      <c r="CPW342" s="412"/>
      <c r="CPX342" s="412"/>
      <c r="CPY342" s="412"/>
      <c r="CPZ342" s="412"/>
      <c r="CQA342" s="412"/>
      <c r="CQB342" s="412"/>
      <c r="CQC342" s="412"/>
      <c r="CQD342" s="412"/>
      <c r="CQE342" s="412"/>
      <c r="CQF342" s="412"/>
      <c r="CQG342" s="412"/>
      <c r="CQH342" s="412"/>
      <c r="CQI342" s="412"/>
      <c r="CQJ342" s="412"/>
      <c r="CQK342" s="412"/>
      <c r="CQL342" s="412"/>
      <c r="CQM342" s="412"/>
      <c r="CQN342" s="412"/>
      <c r="CQO342" s="412"/>
      <c r="CQP342" s="412"/>
      <c r="CQQ342" s="412"/>
      <c r="CQR342" s="412"/>
      <c r="CQS342" s="412"/>
      <c r="CQT342" s="412"/>
      <c r="CQU342" s="412"/>
      <c r="CQV342" s="412"/>
      <c r="CQW342" s="412"/>
      <c r="CQX342" s="412"/>
      <c r="CQY342" s="412"/>
      <c r="CQZ342" s="412"/>
      <c r="CRA342" s="412"/>
      <c r="CRB342" s="412"/>
      <c r="CRC342" s="412"/>
      <c r="CRD342" s="412"/>
      <c r="CRE342" s="412"/>
      <c r="CRF342" s="412"/>
      <c r="CRG342" s="412"/>
      <c r="CRH342" s="412"/>
      <c r="CRI342" s="412"/>
      <c r="CRJ342" s="413"/>
      <c r="CRK342" s="413"/>
      <c r="CRL342" s="413"/>
      <c r="CRM342" s="413"/>
      <c r="CRN342" s="413"/>
      <c r="CRO342" s="413"/>
      <c r="CRP342" s="413"/>
      <c r="CRQ342" s="413"/>
      <c r="CRR342" s="413"/>
      <c r="CRS342" s="413"/>
      <c r="CRT342" s="413"/>
      <c r="CRU342" s="413"/>
      <c r="CRV342" s="413"/>
      <c r="CRW342" s="413"/>
      <c r="CRX342" s="413"/>
      <c r="CRY342" s="413"/>
      <c r="CRZ342" s="413"/>
      <c r="CSA342" s="413"/>
      <c r="CSB342" s="413"/>
      <c r="CSC342" s="413"/>
      <c r="CSD342" s="413"/>
      <c r="CSE342" s="413"/>
      <c r="CSF342" s="413"/>
      <c r="CSG342" s="413"/>
      <c r="CSH342" s="414"/>
      <c r="CSI342" s="414"/>
      <c r="CSJ342" s="414"/>
      <c r="CSK342" s="414"/>
      <c r="CSL342" s="414"/>
      <c r="CSM342" s="413"/>
      <c r="CSN342" s="413"/>
      <c r="CSO342" s="414"/>
      <c r="CSP342" s="414"/>
      <c r="CSQ342" s="413"/>
      <c r="CSR342" s="413"/>
      <c r="CSS342" s="414"/>
      <c r="CST342" s="414"/>
      <c r="CSU342" s="413"/>
      <c r="CSV342" s="413"/>
      <c r="CSW342" s="413"/>
      <c r="CSX342" s="413"/>
      <c r="CSY342" s="413"/>
      <c r="CSZ342" s="413"/>
      <c r="CTA342" s="413"/>
      <c r="CTB342" s="414"/>
      <c r="CTC342" s="414"/>
      <c r="CTD342" s="413"/>
      <c r="CTE342" s="413"/>
      <c r="CTF342" s="414"/>
      <c r="CTG342" s="414"/>
      <c r="CTH342" s="413"/>
      <c r="CTI342" s="413"/>
      <c r="CTJ342" s="413"/>
      <c r="CTK342" s="413"/>
      <c r="CTL342" s="413"/>
      <c r="CTM342" s="407"/>
      <c r="CTN342" s="439"/>
      <c r="CTO342" s="413"/>
      <c r="CTP342" s="413"/>
      <c r="CTQ342" s="413"/>
      <c r="CTR342" s="413"/>
      <c r="CTS342" s="413"/>
      <c r="CTT342" s="413"/>
      <c r="CTU342" s="413"/>
      <c r="CTV342" s="412"/>
      <c r="CTW342" s="412"/>
      <c r="CTX342" s="412"/>
      <c r="CTY342" s="412"/>
      <c r="CTZ342" s="412"/>
      <c r="CUA342" s="412"/>
      <c r="CUB342" s="412"/>
      <c r="CUC342" s="412"/>
      <c r="CUD342" s="412"/>
      <c r="CUE342" s="412"/>
      <c r="CUF342" s="412"/>
      <c r="CUG342" s="412"/>
      <c r="CUH342" s="412"/>
      <c r="CUI342" s="412"/>
      <c r="CUJ342" s="412"/>
      <c r="CUK342" s="412"/>
      <c r="CUL342" s="412"/>
      <c r="CUM342" s="412"/>
      <c r="CUN342" s="412"/>
      <c r="CUO342" s="412"/>
      <c r="CUP342" s="412"/>
      <c r="CUQ342" s="412"/>
      <c r="CUR342" s="412"/>
      <c r="CUS342" s="412"/>
      <c r="CUT342" s="412"/>
      <c r="CUU342" s="412"/>
      <c r="CUV342" s="412"/>
      <c r="CUW342" s="412"/>
      <c r="CUX342" s="412"/>
      <c r="CUY342" s="412"/>
      <c r="CUZ342" s="412"/>
      <c r="CVA342" s="412"/>
      <c r="CVB342" s="412"/>
      <c r="CVC342" s="412"/>
      <c r="CVD342" s="412"/>
      <c r="CVE342" s="412"/>
      <c r="CVF342" s="412"/>
      <c r="CVG342" s="412"/>
      <c r="CVH342" s="412"/>
      <c r="CVI342" s="412"/>
      <c r="CVJ342" s="412"/>
      <c r="CVK342" s="412"/>
      <c r="CVL342" s="412"/>
      <c r="CVM342" s="412"/>
      <c r="CVN342" s="413"/>
      <c r="CVO342" s="413"/>
      <c r="CVP342" s="413"/>
      <c r="CVQ342" s="413"/>
      <c r="CVR342" s="413"/>
      <c r="CVS342" s="413"/>
      <c r="CVT342" s="413"/>
      <c r="CVU342" s="413"/>
      <c r="CVV342" s="413"/>
      <c r="CVW342" s="413"/>
      <c r="CVX342" s="413"/>
      <c r="CVY342" s="413"/>
      <c r="CVZ342" s="413"/>
      <c r="CWA342" s="413"/>
      <c r="CWB342" s="413"/>
      <c r="CWC342" s="413"/>
      <c r="CWD342" s="413"/>
      <c r="CWE342" s="413"/>
      <c r="CWF342" s="413"/>
      <c r="CWG342" s="413"/>
      <c r="CWH342" s="413"/>
      <c r="CWI342" s="413"/>
      <c r="CWJ342" s="413"/>
      <c r="CWK342" s="413"/>
      <c r="CWL342" s="414"/>
      <c r="CWM342" s="414"/>
      <c r="CWN342" s="414"/>
      <c r="CWO342" s="414"/>
      <c r="CWP342" s="414"/>
      <c r="CWQ342" s="413"/>
      <c r="CWR342" s="413"/>
      <c r="CWS342" s="414"/>
      <c r="CWT342" s="414"/>
      <c r="CWU342" s="413"/>
      <c r="CWV342" s="413"/>
      <c r="CWW342" s="414"/>
      <c r="CWX342" s="414"/>
      <c r="CWY342" s="413"/>
      <c r="CWZ342" s="413"/>
      <c r="CXA342" s="413"/>
      <c r="CXB342" s="413"/>
      <c r="CXC342" s="413"/>
      <c r="CXD342" s="413"/>
      <c r="CXE342" s="413"/>
      <c r="CXF342" s="414"/>
      <c r="CXG342" s="414"/>
      <c r="CXH342" s="413"/>
      <c r="CXI342" s="413"/>
      <c r="CXJ342" s="414"/>
      <c r="CXK342" s="414"/>
      <c r="CXL342" s="413"/>
      <c r="CXM342" s="413"/>
      <c r="CXN342" s="413"/>
      <c r="CXO342" s="413"/>
      <c r="CXP342" s="413"/>
      <c r="CXQ342" s="407"/>
      <c r="CXR342" s="439"/>
      <c r="CXS342" s="413"/>
      <c r="CXT342" s="413"/>
      <c r="CXU342" s="413"/>
      <c r="CXV342" s="413"/>
      <c r="CXW342" s="413"/>
      <c r="CXX342" s="413"/>
      <c r="CXY342" s="413"/>
      <c r="CXZ342" s="412"/>
      <c r="CYA342" s="412"/>
      <c r="CYB342" s="412"/>
      <c r="CYC342" s="412"/>
      <c r="CYD342" s="412"/>
      <c r="CYE342" s="412"/>
      <c r="CYF342" s="412"/>
      <c r="CYG342" s="412"/>
      <c r="CYH342" s="412"/>
      <c r="CYI342" s="412"/>
      <c r="CYJ342" s="412"/>
      <c r="CYK342" s="412"/>
      <c r="CYL342" s="412"/>
      <c r="CYM342" s="412"/>
      <c r="CYN342" s="412"/>
      <c r="CYO342" s="412"/>
      <c r="CYP342" s="412"/>
      <c r="CYQ342" s="412"/>
      <c r="CYR342" s="412"/>
      <c r="CYS342" s="412"/>
      <c r="CYT342" s="412"/>
      <c r="CYU342" s="412"/>
      <c r="CYV342" s="412"/>
      <c r="CYW342" s="412"/>
      <c r="CYX342" s="412"/>
      <c r="CYY342" s="412"/>
      <c r="CYZ342" s="412"/>
      <c r="CZA342" s="412"/>
      <c r="CZB342" s="412"/>
      <c r="CZC342" s="412"/>
      <c r="CZD342" s="412"/>
      <c r="CZE342" s="412"/>
      <c r="CZF342" s="412"/>
      <c r="CZG342" s="412"/>
      <c r="CZH342" s="412"/>
      <c r="CZI342" s="412"/>
      <c r="CZJ342" s="412"/>
      <c r="CZK342" s="412"/>
      <c r="CZL342" s="412"/>
      <c r="CZM342" s="412"/>
      <c r="CZN342" s="412"/>
      <c r="CZO342" s="412"/>
      <c r="CZP342" s="412"/>
      <c r="CZQ342" s="412"/>
      <c r="CZR342" s="413"/>
      <c r="CZS342" s="413"/>
      <c r="CZT342" s="413"/>
      <c r="CZU342" s="413"/>
      <c r="CZV342" s="413"/>
      <c r="CZW342" s="413"/>
      <c r="CZX342" s="413"/>
      <c r="CZY342" s="413"/>
      <c r="CZZ342" s="413"/>
      <c r="DAA342" s="413"/>
      <c r="DAB342" s="413"/>
      <c r="DAC342" s="413"/>
      <c r="DAD342" s="413"/>
      <c r="DAE342" s="413"/>
      <c r="DAF342" s="413"/>
      <c r="DAG342" s="413"/>
      <c r="DAH342" s="413"/>
      <c r="DAI342" s="413"/>
      <c r="DAJ342" s="413"/>
      <c r="DAK342" s="413"/>
      <c r="DAL342" s="413"/>
      <c r="DAM342" s="413"/>
      <c r="DAN342" s="413"/>
      <c r="DAO342" s="413"/>
      <c r="DAP342" s="414"/>
      <c r="DAQ342" s="414"/>
      <c r="DAR342" s="414"/>
      <c r="DAS342" s="414"/>
      <c r="DAT342" s="414"/>
      <c r="DAU342" s="413"/>
      <c r="DAV342" s="413"/>
      <c r="DAW342" s="414"/>
      <c r="DAX342" s="414"/>
      <c r="DAY342" s="413"/>
      <c r="DAZ342" s="413"/>
      <c r="DBA342" s="414"/>
      <c r="DBB342" s="414"/>
      <c r="DBC342" s="413"/>
      <c r="DBD342" s="413"/>
      <c r="DBE342" s="413"/>
      <c r="DBF342" s="413"/>
      <c r="DBG342" s="413"/>
      <c r="DBH342" s="413"/>
      <c r="DBI342" s="413"/>
      <c r="DBJ342" s="414"/>
      <c r="DBK342" s="414"/>
      <c r="DBL342" s="413"/>
      <c r="DBM342" s="413"/>
      <c r="DBN342" s="414"/>
      <c r="DBO342" s="414"/>
      <c r="DBP342" s="413"/>
      <c r="DBQ342" s="413"/>
      <c r="DBR342" s="413"/>
      <c r="DBS342" s="413"/>
      <c r="DBT342" s="413"/>
      <c r="DBU342" s="407"/>
      <c r="DBV342" s="439"/>
      <c r="DBW342" s="413"/>
      <c r="DBX342" s="413"/>
      <c r="DBY342" s="413"/>
      <c r="DBZ342" s="413"/>
      <c r="DCA342" s="413"/>
      <c r="DCB342" s="413"/>
      <c r="DCC342" s="413"/>
      <c r="DCD342" s="412"/>
      <c r="DCE342" s="412"/>
      <c r="DCF342" s="412"/>
      <c r="DCG342" s="412"/>
      <c r="DCH342" s="412"/>
      <c r="DCI342" s="412"/>
      <c r="DCJ342" s="412"/>
      <c r="DCK342" s="412"/>
      <c r="DCL342" s="412"/>
      <c r="DCM342" s="412"/>
      <c r="DCN342" s="412"/>
      <c r="DCO342" s="412"/>
      <c r="DCP342" s="412"/>
      <c r="DCQ342" s="412"/>
      <c r="DCR342" s="412"/>
      <c r="DCS342" s="412"/>
      <c r="DCT342" s="412"/>
      <c r="DCU342" s="412"/>
      <c r="DCV342" s="412"/>
      <c r="DCW342" s="412"/>
      <c r="DCX342" s="412"/>
      <c r="DCY342" s="412"/>
      <c r="DCZ342" s="412"/>
      <c r="DDA342" s="412"/>
      <c r="DDB342" s="412"/>
      <c r="DDC342" s="412"/>
      <c r="DDD342" s="412"/>
      <c r="DDE342" s="412"/>
      <c r="DDF342" s="412"/>
      <c r="DDG342" s="412"/>
      <c r="DDH342" s="412"/>
      <c r="DDI342" s="412"/>
      <c r="DDJ342" s="412"/>
      <c r="DDK342" s="412"/>
      <c r="DDL342" s="412"/>
      <c r="DDM342" s="412"/>
      <c r="DDN342" s="412"/>
      <c r="DDO342" s="412"/>
      <c r="DDP342" s="412"/>
      <c r="DDQ342" s="412"/>
      <c r="DDR342" s="412"/>
      <c r="DDS342" s="412"/>
      <c r="DDT342" s="412"/>
      <c r="DDU342" s="412"/>
      <c r="DDV342" s="413"/>
      <c r="DDW342" s="413"/>
      <c r="DDX342" s="413"/>
      <c r="DDY342" s="413"/>
      <c r="DDZ342" s="413"/>
      <c r="DEA342" s="413"/>
      <c r="DEB342" s="413"/>
      <c r="DEC342" s="413"/>
      <c r="DED342" s="413"/>
      <c r="DEE342" s="413"/>
      <c r="DEF342" s="413"/>
      <c r="DEG342" s="413"/>
      <c r="DEH342" s="413"/>
      <c r="DEI342" s="413"/>
      <c r="DEJ342" s="413"/>
      <c r="DEK342" s="413"/>
      <c r="DEL342" s="413"/>
      <c r="DEM342" s="413"/>
      <c r="DEN342" s="413"/>
      <c r="DEO342" s="413"/>
      <c r="DEP342" s="413"/>
      <c r="DEQ342" s="413"/>
      <c r="DER342" s="413"/>
      <c r="DES342" s="413"/>
      <c r="DET342" s="414"/>
      <c r="DEU342" s="414"/>
      <c r="DEV342" s="414"/>
      <c r="DEW342" s="414"/>
      <c r="DEX342" s="414"/>
      <c r="DEY342" s="413"/>
      <c r="DEZ342" s="413"/>
      <c r="DFA342" s="414"/>
      <c r="DFB342" s="414"/>
      <c r="DFC342" s="413"/>
      <c r="DFD342" s="413"/>
      <c r="DFE342" s="414"/>
      <c r="DFF342" s="414"/>
      <c r="DFG342" s="413"/>
      <c r="DFH342" s="413"/>
      <c r="DFI342" s="413"/>
      <c r="DFJ342" s="413"/>
      <c r="DFK342" s="413"/>
      <c r="DFL342" s="413"/>
      <c r="DFM342" s="413"/>
      <c r="DFN342" s="414"/>
      <c r="DFO342" s="414"/>
      <c r="DFP342" s="413"/>
      <c r="DFQ342" s="413"/>
      <c r="DFR342" s="414"/>
      <c r="DFS342" s="414"/>
      <c r="DFT342" s="413"/>
      <c r="DFU342" s="413"/>
      <c r="DFV342" s="413"/>
      <c r="DFW342" s="413"/>
      <c r="DFX342" s="413"/>
      <c r="DFY342" s="407"/>
      <c r="DFZ342" s="439"/>
      <c r="DGA342" s="413"/>
      <c r="DGB342" s="413"/>
      <c r="DGC342" s="413"/>
      <c r="DGD342" s="413"/>
      <c r="DGE342" s="413"/>
      <c r="DGF342" s="413"/>
      <c r="DGG342" s="413"/>
      <c r="DGH342" s="412"/>
      <c r="DGI342" s="412"/>
      <c r="DGJ342" s="412"/>
      <c r="DGK342" s="412"/>
      <c r="DGL342" s="412"/>
      <c r="DGM342" s="412"/>
      <c r="DGN342" s="412"/>
      <c r="DGO342" s="412"/>
      <c r="DGP342" s="412"/>
      <c r="DGQ342" s="412"/>
      <c r="DGR342" s="412"/>
      <c r="DGS342" s="412"/>
      <c r="DGT342" s="412"/>
      <c r="DGU342" s="412"/>
      <c r="DGV342" s="412"/>
      <c r="DGW342" s="412"/>
      <c r="DGX342" s="412"/>
      <c r="DGY342" s="412"/>
      <c r="DGZ342" s="412"/>
      <c r="DHA342" s="412"/>
      <c r="DHB342" s="412"/>
      <c r="DHC342" s="412"/>
      <c r="DHD342" s="412"/>
      <c r="DHE342" s="412"/>
      <c r="DHF342" s="412"/>
      <c r="DHG342" s="412"/>
      <c r="DHH342" s="412"/>
      <c r="DHI342" s="412"/>
      <c r="DHJ342" s="412"/>
      <c r="DHK342" s="412"/>
      <c r="DHL342" s="412"/>
      <c r="DHM342" s="412"/>
      <c r="DHN342" s="412"/>
      <c r="DHO342" s="412"/>
      <c r="DHP342" s="412"/>
      <c r="DHQ342" s="412"/>
      <c r="DHR342" s="412"/>
      <c r="DHS342" s="412"/>
      <c r="DHT342" s="412"/>
      <c r="DHU342" s="412"/>
      <c r="DHV342" s="412"/>
      <c r="DHW342" s="412"/>
      <c r="DHX342" s="412"/>
      <c r="DHY342" s="412"/>
      <c r="DHZ342" s="413"/>
      <c r="DIA342" s="413"/>
      <c r="DIB342" s="413"/>
      <c r="DIC342" s="413"/>
      <c r="DID342" s="413"/>
      <c r="DIE342" s="413"/>
      <c r="DIF342" s="413"/>
      <c r="DIG342" s="413"/>
      <c r="DIH342" s="413"/>
      <c r="DII342" s="413"/>
      <c r="DIJ342" s="413"/>
      <c r="DIK342" s="413"/>
      <c r="DIL342" s="413"/>
      <c r="DIM342" s="413"/>
      <c r="DIN342" s="413"/>
      <c r="DIO342" s="413"/>
      <c r="DIP342" s="413"/>
      <c r="DIQ342" s="413"/>
      <c r="DIR342" s="413"/>
      <c r="DIS342" s="413"/>
      <c r="DIT342" s="413"/>
      <c r="DIU342" s="413"/>
      <c r="DIV342" s="413"/>
      <c r="DIW342" s="413"/>
      <c r="DIX342" s="414"/>
      <c r="DIY342" s="414"/>
      <c r="DIZ342" s="414"/>
      <c r="DJA342" s="414"/>
      <c r="DJB342" s="414"/>
      <c r="DJC342" s="413"/>
      <c r="DJD342" s="413"/>
      <c r="DJE342" s="414"/>
      <c r="DJF342" s="414"/>
      <c r="DJG342" s="413"/>
      <c r="DJH342" s="413"/>
      <c r="DJI342" s="414"/>
      <c r="DJJ342" s="414"/>
      <c r="DJK342" s="413"/>
      <c r="DJL342" s="413"/>
      <c r="DJM342" s="413"/>
      <c r="DJN342" s="413"/>
      <c r="DJO342" s="413"/>
      <c r="DJP342" s="413"/>
      <c r="DJQ342" s="413"/>
      <c r="DJR342" s="414"/>
      <c r="DJS342" s="414"/>
      <c r="DJT342" s="413"/>
      <c r="DJU342" s="413"/>
      <c r="DJV342" s="414"/>
      <c r="DJW342" s="414"/>
      <c r="DJX342" s="413"/>
      <c r="DJY342" s="413"/>
      <c r="DJZ342" s="413"/>
      <c r="DKA342" s="413"/>
      <c r="DKB342" s="413"/>
      <c r="DKC342" s="407"/>
      <c r="DKD342" s="439"/>
      <c r="DKE342" s="413"/>
      <c r="DKF342" s="413"/>
      <c r="DKG342" s="413"/>
      <c r="DKH342" s="413"/>
      <c r="DKI342" s="413"/>
      <c r="DKJ342" s="413"/>
      <c r="DKK342" s="413"/>
      <c r="DKL342" s="412"/>
      <c r="DKM342" s="412"/>
      <c r="DKN342" s="412"/>
      <c r="DKO342" s="412"/>
      <c r="DKP342" s="412"/>
      <c r="DKQ342" s="412"/>
      <c r="DKR342" s="412"/>
      <c r="DKS342" s="412"/>
      <c r="DKT342" s="412"/>
      <c r="DKU342" s="412"/>
      <c r="DKV342" s="412"/>
      <c r="DKW342" s="412"/>
      <c r="DKX342" s="412"/>
      <c r="DKY342" s="412"/>
      <c r="DKZ342" s="412"/>
      <c r="DLA342" s="412"/>
      <c r="DLB342" s="412"/>
      <c r="DLC342" s="412"/>
      <c r="DLD342" s="412"/>
      <c r="DLE342" s="412"/>
      <c r="DLF342" s="412"/>
      <c r="DLG342" s="412"/>
      <c r="DLH342" s="412"/>
      <c r="DLI342" s="412"/>
      <c r="DLJ342" s="412"/>
      <c r="DLK342" s="412"/>
      <c r="DLL342" s="412"/>
      <c r="DLM342" s="412"/>
      <c r="DLN342" s="412"/>
      <c r="DLO342" s="412"/>
      <c r="DLP342" s="412"/>
      <c r="DLQ342" s="412"/>
      <c r="DLR342" s="412"/>
      <c r="DLS342" s="412"/>
      <c r="DLT342" s="412"/>
      <c r="DLU342" s="412"/>
      <c r="DLV342" s="412"/>
      <c r="DLW342" s="412"/>
      <c r="DLX342" s="412"/>
      <c r="DLY342" s="412"/>
      <c r="DLZ342" s="412"/>
      <c r="DMA342" s="412"/>
      <c r="DMB342" s="412"/>
      <c r="DMC342" s="412"/>
      <c r="DMD342" s="413"/>
      <c r="DME342" s="413"/>
      <c r="DMF342" s="413"/>
      <c r="DMG342" s="413"/>
      <c r="DMH342" s="413"/>
      <c r="DMI342" s="413"/>
      <c r="DMJ342" s="413"/>
      <c r="DMK342" s="413"/>
      <c r="DML342" s="413"/>
      <c r="DMM342" s="413"/>
      <c r="DMN342" s="413"/>
      <c r="DMO342" s="413"/>
      <c r="DMP342" s="413"/>
      <c r="DMQ342" s="413"/>
      <c r="DMR342" s="413"/>
      <c r="DMS342" s="413"/>
      <c r="DMT342" s="413"/>
      <c r="DMU342" s="413"/>
      <c r="DMV342" s="413"/>
      <c r="DMW342" s="413"/>
      <c r="DMX342" s="413"/>
      <c r="DMY342" s="413"/>
      <c r="DMZ342" s="413"/>
      <c r="DNA342" s="413"/>
      <c r="DNB342" s="414"/>
      <c r="DNC342" s="414"/>
      <c r="DND342" s="414"/>
      <c r="DNE342" s="414"/>
      <c r="DNF342" s="414"/>
      <c r="DNG342" s="413"/>
      <c r="DNH342" s="413"/>
      <c r="DNI342" s="414"/>
      <c r="DNJ342" s="414"/>
      <c r="DNK342" s="413"/>
      <c r="DNL342" s="413"/>
      <c r="DNM342" s="414"/>
      <c r="DNN342" s="414"/>
      <c r="DNO342" s="413"/>
      <c r="DNP342" s="413"/>
      <c r="DNQ342" s="413"/>
      <c r="DNR342" s="413"/>
      <c r="DNS342" s="413"/>
      <c r="DNT342" s="413"/>
      <c r="DNU342" s="413"/>
      <c r="DNV342" s="414"/>
      <c r="DNW342" s="414"/>
      <c r="DNX342" s="413"/>
      <c r="DNY342" s="413"/>
      <c r="DNZ342" s="414"/>
      <c r="DOA342" s="414"/>
      <c r="DOB342" s="413"/>
      <c r="DOC342" s="413"/>
      <c r="DOD342" s="413"/>
      <c r="DOE342" s="413"/>
      <c r="DOF342" s="413"/>
      <c r="DOG342" s="407"/>
      <c r="DOH342" s="439"/>
      <c r="DOI342" s="413"/>
      <c r="DOJ342" s="413"/>
      <c r="DOK342" s="413"/>
      <c r="DOL342" s="413"/>
      <c r="DOM342" s="413"/>
      <c r="DON342" s="413"/>
      <c r="DOO342" s="413"/>
      <c r="DOP342" s="412"/>
      <c r="DOQ342" s="412"/>
      <c r="DOR342" s="412"/>
      <c r="DOS342" s="412"/>
      <c r="DOT342" s="412"/>
      <c r="DOU342" s="412"/>
      <c r="DOV342" s="412"/>
      <c r="DOW342" s="412"/>
      <c r="DOX342" s="412"/>
      <c r="DOY342" s="412"/>
      <c r="DOZ342" s="412"/>
      <c r="DPA342" s="412"/>
      <c r="DPB342" s="412"/>
      <c r="DPC342" s="412"/>
      <c r="DPD342" s="412"/>
      <c r="DPE342" s="412"/>
      <c r="DPF342" s="412"/>
      <c r="DPG342" s="412"/>
      <c r="DPH342" s="412"/>
      <c r="DPI342" s="412"/>
      <c r="DPJ342" s="412"/>
      <c r="DPK342" s="412"/>
      <c r="DPL342" s="412"/>
      <c r="DPM342" s="412"/>
      <c r="DPN342" s="412"/>
      <c r="DPO342" s="412"/>
      <c r="DPP342" s="412"/>
      <c r="DPQ342" s="412"/>
      <c r="DPR342" s="412"/>
      <c r="DPS342" s="412"/>
      <c r="DPT342" s="412"/>
      <c r="DPU342" s="412"/>
      <c r="DPV342" s="412"/>
      <c r="DPW342" s="412"/>
      <c r="DPX342" s="412"/>
      <c r="DPY342" s="412"/>
      <c r="DPZ342" s="412"/>
      <c r="DQA342" s="412"/>
      <c r="DQB342" s="412"/>
      <c r="DQC342" s="412"/>
      <c r="DQD342" s="412"/>
      <c r="DQE342" s="412"/>
      <c r="DQF342" s="412"/>
      <c r="DQG342" s="412"/>
      <c r="DQH342" s="413"/>
      <c r="DQI342" s="413"/>
      <c r="DQJ342" s="413"/>
      <c r="DQK342" s="413"/>
      <c r="DQL342" s="413"/>
      <c r="DQM342" s="413"/>
      <c r="DQN342" s="413"/>
      <c r="DQO342" s="413"/>
      <c r="DQP342" s="413"/>
      <c r="DQQ342" s="413"/>
      <c r="DQR342" s="413"/>
      <c r="DQS342" s="413"/>
      <c r="DQT342" s="413"/>
      <c r="DQU342" s="413"/>
      <c r="DQV342" s="413"/>
      <c r="DQW342" s="413"/>
      <c r="DQX342" s="413"/>
      <c r="DQY342" s="413"/>
      <c r="DQZ342" s="413"/>
      <c r="DRA342" s="413"/>
      <c r="DRB342" s="413"/>
      <c r="DRC342" s="413"/>
      <c r="DRD342" s="413"/>
      <c r="DRE342" s="413"/>
      <c r="DRF342" s="414"/>
      <c r="DRG342" s="414"/>
      <c r="DRH342" s="414"/>
      <c r="DRI342" s="414"/>
      <c r="DRJ342" s="414"/>
      <c r="DRK342" s="413"/>
      <c r="DRL342" s="413"/>
      <c r="DRM342" s="414"/>
      <c r="DRN342" s="414"/>
      <c r="DRO342" s="413"/>
      <c r="DRP342" s="413"/>
      <c r="DRQ342" s="414"/>
      <c r="DRR342" s="414"/>
      <c r="DRS342" s="413"/>
      <c r="DRT342" s="413"/>
      <c r="DRU342" s="413"/>
      <c r="DRV342" s="413"/>
      <c r="DRW342" s="413"/>
      <c r="DRX342" s="413"/>
      <c r="DRY342" s="413"/>
      <c r="DRZ342" s="414"/>
      <c r="DSA342" s="414"/>
      <c r="DSB342" s="413"/>
      <c r="DSC342" s="413"/>
      <c r="DSD342" s="414"/>
      <c r="DSE342" s="414"/>
      <c r="DSF342" s="413"/>
      <c r="DSG342" s="413"/>
      <c r="DSH342" s="413"/>
      <c r="DSI342" s="413"/>
      <c r="DSJ342" s="413"/>
      <c r="DSK342" s="407"/>
      <c r="DSL342" s="439"/>
      <c r="DSM342" s="413"/>
      <c r="DSN342" s="413"/>
      <c r="DSO342" s="413"/>
      <c r="DSP342" s="413"/>
      <c r="DSQ342" s="413"/>
      <c r="DSR342" s="413"/>
      <c r="DSS342" s="413"/>
      <c r="DST342" s="412"/>
      <c r="DSU342" s="412"/>
      <c r="DSV342" s="412"/>
      <c r="DSW342" s="412"/>
      <c r="DSX342" s="412"/>
      <c r="DSY342" s="412"/>
      <c r="DSZ342" s="412"/>
      <c r="DTA342" s="412"/>
      <c r="DTB342" s="412"/>
      <c r="DTC342" s="412"/>
      <c r="DTD342" s="412"/>
      <c r="DTE342" s="412"/>
      <c r="DTF342" s="412"/>
      <c r="DTG342" s="412"/>
      <c r="DTH342" s="412"/>
      <c r="DTI342" s="412"/>
      <c r="DTJ342" s="412"/>
      <c r="DTK342" s="412"/>
      <c r="DTL342" s="412"/>
      <c r="DTM342" s="412"/>
      <c r="DTN342" s="412"/>
      <c r="DTO342" s="412"/>
      <c r="DTP342" s="412"/>
      <c r="DTQ342" s="412"/>
      <c r="DTR342" s="412"/>
      <c r="DTS342" s="412"/>
      <c r="DTT342" s="412"/>
      <c r="DTU342" s="412"/>
      <c r="DTV342" s="412"/>
      <c r="DTW342" s="412"/>
      <c r="DTX342" s="412"/>
      <c r="DTY342" s="412"/>
      <c r="DTZ342" s="412"/>
      <c r="DUA342" s="412"/>
      <c r="DUB342" s="412"/>
      <c r="DUC342" s="412"/>
      <c r="DUD342" s="412"/>
      <c r="DUE342" s="412"/>
      <c r="DUF342" s="412"/>
      <c r="DUG342" s="412"/>
      <c r="DUH342" s="412"/>
      <c r="DUI342" s="412"/>
      <c r="DUJ342" s="412"/>
      <c r="DUK342" s="412"/>
      <c r="DUL342" s="413"/>
      <c r="DUM342" s="413"/>
      <c r="DUN342" s="413"/>
      <c r="DUO342" s="413"/>
      <c r="DUP342" s="413"/>
      <c r="DUQ342" s="413"/>
      <c r="DUR342" s="413"/>
      <c r="DUS342" s="413"/>
      <c r="DUT342" s="413"/>
      <c r="DUU342" s="413"/>
      <c r="DUV342" s="413"/>
      <c r="DUW342" s="413"/>
      <c r="DUX342" s="413"/>
      <c r="DUY342" s="413"/>
      <c r="DUZ342" s="413"/>
      <c r="DVA342" s="413"/>
      <c r="DVB342" s="413"/>
      <c r="DVC342" s="413"/>
      <c r="DVD342" s="413"/>
      <c r="DVE342" s="413"/>
      <c r="DVF342" s="413"/>
      <c r="DVG342" s="413"/>
      <c r="DVH342" s="413"/>
      <c r="DVI342" s="413"/>
      <c r="DVJ342" s="414"/>
      <c r="DVK342" s="414"/>
      <c r="DVL342" s="414"/>
      <c r="DVM342" s="414"/>
      <c r="DVN342" s="414"/>
      <c r="DVO342" s="413"/>
      <c r="DVP342" s="413"/>
      <c r="DVQ342" s="414"/>
      <c r="DVR342" s="414"/>
      <c r="DVS342" s="413"/>
      <c r="DVT342" s="413"/>
      <c r="DVU342" s="414"/>
      <c r="DVV342" s="414"/>
      <c r="DVW342" s="413"/>
      <c r="DVX342" s="413"/>
      <c r="DVY342" s="413"/>
      <c r="DVZ342" s="413"/>
      <c r="DWA342" s="413"/>
      <c r="DWB342" s="413"/>
      <c r="DWC342" s="413"/>
      <c r="DWD342" s="414"/>
      <c r="DWE342" s="414"/>
      <c r="DWF342" s="413"/>
      <c r="DWG342" s="413"/>
      <c r="DWH342" s="414"/>
      <c r="DWI342" s="414"/>
      <c r="DWJ342" s="413"/>
      <c r="DWK342" s="413"/>
      <c r="DWL342" s="413"/>
      <c r="DWM342" s="413"/>
      <c r="DWN342" s="413"/>
      <c r="DWO342" s="407"/>
      <c r="DWP342" s="439"/>
      <c r="DWQ342" s="413"/>
      <c r="DWR342" s="413"/>
      <c r="DWS342" s="413"/>
      <c r="DWT342" s="413"/>
      <c r="DWU342" s="413"/>
      <c r="DWV342" s="413"/>
      <c r="DWW342" s="413"/>
      <c r="DWX342" s="412"/>
      <c r="DWY342" s="412"/>
      <c r="DWZ342" s="412"/>
      <c r="DXA342" s="412"/>
      <c r="DXB342" s="412"/>
      <c r="DXC342" s="412"/>
      <c r="DXD342" s="412"/>
      <c r="DXE342" s="412"/>
      <c r="DXF342" s="412"/>
      <c r="DXG342" s="412"/>
      <c r="DXH342" s="412"/>
      <c r="DXI342" s="412"/>
      <c r="DXJ342" s="412"/>
      <c r="DXK342" s="412"/>
      <c r="DXL342" s="412"/>
      <c r="DXM342" s="412"/>
      <c r="DXN342" s="412"/>
      <c r="DXO342" s="412"/>
      <c r="DXP342" s="412"/>
      <c r="DXQ342" s="412"/>
      <c r="DXR342" s="412"/>
      <c r="DXS342" s="412"/>
      <c r="DXT342" s="412"/>
      <c r="DXU342" s="412"/>
      <c r="DXV342" s="412"/>
      <c r="DXW342" s="412"/>
      <c r="DXX342" s="412"/>
      <c r="DXY342" s="412"/>
      <c r="DXZ342" s="412"/>
      <c r="DYA342" s="412"/>
      <c r="DYB342" s="412"/>
      <c r="DYC342" s="412"/>
      <c r="DYD342" s="412"/>
      <c r="DYE342" s="412"/>
      <c r="DYF342" s="412"/>
      <c r="DYG342" s="412"/>
      <c r="DYH342" s="412"/>
      <c r="DYI342" s="412"/>
      <c r="DYJ342" s="412"/>
      <c r="DYK342" s="412"/>
      <c r="DYL342" s="412"/>
      <c r="DYM342" s="412"/>
      <c r="DYN342" s="412"/>
      <c r="DYO342" s="412"/>
      <c r="DYP342" s="413"/>
      <c r="DYQ342" s="413"/>
      <c r="DYR342" s="413"/>
      <c r="DYS342" s="413"/>
      <c r="DYT342" s="413"/>
      <c r="DYU342" s="413"/>
      <c r="DYV342" s="413"/>
      <c r="DYW342" s="413"/>
      <c r="DYX342" s="413"/>
      <c r="DYY342" s="413"/>
      <c r="DYZ342" s="413"/>
      <c r="DZA342" s="413"/>
      <c r="DZB342" s="413"/>
      <c r="DZC342" s="413"/>
      <c r="DZD342" s="413"/>
      <c r="DZE342" s="413"/>
      <c r="DZF342" s="413"/>
      <c r="DZG342" s="413"/>
      <c r="DZH342" s="413"/>
      <c r="DZI342" s="413"/>
      <c r="DZJ342" s="413"/>
      <c r="DZK342" s="413"/>
      <c r="DZL342" s="413"/>
      <c r="DZM342" s="413"/>
      <c r="DZN342" s="414"/>
      <c r="DZO342" s="414"/>
      <c r="DZP342" s="414"/>
      <c r="DZQ342" s="414"/>
      <c r="DZR342" s="414"/>
      <c r="DZS342" s="413"/>
      <c r="DZT342" s="413"/>
      <c r="DZU342" s="414"/>
      <c r="DZV342" s="414"/>
      <c r="DZW342" s="413"/>
      <c r="DZX342" s="413"/>
      <c r="DZY342" s="414"/>
      <c r="DZZ342" s="414"/>
      <c r="EAA342" s="413"/>
      <c r="EAB342" s="413"/>
      <c r="EAC342" s="413"/>
      <c r="EAD342" s="413"/>
      <c r="EAE342" s="413"/>
      <c r="EAF342" s="413"/>
      <c r="EAG342" s="413"/>
      <c r="EAH342" s="414"/>
      <c r="EAI342" s="414"/>
      <c r="EAJ342" s="413"/>
      <c r="EAK342" s="413"/>
      <c r="EAL342" s="414"/>
      <c r="EAM342" s="414"/>
      <c r="EAN342" s="413"/>
      <c r="EAO342" s="413"/>
      <c r="EAP342" s="413"/>
      <c r="EAQ342" s="413"/>
      <c r="EAR342" s="413"/>
      <c r="EAS342" s="407"/>
      <c r="EAT342" s="439"/>
      <c r="EAU342" s="413"/>
      <c r="EAV342" s="413"/>
      <c r="EAW342" s="413"/>
      <c r="EAX342" s="413"/>
      <c r="EAY342" s="413"/>
      <c r="EAZ342" s="413"/>
      <c r="EBA342" s="413"/>
      <c r="EBB342" s="412"/>
      <c r="EBC342" s="412"/>
      <c r="EBD342" s="412"/>
      <c r="EBE342" s="412"/>
      <c r="EBF342" s="412"/>
      <c r="EBG342" s="412"/>
      <c r="EBH342" s="412"/>
      <c r="EBI342" s="412"/>
      <c r="EBJ342" s="412"/>
      <c r="EBK342" s="412"/>
      <c r="EBL342" s="412"/>
      <c r="EBM342" s="412"/>
      <c r="EBN342" s="412"/>
      <c r="EBO342" s="412"/>
      <c r="EBP342" s="412"/>
      <c r="EBQ342" s="412"/>
      <c r="EBR342" s="412"/>
      <c r="EBS342" s="412"/>
      <c r="EBT342" s="412"/>
      <c r="EBU342" s="412"/>
      <c r="EBV342" s="412"/>
      <c r="EBW342" s="412"/>
      <c r="EBX342" s="412"/>
      <c r="EBY342" s="412"/>
      <c r="EBZ342" s="412"/>
      <c r="ECA342" s="412"/>
      <c r="ECB342" s="412"/>
      <c r="ECC342" s="412"/>
      <c r="ECD342" s="412"/>
      <c r="ECE342" s="412"/>
      <c r="ECF342" s="412"/>
      <c r="ECG342" s="412"/>
      <c r="ECH342" s="412"/>
      <c r="ECI342" s="412"/>
      <c r="ECJ342" s="412"/>
      <c r="ECK342" s="412"/>
      <c r="ECL342" s="412"/>
      <c r="ECM342" s="412"/>
      <c r="ECN342" s="412"/>
      <c r="ECO342" s="412"/>
      <c r="ECP342" s="412"/>
      <c r="ECQ342" s="412"/>
      <c r="ECR342" s="412"/>
      <c r="ECS342" s="412"/>
      <c r="ECT342" s="413"/>
      <c r="ECU342" s="413"/>
      <c r="ECV342" s="413"/>
      <c r="ECW342" s="413"/>
      <c r="ECX342" s="413"/>
      <c r="ECY342" s="413"/>
      <c r="ECZ342" s="413"/>
      <c r="EDA342" s="413"/>
      <c r="EDB342" s="413"/>
      <c r="EDC342" s="413"/>
      <c r="EDD342" s="413"/>
      <c r="EDE342" s="413"/>
      <c r="EDF342" s="413"/>
      <c r="EDG342" s="413"/>
      <c r="EDH342" s="413"/>
      <c r="EDI342" s="413"/>
      <c r="EDJ342" s="413"/>
      <c r="EDK342" s="413"/>
      <c r="EDL342" s="413"/>
      <c r="EDM342" s="413"/>
      <c r="EDN342" s="413"/>
      <c r="EDO342" s="413"/>
      <c r="EDP342" s="413"/>
      <c r="EDQ342" s="413"/>
      <c r="EDR342" s="414"/>
      <c r="EDS342" s="414"/>
      <c r="EDT342" s="414"/>
      <c r="EDU342" s="414"/>
      <c r="EDV342" s="414"/>
      <c r="EDW342" s="413"/>
      <c r="EDX342" s="413"/>
      <c r="EDY342" s="414"/>
      <c r="EDZ342" s="414"/>
      <c r="EEA342" s="413"/>
      <c r="EEB342" s="413"/>
      <c r="EEC342" s="414"/>
      <c r="EED342" s="414"/>
      <c r="EEE342" s="413"/>
      <c r="EEF342" s="413"/>
      <c r="EEG342" s="413"/>
      <c r="EEH342" s="413"/>
      <c r="EEI342" s="413"/>
      <c r="EEJ342" s="413"/>
      <c r="EEK342" s="413"/>
      <c r="EEL342" s="414"/>
      <c r="EEM342" s="414"/>
      <c r="EEN342" s="413"/>
      <c r="EEO342" s="413"/>
      <c r="EEP342" s="414"/>
      <c r="EEQ342" s="414"/>
      <c r="EER342" s="413"/>
      <c r="EES342" s="413"/>
      <c r="EET342" s="413"/>
      <c r="EEU342" s="413"/>
      <c r="EEV342" s="413"/>
      <c r="EEW342" s="407"/>
      <c r="EEX342" s="439"/>
      <c r="EEY342" s="413"/>
      <c r="EEZ342" s="413"/>
      <c r="EFA342" s="413"/>
      <c r="EFB342" s="413"/>
      <c r="EFC342" s="413"/>
      <c r="EFD342" s="413"/>
      <c r="EFE342" s="413"/>
      <c r="EFF342" s="412"/>
      <c r="EFG342" s="412"/>
      <c r="EFH342" s="412"/>
      <c r="EFI342" s="412"/>
      <c r="EFJ342" s="412"/>
      <c r="EFK342" s="412"/>
      <c r="EFL342" s="412"/>
      <c r="EFM342" s="412"/>
      <c r="EFN342" s="412"/>
      <c r="EFO342" s="412"/>
      <c r="EFP342" s="412"/>
      <c r="EFQ342" s="412"/>
      <c r="EFR342" s="412"/>
      <c r="EFS342" s="412"/>
      <c r="EFT342" s="412"/>
      <c r="EFU342" s="412"/>
      <c r="EFV342" s="412"/>
      <c r="EFW342" s="412"/>
      <c r="EFX342" s="412"/>
      <c r="EFY342" s="412"/>
      <c r="EFZ342" s="412"/>
      <c r="EGA342" s="412"/>
      <c r="EGB342" s="412"/>
      <c r="EGC342" s="412"/>
      <c r="EGD342" s="412"/>
      <c r="EGE342" s="412"/>
      <c r="EGF342" s="412"/>
      <c r="EGG342" s="412"/>
      <c r="EGH342" s="412"/>
      <c r="EGI342" s="412"/>
      <c r="EGJ342" s="412"/>
      <c r="EGK342" s="412"/>
      <c r="EGL342" s="412"/>
      <c r="EGM342" s="412"/>
      <c r="EGN342" s="412"/>
      <c r="EGO342" s="412"/>
      <c r="EGP342" s="412"/>
      <c r="EGQ342" s="412"/>
      <c r="EGR342" s="412"/>
      <c r="EGS342" s="412"/>
      <c r="EGT342" s="412"/>
      <c r="EGU342" s="412"/>
      <c r="EGV342" s="412"/>
      <c r="EGW342" s="412"/>
      <c r="EGX342" s="413"/>
      <c r="EGY342" s="413"/>
      <c r="EGZ342" s="413"/>
      <c r="EHA342" s="413"/>
      <c r="EHB342" s="413"/>
      <c r="EHC342" s="413"/>
      <c r="EHD342" s="413"/>
      <c r="EHE342" s="413"/>
      <c r="EHF342" s="413"/>
      <c r="EHG342" s="413"/>
      <c r="EHH342" s="413"/>
      <c r="EHI342" s="413"/>
      <c r="EHJ342" s="413"/>
      <c r="EHK342" s="413"/>
      <c r="EHL342" s="413"/>
      <c r="EHM342" s="413"/>
      <c r="EHN342" s="413"/>
      <c r="EHO342" s="413"/>
      <c r="EHP342" s="413"/>
      <c r="EHQ342" s="413"/>
      <c r="EHR342" s="413"/>
      <c r="EHS342" s="413"/>
      <c r="EHT342" s="413"/>
      <c r="EHU342" s="413"/>
      <c r="EHV342" s="414"/>
      <c r="EHW342" s="414"/>
      <c r="EHX342" s="414"/>
      <c r="EHY342" s="414"/>
      <c r="EHZ342" s="414"/>
      <c r="EIA342" s="413"/>
      <c r="EIB342" s="413"/>
      <c r="EIC342" s="414"/>
      <c r="EID342" s="414"/>
      <c r="EIE342" s="413"/>
      <c r="EIF342" s="413"/>
      <c r="EIG342" s="414"/>
      <c r="EIH342" s="414"/>
      <c r="EII342" s="413"/>
      <c r="EIJ342" s="413"/>
      <c r="EIK342" s="413"/>
      <c r="EIL342" s="413"/>
      <c r="EIM342" s="413"/>
      <c r="EIN342" s="413"/>
      <c r="EIO342" s="413"/>
      <c r="EIP342" s="414"/>
      <c r="EIQ342" s="414"/>
      <c r="EIR342" s="413"/>
      <c r="EIS342" s="413"/>
      <c r="EIT342" s="414"/>
      <c r="EIU342" s="414"/>
      <c r="EIV342" s="413"/>
      <c r="EIW342" s="413"/>
      <c r="EIX342" s="413"/>
      <c r="EIY342" s="413"/>
      <c r="EIZ342" s="413"/>
      <c r="EJA342" s="407"/>
      <c r="EJB342" s="439"/>
      <c r="EJC342" s="413"/>
      <c r="EJD342" s="413"/>
      <c r="EJE342" s="413"/>
      <c r="EJF342" s="413"/>
      <c r="EJG342" s="413"/>
      <c r="EJH342" s="413"/>
      <c r="EJI342" s="413"/>
      <c r="EJJ342" s="412"/>
      <c r="EJK342" s="412"/>
      <c r="EJL342" s="412"/>
      <c r="EJM342" s="412"/>
      <c r="EJN342" s="412"/>
      <c r="EJO342" s="412"/>
      <c r="EJP342" s="412"/>
      <c r="EJQ342" s="412"/>
      <c r="EJR342" s="412"/>
      <c r="EJS342" s="412"/>
      <c r="EJT342" s="412"/>
      <c r="EJU342" s="412"/>
      <c r="EJV342" s="412"/>
      <c r="EJW342" s="412"/>
      <c r="EJX342" s="412"/>
      <c r="EJY342" s="412"/>
      <c r="EJZ342" s="412"/>
      <c r="EKA342" s="412"/>
      <c r="EKB342" s="412"/>
      <c r="EKC342" s="412"/>
      <c r="EKD342" s="412"/>
      <c r="EKE342" s="412"/>
      <c r="EKF342" s="412"/>
      <c r="EKG342" s="412"/>
      <c r="EKH342" s="412"/>
      <c r="EKI342" s="412"/>
      <c r="EKJ342" s="412"/>
      <c r="EKK342" s="412"/>
      <c r="EKL342" s="412"/>
      <c r="EKM342" s="412"/>
      <c r="EKN342" s="412"/>
      <c r="EKO342" s="412"/>
      <c r="EKP342" s="412"/>
      <c r="EKQ342" s="412"/>
      <c r="EKR342" s="412"/>
      <c r="EKS342" s="412"/>
      <c r="EKT342" s="412"/>
      <c r="EKU342" s="412"/>
      <c r="EKV342" s="412"/>
      <c r="EKW342" s="412"/>
      <c r="EKX342" s="412"/>
      <c r="EKY342" s="412"/>
      <c r="EKZ342" s="412"/>
      <c r="ELA342" s="412"/>
      <c r="ELB342" s="413"/>
      <c r="ELC342" s="413"/>
      <c r="ELD342" s="413"/>
      <c r="ELE342" s="413"/>
      <c r="ELF342" s="413"/>
      <c r="ELG342" s="413"/>
      <c r="ELH342" s="413"/>
      <c r="ELI342" s="413"/>
      <c r="ELJ342" s="413"/>
      <c r="ELK342" s="413"/>
      <c r="ELL342" s="413"/>
      <c r="ELM342" s="413"/>
      <c r="ELN342" s="413"/>
      <c r="ELO342" s="413"/>
      <c r="ELP342" s="413"/>
      <c r="ELQ342" s="413"/>
      <c r="ELR342" s="413"/>
      <c r="ELS342" s="413"/>
      <c r="ELT342" s="413"/>
      <c r="ELU342" s="413"/>
      <c r="ELV342" s="413"/>
      <c r="ELW342" s="413"/>
      <c r="ELX342" s="413"/>
      <c r="ELY342" s="413"/>
      <c r="ELZ342" s="414"/>
      <c r="EMA342" s="414"/>
      <c r="EMB342" s="414"/>
      <c r="EMC342" s="414"/>
      <c r="EMD342" s="414"/>
      <c r="EME342" s="413"/>
      <c r="EMF342" s="413"/>
      <c r="EMG342" s="414"/>
      <c r="EMH342" s="414"/>
      <c r="EMI342" s="413"/>
      <c r="EMJ342" s="413"/>
      <c r="EMK342" s="414"/>
      <c r="EML342" s="414"/>
      <c r="EMM342" s="413"/>
      <c r="EMN342" s="413"/>
      <c r="EMO342" s="413"/>
      <c r="EMP342" s="413"/>
      <c r="EMQ342" s="413"/>
      <c r="EMR342" s="413"/>
      <c r="EMS342" s="413"/>
      <c r="EMT342" s="414"/>
      <c r="EMU342" s="414"/>
      <c r="EMV342" s="413"/>
      <c r="EMW342" s="413"/>
      <c r="EMX342" s="414"/>
      <c r="EMY342" s="414"/>
      <c r="EMZ342" s="413"/>
      <c r="ENA342" s="413"/>
      <c r="ENB342" s="413"/>
      <c r="ENC342" s="413"/>
      <c r="END342" s="413"/>
      <c r="ENE342" s="407"/>
      <c r="ENF342" s="439"/>
      <c r="ENG342" s="413"/>
      <c r="ENH342" s="413"/>
      <c r="ENI342" s="413"/>
      <c r="ENJ342" s="413"/>
      <c r="ENK342" s="413"/>
      <c r="ENL342" s="413"/>
      <c r="ENM342" s="413"/>
      <c r="ENN342" s="412"/>
      <c r="ENO342" s="412"/>
      <c r="ENP342" s="412"/>
      <c r="ENQ342" s="412"/>
      <c r="ENR342" s="412"/>
      <c r="ENS342" s="412"/>
      <c r="ENT342" s="412"/>
      <c r="ENU342" s="412"/>
      <c r="ENV342" s="412"/>
      <c r="ENW342" s="412"/>
      <c r="ENX342" s="412"/>
      <c r="ENY342" s="412"/>
      <c r="ENZ342" s="412"/>
      <c r="EOA342" s="412"/>
      <c r="EOB342" s="412"/>
      <c r="EOC342" s="412"/>
      <c r="EOD342" s="412"/>
      <c r="EOE342" s="412"/>
      <c r="EOF342" s="412"/>
      <c r="EOG342" s="412"/>
      <c r="EOH342" s="412"/>
      <c r="EOI342" s="412"/>
      <c r="EOJ342" s="412"/>
      <c r="EOK342" s="412"/>
      <c r="EOL342" s="412"/>
      <c r="EOM342" s="412"/>
      <c r="EON342" s="412"/>
      <c r="EOO342" s="412"/>
      <c r="EOP342" s="412"/>
      <c r="EOQ342" s="412"/>
      <c r="EOR342" s="412"/>
      <c r="EOS342" s="412"/>
      <c r="EOT342" s="412"/>
      <c r="EOU342" s="412"/>
      <c r="EOV342" s="412"/>
      <c r="EOW342" s="412"/>
      <c r="EOX342" s="412"/>
      <c r="EOY342" s="412"/>
      <c r="EOZ342" s="412"/>
      <c r="EPA342" s="412"/>
      <c r="EPB342" s="412"/>
      <c r="EPC342" s="412"/>
      <c r="EPD342" s="412"/>
      <c r="EPE342" s="412"/>
      <c r="EPF342" s="413"/>
      <c r="EPG342" s="413"/>
      <c r="EPH342" s="413"/>
      <c r="EPI342" s="413"/>
      <c r="EPJ342" s="413"/>
      <c r="EPK342" s="413"/>
      <c r="EPL342" s="413"/>
      <c r="EPM342" s="413"/>
      <c r="EPN342" s="413"/>
      <c r="EPO342" s="413"/>
      <c r="EPP342" s="413"/>
      <c r="EPQ342" s="413"/>
      <c r="EPR342" s="413"/>
      <c r="EPS342" s="413"/>
      <c r="EPT342" s="413"/>
      <c r="EPU342" s="413"/>
      <c r="EPV342" s="413"/>
      <c r="EPW342" s="413"/>
      <c r="EPX342" s="413"/>
      <c r="EPY342" s="413"/>
      <c r="EPZ342" s="413"/>
      <c r="EQA342" s="413"/>
      <c r="EQB342" s="413"/>
      <c r="EQC342" s="413"/>
      <c r="EQD342" s="414"/>
      <c r="EQE342" s="414"/>
      <c r="EQF342" s="414"/>
      <c r="EQG342" s="414"/>
      <c r="EQH342" s="414"/>
      <c r="EQI342" s="413"/>
      <c r="EQJ342" s="413"/>
      <c r="EQK342" s="414"/>
      <c r="EQL342" s="414"/>
      <c r="EQM342" s="413"/>
      <c r="EQN342" s="413"/>
      <c r="EQO342" s="414"/>
      <c r="EQP342" s="414"/>
      <c r="EQQ342" s="413"/>
      <c r="EQR342" s="413"/>
      <c r="EQS342" s="413"/>
      <c r="EQT342" s="413"/>
      <c r="EQU342" s="413"/>
      <c r="EQV342" s="413"/>
      <c r="EQW342" s="413"/>
      <c r="EQX342" s="414"/>
      <c r="EQY342" s="414"/>
      <c r="EQZ342" s="413"/>
      <c r="ERA342" s="413"/>
      <c r="ERB342" s="414"/>
      <c r="ERC342" s="414"/>
      <c r="ERD342" s="413"/>
      <c r="ERE342" s="413"/>
      <c r="ERF342" s="413"/>
      <c r="ERG342" s="413"/>
      <c r="ERH342" s="413"/>
      <c r="ERI342" s="407"/>
      <c r="ERJ342" s="439"/>
      <c r="ERK342" s="413"/>
      <c r="ERL342" s="413"/>
      <c r="ERM342" s="413"/>
      <c r="ERN342" s="413"/>
      <c r="ERO342" s="413"/>
      <c r="ERP342" s="413"/>
      <c r="ERQ342" s="413"/>
      <c r="ERR342" s="412"/>
      <c r="ERS342" s="412"/>
      <c r="ERT342" s="412"/>
      <c r="ERU342" s="412"/>
      <c r="ERV342" s="412"/>
      <c r="ERW342" s="412"/>
      <c r="ERX342" s="412"/>
      <c r="ERY342" s="412"/>
      <c r="ERZ342" s="412"/>
      <c r="ESA342" s="412"/>
      <c r="ESB342" s="412"/>
      <c r="ESC342" s="412"/>
      <c r="ESD342" s="412"/>
      <c r="ESE342" s="412"/>
      <c r="ESF342" s="412"/>
      <c r="ESG342" s="412"/>
      <c r="ESH342" s="412"/>
      <c r="ESI342" s="412"/>
      <c r="ESJ342" s="412"/>
      <c r="ESK342" s="412"/>
      <c r="ESL342" s="412"/>
      <c r="ESM342" s="412"/>
      <c r="ESN342" s="412"/>
      <c r="ESO342" s="412"/>
      <c r="ESP342" s="412"/>
      <c r="ESQ342" s="412"/>
      <c r="ESR342" s="412"/>
      <c r="ESS342" s="412"/>
      <c r="EST342" s="412"/>
      <c r="ESU342" s="412"/>
      <c r="ESV342" s="412"/>
      <c r="ESW342" s="412"/>
      <c r="ESX342" s="412"/>
      <c r="ESY342" s="412"/>
      <c r="ESZ342" s="412"/>
      <c r="ETA342" s="412"/>
      <c r="ETB342" s="412"/>
      <c r="ETC342" s="412"/>
      <c r="ETD342" s="412"/>
      <c r="ETE342" s="412"/>
      <c r="ETF342" s="412"/>
      <c r="ETG342" s="412"/>
      <c r="ETH342" s="412"/>
      <c r="ETI342" s="412"/>
      <c r="ETJ342" s="413"/>
      <c r="ETK342" s="413"/>
      <c r="ETL342" s="413"/>
      <c r="ETM342" s="413"/>
      <c r="ETN342" s="413"/>
      <c r="ETO342" s="413"/>
      <c r="ETP342" s="413"/>
      <c r="ETQ342" s="413"/>
      <c r="ETR342" s="413"/>
      <c r="ETS342" s="413"/>
      <c r="ETT342" s="413"/>
      <c r="ETU342" s="413"/>
      <c r="ETV342" s="413"/>
      <c r="ETW342" s="413"/>
      <c r="ETX342" s="413"/>
      <c r="ETY342" s="413"/>
      <c r="ETZ342" s="413"/>
      <c r="EUA342" s="413"/>
      <c r="EUB342" s="413"/>
      <c r="EUC342" s="413"/>
      <c r="EUD342" s="413"/>
      <c r="EUE342" s="413"/>
      <c r="EUF342" s="413"/>
      <c r="EUG342" s="413"/>
      <c r="EUH342" s="414"/>
      <c r="EUI342" s="414"/>
      <c r="EUJ342" s="414"/>
      <c r="EUK342" s="414"/>
      <c r="EUL342" s="414"/>
      <c r="EUM342" s="413"/>
      <c r="EUN342" s="413"/>
      <c r="EUO342" s="414"/>
      <c r="EUP342" s="414"/>
      <c r="EUQ342" s="413"/>
      <c r="EUR342" s="413"/>
      <c r="EUS342" s="414"/>
      <c r="EUT342" s="414"/>
      <c r="EUU342" s="413"/>
      <c r="EUV342" s="413"/>
      <c r="EUW342" s="413"/>
      <c r="EUX342" s="413"/>
      <c r="EUY342" s="413"/>
      <c r="EUZ342" s="413"/>
      <c r="EVA342" s="413"/>
      <c r="EVB342" s="414"/>
      <c r="EVC342" s="414"/>
      <c r="EVD342" s="413"/>
      <c r="EVE342" s="413"/>
      <c r="EVF342" s="414"/>
      <c r="EVG342" s="414"/>
      <c r="EVH342" s="413"/>
      <c r="EVI342" s="413"/>
      <c r="EVJ342" s="413"/>
      <c r="EVK342" s="413"/>
      <c r="EVL342" s="413"/>
      <c r="EVM342" s="407"/>
      <c r="EVN342" s="439"/>
      <c r="EVO342" s="413"/>
      <c r="EVP342" s="413"/>
      <c r="EVQ342" s="413"/>
      <c r="EVR342" s="413"/>
      <c r="EVS342" s="413"/>
      <c r="EVT342" s="413"/>
      <c r="EVU342" s="413"/>
      <c r="EVV342" s="412"/>
      <c r="EVW342" s="412"/>
      <c r="EVX342" s="412"/>
      <c r="EVY342" s="412"/>
      <c r="EVZ342" s="412"/>
      <c r="EWA342" s="412"/>
      <c r="EWB342" s="412"/>
      <c r="EWC342" s="412"/>
      <c r="EWD342" s="412"/>
      <c r="EWE342" s="412"/>
      <c r="EWF342" s="412"/>
      <c r="EWG342" s="412"/>
      <c r="EWH342" s="412"/>
      <c r="EWI342" s="412"/>
      <c r="EWJ342" s="412"/>
      <c r="EWK342" s="412"/>
      <c r="EWL342" s="412"/>
      <c r="EWM342" s="412"/>
      <c r="EWN342" s="412"/>
      <c r="EWO342" s="412"/>
      <c r="EWP342" s="412"/>
      <c r="EWQ342" s="412"/>
      <c r="EWR342" s="412"/>
      <c r="EWS342" s="412"/>
      <c r="EWT342" s="412"/>
      <c r="EWU342" s="412"/>
      <c r="EWV342" s="412"/>
      <c r="EWW342" s="412"/>
      <c r="EWX342" s="412"/>
      <c r="EWY342" s="412"/>
      <c r="EWZ342" s="412"/>
      <c r="EXA342" s="412"/>
      <c r="EXB342" s="412"/>
      <c r="EXC342" s="412"/>
      <c r="EXD342" s="412"/>
      <c r="EXE342" s="412"/>
      <c r="EXF342" s="412"/>
      <c r="EXG342" s="412"/>
      <c r="EXH342" s="412"/>
      <c r="EXI342" s="412"/>
      <c r="EXJ342" s="412"/>
      <c r="EXK342" s="412"/>
      <c r="EXL342" s="412"/>
      <c r="EXM342" s="412"/>
      <c r="EXN342" s="413"/>
      <c r="EXO342" s="413"/>
      <c r="EXP342" s="413"/>
      <c r="EXQ342" s="413"/>
      <c r="EXR342" s="413"/>
      <c r="EXS342" s="413"/>
      <c r="EXT342" s="413"/>
      <c r="EXU342" s="413"/>
      <c r="EXV342" s="413"/>
      <c r="EXW342" s="413"/>
      <c r="EXX342" s="413"/>
      <c r="EXY342" s="413"/>
      <c r="EXZ342" s="413"/>
      <c r="EYA342" s="413"/>
      <c r="EYB342" s="413"/>
      <c r="EYC342" s="413"/>
      <c r="EYD342" s="413"/>
      <c r="EYE342" s="413"/>
      <c r="EYF342" s="413"/>
      <c r="EYG342" s="413"/>
      <c r="EYH342" s="413"/>
      <c r="EYI342" s="413"/>
      <c r="EYJ342" s="413"/>
      <c r="EYK342" s="413"/>
      <c r="EYL342" s="414"/>
      <c r="EYM342" s="414"/>
      <c r="EYN342" s="414"/>
      <c r="EYO342" s="414"/>
      <c r="EYP342" s="414"/>
      <c r="EYQ342" s="413"/>
      <c r="EYR342" s="413"/>
      <c r="EYS342" s="414"/>
      <c r="EYT342" s="414"/>
      <c r="EYU342" s="413"/>
      <c r="EYV342" s="413"/>
      <c r="EYW342" s="414"/>
      <c r="EYX342" s="414"/>
      <c r="EYY342" s="413"/>
      <c r="EYZ342" s="413"/>
      <c r="EZA342" s="413"/>
      <c r="EZB342" s="413"/>
      <c r="EZC342" s="413"/>
      <c r="EZD342" s="413"/>
      <c r="EZE342" s="413"/>
      <c r="EZF342" s="414"/>
      <c r="EZG342" s="414"/>
      <c r="EZH342" s="413"/>
      <c r="EZI342" s="413"/>
      <c r="EZJ342" s="414"/>
      <c r="EZK342" s="414"/>
      <c r="EZL342" s="413"/>
      <c r="EZM342" s="413"/>
      <c r="EZN342" s="413"/>
      <c r="EZO342" s="413"/>
      <c r="EZP342" s="413"/>
      <c r="EZQ342" s="407"/>
      <c r="EZR342" s="439"/>
      <c r="EZS342" s="413"/>
      <c r="EZT342" s="413"/>
      <c r="EZU342" s="413"/>
      <c r="EZV342" s="413"/>
      <c r="EZW342" s="413"/>
      <c r="EZX342" s="413"/>
      <c r="EZY342" s="413"/>
      <c r="EZZ342" s="412"/>
      <c r="FAA342" s="412"/>
      <c r="FAB342" s="412"/>
      <c r="FAC342" s="412"/>
      <c r="FAD342" s="412"/>
      <c r="FAE342" s="412"/>
      <c r="FAF342" s="412"/>
      <c r="FAG342" s="412"/>
      <c r="FAH342" s="412"/>
      <c r="FAI342" s="412"/>
      <c r="FAJ342" s="412"/>
      <c r="FAK342" s="412"/>
      <c r="FAL342" s="412"/>
      <c r="FAM342" s="412"/>
      <c r="FAN342" s="412"/>
      <c r="FAO342" s="412"/>
      <c r="FAP342" s="412"/>
      <c r="FAQ342" s="412"/>
      <c r="FAR342" s="412"/>
      <c r="FAS342" s="412"/>
      <c r="FAT342" s="412"/>
      <c r="FAU342" s="412"/>
      <c r="FAV342" s="412"/>
      <c r="FAW342" s="412"/>
      <c r="FAX342" s="412"/>
      <c r="FAY342" s="412"/>
      <c r="FAZ342" s="412"/>
      <c r="FBA342" s="412"/>
      <c r="FBB342" s="412"/>
      <c r="FBC342" s="412"/>
      <c r="FBD342" s="412"/>
      <c r="FBE342" s="412"/>
      <c r="FBF342" s="412"/>
      <c r="FBG342" s="412"/>
      <c r="FBH342" s="412"/>
      <c r="FBI342" s="412"/>
      <c r="FBJ342" s="412"/>
      <c r="FBK342" s="412"/>
      <c r="FBL342" s="412"/>
      <c r="FBM342" s="412"/>
      <c r="FBN342" s="412"/>
      <c r="FBO342" s="412"/>
      <c r="FBP342" s="412"/>
      <c r="FBQ342" s="412"/>
      <c r="FBR342" s="413"/>
      <c r="FBS342" s="413"/>
      <c r="FBT342" s="413"/>
      <c r="FBU342" s="413"/>
      <c r="FBV342" s="413"/>
      <c r="FBW342" s="413"/>
      <c r="FBX342" s="413"/>
      <c r="FBY342" s="413"/>
      <c r="FBZ342" s="413"/>
      <c r="FCA342" s="413"/>
      <c r="FCB342" s="413"/>
      <c r="FCC342" s="413"/>
      <c r="FCD342" s="413"/>
      <c r="FCE342" s="413"/>
      <c r="FCF342" s="413"/>
      <c r="FCG342" s="413"/>
      <c r="FCH342" s="413"/>
      <c r="FCI342" s="413"/>
      <c r="FCJ342" s="413"/>
      <c r="FCK342" s="413"/>
      <c r="FCL342" s="413"/>
      <c r="FCM342" s="413"/>
      <c r="FCN342" s="413"/>
      <c r="FCO342" s="413"/>
      <c r="FCP342" s="414"/>
      <c r="FCQ342" s="414"/>
      <c r="FCR342" s="414"/>
      <c r="FCS342" s="414"/>
      <c r="FCT342" s="414"/>
      <c r="FCU342" s="413"/>
      <c r="FCV342" s="413"/>
      <c r="FCW342" s="414"/>
      <c r="FCX342" s="414"/>
      <c r="FCY342" s="413"/>
      <c r="FCZ342" s="413"/>
      <c r="FDA342" s="414"/>
      <c r="FDB342" s="414"/>
      <c r="FDC342" s="413"/>
      <c r="FDD342" s="413"/>
      <c r="FDE342" s="413"/>
      <c r="FDF342" s="413"/>
      <c r="FDG342" s="413"/>
      <c r="FDH342" s="413"/>
      <c r="FDI342" s="413"/>
      <c r="FDJ342" s="414"/>
      <c r="FDK342" s="414"/>
      <c r="FDL342" s="413"/>
      <c r="FDM342" s="413"/>
      <c r="FDN342" s="414"/>
      <c r="FDO342" s="414"/>
      <c r="FDP342" s="413"/>
      <c r="FDQ342" s="413"/>
      <c r="FDR342" s="413"/>
      <c r="FDS342" s="413"/>
      <c r="FDT342" s="413"/>
      <c r="FDU342" s="407"/>
      <c r="FDV342" s="439"/>
      <c r="FDW342" s="413"/>
      <c r="FDX342" s="413"/>
      <c r="FDY342" s="413"/>
      <c r="FDZ342" s="413"/>
      <c r="FEA342" s="413"/>
      <c r="FEB342" s="413"/>
      <c r="FEC342" s="413"/>
      <c r="FED342" s="412"/>
      <c r="FEE342" s="412"/>
      <c r="FEF342" s="412"/>
      <c r="FEG342" s="412"/>
      <c r="FEH342" s="412"/>
      <c r="FEI342" s="412"/>
      <c r="FEJ342" s="412"/>
      <c r="FEK342" s="412"/>
      <c r="FEL342" s="412"/>
      <c r="FEM342" s="412"/>
      <c r="FEN342" s="412"/>
      <c r="FEO342" s="412"/>
      <c r="FEP342" s="412"/>
      <c r="FEQ342" s="412"/>
      <c r="FER342" s="412"/>
      <c r="FES342" s="412"/>
      <c r="FET342" s="412"/>
      <c r="FEU342" s="412"/>
      <c r="FEV342" s="412"/>
      <c r="FEW342" s="412"/>
      <c r="FEX342" s="412"/>
      <c r="FEY342" s="412"/>
      <c r="FEZ342" s="412"/>
      <c r="FFA342" s="412"/>
      <c r="FFB342" s="412"/>
      <c r="FFC342" s="412"/>
      <c r="FFD342" s="412"/>
      <c r="FFE342" s="412"/>
      <c r="FFF342" s="412"/>
      <c r="FFG342" s="412"/>
      <c r="FFH342" s="412"/>
      <c r="FFI342" s="412"/>
      <c r="FFJ342" s="412"/>
      <c r="FFK342" s="412"/>
      <c r="FFL342" s="412"/>
      <c r="FFM342" s="412"/>
      <c r="FFN342" s="412"/>
      <c r="FFO342" s="412"/>
      <c r="FFP342" s="412"/>
      <c r="FFQ342" s="412"/>
      <c r="FFR342" s="412"/>
      <c r="FFS342" s="412"/>
      <c r="FFT342" s="412"/>
      <c r="FFU342" s="412"/>
      <c r="FFV342" s="413"/>
      <c r="FFW342" s="413"/>
      <c r="FFX342" s="413"/>
      <c r="FFY342" s="413"/>
      <c r="FFZ342" s="413"/>
      <c r="FGA342" s="413"/>
      <c r="FGB342" s="413"/>
      <c r="FGC342" s="413"/>
      <c r="FGD342" s="413"/>
      <c r="FGE342" s="413"/>
      <c r="FGF342" s="413"/>
      <c r="FGG342" s="413"/>
      <c r="FGH342" s="413"/>
      <c r="FGI342" s="413"/>
      <c r="FGJ342" s="413"/>
      <c r="FGK342" s="413"/>
      <c r="FGL342" s="413"/>
      <c r="FGM342" s="413"/>
      <c r="FGN342" s="413"/>
      <c r="FGO342" s="413"/>
      <c r="FGP342" s="413"/>
      <c r="FGQ342" s="413"/>
      <c r="FGR342" s="413"/>
      <c r="FGS342" s="413"/>
      <c r="FGT342" s="414"/>
      <c r="FGU342" s="414"/>
      <c r="FGV342" s="414"/>
      <c r="FGW342" s="414"/>
      <c r="FGX342" s="414"/>
      <c r="FGY342" s="413"/>
      <c r="FGZ342" s="413"/>
      <c r="FHA342" s="414"/>
      <c r="FHB342" s="414"/>
      <c r="FHC342" s="413"/>
      <c r="FHD342" s="413"/>
      <c r="FHE342" s="414"/>
      <c r="FHF342" s="414"/>
      <c r="FHG342" s="413"/>
      <c r="FHH342" s="413"/>
      <c r="FHI342" s="413"/>
      <c r="FHJ342" s="413"/>
      <c r="FHK342" s="413"/>
      <c r="FHL342" s="413"/>
      <c r="FHM342" s="413"/>
      <c r="FHN342" s="414"/>
      <c r="FHO342" s="414"/>
      <c r="FHP342" s="413"/>
      <c r="FHQ342" s="413"/>
      <c r="FHR342" s="414"/>
      <c r="FHS342" s="414"/>
      <c r="FHT342" s="413"/>
      <c r="FHU342" s="413"/>
      <c r="FHV342" s="413"/>
      <c r="FHW342" s="413"/>
      <c r="FHX342" s="413"/>
      <c r="FHY342" s="407"/>
      <c r="FHZ342" s="439"/>
      <c r="FIA342" s="413"/>
      <c r="FIB342" s="413"/>
      <c r="FIC342" s="413"/>
      <c r="FID342" s="413"/>
      <c r="FIE342" s="413"/>
      <c r="FIF342" s="413"/>
      <c r="FIG342" s="413"/>
      <c r="FIH342" s="412"/>
      <c r="FII342" s="412"/>
      <c r="FIJ342" s="412"/>
      <c r="FIK342" s="412"/>
      <c r="FIL342" s="412"/>
      <c r="FIM342" s="412"/>
      <c r="FIN342" s="412"/>
      <c r="FIO342" s="412"/>
      <c r="FIP342" s="412"/>
      <c r="FIQ342" s="412"/>
      <c r="FIR342" s="412"/>
      <c r="FIS342" s="412"/>
      <c r="FIT342" s="412"/>
      <c r="FIU342" s="412"/>
      <c r="FIV342" s="412"/>
      <c r="FIW342" s="412"/>
      <c r="FIX342" s="412"/>
      <c r="FIY342" s="412"/>
      <c r="FIZ342" s="412"/>
      <c r="FJA342" s="412"/>
      <c r="FJB342" s="412"/>
      <c r="FJC342" s="412"/>
      <c r="FJD342" s="412"/>
      <c r="FJE342" s="412"/>
      <c r="FJF342" s="412"/>
      <c r="FJG342" s="412"/>
      <c r="FJH342" s="412"/>
      <c r="FJI342" s="412"/>
      <c r="FJJ342" s="412"/>
      <c r="FJK342" s="412"/>
      <c r="FJL342" s="412"/>
      <c r="FJM342" s="412"/>
      <c r="FJN342" s="412"/>
      <c r="FJO342" s="412"/>
      <c r="FJP342" s="412"/>
      <c r="FJQ342" s="412"/>
      <c r="FJR342" s="412"/>
      <c r="FJS342" s="412"/>
      <c r="FJT342" s="412"/>
      <c r="FJU342" s="412"/>
      <c r="FJV342" s="412"/>
      <c r="FJW342" s="412"/>
      <c r="FJX342" s="412"/>
      <c r="FJY342" s="412"/>
      <c r="FJZ342" s="413"/>
      <c r="FKA342" s="413"/>
      <c r="FKB342" s="413"/>
      <c r="FKC342" s="413"/>
      <c r="FKD342" s="413"/>
      <c r="FKE342" s="413"/>
      <c r="FKF342" s="413"/>
      <c r="FKG342" s="413"/>
      <c r="FKH342" s="413"/>
      <c r="FKI342" s="413"/>
      <c r="FKJ342" s="413"/>
      <c r="FKK342" s="413"/>
      <c r="FKL342" s="413"/>
      <c r="FKM342" s="413"/>
      <c r="FKN342" s="413"/>
      <c r="FKO342" s="413"/>
      <c r="FKP342" s="413"/>
      <c r="FKQ342" s="413"/>
      <c r="FKR342" s="413"/>
      <c r="FKS342" s="413"/>
      <c r="FKT342" s="413"/>
      <c r="FKU342" s="413"/>
      <c r="FKV342" s="413"/>
      <c r="FKW342" s="413"/>
      <c r="FKX342" s="414"/>
      <c r="FKY342" s="414"/>
      <c r="FKZ342" s="414"/>
      <c r="FLA342" s="414"/>
      <c r="FLB342" s="414"/>
      <c r="FLC342" s="413"/>
      <c r="FLD342" s="413"/>
      <c r="FLE342" s="414"/>
      <c r="FLF342" s="414"/>
      <c r="FLG342" s="413"/>
      <c r="FLH342" s="413"/>
      <c r="FLI342" s="414"/>
      <c r="FLJ342" s="414"/>
      <c r="FLK342" s="413"/>
      <c r="FLL342" s="413"/>
      <c r="FLM342" s="413"/>
      <c r="FLN342" s="413"/>
      <c r="FLO342" s="413"/>
      <c r="FLP342" s="413"/>
      <c r="FLQ342" s="413"/>
      <c r="FLR342" s="414"/>
      <c r="FLS342" s="414"/>
      <c r="FLT342" s="413"/>
      <c r="FLU342" s="413"/>
      <c r="FLV342" s="414"/>
      <c r="FLW342" s="414"/>
      <c r="FLX342" s="413"/>
      <c r="FLY342" s="413"/>
      <c r="FLZ342" s="413"/>
      <c r="FMA342" s="413"/>
      <c r="FMB342" s="413"/>
      <c r="FMC342" s="407"/>
      <c r="FMD342" s="439"/>
      <c r="FME342" s="413"/>
      <c r="FMF342" s="413"/>
      <c r="FMG342" s="413"/>
      <c r="FMH342" s="413"/>
      <c r="FMI342" s="413"/>
      <c r="FMJ342" s="413"/>
      <c r="FMK342" s="413"/>
      <c r="FML342" s="412"/>
      <c r="FMM342" s="412"/>
      <c r="FMN342" s="412"/>
      <c r="FMO342" s="412"/>
      <c r="FMP342" s="412"/>
      <c r="FMQ342" s="412"/>
      <c r="FMR342" s="412"/>
      <c r="FMS342" s="412"/>
      <c r="FMT342" s="412"/>
      <c r="FMU342" s="412"/>
      <c r="FMV342" s="412"/>
      <c r="FMW342" s="412"/>
      <c r="FMX342" s="412"/>
      <c r="FMY342" s="412"/>
      <c r="FMZ342" s="412"/>
      <c r="FNA342" s="412"/>
      <c r="FNB342" s="412"/>
      <c r="FNC342" s="412"/>
      <c r="FND342" s="412"/>
      <c r="FNE342" s="412"/>
      <c r="FNF342" s="412"/>
      <c r="FNG342" s="412"/>
      <c r="FNH342" s="412"/>
      <c r="FNI342" s="412"/>
      <c r="FNJ342" s="412"/>
      <c r="FNK342" s="412"/>
      <c r="FNL342" s="412"/>
      <c r="FNM342" s="412"/>
      <c r="FNN342" s="412"/>
      <c r="FNO342" s="412"/>
      <c r="FNP342" s="412"/>
      <c r="FNQ342" s="412"/>
      <c r="FNR342" s="412"/>
      <c r="FNS342" s="412"/>
      <c r="FNT342" s="412"/>
      <c r="FNU342" s="412"/>
      <c r="FNV342" s="412"/>
      <c r="FNW342" s="412"/>
      <c r="FNX342" s="412"/>
      <c r="FNY342" s="412"/>
      <c r="FNZ342" s="412"/>
      <c r="FOA342" s="412"/>
      <c r="FOB342" s="412"/>
      <c r="FOC342" s="412"/>
      <c r="FOD342" s="413"/>
      <c r="FOE342" s="413"/>
      <c r="FOF342" s="413"/>
      <c r="FOG342" s="413"/>
      <c r="FOH342" s="413"/>
      <c r="FOI342" s="413"/>
      <c r="FOJ342" s="413"/>
      <c r="FOK342" s="413"/>
      <c r="FOL342" s="413"/>
      <c r="FOM342" s="413"/>
      <c r="FON342" s="413"/>
      <c r="FOO342" s="413"/>
      <c r="FOP342" s="413"/>
      <c r="FOQ342" s="413"/>
      <c r="FOR342" s="413"/>
      <c r="FOS342" s="413"/>
      <c r="FOT342" s="413"/>
      <c r="FOU342" s="413"/>
      <c r="FOV342" s="413"/>
      <c r="FOW342" s="413"/>
      <c r="FOX342" s="413"/>
      <c r="FOY342" s="413"/>
      <c r="FOZ342" s="413"/>
      <c r="FPA342" s="413"/>
      <c r="FPB342" s="414"/>
      <c r="FPC342" s="414"/>
      <c r="FPD342" s="414"/>
      <c r="FPE342" s="414"/>
      <c r="FPF342" s="414"/>
      <c r="FPG342" s="413"/>
      <c r="FPH342" s="413"/>
      <c r="FPI342" s="414"/>
      <c r="FPJ342" s="414"/>
      <c r="FPK342" s="413"/>
      <c r="FPL342" s="413"/>
      <c r="FPM342" s="414"/>
      <c r="FPN342" s="414"/>
      <c r="FPO342" s="413"/>
      <c r="FPP342" s="413"/>
      <c r="FPQ342" s="413"/>
      <c r="FPR342" s="413"/>
      <c r="FPS342" s="413"/>
      <c r="FPT342" s="413"/>
      <c r="FPU342" s="413"/>
      <c r="FPV342" s="414"/>
      <c r="FPW342" s="414"/>
      <c r="FPX342" s="413"/>
      <c r="FPY342" s="413"/>
      <c r="FPZ342" s="414"/>
      <c r="FQA342" s="414"/>
      <c r="FQB342" s="413"/>
      <c r="FQC342" s="413"/>
      <c r="FQD342" s="413"/>
      <c r="FQE342" s="413"/>
      <c r="FQF342" s="413"/>
      <c r="FQG342" s="407"/>
      <c r="FQH342" s="439"/>
      <c r="FQI342" s="413"/>
      <c r="FQJ342" s="413"/>
      <c r="FQK342" s="413"/>
      <c r="FQL342" s="413"/>
      <c r="FQM342" s="413"/>
      <c r="FQN342" s="413"/>
      <c r="FQO342" s="413"/>
      <c r="FQP342" s="412"/>
      <c r="FQQ342" s="412"/>
      <c r="FQR342" s="412"/>
      <c r="FQS342" s="412"/>
      <c r="FQT342" s="412"/>
      <c r="FQU342" s="412"/>
      <c r="FQV342" s="412"/>
      <c r="FQW342" s="412"/>
      <c r="FQX342" s="412"/>
      <c r="FQY342" s="412"/>
      <c r="FQZ342" s="412"/>
      <c r="FRA342" s="412"/>
      <c r="FRB342" s="412"/>
      <c r="FRC342" s="412"/>
      <c r="FRD342" s="412"/>
      <c r="FRE342" s="412"/>
      <c r="FRF342" s="412"/>
      <c r="FRG342" s="412"/>
      <c r="FRH342" s="412"/>
      <c r="FRI342" s="412"/>
      <c r="FRJ342" s="412"/>
      <c r="FRK342" s="412"/>
      <c r="FRL342" s="412"/>
      <c r="FRM342" s="412"/>
      <c r="FRN342" s="412"/>
      <c r="FRO342" s="412"/>
      <c r="FRP342" s="412"/>
      <c r="FRQ342" s="412"/>
      <c r="FRR342" s="412"/>
      <c r="FRS342" s="412"/>
      <c r="FRT342" s="412"/>
      <c r="FRU342" s="412"/>
      <c r="FRV342" s="412"/>
      <c r="FRW342" s="412"/>
      <c r="FRX342" s="412"/>
      <c r="FRY342" s="412"/>
      <c r="FRZ342" s="412"/>
      <c r="FSA342" s="412"/>
      <c r="FSB342" s="412"/>
      <c r="FSC342" s="412"/>
      <c r="FSD342" s="412"/>
      <c r="FSE342" s="412"/>
      <c r="FSF342" s="412"/>
      <c r="FSG342" s="412"/>
      <c r="FSH342" s="413"/>
      <c r="FSI342" s="413"/>
      <c r="FSJ342" s="413"/>
      <c r="FSK342" s="413"/>
      <c r="FSL342" s="413"/>
      <c r="FSM342" s="413"/>
      <c r="FSN342" s="413"/>
      <c r="FSO342" s="413"/>
      <c r="FSP342" s="413"/>
      <c r="FSQ342" s="413"/>
      <c r="FSR342" s="413"/>
      <c r="FSS342" s="413"/>
      <c r="FST342" s="413"/>
      <c r="FSU342" s="413"/>
      <c r="FSV342" s="413"/>
      <c r="FSW342" s="413"/>
      <c r="FSX342" s="413"/>
      <c r="FSY342" s="413"/>
      <c r="FSZ342" s="413"/>
      <c r="FTA342" s="413"/>
      <c r="FTB342" s="413"/>
      <c r="FTC342" s="413"/>
      <c r="FTD342" s="413"/>
      <c r="FTE342" s="413"/>
      <c r="FTF342" s="414"/>
      <c r="FTG342" s="414"/>
      <c r="FTH342" s="414"/>
      <c r="FTI342" s="414"/>
      <c r="FTJ342" s="414"/>
      <c r="FTK342" s="413"/>
      <c r="FTL342" s="413"/>
      <c r="FTM342" s="414"/>
      <c r="FTN342" s="414"/>
      <c r="FTO342" s="413"/>
      <c r="FTP342" s="413"/>
      <c r="FTQ342" s="414"/>
      <c r="FTR342" s="414"/>
      <c r="FTS342" s="413"/>
      <c r="FTT342" s="413"/>
      <c r="FTU342" s="413"/>
      <c r="FTV342" s="413"/>
      <c r="FTW342" s="413"/>
      <c r="FTX342" s="413"/>
      <c r="FTY342" s="413"/>
      <c r="FTZ342" s="414"/>
      <c r="FUA342" s="414"/>
      <c r="FUB342" s="413"/>
      <c r="FUC342" s="413"/>
      <c r="FUD342" s="414"/>
      <c r="FUE342" s="414"/>
      <c r="FUF342" s="413"/>
      <c r="FUG342" s="413"/>
      <c r="FUH342" s="413"/>
      <c r="FUI342" s="413"/>
      <c r="FUJ342" s="413"/>
      <c r="FUK342" s="407"/>
      <c r="FUL342" s="439"/>
      <c r="FUM342" s="413"/>
      <c r="FUN342" s="413"/>
      <c r="FUO342" s="413"/>
      <c r="FUP342" s="413"/>
      <c r="FUQ342" s="413"/>
      <c r="FUR342" s="413"/>
      <c r="FUS342" s="413"/>
      <c r="FUT342" s="412"/>
      <c r="FUU342" s="412"/>
      <c r="FUV342" s="412"/>
      <c r="FUW342" s="412"/>
      <c r="FUX342" s="412"/>
      <c r="FUY342" s="412"/>
      <c r="FUZ342" s="412"/>
      <c r="FVA342" s="412"/>
      <c r="FVB342" s="412"/>
      <c r="FVC342" s="412"/>
      <c r="FVD342" s="412"/>
      <c r="FVE342" s="412"/>
      <c r="FVF342" s="412"/>
      <c r="FVG342" s="412"/>
      <c r="FVH342" s="412"/>
      <c r="FVI342" s="412"/>
      <c r="FVJ342" s="412"/>
      <c r="FVK342" s="412"/>
      <c r="FVL342" s="412"/>
      <c r="FVM342" s="412"/>
      <c r="FVN342" s="412"/>
      <c r="FVO342" s="412"/>
      <c r="FVP342" s="412"/>
      <c r="FVQ342" s="412"/>
      <c r="FVR342" s="412"/>
      <c r="FVS342" s="412"/>
      <c r="FVT342" s="412"/>
      <c r="FVU342" s="412"/>
      <c r="FVV342" s="412"/>
      <c r="FVW342" s="412"/>
      <c r="FVX342" s="412"/>
      <c r="FVY342" s="412"/>
      <c r="FVZ342" s="412"/>
      <c r="FWA342" s="412"/>
      <c r="FWB342" s="412"/>
      <c r="FWC342" s="412"/>
      <c r="FWD342" s="412"/>
      <c r="FWE342" s="412"/>
      <c r="FWF342" s="412"/>
      <c r="FWG342" s="412"/>
      <c r="FWH342" s="412"/>
      <c r="FWI342" s="412"/>
      <c r="FWJ342" s="412"/>
      <c r="FWK342" s="412"/>
      <c r="FWL342" s="413"/>
      <c r="FWM342" s="413"/>
      <c r="FWN342" s="413"/>
      <c r="FWO342" s="413"/>
      <c r="FWP342" s="413"/>
      <c r="FWQ342" s="413"/>
      <c r="FWR342" s="413"/>
      <c r="FWS342" s="413"/>
      <c r="FWT342" s="413"/>
      <c r="FWU342" s="413"/>
      <c r="FWV342" s="413"/>
      <c r="FWW342" s="413"/>
      <c r="FWX342" s="413"/>
      <c r="FWY342" s="413"/>
      <c r="FWZ342" s="413"/>
      <c r="FXA342" s="413"/>
      <c r="FXB342" s="413"/>
      <c r="FXC342" s="413"/>
      <c r="FXD342" s="413"/>
      <c r="FXE342" s="413"/>
      <c r="FXF342" s="413"/>
      <c r="FXG342" s="413"/>
      <c r="FXH342" s="413"/>
      <c r="FXI342" s="413"/>
      <c r="FXJ342" s="414"/>
      <c r="FXK342" s="414"/>
      <c r="FXL342" s="414"/>
      <c r="FXM342" s="414"/>
      <c r="FXN342" s="414"/>
      <c r="FXO342" s="413"/>
      <c r="FXP342" s="413"/>
      <c r="FXQ342" s="414"/>
      <c r="FXR342" s="414"/>
      <c r="FXS342" s="413"/>
      <c r="FXT342" s="413"/>
      <c r="FXU342" s="414"/>
      <c r="FXV342" s="414"/>
      <c r="FXW342" s="413"/>
      <c r="FXX342" s="413"/>
      <c r="FXY342" s="413"/>
      <c r="FXZ342" s="413"/>
      <c r="FYA342" s="413"/>
      <c r="FYB342" s="413"/>
      <c r="FYC342" s="413"/>
      <c r="FYD342" s="414"/>
      <c r="FYE342" s="414"/>
      <c r="FYF342" s="413"/>
      <c r="FYG342" s="413"/>
      <c r="FYH342" s="414"/>
      <c r="FYI342" s="414"/>
      <c r="FYJ342" s="413"/>
      <c r="FYK342" s="413"/>
      <c r="FYL342" s="413"/>
      <c r="FYM342" s="413"/>
      <c r="FYN342" s="413"/>
      <c r="FYO342" s="407"/>
      <c r="FYP342" s="439"/>
      <c r="FYQ342" s="413"/>
      <c r="FYR342" s="413"/>
      <c r="FYS342" s="413"/>
      <c r="FYT342" s="413"/>
      <c r="FYU342" s="413"/>
      <c r="FYV342" s="413"/>
      <c r="FYW342" s="413"/>
      <c r="FYX342" s="412"/>
      <c r="FYY342" s="412"/>
      <c r="FYZ342" s="412"/>
      <c r="FZA342" s="412"/>
      <c r="FZB342" s="412"/>
      <c r="FZC342" s="412"/>
      <c r="FZD342" s="412"/>
      <c r="FZE342" s="412"/>
      <c r="FZF342" s="412"/>
      <c r="FZG342" s="412"/>
      <c r="FZH342" s="412"/>
      <c r="FZI342" s="412"/>
      <c r="FZJ342" s="412"/>
      <c r="FZK342" s="412"/>
      <c r="FZL342" s="412"/>
      <c r="FZM342" s="412"/>
      <c r="FZN342" s="412"/>
      <c r="FZO342" s="412"/>
      <c r="FZP342" s="412"/>
      <c r="FZQ342" s="412"/>
      <c r="FZR342" s="412"/>
      <c r="FZS342" s="412"/>
      <c r="FZT342" s="412"/>
      <c r="FZU342" s="412"/>
      <c r="FZV342" s="412"/>
      <c r="FZW342" s="412"/>
      <c r="FZX342" s="412"/>
      <c r="FZY342" s="412"/>
      <c r="FZZ342" s="412"/>
      <c r="GAA342" s="412"/>
      <c r="GAB342" s="412"/>
      <c r="GAC342" s="412"/>
      <c r="GAD342" s="412"/>
      <c r="GAE342" s="412"/>
      <c r="GAF342" s="412"/>
      <c r="GAG342" s="412"/>
      <c r="GAH342" s="412"/>
      <c r="GAI342" s="412"/>
      <c r="GAJ342" s="412"/>
      <c r="GAK342" s="412"/>
      <c r="GAL342" s="412"/>
      <c r="GAM342" s="412"/>
      <c r="GAN342" s="412"/>
      <c r="GAO342" s="412"/>
      <c r="GAP342" s="413"/>
      <c r="GAQ342" s="413"/>
      <c r="GAR342" s="413"/>
      <c r="GAS342" s="413"/>
      <c r="GAT342" s="413"/>
      <c r="GAU342" s="413"/>
      <c r="GAV342" s="413"/>
      <c r="GAW342" s="413"/>
      <c r="GAX342" s="413"/>
      <c r="GAY342" s="413"/>
      <c r="GAZ342" s="413"/>
      <c r="GBA342" s="413"/>
      <c r="GBB342" s="413"/>
      <c r="GBC342" s="413"/>
      <c r="GBD342" s="413"/>
      <c r="GBE342" s="413"/>
      <c r="GBF342" s="413"/>
      <c r="GBG342" s="413"/>
      <c r="GBH342" s="413"/>
      <c r="GBI342" s="413"/>
      <c r="GBJ342" s="413"/>
      <c r="GBK342" s="413"/>
      <c r="GBL342" s="413"/>
      <c r="GBM342" s="413"/>
      <c r="GBN342" s="414"/>
      <c r="GBO342" s="414"/>
      <c r="GBP342" s="414"/>
      <c r="GBQ342" s="414"/>
      <c r="GBR342" s="414"/>
      <c r="GBS342" s="413"/>
      <c r="GBT342" s="413"/>
      <c r="GBU342" s="414"/>
      <c r="GBV342" s="414"/>
      <c r="GBW342" s="413"/>
      <c r="GBX342" s="413"/>
      <c r="GBY342" s="414"/>
      <c r="GBZ342" s="414"/>
      <c r="GCA342" s="413"/>
      <c r="GCB342" s="413"/>
      <c r="GCC342" s="413"/>
      <c r="GCD342" s="413"/>
      <c r="GCE342" s="413"/>
      <c r="GCF342" s="413"/>
      <c r="GCG342" s="413"/>
      <c r="GCH342" s="414"/>
      <c r="GCI342" s="414"/>
      <c r="GCJ342" s="413"/>
      <c r="GCK342" s="413"/>
      <c r="GCL342" s="414"/>
      <c r="GCM342" s="414"/>
      <c r="GCN342" s="413"/>
      <c r="GCO342" s="413"/>
      <c r="GCP342" s="413"/>
      <c r="GCQ342" s="413"/>
      <c r="GCR342" s="413"/>
      <c r="GCS342" s="407"/>
      <c r="GCT342" s="439"/>
      <c r="GCU342" s="413"/>
      <c r="GCV342" s="413"/>
      <c r="GCW342" s="413"/>
      <c r="GCX342" s="413"/>
      <c r="GCY342" s="413"/>
      <c r="GCZ342" s="413"/>
      <c r="GDA342" s="413"/>
      <c r="GDB342" s="412"/>
      <c r="GDC342" s="412"/>
      <c r="GDD342" s="412"/>
      <c r="GDE342" s="412"/>
      <c r="GDF342" s="412"/>
      <c r="GDG342" s="412"/>
      <c r="GDH342" s="412"/>
      <c r="GDI342" s="412"/>
      <c r="GDJ342" s="412"/>
      <c r="GDK342" s="412"/>
      <c r="GDL342" s="412"/>
      <c r="GDM342" s="412"/>
      <c r="GDN342" s="412"/>
      <c r="GDO342" s="412"/>
      <c r="GDP342" s="412"/>
      <c r="GDQ342" s="412"/>
      <c r="GDR342" s="412"/>
      <c r="GDS342" s="412"/>
      <c r="GDT342" s="412"/>
      <c r="GDU342" s="412"/>
      <c r="GDV342" s="412"/>
      <c r="GDW342" s="412"/>
      <c r="GDX342" s="412"/>
      <c r="GDY342" s="412"/>
      <c r="GDZ342" s="412"/>
      <c r="GEA342" s="412"/>
      <c r="GEB342" s="412"/>
      <c r="GEC342" s="412"/>
      <c r="GED342" s="412"/>
      <c r="GEE342" s="412"/>
      <c r="GEF342" s="412"/>
      <c r="GEG342" s="412"/>
      <c r="GEH342" s="412"/>
      <c r="GEI342" s="412"/>
      <c r="GEJ342" s="412"/>
      <c r="GEK342" s="412"/>
      <c r="GEL342" s="412"/>
      <c r="GEM342" s="412"/>
      <c r="GEN342" s="412"/>
      <c r="GEO342" s="412"/>
      <c r="GEP342" s="412"/>
      <c r="GEQ342" s="412"/>
      <c r="GER342" s="412"/>
      <c r="GES342" s="412"/>
      <c r="GET342" s="413"/>
      <c r="GEU342" s="413"/>
      <c r="GEV342" s="413"/>
      <c r="GEW342" s="413"/>
      <c r="GEX342" s="413"/>
      <c r="GEY342" s="413"/>
      <c r="GEZ342" s="413"/>
      <c r="GFA342" s="413"/>
      <c r="GFB342" s="413"/>
      <c r="GFC342" s="413"/>
      <c r="GFD342" s="413"/>
      <c r="GFE342" s="413"/>
      <c r="GFF342" s="413"/>
      <c r="GFG342" s="413"/>
      <c r="GFH342" s="413"/>
      <c r="GFI342" s="413"/>
      <c r="GFJ342" s="413"/>
      <c r="GFK342" s="413"/>
      <c r="GFL342" s="413"/>
      <c r="GFM342" s="413"/>
      <c r="GFN342" s="413"/>
      <c r="GFO342" s="413"/>
      <c r="GFP342" s="413"/>
      <c r="GFQ342" s="413"/>
      <c r="GFR342" s="414"/>
      <c r="GFS342" s="414"/>
      <c r="GFT342" s="414"/>
      <c r="GFU342" s="414"/>
      <c r="GFV342" s="414"/>
      <c r="GFW342" s="413"/>
      <c r="GFX342" s="413"/>
      <c r="GFY342" s="414"/>
      <c r="GFZ342" s="414"/>
      <c r="GGA342" s="413"/>
      <c r="GGB342" s="413"/>
      <c r="GGC342" s="414"/>
      <c r="GGD342" s="414"/>
      <c r="GGE342" s="413"/>
      <c r="GGF342" s="413"/>
      <c r="GGG342" s="413"/>
      <c r="GGH342" s="413"/>
      <c r="GGI342" s="413"/>
      <c r="GGJ342" s="413"/>
      <c r="GGK342" s="413"/>
      <c r="GGL342" s="414"/>
      <c r="GGM342" s="414"/>
      <c r="GGN342" s="413"/>
      <c r="GGO342" s="413"/>
      <c r="GGP342" s="414"/>
      <c r="GGQ342" s="414"/>
      <c r="GGR342" s="413"/>
      <c r="GGS342" s="413"/>
      <c r="GGT342" s="413"/>
      <c r="GGU342" s="413"/>
      <c r="GGV342" s="413"/>
      <c r="GGW342" s="407"/>
      <c r="GGX342" s="439"/>
      <c r="GGY342" s="413"/>
      <c r="GGZ342" s="413"/>
      <c r="GHA342" s="413"/>
      <c r="GHB342" s="413"/>
      <c r="GHC342" s="413"/>
      <c r="GHD342" s="413"/>
      <c r="GHE342" s="413"/>
      <c r="GHF342" s="412"/>
      <c r="GHG342" s="412"/>
      <c r="GHH342" s="412"/>
      <c r="GHI342" s="412"/>
      <c r="GHJ342" s="412"/>
      <c r="GHK342" s="412"/>
      <c r="GHL342" s="412"/>
      <c r="GHM342" s="412"/>
      <c r="GHN342" s="412"/>
      <c r="GHO342" s="412"/>
      <c r="GHP342" s="412"/>
      <c r="GHQ342" s="412"/>
      <c r="GHR342" s="412"/>
      <c r="GHS342" s="412"/>
      <c r="GHT342" s="412"/>
      <c r="GHU342" s="412"/>
      <c r="GHV342" s="412"/>
      <c r="GHW342" s="412"/>
      <c r="GHX342" s="412"/>
      <c r="GHY342" s="412"/>
      <c r="GHZ342" s="412"/>
      <c r="GIA342" s="412"/>
      <c r="GIB342" s="412"/>
      <c r="GIC342" s="412"/>
      <c r="GID342" s="412"/>
      <c r="GIE342" s="412"/>
      <c r="GIF342" s="412"/>
      <c r="GIG342" s="412"/>
      <c r="GIH342" s="412"/>
      <c r="GII342" s="412"/>
      <c r="GIJ342" s="412"/>
      <c r="GIK342" s="412"/>
      <c r="GIL342" s="412"/>
      <c r="GIM342" s="412"/>
      <c r="GIN342" s="412"/>
      <c r="GIO342" s="412"/>
      <c r="GIP342" s="412"/>
      <c r="GIQ342" s="412"/>
      <c r="GIR342" s="412"/>
      <c r="GIS342" s="412"/>
      <c r="GIT342" s="412"/>
      <c r="GIU342" s="412"/>
      <c r="GIV342" s="412"/>
      <c r="GIW342" s="412"/>
      <c r="GIX342" s="413"/>
      <c r="GIY342" s="413"/>
      <c r="GIZ342" s="413"/>
      <c r="GJA342" s="413"/>
      <c r="GJB342" s="413"/>
      <c r="GJC342" s="413"/>
      <c r="GJD342" s="413"/>
      <c r="GJE342" s="413"/>
      <c r="GJF342" s="413"/>
      <c r="GJG342" s="413"/>
      <c r="GJH342" s="413"/>
      <c r="GJI342" s="413"/>
      <c r="GJJ342" s="413"/>
      <c r="GJK342" s="413"/>
      <c r="GJL342" s="413"/>
      <c r="GJM342" s="413"/>
      <c r="GJN342" s="413"/>
      <c r="GJO342" s="413"/>
      <c r="GJP342" s="413"/>
      <c r="GJQ342" s="413"/>
      <c r="GJR342" s="413"/>
      <c r="GJS342" s="413"/>
      <c r="GJT342" s="413"/>
      <c r="GJU342" s="413"/>
      <c r="GJV342" s="414"/>
      <c r="GJW342" s="414"/>
      <c r="GJX342" s="414"/>
      <c r="GJY342" s="414"/>
      <c r="GJZ342" s="414"/>
      <c r="GKA342" s="413"/>
      <c r="GKB342" s="413"/>
      <c r="GKC342" s="414"/>
      <c r="GKD342" s="414"/>
      <c r="GKE342" s="413"/>
      <c r="GKF342" s="413"/>
      <c r="GKG342" s="414"/>
      <c r="GKH342" s="414"/>
      <c r="GKI342" s="413"/>
      <c r="GKJ342" s="413"/>
      <c r="GKK342" s="413"/>
      <c r="GKL342" s="413"/>
      <c r="GKM342" s="413"/>
      <c r="GKN342" s="413"/>
      <c r="GKO342" s="413"/>
      <c r="GKP342" s="414"/>
      <c r="GKQ342" s="414"/>
      <c r="GKR342" s="413"/>
      <c r="GKS342" s="413"/>
      <c r="GKT342" s="414"/>
      <c r="GKU342" s="414"/>
      <c r="GKV342" s="413"/>
      <c r="GKW342" s="413"/>
      <c r="GKX342" s="413"/>
      <c r="GKY342" s="413"/>
      <c r="GKZ342" s="413"/>
      <c r="GLA342" s="407"/>
      <c r="GLB342" s="439"/>
      <c r="GLC342" s="413"/>
      <c r="GLD342" s="413"/>
      <c r="GLE342" s="413"/>
      <c r="GLF342" s="413"/>
      <c r="GLG342" s="413"/>
      <c r="GLH342" s="413"/>
      <c r="GLI342" s="413"/>
      <c r="GLJ342" s="412"/>
      <c r="GLK342" s="412"/>
      <c r="GLL342" s="412"/>
      <c r="GLM342" s="412"/>
      <c r="GLN342" s="412"/>
      <c r="GLO342" s="412"/>
      <c r="GLP342" s="412"/>
      <c r="GLQ342" s="412"/>
      <c r="GLR342" s="412"/>
      <c r="GLS342" s="412"/>
      <c r="GLT342" s="412"/>
      <c r="GLU342" s="412"/>
      <c r="GLV342" s="412"/>
      <c r="GLW342" s="412"/>
      <c r="GLX342" s="412"/>
      <c r="GLY342" s="412"/>
      <c r="GLZ342" s="412"/>
      <c r="GMA342" s="412"/>
      <c r="GMB342" s="412"/>
      <c r="GMC342" s="412"/>
      <c r="GMD342" s="412"/>
      <c r="GME342" s="412"/>
      <c r="GMF342" s="412"/>
      <c r="GMG342" s="412"/>
      <c r="GMH342" s="412"/>
      <c r="GMI342" s="412"/>
      <c r="GMJ342" s="412"/>
      <c r="GMK342" s="412"/>
      <c r="GML342" s="412"/>
      <c r="GMM342" s="412"/>
      <c r="GMN342" s="412"/>
      <c r="GMO342" s="412"/>
      <c r="GMP342" s="412"/>
      <c r="GMQ342" s="412"/>
      <c r="GMR342" s="412"/>
      <c r="GMS342" s="412"/>
      <c r="GMT342" s="412"/>
      <c r="GMU342" s="412"/>
      <c r="GMV342" s="412"/>
      <c r="GMW342" s="412"/>
      <c r="GMX342" s="412"/>
      <c r="GMY342" s="412"/>
      <c r="GMZ342" s="412"/>
      <c r="GNA342" s="412"/>
      <c r="GNB342" s="413"/>
      <c r="GNC342" s="413"/>
      <c r="GND342" s="413"/>
      <c r="GNE342" s="413"/>
      <c r="GNF342" s="413"/>
      <c r="GNG342" s="413"/>
      <c r="GNH342" s="413"/>
      <c r="GNI342" s="413"/>
      <c r="GNJ342" s="413"/>
      <c r="GNK342" s="413"/>
      <c r="GNL342" s="413"/>
      <c r="GNM342" s="413"/>
      <c r="GNN342" s="413"/>
      <c r="GNO342" s="413"/>
      <c r="GNP342" s="413"/>
      <c r="GNQ342" s="413"/>
      <c r="GNR342" s="413"/>
      <c r="GNS342" s="413"/>
      <c r="GNT342" s="413"/>
      <c r="GNU342" s="413"/>
      <c r="GNV342" s="413"/>
      <c r="GNW342" s="413"/>
      <c r="GNX342" s="413"/>
      <c r="GNY342" s="413"/>
      <c r="GNZ342" s="414"/>
      <c r="GOA342" s="414"/>
      <c r="GOB342" s="414"/>
      <c r="GOC342" s="414"/>
      <c r="GOD342" s="414"/>
      <c r="GOE342" s="413"/>
      <c r="GOF342" s="413"/>
      <c r="GOG342" s="414"/>
      <c r="GOH342" s="414"/>
      <c r="GOI342" s="413"/>
      <c r="GOJ342" s="413"/>
      <c r="GOK342" s="414"/>
      <c r="GOL342" s="414"/>
      <c r="GOM342" s="413"/>
      <c r="GON342" s="413"/>
      <c r="GOO342" s="413"/>
      <c r="GOP342" s="413"/>
      <c r="GOQ342" s="413"/>
      <c r="GOR342" s="413"/>
      <c r="GOS342" s="413"/>
      <c r="GOT342" s="414"/>
      <c r="GOU342" s="414"/>
      <c r="GOV342" s="413"/>
      <c r="GOW342" s="413"/>
      <c r="GOX342" s="414"/>
      <c r="GOY342" s="414"/>
      <c r="GOZ342" s="413"/>
      <c r="GPA342" s="413"/>
      <c r="GPB342" s="413"/>
      <c r="GPC342" s="413"/>
      <c r="GPD342" s="413"/>
      <c r="GPE342" s="407"/>
      <c r="GPF342" s="439"/>
      <c r="GPG342" s="413"/>
      <c r="GPH342" s="413"/>
      <c r="GPI342" s="413"/>
      <c r="GPJ342" s="413"/>
      <c r="GPK342" s="413"/>
      <c r="GPL342" s="413"/>
      <c r="GPM342" s="413"/>
      <c r="GPN342" s="412"/>
      <c r="GPO342" s="412"/>
      <c r="GPP342" s="412"/>
      <c r="GPQ342" s="412"/>
      <c r="GPR342" s="412"/>
      <c r="GPS342" s="412"/>
      <c r="GPT342" s="412"/>
      <c r="GPU342" s="412"/>
      <c r="GPV342" s="412"/>
      <c r="GPW342" s="412"/>
      <c r="GPX342" s="412"/>
      <c r="GPY342" s="412"/>
      <c r="GPZ342" s="412"/>
      <c r="GQA342" s="412"/>
      <c r="GQB342" s="412"/>
      <c r="GQC342" s="412"/>
      <c r="GQD342" s="412"/>
      <c r="GQE342" s="412"/>
      <c r="GQF342" s="412"/>
      <c r="GQG342" s="412"/>
      <c r="GQH342" s="412"/>
      <c r="GQI342" s="412"/>
      <c r="GQJ342" s="412"/>
      <c r="GQK342" s="412"/>
      <c r="GQL342" s="412"/>
      <c r="GQM342" s="412"/>
      <c r="GQN342" s="412"/>
      <c r="GQO342" s="412"/>
      <c r="GQP342" s="412"/>
      <c r="GQQ342" s="412"/>
      <c r="GQR342" s="412"/>
      <c r="GQS342" s="412"/>
      <c r="GQT342" s="412"/>
      <c r="GQU342" s="412"/>
      <c r="GQV342" s="412"/>
      <c r="GQW342" s="412"/>
      <c r="GQX342" s="412"/>
      <c r="GQY342" s="412"/>
      <c r="GQZ342" s="412"/>
      <c r="GRA342" s="412"/>
      <c r="GRB342" s="412"/>
      <c r="GRC342" s="412"/>
      <c r="GRD342" s="412"/>
      <c r="GRE342" s="412"/>
      <c r="GRF342" s="413"/>
      <c r="GRG342" s="413"/>
      <c r="GRH342" s="413"/>
      <c r="GRI342" s="413"/>
      <c r="GRJ342" s="413"/>
      <c r="GRK342" s="413"/>
      <c r="GRL342" s="413"/>
      <c r="GRM342" s="413"/>
      <c r="GRN342" s="413"/>
      <c r="GRO342" s="413"/>
      <c r="GRP342" s="413"/>
      <c r="GRQ342" s="413"/>
      <c r="GRR342" s="413"/>
      <c r="GRS342" s="413"/>
      <c r="GRT342" s="413"/>
      <c r="GRU342" s="413"/>
      <c r="GRV342" s="413"/>
      <c r="GRW342" s="413"/>
      <c r="GRX342" s="413"/>
      <c r="GRY342" s="413"/>
      <c r="GRZ342" s="413"/>
      <c r="GSA342" s="413"/>
      <c r="GSB342" s="413"/>
      <c r="GSC342" s="413"/>
      <c r="GSD342" s="414"/>
      <c r="GSE342" s="414"/>
      <c r="GSF342" s="414"/>
      <c r="GSG342" s="414"/>
      <c r="GSH342" s="414"/>
      <c r="GSI342" s="413"/>
      <c r="GSJ342" s="413"/>
      <c r="GSK342" s="414"/>
      <c r="GSL342" s="414"/>
      <c r="GSM342" s="413"/>
      <c r="GSN342" s="413"/>
      <c r="GSO342" s="414"/>
      <c r="GSP342" s="414"/>
      <c r="GSQ342" s="413"/>
      <c r="GSR342" s="413"/>
      <c r="GSS342" s="413"/>
      <c r="GST342" s="413"/>
      <c r="GSU342" s="413"/>
      <c r="GSV342" s="413"/>
      <c r="GSW342" s="413"/>
      <c r="GSX342" s="414"/>
      <c r="GSY342" s="414"/>
      <c r="GSZ342" s="413"/>
      <c r="GTA342" s="413"/>
      <c r="GTB342" s="414"/>
      <c r="GTC342" s="414"/>
      <c r="GTD342" s="413"/>
      <c r="GTE342" s="413"/>
      <c r="GTF342" s="413"/>
      <c r="GTG342" s="413"/>
      <c r="GTH342" s="413"/>
      <c r="GTI342" s="407"/>
      <c r="GTJ342" s="439"/>
      <c r="GTK342" s="413"/>
      <c r="GTL342" s="413"/>
      <c r="GTM342" s="413"/>
      <c r="GTN342" s="413"/>
      <c r="GTO342" s="413"/>
      <c r="GTP342" s="413"/>
      <c r="GTQ342" s="413"/>
      <c r="GTR342" s="412"/>
      <c r="GTS342" s="412"/>
      <c r="GTT342" s="412"/>
      <c r="GTU342" s="412"/>
      <c r="GTV342" s="412"/>
      <c r="GTW342" s="412"/>
      <c r="GTX342" s="412"/>
      <c r="GTY342" s="412"/>
      <c r="GTZ342" s="412"/>
      <c r="GUA342" s="412"/>
      <c r="GUB342" s="412"/>
      <c r="GUC342" s="412"/>
      <c r="GUD342" s="412"/>
      <c r="GUE342" s="412"/>
      <c r="GUF342" s="412"/>
      <c r="GUG342" s="412"/>
      <c r="GUH342" s="412"/>
      <c r="GUI342" s="412"/>
      <c r="GUJ342" s="412"/>
      <c r="GUK342" s="412"/>
      <c r="GUL342" s="412"/>
      <c r="GUM342" s="412"/>
      <c r="GUN342" s="412"/>
      <c r="GUO342" s="412"/>
      <c r="GUP342" s="412"/>
      <c r="GUQ342" s="412"/>
      <c r="GUR342" s="412"/>
      <c r="GUS342" s="412"/>
      <c r="GUT342" s="412"/>
      <c r="GUU342" s="412"/>
      <c r="GUV342" s="412"/>
      <c r="GUW342" s="412"/>
      <c r="GUX342" s="412"/>
      <c r="GUY342" s="412"/>
      <c r="GUZ342" s="412"/>
      <c r="GVA342" s="412"/>
      <c r="GVB342" s="412"/>
      <c r="GVC342" s="412"/>
      <c r="GVD342" s="412"/>
      <c r="GVE342" s="412"/>
      <c r="GVF342" s="412"/>
      <c r="GVG342" s="412"/>
      <c r="GVH342" s="412"/>
      <c r="GVI342" s="412"/>
      <c r="GVJ342" s="413"/>
      <c r="GVK342" s="413"/>
      <c r="GVL342" s="413"/>
      <c r="GVM342" s="413"/>
      <c r="GVN342" s="413"/>
      <c r="GVO342" s="413"/>
      <c r="GVP342" s="413"/>
      <c r="GVQ342" s="413"/>
      <c r="GVR342" s="413"/>
      <c r="GVS342" s="413"/>
      <c r="GVT342" s="413"/>
      <c r="GVU342" s="413"/>
      <c r="GVV342" s="413"/>
      <c r="GVW342" s="413"/>
      <c r="GVX342" s="413"/>
      <c r="GVY342" s="413"/>
      <c r="GVZ342" s="413"/>
      <c r="GWA342" s="413"/>
      <c r="GWB342" s="413"/>
      <c r="GWC342" s="413"/>
      <c r="GWD342" s="413"/>
      <c r="GWE342" s="413"/>
      <c r="GWF342" s="413"/>
      <c r="GWG342" s="413"/>
      <c r="GWH342" s="414"/>
      <c r="GWI342" s="414"/>
      <c r="GWJ342" s="414"/>
      <c r="GWK342" s="414"/>
      <c r="GWL342" s="414"/>
      <c r="GWM342" s="413"/>
      <c r="GWN342" s="413"/>
      <c r="GWO342" s="414"/>
      <c r="GWP342" s="414"/>
      <c r="GWQ342" s="413"/>
      <c r="GWR342" s="413"/>
      <c r="GWS342" s="414"/>
      <c r="GWT342" s="414"/>
      <c r="GWU342" s="413"/>
      <c r="GWV342" s="413"/>
      <c r="GWW342" s="413"/>
      <c r="GWX342" s="413"/>
      <c r="GWY342" s="413"/>
      <c r="GWZ342" s="413"/>
      <c r="GXA342" s="413"/>
      <c r="GXB342" s="414"/>
      <c r="GXC342" s="414"/>
      <c r="GXD342" s="413"/>
      <c r="GXE342" s="413"/>
      <c r="GXF342" s="414"/>
      <c r="GXG342" s="414"/>
      <c r="GXH342" s="413"/>
      <c r="GXI342" s="413"/>
      <c r="GXJ342" s="413"/>
      <c r="GXK342" s="413"/>
      <c r="GXL342" s="413"/>
      <c r="GXM342" s="407"/>
      <c r="GXN342" s="439"/>
      <c r="GXO342" s="413"/>
      <c r="GXP342" s="413"/>
      <c r="GXQ342" s="413"/>
      <c r="GXR342" s="413"/>
      <c r="GXS342" s="413"/>
      <c r="GXT342" s="413"/>
      <c r="GXU342" s="413"/>
      <c r="GXV342" s="412"/>
      <c r="GXW342" s="412"/>
      <c r="GXX342" s="412"/>
      <c r="GXY342" s="412"/>
      <c r="GXZ342" s="412"/>
      <c r="GYA342" s="412"/>
      <c r="GYB342" s="412"/>
      <c r="GYC342" s="412"/>
      <c r="GYD342" s="412"/>
      <c r="GYE342" s="412"/>
      <c r="GYF342" s="412"/>
      <c r="GYG342" s="412"/>
      <c r="GYH342" s="412"/>
      <c r="GYI342" s="412"/>
      <c r="GYJ342" s="412"/>
      <c r="GYK342" s="412"/>
      <c r="GYL342" s="412"/>
      <c r="GYM342" s="412"/>
      <c r="GYN342" s="412"/>
      <c r="GYO342" s="412"/>
      <c r="GYP342" s="412"/>
      <c r="GYQ342" s="412"/>
      <c r="GYR342" s="412"/>
      <c r="GYS342" s="412"/>
      <c r="GYT342" s="412"/>
      <c r="GYU342" s="412"/>
      <c r="GYV342" s="412"/>
      <c r="GYW342" s="412"/>
      <c r="GYX342" s="412"/>
      <c r="GYY342" s="412"/>
      <c r="GYZ342" s="412"/>
      <c r="GZA342" s="412"/>
      <c r="GZB342" s="412"/>
      <c r="GZC342" s="412"/>
      <c r="GZD342" s="412"/>
      <c r="GZE342" s="412"/>
      <c r="GZF342" s="412"/>
      <c r="GZG342" s="412"/>
      <c r="GZH342" s="412"/>
      <c r="GZI342" s="412"/>
      <c r="GZJ342" s="412"/>
      <c r="GZK342" s="412"/>
      <c r="GZL342" s="412"/>
      <c r="GZM342" s="412"/>
      <c r="GZN342" s="413"/>
      <c r="GZO342" s="413"/>
      <c r="GZP342" s="413"/>
      <c r="GZQ342" s="413"/>
      <c r="GZR342" s="413"/>
      <c r="GZS342" s="413"/>
      <c r="GZT342" s="413"/>
      <c r="GZU342" s="413"/>
      <c r="GZV342" s="413"/>
      <c r="GZW342" s="413"/>
      <c r="GZX342" s="413"/>
      <c r="GZY342" s="413"/>
      <c r="GZZ342" s="413"/>
      <c r="HAA342" s="413"/>
      <c r="HAB342" s="413"/>
      <c r="HAC342" s="413"/>
      <c r="HAD342" s="413"/>
      <c r="HAE342" s="413"/>
      <c r="HAF342" s="413"/>
      <c r="HAG342" s="413"/>
      <c r="HAH342" s="413"/>
      <c r="HAI342" s="413"/>
      <c r="HAJ342" s="413"/>
      <c r="HAK342" s="413"/>
      <c r="HAL342" s="414"/>
      <c r="HAM342" s="414"/>
      <c r="HAN342" s="414"/>
      <c r="HAO342" s="414"/>
      <c r="HAP342" s="414"/>
      <c r="HAQ342" s="413"/>
      <c r="HAR342" s="413"/>
      <c r="HAS342" s="414"/>
      <c r="HAT342" s="414"/>
      <c r="HAU342" s="413"/>
      <c r="HAV342" s="413"/>
      <c r="HAW342" s="414"/>
      <c r="HAX342" s="414"/>
      <c r="HAY342" s="413"/>
      <c r="HAZ342" s="413"/>
      <c r="HBA342" s="413"/>
      <c r="HBB342" s="413"/>
      <c r="HBC342" s="413"/>
      <c r="HBD342" s="413"/>
      <c r="HBE342" s="413"/>
      <c r="HBF342" s="414"/>
      <c r="HBG342" s="414"/>
      <c r="HBH342" s="413"/>
      <c r="HBI342" s="413"/>
      <c r="HBJ342" s="414"/>
      <c r="HBK342" s="414"/>
      <c r="HBL342" s="413"/>
      <c r="HBM342" s="413"/>
      <c r="HBN342" s="413"/>
      <c r="HBO342" s="413"/>
      <c r="HBP342" s="413"/>
      <c r="HBQ342" s="407"/>
      <c r="HBR342" s="439"/>
      <c r="HBS342" s="413"/>
      <c r="HBT342" s="413"/>
      <c r="HBU342" s="413"/>
      <c r="HBV342" s="413"/>
      <c r="HBW342" s="413"/>
      <c r="HBX342" s="413"/>
      <c r="HBY342" s="413"/>
      <c r="HBZ342" s="412"/>
      <c r="HCA342" s="412"/>
      <c r="HCB342" s="412"/>
      <c r="HCC342" s="412"/>
      <c r="HCD342" s="412"/>
      <c r="HCE342" s="412"/>
      <c r="HCF342" s="412"/>
      <c r="HCG342" s="412"/>
      <c r="HCH342" s="412"/>
      <c r="HCI342" s="412"/>
      <c r="HCJ342" s="412"/>
      <c r="HCK342" s="412"/>
      <c r="HCL342" s="412"/>
      <c r="HCM342" s="412"/>
      <c r="HCN342" s="412"/>
      <c r="HCO342" s="412"/>
      <c r="HCP342" s="412"/>
      <c r="HCQ342" s="412"/>
      <c r="HCR342" s="412"/>
      <c r="HCS342" s="412"/>
      <c r="HCT342" s="412"/>
      <c r="HCU342" s="412"/>
      <c r="HCV342" s="412"/>
      <c r="HCW342" s="412"/>
      <c r="HCX342" s="412"/>
      <c r="HCY342" s="412"/>
      <c r="HCZ342" s="412"/>
      <c r="HDA342" s="412"/>
      <c r="HDB342" s="412"/>
      <c r="HDC342" s="412"/>
      <c r="HDD342" s="412"/>
      <c r="HDE342" s="412"/>
      <c r="HDF342" s="412"/>
      <c r="HDG342" s="412"/>
      <c r="HDH342" s="412"/>
      <c r="HDI342" s="412"/>
      <c r="HDJ342" s="412"/>
      <c r="HDK342" s="412"/>
      <c r="HDL342" s="412"/>
      <c r="HDM342" s="412"/>
      <c r="HDN342" s="412"/>
      <c r="HDO342" s="412"/>
      <c r="HDP342" s="412"/>
      <c r="HDQ342" s="412"/>
      <c r="HDR342" s="413"/>
      <c r="HDS342" s="413"/>
      <c r="HDT342" s="413"/>
      <c r="HDU342" s="413"/>
      <c r="HDV342" s="413"/>
      <c r="HDW342" s="413"/>
      <c r="HDX342" s="413"/>
      <c r="HDY342" s="413"/>
      <c r="HDZ342" s="413"/>
      <c r="HEA342" s="413"/>
      <c r="HEB342" s="413"/>
      <c r="HEC342" s="413"/>
      <c r="HED342" s="413"/>
      <c r="HEE342" s="413"/>
      <c r="HEF342" s="413"/>
      <c r="HEG342" s="413"/>
      <c r="HEH342" s="413"/>
      <c r="HEI342" s="413"/>
      <c r="HEJ342" s="413"/>
      <c r="HEK342" s="413"/>
      <c r="HEL342" s="413"/>
      <c r="HEM342" s="413"/>
      <c r="HEN342" s="413"/>
      <c r="HEO342" s="413"/>
      <c r="HEP342" s="414"/>
      <c r="HEQ342" s="414"/>
      <c r="HER342" s="414"/>
      <c r="HES342" s="414"/>
      <c r="HET342" s="414"/>
      <c r="HEU342" s="413"/>
      <c r="HEV342" s="413"/>
      <c r="HEW342" s="414"/>
      <c r="HEX342" s="414"/>
      <c r="HEY342" s="413"/>
      <c r="HEZ342" s="413"/>
      <c r="HFA342" s="414"/>
      <c r="HFB342" s="414"/>
      <c r="HFC342" s="413"/>
      <c r="HFD342" s="413"/>
      <c r="HFE342" s="413"/>
      <c r="HFF342" s="413"/>
      <c r="HFG342" s="413"/>
      <c r="HFH342" s="413"/>
      <c r="HFI342" s="413"/>
      <c r="HFJ342" s="414"/>
      <c r="HFK342" s="414"/>
      <c r="HFL342" s="413"/>
      <c r="HFM342" s="413"/>
      <c r="HFN342" s="414"/>
      <c r="HFO342" s="414"/>
      <c r="HFP342" s="413"/>
      <c r="HFQ342" s="413"/>
      <c r="HFR342" s="413"/>
      <c r="HFS342" s="413"/>
      <c r="HFT342" s="413"/>
      <c r="HFU342" s="407"/>
      <c r="HFV342" s="439"/>
      <c r="HFW342" s="413"/>
      <c r="HFX342" s="413"/>
      <c r="HFY342" s="413"/>
      <c r="HFZ342" s="413"/>
      <c r="HGA342" s="413"/>
      <c r="HGB342" s="413"/>
      <c r="HGC342" s="413"/>
      <c r="HGD342" s="412"/>
      <c r="HGE342" s="412"/>
      <c r="HGF342" s="412"/>
      <c r="HGG342" s="412"/>
      <c r="HGH342" s="412"/>
      <c r="HGI342" s="412"/>
      <c r="HGJ342" s="412"/>
      <c r="HGK342" s="412"/>
      <c r="HGL342" s="412"/>
      <c r="HGM342" s="412"/>
      <c r="HGN342" s="412"/>
      <c r="HGO342" s="412"/>
      <c r="HGP342" s="412"/>
      <c r="HGQ342" s="412"/>
      <c r="HGR342" s="412"/>
      <c r="HGS342" s="412"/>
      <c r="HGT342" s="412"/>
      <c r="HGU342" s="412"/>
      <c r="HGV342" s="412"/>
      <c r="HGW342" s="412"/>
      <c r="HGX342" s="412"/>
      <c r="HGY342" s="412"/>
      <c r="HGZ342" s="412"/>
      <c r="HHA342" s="412"/>
      <c r="HHB342" s="412"/>
      <c r="HHC342" s="412"/>
      <c r="HHD342" s="412"/>
      <c r="HHE342" s="412"/>
      <c r="HHF342" s="412"/>
      <c r="HHG342" s="412"/>
      <c r="HHH342" s="412"/>
      <c r="HHI342" s="412"/>
      <c r="HHJ342" s="412"/>
      <c r="HHK342" s="412"/>
      <c r="HHL342" s="412"/>
      <c r="HHM342" s="412"/>
      <c r="HHN342" s="412"/>
      <c r="HHO342" s="412"/>
      <c r="HHP342" s="412"/>
      <c r="HHQ342" s="412"/>
      <c r="HHR342" s="412"/>
      <c r="HHS342" s="412"/>
      <c r="HHT342" s="412"/>
      <c r="HHU342" s="412"/>
      <c r="HHV342" s="413"/>
      <c r="HHW342" s="413"/>
      <c r="HHX342" s="413"/>
      <c r="HHY342" s="413"/>
      <c r="HHZ342" s="413"/>
      <c r="HIA342" s="413"/>
      <c r="HIB342" s="413"/>
      <c r="HIC342" s="413"/>
      <c r="HID342" s="413"/>
      <c r="HIE342" s="413"/>
      <c r="HIF342" s="413"/>
      <c r="HIG342" s="413"/>
      <c r="HIH342" s="413"/>
      <c r="HII342" s="413"/>
      <c r="HIJ342" s="413"/>
      <c r="HIK342" s="413"/>
      <c r="HIL342" s="413"/>
      <c r="HIM342" s="413"/>
      <c r="HIN342" s="413"/>
      <c r="HIO342" s="413"/>
      <c r="HIP342" s="413"/>
      <c r="HIQ342" s="413"/>
      <c r="HIR342" s="413"/>
      <c r="HIS342" s="413"/>
      <c r="HIT342" s="414"/>
      <c r="HIU342" s="414"/>
      <c r="HIV342" s="414"/>
      <c r="HIW342" s="414"/>
      <c r="HIX342" s="414"/>
      <c r="HIY342" s="413"/>
      <c r="HIZ342" s="413"/>
      <c r="HJA342" s="414"/>
      <c r="HJB342" s="414"/>
      <c r="HJC342" s="413"/>
      <c r="HJD342" s="413"/>
      <c r="HJE342" s="414"/>
      <c r="HJF342" s="414"/>
      <c r="HJG342" s="413"/>
      <c r="HJH342" s="413"/>
      <c r="HJI342" s="413"/>
      <c r="HJJ342" s="413"/>
      <c r="HJK342" s="413"/>
      <c r="HJL342" s="413"/>
      <c r="HJM342" s="413"/>
      <c r="HJN342" s="414"/>
      <c r="HJO342" s="414"/>
      <c r="HJP342" s="413"/>
      <c r="HJQ342" s="413"/>
      <c r="HJR342" s="414"/>
      <c r="HJS342" s="414"/>
      <c r="HJT342" s="413"/>
      <c r="HJU342" s="413"/>
      <c r="HJV342" s="413"/>
      <c r="HJW342" s="413"/>
      <c r="HJX342" s="413"/>
      <c r="HJY342" s="407"/>
      <c r="HJZ342" s="439"/>
      <c r="HKA342" s="413"/>
      <c r="HKB342" s="413"/>
      <c r="HKC342" s="413"/>
      <c r="HKD342" s="413"/>
      <c r="HKE342" s="413"/>
      <c r="HKF342" s="413"/>
      <c r="HKG342" s="413"/>
      <c r="HKH342" s="412"/>
      <c r="HKI342" s="412"/>
      <c r="HKJ342" s="412"/>
      <c r="HKK342" s="412"/>
      <c r="HKL342" s="412"/>
      <c r="HKM342" s="412"/>
      <c r="HKN342" s="412"/>
      <c r="HKO342" s="412"/>
      <c r="HKP342" s="412"/>
      <c r="HKQ342" s="412"/>
      <c r="HKR342" s="412"/>
      <c r="HKS342" s="412"/>
      <c r="HKT342" s="412"/>
      <c r="HKU342" s="412"/>
      <c r="HKV342" s="412"/>
      <c r="HKW342" s="412"/>
      <c r="HKX342" s="412"/>
      <c r="HKY342" s="412"/>
      <c r="HKZ342" s="412"/>
      <c r="HLA342" s="412"/>
      <c r="HLB342" s="412"/>
      <c r="HLC342" s="412"/>
      <c r="HLD342" s="412"/>
      <c r="HLE342" s="412"/>
      <c r="HLF342" s="412"/>
      <c r="HLG342" s="412"/>
      <c r="HLH342" s="412"/>
      <c r="HLI342" s="412"/>
      <c r="HLJ342" s="412"/>
      <c r="HLK342" s="412"/>
      <c r="HLL342" s="412"/>
      <c r="HLM342" s="412"/>
      <c r="HLN342" s="412"/>
      <c r="HLO342" s="412"/>
      <c r="HLP342" s="412"/>
      <c r="HLQ342" s="412"/>
      <c r="HLR342" s="412"/>
      <c r="HLS342" s="412"/>
      <c r="HLT342" s="412"/>
      <c r="HLU342" s="412"/>
      <c r="HLV342" s="412"/>
      <c r="HLW342" s="412"/>
      <c r="HLX342" s="412"/>
      <c r="HLY342" s="412"/>
      <c r="HLZ342" s="413"/>
      <c r="HMA342" s="413"/>
      <c r="HMB342" s="413"/>
      <c r="HMC342" s="413"/>
      <c r="HMD342" s="413"/>
      <c r="HME342" s="413"/>
      <c r="HMF342" s="413"/>
      <c r="HMG342" s="413"/>
      <c r="HMH342" s="413"/>
      <c r="HMI342" s="413"/>
      <c r="HMJ342" s="413"/>
      <c r="HMK342" s="413"/>
      <c r="HML342" s="413"/>
      <c r="HMM342" s="413"/>
      <c r="HMN342" s="413"/>
      <c r="HMO342" s="413"/>
      <c r="HMP342" s="413"/>
      <c r="HMQ342" s="413"/>
      <c r="HMR342" s="413"/>
      <c r="HMS342" s="413"/>
      <c r="HMT342" s="413"/>
      <c r="HMU342" s="413"/>
      <c r="HMV342" s="413"/>
      <c r="HMW342" s="413"/>
      <c r="HMX342" s="414"/>
      <c r="HMY342" s="414"/>
      <c r="HMZ342" s="414"/>
      <c r="HNA342" s="414"/>
      <c r="HNB342" s="414"/>
      <c r="HNC342" s="413"/>
      <c r="HND342" s="413"/>
      <c r="HNE342" s="414"/>
      <c r="HNF342" s="414"/>
      <c r="HNG342" s="413"/>
      <c r="HNH342" s="413"/>
      <c r="HNI342" s="414"/>
      <c r="HNJ342" s="414"/>
      <c r="HNK342" s="413"/>
      <c r="HNL342" s="413"/>
      <c r="HNM342" s="413"/>
      <c r="HNN342" s="413"/>
      <c r="HNO342" s="413"/>
      <c r="HNP342" s="413"/>
      <c r="HNQ342" s="413"/>
      <c r="HNR342" s="414"/>
      <c r="HNS342" s="414"/>
      <c r="HNT342" s="413"/>
      <c r="HNU342" s="413"/>
      <c r="HNV342" s="414"/>
      <c r="HNW342" s="414"/>
      <c r="HNX342" s="413"/>
      <c r="HNY342" s="413"/>
      <c r="HNZ342" s="413"/>
      <c r="HOA342" s="413"/>
      <c r="HOB342" s="413"/>
      <c r="HOC342" s="407"/>
      <c r="HOD342" s="439"/>
      <c r="HOE342" s="413"/>
      <c r="HOF342" s="413"/>
      <c r="HOG342" s="413"/>
      <c r="HOH342" s="413"/>
      <c r="HOI342" s="413"/>
      <c r="HOJ342" s="413"/>
      <c r="HOK342" s="413"/>
      <c r="HOL342" s="412"/>
      <c r="HOM342" s="412"/>
      <c r="HON342" s="412"/>
      <c r="HOO342" s="412"/>
      <c r="HOP342" s="412"/>
      <c r="HOQ342" s="412"/>
      <c r="HOR342" s="412"/>
      <c r="HOS342" s="412"/>
      <c r="HOT342" s="412"/>
      <c r="HOU342" s="412"/>
      <c r="HOV342" s="412"/>
      <c r="HOW342" s="412"/>
      <c r="HOX342" s="412"/>
      <c r="HOY342" s="412"/>
      <c r="HOZ342" s="412"/>
      <c r="HPA342" s="412"/>
      <c r="HPB342" s="412"/>
      <c r="HPC342" s="412"/>
      <c r="HPD342" s="412"/>
      <c r="HPE342" s="412"/>
      <c r="HPF342" s="412"/>
      <c r="HPG342" s="412"/>
      <c r="HPH342" s="412"/>
      <c r="HPI342" s="412"/>
      <c r="HPJ342" s="412"/>
      <c r="HPK342" s="412"/>
      <c r="HPL342" s="412"/>
      <c r="HPM342" s="412"/>
      <c r="HPN342" s="412"/>
      <c r="HPO342" s="412"/>
      <c r="HPP342" s="412"/>
      <c r="HPQ342" s="412"/>
      <c r="HPR342" s="412"/>
      <c r="HPS342" s="412"/>
      <c r="HPT342" s="412"/>
      <c r="HPU342" s="412"/>
      <c r="HPV342" s="412"/>
      <c r="HPW342" s="412"/>
      <c r="HPX342" s="412"/>
      <c r="HPY342" s="412"/>
      <c r="HPZ342" s="412"/>
      <c r="HQA342" s="412"/>
      <c r="HQB342" s="412"/>
      <c r="HQC342" s="412"/>
      <c r="HQD342" s="413"/>
      <c r="HQE342" s="413"/>
      <c r="HQF342" s="413"/>
      <c r="HQG342" s="413"/>
      <c r="HQH342" s="413"/>
      <c r="HQI342" s="413"/>
      <c r="HQJ342" s="413"/>
      <c r="HQK342" s="413"/>
      <c r="HQL342" s="413"/>
      <c r="HQM342" s="413"/>
      <c r="HQN342" s="413"/>
      <c r="HQO342" s="413"/>
      <c r="HQP342" s="413"/>
      <c r="HQQ342" s="413"/>
      <c r="HQR342" s="413"/>
      <c r="HQS342" s="413"/>
      <c r="HQT342" s="413"/>
      <c r="HQU342" s="413"/>
      <c r="HQV342" s="413"/>
      <c r="HQW342" s="413"/>
      <c r="HQX342" s="413"/>
      <c r="HQY342" s="413"/>
      <c r="HQZ342" s="413"/>
      <c r="HRA342" s="413"/>
      <c r="HRB342" s="414"/>
      <c r="HRC342" s="414"/>
      <c r="HRD342" s="414"/>
      <c r="HRE342" s="414"/>
      <c r="HRF342" s="414"/>
      <c r="HRG342" s="413"/>
      <c r="HRH342" s="413"/>
      <c r="HRI342" s="414"/>
      <c r="HRJ342" s="414"/>
      <c r="HRK342" s="413"/>
      <c r="HRL342" s="413"/>
      <c r="HRM342" s="414"/>
      <c r="HRN342" s="414"/>
      <c r="HRO342" s="413"/>
      <c r="HRP342" s="413"/>
      <c r="HRQ342" s="413"/>
      <c r="HRR342" s="413"/>
      <c r="HRS342" s="413"/>
      <c r="HRT342" s="413"/>
      <c r="HRU342" s="413"/>
      <c r="HRV342" s="414"/>
      <c r="HRW342" s="414"/>
      <c r="HRX342" s="413"/>
      <c r="HRY342" s="413"/>
      <c r="HRZ342" s="414"/>
      <c r="HSA342" s="414"/>
      <c r="HSB342" s="413"/>
      <c r="HSC342" s="413"/>
      <c r="HSD342" s="413"/>
      <c r="HSE342" s="413"/>
      <c r="HSF342" s="413"/>
      <c r="HSG342" s="407"/>
      <c r="HSH342" s="439"/>
      <c r="HSI342" s="413"/>
      <c r="HSJ342" s="413"/>
      <c r="HSK342" s="413"/>
      <c r="HSL342" s="413"/>
      <c r="HSM342" s="413"/>
      <c r="HSN342" s="413"/>
      <c r="HSO342" s="413"/>
      <c r="HSP342" s="412"/>
      <c r="HSQ342" s="412"/>
      <c r="HSR342" s="412"/>
      <c r="HSS342" s="412"/>
      <c r="HST342" s="412"/>
      <c r="HSU342" s="412"/>
      <c r="HSV342" s="412"/>
      <c r="HSW342" s="412"/>
      <c r="HSX342" s="412"/>
      <c r="HSY342" s="412"/>
      <c r="HSZ342" s="412"/>
      <c r="HTA342" s="412"/>
      <c r="HTB342" s="412"/>
      <c r="HTC342" s="412"/>
      <c r="HTD342" s="412"/>
      <c r="HTE342" s="412"/>
      <c r="HTF342" s="412"/>
      <c r="HTG342" s="412"/>
      <c r="HTH342" s="412"/>
      <c r="HTI342" s="412"/>
      <c r="HTJ342" s="412"/>
      <c r="HTK342" s="412"/>
      <c r="HTL342" s="412"/>
      <c r="HTM342" s="412"/>
      <c r="HTN342" s="412"/>
      <c r="HTO342" s="412"/>
      <c r="HTP342" s="412"/>
      <c r="HTQ342" s="412"/>
      <c r="HTR342" s="412"/>
      <c r="HTS342" s="412"/>
      <c r="HTT342" s="412"/>
      <c r="HTU342" s="412"/>
      <c r="HTV342" s="412"/>
      <c r="HTW342" s="412"/>
      <c r="HTX342" s="412"/>
      <c r="HTY342" s="412"/>
      <c r="HTZ342" s="412"/>
      <c r="HUA342" s="412"/>
      <c r="HUB342" s="412"/>
      <c r="HUC342" s="412"/>
      <c r="HUD342" s="412"/>
      <c r="HUE342" s="412"/>
      <c r="HUF342" s="412"/>
      <c r="HUG342" s="412"/>
      <c r="HUH342" s="413"/>
      <c r="HUI342" s="413"/>
      <c r="HUJ342" s="413"/>
      <c r="HUK342" s="413"/>
      <c r="HUL342" s="413"/>
      <c r="HUM342" s="413"/>
      <c r="HUN342" s="413"/>
      <c r="HUO342" s="413"/>
      <c r="HUP342" s="413"/>
      <c r="HUQ342" s="413"/>
      <c r="HUR342" s="413"/>
      <c r="HUS342" s="413"/>
      <c r="HUT342" s="413"/>
      <c r="HUU342" s="413"/>
      <c r="HUV342" s="413"/>
      <c r="HUW342" s="413"/>
      <c r="HUX342" s="413"/>
      <c r="HUY342" s="413"/>
      <c r="HUZ342" s="413"/>
      <c r="HVA342" s="413"/>
      <c r="HVB342" s="413"/>
      <c r="HVC342" s="413"/>
      <c r="HVD342" s="413"/>
      <c r="HVE342" s="413"/>
      <c r="HVF342" s="414"/>
      <c r="HVG342" s="414"/>
      <c r="HVH342" s="414"/>
      <c r="HVI342" s="414"/>
      <c r="HVJ342" s="414"/>
      <c r="HVK342" s="413"/>
      <c r="HVL342" s="413"/>
      <c r="HVM342" s="414"/>
      <c r="HVN342" s="414"/>
      <c r="HVO342" s="413"/>
      <c r="HVP342" s="413"/>
      <c r="HVQ342" s="414"/>
      <c r="HVR342" s="414"/>
      <c r="HVS342" s="413"/>
      <c r="HVT342" s="413"/>
      <c r="HVU342" s="413"/>
      <c r="HVV342" s="413"/>
      <c r="HVW342" s="413"/>
      <c r="HVX342" s="413"/>
      <c r="HVY342" s="413"/>
      <c r="HVZ342" s="414"/>
      <c r="HWA342" s="414"/>
      <c r="HWB342" s="413"/>
      <c r="HWC342" s="413"/>
      <c r="HWD342" s="414"/>
      <c r="HWE342" s="414"/>
      <c r="HWF342" s="413"/>
      <c r="HWG342" s="413"/>
      <c r="HWH342" s="413"/>
      <c r="HWI342" s="413"/>
      <c r="HWJ342" s="413"/>
      <c r="HWK342" s="407"/>
      <c r="HWL342" s="439"/>
      <c r="HWM342" s="413"/>
      <c r="HWN342" s="413"/>
      <c r="HWO342" s="413"/>
      <c r="HWP342" s="413"/>
      <c r="HWQ342" s="413"/>
      <c r="HWR342" s="413"/>
      <c r="HWS342" s="413"/>
      <c r="HWT342" s="412"/>
      <c r="HWU342" s="412"/>
      <c r="HWV342" s="412"/>
      <c r="HWW342" s="412"/>
      <c r="HWX342" s="412"/>
      <c r="HWY342" s="412"/>
      <c r="HWZ342" s="412"/>
      <c r="HXA342" s="412"/>
      <c r="HXB342" s="412"/>
      <c r="HXC342" s="412"/>
      <c r="HXD342" s="412"/>
      <c r="HXE342" s="412"/>
      <c r="HXF342" s="412"/>
      <c r="HXG342" s="412"/>
      <c r="HXH342" s="412"/>
      <c r="HXI342" s="412"/>
      <c r="HXJ342" s="412"/>
      <c r="HXK342" s="412"/>
      <c r="HXL342" s="412"/>
      <c r="HXM342" s="412"/>
      <c r="HXN342" s="412"/>
      <c r="HXO342" s="412"/>
      <c r="HXP342" s="412"/>
      <c r="HXQ342" s="412"/>
      <c r="HXR342" s="412"/>
      <c r="HXS342" s="412"/>
      <c r="HXT342" s="412"/>
      <c r="HXU342" s="412"/>
      <c r="HXV342" s="412"/>
      <c r="HXW342" s="412"/>
      <c r="HXX342" s="412"/>
      <c r="HXY342" s="412"/>
      <c r="HXZ342" s="412"/>
      <c r="HYA342" s="412"/>
      <c r="HYB342" s="412"/>
      <c r="HYC342" s="412"/>
      <c r="HYD342" s="412"/>
      <c r="HYE342" s="412"/>
      <c r="HYF342" s="412"/>
      <c r="HYG342" s="412"/>
      <c r="HYH342" s="412"/>
      <c r="HYI342" s="412"/>
      <c r="HYJ342" s="412"/>
      <c r="HYK342" s="412"/>
      <c r="HYL342" s="413"/>
      <c r="HYM342" s="413"/>
      <c r="HYN342" s="413"/>
      <c r="HYO342" s="413"/>
      <c r="HYP342" s="413"/>
      <c r="HYQ342" s="413"/>
      <c r="HYR342" s="413"/>
      <c r="HYS342" s="413"/>
      <c r="HYT342" s="413"/>
      <c r="HYU342" s="413"/>
      <c r="HYV342" s="413"/>
      <c r="HYW342" s="413"/>
      <c r="HYX342" s="413"/>
      <c r="HYY342" s="413"/>
      <c r="HYZ342" s="413"/>
      <c r="HZA342" s="413"/>
      <c r="HZB342" s="413"/>
      <c r="HZC342" s="413"/>
      <c r="HZD342" s="413"/>
      <c r="HZE342" s="413"/>
      <c r="HZF342" s="413"/>
      <c r="HZG342" s="413"/>
      <c r="HZH342" s="413"/>
      <c r="HZI342" s="413"/>
      <c r="HZJ342" s="414"/>
      <c r="HZK342" s="414"/>
      <c r="HZL342" s="414"/>
      <c r="HZM342" s="414"/>
      <c r="HZN342" s="414"/>
      <c r="HZO342" s="413"/>
      <c r="HZP342" s="413"/>
      <c r="HZQ342" s="414"/>
      <c r="HZR342" s="414"/>
      <c r="HZS342" s="413"/>
      <c r="HZT342" s="413"/>
      <c r="HZU342" s="414"/>
      <c r="HZV342" s="414"/>
      <c r="HZW342" s="413"/>
      <c r="HZX342" s="413"/>
      <c r="HZY342" s="413"/>
      <c r="HZZ342" s="413"/>
      <c r="IAA342" s="413"/>
      <c r="IAB342" s="413"/>
      <c r="IAC342" s="413"/>
      <c r="IAD342" s="414"/>
      <c r="IAE342" s="414"/>
      <c r="IAF342" s="413"/>
      <c r="IAG342" s="413"/>
      <c r="IAH342" s="414"/>
      <c r="IAI342" s="414"/>
      <c r="IAJ342" s="413"/>
      <c r="IAK342" s="413"/>
      <c r="IAL342" s="413"/>
      <c r="IAM342" s="413"/>
      <c r="IAN342" s="413"/>
      <c r="IAO342" s="407"/>
      <c r="IAP342" s="439"/>
      <c r="IAQ342" s="413"/>
      <c r="IAR342" s="413"/>
      <c r="IAS342" s="413"/>
      <c r="IAT342" s="413"/>
      <c r="IAU342" s="413"/>
      <c r="IAV342" s="413"/>
      <c r="IAW342" s="413"/>
      <c r="IAX342" s="412"/>
      <c r="IAY342" s="412"/>
      <c r="IAZ342" s="412"/>
      <c r="IBA342" s="412"/>
      <c r="IBB342" s="412"/>
      <c r="IBC342" s="412"/>
      <c r="IBD342" s="412"/>
      <c r="IBE342" s="412"/>
      <c r="IBF342" s="412"/>
      <c r="IBG342" s="412"/>
      <c r="IBH342" s="412"/>
      <c r="IBI342" s="412"/>
      <c r="IBJ342" s="412"/>
      <c r="IBK342" s="412"/>
      <c r="IBL342" s="412"/>
      <c r="IBM342" s="412"/>
      <c r="IBN342" s="412"/>
      <c r="IBO342" s="412"/>
      <c r="IBP342" s="412"/>
      <c r="IBQ342" s="412"/>
      <c r="IBR342" s="412"/>
      <c r="IBS342" s="412"/>
      <c r="IBT342" s="412"/>
      <c r="IBU342" s="412"/>
      <c r="IBV342" s="412"/>
      <c r="IBW342" s="412"/>
      <c r="IBX342" s="412"/>
      <c r="IBY342" s="412"/>
      <c r="IBZ342" s="412"/>
      <c r="ICA342" s="412"/>
      <c r="ICB342" s="412"/>
      <c r="ICC342" s="412"/>
      <c r="ICD342" s="412"/>
      <c r="ICE342" s="412"/>
      <c r="ICF342" s="412"/>
      <c r="ICG342" s="412"/>
      <c r="ICH342" s="412"/>
      <c r="ICI342" s="412"/>
      <c r="ICJ342" s="412"/>
      <c r="ICK342" s="412"/>
      <c r="ICL342" s="412"/>
      <c r="ICM342" s="412"/>
      <c r="ICN342" s="412"/>
      <c r="ICO342" s="412"/>
      <c r="ICP342" s="413"/>
      <c r="ICQ342" s="413"/>
      <c r="ICR342" s="413"/>
      <c r="ICS342" s="413"/>
      <c r="ICT342" s="413"/>
      <c r="ICU342" s="413"/>
      <c r="ICV342" s="413"/>
      <c r="ICW342" s="413"/>
      <c r="ICX342" s="413"/>
      <c r="ICY342" s="413"/>
      <c r="ICZ342" s="413"/>
      <c r="IDA342" s="413"/>
      <c r="IDB342" s="413"/>
      <c r="IDC342" s="413"/>
      <c r="IDD342" s="413"/>
      <c r="IDE342" s="413"/>
      <c r="IDF342" s="413"/>
      <c r="IDG342" s="413"/>
      <c r="IDH342" s="413"/>
      <c r="IDI342" s="413"/>
      <c r="IDJ342" s="413"/>
      <c r="IDK342" s="413"/>
      <c r="IDL342" s="413"/>
      <c r="IDM342" s="413"/>
      <c r="IDN342" s="414"/>
      <c r="IDO342" s="414"/>
      <c r="IDP342" s="414"/>
      <c r="IDQ342" s="414"/>
      <c r="IDR342" s="414"/>
      <c r="IDS342" s="413"/>
      <c r="IDT342" s="413"/>
      <c r="IDU342" s="414"/>
      <c r="IDV342" s="414"/>
      <c r="IDW342" s="413"/>
      <c r="IDX342" s="413"/>
      <c r="IDY342" s="414"/>
      <c r="IDZ342" s="414"/>
      <c r="IEA342" s="413"/>
      <c r="IEB342" s="413"/>
      <c r="IEC342" s="413"/>
      <c r="IED342" s="413"/>
      <c r="IEE342" s="413"/>
      <c r="IEF342" s="413"/>
      <c r="IEG342" s="413"/>
      <c r="IEH342" s="414"/>
      <c r="IEI342" s="414"/>
      <c r="IEJ342" s="413"/>
      <c r="IEK342" s="413"/>
      <c r="IEL342" s="414"/>
      <c r="IEM342" s="414"/>
      <c r="IEN342" s="413"/>
      <c r="IEO342" s="413"/>
      <c r="IEP342" s="413"/>
      <c r="IEQ342" s="413"/>
      <c r="IER342" s="413"/>
      <c r="IES342" s="407"/>
      <c r="IET342" s="439"/>
      <c r="IEU342" s="413"/>
      <c r="IEV342" s="413"/>
      <c r="IEW342" s="413"/>
      <c r="IEX342" s="413"/>
      <c r="IEY342" s="413"/>
      <c r="IEZ342" s="413"/>
      <c r="IFA342" s="413"/>
      <c r="IFB342" s="412"/>
      <c r="IFC342" s="412"/>
      <c r="IFD342" s="412"/>
      <c r="IFE342" s="412"/>
      <c r="IFF342" s="412"/>
      <c r="IFG342" s="412"/>
      <c r="IFH342" s="412"/>
      <c r="IFI342" s="412"/>
      <c r="IFJ342" s="412"/>
      <c r="IFK342" s="412"/>
      <c r="IFL342" s="412"/>
      <c r="IFM342" s="412"/>
      <c r="IFN342" s="412"/>
      <c r="IFO342" s="412"/>
      <c r="IFP342" s="412"/>
      <c r="IFQ342" s="412"/>
      <c r="IFR342" s="412"/>
      <c r="IFS342" s="412"/>
      <c r="IFT342" s="412"/>
      <c r="IFU342" s="412"/>
      <c r="IFV342" s="412"/>
      <c r="IFW342" s="412"/>
      <c r="IFX342" s="412"/>
      <c r="IFY342" s="412"/>
      <c r="IFZ342" s="412"/>
      <c r="IGA342" s="412"/>
      <c r="IGB342" s="412"/>
      <c r="IGC342" s="412"/>
      <c r="IGD342" s="412"/>
      <c r="IGE342" s="412"/>
      <c r="IGF342" s="412"/>
      <c r="IGG342" s="412"/>
      <c r="IGH342" s="412"/>
      <c r="IGI342" s="412"/>
      <c r="IGJ342" s="412"/>
      <c r="IGK342" s="412"/>
      <c r="IGL342" s="412"/>
      <c r="IGM342" s="412"/>
      <c r="IGN342" s="412"/>
      <c r="IGO342" s="412"/>
      <c r="IGP342" s="412"/>
      <c r="IGQ342" s="412"/>
      <c r="IGR342" s="412"/>
      <c r="IGS342" s="412"/>
      <c r="IGT342" s="413"/>
      <c r="IGU342" s="413"/>
      <c r="IGV342" s="413"/>
      <c r="IGW342" s="413"/>
      <c r="IGX342" s="413"/>
      <c r="IGY342" s="413"/>
      <c r="IGZ342" s="413"/>
      <c r="IHA342" s="413"/>
      <c r="IHB342" s="413"/>
      <c r="IHC342" s="413"/>
      <c r="IHD342" s="413"/>
      <c r="IHE342" s="413"/>
      <c r="IHF342" s="413"/>
      <c r="IHG342" s="413"/>
      <c r="IHH342" s="413"/>
      <c r="IHI342" s="413"/>
      <c r="IHJ342" s="413"/>
      <c r="IHK342" s="413"/>
      <c r="IHL342" s="413"/>
      <c r="IHM342" s="413"/>
      <c r="IHN342" s="413"/>
      <c r="IHO342" s="413"/>
      <c r="IHP342" s="413"/>
      <c r="IHQ342" s="413"/>
      <c r="IHR342" s="414"/>
      <c r="IHS342" s="414"/>
      <c r="IHT342" s="414"/>
      <c r="IHU342" s="414"/>
      <c r="IHV342" s="414"/>
      <c r="IHW342" s="413"/>
      <c r="IHX342" s="413"/>
      <c r="IHY342" s="414"/>
      <c r="IHZ342" s="414"/>
      <c r="IIA342" s="413"/>
      <c r="IIB342" s="413"/>
      <c r="IIC342" s="414"/>
      <c r="IID342" s="414"/>
      <c r="IIE342" s="413"/>
      <c r="IIF342" s="413"/>
      <c r="IIG342" s="413"/>
      <c r="IIH342" s="413"/>
      <c r="III342" s="413"/>
      <c r="IIJ342" s="413"/>
      <c r="IIK342" s="413"/>
      <c r="IIL342" s="414"/>
      <c r="IIM342" s="414"/>
      <c r="IIN342" s="413"/>
      <c r="IIO342" s="413"/>
      <c r="IIP342" s="414"/>
      <c r="IIQ342" s="414"/>
      <c r="IIR342" s="413"/>
      <c r="IIS342" s="413"/>
      <c r="IIT342" s="413"/>
      <c r="IIU342" s="413"/>
      <c r="IIV342" s="413"/>
      <c r="IIW342" s="407"/>
      <c r="IIX342" s="439"/>
      <c r="IIY342" s="413"/>
      <c r="IIZ342" s="413"/>
      <c r="IJA342" s="413"/>
      <c r="IJB342" s="413"/>
      <c r="IJC342" s="413"/>
      <c r="IJD342" s="413"/>
      <c r="IJE342" s="413"/>
      <c r="IJF342" s="412"/>
      <c r="IJG342" s="412"/>
      <c r="IJH342" s="412"/>
      <c r="IJI342" s="412"/>
      <c r="IJJ342" s="412"/>
      <c r="IJK342" s="412"/>
      <c r="IJL342" s="412"/>
      <c r="IJM342" s="412"/>
      <c r="IJN342" s="412"/>
      <c r="IJO342" s="412"/>
      <c r="IJP342" s="412"/>
      <c r="IJQ342" s="412"/>
      <c r="IJR342" s="412"/>
      <c r="IJS342" s="412"/>
      <c r="IJT342" s="412"/>
      <c r="IJU342" s="412"/>
      <c r="IJV342" s="412"/>
      <c r="IJW342" s="412"/>
      <c r="IJX342" s="412"/>
      <c r="IJY342" s="412"/>
      <c r="IJZ342" s="412"/>
      <c r="IKA342" s="412"/>
      <c r="IKB342" s="412"/>
      <c r="IKC342" s="412"/>
      <c r="IKD342" s="412"/>
      <c r="IKE342" s="412"/>
      <c r="IKF342" s="412"/>
      <c r="IKG342" s="412"/>
      <c r="IKH342" s="412"/>
      <c r="IKI342" s="412"/>
      <c r="IKJ342" s="412"/>
      <c r="IKK342" s="412"/>
      <c r="IKL342" s="412"/>
      <c r="IKM342" s="412"/>
      <c r="IKN342" s="412"/>
      <c r="IKO342" s="412"/>
      <c r="IKP342" s="412"/>
      <c r="IKQ342" s="412"/>
      <c r="IKR342" s="412"/>
      <c r="IKS342" s="412"/>
      <c r="IKT342" s="412"/>
      <c r="IKU342" s="412"/>
      <c r="IKV342" s="412"/>
      <c r="IKW342" s="412"/>
      <c r="IKX342" s="413"/>
      <c r="IKY342" s="413"/>
      <c r="IKZ342" s="413"/>
      <c r="ILA342" s="413"/>
      <c r="ILB342" s="413"/>
      <c r="ILC342" s="413"/>
      <c r="ILD342" s="413"/>
      <c r="ILE342" s="413"/>
      <c r="ILF342" s="413"/>
      <c r="ILG342" s="413"/>
      <c r="ILH342" s="413"/>
      <c r="ILI342" s="413"/>
      <c r="ILJ342" s="413"/>
      <c r="ILK342" s="413"/>
      <c r="ILL342" s="413"/>
      <c r="ILM342" s="413"/>
      <c r="ILN342" s="413"/>
      <c r="ILO342" s="413"/>
      <c r="ILP342" s="413"/>
      <c r="ILQ342" s="413"/>
      <c r="ILR342" s="413"/>
      <c r="ILS342" s="413"/>
      <c r="ILT342" s="413"/>
      <c r="ILU342" s="413"/>
      <c r="ILV342" s="414"/>
      <c r="ILW342" s="414"/>
      <c r="ILX342" s="414"/>
      <c r="ILY342" s="414"/>
      <c r="ILZ342" s="414"/>
      <c r="IMA342" s="413"/>
      <c r="IMB342" s="413"/>
      <c r="IMC342" s="414"/>
      <c r="IMD342" s="414"/>
      <c r="IME342" s="413"/>
      <c r="IMF342" s="413"/>
      <c r="IMG342" s="414"/>
      <c r="IMH342" s="414"/>
      <c r="IMI342" s="413"/>
      <c r="IMJ342" s="413"/>
      <c r="IMK342" s="413"/>
      <c r="IML342" s="413"/>
      <c r="IMM342" s="413"/>
      <c r="IMN342" s="413"/>
      <c r="IMO342" s="413"/>
      <c r="IMP342" s="414"/>
      <c r="IMQ342" s="414"/>
      <c r="IMR342" s="413"/>
      <c r="IMS342" s="413"/>
      <c r="IMT342" s="414"/>
      <c r="IMU342" s="414"/>
      <c r="IMV342" s="413"/>
      <c r="IMW342" s="413"/>
      <c r="IMX342" s="413"/>
      <c r="IMY342" s="413"/>
      <c r="IMZ342" s="413"/>
      <c r="INA342" s="407"/>
      <c r="INB342" s="439"/>
      <c r="INC342" s="413"/>
      <c r="IND342" s="413"/>
      <c r="INE342" s="413"/>
      <c r="INF342" s="413"/>
      <c r="ING342" s="413"/>
      <c r="INH342" s="413"/>
      <c r="INI342" s="413"/>
      <c r="INJ342" s="412"/>
      <c r="INK342" s="412"/>
      <c r="INL342" s="412"/>
      <c r="INM342" s="412"/>
      <c r="INN342" s="412"/>
      <c r="INO342" s="412"/>
      <c r="INP342" s="412"/>
      <c r="INQ342" s="412"/>
      <c r="INR342" s="412"/>
      <c r="INS342" s="412"/>
      <c r="INT342" s="412"/>
      <c r="INU342" s="412"/>
      <c r="INV342" s="412"/>
      <c r="INW342" s="412"/>
      <c r="INX342" s="412"/>
      <c r="INY342" s="412"/>
      <c r="INZ342" s="412"/>
      <c r="IOA342" s="412"/>
      <c r="IOB342" s="412"/>
      <c r="IOC342" s="412"/>
      <c r="IOD342" s="412"/>
      <c r="IOE342" s="412"/>
      <c r="IOF342" s="412"/>
      <c r="IOG342" s="412"/>
      <c r="IOH342" s="412"/>
      <c r="IOI342" s="412"/>
      <c r="IOJ342" s="412"/>
      <c r="IOK342" s="412"/>
      <c r="IOL342" s="412"/>
      <c r="IOM342" s="412"/>
      <c r="ION342" s="412"/>
      <c r="IOO342" s="412"/>
      <c r="IOP342" s="412"/>
      <c r="IOQ342" s="412"/>
      <c r="IOR342" s="412"/>
      <c r="IOS342" s="412"/>
      <c r="IOT342" s="412"/>
      <c r="IOU342" s="412"/>
      <c r="IOV342" s="412"/>
      <c r="IOW342" s="412"/>
      <c r="IOX342" s="412"/>
      <c r="IOY342" s="412"/>
      <c r="IOZ342" s="412"/>
      <c r="IPA342" s="412"/>
      <c r="IPB342" s="413"/>
      <c r="IPC342" s="413"/>
      <c r="IPD342" s="413"/>
      <c r="IPE342" s="413"/>
      <c r="IPF342" s="413"/>
      <c r="IPG342" s="413"/>
      <c r="IPH342" s="413"/>
      <c r="IPI342" s="413"/>
      <c r="IPJ342" s="413"/>
      <c r="IPK342" s="413"/>
      <c r="IPL342" s="413"/>
      <c r="IPM342" s="413"/>
      <c r="IPN342" s="413"/>
      <c r="IPO342" s="413"/>
      <c r="IPP342" s="413"/>
      <c r="IPQ342" s="413"/>
      <c r="IPR342" s="413"/>
      <c r="IPS342" s="413"/>
      <c r="IPT342" s="413"/>
      <c r="IPU342" s="413"/>
      <c r="IPV342" s="413"/>
      <c r="IPW342" s="413"/>
      <c r="IPX342" s="413"/>
      <c r="IPY342" s="413"/>
      <c r="IPZ342" s="414"/>
      <c r="IQA342" s="414"/>
      <c r="IQB342" s="414"/>
      <c r="IQC342" s="414"/>
      <c r="IQD342" s="414"/>
      <c r="IQE342" s="413"/>
      <c r="IQF342" s="413"/>
      <c r="IQG342" s="414"/>
      <c r="IQH342" s="414"/>
      <c r="IQI342" s="413"/>
      <c r="IQJ342" s="413"/>
      <c r="IQK342" s="414"/>
      <c r="IQL342" s="414"/>
      <c r="IQM342" s="413"/>
      <c r="IQN342" s="413"/>
      <c r="IQO342" s="413"/>
      <c r="IQP342" s="413"/>
      <c r="IQQ342" s="413"/>
      <c r="IQR342" s="413"/>
      <c r="IQS342" s="413"/>
      <c r="IQT342" s="414"/>
      <c r="IQU342" s="414"/>
      <c r="IQV342" s="413"/>
      <c r="IQW342" s="413"/>
      <c r="IQX342" s="414"/>
      <c r="IQY342" s="414"/>
      <c r="IQZ342" s="413"/>
      <c r="IRA342" s="413"/>
      <c r="IRB342" s="413"/>
      <c r="IRC342" s="413"/>
      <c r="IRD342" s="413"/>
      <c r="IRE342" s="407"/>
      <c r="IRF342" s="439"/>
      <c r="IRG342" s="413"/>
      <c r="IRH342" s="413"/>
      <c r="IRI342" s="413"/>
      <c r="IRJ342" s="413"/>
      <c r="IRK342" s="413"/>
      <c r="IRL342" s="413"/>
      <c r="IRM342" s="413"/>
      <c r="IRN342" s="412"/>
      <c r="IRO342" s="412"/>
      <c r="IRP342" s="412"/>
      <c r="IRQ342" s="412"/>
      <c r="IRR342" s="412"/>
      <c r="IRS342" s="412"/>
      <c r="IRT342" s="412"/>
      <c r="IRU342" s="412"/>
      <c r="IRV342" s="412"/>
      <c r="IRW342" s="412"/>
      <c r="IRX342" s="412"/>
      <c r="IRY342" s="412"/>
      <c r="IRZ342" s="412"/>
      <c r="ISA342" s="412"/>
      <c r="ISB342" s="412"/>
      <c r="ISC342" s="412"/>
      <c r="ISD342" s="412"/>
      <c r="ISE342" s="412"/>
      <c r="ISF342" s="412"/>
      <c r="ISG342" s="412"/>
      <c r="ISH342" s="412"/>
      <c r="ISI342" s="412"/>
      <c r="ISJ342" s="412"/>
      <c r="ISK342" s="412"/>
      <c r="ISL342" s="412"/>
      <c r="ISM342" s="412"/>
      <c r="ISN342" s="412"/>
      <c r="ISO342" s="412"/>
      <c r="ISP342" s="412"/>
      <c r="ISQ342" s="412"/>
      <c r="ISR342" s="412"/>
      <c r="ISS342" s="412"/>
      <c r="IST342" s="412"/>
      <c r="ISU342" s="412"/>
      <c r="ISV342" s="412"/>
      <c r="ISW342" s="412"/>
      <c r="ISX342" s="412"/>
      <c r="ISY342" s="412"/>
      <c r="ISZ342" s="412"/>
      <c r="ITA342" s="412"/>
      <c r="ITB342" s="412"/>
      <c r="ITC342" s="412"/>
      <c r="ITD342" s="412"/>
      <c r="ITE342" s="412"/>
      <c r="ITF342" s="413"/>
      <c r="ITG342" s="413"/>
      <c r="ITH342" s="413"/>
      <c r="ITI342" s="413"/>
      <c r="ITJ342" s="413"/>
      <c r="ITK342" s="413"/>
      <c r="ITL342" s="413"/>
      <c r="ITM342" s="413"/>
      <c r="ITN342" s="413"/>
      <c r="ITO342" s="413"/>
      <c r="ITP342" s="413"/>
      <c r="ITQ342" s="413"/>
      <c r="ITR342" s="413"/>
      <c r="ITS342" s="413"/>
      <c r="ITT342" s="413"/>
      <c r="ITU342" s="413"/>
      <c r="ITV342" s="413"/>
      <c r="ITW342" s="413"/>
      <c r="ITX342" s="413"/>
      <c r="ITY342" s="413"/>
      <c r="ITZ342" s="413"/>
      <c r="IUA342" s="413"/>
      <c r="IUB342" s="413"/>
      <c r="IUC342" s="413"/>
      <c r="IUD342" s="414"/>
      <c r="IUE342" s="414"/>
      <c r="IUF342" s="414"/>
      <c r="IUG342" s="414"/>
      <c r="IUH342" s="414"/>
      <c r="IUI342" s="413"/>
      <c r="IUJ342" s="413"/>
      <c r="IUK342" s="414"/>
      <c r="IUL342" s="414"/>
      <c r="IUM342" s="413"/>
      <c r="IUN342" s="413"/>
      <c r="IUO342" s="414"/>
      <c r="IUP342" s="414"/>
      <c r="IUQ342" s="413"/>
      <c r="IUR342" s="413"/>
      <c r="IUS342" s="413"/>
      <c r="IUT342" s="413"/>
      <c r="IUU342" s="413"/>
      <c r="IUV342" s="413"/>
      <c r="IUW342" s="413"/>
      <c r="IUX342" s="414"/>
      <c r="IUY342" s="414"/>
      <c r="IUZ342" s="413"/>
      <c r="IVA342" s="413"/>
      <c r="IVB342" s="414"/>
      <c r="IVC342" s="414"/>
      <c r="IVD342" s="413"/>
      <c r="IVE342" s="413"/>
      <c r="IVF342" s="413"/>
      <c r="IVG342" s="413"/>
      <c r="IVH342" s="413"/>
      <c r="IVI342" s="407"/>
      <c r="IVJ342" s="439"/>
      <c r="IVK342" s="413"/>
      <c r="IVL342" s="413"/>
      <c r="IVM342" s="413"/>
      <c r="IVN342" s="413"/>
      <c r="IVO342" s="413"/>
      <c r="IVP342" s="413"/>
      <c r="IVQ342" s="413"/>
      <c r="IVR342" s="412"/>
      <c r="IVS342" s="412"/>
      <c r="IVT342" s="412"/>
      <c r="IVU342" s="412"/>
      <c r="IVV342" s="412"/>
      <c r="IVW342" s="412"/>
      <c r="IVX342" s="412"/>
      <c r="IVY342" s="412"/>
      <c r="IVZ342" s="412"/>
      <c r="IWA342" s="412"/>
      <c r="IWB342" s="412"/>
      <c r="IWC342" s="412"/>
      <c r="IWD342" s="412"/>
      <c r="IWE342" s="412"/>
      <c r="IWF342" s="412"/>
      <c r="IWG342" s="412"/>
      <c r="IWH342" s="412"/>
      <c r="IWI342" s="412"/>
      <c r="IWJ342" s="412"/>
      <c r="IWK342" s="412"/>
      <c r="IWL342" s="412"/>
      <c r="IWM342" s="412"/>
      <c r="IWN342" s="412"/>
      <c r="IWO342" s="412"/>
      <c r="IWP342" s="412"/>
      <c r="IWQ342" s="412"/>
      <c r="IWR342" s="412"/>
      <c r="IWS342" s="412"/>
      <c r="IWT342" s="412"/>
      <c r="IWU342" s="412"/>
      <c r="IWV342" s="412"/>
      <c r="IWW342" s="412"/>
      <c r="IWX342" s="412"/>
      <c r="IWY342" s="412"/>
      <c r="IWZ342" s="412"/>
      <c r="IXA342" s="412"/>
      <c r="IXB342" s="412"/>
      <c r="IXC342" s="412"/>
      <c r="IXD342" s="412"/>
      <c r="IXE342" s="412"/>
      <c r="IXF342" s="412"/>
      <c r="IXG342" s="412"/>
      <c r="IXH342" s="412"/>
      <c r="IXI342" s="412"/>
      <c r="IXJ342" s="413"/>
      <c r="IXK342" s="413"/>
      <c r="IXL342" s="413"/>
      <c r="IXM342" s="413"/>
      <c r="IXN342" s="413"/>
      <c r="IXO342" s="413"/>
      <c r="IXP342" s="413"/>
      <c r="IXQ342" s="413"/>
      <c r="IXR342" s="413"/>
      <c r="IXS342" s="413"/>
      <c r="IXT342" s="413"/>
      <c r="IXU342" s="413"/>
      <c r="IXV342" s="413"/>
      <c r="IXW342" s="413"/>
      <c r="IXX342" s="413"/>
      <c r="IXY342" s="413"/>
      <c r="IXZ342" s="413"/>
      <c r="IYA342" s="413"/>
      <c r="IYB342" s="413"/>
      <c r="IYC342" s="413"/>
      <c r="IYD342" s="413"/>
      <c r="IYE342" s="413"/>
      <c r="IYF342" s="413"/>
      <c r="IYG342" s="413"/>
      <c r="IYH342" s="414"/>
      <c r="IYI342" s="414"/>
      <c r="IYJ342" s="414"/>
      <c r="IYK342" s="414"/>
      <c r="IYL342" s="414"/>
      <c r="IYM342" s="413"/>
      <c r="IYN342" s="413"/>
      <c r="IYO342" s="414"/>
      <c r="IYP342" s="414"/>
      <c r="IYQ342" s="413"/>
      <c r="IYR342" s="413"/>
      <c r="IYS342" s="414"/>
      <c r="IYT342" s="414"/>
      <c r="IYU342" s="413"/>
      <c r="IYV342" s="413"/>
      <c r="IYW342" s="413"/>
      <c r="IYX342" s="413"/>
      <c r="IYY342" s="413"/>
      <c r="IYZ342" s="413"/>
      <c r="IZA342" s="413"/>
      <c r="IZB342" s="414"/>
      <c r="IZC342" s="414"/>
      <c r="IZD342" s="413"/>
      <c r="IZE342" s="413"/>
      <c r="IZF342" s="414"/>
      <c r="IZG342" s="414"/>
      <c r="IZH342" s="413"/>
      <c r="IZI342" s="413"/>
      <c r="IZJ342" s="413"/>
      <c r="IZK342" s="413"/>
      <c r="IZL342" s="413"/>
      <c r="IZM342" s="407"/>
      <c r="IZN342" s="439"/>
      <c r="IZO342" s="413"/>
      <c r="IZP342" s="413"/>
      <c r="IZQ342" s="413"/>
      <c r="IZR342" s="413"/>
      <c r="IZS342" s="413"/>
      <c r="IZT342" s="413"/>
      <c r="IZU342" s="413"/>
      <c r="IZV342" s="412"/>
      <c r="IZW342" s="412"/>
      <c r="IZX342" s="412"/>
      <c r="IZY342" s="412"/>
      <c r="IZZ342" s="412"/>
      <c r="JAA342" s="412"/>
      <c r="JAB342" s="412"/>
      <c r="JAC342" s="412"/>
      <c r="JAD342" s="412"/>
      <c r="JAE342" s="412"/>
      <c r="JAF342" s="412"/>
      <c r="JAG342" s="412"/>
      <c r="JAH342" s="412"/>
      <c r="JAI342" s="412"/>
      <c r="JAJ342" s="412"/>
      <c r="JAK342" s="412"/>
      <c r="JAL342" s="412"/>
      <c r="JAM342" s="412"/>
      <c r="JAN342" s="412"/>
      <c r="JAO342" s="412"/>
      <c r="JAP342" s="412"/>
      <c r="JAQ342" s="412"/>
      <c r="JAR342" s="412"/>
      <c r="JAS342" s="412"/>
      <c r="JAT342" s="412"/>
      <c r="JAU342" s="412"/>
      <c r="JAV342" s="412"/>
      <c r="JAW342" s="412"/>
      <c r="JAX342" s="412"/>
      <c r="JAY342" s="412"/>
      <c r="JAZ342" s="412"/>
      <c r="JBA342" s="412"/>
      <c r="JBB342" s="412"/>
      <c r="JBC342" s="412"/>
      <c r="JBD342" s="412"/>
      <c r="JBE342" s="412"/>
      <c r="JBF342" s="412"/>
      <c r="JBG342" s="412"/>
      <c r="JBH342" s="412"/>
      <c r="JBI342" s="412"/>
      <c r="JBJ342" s="412"/>
      <c r="JBK342" s="412"/>
      <c r="JBL342" s="412"/>
      <c r="JBM342" s="412"/>
      <c r="JBN342" s="413"/>
      <c r="JBO342" s="413"/>
      <c r="JBP342" s="413"/>
      <c r="JBQ342" s="413"/>
      <c r="JBR342" s="413"/>
      <c r="JBS342" s="413"/>
      <c r="JBT342" s="413"/>
      <c r="JBU342" s="413"/>
      <c r="JBV342" s="413"/>
      <c r="JBW342" s="413"/>
      <c r="JBX342" s="413"/>
      <c r="JBY342" s="413"/>
      <c r="JBZ342" s="413"/>
      <c r="JCA342" s="413"/>
      <c r="JCB342" s="413"/>
      <c r="JCC342" s="413"/>
      <c r="JCD342" s="413"/>
      <c r="JCE342" s="413"/>
      <c r="JCF342" s="413"/>
      <c r="JCG342" s="413"/>
      <c r="JCH342" s="413"/>
      <c r="JCI342" s="413"/>
      <c r="JCJ342" s="413"/>
      <c r="JCK342" s="413"/>
      <c r="JCL342" s="414"/>
      <c r="JCM342" s="414"/>
      <c r="JCN342" s="414"/>
      <c r="JCO342" s="414"/>
      <c r="JCP342" s="414"/>
      <c r="JCQ342" s="413"/>
      <c r="JCR342" s="413"/>
      <c r="JCS342" s="414"/>
      <c r="JCT342" s="414"/>
      <c r="JCU342" s="413"/>
      <c r="JCV342" s="413"/>
      <c r="JCW342" s="414"/>
      <c r="JCX342" s="414"/>
      <c r="JCY342" s="413"/>
      <c r="JCZ342" s="413"/>
      <c r="JDA342" s="413"/>
      <c r="JDB342" s="413"/>
      <c r="JDC342" s="413"/>
      <c r="JDD342" s="413"/>
      <c r="JDE342" s="413"/>
      <c r="JDF342" s="414"/>
      <c r="JDG342" s="414"/>
      <c r="JDH342" s="413"/>
      <c r="JDI342" s="413"/>
      <c r="JDJ342" s="414"/>
      <c r="JDK342" s="414"/>
      <c r="JDL342" s="413"/>
      <c r="JDM342" s="413"/>
      <c r="JDN342" s="413"/>
      <c r="JDO342" s="413"/>
      <c r="JDP342" s="413"/>
      <c r="JDQ342" s="407"/>
      <c r="JDR342" s="439"/>
      <c r="JDS342" s="413"/>
      <c r="JDT342" s="413"/>
      <c r="JDU342" s="413"/>
      <c r="JDV342" s="413"/>
      <c r="JDW342" s="413"/>
      <c r="JDX342" s="413"/>
      <c r="JDY342" s="413"/>
      <c r="JDZ342" s="412"/>
      <c r="JEA342" s="412"/>
      <c r="JEB342" s="412"/>
      <c r="JEC342" s="412"/>
      <c r="JED342" s="412"/>
      <c r="JEE342" s="412"/>
      <c r="JEF342" s="412"/>
      <c r="JEG342" s="412"/>
      <c r="JEH342" s="412"/>
      <c r="JEI342" s="412"/>
      <c r="JEJ342" s="412"/>
      <c r="JEK342" s="412"/>
      <c r="JEL342" s="412"/>
      <c r="JEM342" s="412"/>
      <c r="JEN342" s="412"/>
      <c r="JEO342" s="412"/>
      <c r="JEP342" s="412"/>
      <c r="JEQ342" s="412"/>
      <c r="JER342" s="412"/>
      <c r="JES342" s="412"/>
      <c r="JET342" s="412"/>
      <c r="JEU342" s="412"/>
      <c r="JEV342" s="412"/>
      <c r="JEW342" s="412"/>
      <c r="JEX342" s="412"/>
      <c r="JEY342" s="412"/>
      <c r="JEZ342" s="412"/>
      <c r="JFA342" s="412"/>
      <c r="JFB342" s="412"/>
      <c r="JFC342" s="412"/>
      <c r="JFD342" s="412"/>
      <c r="JFE342" s="412"/>
      <c r="JFF342" s="412"/>
      <c r="JFG342" s="412"/>
      <c r="JFH342" s="412"/>
      <c r="JFI342" s="412"/>
      <c r="JFJ342" s="412"/>
      <c r="JFK342" s="412"/>
      <c r="JFL342" s="412"/>
      <c r="JFM342" s="412"/>
      <c r="JFN342" s="412"/>
      <c r="JFO342" s="412"/>
      <c r="JFP342" s="412"/>
      <c r="JFQ342" s="412"/>
      <c r="JFR342" s="413"/>
      <c r="JFS342" s="413"/>
      <c r="JFT342" s="413"/>
      <c r="JFU342" s="413"/>
      <c r="JFV342" s="413"/>
      <c r="JFW342" s="413"/>
      <c r="JFX342" s="413"/>
      <c r="JFY342" s="413"/>
      <c r="JFZ342" s="413"/>
      <c r="JGA342" s="413"/>
      <c r="JGB342" s="413"/>
      <c r="JGC342" s="413"/>
      <c r="JGD342" s="413"/>
      <c r="JGE342" s="413"/>
      <c r="JGF342" s="413"/>
      <c r="JGG342" s="413"/>
      <c r="JGH342" s="413"/>
      <c r="JGI342" s="413"/>
      <c r="JGJ342" s="413"/>
      <c r="JGK342" s="413"/>
      <c r="JGL342" s="413"/>
      <c r="JGM342" s="413"/>
      <c r="JGN342" s="413"/>
      <c r="JGO342" s="413"/>
      <c r="JGP342" s="414"/>
      <c r="JGQ342" s="414"/>
      <c r="JGR342" s="414"/>
      <c r="JGS342" s="414"/>
      <c r="JGT342" s="414"/>
      <c r="JGU342" s="413"/>
      <c r="JGV342" s="413"/>
      <c r="JGW342" s="414"/>
      <c r="JGX342" s="414"/>
      <c r="JGY342" s="413"/>
      <c r="JGZ342" s="413"/>
      <c r="JHA342" s="414"/>
      <c r="JHB342" s="414"/>
      <c r="JHC342" s="413"/>
      <c r="JHD342" s="413"/>
      <c r="JHE342" s="413"/>
      <c r="JHF342" s="413"/>
      <c r="JHG342" s="413"/>
      <c r="JHH342" s="413"/>
      <c r="JHI342" s="413"/>
      <c r="JHJ342" s="414"/>
      <c r="JHK342" s="414"/>
      <c r="JHL342" s="413"/>
      <c r="JHM342" s="413"/>
      <c r="JHN342" s="414"/>
      <c r="JHO342" s="414"/>
      <c r="JHP342" s="413"/>
      <c r="JHQ342" s="413"/>
      <c r="JHR342" s="413"/>
      <c r="JHS342" s="413"/>
      <c r="JHT342" s="413"/>
      <c r="JHU342" s="407"/>
      <c r="JHV342" s="439"/>
      <c r="JHW342" s="413"/>
      <c r="JHX342" s="413"/>
      <c r="JHY342" s="413"/>
      <c r="JHZ342" s="413"/>
      <c r="JIA342" s="413"/>
      <c r="JIB342" s="413"/>
      <c r="JIC342" s="413"/>
      <c r="JID342" s="412"/>
      <c r="JIE342" s="412"/>
      <c r="JIF342" s="412"/>
      <c r="JIG342" s="412"/>
      <c r="JIH342" s="412"/>
      <c r="JII342" s="412"/>
      <c r="JIJ342" s="412"/>
      <c r="JIK342" s="412"/>
      <c r="JIL342" s="412"/>
      <c r="JIM342" s="412"/>
      <c r="JIN342" s="412"/>
      <c r="JIO342" s="412"/>
      <c r="JIP342" s="412"/>
      <c r="JIQ342" s="412"/>
      <c r="JIR342" s="412"/>
      <c r="JIS342" s="412"/>
      <c r="JIT342" s="412"/>
      <c r="JIU342" s="412"/>
      <c r="JIV342" s="412"/>
      <c r="JIW342" s="412"/>
      <c r="JIX342" s="412"/>
      <c r="JIY342" s="412"/>
      <c r="JIZ342" s="412"/>
      <c r="JJA342" s="412"/>
      <c r="JJB342" s="412"/>
      <c r="JJC342" s="412"/>
      <c r="JJD342" s="412"/>
      <c r="JJE342" s="412"/>
      <c r="JJF342" s="412"/>
      <c r="JJG342" s="412"/>
      <c r="JJH342" s="412"/>
      <c r="JJI342" s="412"/>
      <c r="JJJ342" s="412"/>
      <c r="JJK342" s="412"/>
      <c r="JJL342" s="412"/>
      <c r="JJM342" s="412"/>
      <c r="JJN342" s="412"/>
      <c r="JJO342" s="412"/>
      <c r="JJP342" s="412"/>
      <c r="JJQ342" s="412"/>
      <c r="JJR342" s="412"/>
      <c r="JJS342" s="412"/>
      <c r="JJT342" s="412"/>
      <c r="JJU342" s="412"/>
      <c r="JJV342" s="413"/>
      <c r="JJW342" s="413"/>
      <c r="JJX342" s="413"/>
      <c r="JJY342" s="413"/>
      <c r="JJZ342" s="413"/>
      <c r="JKA342" s="413"/>
      <c r="JKB342" s="413"/>
      <c r="JKC342" s="413"/>
      <c r="JKD342" s="413"/>
      <c r="JKE342" s="413"/>
      <c r="JKF342" s="413"/>
      <c r="JKG342" s="413"/>
      <c r="JKH342" s="413"/>
      <c r="JKI342" s="413"/>
      <c r="JKJ342" s="413"/>
      <c r="JKK342" s="413"/>
      <c r="JKL342" s="413"/>
      <c r="JKM342" s="413"/>
      <c r="JKN342" s="413"/>
      <c r="JKO342" s="413"/>
      <c r="JKP342" s="413"/>
      <c r="JKQ342" s="413"/>
      <c r="JKR342" s="413"/>
      <c r="JKS342" s="413"/>
      <c r="JKT342" s="414"/>
      <c r="JKU342" s="414"/>
      <c r="JKV342" s="414"/>
      <c r="JKW342" s="414"/>
      <c r="JKX342" s="414"/>
      <c r="JKY342" s="413"/>
      <c r="JKZ342" s="413"/>
      <c r="JLA342" s="414"/>
      <c r="JLB342" s="414"/>
      <c r="JLC342" s="413"/>
      <c r="JLD342" s="413"/>
      <c r="JLE342" s="414"/>
      <c r="JLF342" s="414"/>
      <c r="JLG342" s="413"/>
      <c r="JLH342" s="413"/>
      <c r="JLI342" s="413"/>
      <c r="JLJ342" s="413"/>
      <c r="JLK342" s="413"/>
      <c r="JLL342" s="413"/>
      <c r="JLM342" s="413"/>
      <c r="JLN342" s="414"/>
      <c r="JLO342" s="414"/>
      <c r="JLP342" s="413"/>
      <c r="JLQ342" s="413"/>
      <c r="JLR342" s="414"/>
      <c r="JLS342" s="414"/>
      <c r="JLT342" s="413"/>
      <c r="JLU342" s="413"/>
      <c r="JLV342" s="413"/>
      <c r="JLW342" s="413"/>
      <c r="JLX342" s="413"/>
      <c r="JLY342" s="407"/>
      <c r="JLZ342" s="439"/>
      <c r="JMA342" s="413"/>
      <c r="JMB342" s="413"/>
      <c r="JMC342" s="413"/>
      <c r="JMD342" s="413"/>
      <c r="JME342" s="413"/>
      <c r="JMF342" s="413"/>
      <c r="JMG342" s="413"/>
      <c r="JMH342" s="412"/>
      <c r="JMI342" s="412"/>
      <c r="JMJ342" s="412"/>
      <c r="JMK342" s="412"/>
      <c r="JML342" s="412"/>
      <c r="JMM342" s="412"/>
      <c r="JMN342" s="412"/>
      <c r="JMO342" s="412"/>
      <c r="JMP342" s="412"/>
      <c r="JMQ342" s="412"/>
      <c r="JMR342" s="412"/>
      <c r="JMS342" s="412"/>
      <c r="JMT342" s="412"/>
      <c r="JMU342" s="412"/>
      <c r="JMV342" s="412"/>
      <c r="JMW342" s="412"/>
      <c r="JMX342" s="412"/>
      <c r="JMY342" s="412"/>
      <c r="JMZ342" s="412"/>
      <c r="JNA342" s="412"/>
      <c r="JNB342" s="412"/>
      <c r="JNC342" s="412"/>
      <c r="JND342" s="412"/>
      <c r="JNE342" s="412"/>
      <c r="JNF342" s="412"/>
      <c r="JNG342" s="412"/>
      <c r="JNH342" s="412"/>
      <c r="JNI342" s="412"/>
      <c r="JNJ342" s="412"/>
      <c r="JNK342" s="412"/>
      <c r="JNL342" s="412"/>
      <c r="JNM342" s="412"/>
      <c r="JNN342" s="412"/>
      <c r="JNO342" s="412"/>
      <c r="JNP342" s="412"/>
      <c r="JNQ342" s="412"/>
      <c r="JNR342" s="412"/>
      <c r="JNS342" s="412"/>
      <c r="JNT342" s="412"/>
      <c r="JNU342" s="412"/>
      <c r="JNV342" s="412"/>
      <c r="JNW342" s="412"/>
      <c r="JNX342" s="412"/>
      <c r="JNY342" s="412"/>
      <c r="JNZ342" s="413"/>
      <c r="JOA342" s="413"/>
      <c r="JOB342" s="413"/>
      <c r="JOC342" s="413"/>
      <c r="JOD342" s="413"/>
      <c r="JOE342" s="413"/>
      <c r="JOF342" s="413"/>
      <c r="JOG342" s="413"/>
      <c r="JOH342" s="413"/>
      <c r="JOI342" s="413"/>
      <c r="JOJ342" s="413"/>
      <c r="JOK342" s="413"/>
      <c r="JOL342" s="413"/>
      <c r="JOM342" s="413"/>
      <c r="JON342" s="413"/>
      <c r="JOO342" s="413"/>
      <c r="JOP342" s="413"/>
      <c r="JOQ342" s="413"/>
      <c r="JOR342" s="413"/>
      <c r="JOS342" s="413"/>
      <c r="JOT342" s="413"/>
      <c r="JOU342" s="413"/>
      <c r="JOV342" s="413"/>
      <c r="JOW342" s="413"/>
      <c r="JOX342" s="414"/>
      <c r="JOY342" s="414"/>
      <c r="JOZ342" s="414"/>
      <c r="JPA342" s="414"/>
      <c r="JPB342" s="414"/>
      <c r="JPC342" s="413"/>
      <c r="JPD342" s="413"/>
      <c r="JPE342" s="414"/>
      <c r="JPF342" s="414"/>
      <c r="JPG342" s="413"/>
      <c r="JPH342" s="413"/>
      <c r="JPI342" s="414"/>
      <c r="JPJ342" s="414"/>
      <c r="JPK342" s="413"/>
      <c r="JPL342" s="413"/>
      <c r="JPM342" s="413"/>
      <c r="JPN342" s="413"/>
      <c r="JPO342" s="413"/>
      <c r="JPP342" s="413"/>
      <c r="JPQ342" s="413"/>
      <c r="JPR342" s="414"/>
      <c r="JPS342" s="414"/>
      <c r="JPT342" s="413"/>
      <c r="JPU342" s="413"/>
      <c r="JPV342" s="414"/>
      <c r="JPW342" s="414"/>
      <c r="JPX342" s="413"/>
      <c r="JPY342" s="413"/>
      <c r="JPZ342" s="413"/>
      <c r="JQA342" s="413"/>
      <c r="JQB342" s="413"/>
      <c r="JQC342" s="407"/>
      <c r="JQD342" s="439"/>
      <c r="JQE342" s="413"/>
      <c r="JQF342" s="413"/>
      <c r="JQG342" s="413"/>
      <c r="JQH342" s="413"/>
      <c r="JQI342" s="413"/>
      <c r="JQJ342" s="413"/>
      <c r="JQK342" s="413"/>
      <c r="JQL342" s="412"/>
      <c r="JQM342" s="412"/>
      <c r="JQN342" s="412"/>
      <c r="JQO342" s="412"/>
      <c r="JQP342" s="412"/>
      <c r="JQQ342" s="412"/>
      <c r="JQR342" s="412"/>
      <c r="JQS342" s="412"/>
      <c r="JQT342" s="412"/>
      <c r="JQU342" s="412"/>
      <c r="JQV342" s="412"/>
      <c r="JQW342" s="412"/>
      <c r="JQX342" s="412"/>
      <c r="JQY342" s="412"/>
      <c r="JQZ342" s="412"/>
      <c r="JRA342" s="412"/>
      <c r="JRB342" s="412"/>
      <c r="JRC342" s="412"/>
      <c r="JRD342" s="412"/>
      <c r="JRE342" s="412"/>
      <c r="JRF342" s="412"/>
      <c r="JRG342" s="412"/>
      <c r="JRH342" s="412"/>
      <c r="JRI342" s="412"/>
      <c r="JRJ342" s="412"/>
      <c r="JRK342" s="412"/>
      <c r="JRL342" s="412"/>
      <c r="JRM342" s="412"/>
      <c r="JRN342" s="412"/>
      <c r="JRO342" s="412"/>
      <c r="JRP342" s="412"/>
      <c r="JRQ342" s="412"/>
      <c r="JRR342" s="412"/>
      <c r="JRS342" s="412"/>
      <c r="JRT342" s="412"/>
      <c r="JRU342" s="412"/>
      <c r="JRV342" s="412"/>
      <c r="JRW342" s="412"/>
      <c r="JRX342" s="412"/>
      <c r="JRY342" s="412"/>
      <c r="JRZ342" s="412"/>
      <c r="JSA342" s="412"/>
      <c r="JSB342" s="412"/>
      <c r="JSC342" s="412"/>
      <c r="JSD342" s="413"/>
      <c r="JSE342" s="413"/>
      <c r="JSF342" s="413"/>
      <c r="JSG342" s="413"/>
      <c r="JSH342" s="413"/>
      <c r="JSI342" s="413"/>
      <c r="JSJ342" s="413"/>
      <c r="JSK342" s="413"/>
      <c r="JSL342" s="413"/>
      <c r="JSM342" s="413"/>
      <c r="JSN342" s="413"/>
      <c r="JSO342" s="413"/>
      <c r="JSP342" s="413"/>
      <c r="JSQ342" s="413"/>
      <c r="JSR342" s="413"/>
      <c r="JSS342" s="413"/>
      <c r="JST342" s="413"/>
      <c r="JSU342" s="413"/>
      <c r="JSV342" s="413"/>
      <c r="JSW342" s="413"/>
      <c r="JSX342" s="413"/>
      <c r="JSY342" s="413"/>
      <c r="JSZ342" s="413"/>
      <c r="JTA342" s="413"/>
      <c r="JTB342" s="414"/>
      <c r="JTC342" s="414"/>
      <c r="JTD342" s="414"/>
      <c r="JTE342" s="414"/>
      <c r="JTF342" s="414"/>
      <c r="JTG342" s="413"/>
      <c r="JTH342" s="413"/>
      <c r="JTI342" s="414"/>
      <c r="JTJ342" s="414"/>
      <c r="JTK342" s="413"/>
      <c r="JTL342" s="413"/>
      <c r="JTM342" s="414"/>
      <c r="JTN342" s="414"/>
      <c r="JTO342" s="413"/>
      <c r="JTP342" s="413"/>
      <c r="JTQ342" s="413"/>
      <c r="JTR342" s="413"/>
      <c r="JTS342" s="413"/>
      <c r="JTT342" s="413"/>
      <c r="JTU342" s="413"/>
      <c r="JTV342" s="414"/>
      <c r="JTW342" s="414"/>
      <c r="JTX342" s="413"/>
      <c r="JTY342" s="413"/>
      <c r="JTZ342" s="414"/>
      <c r="JUA342" s="414"/>
      <c r="JUB342" s="413"/>
      <c r="JUC342" s="413"/>
      <c r="JUD342" s="413"/>
      <c r="JUE342" s="413"/>
      <c r="JUF342" s="413"/>
      <c r="JUG342" s="407"/>
      <c r="JUH342" s="439"/>
      <c r="JUI342" s="413"/>
      <c r="JUJ342" s="413"/>
      <c r="JUK342" s="413"/>
      <c r="JUL342" s="413"/>
      <c r="JUM342" s="413"/>
      <c r="JUN342" s="413"/>
      <c r="JUO342" s="413"/>
      <c r="JUP342" s="412"/>
      <c r="JUQ342" s="412"/>
      <c r="JUR342" s="412"/>
      <c r="JUS342" s="412"/>
      <c r="JUT342" s="412"/>
      <c r="JUU342" s="412"/>
      <c r="JUV342" s="412"/>
      <c r="JUW342" s="412"/>
      <c r="JUX342" s="412"/>
      <c r="JUY342" s="412"/>
      <c r="JUZ342" s="412"/>
      <c r="JVA342" s="412"/>
      <c r="JVB342" s="412"/>
      <c r="JVC342" s="412"/>
      <c r="JVD342" s="412"/>
      <c r="JVE342" s="412"/>
      <c r="JVF342" s="412"/>
      <c r="JVG342" s="412"/>
      <c r="JVH342" s="412"/>
      <c r="JVI342" s="412"/>
      <c r="JVJ342" s="412"/>
      <c r="JVK342" s="412"/>
      <c r="JVL342" s="412"/>
      <c r="JVM342" s="412"/>
      <c r="JVN342" s="412"/>
      <c r="JVO342" s="412"/>
      <c r="JVP342" s="412"/>
      <c r="JVQ342" s="412"/>
      <c r="JVR342" s="412"/>
      <c r="JVS342" s="412"/>
      <c r="JVT342" s="412"/>
      <c r="JVU342" s="412"/>
      <c r="JVV342" s="412"/>
      <c r="JVW342" s="412"/>
      <c r="JVX342" s="412"/>
      <c r="JVY342" s="412"/>
      <c r="JVZ342" s="412"/>
      <c r="JWA342" s="412"/>
      <c r="JWB342" s="412"/>
      <c r="JWC342" s="412"/>
      <c r="JWD342" s="412"/>
      <c r="JWE342" s="412"/>
      <c r="JWF342" s="412"/>
      <c r="JWG342" s="412"/>
      <c r="JWH342" s="413"/>
      <c r="JWI342" s="413"/>
      <c r="JWJ342" s="413"/>
      <c r="JWK342" s="413"/>
      <c r="JWL342" s="413"/>
      <c r="JWM342" s="413"/>
      <c r="JWN342" s="413"/>
      <c r="JWO342" s="413"/>
      <c r="JWP342" s="413"/>
      <c r="JWQ342" s="413"/>
      <c r="JWR342" s="413"/>
      <c r="JWS342" s="413"/>
      <c r="JWT342" s="413"/>
      <c r="JWU342" s="413"/>
      <c r="JWV342" s="413"/>
      <c r="JWW342" s="413"/>
      <c r="JWX342" s="413"/>
      <c r="JWY342" s="413"/>
      <c r="JWZ342" s="413"/>
      <c r="JXA342" s="413"/>
      <c r="JXB342" s="413"/>
      <c r="JXC342" s="413"/>
      <c r="JXD342" s="413"/>
      <c r="JXE342" s="413"/>
      <c r="JXF342" s="414"/>
      <c r="JXG342" s="414"/>
      <c r="JXH342" s="414"/>
      <c r="JXI342" s="414"/>
      <c r="JXJ342" s="414"/>
      <c r="JXK342" s="413"/>
      <c r="JXL342" s="413"/>
      <c r="JXM342" s="414"/>
      <c r="JXN342" s="414"/>
      <c r="JXO342" s="413"/>
      <c r="JXP342" s="413"/>
      <c r="JXQ342" s="414"/>
      <c r="JXR342" s="414"/>
      <c r="JXS342" s="413"/>
      <c r="JXT342" s="413"/>
      <c r="JXU342" s="413"/>
      <c r="JXV342" s="413"/>
      <c r="JXW342" s="413"/>
      <c r="JXX342" s="413"/>
      <c r="JXY342" s="413"/>
      <c r="JXZ342" s="414"/>
      <c r="JYA342" s="414"/>
      <c r="JYB342" s="413"/>
      <c r="JYC342" s="413"/>
      <c r="JYD342" s="414"/>
      <c r="JYE342" s="414"/>
      <c r="JYF342" s="413"/>
      <c r="JYG342" s="413"/>
      <c r="JYH342" s="413"/>
      <c r="JYI342" s="413"/>
      <c r="JYJ342" s="413"/>
      <c r="JYK342" s="407"/>
      <c r="JYL342" s="439"/>
      <c r="JYM342" s="413"/>
      <c r="JYN342" s="413"/>
      <c r="JYO342" s="413"/>
      <c r="JYP342" s="413"/>
      <c r="JYQ342" s="413"/>
      <c r="JYR342" s="413"/>
      <c r="JYS342" s="413"/>
      <c r="JYT342" s="412"/>
      <c r="JYU342" s="412"/>
      <c r="JYV342" s="412"/>
      <c r="JYW342" s="412"/>
      <c r="JYX342" s="412"/>
      <c r="JYY342" s="412"/>
      <c r="JYZ342" s="412"/>
      <c r="JZA342" s="412"/>
      <c r="JZB342" s="412"/>
      <c r="JZC342" s="412"/>
      <c r="JZD342" s="412"/>
      <c r="JZE342" s="412"/>
      <c r="JZF342" s="412"/>
      <c r="JZG342" s="412"/>
      <c r="JZH342" s="412"/>
      <c r="JZI342" s="412"/>
      <c r="JZJ342" s="412"/>
      <c r="JZK342" s="412"/>
      <c r="JZL342" s="412"/>
      <c r="JZM342" s="412"/>
      <c r="JZN342" s="412"/>
      <c r="JZO342" s="412"/>
      <c r="JZP342" s="412"/>
      <c r="JZQ342" s="412"/>
      <c r="JZR342" s="412"/>
      <c r="JZS342" s="412"/>
      <c r="JZT342" s="412"/>
      <c r="JZU342" s="412"/>
      <c r="JZV342" s="412"/>
      <c r="JZW342" s="412"/>
      <c r="JZX342" s="412"/>
      <c r="JZY342" s="412"/>
      <c r="JZZ342" s="412"/>
      <c r="KAA342" s="412"/>
      <c r="KAB342" s="412"/>
      <c r="KAC342" s="412"/>
      <c r="KAD342" s="412"/>
      <c r="KAE342" s="412"/>
      <c r="KAF342" s="412"/>
      <c r="KAG342" s="412"/>
      <c r="KAH342" s="412"/>
      <c r="KAI342" s="412"/>
      <c r="KAJ342" s="412"/>
      <c r="KAK342" s="412"/>
      <c r="KAL342" s="413"/>
      <c r="KAM342" s="413"/>
      <c r="KAN342" s="413"/>
      <c r="KAO342" s="413"/>
      <c r="KAP342" s="413"/>
      <c r="KAQ342" s="413"/>
      <c r="KAR342" s="413"/>
      <c r="KAS342" s="413"/>
      <c r="KAT342" s="413"/>
      <c r="KAU342" s="413"/>
      <c r="KAV342" s="413"/>
      <c r="KAW342" s="413"/>
      <c r="KAX342" s="413"/>
      <c r="KAY342" s="413"/>
      <c r="KAZ342" s="413"/>
      <c r="KBA342" s="413"/>
      <c r="KBB342" s="413"/>
      <c r="KBC342" s="413"/>
      <c r="KBD342" s="413"/>
      <c r="KBE342" s="413"/>
      <c r="KBF342" s="413"/>
      <c r="KBG342" s="413"/>
      <c r="KBH342" s="413"/>
      <c r="KBI342" s="413"/>
      <c r="KBJ342" s="414"/>
      <c r="KBK342" s="414"/>
      <c r="KBL342" s="414"/>
      <c r="KBM342" s="414"/>
      <c r="KBN342" s="414"/>
      <c r="KBO342" s="413"/>
      <c r="KBP342" s="413"/>
      <c r="KBQ342" s="414"/>
      <c r="KBR342" s="414"/>
      <c r="KBS342" s="413"/>
      <c r="KBT342" s="413"/>
      <c r="KBU342" s="414"/>
      <c r="KBV342" s="414"/>
      <c r="KBW342" s="413"/>
      <c r="KBX342" s="413"/>
      <c r="KBY342" s="413"/>
      <c r="KBZ342" s="413"/>
      <c r="KCA342" s="413"/>
      <c r="KCB342" s="413"/>
      <c r="KCC342" s="413"/>
      <c r="KCD342" s="414"/>
      <c r="KCE342" s="414"/>
      <c r="KCF342" s="413"/>
      <c r="KCG342" s="413"/>
      <c r="KCH342" s="414"/>
      <c r="KCI342" s="414"/>
      <c r="KCJ342" s="413"/>
      <c r="KCK342" s="413"/>
      <c r="KCL342" s="413"/>
      <c r="KCM342" s="413"/>
      <c r="KCN342" s="413"/>
      <c r="KCO342" s="407"/>
      <c r="KCP342" s="439"/>
      <c r="KCQ342" s="413"/>
      <c r="KCR342" s="413"/>
      <c r="KCS342" s="413"/>
      <c r="KCT342" s="413"/>
      <c r="KCU342" s="413"/>
      <c r="KCV342" s="413"/>
      <c r="KCW342" s="413"/>
      <c r="KCX342" s="412"/>
      <c r="KCY342" s="412"/>
      <c r="KCZ342" s="412"/>
      <c r="KDA342" s="412"/>
      <c r="KDB342" s="412"/>
      <c r="KDC342" s="412"/>
      <c r="KDD342" s="412"/>
      <c r="KDE342" s="412"/>
      <c r="KDF342" s="412"/>
      <c r="KDG342" s="412"/>
      <c r="KDH342" s="412"/>
      <c r="KDI342" s="412"/>
      <c r="KDJ342" s="412"/>
      <c r="KDK342" s="412"/>
      <c r="KDL342" s="412"/>
      <c r="KDM342" s="412"/>
      <c r="KDN342" s="412"/>
      <c r="KDO342" s="412"/>
      <c r="KDP342" s="412"/>
      <c r="KDQ342" s="412"/>
      <c r="KDR342" s="412"/>
      <c r="KDS342" s="412"/>
      <c r="KDT342" s="412"/>
      <c r="KDU342" s="412"/>
      <c r="KDV342" s="412"/>
      <c r="KDW342" s="412"/>
      <c r="KDX342" s="412"/>
      <c r="KDY342" s="412"/>
      <c r="KDZ342" s="412"/>
      <c r="KEA342" s="412"/>
      <c r="KEB342" s="412"/>
      <c r="KEC342" s="412"/>
      <c r="KED342" s="412"/>
      <c r="KEE342" s="412"/>
      <c r="KEF342" s="412"/>
      <c r="KEG342" s="412"/>
      <c r="KEH342" s="412"/>
      <c r="KEI342" s="412"/>
      <c r="KEJ342" s="412"/>
      <c r="KEK342" s="412"/>
      <c r="KEL342" s="412"/>
      <c r="KEM342" s="412"/>
      <c r="KEN342" s="412"/>
      <c r="KEO342" s="412"/>
      <c r="KEP342" s="413"/>
      <c r="KEQ342" s="413"/>
      <c r="KER342" s="413"/>
      <c r="KES342" s="413"/>
      <c r="KET342" s="413"/>
      <c r="KEU342" s="413"/>
      <c r="KEV342" s="413"/>
      <c r="KEW342" s="413"/>
      <c r="KEX342" s="413"/>
      <c r="KEY342" s="413"/>
      <c r="KEZ342" s="413"/>
      <c r="KFA342" s="413"/>
      <c r="KFB342" s="413"/>
      <c r="KFC342" s="413"/>
      <c r="KFD342" s="413"/>
      <c r="KFE342" s="413"/>
      <c r="KFF342" s="413"/>
      <c r="KFG342" s="413"/>
      <c r="KFH342" s="413"/>
      <c r="KFI342" s="413"/>
      <c r="KFJ342" s="413"/>
      <c r="KFK342" s="413"/>
      <c r="KFL342" s="413"/>
      <c r="KFM342" s="413"/>
      <c r="KFN342" s="414"/>
      <c r="KFO342" s="414"/>
      <c r="KFP342" s="414"/>
      <c r="KFQ342" s="414"/>
      <c r="KFR342" s="414"/>
      <c r="KFS342" s="413"/>
      <c r="KFT342" s="413"/>
      <c r="KFU342" s="414"/>
      <c r="KFV342" s="414"/>
      <c r="KFW342" s="413"/>
      <c r="KFX342" s="413"/>
      <c r="KFY342" s="414"/>
      <c r="KFZ342" s="414"/>
      <c r="KGA342" s="413"/>
      <c r="KGB342" s="413"/>
      <c r="KGC342" s="413"/>
      <c r="KGD342" s="413"/>
      <c r="KGE342" s="413"/>
      <c r="KGF342" s="413"/>
      <c r="KGG342" s="413"/>
      <c r="KGH342" s="414"/>
      <c r="KGI342" s="414"/>
      <c r="KGJ342" s="413"/>
      <c r="KGK342" s="413"/>
      <c r="KGL342" s="414"/>
      <c r="KGM342" s="414"/>
      <c r="KGN342" s="413"/>
      <c r="KGO342" s="413"/>
      <c r="KGP342" s="413"/>
      <c r="KGQ342" s="413"/>
      <c r="KGR342" s="413"/>
      <c r="KGS342" s="407"/>
      <c r="KGT342" s="439"/>
      <c r="KGU342" s="413"/>
      <c r="KGV342" s="413"/>
      <c r="KGW342" s="413"/>
      <c r="KGX342" s="413"/>
      <c r="KGY342" s="413"/>
      <c r="KGZ342" s="413"/>
      <c r="KHA342" s="413"/>
      <c r="KHB342" s="412"/>
      <c r="KHC342" s="412"/>
      <c r="KHD342" s="412"/>
      <c r="KHE342" s="412"/>
      <c r="KHF342" s="412"/>
      <c r="KHG342" s="412"/>
      <c r="KHH342" s="412"/>
      <c r="KHI342" s="412"/>
      <c r="KHJ342" s="412"/>
      <c r="KHK342" s="412"/>
      <c r="KHL342" s="412"/>
      <c r="KHM342" s="412"/>
      <c r="KHN342" s="412"/>
      <c r="KHO342" s="412"/>
      <c r="KHP342" s="412"/>
      <c r="KHQ342" s="412"/>
      <c r="KHR342" s="412"/>
      <c r="KHS342" s="412"/>
      <c r="KHT342" s="412"/>
      <c r="KHU342" s="412"/>
      <c r="KHV342" s="412"/>
      <c r="KHW342" s="412"/>
      <c r="KHX342" s="412"/>
      <c r="KHY342" s="412"/>
      <c r="KHZ342" s="412"/>
      <c r="KIA342" s="412"/>
      <c r="KIB342" s="412"/>
      <c r="KIC342" s="412"/>
      <c r="KID342" s="412"/>
      <c r="KIE342" s="412"/>
      <c r="KIF342" s="412"/>
      <c r="KIG342" s="412"/>
      <c r="KIH342" s="412"/>
      <c r="KII342" s="412"/>
      <c r="KIJ342" s="412"/>
      <c r="KIK342" s="412"/>
      <c r="KIL342" s="412"/>
      <c r="KIM342" s="412"/>
      <c r="KIN342" s="412"/>
      <c r="KIO342" s="412"/>
      <c r="KIP342" s="412"/>
      <c r="KIQ342" s="412"/>
      <c r="KIR342" s="412"/>
      <c r="KIS342" s="412"/>
      <c r="KIT342" s="413"/>
      <c r="KIU342" s="413"/>
      <c r="KIV342" s="413"/>
      <c r="KIW342" s="413"/>
      <c r="KIX342" s="413"/>
      <c r="KIY342" s="413"/>
      <c r="KIZ342" s="413"/>
      <c r="KJA342" s="413"/>
      <c r="KJB342" s="413"/>
      <c r="KJC342" s="413"/>
      <c r="KJD342" s="413"/>
      <c r="KJE342" s="413"/>
      <c r="KJF342" s="413"/>
      <c r="KJG342" s="413"/>
      <c r="KJH342" s="413"/>
      <c r="KJI342" s="413"/>
      <c r="KJJ342" s="413"/>
      <c r="KJK342" s="413"/>
      <c r="KJL342" s="413"/>
      <c r="KJM342" s="413"/>
      <c r="KJN342" s="413"/>
      <c r="KJO342" s="413"/>
      <c r="KJP342" s="413"/>
      <c r="KJQ342" s="413"/>
      <c r="KJR342" s="414"/>
      <c r="KJS342" s="414"/>
      <c r="KJT342" s="414"/>
      <c r="KJU342" s="414"/>
      <c r="KJV342" s="414"/>
      <c r="KJW342" s="413"/>
      <c r="KJX342" s="413"/>
      <c r="KJY342" s="414"/>
      <c r="KJZ342" s="414"/>
      <c r="KKA342" s="413"/>
      <c r="KKB342" s="413"/>
      <c r="KKC342" s="414"/>
      <c r="KKD342" s="414"/>
      <c r="KKE342" s="413"/>
      <c r="KKF342" s="413"/>
      <c r="KKG342" s="413"/>
      <c r="KKH342" s="413"/>
      <c r="KKI342" s="413"/>
      <c r="KKJ342" s="413"/>
      <c r="KKK342" s="413"/>
      <c r="KKL342" s="414"/>
      <c r="KKM342" s="414"/>
      <c r="KKN342" s="413"/>
      <c r="KKO342" s="413"/>
      <c r="KKP342" s="414"/>
      <c r="KKQ342" s="414"/>
      <c r="KKR342" s="413"/>
      <c r="KKS342" s="413"/>
      <c r="KKT342" s="413"/>
      <c r="KKU342" s="413"/>
      <c r="KKV342" s="413"/>
      <c r="KKW342" s="407"/>
      <c r="KKX342" s="439"/>
      <c r="KKY342" s="413"/>
      <c r="KKZ342" s="413"/>
      <c r="KLA342" s="413"/>
      <c r="KLB342" s="413"/>
      <c r="KLC342" s="413"/>
      <c r="KLD342" s="413"/>
      <c r="KLE342" s="413"/>
      <c r="KLF342" s="412"/>
      <c r="KLG342" s="412"/>
      <c r="KLH342" s="412"/>
      <c r="KLI342" s="412"/>
      <c r="KLJ342" s="412"/>
      <c r="KLK342" s="412"/>
      <c r="KLL342" s="412"/>
      <c r="KLM342" s="412"/>
      <c r="KLN342" s="412"/>
      <c r="KLO342" s="412"/>
      <c r="KLP342" s="412"/>
      <c r="KLQ342" s="412"/>
      <c r="KLR342" s="412"/>
      <c r="KLS342" s="412"/>
      <c r="KLT342" s="412"/>
      <c r="KLU342" s="412"/>
      <c r="KLV342" s="412"/>
      <c r="KLW342" s="412"/>
      <c r="KLX342" s="412"/>
      <c r="KLY342" s="412"/>
      <c r="KLZ342" s="412"/>
      <c r="KMA342" s="412"/>
      <c r="KMB342" s="412"/>
      <c r="KMC342" s="412"/>
      <c r="KMD342" s="412"/>
      <c r="KME342" s="412"/>
      <c r="KMF342" s="412"/>
      <c r="KMG342" s="412"/>
      <c r="KMH342" s="412"/>
      <c r="KMI342" s="412"/>
      <c r="KMJ342" s="412"/>
      <c r="KMK342" s="412"/>
      <c r="KML342" s="412"/>
      <c r="KMM342" s="412"/>
      <c r="KMN342" s="412"/>
      <c r="KMO342" s="412"/>
      <c r="KMP342" s="412"/>
      <c r="KMQ342" s="412"/>
      <c r="KMR342" s="412"/>
      <c r="KMS342" s="412"/>
      <c r="KMT342" s="412"/>
      <c r="KMU342" s="412"/>
      <c r="KMV342" s="412"/>
      <c r="KMW342" s="412"/>
      <c r="KMX342" s="413"/>
      <c r="KMY342" s="413"/>
      <c r="KMZ342" s="413"/>
      <c r="KNA342" s="413"/>
      <c r="KNB342" s="413"/>
      <c r="KNC342" s="413"/>
      <c r="KND342" s="413"/>
      <c r="KNE342" s="413"/>
      <c r="KNF342" s="413"/>
      <c r="KNG342" s="413"/>
      <c r="KNH342" s="413"/>
      <c r="KNI342" s="413"/>
      <c r="KNJ342" s="413"/>
      <c r="KNK342" s="413"/>
      <c r="KNL342" s="413"/>
      <c r="KNM342" s="413"/>
      <c r="KNN342" s="413"/>
      <c r="KNO342" s="413"/>
      <c r="KNP342" s="413"/>
      <c r="KNQ342" s="413"/>
      <c r="KNR342" s="413"/>
      <c r="KNS342" s="413"/>
      <c r="KNT342" s="413"/>
      <c r="KNU342" s="413"/>
      <c r="KNV342" s="414"/>
      <c r="KNW342" s="414"/>
      <c r="KNX342" s="414"/>
      <c r="KNY342" s="414"/>
      <c r="KNZ342" s="414"/>
      <c r="KOA342" s="413"/>
      <c r="KOB342" s="413"/>
      <c r="KOC342" s="414"/>
      <c r="KOD342" s="414"/>
      <c r="KOE342" s="413"/>
      <c r="KOF342" s="413"/>
      <c r="KOG342" s="414"/>
      <c r="KOH342" s="414"/>
      <c r="KOI342" s="413"/>
      <c r="KOJ342" s="413"/>
      <c r="KOK342" s="413"/>
      <c r="KOL342" s="413"/>
      <c r="KOM342" s="413"/>
      <c r="KON342" s="413"/>
      <c r="KOO342" s="413"/>
      <c r="KOP342" s="414"/>
      <c r="KOQ342" s="414"/>
      <c r="KOR342" s="413"/>
      <c r="KOS342" s="413"/>
      <c r="KOT342" s="414"/>
      <c r="KOU342" s="414"/>
      <c r="KOV342" s="413"/>
      <c r="KOW342" s="413"/>
      <c r="KOX342" s="413"/>
      <c r="KOY342" s="413"/>
      <c r="KOZ342" s="413"/>
      <c r="KPA342" s="407"/>
      <c r="KPB342" s="439"/>
      <c r="KPC342" s="413"/>
      <c r="KPD342" s="413"/>
      <c r="KPE342" s="413"/>
      <c r="KPF342" s="413"/>
      <c r="KPG342" s="413"/>
      <c r="KPH342" s="413"/>
      <c r="KPI342" s="413"/>
      <c r="KPJ342" s="412"/>
      <c r="KPK342" s="412"/>
      <c r="KPL342" s="412"/>
      <c r="KPM342" s="412"/>
      <c r="KPN342" s="412"/>
      <c r="KPO342" s="412"/>
      <c r="KPP342" s="412"/>
      <c r="KPQ342" s="412"/>
      <c r="KPR342" s="412"/>
      <c r="KPS342" s="412"/>
      <c r="KPT342" s="412"/>
      <c r="KPU342" s="412"/>
      <c r="KPV342" s="412"/>
      <c r="KPW342" s="412"/>
      <c r="KPX342" s="412"/>
      <c r="KPY342" s="412"/>
      <c r="KPZ342" s="412"/>
      <c r="KQA342" s="412"/>
      <c r="KQB342" s="412"/>
      <c r="KQC342" s="412"/>
      <c r="KQD342" s="412"/>
      <c r="KQE342" s="412"/>
      <c r="KQF342" s="412"/>
      <c r="KQG342" s="412"/>
      <c r="KQH342" s="412"/>
      <c r="KQI342" s="412"/>
      <c r="KQJ342" s="412"/>
      <c r="KQK342" s="412"/>
      <c r="KQL342" s="412"/>
      <c r="KQM342" s="412"/>
      <c r="KQN342" s="412"/>
      <c r="KQO342" s="412"/>
      <c r="KQP342" s="412"/>
      <c r="KQQ342" s="412"/>
      <c r="KQR342" s="412"/>
      <c r="KQS342" s="412"/>
      <c r="KQT342" s="412"/>
      <c r="KQU342" s="412"/>
      <c r="KQV342" s="412"/>
      <c r="KQW342" s="412"/>
      <c r="KQX342" s="412"/>
      <c r="KQY342" s="412"/>
      <c r="KQZ342" s="412"/>
      <c r="KRA342" s="412"/>
      <c r="KRB342" s="413"/>
      <c r="KRC342" s="413"/>
      <c r="KRD342" s="413"/>
      <c r="KRE342" s="413"/>
      <c r="KRF342" s="413"/>
      <c r="KRG342" s="413"/>
      <c r="KRH342" s="413"/>
      <c r="KRI342" s="413"/>
      <c r="KRJ342" s="413"/>
      <c r="KRK342" s="413"/>
      <c r="KRL342" s="413"/>
      <c r="KRM342" s="413"/>
      <c r="KRN342" s="413"/>
      <c r="KRO342" s="413"/>
      <c r="KRP342" s="413"/>
      <c r="KRQ342" s="413"/>
      <c r="KRR342" s="413"/>
      <c r="KRS342" s="413"/>
      <c r="KRT342" s="413"/>
      <c r="KRU342" s="413"/>
      <c r="KRV342" s="413"/>
      <c r="KRW342" s="413"/>
      <c r="KRX342" s="413"/>
      <c r="KRY342" s="413"/>
      <c r="KRZ342" s="414"/>
      <c r="KSA342" s="414"/>
      <c r="KSB342" s="414"/>
      <c r="KSC342" s="414"/>
      <c r="KSD342" s="414"/>
      <c r="KSE342" s="413"/>
      <c r="KSF342" s="413"/>
      <c r="KSG342" s="414"/>
      <c r="KSH342" s="414"/>
      <c r="KSI342" s="413"/>
      <c r="KSJ342" s="413"/>
      <c r="KSK342" s="414"/>
      <c r="KSL342" s="414"/>
      <c r="KSM342" s="413"/>
      <c r="KSN342" s="413"/>
      <c r="KSO342" s="413"/>
      <c r="KSP342" s="413"/>
      <c r="KSQ342" s="413"/>
      <c r="KSR342" s="413"/>
      <c r="KSS342" s="413"/>
      <c r="KST342" s="414"/>
      <c r="KSU342" s="414"/>
      <c r="KSV342" s="413"/>
      <c r="KSW342" s="413"/>
      <c r="KSX342" s="414"/>
      <c r="KSY342" s="414"/>
      <c r="KSZ342" s="413"/>
      <c r="KTA342" s="413"/>
      <c r="KTB342" s="413"/>
      <c r="KTC342" s="413"/>
      <c r="KTD342" s="413"/>
      <c r="KTE342" s="407"/>
      <c r="KTF342" s="439"/>
      <c r="KTG342" s="413"/>
      <c r="KTH342" s="413"/>
      <c r="KTI342" s="413"/>
      <c r="KTJ342" s="413"/>
      <c r="KTK342" s="413"/>
      <c r="KTL342" s="413"/>
      <c r="KTM342" s="413"/>
      <c r="KTN342" s="412"/>
      <c r="KTO342" s="412"/>
      <c r="KTP342" s="412"/>
      <c r="KTQ342" s="412"/>
      <c r="KTR342" s="412"/>
      <c r="KTS342" s="412"/>
      <c r="KTT342" s="412"/>
      <c r="KTU342" s="412"/>
      <c r="KTV342" s="412"/>
      <c r="KTW342" s="412"/>
      <c r="KTX342" s="412"/>
      <c r="KTY342" s="412"/>
      <c r="KTZ342" s="412"/>
      <c r="KUA342" s="412"/>
      <c r="KUB342" s="412"/>
      <c r="KUC342" s="412"/>
      <c r="KUD342" s="412"/>
      <c r="KUE342" s="412"/>
      <c r="KUF342" s="412"/>
      <c r="KUG342" s="412"/>
      <c r="KUH342" s="412"/>
      <c r="KUI342" s="412"/>
      <c r="KUJ342" s="412"/>
      <c r="KUK342" s="412"/>
      <c r="KUL342" s="412"/>
      <c r="KUM342" s="412"/>
      <c r="KUN342" s="412"/>
      <c r="KUO342" s="412"/>
      <c r="KUP342" s="412"/>
      <c r="KUQ342" s="412"/>
      <c r="KUR342" s="412"/>
      <c r="KUS342" s="412"/>
      <c r="KUT342" s="412"/>
      <c r="KUU342" s="412"/>
      <c r="KUV342" s="412"/>
      <c r="KUW342" s="412"/>
      <c r="KUX342" s="412"/>
      <c r="KUY342" s="412"/>
      <c r="KUZ342" s="412"/>
      <c r="KVA342" s="412"/>
      <c r="KVB342" s="412"/>
      <c r="KVC342" s="412"/>
      <c r="KVD342" s="412"/>
      <c r="KVE342" s="412"/>
      <c r="KVF342" s="413"/>
      <c r="KVG342" s="413"/>
      <c r="KVH342" s="413"/>
      <c r="KVI342" s="413"/>
      <c r="KVJ342" s="413"/>
      <c r="KVK342" s="413"/>
      <c r="KVL342" s="413"/>
      <c r="KVM342" s="413"/>
      <c r="KVN342" s="413"/>
      <c r="KVO342" s="413"/>
      <c r="KVP342" s="413"/>
      <c r="KVQ342" s="413"/>
      <c r="KVR342" s="413"/>
      <c r="KVS342" s="413"/>
      <c r="KVT342" s="413"/>
      <c r="KVU342" s="413"/>
      <c r="KVV342" s="413"/>
      <c r="KVW342" s="413"/>
      <c r="KVX342" s="413"/>
      <c r="KVY342" s="413"/>
      <c r="KVZ342" s="413"/>
      <c r="KWA342" s="413"/>
      <c r="KWB342" s="413"/>
      <c r="KWC342" s="413"/>
      <c r="KWD342" s="414"/>
      <c r="KWE342" s="414"/>
      <c r="KWF342" s="414"/>
      <c r="KWG342" s="414"/>
      <c r="KWH342" s="414"/>
      <c r="KWI342" s="413"/>
      <c r="KWJ342" s="413"/>
      <c r="KWK342" s="414"/>
      <c r="KWL342" s="414"/>
      <c r="KWM342" s="413"/>
      <c r="KWN342" s="413"/>
      <c r="KWO342" s="414"/>
      <c r="KWP342" s="414"/>
      <c r="KWQ342" s="413"/>
      <c r="KWR342" s="413"/>
      <c r="KWS342" s="413"/>
      <c r="KWT342" s="413"/>
      <c r="KWU342" s="413"/>
      <c r="KWV342" s="413"/>
      <c r="KWW342" s="413"/>
      <c r="KWX342" s="414"/>
      <c r="KWY342" s="414"/>
      <c r="KWZ342" s="413"/>
      <c r="KXA342" s="413"/>
      <c r="KXB342" s="414"/>
      <c r="KXC342" s="414"/>
      <c r="KXD342" s="413"/>
      <c r="KXE342" s="413"/>
      <c r="KXF342" s="413"/>
      <c r="KXG342" s="413"/>
      <c r="KXH342" s="413"/>
      <c r="KXI342" s="407"/>
      <c r="KXJ342" s="439"/>
      <c r="KXK342" s="413"/>
      <c r="KXL342" s="413"/>
      <c r="KXM342" s="413"/>
      <c r="KXN342" s="413"/>
      <c r="KXO342" s="413"/>
      <c r="KXP342" s="413"/>
      <c r="KXQ342" s="413"/>
      <c r="KXR342" s="412"/>
      <c r="KXS342" s="412"/>
      <c r="KXT342" s="412"/>
      <c r="KXU342" s="412"/>
      <c r="KXV342" s="412"/>
      <c r="KXW342" s="412"/>
      <c r="KXX342" s="412"/>
      <c r="KXY342" s="412"/>
      <c r="KXZ342" s="412"/>
      <c r="KYA342" s="412"/>
      <c r="KYB342" s="412"/>
      <c r="KYC342" s="412"/>
      <c r="KYD342" s="412"/>
      <c r="KYE342" s="412"/>
      <c r="KYF342" s="412"/>
      <c r="KYG342" s="412"/>
      <c r="KYH342" s="412"/>
      <c r="KYI342" s="412"/>
      <c r="KYJ342" s="412"/>
      <c r="KYK342" s="412"/>
      <c r="KYL342" s="412"/>
      <c r="KYM342" s="412"/>
      <c r="KYN342" s="412"/>
      <c r="KYO342" s="412"/>
      <c r="KYP342" s="412"/>
      <c r="KYQ342" s="412"/>
      <c r="KYR342" s="412"/>
      <c r="KYS342" s="412"/>
      <c r="KYT342" s="412"/>
      <c r="KYU342" s="412"/>
      <c r="KYV342" s="412"/>
      <c r="KYW342" s="412"/>
      <c r="KYX342" s="412"/>
      <c r="KYY342" s="412"/>
      <c r="KYZ342" s="412"/>
      <c r="KZA342" s="412"/>
      <c r="KZB342" s="412"/>
      <c r="KZC342" s="412"/>
      <c r="KZD342" s="412"/>
      <c r="KZE342" s="412"/>
      <c r="KZF342" s="412"/>
      <c r="KZG342" s="412"/>
      <c r="KZH342" s="412"/>
      <c r="KZI342" s="412"/>
      <c r="KZJ342" s="413"/>
      <c r="KZK342" s="413"/>
      <c r="KZL342" s="413"/>
      <c r="KZM342" s="413"/>
      <c r="KZN342" s="413"/>
      <c r="KZO342" s="413"/>
      <c r="KZP342" s="413"/>
      <c r="KZQ342" s="413"/>
      <c r="KZR342" s="413"/>
      <c r="KZS342" s="413"/>
      <c r="KZT342" s="413"/>
      <c r="KZU342" s="413"/>
      <c r="KZV342" s="413"/>
      <c r="KZW342" s="413"/>
      <c r="KZX342" s="413"/>
      <c r="KZY342" s="413"/>
      <c r="KZZ342" s="413"/>
      <c r="LAA342" s="413"/>
      <c r="LAB342" s="413"/>
      <c r="LAC342" s="413"/>
      <c r="LAD342" s="413"/>
      <c r="LAE342" s="413"/>
      <c r="LAF342" s="413"/>
      <c r="LAG342" s="413"/>
      <c r="LAH342" s="414"/>
      <c r="LAI342" s="414"/>
      <c r="LAJ342" s="414"/>
      <c r="LAK342" s="414"/>
      <c r="LAL342" s="414"/>
      <c r="LAM342" s="413"/>
      <c r="LAN342" s="413"/>
      <c r="LAO342" s="414"/>
      <c r="LAP342" s="414"/>
      <c r="LAQ342" s="413"/>
      <c r="LAR342" s="413"/>
      <c r="LAS342" s="414"/>
      <c r="LAT342" s="414"/>
      <c r="LAU342" s="413"/>
      <c r="LAV342" s="413"/>
      <c r="LAW342" s="413"/>
      <c r="LAX342" s="413"/>
      <c r="LAY342" s="413"/>
      <c r="LAZ342" s="413"/>
      <c r="LBA342" s="413"/>
      <c r="LBB342" s="414"/>
      <c r="LBC342" s="414"/>
      <c r="LBD342" s="413"/>
      <c r="LBE342" s="413"/>
      <c r="LBF342" s="414"/>
      <c r="LBG342" s="414"/>
      <c r="LBH342" s="413"/>
      <c r="LBI342" s="413"/>
      <c r="LBJ342" s="413"/>
      <c r="LBK342" s="413"/>
      <c r="LBL342" s="413"/>
      <c r="LBM342" s="407"/>
      <c r="LBN342" s="439"/>
      <c r="LBO342" s="413"/>
      <c r="LBP342" s="413"/>
      <c r="LBQ342" s="413"/>
      <c r="LBR342" s="413"/>
      <c r="LBS342" s="413"/>
      <c r="LBT342" s="413"/>
      <c r="LBU342" s="413"/>
      <c r="LBV342" s="412"/>
      <c r="LBW342" s="412"/>
      <c r="LBX342" s="412"/>
      <c r="LBY342" s="412"/>
      <c r="LBZ342" s="412"/>
      <c r="LCA342" s="412"/>
      <c r="LCB342" s="412"/>
      <c r="LCC342" s="412"/>
      <c r="LCD342" s="412"/>
      <c r="LCE342" s="412"/>
      <c r="LCF342" s="412"/>
      <c r="LCG342" s="412"/>
      <c r="LCH342" s="412"/>
      <c r="LCI342" s="412"/>
      <c r="LCJ342" s="412"/>
      <c r="LCK342" s="412"/>
      <c r="LCL342" s="412"/>
      <c r="LCM342" s="412"/>
      <c r="LCN342" s="412"/>
      <c r="LCO342" s="412"/>
      <c r="LCP342" s="412"/>
      <c r="LCQ342" s="412"/>
      <c r="LCR342" s="412"/>
      <c r="LCS342" s="412"/>
      <c r="LCT342" s="412"/>
      <c r="LCU342" s="412"/>
      <c r="LCV342" s="412"/>
      <c r="LCW342" s="412"/>
      <c r="LCX342" s="412"/>
      <c r="LCY342" s="412"/>
      <c r="LCZ342" s="412"/>
      <c r="LDA342" s="412"/>
      <c r="LDB342" s="412"/>
      <c r="LDC342" s="412"/>
      <c r="LDD342" s="412"/>
      <c r="LDE342" s="412"/>
      <c r="LDF342" s="412"/>
      <c r="LDG342" s="412"/>
      <c r="LDH342" s="412"/>
      <c r="LDI342" s="412"/>
      <c r="LDJ342" s="412"/>
      <c r="LDK342" s="412"/>
      <c r="LDL342" s="412"/>
      <c r="LDM342" s="412"/>
      <c r="LDN342" s="413"/>
      <c r="LDO342" s="413"/>
      <c r="LDP342" s="413"/>
      <c r="LDQ342" s="413"/>
      <c r="LDR342" s="413"/>
      <c r="LDS342" s="413"/>
      <c r="LDT342" s="413"/>
      <c r="LDU342" s="413"/>
      <c r="LDV342" s="413"/>
      <c r="LDW342" s="413"/>
      <c r="LDX342" s="413"/>
      <c r="LDY342" s="413"/>
      <c r="LDZ342" s="413"/>
      <c r="LEA342" s="413"/>
      <c r="LEB342" s="413"/>
      <c r="LEC342" s="413"/>
      <c r="LED342" s="413"/>
      <c r="LEE342" s="413"/>
      <c r="LEF342" s="413"/>
      <c r="LEG342" s="413"/>
      <c r="LEH342" s="413"/>
      <c r="LEI342" s="413"/>
      <c r="LEJ342" s="413"/>
      <c r="LEK342" s="413"/>
      <c r="LEL342" s="414"/>
      <c r="LEM342" s="414"/>
      <c r="LEN342" s="414"/>
      <c r="LEO342" s="414"/>
      <c r="LEP342" s="414"/>
      <c r="LEQ342" s="413"/>
      <c r="LER342" s="413"/>
      <c r="LES342" s="414"/>
      <c r="LET342" s="414"/>
      <c r="LEU342" s="413"/>
      <c r="LEV342" s="413"/>
      <c r="LEW342" s="414"/>
      <c r="LEX342" s="414"/>
      <c r="LEY342" s="413"/>
      <c r="LEZ342" s="413"/>
      <c r="LFA342" s="413"/>
      <c r="LFB342" s="413"/>
      <c r="LFC342" s="413"/>
      <c r="LFD342" s="413"/>
      <c r="LFE342" s="413"/>
      <c r="LFF342" s="414"/>
      <c r="LFG342" s="414"/>
      <c r="LFH342" s="413"/>
      <c r="LFI342" s="413"/>
      <c r="LFJ342" s="414"/>
      <c r="LFK342" s="414"/>
      <c r="LFL342" s="413"/>
      <c r="LFM342" s="413"/>
      <c r="LFN342" s="413"/>
      <c r="LFO342" s="413"/>
      <c r="LFP342" s="413"/>
      <c r="LFQ342" s="407"/>
      <c r="LFR342" s="439"/>
      <c r="LFS342" s="413"/>
      <c r="LFT342" s="413"/>
      <c r="LFU342" s="413"/>
      <c r="LFV342" s="413"/>
      <c r="LFW342" s="413"/>
      <c r="LFX342" s="413"/>
      <c r="LFY342" s="413"/>
      <c r="LFZ342" s="412"/>
      <c r="LGA342" s="412"/>
      <c r="LGB342" s="412"/>
      <c r="LGC342" s="412"/>
      <c r="LGD342" s="412"/>
      <c r="LGE342" s="412"/>
      <c r="LGF342" s="412"/>
      <c r="LGG342" s="412"/>
      <c r="LGH342" s="412"/>
      <c r="LGI342" s="412"/>
      <c r="LGJ342" s="412"/>
      <c r="LGK342" s="412"/>
      <c r="LGL342" s="412"/>
      <c r="LGM342" s="412"/>
      <c r="LGN342" s="412"/>
      <c r="LGO342" s="412"/>
      <c r="LGP342" s="412"/>
      <c r="LGQ342" s="412"/>
      <c r="LGR342" s="412"/>
      <c r="LGS342" s="412"/>
      <c r="LGT342" s="412"/>
      <c r="LGU342" s="412"/>
      <c r="LGV342" s="412"/>
      <c r="LGW342" s="412"/>
      <c r="LGX342" s="412"/>
      <c r="LGY342" s="412"/>
      <c r="LGZ342" s="412"/>
      <c r="LHA342" s="412"/>
      <c r="LHB342" s="412"/>
      <c r="LHC342" s="412"/>
      <c r="LHD342" s="412"/>
      <c r="LHE342" s="412"/>
      <c r="LHF342" s="412"/>
      <c r="LHG342" s="412"/>
      <c r="LHH342" s="412"/>
      <c r="LHI342" s="412"/>
      <c r="LHJ342" s="412"/>
      <c r="LHK342" s="412"/>
      <c r="LHL342" s="412"/>
      <c r="LHM342" s="412"/>
      <c r="LHN342" s="412"/>
      <c r="LHO342" s="412"/>
      <c r="LHP342" s="412"/>
      <c r="LHQ342" s="412"/>
      <c r="LHR342" s="413"/>
      <c r="LHS342" s="413"/>
      <c r="LHT342" s="413"/>
      <c r="LHU342" s="413"/>
      <c r="LHV342" s="413"/>
      <c r="LHW342" s="413"/>
      <c r="LHX342" s="413"/>
      <c r="LHY342" s="413"/>
      <c r="LHZ342" s="413"/>
      <c r="LIA342" s="413"/>
      <c r="LIB342" s="413"/>
      <c r="LIC342" s="413"/>
      <c r="LID342" s="413"/>
      <c r="LIE342" s="413"/>
      <c r="LIF342" s="413"/>
      <c r="LIG342" s="413"/>
      <c r="LIH342" s="413"/>
      <c r="LII342" s="413"/>
      <c r="LIJ342" s="413"/>
      <c r="LIK342" s="413"/>
      <c r="LIL342" s="413"/>
      <c r="LIM342" s="413"/>
      <c r="LIN342" s="413"/>
      <c r="LIO342" s="413"/>
      <c r="LIP342" s="414"/>
      <c r="LIQ342" s="414"/>
      <c r="LIR342" s="414"/>
      <c r="LIS342" s="414"/>
      <c r="LIT342" s="414"/>
      <c r="LIU342" s="413"/>
      <c r="LIV342" s="413"/>
      <c r="LIW342" s="414"/>
      <c r="LIX342" s="414"/>
      <c r="LIY342" s="413"/>
      <c r="LIZ342" s="413"/>
      <c r="LJA342" s="414"/>
      <c r="LJB342" s="414"/>
      <c r="LJC342" s="413"/>
      <c r="LJD342" s="413"/>
      <c r="LJE342" s="413"/>
      <c r="LJF342" s="413"/>
      <c r="LJG342" s="413"/>
      <c r="LJH342" s="413"/>
      <c r="LJI342" s="413"/>
      <c r="LJJ342" s="414"/>
      <c r="LJK342" s="414"/>
      <c r="LJL342" s="413"/>
      <c r="LJM342" s="413"/>
      <c r="LJN342" s="414"/>
      <c r="LJO342" s="414"/>
      <c r="LJP342" s="413"/>
      <c r="LJQ342" s="413"/>
      <c r="LJR342" s="413"/>
      <c r="LJS342" s="413"/>
      <c r="LJT342" s="413"/>
      <c r="LJU342" s="407"/>
      <c r="LJV342" s="439"/>
      <c r="LJW342" s="413"/>
      <c r="LJX342" s="413"/>
      <c r="LJY342" s="413"/>
      <c r="LJZ342" s="413"/>
      <c r="LKA342" s="413"/>
      <c r="LKB342" s="413"/>
      <c r="LKC342" s="413"/>
      <c r="LKD342" s="412"/>
      <c r="LKE342" s="412"/>
      <c r="LKF342" s="412"/>
      <c r="LKG342" s="412"/>
      <c r="LKH342" s="412"/>
      <c r="LKI342" s="412"/>
      <c r="LKJ342" s="412"/>
      <c r="LKK342" s="412"/>
      <c r="LKL342" s="412"/>
      <c r="LKM342" s="412"/>
      <c r="LKN342" s="412"/>
      <c r="LKO342" s="412"/>
      <c r="LKP342" s="412"/>
      <c r="LKQ342" s="412"/>
      <c r="LKR342" s="412"/>
      <c r="LKS342" s="412"/>
      <c r="LKT342" s="412"/>
      <c r="LKU342" s="412"/>
      <c r="LKV342" s="412"/>
      <c r="LKW342" s="412"/>
      <c r="LKX342" s="412"/>
      <c r="LKY342" s="412"/>
      <c r="LKZ342" s="412"/>
      <c r="LLA342" s="412"/>
      <c r="LLB342" s="412"/>
      <c r="LLC342" s="412"/>
      <c r="LLD342" s="412"/>
      <c r="LLE342" s="412"/>
      <c r="LLF342" s="412"/>
      <c r="LLG342" s="412"/>
      <c r="LLH342" s="412"/>
      <c r="LLI342" s="412"/>
      <c r="LLJ342" s="412"/>
      <c r="LLK342" s="412"/>
      <c r="LLL342" s="412"/>
      <c r="LLM342" s="412"/>
      <c r="LLN342" s="412"/>
      <c r="LLO342" s="412"/>
      <c r="LLP342" s="412"/>
      <c r="LLQ342" s="412"/>
      <c r="LLR342" s="412"/>
      <c r="LLS342" s="412"/>
      <c r="LLT342" s="412"/>
      <c r="LLU342" s="412"/>
      <c r="LLV342" s="413"/>
      <c r="LLW342" s="413"/>
      <c r="LLX342" s="413"/>
      <c r="LLY342" s="413"/>
      <c r="LLZ342" s="413"/>
      <c r="LMA342" s="413"/>
      <c r="LMB342" s="413"/>
      <c r="LMC342" s="413"/>
      <c r="LMD342" s="413"/>
      <c r="LME342" s="413"/>
      <c r="LMF342" s="413"/>
      <c r="LMG342" s="413"/>
      <c r="LMH342" s="413"/>
      <c r="LMI342" s="413"/>
      <c r="LMJ342" s="413"/>
      <c r="LMK342" s="413"/>
      <c r="LML342" s="413"/>
      <c r="LMM342" s="413"/>
      <c r="LMN342" s="413"/>
      <c r="LMO342" s="413"/>
      <c r="LMP342" s="413"/>
      <c r="LMQ342" s="413"/>
      <c r="LMR342" s="413"/>
      <c r="LMS342" s="413"/>
      <c r="LMT342" s="414"/>
      <c r="LMU342" s="414"/>
      <c r="LMV342" s="414"/>
      <c r="LMW342" s="414"/>
      <c r="LMX342" s="414"/>
      <c r="LMY342" s="413"/>
      <c r="LMZ342" s="413"/>
      <c r="LNA342" s="414"/>
      <c r="LNB342" s="414"/>
      <c r="LNC342" s="413"/>
      <c r="LND342" s="413"/>
      <c r="LNE342" s="414"/>
      <c r="LNF342" s="414"/>
      <c r="LNG342" s="413"/>
      <c r="LNH342" s="413"/>
      <c r="LNI342" s="413"/>
      <c r="LNJ342" s="413"/>
      <c r="LNK342" s="413"/>
      <c r="LNL342" s="413"/>
      <c r="LNM342" s="413"/>
      <c r="LNN342" s="414"/>
      <c r="LNO342" s="414"/>
      <c r="LNP342" s="413"/>
      <c r="LNQ342" s="413"/>
      <c r="LNR342" s="414"/>
      <c r="LNS342" s="414"/>
      <c r="LNT342" s="413"/>
      <c r="LNU342" s="413"/>
      <c r="LNV342" s="413"/>
      <c r="LNW342" s="413"/>
      <c r="LNX342" s="413"/>
      <c r="LNY342" s="407"/>
      <c r="LNZ342" s="439"/>
      <c r="LOA342" s="413"/>
      <c r="LOB342" s="413"/>
      <c r="LOC342" s="413"/>
      <c r="LOD342" s="413"/>
      <c r="LOE342" s="413"/>
      <c r="LOF342" s="413"/>
      <c r="LOG342" s="413"/>
      <c r="LOH342" s="412"/>
      <c r="LOI342" s="412"/>
      <c r="LOJ342" s="412"/>
      <c r="LOK342" s="412"/>
      <c r="LOL342" s="412"/>
      <c r="LOM342" s="412"/>
      <c r="LON342" s="412"/>
      <c r="LOO342" s="412"/>
      <c r="LOP342" s="412"/>
      <c r="LOQ342" s="412"/>
      <c r="LOR342" s="412"/>
      <c r="LOS342" s="412"/>
      <c r="LOT342" s="412"/>
      <c r="LOU342" s="412"/>
      <c r="LOV342" s="412"/>
      <c r="LOW342" s="412"/>
      <c r="LOX342" s="412"/>
      <c r="LOY342" s="412"/>
      <c r="LOZ342" s="412"/>
      <c r="LPA342" s="412"/>
      <c r="LPB342" s="412"/>
      <c r="LPC342" s="412"/>
      <c r="LPD342" s="412"/>
      <c r="LPE342" s="412"/>
      <c r="LPF342" s="412"/>
      <c r="LPG342" s="412"/>
      <c r="LPH342" s="412"/>
      <c r="LPI342" s="412"/>
      <c r="LPJ342" s="412"/>
      <c r="LPK342" s="412"/>
      <c r="LPL342" s="412"/>
      <c r="LPM342" s="412"/>
      <c r="LPN342" s="412"/>
      <c r="LPO342" s="412"/>
      <c r="LPP342" s="412"/>
      <c r="LPQ342" s="412"/>
      <c r="LPR342" s="412"/>
      <c r="LPS342" s="412"/>
      <c r="LPT342" s="412"/>
      <c r="LPU342" s="412"/>
      <c r="LPV342" s="412"/>
      <c r="LPW342" s="412"/>
      <c r="LPX342" s="412"/>
      <c r="LPY342" s="412"/>
      <c r="LPZ342" s="413"/>
      <c r="LQA342" s="413"/>
      <c r="LQB342" s="413"/>
      <c r="LQC342" s="413"/>
      <c r="LQD342" s="413"/>
      <c r="LQE342" s="413"/>
      <c r="LQF342" s="413"/>
      <c r="LQG342" s="413"/>
      <c r="LQH342" s="413"/>
      <c r="LQI342" s="413"/>
      <c r="LQJ342" s="413"/>
      <c r="LQK342" s="413"/>
      <c r="LQL342" s="413"/>
      <c r="LQM342" s="413"/>
      <c r="LQN342" s="413"/>
      <c r="LQO342" s="413"/>
      <c r="LQP342" s="413"/>
      <c r="LQQ342" s="413"/>
      <c r="LQR342" s="413"/>
      <c r="LQS342" s="413"/>
      <c r="LQT342" s="413"/>
      <c r="LQU342" s="413"/>
      <c r="LQV342" s="413"/>
      <c r="LQW342" s="413"/>
      <c r="LQX342" s="414"/>
      <c r="LQY342" s="414"/>
      <c r="LQZ342" s="414"/>
      <c r="LRA342" s="414"/>
      <c r="LRB342" s="414"/>
      <c r="LRC342" s="413"/>
      <c r="LRD342" s="413"/>
      <c r="LRE342" s="414"/>
      <c r="LRF342" s="414"/>
      <c r="LRG342" s="413"/>
      <c r="LRH342" s="413"/>
      <c r="LRI342" s="414"/>
      <c r="LRJ342" s="414"/>
      <c r="LRK342" s="413"/>
      <c r="LRL342" s="413"/>
      <c r="LRM342" s="413"/>
      <c r="LRN342" s="413"/>
      <c r="LRO342" s="413"/>
      <c r="LRP342" s="413"/>
      <c r="LRQ342" s="413"/>
      <c r="LRR342" s="414"/>
      <c r="LRS342" s="414"/>
      <c r="LRT342" s="413"/>
      <c r="LRU342" s="413"/>
      <c r="LRV342" s="414"/>
      <c r="LRW342" s="414"/>
      <c r="LRX342" s="413"/>
      <c r="LRY342" s="413"/>
      <c r="LRZ342" s="413"/>
      <c r="LSA342" s="413"/>
      <c r="LSB342" s="413"/>
      <c r="LSC342" s="407"/>
      <c r="LSD342" s="439"/>
      <c r="LSE342" s="413"/>
      <c r="LSF342" s="413"/>
      <c r="LSG342" s="413"/>
      <c r="LSH342" s="413"/>
      <c r="LSI342" s="413"/>
      <c r="LSJ342" s="413"/>
      <c r="LSK342" s="413"/>
      <c r="LSL342" s="412"/>
      <c r="LSM342" s="412"/>
      <c r="LSN342" s="412"/>
      <c r="LSO342" s="412"/>
      <c r="LSP342" s="412"/>
      <c r="LSQ342" s="412"/>
      <c r="LSR342" s="412"/>
      <c r="LSS342" s="412"/>
      <c r="LST342" s="412"/>
      <c r="LSU342" s="412"/>
      <c r="LSV342" s="412"/>
      <c r="LSW342" s="412"/>
      <c r="LSX342" s="412"/>
      <c r="LSY342" s="412"/>
      <c r="LSZ342" s="412"/>
      <c r="LTA342" s="412"/>
      <c r="LTB342" s="412"/>
      <c r="LTC342" s="412"/>
      <c r="LTD342" s="412"/>
      <c r="LTE342" s="412"/>
      <c r="LTF342" s="412"/>
      <c r="LTG342" s="412"/>
      <c r="LTH342" s="412"/>
      <c r="LTI342" s="412"/>
      <c r="LTJ342" s="412"/>
      <c r="LTK342" s="412"/>
      <c r="LTL342" s="412"/>
      <c r="LTM342" s="412"/>
      <c r="LTN342" s="412"/>
      <c r="LTO342" s="412"/>
      <c r="LTP342" s="412"/>
      <c r="LTQ342" s="412"/>
      <c r="LTR342" s="412"/>
      <c r="LTS342" s="412"/>
      <c r="LTT342" s="412"/>
      <c r="LTU342" s="412"/>
      <c r="LTV342" s="412"/>
      <c r="LTW342" s="412"/>
      <c r="LTX342" s="412"/>
      <c r="LTY342" s="412"/>
      <c r="LTZ342" s="412"/>
      <c r="LUA342" s="412"/>
      <c r="LUB342" s="412"/>
      <c r="LUC342" s="412"/>
      <c r="LUD342" s="413"/>
      <c r="LUE342" s="413"/>
      <c r="LUF342" s="413"/>
      <c r="LUG342" s="413"/>
      <c r="LUH342" s="413"/>
      <c r="LUI342" s="413"/>
      <c r="LUJ342" s="413"/>
      <c r="LUK342" s="413"/>
      <c r="LUL342" s="413"/>
      <c r="LUM342" s="413"/>
      <c r="LUN342" s="413"/>
      <c r="LUO342" s="413"/>
      <c r="LUP342" s="413"/>
      <c r="LUQ342" s="413"/>
      <c r="LUR342" s="413"/>
      <c r="LUS342" s="413"/>
      <c r="LUT342" s="413"/>
      <c r="LUU342" s="413"/>
      <c r="LUV342" s="413"/>
      <c r="LUW342" s="413"/>
      <c r="LUX342" s="413"/>
      <c r="LUY342" s="413"/>
      <c r="LUZ342" s="413"/>
      <c r="LVA342" s="413"/>
      <c r="LVB342" s="414"/>
      <c r="LVC342" s="414"/>
      <c r="LVD342" s="414"/>
      <c r="LVE342" s="414"/>
      <c r="LVF342" s="414"/>
      <c r="LVG342" s="413"/>
      <c r="LVH342" s="413"/>
      <c r="LVI342" s="414"/>
      <c r="LVJ342" s="414"/>
      <c r="LVK342" s="413"/>
      <c r="LVL342" s="413"/>
      <c r="LVM342" s="414"/>
      <c r="LVN342" s="414"/>
      <c r="LVO342" s="413"/>
      <c r="LVP342" s="413"/>
      <c r="LVQ342" s="413"/>
      <c r="LVR342" s="413"/>
      <c r="LVS342" s="413"/>
      <c r="LVT342" s="413"/>
      <c r="LVU342" s="413"/>
      <c r="LVV342" s="414"/>
      <c r="LVW342" s="414"/>
      <c r="LVX342" s="413"/>
      <c r="LVY342" s="413"/>
      <c r="LVZ342" s="414"/>
      <c r="LWA342" s="414"/>
      <c r="LWB342" s="413"/>
      <c r="LWC342" s="413"/>
      <c r="LWD342" s="413"/>
      <c r="LWE342" s="413"/>
      <c r="LWF342" s="413"/>
      <c r="LWG342" s="407"/>
      <c r="LWH342" s="439"/>
      <c r="LWI342" s="413"/>
      <c r="LWJ342" s="413"/>
      <c r="LWK342" s="413"/>
      <c r="LWL342" s="413"/>
      <c r="LWM342" s="413"/>
      <c r="LWN342" s="413"/>
      <c r="LWO342" s="413"/>
      <c r="LWP342" s="412"/>
      <c r="LWQ342" s="412"/>
      <c r="LWR342" s="412"/>
      <c r="LWS342" s="412"/>
      <c r="LWT342" s="412"/>
      <c r="LWU342" s="412"/>
      <c r="LWV342" s="412"/>
      <c r="LWW342" s="412"/>
      <c r="LWX342" s="412"/>
      <c r="LWY342" s="412"/>
      <c r="LWZ342" s="412"/>
      <c r="LXA342" s="412"/>
      <c r="LXB342" s="412"/>
      <c r="LXC342" s="412"/>
      <c r="LXD342" s="412"/>
      <c r="LXE342" s="412"/>
      <c r="LXF342" s="412"/>
      <c r="LXG342" s="412"/>
      <c r="LXH342" s="412"/>
      <c r="LXI342" s="412"/>
      <c r="LXJ342" s="412"/>
      <c r="LXK342" s="412"/>
      <c r="LXL342" s="412"/>
      <c r="LXM342" s="412"/>
      <c r="LXN342" s="412"/>
      <c r="LXO342" s="412"/>
      <c r="LXP342" s="412"/>
      <c r="LXQ342" s="412"/>
      <c r="LXR342" s="412"/>
      <c r="LXS342" s="412"/>
      <c r="LXT342" s="412"/>
      <c r="LXU342" s="412"/>
      <c r="LXV342" s="412"/>
      <c r="LXW342" s="412"/>
      <c r="LXX342" s="412"/>
      <c r="LXY342" s="412"/>
      <c r="LXZ342" s="412"/>
      <c r="LYA342" s="412"/>
      <c r="LYB342" s="412"/>
      <c r="LYC342" s="412"/>
      <c r="LYD342" s="412"/>
      <c r="LYE342" s="412"/>
      <c r="LYF342" s="412"/>
      <c r="LYG342" s="412"/>
      <c r="LYH342" s="413"/>
      <c r="LYI342" s="413"/>
      <c r="LYJ342" s="413"/>
      <c r="LYK342" s="413"/>
      <c r="LYL342" s="413"/>
      <c r="LYM342" s="413"/>
      <c r="LYN342" s="413"/>
      <c r="LYO342" s="413"/>
      <c r="LYP342" s="413"/>
      <c r="LYQ342" s="413"/>
      <c r="LYR342" s="413"/>
      <c r="LYS342" s="413"/>
      <c r="LYT342" s="413"/>
      <c r="LYU342" s="413"/>
      <c r="LYV342" s="413"/>
      <c r="LYW342" s="413"/>
      <c r="LYX342" s="413"/>
      <c r="LYY342" s="413"/>
      <c r="LYZ342" s="413"/>
      <c r="LZA342" s="413"/>
      <c r="LZB342" s="413"/>
      <c r="LZC342" s="413"/>
      <c r="LZD342" s="413"/>
      <c r="LZE342" s="413"/>
      <c r="LZF342" s="414"/>
      <c r="LZG342" s="414"/>
      <c r="LZH342" s="414"/>
      <c r="LZI342" s="414"/>
      <c r="LZJ342" s="414"/>
      <c r="LZK342" s="413"/>
      <c r="LZL342" s="413"/>
      <c r="LZM342" s="414"/>
      <c r="LZN342" s="414"/>
      <c r="LZO342" s="413"/>
      <c r="LZP342" s="413"/>
      <c r="LZQ342" s="414"/>
      <c r="LZR342" s="414"/>
      <c r="LZS342" s="413"/>
      <c r="LZT342" s="413"/>
      <c r="LZU342" s="413"/>
      <c r="LZV342" s="413"/>
      <c r="LZW342" s="413"/>
      <c r="LZX342" s="413"/>
      <c r="LZY342" s="413"/>
      <c r="LZZ342" s="414"/>
      <c r="MAA342" s="414"/>
      <c r="MAB342" s="413"/>
      <c r="MAC342" s="413"/>
      <c r="MAD342" s="414"/>
      <c r="MAE342" s="414"/>
      <c r="MAF342" s="413"/>
      <c r="MAG342" s="413"/>
      <c r="MAH342" s="413"/>
      <c r="MAI342" s="413"/>
      <c r="MAJ342" s="413"/>
      <c r="MAK342" s="407"/>
      <c r="MAL342" s="439"/>
      <c r="MAM342" s="413"/>
      <c r="MAN342" s="413"/>
      <c r="MAO342" s="413"/>
      <c r="MAP342" s="413"/>
      <c r="MAQ342" s="413"/>
      <c r="MAR342" s="413"/>
      <c r="MAS342" s="413"/>
      <c r="MAT342" s="412"/>
      <c r="MAU342" s="412"/>
      <c r="MAV342" s="412"/>
      <c r="MAW342" s="412"/>
      <c r="MAX342" s="412"/>
      <c r="MAY342" s="412"/>
      <c r="MAZ342" s="412"/>
      <c r="MBA342" s="412"/>
      <c r="MBB342" s="412"/>
      <c r="MBC342" s="412"/>
      <c r="MBD342" s="412"/>
      <c r="MBE342" s="412"/>
      <c r="MBF342" s="412"/>
      <c r="MBG342" s="412"/>
      <c r="MBH342" s="412"/>
      <c r="MBI342" s="412"/>
      <c r="MBJ342" s="412"/>
      <c r="MBK342" s="412"/>
      <c r="MBL342" s="412"/>
      <c r="MBM342" s="412"/>
      <c r="MBN342" s="412"/>
      <c r="MBO342" s="412"/>
      <c r="MBP342" s="412"/>
      <c r="MBQ342" s="412"/>
      <c r="MBR342" s="412"/>
      <c r="MBS342" s="412"/>
      <c r="MBT342" s="412"/>
      <c r="MBU342" s="412"/>
      <c r="MBV342" s="412"/>
      <c r="MBW342" s="412"/>
      <c r="MBX342" s="412"/>
      <c r="MBY342" s="412"/>
      <c r="MBZ342" s="412"/>
      <c r="MCA342" s="412"/>
      <c r="MCB342" s="412"/>
      <c r="MCC342" s="412"/>
      <c r="MCD342" s="412"/>
      <c r="MCE342" s="412"/>
      <c r="MCF342" s="412"/>
      <c r="MCG342" s="412"/>
      <c r="MCH342" s="412"/>
      <c r="MCI342" s="412"/>
      <c r="MCJ342" s="412"/>
      <c r="MCK342" s="412"/>
      <c r="MCL342" s="413"/>
      <c r="MCM342" s="413"/>
      <c r="MCN342" s="413"/>
      <c r="MCO342" s="413"/>
      <c r="MCP342" s="413"/>
      <c r="MCQ342" s="413"/>
      <c r="MCR342" s="413"/>
      <c r="MCS342" s="413"/>
      <c r="MCT342" s="413"/>
      <c r="MCU342" s="413"/>
      <c r="MCV342" s="413"/>
      <c r="MCW342" s="413"/>
      <c r="MCX342" s="413"/>
      <c r="MCY342" s="413"/>
      <c r="MCZ342" s="413"/>
      <c r="MDA342" s="413"/>
      <c r="MDB342" s="413"/>
      <c r="MDC342" s="413"/>
      <c r="MDD342" s="413"/>
      <c r="MDE342" s="413"/>
      <c r="MDF342" s="413"/>
      <c r="MDG342" s="413"/>
      <c r="MDH342" s="413"/>
      <c r="MDI342" s="413"/>
      <c r="MDJ342" s="414"/>
      <c r="MDK342" s="414"/>
      <c r="MDL342" s="414"/>
      <c r="MDM342" s="414"/>
      <c r="MDN342" s="414"/>
      <c r="MDO342" s="413"/>
      <c r="MDP342" s="413"/>
      <c r="MDQ342" s="414"/>
      <c r="MDR342" s="414"/>
      <c r="MDS342" s="413"/>
      <c r="MDT342" s="413"/>
      <c r="MDU342" s="414"/>
      <c r="MDV342" s="414"/>
      <c r="MDW342" s="413"/>
      <c r="MDX342" s="413"/>
      <c r="MDY342" s="413"/>
      <c r="MDZ342" s="413"/>
      <c r="MEA342" s="413"/>
      <c r="MEB342" s="413"/>
      <c r="MEC342" s="413"/>
      <c r="MED342" s="414"/>
      <c r="MEE342" s="414"/>
      <c r="MEF342" s="413"/>
      <c r="MEG342" s="413"/>
      <c r="MEH342" s="414"/>
      <c r="MEI342" s="414"/>
      <c r="MEJ342" s="413"/>
      <c r="MEK342" s="413"/>
      <c r="MEL342" s="413"/>
      <c r="MEM342" s="413"/>
      <c r="MEN342" s="413"/>
      <c r="MEO342" s="407"/>
      <c r="MEP342" s="439"/>
      <c r="MEQ342" s="413"/>
      <c r="MER342" s="413"/>
      <c r="MES342" s="413"/>
      <c r="MET342" s="413"/>
      <c r="MEU342" s="413"/>
      <c r="MEV342" s="413"/>
      <c r="MEW342" s="413"/>
      <c r="MEX342" s="412"/>
      <c r="MEY342" s="412"/>
      <c r="MEZ342" s="412"/>
      <c r="MFA342" s="412"/>
      <c r="MFB342" s="412"/>
      <c r="MFC342" s="412"/>
      <c r="MFD342" s="412"/>
      <c r="MFE342" s="412"/>
      <c r="MFF342" s="412"/>
      <c r="MFG342" s="412"/>
      <c r="MFH342" s="412"/>
      <c r="MFI342" s="412"/>
      <c r="MFJ342" s="412"/>
      <c r="MFK342" s="412"/>
      <c r="MFL342" s="412"/>
      <c r="MFM342" s="412"/>
      <c r="MFN342" s="412"/>
      <c r="MFO342" s="412"/>
      <c r="MFP342" s="412"/>
      <c r="MFQ342" s="412"/>
      <c r="MFR342" s="412"/>
      <c r="MFS342" s="412"/>
      <c r="MFT342" s="412"/>
      <c r="MFU342" s="412"/>
      <c r="MFV342" s="412"/>
      <c r="MFW342" s="412"/>
      <c r="MFX342" s="412"/>
      <c r="MFY342" s="412"/>
      <c r="MFZ342" s="412"/>
      <c r="MGA342" s="412"/>
      <c r="MGB342" s="412"/>
      <c r="MGC342" s="412"/>
      <c r="MGD342" s="412"/>
      <c r="MGE342" s="412"/>
      <c r="MGF342" s="412"/>
      <c r="MGG342" s="412"/>
      <c r="MGH342" s="412"/>
      <c r="MGI342" s="412"/>
      <c r="MGJ342" s="412"/>
      <c r="MGK342" s="412"/>
      <c r="MGL342" s="412"/>
      <c r="MGM342" s="412"/>
      <c r="MGN342" s="412"/>
      <c r="MGO342" s="412"/>
      <c r="MGP342" s="413"/>
      <c r="MGQ342" s="413"/>
      <c r="MGR342" s="413"/>
      <c r="MGS342" s="413"/>
      <c r="MGT342" s="413"/>
      <c r="MGU342" s="413"/>
      <c r="MGV342" s="413"/>
      <c r="MGW342" s="413"/>
      <c r="MGX342" s="413"/>
      <c r="MGY342" s="413"/>
      <c r="MGZ342" s="413"/>
      <c r="MHA342" s="413"/>
      <c r="MHB342" s="413"/>
      <c r="MHC342" s="413"/>
      <c r="MHD342" s="413"/>
      <c r="MHE342" s="413"/>
      <c r="MHF342" s="413"/>
      <c r="MHG342" s="413"/>
      <c r="MHH342" s="413"/>
      <c r="MHI342" s="413"/>
      <c r="MHJ342" s="413"/>
      <c r="MHK342" s="413"/>
      <c r="MHL342" s="413"/>
      <c r="MHM342" s="413"/>
      <c r="MHN342" s="414"/>
      <c r="MHO342" s="414"/>
      <c r="MHP342" s="414"/>
      <c r="MHQ342" s="414"/>
      <c r="MHR342" s="414"/>
      <c r="MHS342" s="413"/>
      <c r="MHT342" s="413"/>
      <c r="MHU342" s="414"/>
      <c r="MHV342" s="414"/>
      <c r="MHW342" s="413"/>
      <c r="MHX342" s="413"/>
      <c r="MHY342" s="414"/>
      <c r="MHZ342" s="414"/>
      <c r="MIA342" s="413"/>
      <c r="MIB342" s="413"/>
      <c r="MIC342" s="413"/>
      <c r="MID342" s="413"/>
      <c r="MIE342" s="413"/>
      <c r="MIF342" s="413"/>
      <c r="MIG342" s="413"/>
      <c r="MIH342" s="414"/>
      <c r="MII342" s="414"/>
      <c r="MIJ342" s="413"/>
      <c r="MIK342" s="413"/>
      <c r="MIL342" s="414"/>
      <c r="MIM342" s="414"/>
      <c r="MIN342" s="413"/>
      <c r="MIO342" s="413"/>
      <c r="MIP342" s="413"/>
      <c r="MIQ342" s="413"/>
      <c r="MIR342" s="413"/>
      <c r="MIS342" s="407"/>
      <c r="MIT342" s="439"/>
      <c r="MIU342" s="413"/>
      <c r="MIV342" s="413"/>
      <c r="MIW342" s="413"/>
      <c r="MIX342" s="413"/>
      <c r="MIY342" s="413"/>
      <c r="MIZ342" s="413"/>
      <c r="MJA342" s="413"/>
      <c r="MJB342" s="412"/>
      <c r="MJC342" s="412"/>
      <c r="MJD342" s="412"/>
      <c r="MJE342" s="412"/>
      <c r="MJF342" s="412"/>
      <c r="MJG342" s="412"/>
      <c r="MJH342" s="412"/>
      <c r="MJI342" s="412"/>
      <c r="MJJ342" s="412"/>
      <c r="MJK342" s="412"/>
      <c r="MJL342" s="412"/>
      <c r="MJM342" s="412"/>
      <c r="MJN342" s="412"/>
      <c r="MJO342" s="412"/>
      <c r="MJP342" s="412"/>
      <c r="MJQ342" s="412"/>
      <c r="MJR342" s="412"/>
      <c r="MJS342" s="412"/>
      <c r="MJT342" s="412"/>
      <c r="MJU342" s="412"/>
      <c r="MJV342" s="412"/>
      <c r="MJW342" s="412"/>
      <c r="MJX342" s="412"/>
      <c r="MJY342" s="412"/>
      <c r="MJZ342" s="412"/>
      <c r="MKA342" s="412"/>
      <c r="MKB342" s="412"/>
      <c r="MKC342" s="412"/>
      <c r="MKD342" s="412"/>
      <c r="MKE342" s="412"/>
      <c r="MKF342" s="412"/>
      <c r="MKG342" s="412"/>
      <c r="MKH342" s="412"/>
      <c r="MKI342" s="412"/>
      <c r="MKJ342" s="412"/>
      <c r="MKK342" s="412"/>
      <c r="MKL342" s="412"/>
      <c r="MKM342" s="412"/>
      <c r="MKN342" s="412"/>
      <c r="MKO342" s="412"/>
      <c r="MKP342" s="412"/>
      <c r="MKQ342" s="412"/>
      <c r="MKR342" s="412"/>
      <c r="MKS342" s="412"/>
      <c r="MKT342" s="413"/>
      <c r="MKU342" s="413"/>
      <c r="MKV342" s="413"/>
      <c r="MKW342" s="413"/>
      <c r="MKX342" s="413"/>
      <c r="MKY342" s="413"/>
      <c r="MKZ342" s="413"/>
      <c r="MLA342" s="413"/>
      <c r="MLB342" s="413"/>
      <c r="MLC342" s="413"/>
      <c r="MLD342" s="413"/>
      <c r="MLE342" s="413"/>
      <c r="MLF342" s="413"/>
      <c r="MLG342" s="413"/>
      <c r="MLH342" s="413"/>
      <c r="MLI342" s="413"/>
      <c r="MLJ342" s="413"/>
      <c r="MLK342" s="413"/>
      <c r="MLL342" s="413"/>
      <c r="MLM342" s="413"/>
      <c r="MLN342" s="413"/>
      <c r="MLO342" s="413"/>
      <c r="MLP342" s="413"/>
      <c r="MLQ342" s="413"/>
      <c r="MLR342" s="414"/>
      <c r="MLS342" s="414"/>
      <c r="MLT342" s="414"/>
      <c r="MLU342" s="414"/>
      <c r="MLV342" s="414"/>
      <c r="MLW342" s="413"/>
      <c r="MLX342" s="413"/>
      <c r="MLY342" s="414"/>
      <c r="MLZ342" s="414"/>
      <c r="MMA342" s="413"/>
      <c r="MMB342" s="413"/>
      <c r="MMC342" s="414"/>
      <c r="MMD342" s="414"/>
      <c r="MME342" s="413"/>
      <c r="MMF342" s="413"/>
      <c r="MMG342" s="413"/>
      <c r="MMH342" s="413"/>
      <c r="MMI342" s="413"/>
      <c r="MMJ342" s="413"/>
      <c r="MMK342" s="413"/>
      <c r="MML342" s="414"/>
      <c r="MMM342" s="414"/>
      <c r="MMN342" s="413"/>
      <c r="MMO342" s="413"/>
      <c r="MMP342" s="414"/>
      <c r="MMQ342" s="414"/>
      <c r="MMR342" s="413"/>
      <c r="MMS342" s="413"/>
      <c r="MMT342" s="413"/>
      <c r="MMU342" s="413"/>
      <c r="MMV342" s="413"/>
      <c r="MMW342" s="407"/>
      <c r="MMX342" s="439"/>
      <c r="MMY342" s="413"/>
      <c r="MMZ342" s="413"/>
      <c r="MNA342" s="413"/>
      <c r="MNB342" s="413"/>
      <c r="MNC342" s="413"/>
      <c r="MND342" s="413"/>
      <c r="MNE342" s="413"/>
      <c r="MNF342" s="412"/>
      <c r="MNG342" s="412"/>
      <c r="MNH342" s="412"/>
      <c r="MNI342" s="412"/>
      <c r="MNJ342" s="412"/>
      <c r="MNK342" s="412"/>
      <c r="MNL342" s="412"/>
      <c r="MNM342" s="412"/>
      <c r="MNN342" s="412"/>
      <c r="MNO342" s="412"/>
      <c r="MNP342" s="412"/>
      <c r="MNQ342" s="412"/>
      <c r="MNR342" s="412"/>
      <c r="MNS342" s="412"/>
      <c r="MNT342" s="412"/>
      <c r="MNU342" s="412"/>
      <c r="MNV342" s="412"/>
      <c r="MNW342" s="412"/>
      <c r="MNX342" s="412"/>
      <c r="MNY342" s="412"/>
      <c r="MNZ342" s="412"/>
      <c r="MOA342" s="412"/>
      <c r="MOB342" s="412"/>
      <c r="MOC342" s="412"/>
      <c r="MOD342" s="412"/>
      <c r="MOE342" s="412"/>
      <c r="MOF342" s="412"/>
      <c r="MOG342" s="412"/>
      <c r="MOH342" s="412"/>
      <c r="MOI342" s="412"/>
      <c r="MOJ342" s="412"/>
      <c r="MOK342" s="412"/>
      <c r="MOL342" s="412"/>
      <c r="MOM342" s="412"/>
      <c r="MON342" s="412"/>
      <c r="MOO342" s="412"/>
      <c r="MOP342" s="412"/>
      <c r="MOQ342" s="412"/>
      <c r="MOR342" s="412"/>
      <c r="MOS342" s="412"/>
      <c r="MOT342" s="412"/>
      <c r="MOU342" s="412"/>
      <c r="MOV342" s="412"/>
      <c r="MOW342" s="412"/>
      <c r="MOX342" s="413"/>
      <c r="MOY342" s="413"/>
      <c r="MOZ342" s="413"/>
      <c r="MPA342" s="413"/>
      <c r="MPB342" s="413"/>
      <c r="MPC342" s="413"/>
      <c r="MPD342" s="413"/>
      <c r="MPE342" s="413"/>
      <c r="MPF342" s="413"/>
      <c r="MPG342" s="413"/>
      <c r="MPH342" s="413"/>
      <c r="MPI342" s="413"/>
      <c r="MPJ342" s="413"/>
      <c r="MPK342" s="413"/>
      <c r="MPL342" s="413"/>
      <c r="MPM342" s="413"/>
      <c r="MPN342" s="413"/>
      <c r="MPO342" s="413"/>
      <c r="MPP342" s="413"/>
      <c r="MPQ342" s="413"/>
      <c r="MPR342" s="413"/>
      <c r="MPS342" s="413"/>
      <c r="MPT342" s="413"/>
      <c r="MPU342" s="413"/>
      <c r="MPV342" s="414"/>
      <c r="MPW342" s="414"/>
      <c r="MPX342" s="414"/>
      <c r="MPY342" s="414"/>
      <c r="MPZ342" s="414"/>
      <c r="MQA342" s="413"/>
      <c r="MQB342" s="413"/>
      <c r="MQC342" s="414"/>
      <c r="MQD342" s="414"/>
      <c r="MQE342" s="413"/>
      <c r="MQF342" s="413"/>
      <c r="MQG342" s="414"/>
      <c r="MQH342" s="414"/>
      <c r="MQI342" s="413"/>
      <c r="MQJ342" s="413"/>
      <c r="MQK342" s="413"/>
      <c r="MQL342" s="413"/>
      <c r="MQM342" s="413"/>
      <c r="MQN342" s="413"/>
      <c r="MQO342" s="413"/>
      <c r="MQP342" s="414"/>
      <c r="MQQ342" s="414"/>
      <c r="MQR342" s="413"/>
      <c r="MQS342" s="413"/>
      <c r="MQT342" s="414"/>
      <c r="MQU342" s="414"/>
      <c r="MQV342" s="413"/>
      <c r="MQW342" s="413"/>
      <c r="MQX342" s="413"/>
      <c r="MQY342" s="413"/>
      <c r="MQZ342" s="413"/>
      <c r="MRA342" s="407"/>
      <c r="MRB342" s="439"/>
      <c r="MRC342" s="413"/>
      <c r="MRD342" s="413"/>
      <c r="MRE342" s="413"/>
      <c r="MRF342" s="413"/>
      <c r="MRG342" s="413"/>
      <c r="MRH342" s="413"/>
      <c r="MRI342" s="413"/>
      <c r="MRJ342" s="412"/>
      <c r="MRK342" s="412"/>
      <c r="MRL342" s="412"/>
      <c r="MRM342" s="412"/>
      <c r="MRN342" s="412"/>
      <c r="MRO342" s="412"/>
      <c r="MRP342" s="412"/>
      <c r="MRQ342" s="412"/>
      <c r="MRR342" s="412"/>
      <c r="MRS342" s="412"/>
      <c r="MRT342" s="412"/>
      <c r="MRU342" s="412"/>
      <c r="MRV342" s="412"/>
      <c r="MRW342" s="412"/>
      <c r="MRX342" s="412"/>
      <c r="MRY342" s="412"/>
      <c r="MRZ342" s="412"/>
      <c r="MSA342" s="412"/>
      <c r="MSB342" s="412"/>
      <c r="MSC342" s="412"/>
      <c r="MSD342" s="412"/>
      <c r="MSE342" s="412"/>
      <c r="MSF342" s="412"/>
      <c r="MSG342" s="412"/>
      <c r="MSH342" s="412"/>
      <c r="MSI342" s="412"/>
      <c r="MSJ342" s="412"/>
      <c r="MSK342" s="412"/>
      <c r="MSL342" s="412"/>
      <c r="MSM342" s="412"/>
      <c r="MSN342" s="412"/>
      <c r="MSO342" s="412"/>
      <c r="MSP342" s="412"/>
      <c r="MSQ342" s="412"/>
      <c r="MSR342" s="412"/>
      <c r="MSS342" s="412"/>
      <c r="MST342" s="412"/>
      <c r="MSU342" s="412"/>
      <c r="MSV342" s="412"/>
      <c r="MSW342" s="412"/>
      <c r="MSX342" s="412"/>
      <c r="MSY342" s="412"/>
      <c r="MSZ342" s="412"/>
      <c r="MTA342" s="412"/>
      <c r="MTB342" s="413"/>
      <c r="MTC342" s="413"/>
      <c r="MTD342" s="413"/>
      <c r="MTE342" s="413"/>
      <c r="MTF342" s="413"/>
      <c r="MTG342" s="413"/>
      <c r="MTH342" s="413"/>
      <c r="MTI342" s="413"/>
      <c r="MTJ342" s="413"/>
      <c r="MTK342" s="413"/>
      <c r="MTL342" s="413"/>
      <c r="MTM342" s="413"/>
      <c r="MTN342" s="413"/>
      <c r="MTO342" s="413"/>
      <c r="MTP342" s="413"/>
      <c r="MTQ342" s="413"/>
      <c r="MTR342" s="413"/>
      <c r="MTS342" s="413"/>
      <c r="MTT342" s="413"/>
      <c r="MTU342" s="413"/>
      <c r="MTV342" s="413"/>
      <c r="MTW342" s="413"/>
      <c r="MTX342" s="413"/>
      <c r="MTY342" s="413"/>
      <c r="MTZ342" s="414"/>
      <c r="MUA342" s="414"/>
      <c r="MUB342" s="414"/>
      <c r="MUC342" s="414"/>
      <c r="MUD342" s="414"/>
      <c r="MUE342" s="413"/>
      <c r="MUF342" s="413"/>
      <c r="MUG342" s="414"/>
      <c r="MUH342" s="414"/>
      <c r="MUI342" s="413"/>
      <c r="MUJ342" s="413"/>
      <c r="MUK342" s="414"/>
      <c r="MUL342" s="414"/>
      <c r="MUM342" s="413"/>
      <c r="MUN342" s="413"/>
      <c r="MUO342" s="413"/>
      <c r="MUP342" s="413"/>
      <c r="MUQ342" s="413"/>
      <c r="MUR342" s="413"/>
      <c r="MUS342" s="413"/>
      <c r="MUT342" s="414"/>
      <c r="MUU342" s="414"/>
      <c r="MUV342" s="413"/>
      <c r="MUW342" s="413"/>
      <c r="MUX342" s="414"/>
      <c r="MUY342" s="414"/>
      <c r="MUZ342" s="413"/>
      <c r="MVA342" s="413"/>
      <c r="MVB342" s="413"/>
      <c r="MVC342" s="413"/>
      <c r="MVD342" s="413"/>
      <c r="MVE342" s="407"/>
      <c r="MVF342" s="439"/>
      <c r="MVG342" s="413"/>
      <c r="MVH342" s="413"/>
      <c r="MVI342" s="413"/>
      <c r="MVJ342" s="413"/>
      <c r="MVK342" s="413"/>
      <c r="MVL342" s="413"/>
      <c r="MVM342" s="413"/>
      <c r="MVN342" s="412"/>
      <c r="MVO342" s="412"/>
      <c r="MVP342" s="412"/>
      <c r="MVQ342" s="412"/>
      <c r="MVR342" s="412"/>
      <c r="MVS342" s="412"/>
      <c r="MVT342" s="412"/>
      <c r="MVU342" s="412"/>
      <c r="MVV342" s="412"/>
      <c r="MVW342" s="412"/>
      <c r="MVX342" s="412"/>
      <c r="MVY342" s="412"/>
      <c r="MVZ342" s="412"/>
      <c r="MWA342" s="412"/>
      <c r="MWB342" s="412"/>
      <c r="MWC342" s="412"/>
      <c r="MWD342" s="412"/>
      <c r="MWE342" s="412"/>
      <c r="MWF342" s="412"/>
      <c r="MWG342" s="412"/>
      <c r="MWH342" s="412"/>
      <c r="MWI342" s="412"/>
      <c r="MWJ342" s="412"/>
      <c r="MWK342" s="412"/>
      <c r="MWL342" s="412"/>
      <c r="MWM342" s="412"/>
      <c r="MWN342" s="412"/>
      <c r="MWO342" s="412"/>
      <c r="MWP342" s="412"/>
      <c r="MWQ342" s="412"/>
      <c r="MWR342" s="412"/>
      <c r="MWS342" s="412"/>
      <c r="MWT342" s="412"/>
      <c r="MWU342" s="412"/>
      <c r="MWV342" s="412"/>
      <c r="MWW342" s="412"/>
      <c r="MWX342" s="412"/>
      <c r="MWY342" s="412"/>
      <c r="MWZ342" s="412"/>
      <c r="MXA342" s="412"/>
      <c r="MXB342" s="412"/>
      <c r="MXC342" s="412"/>
      <c r="MXD342" s="412"/>
      <c r="MXE342" s="412"/>
      <c r="MXF342" s="413"/>
      <c r="MXG342" s="413"/>
      <c r="MXH342" s="413"/>
      <c r="MXI342" s="413"/>
      <c r="MXJ342" s="413"/>
      <c r="MXK342" s="413"/>
      <c r="MXL342" s="413"/>
      <c r="MXM342" s="413"/>
      <c r="MXN342" s="413"/>
      <c r="MXO342" s="413"/>
      <c r="MXP342" s="413"/>
      <c r="MXQ342" s="413"/>
      <c r="MXR342" s="413"/>
      <c r="MXS342" s="413"/>
      <c r="MXT342" s="413"/>
      <c r="MXU342" s="413"/>
      <c r="MXV342" s="413"/>
      <c r="MXW342" s="413"/>
      <c r="MXX342" s="413"/>
      <c r="MXY342" s="413"/>
      <c r="MXZ342" s="413"/>
      <c r="MYA342" s="413"/>
      <c r="MYB342" s="413"/>
      <c r="MYC342" s="413"/>
      <c r="MYD342" s="414"/>
      <c r="MYE342" s="414"/>
      <c r="MYF342" s="414"/>
      <c r="MYG342" s="414"/>
      <c r="MYH342" s="414"/>
      <c r="MYI342" s="413"/>
      <c r="MYJ342" s="413"/>
      <c r="MYK342" s="414"/>
      <c r="MYL342" s="414"/>
      <c r="MYM342" s="413"/>
      <c r="MYN342" s="413"/>
      <c r="MYO342" s="414"/>
      <c r="MYP342" s="414"/>
      <c r="MYQ342" s="413"/>
      <c r="MYR342" s="413"/>
      <c r="MYS342" s="413"/>
      <c r="MYT342" s="413"/>
      <c r="MYU342" s="413"/>
      <c r="MYV342" s="413"/>
      <c r="MYW342" s="413"/>
      <c r="MYX342" s="414"/>
      <c r="MYY342" s="414"/>
      <c r="MYZ342" s="413"/>
      <c r="MZA342" s="413"/>
      <c r="MZB342" s="414"/>
      <c r="MZC342" s="414"/>
      <c r="MZD342" s="413"/>
      <c r="MZE342" s="413"/>
      <c r="MZF342" s="413"/>
      <c r="MZG342" s="413"/>
      <c r="MZH342" s="413"/>
      <c r="MZI342" s="407"/>
      <c r="MZJ342" s="439"/>
      <c r="MZK342" s="413"/>
      <c r="MZL342" s="413"/>
      <c r="MZM342" s="413"/>
      <c r="MZN342" s="413"/>
      <c r="MZO342" s="413"/>
      <c r="MZP342" s="413"/>
      <c r="MZQ342" s="413"/>
      <c r="MZR342" s="412"/>
      <c r="MZS342" s="412"/>
      <c r="MZT342" s="412"/>
      <c r="MZU342" s="412"/>
      <c r="MZV342" s="412"/>
      <c r="MZW342" s="412"/>
      <c r="MZX342" s="412"/>
      <c r="MZY342" s="412"/>
      <c r="MZZ342" s="412"/>
      <c r="NAA342" s="412"/>
      <c r="NAB342" s="412"/>
      <c r="NAC342" s="412"/>
      <c r="NAD342" s="412"/>
      <c r="NAE342" s="412"/>
      <c r="NAF342" s="412"/>
      <c r="NAG342" s="412"/>
      <c r="NAH342" s="412"/>
      <c r="NAI342" s="412"/>
      <c r="NAJ342" s="412"/>
      <c r="NAK342" s="412"/>
      <c r="NAL342" s="412"/>
      <c r="NAM342" s="412"/>
      <c r="NAN342" s="412"/>
      <c r="NAO342" s="412"/>
      <c r="NAP342" s="412"/>
      <c r="NAQ342" s="412"/>
      <c r="NAR342" s="412"/>
      <c r="NAS342" s="412"/>
      <c r="NAT342" s="412"/>
      <c r="NAU342" s="412"/>
      <c r="NAV342" s="412"/>
      <c r="NAW342" s="412"/>
      <c r="NAX342" s="412"/>
      <c r="NAY342" s="412"/>
      <c r="NAZ342" s="412"/>
      <c r="NBA342" s="412"/>
      <c r="NBB342" s="412"/>
      <c r="NBC342" s="412"/>
      <c r="NBD342" s="412"/>
      <c r="NBE342" s="412"/>
      <c r="NBF342" s="412"/>
      <c r="NBG342" s="412"/>
      <c r="NBH342" s="412"/>
      <c r="NBI342" s="412"/>
      <c r="NBJ342" s="413"/>
      <c r="NBK342" s="413"/>
      <c r="NBL342" s="413"/>
      <c r="NBM342" s="413"/>
      <c r="NBN342" s="413"/>
      <c r="NBO342" s="413"/>
      <c r="NBP342" s="413"/>
      <c r="NBQ342" s="413"/>
      <c r="NBR342" s="413"/>
      <c r="NBS342" s="413"/>
      <c r="NBT342" s="413"/>
      <c r="NBU342" s="413"/>
      <c r="NBV342" s="413"/>
      <c r="NBW342" s="413"/>
      <c r="NBX342" s="413"/>
      <c r="NBY342" s="413"/>
      <c r="NBZ342" s="413"/>
      <c r="NCA342" s="413"/>
      <c r="NCB342" s="413"/>
      <c r="NCC342" s="413"/>
      <c r="NCD342" s="413"/>
      <c r="NCE342" s="413"/>
      <c r="NCF342" s="413"/>
      <c r="NCG342" s="413"/>
      <c r="NCH342" s="414"/>
      <c r="NCI342" s="414"/>
      <c r="NCJ342" s="414"/>
      <c r="NCK342" s="414"/>
      <c r="NCL342" s="414"/>
      <c r="NCM342" s="413"/>
      <c r="NCN342" s="413"/>
      <c r="NCO342" s="414"/>
      <c r="NCP342" s="414"/>
      <c r="NCQ342" s="413"/>
      <c r="NCR342" s="413"/>
      <c r="NCS342" s="414"/>
      <c r="NCT342" s="414"/>
      <c r="NCU342" s="413"/>
      <c r="NCV342" s="413"/>
      <c r="NCW342" s="413"/>
      <c r="NCX342" s="413"/>
      <c r="NCY342" s="413"/>
      <c r="NCZ342" s="413"/>
      <c r="NDA342" s="413"/>
      <c r="NDB342" s="414"/>
      <c r="NDC342" s="414"/>
      <c r="NDD342" s="413"/>
      <c r="NDE342" s="413"/>
      <c r="NDF342" s="414"/>
      <c r="NDG342" s="414"/>
      <c r="NDH342" s="413"/>
      <c r="NDI342" s="413"/>
      <c r="NDJ342" s="413"/>
      <c r="NDK342" s="413"/>
      <c r="NDL342" s="413"/>
      <c r="NDM342" s="407"/>
      <c r="NDN342" s="439"/>
      <c r="NDO342" s="413"/>
      <c r="NDP342" s="413"/>
      <c r="NDQ342" s="413"/>
      <c r="NDR342" s="413"/>
      <c r="NDS342" s="413"/>
      <c r="NDT342" s="413"/>
      <c r="NDU342" s="413"/>
      <c r="NDV342" s="412"/>
      <c r="NDW342" s="412"/>
      <c r="NDX342" s="412"/>
      <c r="NDY342" s="412"/>
      <c r="NDZ342" s="412"/>
      <c r="NEA342" s="412"/>
      <c r="NEB342" s="412"/>
      <c r="NEC342" s="412"/>
      <c r="NED342" s="412"/>
      <c r="NEE342" s="412"/>
      <c r="NEF342" s="412"/>
      <c r="NEG342" s="412"/>
      <c r="NEH342" s="412"/>
      <c r="NEI342" s="412"/>
      <c r="NEJ342" s="412"/>
      <c r="NEK342" s="412"/>
      <c r="NEL342" s="412"/>
      <c r="NEM342" s="412"/>
      <c r="NEN342" s="412"/>
      <c r="NEO342" s="412"/>
      <c r="NEP342" s="412"/>
      <c r="NEQ342" s="412"/>
      <c r="NER342" s="412"/>
      <c r="NES342" s="412"/>
      <c r="NET342" s="412"/>
      <c r="NEU342" s="412"/>
      <c r="NEV342" s="412"/>
      <c r="NEW342" s="412"/>
      <c r="NEX342" s="412"/>
      <c r="NEY342" s="412"/>
      <c r="NEZ342" s="412"/>
      <c r="NFA342" s="412"/>
      <c r="NFB342" s="412"/>
      <c r="NFC342" s="412"/>
      <c r="NFD342" s="412"/>
      <c r="NFE342" s="412"/>
      <c r="NFF342" s="412"/>
      <c r="NFG342" s="412"/>
      <c r="NFH342" s="412"/>
      <c r="NFI342" s="412"/>
      <c r="NFJ342" s="412"/>
      <c r="NFK342" s="412"/>
      <c r="NFL342" s="412"/>
      <c r="NFM342" s="412"/>
      <c r="NFN342" s="413"/>
      <c r="NFO342" s="413"/>
      <c r="NFP342" s="413"/>
      <c r="NFQ342" s="413"/>
      <c r="NFR342" s="413"/>
      <c r="NFS342" s="413"/>
      <c r="NFT342" s="413"/>
      <c r="NFU342" s="413"/>
      <c r="NFV342" s="413"/>
      <c r="NFW342" s="413"/>
      <c r="NFX342" s="413"/>
      <c r="NFY342" s="413"/>
      <c r="NFZ342" s="413"/>
      <c r="NGA342" s="413"/>
      <c r="NGB342" s="413"/>
      <c r="NGC342" s="413"/>
      <c r="NGD342" s="413"/>
      <c r="NGE342" s="413"/>
      <c r="NGF342" s="413"/>
      <c r="NGG342" s="413"/>
      <c r="NGH342" s="413"/>
      <c r="NGI342" s="413"/>
      <c r="NGJ342" s="413"/>
      <c r="NGK342" s="413"/>
      <c r="NGL342" s="414"/>
      <c r="NGM342" s="414"/>
      <c r="NGN342" s="414"/>
      <c r="NGO342" s="414"/>
      <c r="NGP342" s="414"/>
      <c r="NGQ342" s="413"/>
      <c r="NGR342" s="413"/>
      <c r="NGS342" s="414"/>
      <c r="NGT342" s="414"/>
      <c r="NGU342" s="413"/>
      <c r="NGV342" s="413"/>
      <c r="NGW342" s="414"/>
      <c r="NGX342" s="414"/>
      <c r="NGY342" s="413"/>
      <c r="NGZ342" s="413"/>
      <c r="NHA342" s="413"/>
      <c r="NHB342" s="413"/>
      <c r="NHC342" s="413"/>
      <c r="NHD342" s="413"/>
      <c r="NHE342" s="413"/>
      <c r="NHF342" s="414"/>
      <c r="NHG342" s="414"/>
      <c r="NHH342" s="413"/>
      <c r="NHI342" s="413"/>
      <c r="NHJ342" s="414"/>
      <c r="NHK342" s="414"/>
      <c r="NHL342" s="413"/>
      <c r="NHM342" s="413"/>
      <c r="NHN342" s="413"/>
      <c r="NHO342" s="413"/>
      <c r="NHP342" s="413"/>
      <c r="NHQ342" s="407"/>
      <c r="NHR342" s="439"/>
      <c r="NHS342" s="413"/>
      <c r="NHT342" s="413"/>
      <c r="NHU342" s="413"/>
      <c r="NHV342" s="413"/>
      <c r="NHW342" s="413"/>
      <c r="NHX342" s="413"/>
      <c r="NHY342" s="413"/>
      <c r="NHZ342" s="412"/>
      <c r="NIA342" s="412"/>
      <c r="NIB342" s="412"/>
      <c r="NIC342" s="412"/>
      <c r="NID342" s="412"/>
      <c r="NIE342" s="412"/>
      <c r="NIF342" s="412"/>
      <c r="NIG342" s="412"/>
      <c r="NIH342" s="412"/>
      <c r="NII342" s="412"/>
      <c r="NIJ342" s="412"/>
      <c r="NIK342" s="412"/>
      <c r="NIL342" s="412"/>
      <c r="NIM342" s="412"/>
      <c r="NIN342" s="412"/>
      <c r="NIO342" s="412"/>
      <c r="NIP342" s="412"/>
      <c r="NIQ342" s="412"/>
      <c r="NIR342" s="412"/>
      <c r="NIS342" s="412"/>
      <c r="NIT342" s="412"/>
      <c r="NIU342" s="412"/>
      <c r="NIV342" s="412"/>
      <c r="NIW342" s="412"/>
      <c r="NIX342" s="412"/>
      <c r="NIY342" s="412"/>
      <c r="NIZ342" s="412"/>
      <c r="NJA342" s="412"/>
      <c r="NJB342" s="412"/>
      <c r="NJC342" s="412"/>
      <c r="NJD342" s="412"/>
      <c r="NJE342" s="412"/>
      <c r="NJF342" s="412"/>
      <c r="NJG342" s="412"/>
      <c r="NJH342" s="412"/>
      <c r="NJI342" s="412"/>
      <c r="NJJ342" s="412"/>
      <c r="NJK342" s="412"/>
      <c r="NJL342" s="412"/>
      <c r="NJM342" s="412"/>
      <c r="NJN342" s="412"/>
      <c r="NJO342" s="412"/>
      <c r="NJP342" s="412"/>
      <c r="NJQ342" s="412"/>
      <c r="NJR342" s="413"/>
      <c r="NJS342" s="413"/>
      <c r="NJT342" s="413"/>
      <c r="NJU342" s="413"/>
      <c r="NJV342" s="413"/>
      <c r="NJW342" s="413"/>
      <c r="NJX342" s="413"/>
      <c r="NJY342" s="413"/>
      <c r="NJZ342" s="413"/>
      <c r="NKA342" s="413"/>
      <c r="NKB342" s="413"/>
      <c r="NKC342" s="413"/>
      <c r="NKD342" s="413"/>
      <c r="NKE342" s="413"/>
      <c r="NKF342" s="413"/>
      <c r="NKG342" s="413"/>
      <c r="NKH342" s="413"/>
      <c r="NKI342" s="413"/>
      <c r="NKJ342" s="413"/>
      <c r="NKK342" s="413"/>
      <c r="NKL342" s="413"/>
      <c r="NKM342" s="413"/>
      <c r="NKN342" s="413"/>
      <c r="NKO342" s="413"/>
      <c r="NKP342" s="414"/>
      <c r="NKQ342" s="414"/>
      <c r="NKR342" s="414"/>
      <c r="NKS342" s="414"/>
      <c r="NKT342" s="414"/>
      <c r="NKU342" s="413"/>
      <c r="NKV342" s="413"/>
      <c r="NKW342" s="414"/>
      <c r="NKX342" s="414"/>
      <c r="NKY342" s="413"/>
      <c r="NKZ342" s="413"/>
      <c r="NLA342" s="414"/>
      <c r="NLB342" s="414"/>
      <c r="NLC342" s="413"/>
      <c r="NLD342" s="413"/>
      <c r="NLE342" s="413"/>
      <c r="NLF342" s="413"/>
      <c r="NLG342" s="413"/>
      <c r="NLH342" s="413"/>
      <c r="NLI342" s="413"/>
      <c r="NLJ342" s="414"/>
      <c r="NLK342" s="414"/>
      <c r="NLL342" s="413"/>
      <c r="NLM342" s="413"/>
      <c r="NLN342" s="414"/>
      <c r="NLO342" s="414"/>
      <c r="NLP342" s="413"/>
      <c r="NLQ342" s="413"/>
      <c r="NLR342" s="413"/>
      <c r="NLS342" s="413"/>
      <c r="NLT342" s="413"/>
      <c r="NLU342" s="407"/>
      <c r="NLV342" s="439"/>
      <c r="NLW342" s="413"/>
      <c r="NLX342" s="413"/>
      <c r="NLY342" s="413"/>
      <c r="NLZ342" s="413"/>
      <c r="NMA342" s="413"/>
      <c r="NMB342" s="413"/>
      <c r="NMC342" s="413"/>
      <c r="NMD342" s="412"/>
      <c r="NME342" s="412"/>
      <c r="NMF342" s="412"/>
      <c r="NMG342" s="412"/>
      <c r="NMH342" s="412"/>
      <c r="NMI342" s="412"/>
      <c r="NMJ342" s="412"/>
      <c r="NMK342" s="412"/>
      <c r="NML342" s="412"/>
      <c r="NMM342" s="412"/>
      <c r="NMN342" s="412"/>
      <c r="NMO342" s="412"/>
      <c r="NMP342" s="412"/>
      <c r="NMQ342" s="412"/>
      <c r="NMR342" s="412"/>
      <c r="NMS342" s="412"/>
      <c r="NMT342" s="412"/>
      <c r="NMU342" s="412"/>
      <c r="NMV342" s="412"/>
      <c r="NMW342" s="412"/>
      <c r="NMX342" s="412"/>
      <c r="NMY342" s="412"/>
      <c r="NMZ342" s="412"/>
      <c r="NNA342" s="412"/>
      <c r="NNB342" s="412"/>
      <c r="NNC342" s="412"/>
      <c r="NND342" s="412"/>
      <c r="NNE342" s="412"/>
      <c r="NNF342" s="412"/>
      <c r="NNG342" s="412"/>
      <c r="NNH342" s="412"/>
      <c r="NNI342" s="412"/>
      <c r="NNJ342" s="412"/>
      <c r="NNK342" s="412"/>
      <c r="NNL342" s="412"/>
      <c r="NNM342" s="412"/>
      <c r="NNN342" s="412"/>
      <c r="NNO342" s="412"/>
      <c r="NNP342" s="412"/>
      <c r="NNQ342" s="412"/>
      <c r="NNR342" s="412"/>
      <c r="NNS342" s="412"/>
      <c r="NNT342" s="412"/>
      <c r="NNU342" s="412"/>
      <c r="NNV342" s="413"/>
      <c r="NNW342" s="413"/>
      <c r="NNX342" s="413"/>
      <c r="NNY342" s="413"/>
      <c r="NNZ342" s="413"/>
      <c r="NOA342" s="413"/>
      <c r="NOB342" s="413"/>
      <c r="NOC342" s="413"/>
      <c r="NOD342" s="413"/>
      <c r="NOE342" s="413"/>
      <c r="NOF342" s="413"/>
      <c r="NOG342" s="413"/>
      <c r="NOH342" s="413"/>
      <c r="NOI342" s="413"/>
      <c r="NOJ342" s="413"/>
      <c r="NOK342" s="413"/>
      <c r="NOL342" s="413"/>
      <c r="NOM342" s="413"/>
      <c r="NON342" s="413"/>
      <c r="NOO342" s="413"/>
      <c r="NOP342" s="413"/>
      <c r="NOQ342" s="413"/>
      <c r="NOR342" s="413"/>
      <c r="NOS342" s="413"/>
      <c r="NOT342" s="414"/>
      <c r="NOU342" s="414"/>
      <c r="NOV342" s="414"/>
      <c r="NOW342" s="414"/>
      <c r="NOX342" s="414"/>
      <c r="NOY342" s="413"/>
      <c r="NOZ342" s="413"/>
      <c r="NPA342" s="414"/>
      <c r="NPB342" s="414"/>
      <c r="NPC342" s="413"/>
      <c r="NPD342" s="413"/>
      <c r="NPE342" s="414"/>
      <c r="NPF342" s="414"/>
      <c r="NPG342" s="413"/>
      <c r="NPH342" s="413"/>
      <c r="NPI342" s="413"/>
      <c r="NPJ342" s="413"/>
      <c r="NPK342" s="413"/>
      <c r="NPL342" s="413"/>
      <c r="NPM342" s="413"/>
      <c r="NPN342" s="414"/>
      <c r="NPO342" s="414"/>
      <c r="NPP342" s="413"/>
      <c r="NPQ342" s="413"/>
      <c r="NPR342" s="414"/>
      <c r="NPS342" s="414"/>
      <c r="NPT342" s="413"/>
      <c r="NPU342" s="413"/>
      <c r="NPV342" s="413"/>
      <c r="NPW342" s="413"/>
      <c r="NPX342" s="413"/>
      <c r="NPY342" s="407"/>
      <c r="NPZ342" s="439"/>
      <c r="NQA342" s="413"/>
      <c r="NQB342" s="413"/>
      <c r="NQC342" s="413"/>
      <c r="NQD342" s="413"/>
      <c r="NQE342" s="413"/>
      <c r="NQF342" s="413"/>
      <c r="NQG342" s="413"/>
      <c r="NQH342" s="412"/>
      <c r="NQI342" s="412"/>
      <c r="NQJ342" s="412"/>
      <c r="NQK342" s="412"/>
      <c r="NQL342" s="412"/>
      <c r="NQM342" s="412"/>
      <c r="NQN342" s="412"/>
      <c r="NQO342" s="412"/>
      <c r="NQP342" s="412"/>
      <c r="NQQ342" s="412"/>
      <c r="NQR342" s="412"/>
      <c r="NQS342" s="412"/>
      <c r="NQT342" s="412"/>
      <c r="NQU342" s="412"/>
      <c r="NQV342" s="412"/>
      <c r="NQW342" s="412"/>
      <c r="NQX342" s="412"/>
      <c r="NQY342" s="412"/>
      <c r="NQZ342" s="412"/>
      <c r="NRA342" s="412"/>
      <c r="NRB342" s="412"/>
      <c r="NRC342" s="412"/>
      <c r="NRD342" s="412"/>
      <c r="NRE342" s="412"/>
      <c r="NRF342" s="412"/>
      <c r="NRG342" s="412"/>
      <c r="NRH342" s="412"/>
      <c r="NRI342" s="412"/>
      <c r="NRJ342" s="412"/>
      <c r="NRK342" s="412"/>
      <c r="NRL342" s="412"/>
      <c r="NRM342" s="412"/>
      <c r="NRN342" s="412"/>
      <c r="NRO342" s="412"/>
      <c r="NRP342" s="412"/>
      <c r="NRQ342" s="412"/>
      <c r="NRR342" s="412"/>
      <c r="NRS342" s="412"/>
      <c r="NRT342" s="412"/>
      <c r="NRU342" s="412"/>
      <c r="NRV342" s="412"/>
      <c r="NRW342" s="412"/>
      <c r="NRX342" s="412"/>
      <c r="NRY342" s="412"/>
      <c r="NRZ342" s="413"/>
      <c r="NSA342" s="413"/>
      <c r="NSB342" s="413"/>
      <c r="NSC342" s="413"/>
      <c r="NSD342" s="413"/>
      <c r="NSE342" s="413"/>
      <c r="NSF342" s="413"/>
      <c r="NSG342" s="413"/>
      <c r="NSH342" s="413"/>
      <c r="NSI342" s="413"/>
      <c r="NSJ342" s="413"/>
      <c r="NSK342" s="413"/>
      <c r="NSL342" s="413"/>
      <c r="NSM342" s="413"/>
      <c r="NSN342" s="413"/>
      <c r="NSO342" s="413"/>
      <c r="NSP342" s="413"/>
      <c r="NSQ342" s="413"/>
      <c r="NSR342" s="413"/>
      <c r="NSS342" s="413"/>
      <c r="NST342" s="413"/>
      <c r="NSU342" s="413"/>
      <c r="NSV342" s="413"/>
      <c r="NSW342" s="413"/>
      <c r="NSX342" s="414"/>
      <c r="NSY342" s="414"/>
      <c r="NSZ342" s="414"/>
      <c r="NTA342" s="414"/>
      <c r="NTB342" s="414"/>
      <c r="NTC342" s="413"/>
      <c r="NTD342" s="413"/>
      <c r="NTE342" s="414"/>
      <c r="NTF342" s="414"/>
      <c r="NTG342" s="413"/>
      <c r="NTH342" s="413"/>
      <c r="NTI342" s="414"/>
      <c r="NTJ342" s="414"/>
      <c r="NTK342" s="413"/>
      <c r="NTL342" s="413"/>
      <c r="NTM342" s="413"/>
      <c r="NTN342" s="413"/>
      <c r="NTO342" s="413"/>
      <c r="NTP342" s="413"/>
      <c r="NTQ342" s="413"/>
      <c r="NTR342" s="414"/>
      <c r="NTS342" s="414"/>
      <c r="NTT342" s="413"/>
      <c r="NTU342" s="413"/>
      <c r="NTV342" s="414"/>
      <c r="NTW342" s="414"/>
      <c r="NTX342" s="413"/>
      <c r="NTY342" s="413"/>
      <c r="NTZ342" s="413"/>
      <c r="NUA342" s="413"/>
      <c r="NUB342" s="413"/>
      <c r="NUC342" s="407"/>
      <c r="NUD342" s="439"/>
      <c r="NUE342" s="413"/>
      <c r="NUF342" s="413"/>
      <c r="NUG342" s="413"/>
      <c r="NUH342" s="413"/>
      <c r="NUI342" s="413"/>
      <c r="NUJ342" s="413"/>
      <c r="NUK342" s="413"/>
      <c r="NUL342" s="412"/>
      <c r="NUM342" s="412"/>
      <c r="NUN342" s="412"/>
      <c r="NUO342" s="412"/>
      <c r="NUP342" s="412"/>
      <c r="NUQ342" s="412"/>
      <c r="NUR342" s="412"/>
      <c r="NUS342" s="412"/>
      <c r="NUT342" s="412"/>
      <c r="NUU342" s="412"/>
      <c r="NUV342" s="412"/>
      <c r="NUW342" s="412"/>
      <c r="NUX342" s="412"/>
      <c r="NUY342" s="412"/>
      <c r="NUZ342" s="412"/>
      <c r="NVA342" s="412"/>
      <c r="NVB342" s="412"/>
      <c r="NVC342" s="412"/>
      <c r="NVD342" s="412"/>
      <c r="NVE342" s="412"/>
      <c r="NVF342" s="412"/>
      <c r="NVG342" s="412"/>
      <c r="NVH342" s="412"/>
      <c r="NVI342" s="412"/>
      <c r="NVJ342" s="412"/>
      <c r="NVK342" s="412"/>
      <c r="NVL342" s="412"/>
      <c r="NVM342" s="412"/>
      <c r="NVN342" s="412"/>
      <c r="NVO342" s="412"/>
      <c r="NVP342" s="412"/>
      <c r="NVQ342" s="412"/>
      <c r="NVR342" s="412"/>
      <c r="NVS342" s="412"/>
      <c r="NVT342" s="412"/>
      <c r="NVU342" s="412"/>
      <c r="NVV342" s="412"/>
      <c r="NVW342" s="412"/>
      <c r="NVX342" s="412"/>
      <c r="NVY342" s="412"/>
      <c r="NVZ342" s="412"/>
      <c r="NWA342" s="412"/>
      <c r="NWB342" s="412"/>
      <c r="NWC342" s="412"/>
      <c r="NWD342" s="413"/>
      <c r="NWE342" s="413"/>
      <c r="NWF342" s="413"/>
      <c r="NWG342" s="413"/>
      <c r="NWH342" s="413"/>
      <c r="NWI342" s="413"/>
      <c r="NWJ342" s="413"/>
      <c r="NWK342" s="413"/>
      <c r="NWL342" s="413"/>
      <c r="NWM342" s="413"/>
      <c r="NWN342" s="413"/>
      <c r="NWO342" s="413"/>
      <c r="NWP342" s="413"/>
      <c r="NWQ342" s="413"/>
      <c r="NWR342" s="413"/>
      <c r="NWS342" s="413"/>
      <c r="NWT342" s="413"/>
      <c r="NWU342" s="413"/>
      <c r="NWV342" s="413"/>
      <c r="NWW342" s="413"/>
      <c r="NWX342" s="413"/>
      <c r="NWY342" s="413"/>
      <c r="NWZ342" s="413"/>
      <c r="NXA342" s="413"/>
      <c r="NXB342" s="414"/>
      <c r="NXC342" s="414"/>
      <c r="NXD342" s="414"/>
      <c r="NXE342" s="414"/>
      <c r="NXF342" s="414"/>
      <c r="NXG342" s="413"/>
      <c r="NXH342" s="413"/>
      <c r="NXI342" s="414"/>
      <c r="NXJ342" s="414"/>
      <c r="NXK342" s="413"/>
      <c r="NXL342" s="413"/>
      <c r="NXM342" s="414"/>
      <c r="NXN342" s="414"/>
      <c r="NXO342" s="413"/>
      <c r="NXP342" s="413"/>
      <c r="NXQ342" s="413"/>
      <c r="NXR342" s="413"/>
      <c r="NXS342" s="413"/>
      <c r="NXT342" s="413"/>
      <c r="NXU342" s="413"/>
      <c r="NXV342" s="414"/>
      <c r="NXW342" s="414"/>
      <c r="NXX342" s="413"/>
      <c r="NXY342" s="413"/>
      <c r="NXZ342" s="414"/>
      <c r="NYA342" s="414"/>
      <c r="NYB342" s="413"/>
      <c r="NYC342" s="413"/>
      <c r="NYD342" s="413"/>
      <c r="NYE342" s="413"/>
      <c r="NYF342" s="413"/>
      <c r="NYG342" s="407"/>
      <c r="NYH342" s="439"/>
      <c r="NYI342" s="413"/>
      <c r="NYJ342" s="413"/>
      <c r="NYK342" s="413"/>
      <c r="NYL342" s="413"/>
      <c r="NYM342" s="413"/>
      <c r="NYN342" s="413"/>
      <c r="NYO342" s="413"/>
      <c r="NYP342" s="412"/>
      <c r="NYQ342" s="412"/>
      <c r="NYR342" s="412"/>
      <c r="NYS342" s="412"/>
      <c r="NYT342" s="412"/>
      <c r="NYU342" s="412"/>
      <c r="NYV342" s="412"/>
      <c r="NYW342" s="412"/>
      <c r="NYX342" s="412"/>
      <c r="NYY342" s="412"/>
      <c r="NYZ342" s="412"/>
      <c r="NZA342" s="412"/>
      <c r="NZB342" s="412"/>
      <c r="NZC342" s="412"/>
      <c r="NZD342" s="412"/>
      <c r="NZE342" s="412"/>
      <c r="NZF342" s="412"/>
      <c r="NZG342" s="412"/>
      <c r="NZH342" s="412"/>
      <c r="NZI342" s="412"/>
      <c r="NZJ342" s="412"/>
      <c r="NZK342" s="412"/>
      <c r="NZL342" s="412"/>
      <c r="NZM342" s="412"/>
      <c r="NZN342" s="412"/>
      <c r="NZO342" s="412"/>
      <c r="NZP342" s="412"/>
      <c r="NZQ342" s="412"/>
      <c r="NZR342" s="412"/>
      <c r="NZS342" s="412"/>
      <c r="NZT342" s="412"/>
      <c r="NZU342" s="412"/>
      <c r="NZV342" s="412"/>
      <c r="NZW342" s="412"/>
      <c r="NZX342" s="412"/>
      <c r="NZY342" s="412"/>
      <c r="NZZ342" s="412"/>
      <c r="OAA342" s="412"/>
      <c r="OAB342" s="412"/>
      <c r="OAC342" s="412"/>
      <c r="OAD342" s="412"/>
      <c r="OAE342" s="412"/>
      <c r="OAF342" s="412"/>
      <c r="OAG342" s="412"/>
      <c r="OAH342" s="413"/>
      <c r="OAI342" s="413"/>
      <c r="OAJ342" s="413"/>
      <c r="OAK342" s="413"/>
      <c r="OAL342" s="413"/>
      <c r="OAM342" s="413"/>
      <c r="OAN342" s="413"/>
      <c r="OAO342" s="413"/>
      <c r="OAP342" s="413"/>
      <c r="OAQ342" s="413"/>
      <c r="OAR342" s="413"/>
      <c r="OAS342" s="413"/>
      <c r="OAT342" s="413"/>
      <c r="OAU342" s="413"/>
      <c r="OAV342" s="413"/>
      <c r="OAW342" s="413"/>
      <c r="OAX342" s="413"/>
      <c r="OAY342" s="413"/>
      <c r="OAZ342" s="413"/>
      <c r="OBA342" s="413"/>
      <c r="OBB342" s="413"/>
      <c r="OBC342" s="413"/>
      <c r="OBD342" s="413"/>
      <c r="OBE342" s="413"/>
      <c r="OBF342" s="414"/>
      <c r="OBG342" s="414"/>
      <c r="OBH342" s="414"/>
      <c r="OBI342" s="414"/>
      <c r="OBJ342" s="414"/>
      <c r="OBK342" s="413"/>
      <c r="OBL342" s="413"/>
      <c r="OBM342" s="414"/>
      <c r="OBN342" s="414"/>
      <c r="OBO342" s="413"/>
      <c r="OBP342" s="413"/>
      <c r="OBQ342" s="414"/>
      <c r="OBR342" s="414"/>
      <c r="OBS342" s="413"/>
      <c r="OBT342" s="413"/>
      <c r="OBU342" s="413"/>
      <c r="OBV342" s="413"/>
      <c r="OBW342" s="413"/>
      <c r="OBX342" s="413"/>
      <c r="OBY342" s="413"/>
      <c r="OBZ342" s="414"/>
      <c r="OCA342" s="414"/>
      <c r="OCB342" s="413"/>
      <c r="OCC342" s="413"/>
      <c r="OCD342" s="414"/>
      <c r="OCE342" s="414"/>
      <c r="OCF342" s="413"/>
      <c r="OCG342" s="413"/>
      <c r="OCH342" s="413"/>
      <c r="OCI342" s="413"/>
      <c r="OCJ342" s="413"/>
      <c r="OCK342" s="407"/>
      <c r="OCL342" s="439"/>
      <c r="OCM342" s="413"/>
      <c r="OCN342" s="413"/>
      <c r="OCO342" s="413"/>
      <c r="OCP342" s="413"/>
      <c r="OCQ342" s="413"/>
      <c r="OCR342" s="413"/>
      <c r="OCS342" s="413"/>
      <c r="OCT342" s="412"/>
      <c r="OCU342" s="412"/>
      <c r="OCV342" s="412"/>
      <c r="OCW342" s="412"/>
      <c r="OCX342" s="412"/>
      <c r="OCY342" s="412"/>
      <c r="OCZ342" s="412"/>
      <c r="ODA342" s="412"/>
      <c r="ODB342" s="412"/>
      <c r="ODC342" s="412"/>
      <c r="ODD342" s="412"/>
      <c r="ODE342" s="412"/>
      <c r="ODF342" s="412"/>
      <c r="ODG342" s="412"/>
      <c r="ODH342" s="412"/>
      <c r="ODI342" s="412"/>
      <c r="ODJ342" s="412"/>
      <c r="ODK342" s="412"/>
      <c r="ODL342" s="412"/>
      <c r="ODM342" s="412"/>
      <c r="ODN342" s="412"/>
      <c r="ODO342" s="412"/>
      <c r="ODP342" s="412"/>
      <c r="ODQ342" s="412"/>
      <c r="ODR342" s="412"/>
      <c r="ODS342" s="412"/>
      <c r="ODT342" s="412"/>
      <c r="ODU342" s="412"/>
      <c r="ODV342" s="412"/>
      <c r="ODW342" s="412"/>
      <c r="ODX342" s="412"/>
      <c r="ODY342" s="412"/>
      <c r="ODZ342" s="412"/>
      <c r="OEA342" s="412"/>
      <c r="OEB342" s="412"/>
      <c r="OEC342" s="412"/>
      <c r="OED342" s="412"/>
      <c r="OEE342" s="412"/>
      <c r="OEF342" s="412"/>
      <c r="OEG342" s="412"/>
      <c r="OEH342" s="412"/>
      <c r="OEI342" s="412"/>
      <c r="OEJ342" s="412"/>
      <c r="OEK342" s="412"/>
      <c r="OEL342" s="413"/>
      <c r="OEM342" s="413"/>
      <c r="OEN342" s="413"/>
      <c r="OEO342" s="413"/>
      <c r="OEP342" s="413"/>
      <c r="OEQ342" s="413"/>
      <c r="OER342" s="413"/>
      <c r="OES342" s="413"/>
      <c r="OET342" s="413"/>
      <c r="OEU342" s="413"/>
      <c r="OEV342" s="413"/>
      <c r="OEW342" s="413"/>
      <c r="OEX342" s="413"/>
      <c r="OEY342" s="413"/>
      <c r="OEZ342" s="413"/>
      <c r="OFA342" s="413"/>
      <c r="OFB342" s="413"/>
      <c r="OFC342" s="413"/>
      <c r="OFD342" s="413"/>
      <c r="OFE342" s="413"/>
      <c r="OFF342" s="413"/>
      <c r="OFG342" s="413"/>
      <c r="OFH342" s="413"/>
      <c r="OFI342" s="413"/>
      <c r="OFJ342" s="414"/>
      <c r="OFK342" s="414"/>
      <c r="OFL342" s="414"/>
      <c r="OFM342" s="414"/>
      <c r="OFN342" s="414"/>
      <c r="OFO342" s="413"/>
      <c r="OFP342" s="413"/>
      <c r="OFQ342" s="414"/>
      <c r="OFR342" s="414"/>
      <c r="OFS342" s="413"/>
      <c r="OFT342" s="413"/>
      <c r="OFU342" s="414"/>
      <c r="OFV342" s="414"/>
      <c r="OFW342" s="413"/>
      <c r="OFX342" s="413"/>
      <c r="OFY342" s="413"/>
      <c r="OFZ342" s="413"/>
      <c r="OGA342" s="413"/>
      <c r="OGB342" s="413"/>
      <c r="OGC342" s="413"/>
      <c r="OGD342" s="414"/>
      <c r="OGE342" s="414"/>
      <c r="OGF342" s="413"/>
      <c r="OGG342" s="413"/>
      <c r="OGH342" s="414"/>
      <c r="OGI342" s="414"/>
      <c r="OGJ342" s="413"/>
      <c r="OGK342" s="413"/>
      <c r="OGL342" s="413"/>
      <c r="OGM342" s="413"/>
      <c r="OGN342" s="413"/>
      <c r="OGO342" s="407"/>
      <c r="OGP342" s="439"/>
      <c r="OGQ342" s="413"/>
      <c r="OGR342" s="413"/>
      <c r="OGS342" s="413"/>
      <c r="OGT342" s="413"/>
      <c r="OGU342" s="413"/>
      <c r="OGV342" s="413"/>
      <c r="OGW342" s="413"/>
      <c r="OGX342" s="412"/>
      <c r="OGY342" s="412"/>
      <c r="OGZ342" s="412"/>
      <c r="OHA342" s="412"/>
      <c r="OHB342" s="412"/>
      <c r="OHC342" s="412"/>
      <c r="OHD342" s="412"/>
      <c r="OHE342" s="412"/>
      <c r="OHF342" s="412"/>
      <c r="OHG342" s="412"/>
      <c r="OHH342" s="412"/>
      <c r="OHI342" s="412"/>
      <c r="OHJ342" s="412"/>
      <c r="OHK342" s="412"/>
      <c r="OHL342" s="412"/>
      <c r="OHM342" s="412"/>
      <c r="OHN342" s="412"/>
      <c r="OHO342" s="412"/>
      <c r="OHP342" s="412"/>
      <c r="OHQ342" s="412"/>
      <c r="OHR342" s="412"/>
      <c r="OHS342" s="412"/>
      <c r="OHT342" s="412"/>
      <c r="OHU342" s="412"/>
      <c r="OHV342" s="412"/>
      <c r="OHW342" s="412"/>
      <c r="OHX342" s="412"/>
      <c r="OHY342" s="412"/>
      <c r="OHZ342" s="412"/>
      <c r="OIA342" s="412"/>
      <c r="OIB342" s="412"/>
      <c r="OIC342" s="412"/>
      <c r="OID342" s="412"/>
      <c r="OIE342" s="412"/>
      <c r="OIF342" s="412"/>
      <c r="OIG342" s="412"/>
      <c r="OIH342" s="412"/>
      <c r="OII342" s="412"/>
      <c r="OIJ342" s="412"/>
      <c r="OIK342" s="412"/>
      <c r="OIL342" s="412"/>
      <c r="OIM342" s="412"/>
      <c r="OIN342" s="412"/>
      <c r="OIO342" s="412"/>
      <c r="OIP342" s="413"/>
      <c r="OIQ342" s="413"/>
      <c r="OIR342" s="413"/>
      <c r="OIS342" s="413"/>
      <c r="OIT342" s="413"/>
      <c r="OIU342" s="413"/>
      <c r="OIV342" s="413"/>
      <c r="OIW342" s="413"/>
      <c r="OIX342" s="413"/>
      <c r="OIY342" s="413"/>
      <c r="OIZ342" s="413"/>
      <c r="OJA342" s="413"/>
      <c r="OJB342" s="413"/>
      <c r="OJC342" s="413"/>
      <c r="OJD342" s="413"/>
      <c r="OJE342" s="413"/>
      <c r="OJF342" s="413"/>
      <c r="OJG342" s="413"/>
      <c r="OJH342" s="413"/>
      <c r="OJI342" s="413"/>
      <c r="OJJ342" s="413"/>
      <c r="OJK342" s="413"/>
      <c r="OJL342" s="413"/>
      <c r="OJM342" s="413"/>
      <c r="OJN342" s="414"/>
      <c r="OJO342" s="414"/>
      <c r="OJP342" s="414"/>
      <c r="OJQ342" s="414"/>
      <c r="OJR342" s="414"/>
      <c r="OJS342" s="413"/>
      <c r="OJT342" s="413"/>
      <c r="OJU342" s="414"/>
      <c r="OJV342" s="414"/>
      <c r="OJW342" s="413"/>
      <c r="OJX342" s="413"/>
      <c r="OJY342" s="414"/>
      <c r="OJZ342" s="414"/>
      <c r="OKA342" s="413"/>
      <c r="OKB342" s="413"/>
      <c r="OKC342" s="413"/>
      <c r="OKD342" s="413"/>
      <c r="OKE342" s="413"/>
      <c r="OKF342" s="413"/>
      <c r="OKG342" s="413"/>
      <c r="OKH342" s="414"/>
      <c r="OKI342" s="414"/>
      <c r="OKJ342" s="413"/>
      <c r="OKK342" s="413"/>
      <c r="OKL342" s="414"/>
      <c r="OKM342" s="414"/>
      <c r="OKN342" s="413"/>
      <c r="OKO342" s="413"/>
      <c r="OKP342" s="413"/>
      <c r="OKQ342" s="413"/>
      <c r="OKR342" s="413"/>
      <c r="OKS342" s="407"/>
      <c r="OKT342" s="439"/>
      <c r="OKU342" s="413"/>
      <c r="OKV342" s="413"/>
      <c r="OKW342" s="413"/>
      <c r="OKX342" s="413"/>
      <c r="OKY342" s="413"/>
      <c r="OKZ342" s="413"/>
      <c r="OLA342" s="413"/>
      <c r="OLB342" s="412"/>
      <c r="OLC342" s="412"/>
      <c r="OLD342" s="412"/>
      <c r="OLE342" s="412"/>
      <c r="OLF342" s="412"/>
      <c r="OLG342" s="412"/>
      <c r="OLH342" s="412"/>
      <c r="OLI342" s="412"/>
      <c r="OLJ342" s="412"/>
      <c r="OLK342" s="412"/>
      <c r="OLL342" s="412"/>
      <c r="OLM342" s="412"/>
      <c r="OLN342" s="412"/>
      <c r="OLO342" s="412"/>
      <c r="OLP342" s="412"/>
      <c r="OLQ342" s="412"/>
      <c r="OLR342" s="412"/>
      <c r="OLS342" s="412"/>
      <c r="OLT342" s="412"/>
      <c r="OLU342" s="412"/>
      <c r="OLV342" s="412"/>
      <c r="OLW342" s="412"/>
      <c r="OLX342" s="412"/>
      <c r="OLY342" s="412"/>
      <c r="OLZ342" s="412"/>
      <c r="OMA342" s="412"/>
      <c r="OMB342" s="412"/>
      <c r="OMC342" s="412"/>
      <c r="OMD342" s="412"/>
      <c r="OME342" s="412"/>
      <c r="OMF342" s="412"/>
      <c r="OMG342" s="412"/>
      <c r="OMH342" s="412"/>
      <c r="OMI342" s="412"/>
      <c r="OMJ342" s="412"/>
      <c r="OMK342" s="412"/>
      <c r="OML342" s="412"/>
      <c r="OMM342" s="412"/>
      <c r="OMN342" s="412"/>
      <c r="OMO342" s="412"/>
      <c r="OMP342" s="412"/>
      <c r="OMQ342" s="412"/>
      <c r="OMR342" s="412"/>
      <c r="OMS342" s="412"/>
      <c r="OMT342" s="413"/>
      <c r="OMU342" s="413"/>
      <c r="OMV342" s="413"/>
      <c r="OMW342" s="413"/>
      <c r="OMX342" s="413"/>
      <c r="OMY342" s="413"/>
      <c r="OMZ342" s="413"/>
      <c r="ONA342" s="413"/>
      <c r="ONB342" s="413"/>
      <c r="ONC342" s="413"/>
      <c r="OND342" s="413"/>
      <c r="ONE342" s="413"/>
      <c r="ONF342" s="413"/>
      <c r="ONG342" s="413"/>
      <c r="ONH342" s="413"/>
      <c r="ONI342" s="413"/>
      <c r="ONJ342" s="413"/>
      <c r="ONK342" s="413"/>
      <c r="ONL342" s="413"/>
      <c r="ONM342" s="413"/>
      <c r="ONN342" s="413"/>
      <c r="ONO342" s="413"/>
      <c r="ONP342" s="413"/>
      <c r="ONQ342" s="413"/>
      <c r="ONR342" s="414"/>
      <c r="ONS342" s="414"/>
      <c r="ONT342" s="414"/>
      <c r="ONU342" s="414"/>
      <c r="ONV342" s="414"/>
      <c r="ONW342" s="413"/>
      <c r="ONX342" s="413"/>
      <c r="ONY342" s="414"/>
      <c r="ONZ342" s="414"/>
      <c r="OOA342" s="413"/>
      <c r="OOB342" s="413"/>
      <c r="OOC342" s="414"/>
      <c r="OOD342" s="414"/>
      <c r="OOE342" s="413"/>
      <c r="OOF342" s="413"/>
      <c r="OOG342" s="413"/>
      <c r="OOH342" s="413"/>
      <c r="OOI342" s="413"/>
      <c r="OOJ342" s="413"/>
      <c r="OOK342" s="413"/>
      <c r="OOL342" s="414"/>
      <c r="OOM342" s="414"/>
      <c r="OON342" s="413"/>
      <c r="OOO342" s="413"/>
      <c r="OOP342" s="414"/>
      <c r="OOQ342" s="414"/>
      <c r="OOR342" s="413"/>
      <c r="OOS342" s="413"/>
      <c r="OOT342" s="413"/>
      <c r="OOU342" s="413"/>
      <c r="OOV342" s="413"/>
      <c r="OOW342" s="407"/>
      <c r="OOX342" s="439"/>
      <c r="OOY342" s="413"/>
      <c r="OOZ342" s="413"/>
      <c r="OPA342" s="413"/>
      <c r="OPB342" s="413"/>
      <c r="OPC342" s="413"/>
      <c r="OPD342" s="413"/>
      <c r="OPE342" s="413"/>
      <c r="OPF342" s="412"/>
      <c r="OPG342" s="412"/>
      <c r="OPH342" s="412"/>
      <c r="OPI342" s="412"/>
      <c r="OPJ342" s="412"/>
      <c r="OPK342" s="412"/>
      <c r="OPL342" s="412"/>
      <c r="OPM342" s="412"/>
      <c r="OPN342" s="412"/>
      <c r="OPO342" s="412"/>
      <c r="OPP342" s="412"/>
      <c r="OPQ342" s="412"/>
      <c r="OPR342" s="412"/>
      <c r="OPS342" s="412"/>
      <c r="OPT342" s="412"/>
      <c r="OPU342" s="412"/>
      <c r="OPV342" s="412"/>
      <c r="OPW342" s="412"/>
      <c r="OPX342" s="412"/>
      <c r="OPY342" s="412"/>
      <c r="OPZ342" s="412"/>
      <c r="OQA342" s="412"/>
      <c r="OQB342" s="412"/>
      <c r="OQC342" s="412"/>
      <c r="OQD342" s="412"/>
      <c r="OQE342" s="412"/>
      <c r="OQF342" s="412"/>
      <c r="OQG342" s="412"/>
      <c r="OQH342" s="412"/>
      <c r="OQI342" s="412"/>
      <c r="OQJ342" s="412"/>
      <c r="OQK342" s="412"/>
      <c r="OQL342" s="412"/>
      <c r="OQM342" s="412"/>
      <c r="OQN342" s="412"/>
      <c r="OQO342" s="412"/>
      <c r="OQP342" s="412"/>
      <c r="OQQ342" s="412"/>
      <c r="OQR342" s="412"/>
      <c r="OQS342" s="412"/>
      <c r="OQT342" s="412"/>
      <c r="OQU342" s="412"/>
      <c r="OQV342" s="412"/>
      <c r="OQW342" s="412"/>
      <c r="OQX342" s="413"/>
      <c r="OQY342" s="413"/>
      <c r="OQZ342" s="413"/>
      <c r="ORA342" s="413"/>
      <c r="ORB342" s="413"/>
      <c r="ORC342" s="413"/>
      <c r="ORD342" s="413"/>
      <c r="ORE342" s="413"/>
      <c r="ORF342" s="413"/>
      <c r="ORG342" s="413"/>
      <c r="ORH342" s="413"/>
      <c r="ORI342" s="413"/>
      <c r="ORJ342" s="413"/>
      <c r="ORK342" s="413"/>
      <c r="ORL342" s="413"/>
      <c r="ORM342" s="413"/>
      <c r="ORN342" s="413"/>
      <c r="ORO342" s="413"/>
      <c r="ORP342" s="413"/>
      <c r="ORQ342" s="413"/>
      <c r="ORR342" s="413"/>
      <c r="ORS342" s="413"/>
      <c r="ORT342" s="413"/>
      <c r="ORU342" s="413"/>
      <c r="ORV342" s="414"/>
      <c r="ORW342" s="414"/>
      <c r="ORX342" s="414"/>
      <c r="ORY342" s="414"/>
      <c r="ORZ342" s="414"/>
      <c r="OSA342" s="413"/>
      <c r="OSB342" s="413"/>
      <c r="OSC342" s="414"/>
      <c r="OSD342" s="414"/>
      <c r="OSE342" s="413"/>
      <c r="OSF342" s="413"/>
      <c r="OSG342" s="414"/>
      <c r="OSH342" s="414"/>
      <c r="OSI342" s="413"/>
      <c r="OSJ342" s="413"/>
      <c r="OSK342" s="413"/>
      <c r="OSL342" s="413"/>
      <c r="OSM342" s="413"/>
      <c r="OSN342" s="413"/>
      <c r="OSO342" s="413"/>
      <c r="OSP342" s="414"/>
      <c r="OSQ342" s="414"/>
      <c r="OSR342" s="413"/>
      <c r="OSS342" s="413"/>
      <c r="OST342" s="414"/>
      <c r="OSU342" s="414"/>
      <c r="OSV342" s="413"/>
      <c r="OSW342" s="413"/>
      <c r="OSX342" s="413"/>
      <c r="OSY342" s="413"/>
      <c r="OSZ342" s="413"/>
      <c r="OTA342" s="407"/>
      <c r="OTB342" s="439"/>
      <c r="OTC342" s="413"/>
      <c r="OTD342" s="413"/>
      <c r="OTE342" s="413"/>
      <c r="OTF342" s="413"/>
      <c r="OTG342" s="413"/>
      <c r="OTH342" s="413"/>
      <c r="OTI342" s="413"/>
      <c r="OTJ342" s="412"/>
      <c r="OTK342" s="412"/>
      <c r="OTL342" s="412"/>
      <c r="OTM342" s="412"/>
      <c r="OTN342" s="412"/>
      <c r="OTO342" s="412"/>
      <c r="OTP342" s="412"/>
      <c r="OTQ342" s="412"/>
      <c r="OTR342" s="412"/>
      <c r="OTS342" s="412"/>
      <c r="OTT342" s="412"/>
      <c r="OTU342" s="412"/>
      <c r="OTV342" s="412"/>
      <c r="OTW342" s="412"/>
      <c r="OTX342" s="412"/>
      <c r="OTY342" s="412"/>
      <c r="OTZ342" s="412"/>
      <c r="OUA342" s="412"/>
      <c r="OUB342" s="412"/>
      <c r="OUC342" s="412"/>
      <c r="OUD342" s="412"/>
      <c r="OUE342" s="412"/>
      <c r="OUF342" s="412"/>
      <c r="OUG342" s="412"/>
      <c r="OUH342" s="412"/>
      <c r="OUI342" s="412"/>
      <c r="OUJ342" s="412"/>
      <c r="OUK342" s="412"/>
      <c r="OUL342" s="412"/>
      <c r="OUM342" s="412"/>
      <c r="OUN342" s="412"/>
      <c r="OUO342" s="412"/>
      <c r="OUP342" s="412"/>
      <c r="OUQ342" s="412"/>
      <c r="OUR342" s="412"/>
      <c r="OUS342" s="412"/>
      <c r="OUT342" s="412"/>
      <c r="OUU342" s="412"/>
      <c r="OUV342" s="412"/>
      <c r="OUW342" s="412"/>
      <c r="OUX342" s="412"/>
      <c r="OUY342" s="412"/>
      <c r="OUZ342" s="412"/>
      <c r="OVA342" s="412"/>
      <c r="OVB342" s="413"/>
      <c r="OVC342" s="413"/>
      <c r="OVD342" s="413"/>
      <c r="OVE342" s="413"/>
      <c r="OVF342" s="413"/>
      <c r="OVG342" s="413"/>
      <c r="OVH342" s="413"/>
      <c r="OVI342" s="413"/>
      <c r="OVJ342" s="413"/>
      <c r="OVK342" s="413"/>
      <c r="OVL342" s="413"/>
      <c r="OVM342" s="413"/>
      <c r="OVN342" s="413"/>
      <c r="OVO342" s="413"/>
      <c r="OVP342" s="413"/>
      <c r="OVQ342" s="413"/>
      <c r="OVR342" s="413"/>
      <c r="OVS342" s="413"/>
      <c r="OVT342" s="413"/>
      <c r="OVU342" s="413"/>
      <c r="OVV342" s="413"/>
      <c r="OVW342" s="413"/>
      <c r="OVX342" s="413"/>
      <c r="OVY342" s="413"/>
      <c r="OVZ342" s="414"/>
      <c r="OWA342" s="414"/>
      <c r="OWB342" s="414"/>
      <c r="OWC342" s="414"/>
      <c r="OWD342" s="414"/>
      <c r="OWE342" s="413"/>
      <c r="OWF342" s="413"/>
      <c r="OWG342" s="414"/>
      <c r="OWH342" s="414"/>
      <c r="OWI342" s="413"/>
      <c r="OWJ342" s="413"/>
      <c r="OWK342" s="414"/>
      <c r="OWL342" s="414"/>
      <c r="OWM342" s="413"/>
      <c r="OWN342" s="413"/>
      <c r="OWO342" s="413"/>
      <c r="OWP342" s="413"/>
      <c r="OWQ342" s="413"/>
      <c r="OWR342" s="413"/>
      <c r="OWS342" s="413"/>
      <c r="OWT342" s="414"/>
      <c r="OWU342" s="414"/>
      <c r="OWV342" s="413"/>
      <c r="OWW342" s="413"/>
      <c r="OWX342" s="414"/>
      <c r="OWY342" s="414"/>
      <c r="OWZ342" s="413"/>
      <c r="OXA342" s="413"/>
      <c r="OXB342" s="413"/>
      <c r="OXC342" s="413"/>
      <c r="OXD342" s="413"/>
      <c r="OXE342" s="407"/>
      <c r="OXF342" s="439"/>
      <c r="OXG342" s="413"/>
      <c r="OXH342" s="413"/>
      <c r="OXI342" s="413"/>
      <c r="OXJ342" s="413"/>
      <c r="OXK342" s="413"/>
      <c r="OXL342" s="413"/>
      <c r="OXM342" s="413"/>
      <c r="OXN342" s="412"/>
      <c r="OXO342" s="412"/>
      <c r="OXP342" s="412"/>
      <c r="OXQ342" s="412"/>
      <c r="OXR342" s="412"/>
      <c r="OXS342" s="412"/>
      <c r="OXT342" s="412"/>
      <c r="OXU342" s="412"/>
      <c r="OXV342" s="412"/>
      <c r="OXW342" s="412"/>
      <c r="OXX342" s="412"/>
      <c r="OXY342" s="412"/>
      <c r="OXZ342" s="412"/>
      <c r="OYA342" s="412"/>
      <c r="OYB342" s="412"/>
      <c r="OYC342" s="412"/>
      <c r="OYD342" s="412"/>
      <c r="OYE342" s="412"/>
      <c r="OYF342" s="412"/>
      <c r="OYG342" s="412"/>
      <c r="OYH342" s="412"/>
      <c r="OYI342" s="412"/>
      <c r="OYJ342" s="412"/>
      <c r="OYK342" s="412"/>
      <c r="OYL342" s="412"/>
      <c r="OYM342" s="412"/>
      <c r="OYN342" s="412"/>
      <c r="OYO342" s="412"/>
      <c r="OYP342" s="412"/>
      <c r="OYQ342" s="412"/>
      <c r="OYR342" s="412"/>
      <c r="OYS342" s="412"/>
      <c r="OYT342" s="412"/>
      <c r="OYU342" s="412"/>
      <c r="OYV342" s="412"/>
      <c r="OYW342" s="412"/>
      <c r="OYX342" s="412"/>
      <c r="OYY342" s="412"/>
      <c r="OYZ342" s="412"/>
      <c r="OZA342" s="412"/>
      <c r="OZB342" s="412"/>
      <c r="OZC342" s="412"/>
      <c r="OZD342" s="412"/>
      <c r="OZE342" s="412"/>
      <c r="OZF342" s="413"/>
      <c r="OZG342" s="413"/>
      <c r="OZH342" s="413"/>
      <c r="OZI342" s="413"/>
      <c r="OZJ342" s="413"/>
      <c r="OZK342" s="413"/>
      <c r="OZL342" s="413"/>
      <c r="OZM342" s="413"/>
      <c r="OZN342" s="413"/>
      <c r="OZO342" s="413"/>
      <c r="OZP342" s="413"/>
      <c r="OZQ342" s="413"/>
      <c r="OZR342" s="413"/>
      <c r="OZS342" s="413"/>
      <c r="OZT342" s="413"/>
      <c r="OZU342" s="413"/>
      <c r="OZV342" s="413"/>
      <c r="OZW342" s="413"/>
      <c r="OZX342" s="413"/>
      <c r="OZY342" s="413"/>
      <c r="OZZ342" s="413"/>
      <c r="PAA342" s="413"/>
      <c r="PAB342" s="413"/>
      <c r="PAC342" s="413"/>
      <c r="PAD342" s="414"/>
      <c r="PAE342" s="414"/>
      <c r="PAF342" s="414"/>
      <c r="PAG342" s="414"/>
      <c r="PAH342" s="414"/>
      <c r="PAI342" s="413"/>
      <c r="PAJ342" s="413"/>
      <c r="PAK342" s="414"/>
      <c r="PAL342" s="414"/>
      <c r="PAM342" s="413"/>
      <c r="PAN342" s="413"/>
      <c r="PAO342" s="414"/>
      <c r="PAP342" s="414"/>
      <c r="PAQ342" s="413"/>
      <c r="PAR342" s="413"/>
      <c r="PAS342" s="413"/>
      <c r="PAT342" s="413"/>
      <c r="PAU342" s="413"/>
      <c r="PAV342" s="413"/>
      <c r="PAW342" s="413"/>
      <c r="PAX342" s="414"/>
      <c r="PAY342" s="414"/>
      <c r="PAZ342" s="413"/>
      <c r="PBA342" s="413"/>
      <c r="PBB342" s="414"/>
      <c r="PBC342" s="414"/>
      <c r="PBD342" s="413"/>
      <c r="PBE342" s="413"/>
      <c r="PBF342" s="413"/>
      <c r="PBG342" s="413"/>
      <c r="PBH342" s="413"/>
      <c r="PBI342" s="407"/>
      <c r="PBJ342" s="439"/>
      <c r="PBK342" s="413"/>
      <c r="PBL342" s="413"/>
      <c r="PBM342" s="413"/>
      <c r="PBN342" s="413"/>
      <c r="PBO342" s="413"/>
      <c r="PBP342" s="413"/>
      <c r="PBQ342" s="413"/>
      <c r="PBR342" s="412"/>
      <c r="PBS342" s="412"/>
      <c r="PBT342" s="412"/>
      <c r="PBU342" s="412"/>
      <c r="PBV342" s="412"/>
      <c r="PBW342" s="412"/>
      <c r="PBX342" s="412"/>
      <c r="PBY342" s="412"/>
      <c r="PBZ342" s="412"/>
      <c r="PCA342" s="412"/>
      <c r="PCB342" s="412"/>
      <c r="PCC342" s="412"/>
      <c r="PCD342" s="412"/>
      <c r="PCE342" s="412"/>
      <c r="PCF342" s="412"/>
      <c r="PCG342" s="412"/>
      <c r="PCH342" s="412"/>
      <c r="PCI342" s="412"/>
      <c r="PCJ342" s="412"/>
      <c r="PCK342" s="412"/>
      <c r="PCL342" s="412"/>
      <c r="PCM342" s="412"/>
      <c r="PCN342" s="412"/>
      <c r="PCO342" s="412"/>
      <c r="PCP342" s="412"/>
      <c r="PCQ342" s="412"/>
      <c r="PCR342" s="412"/>
      <c r="PCS342" s="412"/>
      <c r="PCT342" s="412"/>
      <c r="PCU342" s="412"/>
      <c r="PCV342" s="412"/>
      <c r="PCW342" s="412"/>
      <c r="PCX342" s="412"/>
      <c r="PCY342" s="412"/>
      <c r="PCZ342" s="412"/>
      <c r="PDA342" s="412"/>
      <c r="PDB342" s="412"/>
      <c r="PDC342" s="412"/>
      <c r="PDD342" s="412"/>
      <c r="PDE342" s="412"/>
      <c r="PDF342" s="412"/>
      <c r="PDG342" s="412"/>
      <c r="PDH342" s="412"/>
      <c r="PDI342" s="412"/>
      <c r="PDJ342" s="413"/>
      <c r="PDK342" s="413"/>
      <c r="PDL342" s="413"/>
      <c r="PDM342" s="413"/>
      <c r="PDN342" s="413"/>
      <c r="PDO342" s="413"/>
      <c r="PDP342" s="413"/>
      <c r="PDQ342" s="413"/>
      <c r="PDR342" s="413"/>
      <c r="PDS342" s="413"/>
      <c r="PDT342" s="413"/>
      <c r="PDU342" s="413"/>
      <c r="PDV342" s="413"/>
      <c r="PDW342" s="413"/>
      <c r="PDX342" s="413"/>
      <c r="PDY342" s="413"/>
      <c r="PDZ342" s="413"/>
      <c r="PEA342" s="413"/>
      <c r="PEB342" s="413"/>
      <c r="PEC342" s="413"/>
      <c r="PED342" s="413"/>
      <c r="PEE342" s="413"/>
      <c r="PEF342" s="413"/>
      <c r="PEG342" s="413"/>
      <c r="PEH342" s="414"/>
      <c r="PEI342" s="414"/>
      <c r="PEJ342" s="414"/>
      <c r="PEK342" s="414"/>
      <c r="PEL342" s="414"/>
      <c r="PEM342" s="413"/>
      <c r="PEN342" s="413"/>
      <c r="PEO342" s="414"/>
      <c r="PEP342" s="414"/>
      <c r="PEQ342" s="413"/>
      <c r="PER342" s="413"/>
      <c r="PES342" s="414"/>
      <c r="PET342" s="414"/>
      <c r="PEU342" s="413"/>
      <c r="PEV342" s="413"/>
      <c r="PEW342" s="413"/>
      <c r="PEX342" s="413"/>
      <c r="PEY342" s="413"/>
      <c r="PEZ342" s="413"/>
      <c r="PFA342" s="413"/>
      <c r="PFB342" s="414"/>
      <c r="PFC342" s="414"/>
      <c r="PFD342" s="413"/>
      <c r="PFE342" s="413"/>
      <c r="PFF342" s="414"/>
      <c r="PFG342" s="414"/>
      <c r="PFH342" s="413"/>
      <c r="PFI342" s="413"/>
      <c r="PFJ342" s="413"/>
      <c r="PFK342" s="413"/>
      <c r="PFL342" s="413"/>
      <c r="PFM342" s="407"/>
      <c r="PFN342" s="439"/>
      <c r="PFO342" s="413"/>
      <c r="PFP342" s="413"/>
      <c r="PFQ342" s="413"/>
      <c r="PFR342" s="413"/>
      <c r="PFS342" s="413"/>
      <c r="PFT342" s="413"/>
      <c r="PFU342" s="413"/>
      <c r="PFV342" s="412"/>
      <c r="PFW342" s="412"/>
      <c r="PFX342" s="412"/>
      <c r="PFY342" s="412"/>
      <c r="PFZ342" s="412"/>
      <c r="PGA342" s="412"/>
      <c r="PGB342" s="412"/>
      <c r="PGC342" s="412"/>
      <c r="PGD342" s="412"/>
      <c r="PGE342" s="412"/>
      <c r="PGF342" s="412"/>
      <c r="PGG342" s="412"/>
      <c r="PGH342" s="412"/>
      <c r="PGI342" s="412"/>
      <c r="PGJ342" s="412"/>
      <c r="PGK342" s="412"/>
      <c r="PGL342" s="412"/>
      <c r="PGM342" s="412"/>
      <c r="PGN342" s="412"/>
      <c r="PGO342" s="412"/>
      <c r="PGP342" s="412"/>
      <c r="PGQ342" s="412"/>
      <c r="PGR342" s="412"/>
      <c r="PGS342" s="412"/>
      <c r="PGT342" s="412"/>
      <c r="PGU342" s="412"/>
      <c r="PGV342" s="412"/>
      <c r="PGW342" s="412"/>
      <c r="PGX342" s="412"/>
      <c r="PGY342" s="412"/>
      <c r="PGZ342" s="412"/>
      <c r="PHA342" s="412"/>
      <c r="PHB342" s="412"/>
      <c r="PHC342" s="412"/>
      <c r="PHD342" s="412"/>
      <c r="PHE342" s="412"/>
      <c r="PHF342" s="412"/>
      <c r="PHG342" s="412"/>
      <c r="PHH342" s="412"/>
      <c r="PHI342" s="412"/>
      <c r="PHJ342" s="412"/>
      <c r="PHK342" s="412"/>
      <c r="PHL342" s="412"/>
      <c r="PHM342" s="412"/>
      <c r="PHN342" s="413"/>
      <c r="PHO342" s="413"/>
      <c r="PHP342" s="413"/>
      <c r="PHQ342" s="413"/>
      <c r="PHR342" s="413"/>
      <c r="PHS342" s="413"/>
      <c r="PHT342" s="413"/>
      <c r="PHU342" s="413"/>
      <c r="PHV342" s="413"/>
      <c r="PHW342" s="413"/>
      <c r="PHX342" s="413"/>
      <c r="PHY342" s="413"/>
      <c r="PHZ342" s="413"/>
      <c r="PIA342" s="413"/>
      <c r="PIB342" s="413"/>
      <c r="PIC342" s="413"/>
      <c r="PID342" s="413"/>
      <c r="PIE342" s="413"/>
      <c r="PIF342" s="413"/>
      <c r="PIG342" s="413"/>
      <c r="PIH342" s="413"/>
      <c r="PII342" s="413"/>
      <c r="PIJ342" s="413"/>
      <c r="PIK342" s="413"/>
      <c r="PIL342" s="414"/>
      <c r="PIM342" s="414"/>
      <c r="PIN342" s="414"/>
      <c r="PIO342" s="414"/>
      <c r="PIP342" s="414"/>
      <c r="PIQ342" s="413"/>
      <c r="PIR342" s="413"/>
      <c r="PIS342" s="414"/>
      <c r="PIT342" s="414"/>
      <c r="PIU342" s="413"/>
      <c r="PIV342" s="413"/>
      <c r="PIW342" s="414"/>
      <c r="PIX342" s="414"/>
      <c r="PIY342" s="413"/>
      <c r="PIZ342" s="413"/>
      <c r="PJA342" s="413"/>
      <c r="PJB342" s="413"/>
      <c r="PJC342" s="413"/>
      <c r="PJD342" s="413"/>
      <c r="PJE342" s="413"/>
      <c r="PJF342" s="414"/>
      <c r="PJG342" s="414"/>
      <c r="PJH342" s="413"/>
      <c r="PJI342" s="413"/>
      <c r="PJJ342" s="414"/>
      <c r="PJK342" s="414"/>
      <c r="PJL342" s="413"/>
      <c r="PJM342" s="413"/>
      <c r="PJN342" s="413"/>
      <c r="PJO342" s="413"/>
      <c r="PJP342" s="413"/>
      <c r="PJQ342" s="407"/>
      <c r="PJR342" s="439"/>
      <c r="PJS342" s="413"/>
      <c r="PJT342" s="413"/>
      <c r="PJU342" s="413"/>
      <c r="PJV342" s="413"/>
      <c r="PJW342" s="413"/>
      <c r="PJX342" s="413"/>
      <c r="PJY342" s="413"/>
      <c r="PJZ342" s="412"/>
      <c r="PKA342" s="412"/>
      <c r="PKB342" s="412"/>
      <c r="PKC342" s="412"/>
      <c r="PKD342" s="412"/>
      <c r="PKE342" s="412"/>
      <c r="PKF342" s="412"/>
      <c r="PKG342" s="412"/>
      <c r="PKH342" s="412"/>
      <c r="PKI342" s="412"/>
      <c r="PKJ342" s="412"/>
      <c r="PKK342" s="412"/>
      <c r="PKL342" s="412"/>
      <c r="PKM342" s="412"/>
      <c r="PKN342" s="412"/>
      <c r="PKO342" s="412"/>
      <c r="PKP342" s="412"/>
      <c r="PKQ342" s="412"/>
      <c r="PKR342" s="412"/>
      <c r="PKS342" s="412"/>
      <c r="PKT342" s="412"/>
      <c r="PKU342" s="412"/>
      <c r="PKV342" s="412"/>
      <c r="PKW342" s="412"/>
      <c r="PKX342" s="412"/>
      <c r="PKY342" s="412"/>
      <c r="PKZ342" s="412"/>
      <c r="PLA342" s="412"/>
      <c r="PLB342" s="412"/>
      <c r="PLC342" s="412"/>
      <c r="PLD342" s="412"/>
      <c r="PLE342" s="412"/>
      <c r="PLF342" s="412"/>
      <c r="PLG342" s="412"/>
      <c r="PLH342" s="412"/>
      <c r="PLI342" s="412"/>
      <c r="PLJ342" s="412"/>
      <c r="PLK342" s="412"/>
      <c r="PLL342" s="412"/>
      <c r="PLM342" s="412"/>
      <c r="PLN342" s="412"/>
      <c r="PLO342" s="412"/>
      <c r="PLP342" s="412"/>
      <c r="PLQ342" s="412"/>
      <c r="PLR342" s="413"/>
      <c r="PLS342" s="413"/>
      <c r="PLT342" s="413"/>
      <c r="PLU342" s="413"/>
      <c r="PLV342" s="413"/>
      <c r="PLW342" s="413"/>
      <c r="PLX342" s="413"/>
      <c r="PLY342" s="413"/>
      <c r="PLZ342" s="413"/>
      <c r="PMA342" s="413"/>
      <c r="PMB342" s="413"/>
      <c r="PMC342" s="413"/>
      <c r="PMD342" s="413"/>
      <c r="PME342" s="413"/>
      <c r="PMF342" s="413"/>
      <c r="PMG342" s="413"/>
      <c r="PMH342" s="413"/>
      <c r="PMI342" s="413"/>
      <c r="PMJ342" s="413"/>
      <c r="PMK342" s="413"/>
      <c r="PML342" s="413"/>
      <c r="PMM342" s="413"/>
      <c r="PMN342" s="413"/>
      <c r="PMO342" s="413"/>
      <c r="PMP342" s="414"/>
      <c r="PMQ342" s="414"/>
      <c r="PMR342" s="414"/>
      <c r="PMS342" s="414"/>
      <c r="PMT342" s="414"/>
      <c r="PMU342" s="413"/>
      <c r="PMV342" s="413"/>
      <c r="PMW342" s="414"/>
      <c r="PMX342" s="414"/>
      <c r="PMY342" s="413"/>
      <c r="PMZ342" s="413"/>
      <c r="PNA342" s="414"/>
      <c r="PNB342" s="414"/>
      <c r="PNC342" s="413"/>
      <c r="PND342" s="413"/>
      <c r="PNE342" s="413"/>
      <c r="PNF342" s="413"/>
      <c r="PNG342" s="413"/>
      <c r="PNH342" s="413"/>
      <c r="PNI342" s="413"/>
      <c r="PNJ342" s="414"/>
      <c r="PNK342" s="414"/>
      <c r="PNL342" s="413"/>
      <c r="PNM342" s="413"/>
      <c r="PNN342" s="414"/>
      <c r="PNO342" s="414"/>
      <c r="PNP342" s="413"/>
      <c r="PNQ342" s="413"/>
      <c r="PNR342" s="413"/>
      <c r="PNS342" s="413"/>
      <c r="PNT342" s="413"/>
      <c r="PNU342" s="407"/>
      <c r="PNV342" s="439"/>
      <c r="PNW342" s="413"/>
      <c r="PNX342" s="413"/>
      <c r="PNY342" s="413"/>
      <c r="PNZ342" s="413"/>
      <c r="POA342" s="413"/>
      <c r="POB342" s="413"/>
      <c r="POC342" s="413"/>
      <c r="POD342" s="412"/>
      <c r="POE342" s="412"/>
      <c r="POF342" s="412"/>
      <c r="POG342" s="412"/>
      <c r="POH342" s="412"/>
      <c r="POI342" s="412"/>
      <c r="POJ342" s="412"/>
      <c r="POK342" s="412"/>
      <c r="POL342" s="412"/>
      <c r="POM342" s="412"/>
      <c r="PON342" s="412"/>
      <c r="POO342" s="412"/>
      <c r="POP342" s="412"/>
      <c r="POQ342" s="412"/>
      <c r="POR342" s="412"/>
      <c r="POS342" s="412"/>
      <c r="POT342" s="412"/>
      <c r="POU342" s="412"/>
      <c r="POV342" s="412"/>
      <c r="POW342" s="412"/>
      <c r="POX342" s="412"/>
      <c r="POY342" s="412"/>
      <c r="POZ342" s="412"/>
      <c r="PPA342" s="412"/>
      <c r="PPB342" s="412"/>
      <c r="PPC342" s="412"/>
      <c r="PPD342" s="412"/>
      <c r="PPE342" s="412"/>
      <c r="PPF342" s="412"/>
      <c r="PPG342" s="412"/>
      <c r="PPH342" s="412"/>
      <c r="PPI342" s="412"/>
      <c r="PPJ342" s="412"/>
      <c r="PPK342" s="412"/>
      <c r="PPL342" s="412"/>
      <c r="PPM342" s="412"/>
      <c r="PPN342" s="412"/>
      <c r="PPO342" s="412"/>
      <c r="PPP342" s="412"/>
      <c r="PPQ342" s="412"/>
      <c r="PPR342" s="412"/>
      <c r="PPS342" s="412"/>
      <c r="PPT342" s="412"/>
      <c r="PPU342" s="412"/>
      <c r="PPV342" s="413"/>
      <c r="PPW342" s="413"/>
      <c r="PPX342" s="413"/>
      <c r="PPY342" s="413"/>
      <c r="PPZ342" s="413"/>
      <c r="PQA342" s="413"/>
      <c r="PQB342" s="413"/>
      <c r="PQC342" s="413"/>
      <c r="PQD342" s="413"/>
      <c r="PQE342" s="413"/>
      <c r="PQF342" s="413"/>
      <c r="PQG342" s="413"/>
      <c r="PQH342" s="413"/>
      <c r="PQI342" s="413"/>
      <c r="PQJ342" s="413"/>
      <c r="PQK342" s="413"/>
      <c r="PQL342" s="413"/>
      <c r="PQM342" s="413"/>
      <c r="PQN342" s="413"/>
      <c r="PQO342" s="413"/>
      <c r="PQP342" s="413"/>
      <c r="PQQ342" s="413"/>
      <c r="PQR342" s="413"/>
      <c r="PQS342" s="413"/>
      <c r="PQT342" s="414"/>
      <c r="PQU342" s="414"/>
      <c r="PQV342" s="414"/>
      <c r="PQW342" s="414"/>
      <c r="PQX342" s="414"/>
      <c r="PQY342" s="413"/>
      <c r="PQZ342" s="413"/>
      <c r="PRA342" s="414"/>
      <c r="PRB342" s="414"/>
      <c r="PRC342" s="413"/>
      <c r="PRD342" s="413"/>
      <c r="PRE342" s="414"/>
      <c r="PRF342" s="414"/>
      <c r="PRG342" s="413"/>
      <c r="PRH342" s="413"/>
      <c r="PRI342" s="413"/>
      <c r="PRJ342" s="413"/>
      <c r="PRK342" s="413"/>
      <c r="PRL342" s="413"/>
      <c r="PRM342" s="413"/>
      <c r="PRN342" s="414"/>
      <c r="PRO342" s="414"/>
      <c r="PRP342" s="413"/>
      <c r="PRQ342" s="413"/>
      <c r="PRR342" s="414"/>
      <c r="PRS342" s="414"/>
      <c r="PRT342" s="413"/>
      <c r="PRU342" s="413"/>
      <c r="PRV342" s="413"/>
      <c r="PRW342" s="413"/>
      <c r="PRX342" s="413"/>
      <c r="PRY342" s="407"/>
      <c r="PRZ342" s="439"/>
      <c r="PSA342" s="413"/>
      <c r="PSB342" s="413"/>
      <c r="PSC342" s="413"/>
      <c r="PSD342" s="413"/>
      <c r="PSE342" s="413"/>
      <c r="PSF342" s="413"/>
      <c r="PSG342" s="413"/>
      <c r="PSH342" s="412"/>
      <c r="PSI342" s="412"/>
      <c r="PSJ342" s="412"/>
      <c r="PSK342" s="412"/>
      <c r="PSL342" s="412"/>
      <c r="PSM342" s="412"/>
      <c r="PSN342" s="412"/>
      <c r="PSO342" s="412"/>
      <c r="PSP342" s="412"/>
      <c r="PSQ342" s="412"/>
      <c r="PSR342" s="412"/>
      <c r="PSS342" s="412"/>
      <c r="PST342" s="412"/>
      <c r="PSU342" s="412"/>
      <c r="PSV342" s="412"/>
      <c r="PSW342" s="412"/>
      <c r="PSX342" s="412"/>
      <c r="PSY342" s="412"/>
      <c r="PSZ342" s="412"/>
      <c r="PTA342" s="412"/>
      <c r="PTB342" s="412"/>
      <c r="PTC342" s="412"/>
      <c r="PTD342" s="412"/>
      <c r="PTE342" s="412"/>
      <c r="PTF342" s="412"/>
      <c r="PTG342" s="412"/>
      <c r="PTH342" s="412"/>
      <c r="PTI342" s="412"/>
      <c r="PTJ342" s="412"/>
      <c r="PTK342" s="412"/>
      <c r="PTL342" s="412"/>
      <c r="PTM342" s="412"/>
      <c r="PTN342" s="412"/>
      <c r="PTO342" s="412"/>
      <c r="PTP342" s="412"/>
      <c r="PTQ342" s="412"/>
      <c r="PTR342" s="412"/>
      <c r="PTS342" s="412"/>
      <c r="PTT342" s="412"/>
      <c r="PTU342" s="412"/>
      <c r="PTV342" s="412"/>
      <c r="PTW342" s="412"/>
      <c r="PTX342" s="412"/>
      <c r="PTY342" s="412"/>
      <c r="PTZ342" s="413"/>
      <c r="PUA342" s="413"/>
      <c r="PUB342" s="413"/>
      <c r="PUC342" s="413"/>
      <c r="PUD342" s="413"/>
      <c r="PUE342" s="413"/>
      <c r="PUF342" s="413"/>
      <c r="PUG342" s="413"/>
      <c r="PUH342" s="413"/>
      <c r="PUI342" s="413"/>
      <c r="PUJ342" s="413"/>
      <c r="PUK342" s="413"/>
      <c r="PUL342" s="413"/>
      <c r="PUM342" s="413"/>
      <c r="PUN342" s="413"/>
      <c r="PUO342" s="413"/>
      <c r="PUP342" s="413"/>
      <c r="PUQ342" s="413"/>
      <c r="PUR342" s="413"/>
      <c r="PUS342" s="413"/>
      <c r="PUT342" s="413"/>
      <c r="PUU342" s="413"/>
      <c r="PUV342" s="413"/>
      <c r="PUW342" s="413"/>
      <c r="PUX342" s="414"/>
      <c r="PUY342" s="414"/>
      <c r="PUZ342" s="414"/>
      <c r="PVA342" s="414"/>
      <c r="PVB342" s="414"/>
      <c r="PVC342" s="413"/>
      <c r="PVD342" s="413"/>
      <c r="PVE342" s="414"/>
      <c r="PVF342" s="414"/>
      <c r="PVG342" s="413"/>
      <c r="PVH342" s="413"/>
      <c r="PVI342" s="414"/>
      <c r="PVJ342" s="414"/>
      <c r="PVK342" s="413"/>
      <c r="PVL342" s="413"/>
      <c r="PVM342" s="413"/>
      <c r="PVN342" s="413"/>
      <c r="PVO342" s="413"/>
      <c r="PVP342" s="413"/>
      <c r="PVQ342" s="413"/>
      <c r="PVR342" s="414"/>
      <c r="PVS342" s="414"/>
      <c r="PVT342" s="413"/>
      <c r="PVU342" s="413"/>
      <c r="PVV342" s="414"/>
      <c r="PVW342" s="414"/>
      <c r="PVX342" s="413"/>
      <c r="PVY342" s="413"/>
      <c r="PVZ342" s="413"/>
      <c r="PWA342" s="413"/>
      <c r="PWB342" s="413"/>
      <c r="PWC342" s="407"/>
      <c r="PWD342" s="439"/>
      <c r="PWE342" s="413"/>
      <c r="PWF342" s="413"/>
      <c r="PWG342" s="413"/>
      <c r="PWH342" s="413"/>
      <c r="PWI342" s="413"/>
      <c r="PWJ342" s="413"/>
      <c r="PWK342" s="413"/>
      <c r="PWL342" s="412"/>
      <c r="PWM342" s="412"/>
      <c r="PWN342" s="412"/>
      <c r="PWO342" s="412"/>
      <c r="PWP342" s="412"/>
      <c r="PWQ342" s="412"/>
      <c r="PWR342" s="412"/>
      <c r="PWS342" s="412"/>
      <c r="PWT342" s="412"/>
      <c r="PWU342" s="412"/>
      <c r="PWV342" s="412"/>
      <c r="PWW342" s="412"/>
      <c r="PWX342" s="412"/>
      <c r="PWY342" s="412"/>
      <c r="PWZ342" s="412"/>
      <c r="PXA342" s="412"/>
      <c r="PXB342" s="412"/>
      <c r="PXC342" s="412"/>
      <c r="PXD342" s="412"/>
      <c r="PXE342" s="412"/>
      <c r="PXF342" s="412"/>
      <c r="PXG342" s="412"/>
      <c r="PXH342" s="412"/>
      <c r="PXI342" s="412"/>
      <c r="PXJ342" s="412"/>
      <c r="PXK342" s="412"/>
      <c r="PXL342" s="412"/>
      <c r="PXM342" s="412"/>
      <c r="PXN342" s="412"/>
      <c r="PXO342" s="412"/>
      <c r="PXP342" s="412"/>
      <c r="PXQ342" s="412"/>
      <c r="PXR342" s="412"/>
      <c r="PXS342" s="412"/>
      <c r="PXT342" s="412"/>
      <c r="PXU342" s="412"/>
      <c r="PXV342" s="412"/>
      <c r="PXW342" s="412"/>
      <c r="PXX342" s="412"/>
      <c r="PXY342" s="412"/>
      <c r="PXZ342" s="412"/>
      <c r="PYA342" s="412"/>
      <c r="PYB342" s="412"/>
      <c r="PYC342" s="412"/>
      <c r="PYD342" s="413"/>
      <c r="PYE342" s="413"/>
      <c r="PYF342" s="413"/>
      <c r="PYG342" s="413"/>
      <c r="PYH342" s="413"/>
      <c r="PYI342" s="413"/>
      <c r="PYJ342" s="413"/>
      <c r="PYK342" s="413"/>
      <c r="PYL342" s="413"/>
      <c r="PYM342" s="413"/>
      <c r="PYN342" s="413"/>
      <c r="PYO342" s="413"/>
      <c r="PYP342" s="413"/>
      <c r="PYQ342" s="413"/>
      <c r="PYR342" s="413"/>
      <c r="PYS342" s="413"/>
      <c r="PYT342" s="413"/>
      <c r="PYU342" s="413"/>
      <c r="PYV342" s="413"/>
      <c r="PYW342" s="413"/>
      <c r="PYX342" s="413"/>
      <c r="PYY342" s="413"/>
      <c r="PYZ342" s="413"/>
      <c r="PZA342" s="413"/>
      <c r="PZB342" s="414"/>
      <c r="PZC342" s="414"/>
      <c r="PZD342" s="414"/>
      <c r="PZE342" s="414"/>
      <c r="PZF342" s="414"/>
      <c r="PZG342" s="413"/>
      <c r="PZH342" s="413"/>
      <c r="PZI342" s="414"/>
      <c r="PZJ342" s="414"/>
      <c r="PZK342" s="413"/>
      <c r="PZL342" s="413"/>
      <c r="PZM342" s="414"/>
      <c r="PZN342" s="414"/>
      <c r="PZO342" s="413"/>
      <c r="PZP342" s="413"/>
      <c r="PZQ342" s="413"/>
      <c r="PZR342" s="413"/>
      <c r="PZS342" s="413"/>
      <c r="PZT342" s="413"/>
      <c r="PZU342" s="413"/>
      <c r="PZV342" s="414"/>
      <c r="PZW342" s="414"/>
      <c r="PZX342" s="413"/>
      <c r="PZY342" s="413"/>
      <c r="PZZ342" s="414"/>
      <c r="QAA342" s="414"/>
      <c r="QAB342" s="413"/>
      <c r="QAC342" s="413"/>
      <c r="QAD342" s="413"/>
      <c r="QAE342" s="413"/>
      <c r="QAF342" s="413"/>
      <c r="QAG342" s="407"/>
      <c r="QAH342" s="439"/>
      <c r="QAI342" s="413"/>
      <c r="QAJ342" s="413"/>
      <c r="QAK342" s="413"/>
      <c r="QAL342" s="413"/>
      <c r="QAM342" s="413"/>
      <c r="QAN342" s="413"/>
      <c r="QAO342" s="413"/>
      <c r="QAP342" s="412"/>
      <c r="QAQ342" s="412"/>
      <c r="QAR342" s="412"/>
      <c r="QAS342" s="412"/>
      <c r="QAT342" s="412"/>
      <c r="QAU342" s="412"/>
      <c r="QAV342" s="412"/>
      <c r="QAW342" s="412"/>
      <c r="QAX342" s="412"/>
      <c r="QAY342" s="412"/>
      <c r="QAZ342" s="412"/>
      <c r="QBA342" s="412"/>
      <c r="QBB342" s="412"/>
      <c r="QBC342" s="412"/>
      <c r="QBD342" s="412"/>
      <c r="QBE342" s="412"/>
      <c r="QBF342" s="412"/>
      <c r="QBG342" s="412"/>
      <c r="QBH342" s="412"/>
      <c r="QBI342" s="412"/>
      <c r="QBJ342" s="412"/>
      <c r="QBK342" s="412"/>
      <c r="QBL342" s="412"/>
      <c r="QBM342" s="412"/>
      <c r="QBN342" s="412"/>
      <c r="QBO342" s="412"/>
      <c r="QBP342" s="412"/>
      <c r="QBQ342" s="412"/>
      <c r="QBR342" s="412"/>
      <c r="QBS342" s="412"/>
      <c r="QBT342" s="412"/>
      <c r="QBU342" s="412"/>
      <c r="QBV342" s="412"/>
      <c r="QBW342" s="412"/>
      <c r="QBX342" s="412"/>
      <c r="QBY342" s="412"/>
      <c r="QBZ342" s="412"/>
      <c r="QCA342" s="412"/>
      <c r="QCB342" s="412"/>
      <c r="QCC342" s="412"/>
      <c r="QCD342" s="412"/>
      <c r="QCE342" s="412"/>
      <c r="QCF342" s="412"/>
      <c r="QCG342" s="412"/>
      <c r="QCH342" s="413"/>
      <c r="QCI342" s="413"/>
      <c r="QCJ342" s="413"/>
      <c r="QCK342" s="413"/>
      <c r="QCL342" s="413"/>
      <c r="QCM342" s="413"/>
      <c r="QCN342" s="413"/>
      <c r="QCO342" s="413"/>
      <c r="QCP342" s="413"/>
      <c r="QCQ342" s="413"/>
      <c r="QCR342" s="413"/>
      <c r="QCS342" s="413"/>
      <c r="QCT342" s="413"/>
      <c r="QCU342" s="413"/>
      <c r="QCV342" s="413"/>
      <c r="QCW342" s="413"/>
      <c r="QCX342" s="413"/>
      <c r="QCY342" s="413"/>
      <c r="QCZ342" s="413"/>
      <c r="QDA342" s="413"/>
      <c r="QDB342" s="413"/>
      <c r="QDC342" s="413"/>
      <c r="QDD342" s="413"/>
      <c r="QDE342" s="413"/>
      <c r="QDF342" s="414"/>
      <c r="QDG342" s="414"/>
      <c r="QDH342" s="414"/>
      <c r="QDI342" s="414"/>
      <c r="QDJ342" s="414"/>
      <c r="QDK342" s="413"/>
      <c r="QDL342" s="413"/>
      <c r="QDM342" s="414"/>
      <c r="QDN342" s="414"/>
      <c r="QDO342" s="413"/>
      <c r="QDP342" s="413"/>
      <c r="QDQ342" s="414"/>
      <c r="QDR342" s="414"/>
      <c r="QDS342" s="413"/>
      <c r="QDT342" s="413"/>
      <c r="QDU342" s="413"/>
      <c r="QDV342" s="413"/>
      <c r="QDW342" s="413"/>
      <c r="QDX342" s="413"/>
      <c r="QDY342" s="413"/>
      <c r="QDZ342" s="414"/>
      <c r="QEA342" s="414"/>
      <c r="QEB342" s="413"/>
      <c r="QEC342" s="413"/>
      <c r="QED342" s="414"/>
      <c r="QEE342" s="414"/>
      <c r="QEF342" s="413"/>
      <c r="QEG342" s="413"/>
      <c r="QEH342" s="413"/>
      <c r="QEI342" s="413"/>
      <c r="QEJ342" s="413"/>
      <c r="QEK342" s="407"/>
      <c r="QEL342" s="439"/>
      <c r="QEM342" s="413"/>
      <c r="QEN342" s="413"/>
      <c r="QEO342" s="413"/>
      <c r="QEP342" s="413"/>
      <c r="QEQ342" s="413"/>
      <c r="QER342" s="413"/>
      <c r="QES342" s="413"/>
      <c r="QET342" s="412"/>
      <c r="QEU342" s="412"/>
      <c r="QEV342" s="412"/>
      <c r="QEW342" s="412"/>
      <c r="QEX342" s="412"/>
      <c r="QEY342" s="412"/>
      <c r="QEZ342" s="412"/>
      <c r="QFA342" s="412"/>
      <c r="QFB342" s="412"/>
      <c r="QFC342" s="412"/>
      <c r="QFD342" s="412"/>
      <c r="QFE342" s="412"/>
      <c r="QFF342" s="412"/>
      <c r="QFG342" s="412"/>
      <c r="QFH342" s="412"/>
      <c r="QFI342" s="412"/>
      <c r="QFJ342" s="412"/>
      <c r="QFK342" s="412"/>
      <c r="QFL342" s="412"/>
      <c r="QFM342" s="412"/>
      <c r="QFN342" s="412"/>
      <c r="QFO342" s="412"/>
      <c r="QFP342" s="412"/>
      <c r="QFQ342" s="412"/>
      <c r="QFR342" s="412"/>
      <c r="QFS342" s="412"/>
      <c r="QFT342" s="412"/>
      <c r="QFU342" s="412"/>
      <c r="QFV342" s="412"/>
      <c r="QFW342" s="412"/>
      <c r="QFX342" s="412"/>
      <c r="QFY342" s="412"/>
      <c r="QFZ342" s="412"/>
      <c r="QGA342" s="412"/>
      <c r="QGB342" s="412"/>
      <c r="QGC342" s="412"/>
      <c r="QGD342" s="412"/>
      <c r="QGE342" s="412"/>
      <c r="QGF342" s="412"/>
      <c r="QGG342" s="412"/>
      <c r="QGH342" s="412"/>
      <c r="QGI342" s="412"/>
      <c r="QGJ342" s="412"/>
      <c r="QGK342" s="412"/>
      <c r="QGL342" s="413"/>
      <c r="QGM342" s="413"/>
      <c r="QGN342" s="413"/>
      <c r="QGO342" s="413"/>
      <c r="QGP342" s="413"/>
      <c r="QGQ342" s="413"/>
      <c r="QGR342" s="413"/>
      <c r="QGS342" s="413"/>
      <c r="QGT342" s="413"/>
      <c r="QGU342" s="413"/>
      <c r="QGV342" s="413"/>
      <c r="QGW342" s="413"/>
      <c r="QGX342" s="413"/>
      <c r="QGY342" s="413"/>
      <c r="QGZ342" s="413"/>
      <c r="QHA342" s="413"/>
      <c r="QHB342" s="413"/>
      <c r="QHC342" s="413"/>
      <c r="QHD342" s="413"/>
      <c r="QHE342" s="413"/>
      <c r="QHF342" s="413"/>
      <c r="QHG342" s="413"/>
      <c r="QHH342" s="413"/>
      <c r="QHI342" s="413"/>
      <c r="QHJ342" s="414"/>
      <c r="QHK342" s="414"/>
      <c r="QHL342" s="414"/>
      <c r="QHM342" s="414"/>
      <c r="QHN342" s="414"/>
      <c r="QHO342" s="413"/>
      <c r="QHP342" s="413"/>
      <c r="QHQ342" s="414"/>
      <c r="QHR342" s="414"/>
      <c r="QHS342" s="413"/>
      <c r="QHT342" s="413"/>
      <c r="QHU342" s="414"/>
      <c r="QHV342" s="414"/>
      <c r="QHW342" s="413"/>
      <c r="QHX342" s="413"/>
      <c r="QHY342" s="413"/>
      <c r="QHZ342" s="413"/>
      <c r="QIA342" s="413"/>
      <c r="QIB342" s="413"/>
      <c r="QIC342" s="413"/>
      <c r="QID342" s="414"/>
      <c r="QIE342" s="414"/>
      <c r="QIF342" s="413"/>
      <c r="QIG342" s="413"/>
      <c r="QIH342" s="414"/>
      <c r="QII342" s="414"/>
      <c r="QIJ342" s="413"/>
      <c r="QIK342" s="413"/>
      <c r="QIL342" s="413"/>
      <c r="QIM342" s="413"/>
      <c r="QIN342" s="413"/>
      <c r="QIO342" s="407"/>
      <c r="QIP342" s="439"/>
      <c r="QIQ342" s="413"/>
      <c r="QIR342" s="413"/>
      <c r="QIS342" s="413"/>
      <c r="QIT342" s="413"/>
      <c r="QIU342" s="413"/>
      <c r="QIV342" s="413"/>
      <c r="QIW342" s="413"/>
      <c r="QIX342" s="412"/>
      <c r="QIY342" s="412"/>
      <c r="QIZ342" s="412"/>
      <c r="QJA342" s="412"/>
      <c r="QJB342" s="412"/>
      <c r="QJC342" s="412"/>
      <c r="QJD342" s="412"/>
      <c r="QJE342" s="412"/>
      <c r="QJF342" s="412"/>
      <c r="QJG342" s="412"/>
      <c r="QJH342" s="412"/>
      <c r="QJI342" s="412"/>
      <c r="QJJ342" s="412"/>
      <c r="QJK342" s="412"/>
      <c r="QJL342" s="412"/>
      <c r="QJM342" s="412"/>
      <c r="QJN342" s="412"/>
      <c r="QJO342" s="412"/>
      <c r="QJP342" s="412"/>
      <c r="QJQ342" s="412"/>
      <c r="QJR342" s="412"/>
      <c r="QJS342" s="412"/>
      <c r="QJT342" s="412"/>
      <c r="QJU342" s="412"/>
      <c r="QJV342" s="412"/>
      <c r="QJW342" s="412"/>
      <c r="QJX342" s="412"/>
      <c r="QJY342" s="412"/>
      <c r="QJZ342" s="412"/>
      <c r="QKA342" s="412"/>
      <c r="QKB342" s="412"/>
      <c r="QKC342" s="412"/>
      <c r="QKD342" s="412"/>
      <c r="QKE342" s="412"/>
      <c r="QKF342" s="412"/>
      <c r="QKG342" s="412"/>
      <c r="QKH342" s="412"/>
      <c r="QKI342" s="412"/>
      <c r="QKJ342" s="412"/>
      <c r="QKK342" s="412"/>
      <c r="QKL342" s="412"/>
      <c r="QKM342" s="412"/>
      <c r="QKN342" s="412"/>
      <c r="QKO342" s="412"/>
      <c r="QKP342" s="413"/>
      <c r="QKQ342" s="413"/>
      <c r="QKR342" s="413"/>
      <c r="QKS342" s="413"/>
      <c r="QKT342" s="413"/>
      <c r="QKU342" s="413"/>
      <c r="QKV342" s="413"/>
      <c r="QKW342" s="413"/>
      <c r="QKX342" s="413"/>
      <c r="QKY342" s="413"/>
      <c r="QKZ342" s="413"/>
      <c r="QLA342" s="413"/>
      <c r="QLB342" s="413"/>
      <c r="QLC342" s="413"/>
      <c r="QLD342" s="413"/>
      <c r="QLE342" s="413"/>
      <c r="QLF342" s="413"/>
      <c r="QLG342" s="413"/>
      <c r="QLH342" s="413"/>
      <c r="QLI342" s="413"/>
      <c r="QLJ342" s="413"/>
      <c r="QLK342" s="413"/>
      <c r="QLL342" s="413"/>
      <c r="QLM342" s="413"/>
      <c r="QLN342" s="414"/>
      <c r="QLO342" s="414"/>
      <c r="QLP342" s="414"/>
      <c r="QLQ342" s="414"/>
      <c r="QLR342" s="414"/>
      <c r="QLS342" s="413"/>
      <c r="QLT342" s="413"/>
      <c r="QLU342" s="414"/>
      <c r="QLV342" s="414"/>
      <c r="QLW342" s="413"/>
      <c r="QLX342" s="413"/>
      <c r="QLY342" s="414"/>
      <c r="QLZ342" s="414"/>
      <c r="QMA342" s="413"/>
      <c r="QMB342" s="413"/>
      <c r="QMC342" s="413"/>
      <c r="QMD342" s="413"/>
      <c r="QME342" s="413"/>
      <c r="QMF342" s="413"/>
      <c r="QMG342" s="413"/>
      <c r="QMH342" s="414"/>
      <c r="QMI342" s="414"/>
      <c r="QMJ342" s="413"/>
      <c r="QMK342" s="413"/>
      <c r="QML342" s="414"/>
      <c r="QMM342" s="414"/>
      <c r="QMN342" s="413"/>
      <c r="QMO342" s="413"/>
      <c r="QMP342" s="413"/>
      <c r="QMQ342" s="413"/>
      <c r="QMR342" s="413"/>
      <c r="QMS342" s="407"/>
      <c r="QMT342" s="439"/>
      <c r="QMU342" s="413"/>
      <c r="QMV342" s="413"/>
      <c r="QMW342" s="413"/>
      <c r="QMX342" s="413"/>
      <c r="QMY342" s="413"/>
      <c r="QMZ342" s="413"/>
      <c r="QNA342" s="413"/>
      <c r="QNB342" s="412"/>
      <c r="QNC342" s="412"/>
      <c r="QND342" s="412"/>
      <c r="QNE342" s="412"/>
      <c r="QNF342" s="412"/>
      <c r="QNG342" s="412"/>
      <c r="QNH342" s="412"/>
      <c r="QNI342" s="412"/>
      <c r="QNJ342" s="412"/>
      <c r="QNK342" s="412"/>
      <c r="QNL342" s="412"/>
      <c r="QNM342" s="412"/>
      <c r="QNN342" s="412"/>
      <c r="QNO342" s="412"/>
      <c r="QNP342" s="412"/>
      <c r="QNQ342" s="412"/>
      <c r="QNR342" s="412"/>
      <c r="QNS342" s="412"/>
      <c r="QNT342" s="412"/>
      <c r="QNU342" s="412"/>
      <c r="QNV342" s="412"/>
      <c r="QNW342" s="412"/>
      <c r="QNX342" s="412"/>
      <c r="QNY342" s="412"/>
      <c r="QNZ342" s="412"/>
      <c r="QOA342" s="412"/>
      <c r="QOB342" s="412"/>
      <c r="QOC342" s="412"/>
      <c r="QOD342" s="412"/>
      <c r="QOE342" s="412"/>
      <c r="QOF342" s="412"/>
      <c r="QOG342" s="412"/>
      <c r="QOH342" s="412"/>
      <c r="QOI342" s="412"/>
      <c r="QOJ342" s="412"/>
      <c r="QOK342" s="412"/>
      <c r="QOL342" s="412"/>
      <c r="QOM342" s="412"/>
      <c r="QON342" s="412"/>
      <c r="QOO342" s="412"/>
      <c r="QOP342" s="412"/>
      <c r="QOQ342" s="412"/>
      <c r="QOR342" s="412"/>
      <c r="QOS342" s="412"/>
      <c r="QOT342" s="413"/>
      <c r="QOU342" s="413"/>
      <c r="QOV342" s="413"/>
      <c r="QOW342" s="413"/>
      <c r="QOX342" s="413"/>
      <c r="QOY342" s="413"/>
      <c r="QOZ342" s="413"/>
      <c r="QPA342" s="413"/>
      <c r="QPB342" s="413"/>
      <c r="QPC342" s="413"/>
      <c r="QPD342" s="413"/>
      <c r="QPE342" s="413"/>
      <c r="QPF342" s="413"/>
      <c r="QPG342" s="413"/>
      <c r="QPH342" s="413"/>
      <c r="QPI342" s="413"/>
      <c r="QPJ342" s="413"/>
      <c r="QPK342" s="413"/>
      <c r="QPL342" s="413"/>
      <c r="QPM342" s="413"/>
      <c r="QPN342" s="413"/>
      <c r="QPO342" s="413"/>
      <c r="QPP342" s="413"/>
      <c r="QPQ342" s="413"/>
      <c r="QPR342" s="414"/>
      <c r="QPS342" s="414"/>
      <c r="QPT342" s="414"/>
      <c r="QPU342" s="414"/>
      <c r="QPV342" s="414"/>
      <c r="QPW342" s="413"/>
      <c r="QPX342" s="413"/>
      <c r="QPY342" s="414"/>
      <c r="QPZ342" s="414"/>
      <c r="QQA342" s="413"/>
      <c r="QQB342" s="413"/>
      <c r="QQC342" s="414"/>
      <c r="QQD342" s="414"/>
      <c r="QQE342" s="413"/>
      <c r="QQF342" s="413"/>
      <c r="QQG342" s="413"/>
      <c r="QQH342" s="413"/>
      <c r="QQI342" s="413"/>
      <c r="QQJ342" s="413"/>
      <c r="QQK342" s="413"/>
      <c r="QQL342" s="414"/>
      <c r="QQM342" s="414"/>
      <c r="QQN342" s="413"/>
      <c r="QQO342" s="413"/>
      <c r="QQP342" s="414"/>
      <c r="QQQ342" s="414"/>
      <c r="QQR342" s="413"/>
      <c r="QQS342" s="413"/>
      <c r="QQT342" s="413"/>
      <c r="QQU342" s="413"/>
      <c r="QQV342" s="413"/>
      <c r="QQW342" s="407"/>
      <c r="QQX342" s="439"/>
      <c r="QQY342" s="413"/>
      <c r="QQZ342" s="413"/>
      <c r="QRA342" s="413"/>
      <c r="QRB342" s="413"/>
      <c r="QRC342" s="413"/>
      <c r="QRD342" s="413"/>
      <c r="QRE342" s="413"/>
      <c r="QRF342" s="412"/>
      <c r="QRG342" s="412"/>
      <c r="QRH342" s="412"/>
      <c r="QRI342" s="412"/>
      <c r="QRJ342" s="412"/>
      <c r="QRK342" s="412"/>
      <c r="QRL342" s="412"/>
      <c r="QRM342" s="412"/>
      <c r="QRN342" s="412"/>
      <c r="QRO342" s="412"/>
      <c r="QRP342" s="412"/>
      <c r="QRQ342" s="412"/>
      <c r="QRR342" s="412"/>
      <c r="QRS342" s="412"/>
      <c r="QRT342" s="412"/>
      <c r="QRU342" s="412"/>
      <c r="QRV342" s="412"/>
      <c r="QRW342" s="412"/>
      <c r="QRX342" s="412"/>
      <c r="QRY342" s="412"/>
      <c r="QRZ342" s="412"/>
      <c r="QSA342" s="412"/>
      <c r="QSB342" s="412"/>
      <c r="QSC342" s="412"/>
      <c r="QSD342" s="412"/>
      <c r="QSE342" s="412"/>
      <c r="QSF342" s="412"/>
      <c r="QSG342" s="412"/>
      <c r="QSH342" s="412"/>
      <c r="QSI342" s="412"/>
      <c r="QSJ342" s="412"/>
      <c r="QSK342" s="412"/>
      <c r="QSL342" s="412"/>
      <c r="QSM342" s="412"/>
      <c r="QSN342" s="412"/>
      <c r="QSO342" s="412"/>
      <c r="QSP342" s="412"/>
      <c r="QSQ342" s="412"/>
      <c r="QSR342" s="412"/>
      <c r="QSS342" s="412"/>
      <c r="QST342" s="412"/>
      <c r="QSU342" s="412"/>
      <c r="QSV342" s="412"/>
      <c r="QSW342" s="412"/>
      <c r="QSX342" s="413"/>
      <c r="QSY342" s="413"/>
      <c r="QSZ342" s="413"/>
      <c r="QTA342" s="413"/>
      <c r="QTB342" s="413"/>
      <c r="QTC342" s="413"/>
      <c r="QTD342" s="413"/>
      <c r="QTE342" s="413"/>
      <c r="QTF342" s="413"/>
      <c r="QTG342" s="413"/>
      <c r="QTH342" s="413"/>
      <c r="QTI342" s="413"/>
      <c r="QTJ342" s="413"/>
      <c r="QTK342" s="413"/>
      <c r="QTL342" s="413"/>
      <c r="QTM342" s="413"/>
      <c r="QTN342" s="413"/>
      <c r="QTO342" s="413"/>
      <c r="QTP342" s="413"/>
      <c r="QTQ342" s="413"/>
      <c r="QTR342" s="413"/>
      <c r="QTS342" s="413"/>
      <c r="QTT342" s="413"/>
      <c r="QTU342" s="413"/>
      <c r="QTV342" s="414"/>
      <c r="QTW342" s="414"/>
      <c r="QTX342" s="414"/>
      <c r="QTY342" s="414"/>
      <c r="QTZ342" s="414"/>
      <c r="QUA342" s="413"/>
      <c r="QUB342" s="413"/>
      <c r="QUC342" s="414"/>
      <c r="QUD342" s="414"/>
      <c r="QUE342" s="413"/>
      <c r="QUF342" s="413"/>
      <c r="QUG342" s="414"/>
      <c r="QUH342" s="414"/>
      <c r="QUI342" s="413"/>
      <c r="QUJ342" s="413"/>
      <c r="QUK342" s="413"/>
      <c r="QUL342" s="413"/>
      <c r="QUM342" s="413"/>
      <c r="QUN342" s="413"/>
      <c r="QUO342" s="413"/>
      <c r="QUP342" s="414"/>
      <c r="QUQ342" s="414"/>
      <c r="QUR342" s="413"/>
      <c r="QUS342" s="413"/>
      <c r="QUT342" s="414"/>
      <c r="QUU342" s="414"/>
      <c r="QUV342" s="413"/>
      <c r="QUW342" s="413"/>
      <c r="QUX342" s="413"/>
      <c r="QUY342" s="413"/>
      <c r="QUZ342" s="413"/>
      <c r="QVA342" s="407"/>
      <c r="QVB342" s="439"/>
      <c r="QVC342" s="413"/>
      <c r="QVD342" s="413"/>
      <c r="QVE342" s="413"/>
      <c r="QVF342" s="413"/>
      <c r="QVG342" s="413"/>
      <c r="QVH342" s="413"/>
      <c r="QVI342" s="413"/>
      <c r="QVJ342" s="412"/>
      <c r="QVK342" s="412"/>
      <c r="QVL342" s="412"/>
      <c r="QVM342" s="412"/>
      <c r="QVN342" s="412"/>
      <c r="QVO342" s="412"/>
      <c r="QVP342" s="412"/>
      <c r="QVQ342" s="412"/>
      <c r="QVR342" s="412"/>
      <c r="QVS342" s="412"/>
      <c r="QVT342" s="412"/>
      <c r="QVU342" s="412"/>
      <c r="QVV342" s="412"/>
      <c r="QVW342" s="412"/>
      <c r="QVX342" s="412"/>
      <c r="QVY342" s="412"/>
      <c r="QVZ342" s="412"/>
      <c r="QWA342" s="412"/>
      <c r="QWB342" s="412"/>
      <c r="QWC342" s="412"/>
      <c r="QWD342" s="412"/>
      <c r="QWE342" s="412"/>
      <c r="QWF342" s="412"/>
      <c r="QWG342" s="412"/>
      <c r="QWH342" s="412"/>
      <c r="QWI342" s="412"/>
      <c r="QWJ342" s="412"/>
      <c r="QWK342" s="412"/>
      <c r="QWL342" s="412"/>
      <c r="QWM342" s="412"/>
      <c r="QWN342" s="412"/>
      <c r="QWO342" s="412"/>
      <c r="QWP342" s="412"/>
      <c r="QWQ342" s="412"/>
      <c r="QWR342" s="412"/>
      <c r="QWS342" s="412"/>
      <c r="QWT342" s="412"/>
      <c r="QWU342" s="412"/>
      <c r="QWV342" s="412"/>
      <c r="QWW342" s="412"/>
      <c r="QWX342" s="412"/>
      <c r="QWY342" s="412"/>
      <c r="QWZ342" s="412"/>
      <c r="QXA342" s="412"/>
      <c r="QXB342" s="413"/>
      <c r="QXC342" s="413"/>
      <c r="QXD342" s="413"/>
      <c r="QXE342" s="413"/>
      <c r="QXF342" s="413"/>
      <c r="QXG342" s="413"/>
      <c r="QXH342" s="413"/>
      <c r="QXI342" s="413"/>
      <c r="QXJ342" s="413"/>
      <c r="QXK342" s="413"/>
      <c r="QXL342" s="413"/>
      <c r="QXM342" s="413"/>
      <c r="QXN342" s="413"/>
      <c r="QXO342" s="413"/>
      <c r="QXP342" s="413"/>
      <c r="QXQ342" s="413"/>
      <c r="QXR342" s="413"/>
      <c r="QXS342" s="413"/>
      <c r="QXT342" s="413"/>
      <c r="QXU342" s="413"/>
      <c r="QXV342" s="413"/>
      <c r="QXW342" s="413"/>
      <c r="QXX342" s="413"/>
      <c r="QXY342" s="413"/>
      <c r="QXZ342" s="414"/>
      <c r="QYA342" s="414"/>
      <c r="QYB342" s="414"/>
      <c r="QYC342" s="414"/>
      <c r="QYD342" s="414"/>
      <c r="QYE342" s="413"/>
      <c r="QYF342" s="413"/>
      <c r="QYG342" s="414"/>
      <c r="QYH342" s="414"/>
      <c r="QYI342" s="413"/>
      <c r="QYJ342" s="413"/>
      <c r="QYK342" s="414"/>
      <c r="QYL342" s="414"/>
      <c r="QYM342" s="413"/>
      <c r="QYN342" s="413"/>
      <c r="QYO342" s="413"/>
      <c r="QYP342" s="413"/>
      <c r="QYQ342" s="413"/>
      <c r="QYR342" s="413"/>
      <c r="QYS342" s="413"/>
      <c r="QYT342" s="414"/>
      <c r="QYU342" s="414"/>
      <c r="QYV342" s="413"/>
      <c r="QYW342" s="413"/>
      <c r="QYX342" s="414"/>
      <c r="QYY342" s="414"/>
      <c r="QYZ342" s="413"/>
      <c r="QZA342" s="413"/>
      <c r="QZB342" s="413"/>
      <c r="QZC342" s="413"/>
      <c r="QZD342" s="413"/>
      <c r="QZE342" s="407"/>
      <c r="QZF342" s="439"/>
      <c r="QZG342" s="413"/>
      <c r="QZH342" s="413"/>
      <c r="QZI342" s="413"/>
      <c r="QZJ342" s="413"/>
      <c r="QZK342" s="413"/>
      <c r="QZL342" s="413"/>
      <c r="QZM342" s="413"/>
      <c r="QZN342" s="412"/>
      <c r="QZO342" s="412"/>
      <c r="QZP342" s="412"/>
      <c r="QZQ342" s="412"/>
      <c r="QZR342" s="412"/>
      <c r="QZS342" s="412"/>
      <c r="QZT342" s="412"/>
      <c r="QZU342" s="412"/>
      <c r="QZV342" s="412"/>
      <c r="QZW342" s="412"/>
      <c r="QZX342" s="412"/>
      <c r="QZY342" s="412"/>
      <c r="QZZ342" s="412"/>
      <c r="RAA342" s="412"/>
      <c r="RAB342" s="412"/>
      <c r="RAC342" s="412"/>
      <c r="RAD342" s="412"/>
      <c r="RAE342" s="412"/>
      <c r="RAF342" s="412"/>
      <c r="RAG342" s="412"/>
      <c r="RAH342" s="412"/>
      <c r="RAI342" s="412"/>
      <c r="RAJ342" s="412"/>
      <c r="RAK342" s="412"/>
      <c r="RAL342" s="412"/>
      <c r="RAM342" s="412"/>
      <c r="RAN342" s="412"/>
      <c r="RAO342" s="412"/>
      <c r="RAP342" s="412"/>
      <c r="RAQ342" s="412"/>
      <c r="RAR342" s="412"/>
      <c r="RAS342" s="412"/>
      <c r="RAT342" s="412"/>
      <c r="RAU342" s="412"/>
      <c r="RAV342" s="412"/>
      <c r="RAW342" s="412"/>
      <c r="RAX342" s="412"/>
      <c r="RAY342" s="412"/>
      <c r="RAZ342" s="412"/>
      <c r="RBA342" s="412"/>
      <c r="RBB342" s="412"/>
      <c r="RBC342" s="412"/>
      <c r="RBD342" s="412"/>
      <c r="RBE342" s="412"/>
      <c r="RBF342" s="413"/>
      <c r="RBG342" s="413"/>
      <c r="RBH342" s="413"/>
      <c r="RBI342" s="413"/>
      <c r="RBJ342" s="413"/>
      <c r="RBK342" s="413"/>
      <c r="RBL342" s="413"/>
      <c r="RBM342" s="413"/>
      <c r="RBN342" s="413"/>
      <c r="RBO342" s="413"/>
      <c r="RBP342" s="413"/>
      <c r="RBQ342" s="413"/>
      <c r="RBR342" s="413"/>
      <c r="RBS342" s="413"/>
      <c r="RBT342" s="413"/>
      <c r="RBU342" s="413"/>
      <c r="RBV342" s="413"/>
      <c r="RBW342" s="413"/>
      <c r="RBX342" s="413"/>
      <c r="RBY342" s="413"/>
      <c r="RBZ342" s="413"/>
      <c r="RCA342" s="413"/>
      <c r="RCB342" s="413"/>
    </row>
    <row r="343" spans="1:12248" s="22" customFormat="1" ht="69" customHeight="1" x14ac:dyDescent="0.25">
      <c r="B343" s="206"/>
      <c r="C343" s="111" t="s">
        <v>31</v>
      </c>
      <c r="D343" s="193">
        <f>E343+F343+G343+H343</f>
        <v>985674.06772000005</v>
      </c>
      <c r="E343" s="193">
        <v>0</v>
      </c>
      <c r="F343" s="193">
        <f>F364+F420+F425+F432+F438+F450+F452+F460+F465+F497+F505+F509+F513+F517+F521+F525</f>
        <v>985674.06772000005</v>
      </c>
      <c r="G343" s="193">
        <f>G347+G352+G366+G371+G407+G421+G426+G430+G433+G436+G439+G444+G451+G453+G461+G466+G492+G495+G498</f>
        <v>0</v>
      </c>
      <c r="H343" s="193">
        <f>H347+H352+H366+H371+H407+H421+H426+H430+H433+H436+H439+H444+H451+H453+H461+H466+H492+H495+H498</f>
        <v>0</v>
      </c>
      <c r="I343" s="193">
        <f>M343</f>
        <v>845771.61551999999</v>
      </c>
      <c r="J343" s="569">
        <f>I343/D343</f>
        <v>0.85806418492513081</v>
      </c>
      <c r="K343" s="112"/>
      <c r="L343" s="569"/>
      <c r="M343" s="193">
        <f>M364+M420+M425+M432+M438+M450+M452+M460+M465+M497+M505+M509+M513+M517+M521+M525</f>
        <v>845771.61551999999</v>
      </c>
      <c r="N343" s="569">
        <f>M343/F343</f>
        <v>0.85806418492513081</v>
      </c>
      <c r="O343" s="112"/>
      <c r="P343" s="112"/>
      <c r="Q343" s="112"/>
      <c r="R343" s="112"/>
      <c r="S343" s="193">
        <f>S366+S421+S425+S429+S432+S435+S438+S446+S450+S452+S460+S466+S497+S505+S509+S513+S517+S521+S525</f>
        <v>1237700.6051499997</v>
      </c>
      <c r="T343" s="668">
        <f>S343/D343</f>
        <v>1.2556895282970888</v>
      </c>
      <c r="U343" s="112"/>
      <c r="V343" s="629"/>
      <c r="W343" s="193">
        <f>W364+W420+W425+W432+W438+W450+W452+W460+W465+W497+W505+W509+W513+W517+W521+W525</f>
        <v>1237700.6051499997</v>
      </c>
      <c r="X343" s="668">
        <f t="shared" si="238"/>
        <v>1.2556895282970888</v>
      </c>
      <c r="Y343" s="112"/>
      <c r="Z343" s="629"/>
      <c r="AA343" s="112"/>
      <c r="AB343" s="112"/>
      <c r="AC343" s="193">
        <f t="shared" ref="AC343:AC406" si="260">AE343+AG343+AI343+AK343</f>
        <v>982838.37969000009</v>
      </c>
      <c r="AD343" s="575">
        <f t="shared" ref="AD343:AD406" si="261">AC343/D343</f>
        <v>0.99712309766192864</v>
      </c>
      <c r="AE343" s="112">
        <v>0</v>
      </c>
      <c r="AF343" s="622"/>
      <c r="AG343" s="193">
        <f>AG364+AG420+AG425+AG432+AG438+AG450+AG452+AG460+AG465+AG497+AG505+AG509+AG513+AG517+AG521+AG525</f>
        <v>982838.37969000009</v>
      </c>
      <c r="AH343" s="622">
        <f t="shared" si="241"/>
        <v>0.99712309766192864</v>
      </c>
      <c r="AI343" s="112"/>
      <c r="AJ343" s="112"/>
      <c r="AK343" s="193">
        <f>AK347+AK352+AK366+AK371+AK407+AK421+AK426+AK430+AK433+AK436+AK439+AK444+AK451+AK453+AK461+AK466+AK492+AK495+AK498</f>
        <v>0</v>
      </c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>
        <f>SUM(AU364+AU420+AU425+AU429+AU432+AU435+AU438+AU446+AU450+AU452+AU460+AU465+AU491+AU494+AU497+AU501+AU505+AU509+AU513+AU517+AU521)</f>
        <v>316384.85507000005</v>
      </c>
      <c r="AV343" s="112">
        <f>AW343+AX343+AY343+AZ343</f>
        <v>1295904.2631599996</v>
      </c>
      <c r="AW343" s="112">
        <v>0</v>
      </c>
      <c r="AX343" s="193">
        <f>AX364+AX420+AX425+AX429+AX432+AX435+AX438+AX446+AX450+AX452+AX460+AX465+AX491+AX494+AX497+AX501+AX505+AX509+AX513+AX517+AX521</f>
        <v>1295904.2631599996</v>
      </c>
      <c r="AY343" s="112">
        <f>AY347+AY352+AY366+AY371+AY407+AY421+AY426+AY430+AY433+AY436+AY439+AY444+AY451+AY453+AY461+AY466+AY492+AY495+AY498</f>
        <v>0</v>
      </c>
      <c r="AZ343" s="112">
        <f>AZ347+AZ352+AZ366+AZ371+AZ407+AZ421+AZ426+AZ430+AZ433+AZ436+AZ439+AZ444+AZ451+AZ453+AZ461+AZ466+AZ492+AZ495+AZ498</f>
        <v>0</v>
      </c>
      <c r="BA343" s="112">
        <f>BB343</f>
        <v>0</v>
      </c>
      <c r="BB343" s="112">
        <f>BB347+BB352+BB366+BB370+BB382+BB406+BB420+BB425+BB429+BB432+BB435+BB450</f>
        <v>0</v>
      </c>
      <c r="BC343" s="307"/>
      <c r="BD343" s="307"/>
      <c r="BE343" s="112" t="e">
        <f>BF343</f>
        <v>#REF!</v>
      </c>
      <c r="BF343" s="112" t="e">
        <f>BF347+BF352+BF366+BF370+BF382+BF406+BF420+BF425+BF429+BF432+BF435+BF450</f>
        <v>#REF!</v>
      </c>
      <c r="BG343" s="307"/>
      <c r="BH343" s="307"/>
      <c r="BI343" s="112">
        <f>BJ343+BK343+BL343+BM343</f>
        <v>1452409.1095199999</v>
      </c>
      <c r="BJ343" s="112">
        <v>0</v>
      </c>
      <c r="BK343" s="112">
        <f>BK347+BK352+BK366+BK371+BK407+BK421+BK426+BK430+BK433+BK436+BK439+BK444+BK451+BK453+BK461+BK466+BK492+BK495+BK498+BK447</f>
        <v>1452409.1095199999</v>
      </c>
      <c r="BL343" s="112">
        <f>BL347+BL352+BL366+BL371+BL407+BL421+BL426+BL430+BL433+BL436+BL439+BL444+BL451+BL453+BL461+BL466+BL492+BL495+BL498</f>
        <v>0</v>
      </c>
      <c r="BM343" s="112">
        <f>BM347+BM352+BM366+BM371+BM407+BM421+BM426+BM430+BM433+BM436+BM439+BM444+BM451+BM453+BM461+BM466+BM492+BM495+BM498</f>
        <v>0</v>
      </c>
      <c r="BN343" s="112">
        <f>BQ343-BK343</f>
        <v>170023.91894</v>
      </c>
      <c r="BO343" s="112">
        <f>BP343+BQ343+BR343+BS343</f>
        <v>1622433.0284599999</v>
      </c>
      <c r="BP343" s="112">
        <v>0</v>
      </c>
      <c r="BQ343" s="193">
        <f>BQ364+BQ420+BQ425+BQ429+BQ432+BQ435+BQ438+BQ446+BQ450+BQ452+BQ460+BQ465+BQ491+BQ494+BQ497+BQ501+BQ505+BQ509+BQ513+BQ517+BQ521</f>
        <v>1622433.0284599999</v>
      </c>
      <c r="BR343" s="112">
        <f>BR347+BR352+BR366+BR371+BR407+BR421+BR426+BR430+BR433+BR436+BR439+BR444+BR451+BR453+BR461+BR466+BR492+BR495+BR498</f>
        <v>0</v>
      </c>
      <c r="BS343" s="112">
        <f>BS347+BS352+BS366+BS371+BS407+BS421+BS426+BS430+BS433+BS436+BS439+BS444+BS451+BS453+BS461+BS466+BS492+BS495+BS498</f>
        <v>0</v>
      </c>
      <c r="BT343" s="194">
        <f t="shared" si="258"/>
        <v>0</v>
      </c>
      <c r="BU343" s="194"/>
      <c r="BV343" s="112">
        <f>BW343+BX343+BY343+BZ343</f>
        <v>2432943.6934799999</v>
      </c>
      <c r="BW343" s="112">
        <f>BW347+BW352+BW366+BW371+BW407+BW421+BW426+BW430+BW433+BW436+BW439+BW444+BW451+BW453+BW461+BW466+BW492+BW495+BW498</f>
        <v>0</v>
      </c>
      <c r="BX343" s="112">
        <f>BX347+BX352+BX366+BX371+BX407+BX421+BX426+BX430+BX433+BX436+BX439+BX444+BX451+BX453+BX461+BX466+BX492+BX495+BX498+BX447</f>
        <v>2432943.6934799999</v>
      </c>
      <c r="BY343" s="112">
        <f>BY347+BY352+BY366+BY371+BY407+BY421+BY426+BY430+BY433+BY436+BY439+BY444+BY451+BY453+BY461+BY466+BY492+BY495+BY498</f>
        <v>0</v>
      </c>
      <c r="BZ343" s="112">
        <f>BZ347+BZ352+BZ366+BZ371+BZ407+BZ421+BZ426+BZ430+BZ433+BZ436+BZ439+BZ444+BZ451+BZ453+BZ461+BZ466+BZ492+BZ495+BZ498</f>
        <v>0</v>
      </c>
      <c r="CA343" s="112">
        <f>CB343</f>
        <v>0</v>
      </c>
      <c r="CB343" s="193">
        <f>CB347+CB352+CB366+CB370+CB382+CB406+CB420+CB425+CB429+CB432+CB435+CB450</f>
        <v>0</v>
      </c>
      <c r="CC343" s="194"/>
      <c r="CD343" s="194"/>
      <c r="CE343" s="112">
        <f>CG343</f>
        <v>1293063.6934799999</v>
      </c>
      <c r="CF343" s="193">
        <f>CF347+CF352+CF366+CF370+CF382+CF406+CF420+CF425+CF429+CF432+CF435+CF450</f>
        <v>0</v>
      </c>
      <c r="CG343" s="112">
        <f>CG438+CG446+CG450+CG452+CG460+CG465+CG491+CG494+CG497+CG501+CG505+CG509+CG513+CG517</f>
        <v>1293063.6934799999</v>
      </c>
      <c r="CH343" s="194">
        <f t="shared" si="259"/>
        <v>0</v>
      </c>
      <c r="CI343" s="194"/>
      <c r="CJ343" s="112">
        <f>CM343-CG343</f>
        <v>0</v>
      </c>
      <c r="CK343" s="112">
        <f>CL343+CM343+CN343+CO343</f>
        <v>1293063.6934799999</v>
      </c>
      <c r="CL343" s="112">
        <f>CL347+CL352+CL366+CL371+CL407+CL421+CL426+CL430+CL433+CL436+CL439+CL444+CL451+CL453+CL461+CL466+CL492+CL495+CL498</f>
        <v>0</v>
      </c>
      <c r="CM343" s="112">
        <f>CM438+CM446+CM450+CM452+CM460+CM465+CM491+CM494+CM497+CM501+CM505+CM509+CM513+CM517+CM521</f>
        <v>1293063.6934799999</v>
      </c>
      <c r="CN343" s="112">
        <f>CN347+CN352+CN366+CN371+CN407+CN421+CN426+CN430+CN433+CN436+CN439+CN444+CN451+CN453+CN461+CN466+CN492+CN495+CN498</f>
        <v>0</v>
      </c>
      <c r="CO343" s="112">
        <f>CO347+CO352+CO366+CO371+CO407+CO421+CO426+CO430+CO433+CO436+CO439+CO444+CO451+CO453+CO461+CO466+CO492+CO495+CO498</f>
        <v>0</v>
      </c>
    </row>
    <row r="344" spans="1:12248" s="25" customFormat="1" ht="63.75" hidden="1" customHeight="1" x14ac:dyDescent="0.25">
      <c r="B344" s="207"/>
      <c r="C344" s="115" t="s">
        <v>32</v>
      </c>
      <c r="D344" s="183">
        <f>E344+F344+G344+H344</f>
        <v>0</v>
      </c>
      <c r="E344" s="183">
        <f>E356+E363+E365+E400</f>
        <v>0</v>
      </c>
      <c r="F344" s="183">
        <f>F356+F363+F365+F400</f>
        <v>0</v>
      </c>
      <c r="G344" s="183">
        <f>G356+G363+G365+G400</f>
        <v>0</v>
      </c>
      <c r="H344" s="183">
        <f>H356+H363+H365+H400</f>
        <v>0</v>
      </c>
      <c r="I344" s="183"/>
      <c r="J344" s="116"/>
      <c r="K344" s="116">
        <f>K356+K363+K365+K400</f>
        <v>0</v>
      </c>
      <c r="L344" s="116"/>
      <c r="M344" s="183">
        <f>M356+M363+M365+M400</f>
        <v>0</v>
      </c>
      <c r="N344" s="116"/>
      <c r="O344" s="116"/>
      <c r="P344" s="116"/>
      <c r="Q344" s="116">
        <f>Q356+Q363+Q365+Q400</f>
        <v>0</v>
      </c>
      <c r="R344" s="116"/>
      <c r="S344" s="183"/>
      <c r="T344" s="116"/>
      <c r="U344" s="116"/>
      <c r="V344" s="629"/>
      <c r="W344" s="183"/>
      <c r="X344" s="629" t="e">
        <f t="shared" si="238"/>
        <v>#DIV/0!</v>
      </c>
      <c r="Y344" s="116"/>
      <c r="Z344" s="629"/>
      <c r="AA344" s="116"/>
      <c r="AB344" s="116"/>
      <c r="AC344" s="183">
        <f t="shared" si="260"/>
        <v>0</v>
      </c>
      <c r="AD344" s="575" t="e">
        <f t="shared" si="261"/>
        <v>#DIV/0!</v>
      </c>
      <c r="AE344" s="116">
        <f>AE356+AE363+AE365+AE400</f>
        <v>0</v>
      </c>
      <c r="AF344" s="622"/>
      <c r="AG344" s="183"/>
      <c r="AH344" s="622" t="e">
        <f t="shared" si="241"/>
        <v>#DIV/0!</v>
      </c>
      <c r="AI344" s="116"/>
      <c r="AJ344" s="116"/>
      <c r="AK344" s="183">
        <f>AK356+AK363+AK365+AK400</f>
        <v>0</v>
      </c>
      <c r="AL344" s="116"/>
      <c r="AM344" s="116"/>
      <c r="AN344" s="116"/>
      <c r="AO344" s="116"/>
      <c r="AP344" s="116"/>
      <c r="AQ344" s="116"/>
      <c r="AR344" s="116"/>
      <c r="AS344" s="116"/>
      <c r="AT344" s="116"/>
      <c r="AU344" s="116">
        <f>AV344</f>
        <v>0</v>
      </c>
      <c r="AV344" s="552">
        <f>AW344+AX344+AY344+AZ344</f>
        <v>0</v>
      </c>
      <c r="AW344" s="116">
        <f>AW356+AW363+AW365+AW400</f>
        <v>0</v>
      </c>
      <c r="AX344" s="116">
        <f>AX356+AX363+AX365+AX400</f>
        <v>0</v>
      </c>
      <c r="AY344" s="116">
        <f>AY356+AY363+AY365+AY400</f>
        <v>0</v>
      </c>
      <c r="AZ344" s="116">
        <f>AZ356+AZ363+AZ365+AZ400</f>
        <v>0</v>
      </c>
      <c r="BA344" s="102">
        <f t="shared" ref="BA344:BA406" si="262">BB344+BC344+BD344</f>
        <v>0</v>
      </c>
      <c r="BB344" s="24"/>
      <c r="BC344" s="24"/>
      <c r="BD344" s="24"/>
      <c r="BE344" s="24">
        <f t="shared" ref="BE344:BE405" si="263">BF344+BG344+BH344</f>
        <v>0</v>
      </c>
      <c r="BF344" s="116">
        <f>E344</f>
        <v>0</v>
      </c>
      <c r="BG344" s="24"/>
      <c r="BH344" s="24"/>
      <c r="BI344" s="183">
        <f>BJ344+BK344+BL344+BM344</f>
        <v>0</v>
      </c>
      <c r="BJ344" s="116">
        <f>BJ356+BJ363+BJ365+BJ400</f>
        <v>0</v>
      </c>
      <c r="BK344" s="116">
        <f>BK356+BK363+BK365+BK400</f>
        <v>0</v>
      </c>
      <c r="BL344" s="116">
        <f>BL356+BL363+BL365+BL400</f>
        <v>0</v>
      </c>
      <c r="BM344" s="116">
        <f>BM356+BM363+BM365+BM400</f>
        <v>0</v>
      </c>
      <c r="BN344" s="24"/>
      <c r="BO344" s="183">
        <f>BP344+BQ344+BR344+BS344</f>
        <v>0</v>
      </c>
      <c r="BP344" s="116">
        <f>BP356+BP363+BP365+BP400</f>
        <v>0</v>
      </c>
      <c r="BQ344" s="116">
        <f>BQ356+BQ363+BQ365+BQ400</f>
        <v>0</v>
      </c>
      <c r="BR344" s="116">
        <f>BR356+BR363+BR365+BR400</f>
        <v>0</v>
      </c>
      <c r="BS344" s="116">
        <f>BS356+BS363+BS365+BS400</f>
        <v>0</v>
      </c>
      <c r="BT344" s="195">
        <f t="shared" si="258"/>
        <v>0</v>
      </c>
      <c r="BU344" s="195"/>
      <c r="BV344" s="183">
        <f>BW344+BX344+BY344+BZ344</f>
        <v>0</v>
      </c>
      <c r="BW344" s="116">
        <f>BW356+BW363+BW365+BW400</f>
        <v>0</v>
      </c>
      <c r="BX344" s="116">
        <f>BX356+BX363+BX365+BX400</f>
        <v>0</v>
      </c>
      <c r="BY344" s="116">
        <f>BY356+BY363+BY365+BY400</f>
        <v>0</v>
      </c>
      <c r="BZ344" s="116">
        <f>BZ356+BZ363+BZ365+BZ400</f>
        <v>0</v>
      </c>
      <c r="CA344" s="24">
        <f>CB344+CC344+CD344</f>
        <v>0</v>
      </c>
      <c r="CB344" s="183"/>
      <c r="CC344" s="195"/>
      <c r="CD344" s="195"/>
      <c r="CE344" s="24">
        <f>CF344+CH344+CI344</f>
        <v>0</v>
      </c>
      <c r="CF344" s="183">
        <f>BW344</f>
        <v>0</v>
      </c>
      <c r="CG344" s="183"/>
      <c r="CH344" s="195">
        <f t="shared" si="259"/>
        <v>0</v>
      </c>
      <c r="CI344" s="195"/>
      <c r="CJ344" s="24"/>
      <c r="CK344" s="183">
        <f>CL344+CM344+CN344+CO344</f>
        <v>0</v>
      </c>
      <c r="CL344" s="116">
        <f>CL356+CL363+CL365+CL400</f>
        <v>0</v>
      </c>
      <c r="CM344" s="116">
        <f>CM356+CM363+CM365+CM400</f>
        <v>0</v>
      </c>
      <c r="CN344" s="116">
        <f>CN356+CN363+CN365+CN400</f>
        <v>0</v>
      </c>
      <c r="CO344" s="116">
        <f>CO356+CO363+CO365+CO400</f>
        <v>0</v>
      </c>
    </row>
    <row r="345" spans="1:12248" s="34" customFormat="1" ht="24.75" customHeight="1" x14ac:dyDescent="0.2">
      <c r="B345" s="206"/>
      <c r="C345" s="111" t="s">
        <v>37</v>
      </c>
      <c r="D345" s="248"/>
      <c r="E345" s="248"/>
      <c r="F345" s="248"/>
      <c r="G345" s="248"/>
      <c r="H345" s="248"/>
      <c r="I345" s="248"/>
      <c r="J345" s="21"/>
      <c r="K345" s="21"/>
      <c r="L345" s="21"/>
      <c r="M345" s="248"/>
      <c r="N345" s="21"/>
      <c r="O345" s="21"/>
      <c r="P345" s="21"/>
      <c r="Q345" s="21"/>
      <c r="R345" s="21"/>
      <c r="S345" s="248"/>
      <c r="T345" s="21"/>
      <c r="U345" s="21"/>
      <c r="V345" s="629"/>
      <c r="W345" s="248"/>
      <c r="X345" s="629"/>
      <c r="Y345" s="21"/>
      <c r="Z345" s="629"/>
      <c r="AA345" s="21"/>
      <c r="AB345" s="21"/>
      <c r="AC345" s="248"/>
      <c r="AD345" s="575"/>
      <c r="AE345" s="21"/>
      <c r="AF345" s="622"/>
      <c r="AG345" s="248"/>
      <c r="AH345" s="622"/>
      <c r="AI345" s="21"/>
      <c r="AJ345" s="21"/>
      <c r="AK345" s="248"/>
      <c r="AL345" s="21"/>
      <c r="AM345" s="21"/>
      <c r="AN345" s="21"/>
      <c r="AO345" s="21"/>
      <c r="AP345" s="21"/>
      <c r="AQ345" s="21"/>
      <c r="AR345" s="21"/>
      <c r="AS345" s="21"/>
      <c r="AT345" s="21"/>
      <c r="AU345" s="559"/>
      <c r="AV345" s="21"/>
      <c r="AW345" s="21"/>
      <c r="AX345" s="21"/>
      <c r="AY345" s="21"/>
      <c r="AZ345" s="21"/>
      <c r="BA345" s="102"/>
      <c r="BB345" s="21"/>
      <c r="BC345" s="21"/>
      <c r="BD345" s="21"/>
      <c r="BE345" s="21"/>
      <c r="BF345" s="21"/>
      <c r="BG345" s="21"/>
      <c r="BH345" s="21"/>
      <c r="BI345" s="21"/>
      <c r="BJ345" s="248"/>
      <c r="BK345" s="248"/>
      <c r="BL345" s="248"/>
      <c r="BM345" s="248"/>
      <c r="BN345" s="21"/>
      <c r="BO345" s="21"/>
      <c r="BP345" s="248"/>
      <c r="BQ345" s="248"/>
      <c r="BR345" s="248"/>
      <c r="BS345" s="248"/>
      <c r="BT345" s="248">
        <f t="shared" si="258"/>
        <v>0</v>
      </c>
      <c r="BU345" s="248"/>
      <c r="BV345" s="21"/>
      <c r="BW345" s="248"/>
      <c r="BX345" s="248"/>
      <c r="BY345" s="248"/>
      <c r="BZ345" s="248"/>
      <c r="CA345" s="21"/>
      <c r="CB345" s="248"/>
      <c r="CC345" s="248"/>
      <c r="CD345" s="248"/>
      <c r="CE345" s="21"/>
      <c r="CF345" s="248"/>
      <c r="CG345" s="248"/>
      <c r="CH345" s="248"/>
      <c r="CI345" s="248"/>
      <c r="CJ345" s="21"/>
      <c r="CK345" s="21"/>
      <c r="CL345" s="248"/>
      <c r="CM345" s="248"/>
      <c r="CN345" s="248"/>
      <c r="CO345" s="248"/>
    </row>
    <row r="346" spans="1:12248" s="22" customFormat="1" ht="155.25" hidden="1" customHeight="1" x14ac:dyDescent="0.25">
      <c r="B346" s="206" t="s">
        <v>34</v>
      </c>
      <c r="C346" s="111" t="s">
        <v>38</v>
      </c>
      <c r="D346" s="193">
        <f>E346+F346+G346+H346</f>
        <v>0</v>
      </c>
      <c r="E346" s="193">
        <f>E348+E349</f>
        <v>0</v>
      </c>
      <c r="F346" s="193">
        <f>F348+F349</f>
        <v>0</v>
      </c>
      <c r="G346" s="194"/>
      <c r="H346" s="194"/>
      <c r="I346" s="193"/>
      <c r="J346" s="307"/>
      <c r="K346" s="112">
        <f>K348+K349</f>
        <v>0</v>
      </c>
      <c r="L346" s="307"/>
      <c r="M346" s="193">
        <f>M348+M349</f>
        <v>0</v>
      </c>
      <c r="N346" s="307"/>
      <c r="O346" s="307"/>
      <c r="P346" s="307"/>
      <c r="Q346" s="307"/>
      <c r="R346" s="307"/>
      <c r="S346" s="193"/>
      <c r="T346" s="307"/>
      <c r="U346" s="112"/>
      <c r="V346" s="629"/>
      <c r="W346" s="193"/>
      <c r="X346" s="629" t="e">
        <f t="shared" si="238"/>
        <v>#DIV/0!</v>
      </c>
      <c r="Y346" s="307"/>
      <c r="Z346" s="629"/>
      <c r="AA346" s="307"/>
      <c r="AB346" s="307"/>
      <c r="AC346" s="193">
        <f t="shared" si="260"/>
        <v>0</v>
      </c>
      <c r="AD346" s="575" t="e">
        <f t="shared" si="261"/>
        <v>#DIV/0!</v>
      </c>
      <c r="AE346" s="112">
        <f>AE348+AE349</f>
        <v>0</v>
      </c>
      <c r="AF346" s="622"/>
      <c r="AG346" s="193"/>
      <c r="AH346" s="622" t="e">
        <f t="shared" si="241"/>
        <v>#DIV/0!</v>
      </c>
      <c r="AI346" s="307"/>
      <c r="AJ346" s="307"/>
      <c r="AK346" s="193"/>
      <c r="AL346" s="307"/>
      <c r="AM346" s="307"/>
      <c r="AN346" s="307"/>
      <c r="AO346" s="307"/>
      <c r="AP346" s="307"/>
      <c r="AQ346" s="307"/>
      <c r="AR346" s="307"/>
      <c r="AS346" s="307"/>
      <c r="AT346" s="307"/>
      <c r="AU346" s="112">
        <f>AV346</f>
        <v>0</v>
      </c>
      <c r="AV346" s="112">
        <f>AW346+AX346+AY346+AZ346</f>
        <v>0</v>
      </c>
      <c r="AW346" s="112">
        <f>AW348+AW349</f>
        <v>0</v>
      </c>
      <c r="AX346" s="112">
        <f>AX348+AX349</f>
        <v>0</v>
      </c>
      <c r="AY346" s="307"/>
      <c r="AZ346" s="307"/>
      <c r="BA346" s="128">
        <f t="shared" si="262"/>
        <v>0</v>
      </c>
      <c r="BB346" s="307"/>
      <c r="BC346" s="307"/>
      <c r="BD346" s="307"/>
      <c r="BE346" s="112">
        <f t="shared" si="263"/>
        <v>0</v>
      </c>
      <c r="BF346" s="112">
        <f t="shared" ref="BF346:BF377" si="264">E346</f>
        <v>0</v>
      </c>
      <c r="BG346" s="307"/>
      <c r="BH346" s="307"/>
      <c r="BI346" s="112">
        <f>BJ346+BK346+BL346+BM346</f>
        <v>0</v>
      </c>
      <c r="BJ346" s="193">
        <f>BJ348</f>
        <v>0</v>
      </c>
      <c r="BK346" s="193"/>
      <c r="BL346" s="194"/>
      <c r="BM346" s="194"/>
      <c r="BN346" s="112"/>
      <c r="BO346" s="112">
        <f>BP346+BQ346+BR346+BS346</f>
        <v>0</v>
      </c>
      <c r="BP346" s="193">
        <f>BP348</f>
        <v>0</v>
      </c>
      <c r="BQ346" s="193"/>
      <c r="BR346" s="194"/>
      <c r="BS346" s="194"/>
      <c r="BT346" s="194">
        <f t="shared" si="258"/>
        <v>0</v>
      </c>
      <c r="BU346" s="194"/>
      <c r="BV346" s="112">
        <f>BW346+BX346+BY346+BZ346</f>
        <v>0</v>
      </c>
      <c r="BW346" s="193">
        <f>BW348</f>
        <v>0</v>
      </c>
      <c r="BX346" s="193"/>
      <c r="BY346" s="194"/>
      <c r="BZ346" s="194"/>
      <c r="CA346" s="112">
        <f t="shared" ref="CA346:CA410" si="265">CB346+CC346+CD346</f>
        <v>0</v>
      </c>
      <c r="CB346" s="193">
        <f>CB347</f>
        <v>0</v>
      </c>
      <c r="CC346" s="194"/>
      <c r="CD346" s="194"/>
      <c r="CE346" s="112">
        <f t="shared" ref="CE346:CE410" si="266">CF346+CH346+CI346</f>
        <v>0</v>
      </c>
      <c r="CF346" s="193">
        <f>CF347</f>
        <v>0</v>
      </c>
      <c r="CG346" s="193"/>
      <c r="CH346" s="194">
        <f t="shared" si="259"/>
        <v>0</v>
      </c>
      <c r="CI346" s="194"/>
      <c r="CJ346" s="112"/>
      <c r="CK346" s="112">
        <f>CL346+CM346+CN346+CO346</f>
        <v>0</v>
      </c>
      <c r="CL346" s="193">
        <f>CL348</f>
        <v>0</v>
      </c>
      <c r="CM346" s="193"/>
      <c r="CN346" s="194"/>
      <c r="CO346" s="194"/>
    </row>
    <row r="347" spans="1:12248" s="22" customFormat="1" ht="41.25" hidden="1" customHeight="1" x14ac:dyDescent="0.25">
      <c r="B347" s="206"/>
      <c r="C347" s="111" t="s">
        <v>31</v>
      </c>
      <c r="D347" s="193">
        <f>E347+F347+G347+H347</f>
        <v>0</v>
      </c>
      <c r="E347" s="193">
        <f>SUM(E348:E350)</f>
        <v>0</v>
      </c>
      <c r="F347" s="193">
        <f>SUM(F348:F350)</f>
        <v>0</v>
      </c>
      <c r="G347" s="194"/>
      <c r="H347" s="194"/>
      <c r="I347" s="193"/>
      <c r="J347" s="307"/>
      <c r="K347" s="112">
        <f>SUM(K348:K350)</f>
        <v>0</v>
      </c>
      <c r="L347" s="307"/>
      <c r="M347" s="193">
        <f>SUM(M348:M350)</f>
        <v>0</v>
      </c>
      <c r="N347" s="307"/>
      <c r="O347" s="307"/>
      <c r="P347" s="307"/>
      <c r="Q347" s="307"/>
      <c r="R347" s="307"/>
      <c r="S347" s="193"/>
      <c r="T347" s="307"/>
      <c r="U347" s="112"/>
      <c r="V347" s="629"/>
      <c r="W347" s="193"/>
      <c r="X347" s="629" t="e">
        <f t="shared" si="238"/>
        <v>#DIV/0!</v>
      </c>
      <c r="Y347" s="307"/>
      <c r="Z347" s="629"/>
      <c r="AA347" s="307"/>
      <c r="AB347" s="307"/>
      <c r="AC347" s="193">
        <f t="shared" si="260"/>
        <v>0</v>
      </c>
      <c r="AD347" s="575" t="e">
        <f t="shared" si="261"/>
        <v>#DIV/0!</v>
      </c>
      <c r="AE347" s="112">
        <f>SUM(AE348:AE350)</f>
        <v>0</v>
      </c>
      <c r="AF347" s="622"/>
      <c r="AG347" s="193"/>
      <c r="AH347" s="622" t="e">
        <f t="shared" si="241"/>
        <v>#DIV/0!</v>
      </c>
      <c r="AI347" s="307"/>
      <c r="AJ347" s="307"/>
      <c r="AK347" s="193"/>
      <c r="AL347" s="307"/>
      <c r="AM347" s="307"/>
      <c r="AN347" s="307"/>
      <c r="AO347" s="307"/>
      <c r="AP347" s="307"/>
      <c r="AQ347" s="307"/>
      <c r="AR347" s="307"/>
      <c r="AS347" s="307"/>
      <c r="AT347" s="307"/>
      <c r="AU347" s="112">
        <f>AV347</f>
        <v>0</v>
      </c>
      <c r="AV347" s="112">
        <f>AW347+AX347+AY347+AZ347</f>
        <v>0</v>
      </c>
      <c r="AW347" s="112">
        <f>SUM(AW348:AW350)</f>
        <v>0</v>
      </c>
      <c r="AX347" s="112">
        <f>SUM(AX348:AX350)</f>
        <v>0</v>
      </c>
      <c r="AY347" s="307"/>
      <c r="AZ347" s="307"/>
      <c r="BA347" s="128">
        <f t="shared" si="262"/>
        <v>0</v>
      </c>
      <c r="BB347" s="307"/>
      <c r="BC347" s="307"/>
      <c r="BD347" s="307"/>
      <c r="BE347" s="112">
        <f t="shared" si="263"/>
        <v>0</v>
      </c>
      <c r="BF347" s="112">
        <f t="shared" si="264"/>
        <v>0</v>
      </c>
      <c r="BG347" s="307"/>
      <c r="BH347" s="307"/>
      <c r="BI347" s="112">
        <f>BJ347+BK347+BL347+BM347</f>
        <v>0</v>
      </c>
      <c r="BJ347" s="193">
        <v>0</v>
      </c>
      <c r="BK347" s="193"/>
      <c r="BL347" s="194"/>
      <c r="BM347" s="194"/>
      <c r="BN347" s="112"/>
      <c r="BO347" s="112">
        <f>BP347+BQ347+BR347+BS347</f>
        <v>0</v>
      </c>
      <c r="BP347" s="193">
        <v>0</v>
      </c>
      <c r="BQ347" s="193"/>
      <c r="BR347" s="194"/>
      <c r="BS347" s="194"/>
      <c r="BT347" s="194">
        <f t="shared" si="258"/>
        <v>0</v>
      </c>
      <c r="BU347" s="194"/>
      <c r="BV347" s="112">
        <f>BW347+BX347+BY347+BZ347</f>
        <v>0</v>
      </c>
      <c r="BW347" s="193">
        <v>0</v>
      </c>
      <c r="BX347" s="193"/>
      <c r="BY347" s="194"/>
      <c r="BZ347" s="194"/>
      <c r="CA347" s="112">
        <f t="shared" si="265"/>
        <v>0</v>
      </c>
      <c r="CB347" s="193">
        <f>CF347-BW347</f>
        <v>0</v>
      </c>
      <c r="CC347" s="194"/>
      <c r="CD347" s="194"/>
      <c r="CE347" s="112">
        <f t="shared" si="266"/>
        <v>0</v>
      </c>
      <c r="CF347" s="193">
        <v>0</v>
      </c>
      <c r="CG347" s="193"/>
      <c r="CH347" s="194">
        <f t="shared" si="259"/>
        <v>0</v>
      </c>
      <c r="CI347" s="194"/>
      <c r="CJ347" s="112"/>
      <c r="CK347" s="112">
        <f>CL347+CM347+CN347+CO347</f>
        <v>0</v>
      </c>
      <c r="CL347" s="193">
        <v>0</v>
      </c>
      <c r="CM347" s="193"/>
      <c r="CN347" s="194"/>
      <c r="CO347" s="194"/>
    </row>
    <row r="348" spans="1:12248" s="39" customFormat="1" ht="24" hidden="1" customHeight="1" x14ac:dyDescent="0.25">
      <c r="B348" s="209"/>
      <c r="C348" s="124" t="s">
        <v>39</v>
      </c>
      <c r="D348" s="188">
        <f>E348</f>
        <v>0</v>
      </c>
      <c r="E348" s="188">
        <v>0</v>
      </c>
      <c r="F348" s="188"/>
      <c r="G348" s="189"/>
      <c r="H348" s="189"/>
      <c r="I348" s="188"/>
      <c r="J348" s="37"/>
      <c r="K348" s="130">
        <v>0</v>
      </c>
      <c r="L348" s="37"/>
      <c r="M348" s="188"/>
      <c r="N348" s="37"/>
      <c r="O348" s="37"/>
      <c r="P348" s="37"/>
      <c r="Q348" s="37"/>
      <c r="R348" s="37"/>
      <c r="S348" s="188"/>
      <c r="T348" s="37"/>
      <c r="U348" s="130"/>
      <c r="V348" s="629"/>
      <c r="W348" s="188"/>
      <c r="X348" s="629" t="e">
        <f t="shared" si="238"/>
        <v>#DIV/0!</v>
      </c>
      <c r="Y348" s="37"/>
      <c r="Z348" s="629"/>
      <c r="AA348" s="37"/>
      <c r="AB348" s="37"/>
      <c r="AC348" s="188">
        <f t="shared" si="260"/>
        <v>0</v>
      </c>
      <c r="AD348" s="575" t="e">
        <f t="shared" si="261"/>
        <v>#DIV/0!</v>
      </c>
      <c r="AE348" s="130">
        <v>0</v>
      </c>
      <c r="AF348" s="622"/>
      <c r="AG348" s="188"/>
      <c r="AH348" s="622" t="e">
        <f t="shared" si="241"/>
        <v>#DIV/0!</v>
      </c>
      <c r="AI348" s="37"/>
      <c r="AJ348" s="37"/>
      <c r="AK348" s="188"/>
      <c r="AL348" s="37"/>
      <c r="AM348" s="37"/>
      <c r="AN348" s="37"/>
      <c r="AO348" s="37"/>
      <c r="AP348" s="37"/>
      <c r="AQ348" s="37"/>
      <c r="AR348" s="37"/>
      <c r="AS348" s="37"/>
      <c r="AT348" s="37"/>
      <c r="AU348" s="130">
        <f>AV348</f>
        <v>0</v>
      </c>
      <c r="AV348" s="130">
        <f>AW348</f>
        <v>0</v>
      </c>
      <c r="AW348" s="130">
        <v>0</v>
      </c>
      <c r="AX348" s="130"/>
      <c r="AY348" s="37"/>
      <c r="AZ348" s="37"/>
      <c r="BA348" s="128">
        <f t="shared" si="262"/>
        <v>0</v>
      </c>
      <c r="BB348" s="37"/>
      <c r="BC348" s="37"/>
      <c r="BD348" s="37"/>
      <c r="BE348" s="130">
        <f t="shared" si="263"/>
        <v>0</v>
      </c>
      <c r="BF348" s="130">
        <f t="shared" si="264"/>
        <v>0</v>
      </c>
      <c r="BG348" s="37"/>
      <c r="BH348" s="37"/>
      <c r="BI348" s="130">
        <f>BJ348</f>
        <v>0</v>
      </c>
      <c r="BJ348" s="188">
        <v>0</v>
      </c>
      <c r="BK348" s="188"/>
      <c r="BL348" s="189"/>
      <c r="BM348" s="189"/>
      <c r="BN348" s="130"/>
      <c r="BO348" s="130">
        <f>BP348</f>
        <v>0</v>
      </c>
      <c r="BP348" s="188">
        <v>0</v>
      </c>
      <c r="BQ348" s="188"/>
      <c r="BR348" s="189"/>
      <c r="BS348" s="189"/>
      <c r="BT348" s="189">
        <f t="shared" si="258"/>
        <v>0</v>
      </c>
      <c r="BU348" s="189"/>
      <c r="BV348" s="130">
        <f>BW348</f>
        <v>0</v>
      </c>
      <c r="BW348" s="188">
        <v>0</v>
      </c>
      <c r="BX348" s="188"/>
      <c r="BY348" s="189"/>
      <c r="BZ348" s="189"/>
      <c r="CA348" s="130">
        <f t="shared" si="265"/>
        <v>0</v>
      </c>
      <c r="CB348" s="188"/>
      <c r="CC348" s="189"/>
      <c r="CD348" s="189"/>
      <c r="CE348" s="130">
        <f t="shared" si="266"/>
        <v>0</v>
      </c>
      <c r="CF348" s="188">
        <f t="shared" ref="CF348:CF412" si="267">BW348</f>
        <v>0</v>
      </c>
      <c r="CG348" s="188"/>
      <c r="CH348" s="189">
        <f t="shared" si="259"/>
        <v>0</v>
      </c>
      <c r="CI348" s="189"/>
      <c r="CJ348" s="130"/>
      <c r="CK348" s="130">
        <f>CL348</f>
        <v>0</v>
      </c>
      <c r="CL348" s="188">
        <v>0</v>
      </c>
      <c r="CM348" s="188"/>
      <c r="CN348" s="189"/>
      <c r="CO348" s="189"/>
    </row>
    <row r="349" spans="1:12248" s="39" customFormat="1" ht="30.75" hidden="1" customHeight="1" x14ac:dyDescent="0.25">
      <c r="B349" s="209"/>
      <c r="C349" s="124" t="s">
        <v>40</v>
      </c>
      <c r="D349" s="188">
        <f>E349</f>
        <v>0</v>
      </c>
      <c r="E349" s="188">
        <v>0</v>
      </c>
      <c r="F349" s="188"/>
      <c r="G349" s="189"/>
      <c r="H349" s="189"/>
      <c r="I349" s="188"/>
      <c r="J349" s="37"/>
      <c r="K349" s="130">
        <v>0</v>
      </c>
      <c r="L349" s="37"/>
      <c r="M349" s="188"/>
      <c r="N349" s="37"/>
      <c r="O349" s="37"/>
      <c r="P349" s="37"/>
      <c r="Q349" s="37"/>
      <c r="R349" s="37"/>
      <c r="S349" s="188"/>
      <c r="T349" s="37"/>
      <c r="U349" s="130"/>
      <c r="V349" s="629"/>
      <c r="W349" s="188"/>
      <c r="X349" s="629" t="e">
        <f t="shared" si="238"/>
        <v>#DIV/0!</v>
      </c>
      <c r="Y349" s="37"/>
      <c r="Z349" s="629"/>
      <c r="AA349" s="37"/>
      <c r="AB349" s="37"/>
      <c r="AC349" s="188">
        <f t="shared" si="260"/>
        <v>0</v>
      </c>
      <c r="AD349" s="575" t="e">
        <f t="shared" si="261"/>
        <v>#DIV/0!</v>
      </c>
      <c r="AE349" s="130">
        <v>0</v>
      </c>
      <c r="AF349" s="622"/>
      <c r="AG349" s="188"/>
      <c r="AH349" s="622" t="e">
        <f t="shared" si="241"/>
        <v>#DIV/0!</v>
      </c>
      <c r="AI349" s="37"/>
      <c r="AJ349" s="37"/>
      <c r="AK349" s="188"/>
      <c r="AL349" s="37"/>
      <c r="AM349" s="37"/>
      <c r="AN349" s="37"/>
      <c r="AO349" s="37"/>
      <c r="AP349" s="37"/>
      <c r="AQ349" s="37"/>
      <c r="AR349" s="37"/>
      <c r="AS349" s="37"/>
      <c r="AT349" s="37"/>
      <c r="AU349" s="130"/>
      <c r="AV349" s="130">
        <f>AW349</f>
        <v>0</v>
      </c>
      <c r="AW349" s="130">
        <v>0</v>
      </c>
      <c r="AX349" s="130"/>
      <c r="AY349" s="37"/>
      <c r="AZ349" s="37"/>
      <c r="BA349" s="128">
        <f t="shared" si="262"/>
        <v>0</v>
      </c>
      <c r="BB349" s="37"/>
      <c r="BC349" s="37"/>
      <c r="BD349" s="37"/>
      <c r="BE349" s="130">
        <f t="shared" si="263"/>
        <v>0</v>
      </c>
      <c r="BF349" s="130">
        <f t="shared" si="264"/>
        <v>0</v>
      </c>
      <c r="BG349" s="37"/>
      <c r="BH349" s="37"/>
      <c r="BI349" s="37"/>
      <c r="BJ349" s="189"/>
      <c r="BK349" s="189"/>
      <c r="BL349" s="189"/>
      <c r="BM349" s="189"/>
      <c r="BN349" s="37"/>
      <c r="BO349" s="37"/>
      <c r="BP349" s="189"/>
      <c r="BQ349" s="189"/>
      <c r="BR349" s="189"/>
      <c r="BS349" s="189"/>
      <c r="BT349" s="189">
        <f t="shared" si="258"/>
        <v>0</v>
      </c>
      <c r="BU349" s="189"/>
      <c r="BV349" s="37"/>
      <c r="BW349" s="189"/>
      <c r="BX349" s="189"/>
      <c r="BY349" s="189"/>
      <c r="BZ349" s="189"/>
      <c r="CA349" s="37">
        <f t="shared" si="265"/>
        <v>0</v>
      </c>
      <c r="CB349" s="189"/>
      <c r="CC349" s="189"/>
      <c r="CD349" s="189"/>
      <c r="CE349" s="37">
        <f t="shared" si="266"/>
        <v>0</v>
      </c>
      <c r="CF349" s="189">
        <f t="shared" si="267"/>
        <v>0</v>
      </c>
      <c r="CG349" s="189"/>
      <c r="CH349" s="189">
        <f t="shared" si="259"/>
        <v>0</v>
      </c>
      <c r="CI349" s="189"/>
      <c r="CJ349" s="37"/>
      <c r="CK349" s="37"/>
      <c r="CL349" s="189"/>
      <c r="CM349" s="189"/>
      <c r="CN349" s="189"/>
      <c r="CO349" s="189"/>
    </row>
    <row r="350" spans="1:12248" s="39" customFormat="1" ht="60.75" hidden="1" customHeight="1" x14ac:dyDescent="0.25">
      <c r="B350" s="209"/>
      <c r="C350" s="124" t="s">
        <v>43</v>
      </c>
      <c r="D350" s="188">
        <f>E350</f>
        <v>0</v>
      </c>
      <c r="E350" s="189"/>
      <c r="F350" s="189"/>
      <c r="G350" s="189"/>
      <c r="H350" s="189"/>
      <c r="I350" s="188"/>
      <c r="J350" s="37"/>
      <c r="K350" s="37"/>
      <c r="L350" s="37"/>
      <c r="M350" s="188"/>
      <c r="N350" s="37"/>
      <c r="O350" s="37"/>
      <c r="P350" s="37"/>
      <c r="Q350" s="37"/>
      <c r="R350" s="37"/>
      <c r="S350" s="188"/>
      <c r="T350" s="37"/>
      <c r="U350" s="37"/>
      <c r="V350" s="629"/>
      <c r="W350" s="188"/>
      <c r="X350" s="629" t="e">
        <f t="shared" si="238"/>
        <v>#DIV/0!</v>
      </c>
      <c r="Y350" s="37"/>
      <c r="Z350" s="629"/>
      <c r="AA350" s="37"/>
      <c r="AB350" s="37"/>
      <c r="AC350" s="188">
        <f t="shared" si="260"/>
        <v>0</v>
      </c>
      <c r="AD350" s="575" t="e">
        <f t="shared" si="261"/>
        <v>#DIV/0!</v>
      </c>
      <c r="AE350" s="37"/>
      <c r="AF350" s="622"/>
      <c r="AG350" s="188"/>
      <c r="AH350" s="622" t="e">
        <f t="shared" si="241"/>
        <v>#DIV/0!</v>
      </c>
      <c r="AI350" s="37"/>
      <c r="AJ350" s="37"/>
      <c r="AK350" s="188"/>
      <c r="AL350" s="37"/>
      <c r="AM350" s="37"/>
      <c r="AN350" s="37"/>
      <c r="AO350" s="37"/>
      <c r="AP350" s="37"/>
      <c r="AQ350" s="37"/>
      <c r="AR350" s="37"/>
      <c r="AS350" s="37"/>
      <c r="AT350" s="37"/>
      <c r="AU350" s="130"/>
      <c r="AV350" s="130">
        <f>AW350</f>
        <v>0</v>
      </c>
      <c r="AW350" s="37"/>
      <c r="AX350" s="37"/>
      <c r="AY350" s="37"/>
      <c r="AZ350" s="37"/>
      <c r="BA350" s="128">
        <f t="shared" si="262"/>
        <v>0</v>
      </c>
      <c r="BB350" s="37"/>
      <c r="BC350" s="37"/>
      <c r="BD350" s="37"/>
      <c r="BE350" s="130">
        <f t="shared" si="263"/>
        <v>0</v>
      </c>
      <c r="BF350" s="37">
        <f t="shared" si="264"/>
        <v>0</v>
      </c>
      <c r="BG350" s="37"/>
      <c r="BH350" s="37"/>
      <c r="BI350" s="37"/>
      <c r="BJ350" s="189"/>
      <c r="BK350" s="189"/>
      <c r="BL350" s="189"/>
      <c r="BM350" s="189"/>
      <c r="BN350" s="37"/>
      <c r="BO350" s="37"/>
      <c r="BP350" s="189"/>
      <c r="BQ350" s="189"/>
      <c r="BR350" s="189"/>
      <c r="BS350" s="189"/>
      <c r="BT350" s="189">
        <f t="shared" si="258"/>
        <v>0</v>
      </c>
      <c r="BU350" s="189"/>
      <c r="BV350" s="37"/>
      <c r="BW350" s="189"/>
      <c r="BX350" s="189"/>
      <c r="BY350" s="189"/>
      <c r="BZ350" s="189"/>
      <c r="CA350" s="37">
        <f t="shared" si="265"/>
        <v>0</v>
      </c>
      <c r="CB350" s="189"/>
      <c r="CC350" s="189"/>
      <c r="CD350" s="189"/>
      <c r="CE350" s="37">
        <f t="shared" si="266"/>
        <v>0</v>
      </c>
      <c r="CF350" s="189">
        <f t="shared" si="267"/>
        <v>0</v>
      </c>
      <c r="CG350" s="189"/>
      <c r="CH350" s="189">
        <f t="shared" si="259"/>
        <v>0</v>
      </c>
      <c r="CI350" s="189"/>
      <c r="CJ350" s="37"/>
      <c r="CK350" s="37"/>
      <c r="CL350" s="189"/>
      <c r="CM350" s="189"/>
      <c r="CN350" s="189"/>
      <c r="CO350" s="189"/>
    </row>
    <row r="351" spans="1:12248" s="22" customFormat="1" ht="116.25" hidden="1" customHeight="1" x14ac:dyDescent="0.25">
      <c r="B351" s="206" t="s">
        <v>62</v>
      </c>
      <c r="C351" s="111" t="s">
        <v>41</v>
      </c>
      <c r="D351" s="193" t="e">
        <f>E351+F351+G351+H351</f>
        <v>#REF!</v>
      </c>
      <c r="E351" s="193" t="e">
        <f>E352+E356</f>
        <v>#REF!</v>
      </c>
      <c r="F351" s="193"/>
      <c r="G351" s="194"/>
      <c r="H351" s="194"/>
      <c r="I351" s="193"/>
      <c r="J351" s="307"/>
      <c r="K351" s="112" t="e">
        <f>K352+K356</f>
        <v>#REF!</v>
      </c>
      <c r="L351" s="307"/>
      <c r="M351" s="193"/>
      <c r="N351" s="307"/>
      <c r="O351" s="307"/>
      <c r="P351" s="307"/>
      <c r="Q351" s="307"/>
      <c r="R351" s="307"/>
      <c r="S351" s="193"/>
      <c r="T351" s="307"/>
      <c r="U351" s="112"/>
      <c r="V351" s="629"/>
      <c r="W351" s="193"/>
      <c r="X351" s="629" t="e">
        <f t="shared" si="238"/>
        <v>#DIV/0!</v>
      </c>
      <c r="Y351" s="307"/>
      <c r="Z351" s="629"/>
      <c r="AA351" s="307"/>
      <c r="AB351" s="307"/>
      <c r="AC351" s="193" t="e">
        <f t="shared" si="260"/>
        <v>#REF!</v>
      </c>
      <c r="AD351" s="575" t="e">
        <f t="shared" si="261"/>
        <v>#REF!</v>
      </c>
      <c r="AE351" s="112" t="e">
        <f>AE352+AE356</f>
        <v>#REF!</v>
      </c>
      <c r="AF351" s="622"/>
      <c r="AG351" s="193"/>
      <c r="AH351" s="622" t="e">
        <f t="shared" si="241"/>
        <v>#DIV/0!</v>
      </c>
      <c r="AI351" s="307"/>
      <c r="AJ351" s="307"/>
      <c r="AK351" s="193"/>
      <c r="AL351" s="307"/>
      <c r="AM351" s="307"/>
      <c r="AN351" s="307"/>
      <c r="AO351" s="307"/>
      <c r="AP351" s="307"/>
      <c r="AQ351" s="307"/>
      <c r="AR351" s="307"/>
      <c r="AS351" s="307"/>
      <c r="AT351" s="307"/>
      <c r="AU351" s="112" t="e">
        <f>AV351</f>
        <v>#REF!</v>
      </c>
      <c r="AV351" s="112" t="e">
        <f>AW351+AX351+AY351+AZ351</f>
        <v>#REF!</v>
      </c>
      <c r="AW351" s="112" t="e">
        <f>AW352+AW356</f>
        <v>#REF!</v>
      </c>
      <c r="AX351" s="112"/>
      <c r="AY351" s="307"/>
      <c r="AZ351" s="307"/>
      <c r="BA351" s="128">
        <f t="shared" si="262"/>
        <v>0</v>
      </c>
      <c r="BB351" s="307"/>
      <c r="BC351" s="307"/>
      <c r="BD351" s="307"/>
      <c r="BE351" s="112" t="e">
        <f t="shared" si="263"/>
        <v>#REF!</v>
      </c>
      <c r="BF351" s="112" t="e">
        <f t="shared" si="264"/>
        <v>#REF!</v>
      </c>
      <c r="BG351" s="307"/>
      <c r="BH351" s="307"/>
      <c r="BI351" s="112" t="e">
        <f>BJ351+BK351+BL351+BM351</f>
        <v>#REF!</v>
      </c>
      <c r="BJ351" s="193" t="e">
        <f>BJ352+BJ356</f>
        <v>#REF!</v>
      </c>
      <c r="BK351" s="193"/>
      <c r="BL351" s="194"/>
      <c r="BM351" s="194"/>
      <c r="BN351" s="112"/>
      <c r="BO351" s="112" t="e">
        <f>BP351+BQ351+BR351+BS351</f>
        <v>#REF!</v>
      </c>
      <c r="BP351" s="193" t="e">
        <f>BP352+BP356</f>
        <v>#REF!</v>
      </c>
      <c r="BQ351" s="193"/>
      <c r="BR351" s="194"/>
      <c r="BS351" s="194"/>
      <c r="BT351" s="194">
        <f t="shared" si="258"/>
        <v>0</v>
      </c>
      <c r="BU351" s="194"/>
      <c r="BV351" s="112">
        <f>BW351+BX351+BY351+BZ351</f>
        <v>0</v>
      </c>
      <c r="BW351" s="193">
        <f>BW352+BW356</f>
        <v>0</v>
      </c>
      <c r="BX351" s="193"/>
      <c r="BY351" s="194"/>
      <c r="BZ351" s="194"/>
      <c r="CA351" s="112">
        <f t="shared" si="265"/>
        <v>0</v>
      </c>
      <c r="CB351" s="193"/>
      <c r="CC351" s="194"/>
      <c r="CD351" s="194"/>
      <c r="CE351" s="112">
        <f t="shared" si="266"/>
        <v>0</v>
      </c>
      <c r="CF351" s="193">
        <f t="shared" si="267"/>
        <v>0</v>
      </c>
      <c r="CG351" s="193"/>
      <c r="CH351" s="194">
        <f t="shared" si="259"/>
        <v>0</v>
      </c>
      <c r="CI351" s="194"/>
      <c r="CJ351" s="112"/>
      <c r="CK351" s="112">
        <f>CL351+CM351+CN351+CO351</f>
        <v>0</v>
      </c>
      <c r="CL351" s="193">
        <f>CL352+CL356</f>
        <v>0</v>
      </c>
      <c r="CM351" s="193"/>
      <c r="CN351" s="194"/>
      <c r="CO351" s="194"/>
    </row>
    <row r="352" spans="1:12248" s="22" customFormat="1" ht="41.25" hidden="1" customHeight="1" x14ac:dyDescent="0.25">
      <c r="B352" s="206"/>
      <c r="C352" s="111" t="s">
        <v>31</v>
      </c>
      <c r="D352" s="193" t="e">
        <f>E352+F352+G352+H352</f>
        <v>#REF!</v>
      </c>
      <c r="E352" s="193" t="e">
        <f>E353+E354</f>
        <v>#REF!</v>
      </c>
      <c r="F352" s="193"/>
      <c r="G352" s="194"/>
      <c r="H352" s="194"/>
      <c r="I352" s="193"/>
      <c r="J352" s="307"/>
      <c r="K352" s="112" t="e">
        <f>K353+K354</f>
        <v>#REF!</v>
      </c>
      <c r="L352" s="307"/>
      <c r="M352" s="193"/>
      <c r="N352" s="307"/>
      <c r="O352" s="307"/>
      <c r="P352" s="307"/>
      <c r="Q352" s="307"/>
      <c r="R352" s="307"/>
      <c r="S352" s="193"/>
      <c r="T352" s="307"/>
      <c r="U352" s="112"/>
      <c r="V352" s="629"/>
      <c r="W352" s="193"/>
      <c r="X352" s="629" t="e">
        <f t="shared" si="238"/>
        <v>#DIV/0!</v>
      </c>
      <c r="Y352" s="307"/>
      <c r="Z352" s="629"/>
      <c r="AA352" s="307"/>
      <c r="AB352" s="307"/>
      <c r="AC352" s="193" t="e">
        <f t="shared" si="260"/>
        <v>#REF!</v>
      </c>
      <c r="AD352" s="575" t="e">
        <f t="shared" si="261"/>
        <v>#REF!</v>
      </c>
      <c r="AE352" s="112" t="e">
        <f>AE353+AE354</f>
        <v>#REF!</v>
      </c>
      <c r="AF352" s="622"/>
      <c r="AG352" s="193"/>
      <c r="AH352" s="622" t="e">
        <f t="shared" si="241"/>
        <v>#DIV/0!</v>
      </c>
      <c r="AI352" s="307"/>
      <c r="AJ352" s="307"/>
      <c r="AK352" s="193"/>
      <c r="AL352" s="307"/>
      <c r="AM352" s="307"/>
      <c r="AN352" s="307"/>
      <c r="AO352" s="307"/>
      <c r="AP352" s="307"/>
      <c r="AQ352" s="307"/>
      <c r="AR352" s="307"/>
      <c r="AS352" s="307"/>
      <c r="AT352" s="307"/>
      <c r="AU352" s="112" t="e">
        <f>AV352</f>
        <v>#REF!</v>
      </c>
      <c r="AV352" s="112" t="e">
        <f>AW352+AX352+AY352+AZ352</f>
        <v>#REF!</v>
      </c>
      <c r="AW352" s="112" t="e">
        <f>AW353+AW354</f>
        <v>#REF!</v>
      </c>
      <c r="AX352" s="112"/>
      <c r="AY352" s="307"/>
      <c r="AZ352" s="307"/>
      <c r="BA352" s="102">
        <f t="shared" si="262"/>
        <v>0</v>
      </c>
      <c r="BB352" s="307"/>
      <c r="BC352" s="307"/>
      <c r="BD352" s="307"/>
      <c r="BE352" s="112" t="e">
        <f t="shared" si="263"/>
        <v>#REF!</v>
      </c>
      <c r="BF352" s="112" t="e">
        <f t="shared" si="264"/>
        <v>#REF!</v>
      </c>
      <c r="BG352" s="307"/>
      <c r="BH352" s="307"/>
      <c r="BI352" s="112" t="e">
        <f>BJ352+BK352+BL352+BM352</f>
        <v>#REF!</v>
      </c>
      <c r="BJ352" s="193" t="e">
        <f>SUM(BJ353:BJ355)</f>
        <v>#REF!</v>
      </c>
      <c r="BK352" s="193"/>
      <c r="BL352" s="194"/>
      <c r="BM352" s="194"/>
      <c r="BN352" s="112"/>
      <c r="BO352" s="112" t="e">
        <f>BP352+BQ352+BR352+BS352</f>
        <v>#REF!</v>
      </c>
      <c r="BP352" s="193" t="e">
        <f>SUM(BP353:BP355)</f>
        <v>#REF!</v>
      </c>
      <c r="BQ352" s="193"/>
      <c r="BR352" s="194"/>
      <c r="BS352" s="194"/>
      <c r="BT352" s="194">
        <f t="shared" si="258"/>
        <v>0</v>
      </c>
      <c r="BU352" s="194"/>
      <c r="BV352" s="112">
        <f>BW352+BX352+BY352+BZ352</f>
        <v>0</v>
      </c>
      <c r="BW352" s="193">
        <f>SUM(BW353:BW355)</f>
        <v>0</v>
      </c>
      <c r="BX352" s="193"/>
      <c r="BY352" s="194"/>
      <c r="BZ352" s="194"/>
      <c r="CA352" s="112">
        <f t="shared" si="265"/>
        <v>0</v>
      </c>
      <c r="CB352" s="193"/>
      <c r="CC352" s="194"/>
      <c r="CD352" s="194"/>
      <c r="CE352" s="112">
        <f t="shared" si="266"/>
        <v>0</v>
      </c>
      <c r="CF352" s="193">
        <f t="shared" si="267"/>
        <v>0</v>
      </c>
      <c r="CG352" s="193"/>
      <c r="CH352" s="194">
        <f t="shared" si="259"/>
        <v>0</v>
      </c>
      <c r="CI352" s="194"/>
      <c r="CJ352" s="112"/>
      <c r="CK352" s="112">
        <f>CL352+CM352+CN352+CO352</f>
        <v>0</v>
      </c>
      <c r="CL352" s="193">
        <f>SUM(CL353:CL355)</f>
        <v>0</v>
      </c>
      <c r="CM352" s="193"/>
      <c r="CN352" s="194"/>
      <c r="CO352" s="194"/>
    </row>
    <row r="353" spans="2:93" s="39" customFormat="1" ht="33" hidden="1" customHeight="1" x14ac:dyDescent="0.25">
      <c r="B353" s="209"/>
      <c r="C353" s="135" t="s">
        <v>42</v>
      </c>
      <c r="D353" s="189" t="e">
        <f>E353</f>
        <v>#REF!</v>
      </c>
      <c r="E353" s="189" t="e">
        <f>#REF!</f>
        <v>#REF!</v>
      </c>
      <c r="F353" s="189"/>
      <c r="G353" s="189"/>
      <c r="H353" s="189"/>
      <c r="I353" s="189"/>
      <c r="J353" s="37"/>
      <c r="K353" s="37" t="e">
        <f>#REF!</f>
        <v>#REF!</v>
      </c>
      <c r="L353" s="37"/>
      <c r="M353" s="189"/>
      <c r="N353" s="37"/>
      <c r="O353" s="37"/>
      <c r="P353" s="37"/>
      <c r="Q353" s="37"/>
      <c r="R353" s="37"/>
      <c r="S353" s="189"/>
      <c r="T353" s="37"/>
      <c r="U353" s="37"/>
      <c r="V353" s="629"/>
      <c r="W353" s="189"/>
      <c r="X353" s="629" t="e">
        <f t="shared" si="238"/>
        <v>#DIV/0!</v>
      </c>
      <c r="Y353" s="37"/>
      <c r="Z353" s="629"/>
      <c r="AA353" s="37"/>
      <c r="AB353" s="37"/>
      <c r="AC353" s="189" t="e">
        <f t="shared" si="260"/>
        <v>#REF!</v>
      </c>
      <c r="AD353" s="575" t="e">
        <f t="shared" si="261"/>
        <v>#REF!</v>
      </c>
      <c r="AE353" s="37" t="e">
        <f>#REF!</f>
        <v>#REF!</v>
      </c>
      <c r="AF353" s="622"/>
      <c r="AG353" s="189"/>
      <c r="AH353" s="622" t="e">
        <f t="shared" si="241"/>
        <v>#DIV/0!</v>
      </c>
      <c r="AI353" s="37"/>
      <c r="AJ353" s="37"/>
      <c r="AK353" s="189"/>
      <c r="AL353" s="37"/>
      <c r="AM353" s="37"/>
      <c r="AN353" s="37"/>
      <c r="AO353" s="37"/>
      <c r="AP353" s="37"/>
      <c r="AQ353" s="37"/>
      <c r="AR353" s="37"/>
      <c r="AS353" s="37"/>
      <c r="AT353" s="37"/>
      <c r="AU353" s="130" t="e">
        <f>AV353</f>
        <v>#REF!</v>
      </c>
      <c r="AV353" s="37" t="e">
        <f>AW353</f>
        <v>#REF!</v>
      </c>
      <c r="AW353" s="37" t="e">
        <f>#REF!</f>
        <v>#REF!</v>
      </c>
      <c r="AX353" s="37"/>
      <c r="AY353" s="37"/>
      <c r="AZ353" s="37"/>
      <c r="BA353" s="102">
        <f t="shared" si="262"/>
        <v>0</v>
      </c>
      <c r="BB353" s="37"/>
      <c r="BC353" s="37"/>
      <c r="BD353" s="37"/>
      <c r="BE353" s="37" t="e">
        <f t="shared" si="263"/>
        <v>#REF!</v>
      </c>
      <c r="BF353" s="37" t="e">
        <f t="shared" si="264"/>
        <v>#REF!</v>
      </c>
      <c r="BG353" s="37"/>
      <c r="BH353" s="37"/>
      <c r="BI353" s="37" t="e">
        <f>BJ353</f>
        <v>#REF!</v>
      </c>
      <c r="BJ353" s="189" t="e">
        <f>AV353</f>
        <v>#REF!</v>
      </c>
      <c r="BK353" s="189"/>
      <c r="BL353" s="189"/>
      <c r="BM353" s="189"/>
      <c r="BN353" s="37"/>
      <c r="BO353" s="37" t="e">
        <f>BP353</f>
        <v>#REF!</v>
      </c>
      <c r="BP353" s="189" t="e">
        <f>#REF!</f>
        <v>#REF!</v>
      </c>
      <c r="BQ353" s="189"/>
      <c r="BR353" s="189"/>
      <c r="BS353" s="189"/>
      <c r="BT353" s="189">
        <f t="shared" si="258"/>
        <v>0</v>
      </c>
      <c r="BU353" s="189"/>
      <c r="BV353" s="37">
        <f>BW353</f>
        <v>0</v>
      </c>
      <c r="BW353" s="189">
        <f>BC353</f>
        <v>0</v>
      </c>
      <c r="BX353" s="189"/>
      <c r="BY353" s="189"/>
      <c r="BZ353" s="189"/>
      <c r="CA353" s="37">
        <f t="shared" si="265"/>
        <v>0</v>
      </c>
      <c r="CB353" s="189"/>
      <c r="CC353" s="189"/>
      <c r="CD353" s="189"/>
      <c r="CE353" s="37">
        <f t="shared" si="266"/>
        <v>0</v>
      </c>
      <c r="CF353" s="189">
        <f t="shared" si="267"/>
        <v>0</v>
      </c>
      <c r="CG353" s="189"/>
      <c r="CH353" s="189">
        <f t="shared" si="259"/>
        <v>0</v>
      </c>
      <c r="CI353" s="189"/>
      <c r="CJ353" s="37"/>
      <c r="CK353" s="37">
        <f>CL353</f>
        <v>0</v>
      </c>
      <c r="CL353" s="189">
        <f>BY353</f>
        <v>0</v>
      </c>
      <c r="CM353" s="189"/>
      <c r="CN353" s="189"/>
      <c r="CO353" s="189"/>
    </row>
    <row r="354" spans="2:93" s="39" customFormat="1" ht="64.5" hidden="1" customHeight="1" x14ac:dyDescent="0.25">
      <c r="B354" s="209"/>
      <c r="C354" s="124" t="s">
        <v>40</v>
      </c>
      <c r="D354" s="189">
        <f>E354</f>
        <v>0</v>
      </c>
      <c r="E354" s="189">
        <v>0</v>
      </c>
      <c r="F354" s="189"/>
      <c r="G354" s="189"/>
      <c r="H354" s="189"/>
      <c r="I354" s="189"/>
      <c r="J354" s="37"/>
      <c r="K354" s="37">
        <v>0</v>
      </c>
      <c r="L354" s="37"/>
      <c r="M354" s="189"/>
      <c r="N354" s="37"/>
      <c r="O354" s="37"/>
      <c r="P354" s="37"/>
      <c r="Q354" s="37"/>
      <c r="R354" s="37"/>
      <c r="S354" s="189"/>
      <c r="T354" s="37"/>
      <c r="U354" s="37"/>
      <c r="V354" s="629"/>
      <c r="W354" s="189"/>
      <c r="X354" s="629" t="e">
        <f t="shared" si="238"/>
        <v>#DIV/0!</v>
      </c>
      <c r="Y354" s="37"/>
      <c r="Z354" s="629"/>
      <c r="AA354" s="37"/>
      <c r="AB354" s="37"/>
      <c r="AC354" s="189">
        <f t="shared" si="260"/>
        <v>0</v>
      </c>
      <c r="AD354" s="575" t="e">
        <f t="shared" si="261"/>
        <v>#DIV/0!</v>
      </c>
      <c r="AE354" s="37">
        <v>0</v>
      </c>
      <c r="AF354" s="622"/>
      <c r="AG354" s="189"/>
      <c r="AH354" s="622" t="e">
        <f t="shared" si="241"/>
        <v>#DIV/0!</v>
      </c>
      <c r="AI354" s="37"/>
      <c r="AJ354" s="37"/>
      <c r="AK354" s="189"/>
      <c r="AL354" s="37"/>
      <c r="AM354" s="37"/>
      <c r="AN354" s="37"/>
      <c r="AO354" s="37"/>
      <c r="AP354" s="37"/>
      <c r="AQ354" s="37"/>
      <c r="AR354" s="37"/>
      <c r="AS354" s="37"/>
      <c r="AT354" s="37"/>
      <c r="AU354" s="130"/>
      <c r="AV354" s="37">
        <f>AW354</f>
        <v>0</v>
      </c>
      <c r="AW354" s="37">
        <v>0</v>
      </c>
      <c r="AX354" s="37"/>
      <c r="AY354" s="37"/>
      <c r="AZ354" s="37"/>
      <c r="BA354" s="102">
        <f t="shared" si="262"/>
        <v>0</v>
      </c>
      <c r="BB354" s="37"/>
      <c r="BC354" s="37"/>
      <c r="BD354" s="37"/>
      <c r="BE354" s="37">
        <f t="shared" si="263"/>
        <v>0</v>
      </c>
      <c r="BF354" s="37">
        <f t="shared" si="264"/>
        <v>0</v>
      </c>
      <c r="BG354" s="37"/>
      <c r="BH354" s="37"/>
      <c r="BI354" s="37"/>
      <c r="BJ354" s="189"/>
      <c r="BK354" s="189"/>
      <c r="BL354" s="189"/>
      <c r="BM354" s="189"/>
      <c r="BN354" s="37"/>
      <c r="BO354" s="37"/>
      <c r="BP354" s="189"/>
      <c r="BQ354" s="189"/>
      <c r="BR354" s="189"/>
      <c r="BS354" s="189"/>
      <c r="BT354" s="189">
        <f t="shared" si="258"/>
        <v>0</v>
      </c>
      <c r="BU354" s="189"/>
      <c r="BV354" s="37"/>
      <c r="BW354" s="189"/>
      <c r="BX354" s="189"/>
      <c r="BY354" s="189"/>
      <c r="BZ354" s="189"/>
      <c r="CA354" s="37">
        <f t="shared" si="265"/>
        <v>0</v>
      </c>
      <c r="CB354" s="189"/>
      <c r="CC354" s="189"/>
      <c r="CD354" s="189"/>
      <c r="CE354" s="37">
        <f t="shared" si="266"/>
        <v>0</v>
      </c>
      <c r="CF354" s="189">
        <f t="shared" si="267"/>
        <v>0</v>
      </c>
      <c r="CG354" s="189"/>
      <c r="CH354" s="189">
        <f t="shared" si="259"/>
        <v>0</v>
      </c>
      <c r="CI354" s="189"/>
      <c r="CJ354" s="37"/>
      <c r="CK354" s="37"/>
      <c r="CL354" s="189"/>
      <c r="CM354" s="189"/>
      <c r="CN354" s="189"/>
      <c r="CO354" s="189"/>
    </row>
    <row r="355" spans="2:93" s="39" customFormat="1" ht="31.5" hidden="1" customHeight="1" x14ac:dyDescent="0.25">
      <c r="B355" s="209"/>
      <c r="C355" s="124" t="s">
        <v>40</v>
      </c>
      <c r="D355" s="189">
        <f>E355</f>
        <v>0</v>
      </c>
      <c r="E355" s="189">
        <v>0</v>
      </c>
      <c r="F355" s="189"/>
      <c r="G355" s="189"/>
      <c r="H355" s="189"/>
      <c r="I355" s="189"/>
      <c r="J355" s="37"/>
      <c r="K355" s="37">
        <v>0</v>
      </c>
      <c r="L355" s="37"/>
      <c r="M355" s="189"/>
      <c r="N355" s="37"/>
      <c r="O355" s="37"/>
      <c r="P355" s="37"/>
      <c r="Q355" s="37"/>
      <c r="R355" s="37"/>
      <c r="S355" s="189"/>
      <c r="T355" s="37"/>
      <c r="U355" s="37"/>
      <c r="V355" s="629"/>
      <c r="W355" s="189"/>
      <c r="X355" s="629" t="e">
        <f t="shared" si="238"/>
        <v>#DIV/0!</v>
      </c>
      <c r="Y355" s="37"/>
      <c r="Z355" s="629"/>
      <c r="AA355" s="37"/>
      <c r="AB355" s="37"/>
      <c r="AC355" s="189">
        <f t="shared" si="260"/>
        <v>0</v>
      </c>
      <c r="AD355" s="575" t="e">
        <f t="shared" si="261"/>
        <v>#DIV/0!</v>
      </c>
      <c r="AE355" s="37">
        <v>0</v>
      </c>
      <c r="AF355" s="622"/>
      <c r="AG355" s="189"/>
      <c r="AH355" s="622" t="e">
        <f t="shared" si="241"/>
        <v>#DIV/0!</v>
      </c>
      <c r="AI355" s="37"/>
      <c r="AJ355" s="37"/>
      <c r="AK355" s="189"/>
      <c r="AL355" s="37"/>
      <c r="AM355" s="37"/>
      <c r="AN355" s="37"/>
      <c r="AO355" s="37"/>
      <c r="AP355" s="37"/>
      <c r="AQ355" s="37"/>
      <c r="AR355" s="37"/>
      <c r="AS355" s="37"/>
      <c r="AT355" s="37"/>
      <c r="AU355" s="130">
        <f>AV355</f>
        <v>0</v>
      </c>
      <c r="AV355" s="37">
        <f>AW355</f>
        <v>0</v>
      </c>
      <c r="AW355" s="37">
        <v>0</v>
      </c>
      <c r="AX355" s="37"/>
      <c r="AY355" s="37"/>
      <c r="AZ355" s="37"/>
      <c r="BA355" s="102">
        <f t="shared" si="262"/>
        <v>0</v>
      </c>
      <c r="BB355" s="37"/>
      <c r="BC355" s="37"/>
      <c r="BD355" s="37"/>
      <c r="BE355" s="37">
        <f t="shared" si="263"/>
        <v>0</v>
      </c>
      <c r="BF355" s="37">
        <f t="shared" si="264"/>
        <v>0</v>
      </c>
      <c r="BG355" s="37"/>
      <c r="BH355" s="37"/>
      <c r="BI355" s="37">
        <f>BJ355</f>
        <v>0</v>
      </c>
      <c r="BJ355" s="189">
        <f>AV355</f>
        <v>0</v>
      </c>
      <c r="BK355" s="189"/>
      <c r="BL355" s="189"/>
      <c r="BM355" s="189"/>
      <c r="BN355" s="37"/>
      <c r="BO355" s="37" t="e">
        <f>BP355</f>
        <v>#REF!</v>
      </c>
      <c r="BP355" s="189" t="e">
        <f>#REF!</f>
        <v>#REF!</v>
      </c>
      <c r="BQ355" s="189"/>
      <c r="BR355" s="189"/>
      <c r="BS355" s="189"/>
      <c r="BT355" s="189">
        <f t="shared" si="258"/>
        <v>0</v>
      </c>
      <c r="BU355" s="189"/>
      <c r="BV355" s="37">
        <f>BW355</f>
        <v>0</v>
      </c>
      <c r="BW355" s="189">
        <f>BC355</f>
        <v>0</v>
      </c>
      <c r="BX355" s="189"/>
      <c r="BY355" s="189"/>
      <c r="BZ355" s="189"/>
      <c r="CA355" s="37">
        <f t="shared" si="265"/>
        <v>0</v>
      </c>
      <c r="CB355" s="189"/>
      <c r="CC355" s="189"/>
      <c r="CD355" s="189"/>
      <c r="CE355" s="37">
        <f t="shared" si="266"/>
        <v>0</v>
      </c>
      <c r="CF355" s="189">
        <f t="shared" si="267"/>
        <v>0</v>
      </c>
      <c r="CG355" s="189"/>
      <c r="CH355" s="189">
        <f t="shared" si="259"/>
        <v>0</v>
      </c>
      <c r="CI355" s="189"/>
      <c r="CJ355" s="37"/>
      <c r="CK355" s="37">
        <f>CL355</f>
        <v>0</v>
      </c>
      <c r="CL355" s="189">
        <f>BY355</f>
        <v>0</v>
      </c>
      <c r="CM355" s="189"/>
      <c r="CN355" s="189"/>
      <c r="CO355" s="189"/>
    </row>
    <row r="356" spans="2:93" s="25" customFormat="1" ht="46.5" hidden="1" customHeight="1" x14ac:dyDescent="0.25">
      <c r="B356" s="207"/>
      <c r="C356" s="115" t="s">
        <v>32</v>
      </c>
      <c r="D356" s="195">
        <f>E356</f>
        <v>0</v>
      </c>
      <c r="E356" s="195">
        <v>0</v>
      </c>
      <c r="F356" s="195"/>
      <c r="G356" s="195"/>
      <c r="H356" s="195"/>
      <c r="I356" s="195"/>
      <c r="J356" s="24"/>
      <c r="K356" s="24">
        <v>0</v>
      </c>
      <c r="L356" s="24"/>
      <c r="M356" s="195"/>
      <c r="N356" s="24"/>
      <c r="O356" s="24"/>
      <c r="P356" s="24"/>
      <c r="Q356" s="24"/>
      <c r="R356" s="24"/>
      <c r="S356" s="195"/>
      <c r="T356" s="24"/>
      <c r="U356" s="24"/>
      <c r="V356" s="629"/>
      <c r="W356" s="195"/>
      <c r="X356" s="629" t="e">
        <f t="shared" si="238"/>
        <v>#DIV/0!</v>
      </c>
      <c r="Y356" s="24"/>
      <c r="Z356" s="629"/>
      <c r="AA356" s="24"/>
      <c r="AB356" s="24"/>
      <c r="AC356" s="195">
        <f t="shared" si="260"/>
        <v>0</v>
      </c>
      <c r="AD356" s="575" t="e">
        <f t="shared" si="261"/>
        <v>#DIV/0!</v>
      </c>
      <c r="AE356" s="24">
        <v>0</v>
      </c>
      <c r="AF356" s="622"/>
      <c r="AG356" s="195"/>
      <c r="AH356" s="622" t="e">
        <f t="shared" si="241"/>
        <v>#DIV/0!</v>
      </c>
      <c r="AI356" s="24"/>
      <c r="AJ356" s="24"/>
      <c r="AK356" s="195"/>
      <c r="AL356" s="24"/>
      <c r="AM356" s="24"/>
      <c r="AN356" s="24"/>
      <c r="AO356" s="24"/>
      <c r="AP356" s="24"/>
      <c r="AQ356" s="24"/>
      <c r="AR356" s="24"/>
      <c r="AS356" s="24"/>
      <c r="AT356" s="24"/>
      <c r="AU356" s="116">
        <f>AV356</f>
        <v>0</v>
      </c>
      <c r="AV356" s="43">
        <f>AW356</f>
        <v>0</v>
      </c>
      <c r="AW356" s="24">
        <v>0</v>
      </c>
      <c r="AX356" s="24"/>
      <c r="AY356" s="24"/>
      <c r="AZ356" s="24"/>
      <c r="BA356" s="102">
        <f t="shared" si="262"/>
        <v>0</v>
      </c>
      <c r="BB356" s="24"/>
      <c r="BC356" s="24"/>
      <c r="BD356" s="24"/>
      <c r="BE356" s="24">
        <f t="shared" si="263"/>
        <v>0</v>
      </c>
      <c r="BF356" s="24">
        <f t="shared" si="264"/>
        <v>0</v>
      </c>
      <c r="BG356" s="24"/>
      <c r="BH356" s="24"/>
      <c r="BI356" s="24">
        <f>BJ356</f>
        <v>0</v>
      </c>
      <c r="BJ356" s="195">
        <v>0</v>
      </c>
      <c r="BK356" s="195"/>
      <c r="BL356" s="195"/>
      <c r="BM356" s="195"/>
      <c r="BN356" s="24"/>
      <c r="BO356" s="24">
        <f>BP356</f>
        <v>0</v>
      </c>
      <c r="BP356" s="195">
        <v>0</v>
      </c>
      <c r="BQ356" s="195"/>
      <c r="BR356" s="195"/>
      <c r="BS356" s="195"/>
      <c r="BT356" s="195">
        <f t="shared" si="258"/>
        <v>0</v>
      </c>
      <c r="BU356" s="195"/>
      <c r="BV356" s="24">
        <f>BW356</f>
        <v>0</v>
      </c>
      <c r="BW356" s="195">
        <v>0</v>
      </c>
      <c r="BX356" s="195"/>
      <c r="BY356" s="195"/>
      <c r="BZ356" s="195"/>
      <c r="CA356" s="24">
        <f t="shared" si="265"/>
        <v>0</v>
      </c>
      <c r="CB356" s="195"/>
      <c r="CC356" s="195"/>
      <c r="CD356" s="195"/>
      <c r="CE356" s="24">
        <f t="shared" si="266"/>
        <v>0</v>
      </c>
      <c r="CF356" s="195">
        <f t="shared" si="267"/>
        <v>0</v>
      </c>
      <c r="CG356" s="195"/>
      <c r="CH356" s="195">
        <f t="shared" si="259"/>
        <v>0</v>
      </c>
      <c r="CI356" s="195"/>
      <c r="CJ356" s="24"/>
      <c r="CK356" s="24">
        <f>CL356</f>
        <v>0</v>
      </c>
      <c r="CL356" s="195">
        <v>0</v>
      </c>
      <c r="CM356" s="195"/>
      <c r="CN356" s="195"/>
      <c r="CO356" s="195"/>
    </row>
    <row r="357" spans="2:93" s="22" customFormat="1" ht="129.75" hidden="1" customHeight="1" x14ac:dyDescent="0.25">
      <c r="B357" s="222" t="s">
        <v>177</v>
      </c>
      <c r="C357" s="111" t="s">
        <v>45</v>
      </c>
      <c r="D357" s="194">
        <f>E357+H357</f>
        <v>0</v>
      </c>
      <c r="E357" s="194">
        <f>E358+E363</f>
        <v>0</v>
      </c>
      <c r="F357" s="194"/>
      <c r="G357" s="258"/>
      <c r="H357" s="258"/>
      <c r="I357" s="194"/>
      <c r="J357" s="314"/>
      <c r="K357" s="307">
        <f>K358+K363</f>
        <v>0</v>
      </c>
      <c r="L357" s="314"/>
      <c r="M357" s="194"/>
      <c r="N357" s="314"/>
      <c r="O357" s="314"/>
      <c r="P357" s="314"/>
      <c r="Q357" s="314"/>
      <c r="R357" s="314"/>
      <c r="S357" s="194"/>
      <c r="T357" s="314"/>
      <c r="U357" s="307"/>
      <c r="V357" s="629"/>
      <c r="W357" s="194"/>
      <c r="X357" s="629" t="e">
        <f t="shared" si="238"/>
        <v>#DIV/0!</v>
      </c>
      <c r="Y357" s="314"/>
      <c r="Z357" s="629"/>
      <c r="AA357" s="314"/>
      <c r="AB357" s="314"/>
      <c r="AC357" s="194">
        <f t="shared" si="260"/>
        <v>0</v>
      </c>
      <c r="AD357" s="575" t="e">
        <f t="shared" si="261"/>
        <v>#DIV/0!</v>
      </c>
      <c r="AE357" s="307">
        <f>AE358+AE363</f>
        <v>0</v>
      </c>
      <c r="AF357" s="622"/>
      <c r="AG357" s="194"/>
      <c r="AH357" s="622" t="e">
        <f t="shared" si="241"/>
        <v>#DIV/0!</v>
      </c>
      <c r="AI357" s="314"/>
      <c r="AJ357" s="314"/>
      <c r="AK357" s="194"/>
      <c r="AL357" s="314"/>
      <c r="AM357" s="314"/>
      <c r="AN357" s="314"/>
      <c r="AO357" s="314"/>
      <c r="AP357" s="314"/>
      <c r="AQ357" s="314"/>
      <c r="AR357" s="314"/>
      <c r="AS357" s="314"/>
      <c r="AT357" s="314"/>
      <c r="AU357" s="112">
        <f>AV357+AX357</f>
        <v>0</v>
      </c>
      <c r="AV357" s="307">
        <f>AW357+AZ357</f>
        <v>0</v>
      </c>
      <c r="AW357" s="307">
        <f>AW358+AW363</f>
        <v>0</v>
      </c>
      <c r="AX357" s="307"/>
      <c r="AY357" s="314"/>
      <c r="AZ357" s="314"/>
      <c r="BA357" s="102">
        <f t="shared" si="262"/>
        <v>0</v>
      </c>
      <c r="BB357" s="314"/>
      <c r="BC357" s="314"/>
      <c r="BD357" s="314"/>
      <c r="BE357" s="307">
        <f t="shared" si="263"/>
        <v>0</v>
      </c>
      <c r="BF357" s="307">
        <f t="shared" si="264"/>
        <v>0</v>
      </c>
      <c r="BG357" s="314"/>
      <c r="BH357" s="314"/>
      <c r="BI357" s="307">
        <f>BJ357+BM357</f>
        <v>0</v>
      </c>
      <c r="BJ357" s="194">
        <f>BJ358+BJ363</f>
        <v>0</v>
      </c>
      <c r="BK357" s="194"/>
      <c r="BL357" s="258"/>
      <c r="BM357" s="258"/>
      <c r="BN357" s="307"/>
      <c r="BO357" s="307">
        <f>BP357+BS357</f>
        <v>0</v>
      </c>
      <c r="BP357" s="194">
        <f>BP358+BP363</f>
        <v>0</v>
      </c>
      <c r="BQ357" s="194"/>
      <c r="BR357" s="258"/>
      <c r="BS357" s="258"/>
      <c r="BT357" s="258">
        <f t="shared" si="258"/>
        <v>0</v>
      </c>
      <c r="BU357" s="258"/>
      <c r="BV357" s="307">
        <f>BW357+BZ357</f>
        <v>0</v>
      </c>
      <c r="BW357" s="194">
        <f>BW358+BW363</f>
        <v>0</v>
      </c>
      <c r="BX357" s="194"/>
      <c r="BY357" s="258"/>
      <c r="BZ357" s="258"/>
      <c r="CA357" s="307">
        <f t="shared" si="265"/>
        <v>0</v>
      </c>
      <c r="CB357" s="194"/>
      <c r="CC357" s="258"/>
      <c r="CD357" s="258"/>
      <c r="CE357" s="307">
        <f t="shared" si="266"/>
        <v>0</v>
      </c>
      <c r="CF357" s="194">
        <f t="shared" si="267"/>
        <v>0</v>
      </c>
      <c r="CG357" s="194"/>
      <c r="CH357" s="258">
        <f t="shared" si="259"/>
        <v>0</v>
      </c>
      <c r="CI357" s="258"/>
      <c r="CJ357" s="307"/>
      <c r="CK357" s="307">
        <f>CL357+CO357</f>
        <v>0</v>
      </c>
      <c r="CL357" s="194">
        <f>CL358+CL363</f>
        <v>0</v>
      </c>
      <c r="CM357" s="194"/>
      <c r="CN357" s="258"/>
      <c r="CO357" s="258"/>
    </row>
    <row r="358" spans="2:93" s="22" customFormat="1" ht="41.25" hidden="1" customHeight="1" x14ac:dyDescent="0.25">
      <c r="B358" s="206"/>
      <c r="C358" s="111" t="s">
        <v>31</v>
      </c>
      <c r="D358" s="194"/>
      <c r="E358" s="194"/>
      <c r="F358" s="194"/>
      <c r="G358" s="194"/>
      <c r="H358" s="194"/>
      <c r="I358" s="194"/>
      <c r="J358" s="307"/>
      <c r="K358" s="307"/>
      <c r="L358" s="307"/>
      <c r="M358" s="194"/>
      <c r="N358" s="307"/>
      <c r="O358" s="307"/>
      <c r="P358" s="307"/>
      <c r="Q358" s="307"/>
      <c r="R358" s="307"/>
      <c r="S358" s="194"/>
      <c r="T358" s="307"/>
      <c r="U358" s="307"/>
      <c r="V358" s="629"/>
      <c r="W358" s="194"/>
      <c r="X358" s="629" t="e">
        <f t="shared" si="238"/>
        <v>#DIV/0!</v>
      </c>
      <c r="Y358" s="307"/>
      <c r="Z358" s="629"/>
      <c r="AA358" s="307"/>
      <c r="AB358" s="307"/>
      <c r="AC358" s="194">
        <f t="shared" si="260"/>
        <v>0</v>
      </c>
      <c r="AD358" s="575" t="e">
        <f t="shared" si="261"/>
        <v>#DIV/0!</v>
      </c>
      <c r="AE358" s="307"/>
      <c r="AF358" s="622"/>
      <c r="AG358" s="194"/>
      <c r="AH358" s="622" t="e">
        <f t="shared" si="241"/>
        <v>#DIV/0!</v>
      </c>
      <c r="AI358" s="307"/>
      <c r="AJ358" s="307"/>
      <c r="AK358" s="194"/>
      <c r="AL358" s="307"/>
      <c r="AM358" s="307"/>
      <c r="AN358" s="307"/>
      <c r="AO358" s="307"/>
      <c r="AP358" s="307"/>
      <c r="AQ358" s="307"/>
      <c r="AR358" s="307"/>
      <c r="AS358" s="307"/>
      <c r="AT358" s="307"/>
      <c r="AU358" s="112"/>
      <c r="AV358" s="307"/>
      <c r="AW358" s="307"/>
      <c r="AX358" s="307"/>
      <c r="AY358" s="307"/>
      <c r="AZ358" s="307"/>
      <c r="BA358" s="102">
        <f t="shared" si="262"/>
        <v>0</v>
      </c>
      <c r="BB358" s="307"/>
      <c r="BC358" s="307"/>
      <c r="BD358" s="307"/>
      <c r="BE358" s="307">
        <f t="shared" si="263"/>
        <v>0</v>
      </c>
      <c r="BF358" s="307">
        <f t="shared" si="264"/>
        <v>0</v>
      </c>
      <c r="BG358" s="307"/>
      <c r="BH358" s="307"/>
      <c r="BI358" s="307"/>
      <c r="BJ358" s="194"/>
      <c r="BK358" s="194"/>
      <c r="BL358" s="194"/>
      <c r="BM358" s="194"/>
      <c r="BN358" s="307"/>
      <c r="BO358" s="307"/>
      <c r="BP358" s="194"/>
      <c r="BQ358" s="194"/>
      <c r="BR358" s="194"/>
      <c r="BS358" s="194"/>
      <c r="BT358" s="194">
        <f t="shared" ref="BT358:BT406" si="268">BL358</f>
        <v>0</v>
      </c>
      <c r="BU358" s="194"/>
      <c r="BV358" s="307"/>
      <c r="BW358" s="194"/>
      <c r="BX358" s="194"/>
      <c r="BY358" s="194"/>
      <c r="BZ358" s="194"/>
      <c r="CA358" s="307">
        <f t="shared" si="265"/>
        <v>0</v>
      </c>
      <c r="CB358" s="194"/>
      <c r="CC358" s="194"/>
      <c r="CD358" s="194"/>
      <c r="CE358" s="307">
        <f t="shared" si="266"/>
        <v>0</v>
      </c>
      <c r="CF358" s="194">
        <f t="shared" si="267"/>
        <v>0</v>
      </c>
      <c r="CG358" s="194"/>
      <c r="CH358" s="194">
        <f t="shared" si="259"/>
        <v>0</v>
      </c>
      <c r="CI358" s="194"/>
      <c r="CJ358" s="307"/>
      <c r="CK358" s="307"/>
      <c r="CL358" s="194"/>
      <c r="CM358" s="194"/>
      <c r="CN358" s="194"/>
      <c r="CO358" s="194"/>
    </row>
    <row r="359" spans="2:93" s="39" customFormat="1" ht="33" hidden="1" customHeight="1" x14ac:dyDescent="0.25">
      <c r="B359" s="209"/>
      <c r="C359" s="124" t="s">
        <v>39</v>
      </c>
      <c r="D359" s="189">
        <f>E359+H359</f>
        <v>0</v>
      </c>
      <c r="E359" s="189">
        <v>0</v>
      </c>
      <c r="F359" s="189"/>
      <c r="G359" s="189"/>
      <c r="H359" s="189"/>
      <c r="I359" s="189"/>
      <c r="J359" s="37"/>
      <c r="K359" s="37">
        <v>0</v>
      </c>
      <c r="L359" s="37"/>
      <c r="M359" s="189"/>
      <c r="N359" s="37"/>
      <c r="O359" s="37"/>
      <c r="P359" s="37"/>
      <c r="Q359" s="37"/>
      <c r="R359" s="37"/>
      <c r="S359" s="189"/>
      <c r="T359" s="37"/>
      <c r="U359" s="37"/>
      <c r="V359" s="629"/>
      <c r="W359" s="189"/>
      <c r="X359" s="629" t="e">
        <f t="shared" si="238"/>
        <v>#DIV/0!</v>
      </c>
      <c r="Y359" s="37"/>
      <c r="Z359" s="629"/>
      <c r="AA359" s="37"/>
      <c r="AB359" s="37"/>
      <c r="AC359" s="189">
        <f t="shared" si="260"/>
        <v>0</v>
      </c>
      <c r="AD359" s="575" t="e">
        <f t="shared" si="261"/>
        <v>#DIV/0!</v>
      </c>
      <c r="AE359" s="37">
        <v>0</v>
      </c>
      <c r="AF359" s="622"/>
      <c r="AG359" s="189"/>
      <c r="AH359" s="622" t="e">
        <f t="shared" si="241"/>
        <v>#DIV/0!</v>
      </c>
      <c r="AI359" s="37"/>
      <c r="AJ359" s="37"/>
      <c r="AK359" s="189"/>
      <c r="AL359" s="37"/>
      <c r="AM359" s="37"/>
      <c r="AN359" s="37"/>
      <c r="AO359" s="37"/>
      <c r="AP359" s="37"/>
      <c r="AQ359" s="37"/>
      <c r="AR359" s="37"/>
      <c r="AS359" s="37"/>
      <c r="AT359" s="37"/>
      <c r="AU359" s="130">
        <f>AV359+AX359</f>
        <v>0</v>
      </c>
      <c r="AV359" s="37">
        <f>AW359+AZ359</f>
        <v>0</v>
      </c>
      <c r="AW359" s="37">
        <v>0</v>
      </c>
      <c r="AX359" s="37"/>
      <c r="AY359" s="37"/>
      <c r="AZ359" s="37"/>
      <c r="BA359" s="102">
        <f t="shared" si="262"/>
        <v>0</v>
      </c>
      <c r="BB359" s="37"/>
      <c r="BC359" s="37"/>
      <c r="BD359" s="37"/>
      <c r="BE359" s="37">
        <f t="shared" si="263"/>
        <v>0</v>
      </c>
      <c r="BF359" s="37">
        <f t="shared" si="264"/>
        <v>0</v>
      </c>
      <c r="BG359" s="37"/>
      <c r="BH359" s="37"/>
      <c r="BI359" s="37">
        <f>BJ359+BM359</f>
        <v>0</v>
      </c>
      <c r="BJ359" s="189">
        <v>0</v>
      </c>
      <c r="BK359" s="189"/>
      <c r="BL359" s="189"/>
      <c r="BM359" s="189"/>
      <c r="BN359" s="37"/>
      <c r="BO359" s="37">
        <f>BP359+BS359</f>
        <v>0</v>
      </c>
      <c r="BP359" s="189">
        <v>0</v>
      </c>
      <c r="BQ359" s="189"/>
      <c r="BR359" s="189"/>
      <c r="BS359" s="189"/>
      <c r="BT359" s="189">
        <f t="shared" si="268"/>
        <v>0</v>
      </c>
      <c r="BU359" s="189"/>
      <c r="BV359" s="37">
        <f>BW359+BZ359</f>
        <v>0</v>
      </c>
      <c r="BW359" s="189">
        <v>0</v>
      </c>
      <c r="BX359" s="189"/>
      <c r="BY359" s="189"/>
      <c r="BZ359" s="189"/>
      <c r="CA359" s="37">
        <f t="shared" si="265"/>
        <v>0</v>
      </c>
      <c r="CB359" s="189"/>
      <c r="CC359" s="189"/>
      <c r="CD359" s="189"/>
      <c r="CE359" s="37">
        <f t="shared" si="266"/>
        <v>0</v>
      </c>
      <c r="CF359" s="189">
        <f t="shared" si="267"/>
        <v>0</v>
      </c>
      <c r="CG359" s="189"/>
      <c r="CH359" s="189">
        <f t="shared" si="259"/>
        <v>0</v>
      </c>
      <c r="CI359" s="189"/>
      <c r="CJ359" s="37"/>
      <c r="CK359" s="37">
        <f>CL359+CO359</f>
        <v>0</v>
      </c>
      <c r="CL359" s="189">
        <v>0</v>
      </c>
      <c r="CM359" s="189"/>
      <c r="CN359" s="189"/>
      <c r="CO359" s="189"/>
    </row>
    <row r="360" spans="2:93" s="39" customFormat="1" ht="31.5" hidden="1" customHeight="1" x14ac:dyDescent="0.25">
      <c r="B360" s="209"/>
      <c r="C360" s="124" t="s">
        <v>40</v>
      </c>
      <c r="D360" s="189">
        <f>E360+H360</f>
        <v>0</v>
      </c>
      <c r="E360" s="189">
        <v>0</v>
      </c>
      <c r="F360" s="189"/>
      <c r="G360" s="189"/>
      <c r="H360" s="189"/>
      <c r="I360" s="189"/>
      <c r="J360" s="37"/>
      <c r="K360" s="37">
        <v>0</v>
      </c>
      <c r="L360" s="37"/>
      <c r="M360" s="189"/>
      <c r="N360" s="37"/>
      <c r="O360" s="37"/>
      <c r="P360" s="37"/>
      <c r="Q360" s="37"/>
      <c r="R360" s="37"/>
      <c r="S360" s="189"/>
      <c r="T360" s="37"/>
      <c r="U360" s="37"/>
      <c r="V360" s="629"/>
      <c r="W360" s="189"/>
      <c r="X360" s="629" t="e">
        <f t="shared" si="238"/>
        <v>#DIV/0!</v>
      </c>
      <c r="Y360" s="37"/>
      <c r="Z360" s="629"/>
      <c r="AA360" s="37"/>
      <c r="AB360" s="37"/>
      <c r="AC360" s="189">
        <f t="shared" si="260"/>
        <v>0</v>
      </c>
      <c r="AD360" s="575" t="e">
        <f t="shared" si="261"/>
        <v>#DIV/0!</v>
      </c>
      <c r="AE360" s="37">
        <v>0</v>
      </c>
      <c r="AF360" s="622"/>
      <c r="AG360" s="189"/>
      <c r="AH360" s="622" t="e">
        <f t="shared" si="241"/>
        <v>#DIV/0!</v>
      </c>
      <c r="AI360" s="37"/>
      <c r="AJ360" s="37"/>
      <c r="AK360" s="189"/>
      <c r="AL360" s="37"/>
      <c r="AM360" s="37"/>
      <c r="AN360" s="37"/>
      <c r="AO360" s="37"/>
      <c r="AP360" s="37"/>
      <c r="AQ360" s="37"/>
      <c r="AR360" s="37"/>
      <c r="AS360" s="37"/>
      <c r="AT360" s="37"/>
      <c r="AU360" s="130">
        <f>AV360+AX360</f>
        <v>0</v>
      </c>
      <c r="AV360" s="37">
        <f>AW360+AZ360</f>
        <v>0</v>
      </c>
      <c r="AW360" s="37">
        <v>0</v>
      </c>
      <c r="AX360" s="37"/>
      <c r="AY360" s="37"/>
      <c r="AZ360" s="37"/>
      <c r="BA360" s="102">
        <f t="shared" si="262"/>
        <v>0</v>
      </c>
      <c r="BB360" s="37"/>
      <c r="BC360" s="37"/>
      <c r="BD360" s="37"/>
      <c r="BE360" s="37">
        <f t="shared" si="263"/>
        <v>0</v>
      </c>
      <c r="BF360" s="37">
        <f t="shared" si="264"/>
        <v>0</v>
      </c>
      <c r="BG360" s="37"/>
      <c r="BH360" s="37"/>
      <c r="BI360" s="37">
        <f>BJ360+BM360</f>
        <v>0</v>
      </c>
      <c r="BJ360" s="189">
        <v>0</v>
      </c>
      <c r="BK360" s="189"/>
      <c r="BL360" s="189"/>
      <c r="BM360" s="189"/>
      <c r="BN360" s="37"/>
      <c r="BO360" s="37">
        <f>BP360+BS360</f>
        <v>0</v>
      </c>
      <c r="BP360" s="189">
        <v>0</v>
      </c>
      <c r="BQ360" s="189"/>
      <c r="BR360" s="189"/>
      <c r="BS360" s="189"/>
      <c r="BT360" s="189">
        <f t="shared" si="268"/>
        <v>0</v>
      </c>
      <c r="BU360" s="189"/>
      <c r="BV360" s="37">
        <f>BW360+BZ360</f>
        <v>0</v>
      </c>
      <c r="BW360" s="189">
        <v>0</v>
      </c>
      <c r="BX360" s="189"/>
      <c r="BY360" s="189"/>
      <c r="BZ360" s="189"/>
      <c r="CA360" s="37">
        <f t="shared" si="265"/>
        <v>0</v>
      </c>
      <c r="CB360" s="189"/>
      <c r="CC360" s="189"/>
      <c r="CD360" s="189"/>
      <c r="CE360" s="37">
        <f t="shared" si="266"/>
        <v>0</v>
      </c>
      <c r="CF360" s="189">
        <f t="shared" si="267"/>
        <v>0</v>
      </c>
      <c r="CG360" s="189"/>
      <c r="CH360" s="189">
        <f t="shared" si="259"/>
        <v>0</v>
      </c>
      <c r="CI360" s="189"/>
      <c r="CJ360" s="37"/>
      <c r="CK360" s="37">
        <f>CL360+CO360</f>
        <v>0</v>
      </c>
      <c r="CL360" s="189">
        <v>0</v>
      </c>
      <c r="CM360" s="189"/>
      <c r="CN360" s="189"/>
      <c r="CO360" s="189"/>
    </row>
    <row r="361" spans="2:93" s="39" customFormat="1" ht="44.25" hidden="1" customHeight="1" x14ac:dyDescent="0.25">
      <c r="B361" s="209"/>
      <c r="C361" s="124" t="s">
        <v>43</v>
      </c>
      <c r="D361" s="189"/>
      <c r="E361" s="189"/>
      <c r="F361" s="189"/>
      <c r="G361" s="189"/>
      <c r="H361" s="189"/>
      <c r="I361" s="189"/>
      <c r="J361" s="37"/>
      <c r="K361" s="37"/>
      <c r="L361" s="37"/>
      <c r="M361" s="189"/>
      <c r="N361" s="37"/>
      <c r="O361" s="37"/>
      <c r="P361" s="37"/>
      <c r="Q361" s="37"/>
      <c r="R361" s="37"/>
      <c r="S361" s="189"/>
      <c r="T361" s="37"/>
      <c r="U361" s="37"/>
      <c r="V361" s="629"/>
      <c r="W361" s="189"/>
      <c r="X361" s="629" t="e">
        <f t="shared" si="238"/>
        <v>#DIV/0!</v>
      </c>
      <c r="Y361" s="37"/>
      <c r="Z361" s="629"/>
      <c r="AA361" s="37"/>
      <c r="AB361" s="37"/>
      <c r="AC361" s="189">
        <f t="shared" si="260"/>
        <v>0</v>
      </c>
      <c r="AD361" s="575" t="e">
        <f t="shared" si="261"/>
        <v>#DIV/0!</v>
      </c>
      <c r="AE361" s="37"/>
      <c r="AF361" s="622"/>
      <c r="AG361" s="189"/>
      <c r="AH361" s="622" t="e">
        <f t="shared" si="241"/>
        <v>#DIV/0!</v>
      </c>
      <c r="AI361" s="37"/>
      <c r="AJ361" s="37"/>
      <c r="AK361" s="189"/>
      <c r="AL361" s="37"/>
      <c r="AM361" s="37"/>
      <c r="AN361" s="37"/>
      <c r="AO361" s="37"/>
      <c r="AP361" s="37"/>
      <c r="AQ361" s="37"/>
      <c r="AR361" s="37"/>
      <c r="AS361" s="37"/>
      <c r="AT361" s="37"/>
      <c r="AU361" s="130"/>
      <c r="AV361" s="37"/>
      <c r="AW361" s="37"/>
      <c r="AX361" s="37"/>
      <c r="AY361" s="37"/>
      <c r="AZ361" s="37"/>
      <c r="BA361" s="102">
        <f t="shared" si="262"/>
        <v>0</v>
      </c>
      <c r="BB361" s="37"/>
      <c r="BC361" s="37"/>
      <c r="BD361" s="37"/>
      <c r="BE361" s="37">
        <f t="shared" si="263"/>
        <v>0</v>
      </c>
      <c r="BF361" s="37">
        <f t="shared" si="264"/>
        <v>0</v>
      </c>
      <c r="BG361" s="37"/>
      <c r="BH361" s="37"/>
      <c r="BI361" s="37"/>
      <c r="BJ361" s="189"/>
      <c r="BK361" s="189"/>
      <c r="BL361" s="189"/>
      <c r="BM361" s="189"/>
      <c r="BN361" s="37"/>
      <c r="BO361" s="37"/>
      <c r="BP361" s="189"/>
      <c r="BQ361" s="189"/>
      <c r="BR361" s="189"/>
      <c r="BS361" s="189"/>
      <c r="BT361" s="189">
        <f t="shared" si="268"/>
        <v>0</v>
      </c>
      <c r="BU361" s="189"/>
      <c r="BV361" s="37"/>
      <c r="BW361" s="189"/>
      <c r="BX361" s="189"/>
      <c r="BY361" s="189"/>
      <c r="BZ361" s="189"/>
      <c r="CA361" s="37">
        <f t="shared" si="265"/>
        <v>0</v>
      </c>
      <c r="CB361" s="189"/>
      <c r="CC361" s="189"/>
      <c r="CD361" s="189"/>
      <c r="CE361" s="37">
        <f t="shared" si="266"/>
        <v>0</v>
      </c>
      <c r="CF361" s="189">
        <f t="shared" si="267"/>
        <v>0</v>
      </c>
      <c r="CG361" s="189"/>
      <c r="CH361" s="189">
        <f t="shared" si="259"/>
        <v>0</v>
      </c>
      <c r="CI361" s="189"/>
      <c r="CJ361" s="37"/>
      <c r="CK361" s="37"/>
      <c r="CL361" s="189"/>
      <c r="CM361" s="189"/>
      <c r="CN361" s="189"/>
      <c r="CO361" s="189"/>
    </row>
    <row r="362" spans="2:93" s="39" customFormat="1" ht="60.75" hidden="1" customHeight="1" x14ac:dyDescent="0.25">
      <c r="B362" s="209"/>
      <c r="C362" s="124" t="s">
        <v>44</v>
      </c>
      <c r="D362" s="189"/>
      <c r="E362" s="189"/>
      <c r="F362" s="189"/>
      <c r="G362" s="189"/>
      <c r="H362" s="189"/>
      <c r="I362" s="189"/>
      <c r="J362" s="37"/>
      <c r="K362" s="37"/>
      <c r="L362" s="37"/>
      <c r="M362" s="189"/>
      <c r="N362" s="37"/>
      <c r="O362" s="37"/>
      <c r="P362" s="37"/>
      <c r="Q362" s="37"/>
      <c r="R362" s="37"/>
      <c r="S362" s="189"/>
      <c r="T362" s="37"/>
      <c r="U362" s="37"/>
      <c r="V362" s="629"/>
      <c r="W362" s="189"/>
      <c r="X362" s="629" t="e">
        <f t="shared" si="238"/>
        <v>#DIV/0!</v>
      </c>
      <c r="Y362" s="37"/>
      <c r="Z362" s="629"/>
      <c r="AA362" s="37"/>
      <c r="AB362" s="37"/>
      <c r="AC362" s="189">
        <f t="shared" si="260"/>
        <v>0</v>
      </c>
      <c r="AD362" s="575" t="e">
        <f t="shared" si="261"/>
        <v>#DIV/0!</v>
      </c>
      <c r="AE362" s="37"/>
      <c r="AF362" s="622"/>
      <c r="AG362" s="189"/>
      <c r="AH362" s="622" t="e">
        <f t="shared" si="241"/>
        <v>#DIV/0!</v>
      </c>
      <c r="AI362" s="37"/>
      <c r="AJ362" s="37"/>
      <c r="AK362" s="189"/>
      <c r="AL362" s="37"/>
      <c r="AM362" s="37"/>
      <c r="AN362" s="37"/>
      <c r="AO362" s="37"/>
      <c r="AP362" s="37"/>
      <c r="AQ362" s="37"/>
      <c r="AR362" s="37"/>
      <c r="AS362" s="37"/>
      <c r="AT362" s="37"/>
      <c r="AU362" s="130"/>
      <c r="AV362" s="37"/>
      <c r="AW362" s="37"/>
      <c r="AX362" s="37"/>
      <c r="AY362" s="37"/>
      <c r="AZ362" s="37"/>
      <c r="BA362" s="102">
        <f t="shared" si="262"/>
        <v>0</v>
      </c>
      <c r="BB362" s="37"/>
      <c r="BC362" s="37"/>
      <c r="BD362" s="37"/>
      <c r="BE362" s="37">
        <f t="shared" si="263"/>
        <v>0</v>
      </c>
      <c r="BF362" s="37">
        <f t="shared" si="264"/>
        <v>0</v>
      </c>
      <c r="BG362" s="37"/>
      <c r="BH362" s="37"/>
      <c r="BI362" s="37"/>
      <c r="BJ362" s="189"/>
      <c r="BK362" s="189"/>
      <c r="BL362" s="189"/>
      <c r="BM362" s="189"/>
      <c r="BN362" s="37"/>
      <c r="BO362" s="37"/>
      <c r="BP362" s="189"/>
      <c r="BQ362" s="189"/>
      <c r="BR362" s="189"/>
      <c r="BS362" s="189"/>
      <c r="BT362" s="189">
        <f t="shared" si="268"/>
        <v>0</v>
      </c>
      <c r="BU362" s="189"/>
      <c r="BV362" s="37"/>
      <c r="BW362" s="189"/>
      <c r="BX362" s="189"/>
      <c r="BY362" s="189"/>
      <c r="BZ362" s="189"/>
      <c r="CA362" s="37">
        <f t="shared" si="265"/>
        <v>0</v>
      </c>
      <c r="CB362" s="189"/>
      <c r="CC362" s="189"/>
      <c r="CD362" s="189"/>
      <c r="CE362" s="37">
        <f t="shared" si="266"/>
        <v>0</v>
      </c>
      <c r="CF362" s="189">
        <f t="shared" si="267"/>
        <v>0</v>
      </c>
      <c r="CG362" s="189"/>
      <c r="CH362" s="189">
        <f t="shared" si="259"/>
        <v>0</v>
      </c>
      <c r="CI362" s="189"/>
      <c r="CJ362" s="37"/>
      <c r="CK362" s="37"/>
      <c r="CL362" s="189"/>
      <c r="CM362" s="189"/>
      <c r="CN362" s="189"/>
      <c r="CO362" s="189"/>
    </row>
    <row r="363" spans="2:93" s="25" customFormat="1" ht="46.5" hidden="1" customHeight="1" x14ac:dyDescent="0.25">
      <c r="B363" s="207"/>
      <c r="C363" s="115" t="s">
        <v>32</v>
      </c>
      <c r="D363" s="195">
        <f>E363</f>
        <v>0</v>
      </c>
      <c r="E363" s="195">
        <v>0</v>
      </c>
      <c r="F363" s="195"/>
      <c r="G363" s="195"/>
      <c r="H363" s="195"/>
      <c r="I363" s="195"/>
      <c r="J363" s="24"/>
      <c r="K363" s="24">
        <v>0</v>
      </c>
      <c r="L363" s="24"/>
      <c r="M363" s="195"/>
      <c r="N363" s="24"/>
      <c r="O363" s="24"/>
      <c r="P363" s="24"/>
      <c r="Q363" s="24"/>
      <c r="R363" s="24"/>
      <c r="S363" s="195"/>
      <c r="T363" s="24"/>
      <c r="U363" s="24"/>
      <c r="V363" s="629"/>
      <c r="W363" s="195"/>
      <c r="X363" s="629" t="e">
        <f t="shared" si="238"/>
        <v>#DIV/0!</v>
      </c>
      <c r="Y363" s="24"/>
      <c r="Z363" s="629"/>
      <c r="AA363" s="24"/>
      <c r="AB363" s="24"/>
      <c r="AC363" s="195">
        <f t="shared" si="260"/>
        <v>0</v>
      </c>
      <c r="AD363" s="575" t="e">
        <f t="shared" si="261"/>
        <v>#DIV/0!</v>
      </c>
      <c r="AE363" s="24">
        <v>0</v>
      </c>
      <c r="AF363" s="622"/>
      <c r="AG363" s="195"/>
      <c r="AH363" s="622" t="e">
        <f t="shared" si="241"/>
        <v>#DIV/0!</v>
      </c>
      <c r="AI363" s="24"/>
      <c r="AJ363" s="24"/>
      <c r="AK363" s="195"/>
      <c r="AL363" s="24"/>
      <c r="AM363" s="24"/>
      <c r="AN363" s="24"/>
      <c r="AO363" s="24"/>
      <c r="AP363" s="24"/>
      <c r="AQ363" s="24"/>
      <c r="AR363" s="24"/>
      <c r="AS363" s="24"/>
      <c r="AT363" s="24"/>
      <c r="AU363" s="116">
        <f>AV363</f>
        <v>0</v>
      </c>
      <c r="AV363" s="43">
        <f>AW363</f>
        <v>0</v>
      </c>
      <c r="AW363" s="24">
        <v>0</v>
      </c>
      <c r="AX363" s="24"/>
      <c r="AY363" s="24"/>
      <c r="AZ363" s="24"/>
      <c r="BA363" s="102">
        <f t="shared" si="262"/>
        <v>0</v>
      </c>
      <c r="BB363" s="24"/>
      <c r="BC363" s="24"/>
      <c r="BD363" s="24"/>
      <c r="BE363" s="24">
        <f t="shared" si="263"/>
        <v>0</v>
      </c>
      <c r="BF363" s="24">
        <f t="shared" si="264"/>
        <v>0</v>
      </c>
      <c r="BG363" s="24"/>
      <c r="BH363" s="24"/>
      <c r="BI363" s="24">
        <f t="shared" ref="BI363:BI373" si="269">BJ363</f>
        <v>0</v>
      </c>
      <c r="BJ363" s="195">
        <v>0</v>
      </c>
      <c r="BK363" s="195"/>
      <c r="BL363" s="195"/>
      <c r="BM363" s="195"/>
      <c r="BN363" s="24"/>
      <c r="BO363" s="24">
        <f>BP363</f>
        <v>0</v>
      </c>
      <c r="BP363" s="195">
        <v>0</v>
      </c>
      <c r="BQ363" s="195"/>
      <c r="BR363" s="195"/>
      <c r="BS363" s="195"/>
      <c r="BT363" s="195">
        <f t="shared" si="268"/>
        <v>0</v>
      </c>
      <c r="BU363" s="195"/>
      <c r="BV363" s="24">
        <f t="shared" ref="BV363:BV373" si="270">BW363</f>
        <v>0</v>
      </c>
      <c r="BW363" s="195">
        <v>0</v>
      </c>
      <c r="BX363" s="195"/>
      <c r="BY363" s="195"/>
      <c r="BZ363" s="195"/>
      <c r="CA363" s="24">
        <f t="shared" si="265"/>
        <v>0</v>
      </c>
      <c r="CB363" s="195"/>
      <c r="CC363" s="195"/>
      <c r="CD363" s="195"/>
      <c r="CE363" s="24">
        <f t="shared" si="266"/>
        <v>0</v>
      </c>
      <c r="CF363" s="195">
        <f t="shared" si="267"/>
        <v>0</v>
      </c>
      <c r="CG363" s="195"/>
      <c r="CH363" s="195">
        <f t="shared" si="259"/>
        <v>0</v>
      </c>
      <c r="CI363" s="195"/>
      <c r="CJ363" s="24"/>
      <c r="CK363" s="24">
        <f t="shared" ref="CK363:CK373" si="271">CL363</f>
        <v>0</v>
      </c>
      <c r="CL363" s="195">
        <v>0</v>
      </c>
      <c r="CM363" s="195"/>
      <c r="CN363" s="195"/>
      <c r="CO363" s="195"/>
    </row>
    <row r="364" spans="2:93" s="42" customFormat="1" ht="168" customHeight="1" x14ac:dyDescent="0.25">
      <c r="B364" s="206" t="s">
        <v>36</v>
      </c>
      <c r="C364" s="122" t="s">
        <v>45</v>
      </c>
      <c r="D364" s="193">
        <f>F364</f>
        <v>4979.0034900000001</v>
      </c>
      <c r="E364" s="193">
        <v>0</v>
      </c>
      <c r="F364" s="193">
        <f>F365+F366</f>
        <v>4979.0034900000001</v>
      </c>
      <c r="G364" s="194"/>
      <c r="H364" s="194"/>
      <c r="I364" s="193">
        <f>M364</f>
        <v>4431.9680200000003</v>
      </c>
      <c r="J364" s="569">
        <f>I364/D364</f>
        <v>0.89013153513575871</v>
      </c>
      <c r="K364" s="112">
        <v>0</v>
      </c>
      <c r="L364" s="569"/>
      <c r="M364" s="193">
        <f>M365+M366</f>
        <v>4431.9680200000003</v>
      </c>
      <c r="N364" s="569">
        <f>M364/F364</f>
        <v>0.89013153513575871</v>
      </c>
      <c r="O364" s="307"/>
      <c r="P364" s="307"/>
      <c r="Q364" s="307"/>
      <c r="R364" s="307"/>
      <c r="S364" s="193">
        <f>W364</f>
        <v>4431.9680200000003</v>
      </c>
      <c r="T364" s="569">
        <f>S364/D364</f>
        <v>0.89013153513575871</v>
      </c>
      <c r="U364" s="112"/>
      <c r="V364" s="629"/>
      <c r="W364" s="193">
        <f>W366</f>
        <v>4431.9680200000003</v>
      </c>
      <c r="X364" s="569">
        <f>W364/F364</f>
        <v>0.89013153513575871</v>
      </c>
      <c r="Y364" s="307"/>
      <c r="Z364" s="629"/>
      <c r="AA364" s="307"/>
      <c r="AB364" s="307"/>
      <c r="AC364" s="193">
        <f t="shared" si="260"/>
        <v>4979.0034900000001</v>
      </c>
      <c r="AD364" s="575">
        <f t="shared" si="261"/>
        <v>1</v>
      </c>
      <c r="AE364" s="112">
        <v>0</v>
      </c>
      <c r="AF364" s="622"/>
      <c r="AG364" s="193">
        <f>AG366</f>
        <v>4979.0034900000001</v>
      </c>
      <c r="AH364" s="622">
        <f t="shared" si="241"/>
        <v>1</v>
      </c>
      <c r="AI364" s="307"/>
      <c r="AJ364" s="307"/>
      <c r="AK364" s="193"/>
      <c r="AL364" s="307"/>
      <c r="AM364" s="307"/>
      <c r="AN364" s="307"/>
      <c r="AO364" s="307"/>
      <c r="AP364" s="307"/>
      <c r="AQ364" s="307"/>
      <c r="AR364" s="307"/>
      <c r="AS364" s="307"/>
      <c r="AT364" s="307"/>
      <c r="AU364" s="112">
        <f>AX364-F364</f>
        <v>32836.590409999997</v>
      </c>
      <c r="AV364" s="112">
        <f>AW364+AX364+AY364+AZ364</f>
        <v>37815.5939</v>
      </c>
      <c r="AW364" s="112">
        <f>AW365+AW366</f>
        <v>0</v>
      </c>
      <c r="AX364" s="112">
        <f>AX365+AX366</f>
        <v>37815.5939</v>
      </c>
      <c r="AY364" s="307"/>
      <c r="AZ364" s="307"/>
      <c r="BA364" s="128">
        <f t="shared" si="262"/>
        <v>0</v>
      </c>
      <c r="BB364" s="307"/>
      <c r="BC364" s="307"/>
      <c r="BD364" s="307"/>
      <c r="BE364" s="112">
        <f t="shared" si="263"/>
        <v>0</v>
      </c>
      <c r="BF364" s="112">
        <f t="shared" si="264"/>
        <v>0</v>
      </c>
      <c r="BG364" s="307"/>
      <c r="BH364" s="307"/>
      <c r="BI364" s="112">
        <f>BJ364+BK364+BL364+BM364</f>
        <v>0</v>
      </c>
      <c r="BJ364" s="112"/>
      <c r="BK364" s="112"/>
      <c r="BL364" s="307"/>
      <c r="BM364" s="307"/>
      <c r="BN364" s="112"/>
      <c r="BO364" s="112"/>
      <c r="BP364" s="112"/>
      <c r="BQ364" s="112"/>
      <c r="BR364" s="307"/>
      <c r="BS364" s="307"/>
      <c r="BT364" s="307">
        <f t="shared" si="268"/>
        <v>0</v>
      </c>
      <c r="BU364" s="307"/>
      <c r="BV364" s="112">
        <f>BW364+BX364+BY364+BZ364</f>
        <v>0</v>
      </c>
      <c r="BW364" s="112">
        <f>BW365+BW366</f>
        <v>0</v>
      </c>
      <c r="BX364" s="112"/>
      <c r="BY364" s="307"/>
      <c r="BZ364" s="307"/>
      <c r="CA364" s="112">
        <f t="shared" si="265"/>
        <v>0</v>
      </c>
      <c r="CB364" s="193"/>
      <c r="CC364" s="194"/>
      <c r="CD364" s="194"/>
      <c r="CE364" s="112">
        <f t="shared" si="266"/>
        <v>0</v>
      </c>
      <c r="CF364" s="193">
        <f t="shared" si="267"/>
        <v>0</v>
      </c>
      <c r="CG364" s="193"/>
      <c r="CH364" s="194">
        <f t="shared" si="259"/>
        <v>0</v>
      </c>
      <c r="CI364" s="194"/>
      <c r="CJ364" s="112"/>
      <c r="CK364" s="112">
        <f>CL364+CM364+CN364+CO364</f>
        <v>0</v>
      </c>
      <c r="CL364" s="112">
        <f>CL365+CL366</f>
        <v>0</v>
      </c>
      <c r="CM364" s="112"/>
      <c r="CN364" s="307"/>
      <c r="CO364" s="307"/>
    </row>
    <row r="365" spans="2:93" s="25" customFormat="1" ht="46.5" hidden="1" customHeight="1" x14ac:dyDescent="0.25">
      <c r="B365" s="207"/>
      <c r="C365" s="115" t="s">
        <v>32</v>
      </c>
      <c r="D365" s="193">
        <f>E365+F365+G365+H365</f>
        <v>0</v>
      </c>
      <c r="E365" s="183">
        <v>0</v>
      </c>
      <c r="F365" s="183"/>
      <c r="G365" s="195"/>
      <c r="H365" s="195"/>
      <c r="I365" s="193"/>
      <c r="J365" s="569" t="e">
        <f t="shared" ref="J365:J428" si="272">I365/D365</f>
        <v>#DIV/0!</v>
      </c>
      <c r="K365" s="116">
        <v>0</v>
      </c>
      <c r="L365" s="569"/>
      <c r="M365" s="193"/>
      <c r="N365" s="569"/>
      <c r="O365" s="24"/>
      <c r="P365" s="24"/>
      <c r="Q365" s="24"/>
      <c r="R365" s="24"/>
      <c r="S365" s="193"/>
      <c r="T365" s="569"/>
      <c r="U365" s="116"/>
      <c r="V365" s="629"/>
      <c r="W365" s="193"/>
      <c r="X365" s="569"/>
      <c r="Y365" s="24"/>
      <c r="Z365" s="629"/>
      <c r="AA365" s="24"/>
      <c r="AB365" s="24"/>
      <c r="AC365" s="193">
        <f t="shared" si="260"/>
        <v>0</v>
      </c>
      <c r="AD365" s="575" t="e">
        <f t="shared" si="261"/>
        <v>#DIV/0!</v>
      </c>
      <c r="AE365" s="116">
        <v>0</v>
      </c>
      <c r="AF365" s="622"/>
      <c r="AG365" s="193"/>
      <c r="AH365" s="622" t="e">
        <f t="shared" si="241"/>
        <v>#DIV/0!</v>
      </c>
      <c r="AI365" s="24"/>
      <c r="AJ365" s="24"/>
      <c r="AK365" s="193"/>
      <c r="AL365" s="24"/>
      <c r="AM365" s="24"/>
      <c r="AN365" s="24"/>
      <c r="AO365" s="24"/>
      <c r="AP365" s="24"/>
      <c r="AQ365" s="24"/>
      <c r="AR365" s="24"/>
      <c r="AS365" s="24"/>
      <c r="AT365" s="24"/>
      <c r="AU365" s="112">
        <f t="shared" ref="AU365:AU429" si="273">AX365-F365</f>
        <v>0</v>
      </c>
      <c r="AV365" s="112">
        <f>AW365+AX365+AY365+AZ365</f>
        <v>0</v>
      </c>
      <c r="AW365" s="116">
        <v>0</v>
      </c>
      <c r="AX365" s="116"/>
      <c r="AY365" s="24"/>
      <c r="AZ365" s="24"/>
      <c r="BA365" s="128">
        <f t="shared" si="262"/>
        <v>0</v>
      </c>
      <c r="BB365" s="24"/>
      <c r="BC365" s="24"/>
      <c r="BD365" s="24"/>
      <c r="BE365" s="116">
        <f t="shared" si="263"/>
        <v>0</v>
      </c>
      <c r="BF365" s="116">
        <f t="shared" si="264"/>
        <v>0</v>
      </c>
      <c r="BG365" s="24"/>
      <c r="BH365" s="24"/>
      <c r="BI365" s="112">
        <f>BJ365+BK365+BL365+BM365</f>
        <v>0</v>
      </c>
      <c r="BJ365" s="116"/>
      <c r="BK365" s="116"/>
      <c r="BL365" s="24"/>
      <c r="BM365" s="24"/>
      <c r="BN365" s="116"/>
      <c r="BO365" s="112"/>
      <c r="BP365" s="116"/>
      <c r="BQ365" s="116"/>
      <c r="BR365" s="24"/>
      <c r="BS365" s="24"/>
      <c r="BT365" s="24">
        <f t="shared" si="268"/>
        <v>0</v>
      </c>
      <c r="BU365" s="24"/>
      <c r="BV365" s="112">
        <f>BW365+BX365+BY365+BZ365</f>
        <v>0</v>
      </c>
      <c r="BW365" s="116">
        <v>0</v>
      </c>
      <c r="BX365" s="116"/>
      <c r="BY365" s="24"/>
      <c r="BZ365" s="24"/>
      <c r="CA365" s="116">
        <f t="shared" si="265"/>
        <v>0</v>
      </c>
      <c r="CB365" s="183"/>
      <c r="CC365" s="195"/>
      <c r="CD365" s="195"/>
      <c r="CE365" s="116">
        <f t="shared" si="266"/>
        <v>0</v>
      </c>
      <c r="CF365" s="183">
        <f t="shared" si="267"/>
        <v>0</v>
      </c>
      <c r="CG365" s="183"/>
      <c r="CH365" s="195">
        <f t="shared" si="259"/>
        <v>0</v>
      </c>
      <c r="CI365" s="195"/>
      <c r="CJ365" s="116"/>
      <c r="CK365" s="112">
        <f>CL365+CM365+CN365+CO365</f>
        <v>0</v>
      </c>
      <c r="CL365" s="116">
        <v>0</v>
      </c>
      <c r="CM365" s="116"/>
      <c r="CN365" s="24"/>
      <c r="CO365" s="24"/>
    </row>
    <row r="366" spans="2:93" s="44" customFormat="1" ht="46.5" hidden="1" customHeight="1" x14ac:dyDescent="0.25">
      <c r="B366" s="432"/>
      <c r="C366" s="111" t="s">
        <v>31</v>
      </c>
      <c r="D366" s="661">
        <f>F366</f>
        <v>4979.0034900000001</v>
      </c>
      <c r="E366" s="661">
        <v>0</v>
      </c>
      <c r="F366" s="661">
        <f>SUM(F367:F369)</f>
        <v>4979.0034900000001</v>
      </c>
      <c r="G366" s="276"/>
      <c r="H366" s="276"/>
      <c r="I366" s="661">
        <f>M366</f>
        <v>4431.9680200000003</v>
      </c>
      <c r="J366" s="569">
        <f t="shared" si="272"/>
        <v>0.89013153513575871</v>
      </c>
      <c r="K366" s="128">
        <v>0</v>
      </c>
      <c r="L366" s="569"/>
      <c r="M366" s="661">
        <f>SUM(M367:M369)</f>
        <v>4431.9680200000003</v>
      </c>
      <c r="N366" s="569">
        <f>M366/F366</f>
        <v>0.89013153513575871</v>
      </c>
      <c r="O366" s="43"/>
      <c r="P366" s="43"/>
      <c r="Q366" s="43"/>
      <c r="R366" s="43"/>
      <c r="S366" s="661">
        <f>W366</f>
        <v>4431.9680200000003</v>
      </c>
      <c r="T366" s="569">
        <f>S366/D366</f>
        <v>0.89013153513575871</v>
      </c>
      <c r="U366" s="128"/>
      <c r="V366" s="629"/>
      <c r="W366" s="661">
        <f>W367+W369</f>
        <v>4431.9680200000003</v>
      </c>
      <c r="X366" s="569">
        <f>W366/F366</f>
        <v>0.89013153513575871</v>
      </c>
      <c r="Y366" s="43"/>
      <c r="Z366" s="629"/>
      <c r="AA366" s="43"/>
      <c r="AB366" s="43"/>
      <c r="AC366" s="661">
        <f t="shared" si="260"/>
        <v>4979.0034900000001</v>
      </c>
      <c r="AD366" s="575">
        <f t="shared" si="261"/>
        <v>1</v>
      </c>
      <c r="AE366" s="128">
        <v>0</v>
      </c>
      <c r="AF366" s="622"/>
      <c r="AG366" s="661">
        <f>AG367+AG368+AG369</f>
        <v>4979.0034900000001</v>
      </c>
      <c r="AH366" s="622">
        <f t="shared" si="241"/>
        <v>1</v>
      </c>
      <c r="AI366" s="43"/>
      <c r="AJ366" s="43"/>
      <c r="AK366" s="661"/>
      <c r="AL366" s="43"/>
      <c r="AM366" s="43"/>
      <c r="AN366" s="43"/>
      <c r="AO366" s="43"/>
      <c r="AP366" s="43"/>
      <c r="AQ366" s="43"/>
      <c r="AR366" s="43"/>
      <c r="AS366" s="43"/>
      <c r="AT366" s="43"/>
      <c r="AU366" s="112">
        <f t="shared" si="273"/>
        <v>32836.590409999997</v>
      </c>
      <c r="AV366" s="128">
        <f>AX366</f>
        <v>37815.5939</v>
      </c>
      <c r="AW366" s="128">
        <v>0</v>
      </c>
      <c r="AX366" s="128">
        <f>SUM(AX367:AX369)</f>
        <v>37815.5939</v>
      </c>
      <c r="AY366" s="43"/>
      <c r="AZ366" s="43"/>
      <c r="BA366" s="128">
        <f t="shared" si="262"/>
        <v>0</v>
      </c>
      <c r="BB366" s="43"/>
      <c r="BC366" s="43"/>
      <c r="BD366" s="43"/>
      <c r="BE366" s="128">
        <f t="shared" si="263"/>
        <v>0</v>
      </c>
      <c r="BF366" s="128">
        <f t="shared" si="264"/>
        <v>0</v>
      </c>
      <c r="BG366" s="43"/>
      <c r="BH366" s="43"/>
      <c r="BI366" s="128">
        <f t="shared" si="269"/>
        <v>0</v>
      </c>
      <c r="BJ366" s="128"/>
      <c r="BK366" s="128"/>
      <c r="BL366" s="43"/>
      <c r="BM366" s="43"/>
      <c r="BN366" s="128"/>
      <c r="BO366" s="128"/>
      <c r="BP366" s="128"/>
      <c r="BQ366" s="128"/>
      <c r="BR366" s="43"/>
      <c r="BS366" s="43"/>
      <c r="BT366" s="43">
        <f t="shared" si="268"/>
        <v>0</v>
      </c>
      <c r="BU366" s="43"/>
      <c r="BV366" s="128">
        <f t="shared" si="270"/>
        <v>0</v>
      </c>
      <c r="BW366" s="128">
        <f>SUM(BW367:BW369)</f>
        <v>0</v>
      </c>
      <c r="BX366" s="128"/>
      <c r="BY366" s="43"/>
      <c r="BZ366" s="43"/>
      <c r="CA366" s="128">
        <f t="shared" si="265"/>
        <v>0</v>
      </c>
      <c r="CB366" s="431"/>
      <c r="CC366" s="276"/>
      <c r="CD366" s="276"/>
      <c r="CE366" s="128">
        <f t="shared" si="266"/>
        <v>0</v>
      </c>
      <c r="CF366" s="431">
        <f t="shared" si="267"/>
        <v>0</v>
      </c>
      <c r="CG366" s="524"/>
      <c r="CH366" s="276">
        <f t="shared" si="259"/>
        <v>0</v>
      </c>
      <c r="CI366" s="276"/>
      <c r="CJ366" s="128"/>
      <c r="CK366" s="128">
        <f t="shared" si="271"/>
        <v>0</v>
      </c>
      <c r="CL366" s="128">
        <f>SUM(CL367:CL369)</f>
        <v>0</v>
      </c>
      <c r="CM366" s="128"/>
      <c r="CN366" s="43"/>
      <c r="CO366" s="43"/>
    </row>
    <row r="367" spans="2:93" s="39" customFormat="1" ht="30.75" hidden="1" customHeight="1" x14ac:dyDescent="0.25">
      <c r="B367" s="209"/>
      <c r="C367" s="124" t="s">
        <v>39</v>
      </c>
      <c r="D367" s="188">
        <f>E367</f>
        <v>0</v>
      </c>
      <c r="E367" s="188">
        <v>0</v>
      </c>
      <c r="F367" s="188">
        <v>2015.1978999999999</v>
      </c>
      <c r="G367" s="189"/>
      <c r="H367" s="189"/>
      <c r="I367" s="188">
        <f>M367</f>
        <v>2015.1978999999999</v>
      </c>
      <c r="J367" s="569" t="e">
        <f t="shared" si="272"/>
        <v>#DIV/0!</v>
      </c>
      <c r="K367" s="130"/>
      <c r="L367" s="569"/>
      <c r="M367" s="188">
        <f>F367</f>
        <v>2015.1978999999999</v>
      </c>
      <c r="N367" s="569"/>
      <c r="O367" s="37"/>
      <c r="P367" s="37"/>
      <c r="Q367" s="37"/>
      <c r="R367" s="37"/>
      <c r="S367" s="188">
        <f>W367</f>
        <v>2015.1978999999999</v>
      </c>
      <c r="T367" s="569">
        <f>S367/F367</f>
        <v>1</v>
      </c>
      <c r="U367" s="130"/>
      <c r="V367" s="629"/>
      <c r="W367" s="188">
        <v>2015.1978999999999</v>
      </c>
      <c r="X367" s="569">
        <f>W367/F367</f>
        <v>1</v>
      </c>
      <c r="Y367" s="37"/>
      <c r="Z367" s="629"/>
      <c r="AA367" s="37"/>
      <c r="AB367" s="37"/>
      <c r="AC367" s="188">
        <f t="shared" si="260"/>
        <v>2015.1978999999999</v>
      </c>
      <c r="AD367" s="575" t="e">
        <f t="shared" si="261"/>
        <v>#DIV/0!</v>
      </c>
      <c r="AE367" s="130">
        <v>0</v>
      </c>
      <c r="AF367" s="622"/>
      <c r="AG367" s="188">
        <v>2015.1978999999999</v>
      </c>
      <c r="AH367" s="622">
        <f t="shared" si="241"/>
        <v>1</v>
      </c>
      <c r="AI367" s="37"/>
      <c r="AJ367" s="37"/>
      <c r="AK367" s="188"/>
      <c r="AL367" s="37"/>
      <c r="AM367" s="37"/>
      <c r="AN367" s="37"/>
      <c r="AO367" s="37"/>
      <c r="AP367" s="37"/>
      <c r="AQ367" s="37"/>
      <c r="AR367" s="37"/>
      <c r="AS367" s="37"/>
      <c r="AT367" s="37"/>
      <c r="AU367" s="112">
        <f t="shared" si="273"/>
        <v>4477.0352000000003</v>
      </c>
      <c r="AV367" s="130">
        <f>AX367</f>
        <v>6492.2331000000004</v>
      </c>
      <c r="AW367" s="130">
        <v>0</v>
      </c>
      <c r="AX367" s="130">
        <v>6492.2331000000004</v>
      </c>
      <c r="AY367" s="37"/>
      <c r="AZ367" s="37"/>
      <c r="BA367" s="128">
        <f t="shared" si="262"/>
        <v>0</v>
      </c>
      <c r="BB367" s="37"/>
      <c r="BC367" s="37"/>
      <c r="BD367" s="37"/>
      <c r="BE367" s="130">
        <f t="shared" si="263"/>
        <v>0</v>
      </c>
      <c r="BF367" s="130">
        <f t="shared" si="264"/>
        <v>0</v>
      </c>
      <c r="BG367" s="37"/>
      <c r="BH367" s="37"/>
      <c r="BI367" s="130">
        <f t="shared" si="269"/>
        <v>0</v>
      </c>
      <c r="BJ367" s="130"/>
      <c r="BK367" s="130"/>
      <c r="BL367" s="37"/>
      <c r="BM367" s="37"/>
      <c r="BN367" s="130"/>
      <c r="BO367" s="130"/>
      <c r="BP367" s="130"/>
      <c r="BQ367" s="130"/>
      <c r="BR367" s="37"/>
      <c r="BS367" s="37"/>
      <c r="BT367" s="37">
        <f t="shared" si="268"/>
        <v>0</v>
      </c>
      <c r="BU367" s="37"/>
      <c r="BV367" s="130">
        <f t="shared" si="270"/>
        <v>0</v>
      </c>
      <c r="BW367" s="130">
        <f>BC367</f>
        <v>0</v>
      </c>
      <c r="BX367" s="130"/>
      <c r="BY367" s="37"/>
      <c r="BZ367" s="37"/>
      <c r="CA367" s="130">
        <f t="shared" si="265"/>
        <v>0</v>
      </c>
      <c r="CB367" s="188"/>
      <c r="CC367" s="189"/>
      <c r="CD367" s="189"/>
      <c r="CE367" s="130">
        <f t="shared" si="266"/>
        <v>0</v>
      </c>
      <c r="CF367" s="188">
        <f t="shared" si="267"/>
        <v>0</v>
      </c>
      <c r="CG367" s="188"/>
      <c r="CH367" s="189">
        <f t="shared" si="259"/>
        <v>0</v>
      </c>
      <c r="CI367" s="189"/>
      <c r="CJ367" s="130"/>
      <c r="CK367" s="130">
        <f t="shared" si="271"/>
        <v>0</v>
      </c>
      <c r="CL367" s="130">
        <f>BY367</f>
        <v>0</v>
      </c>
      <c r="CM367" s="130"/>
      <c r="CN367" s="37"/>
      <c r="CO367" s="37"/>
    </row>
    <row r="368" spans="2:93" s="39" customFormat="1" ht="62.25" hidden="1" customHeight="1" x14ac:dyDescent="0.25">
      <c r="B368" s="209"/>
      <c r="C368" s="124" t="s">
        <v>43</v>
      </c>
      <c r="D368" s="188">
        <f>F368</f>
        <v>0</v>
      </c>
      <c r="E368" s="188">
        <v>0</v>
      </c>
      <c r="F368" s="188">
        <v>0</v>
      </c>
      <c r="G368" s="189"/>
      <c r="H368" s="189"/>
      <c r="I368" s="188"/>
      <c r="J368" s="569" t="e">
        <f t="shared" si="272"/>
        <v>#DIV/0!</v>
      </c>
      <c r="K368" s="130">
        <v>0</v>
      </c>
      <c r="L368" s="569"/>
      <c r="M368" s="188"/>
      <c r="N368" s="569"/>
      <c r="O368" s="37"/>
      <c r="P368" s="37"/>
      <c r="Q368" s="37"/>
      <c r="R368" s="37"/>
      <c r="S368" s="188">
        <f>W368</f>
        <v>0</v>
      </c>
      <c r="T368" s="569" t="e">
        <f>S368/F368</f>
        <v>#DIV/0!</v>
      </c>
      <c r="U368" s="130"/>
      <c r="V368" s="629"/>
      <c r="W368" s="188"/>
      <c r="X368" s="569" t="e">
        <f>W368/F368</f>
        <v>#DIV/0!</v>
      </c>
      <c r="Y368" s="37"/>
      <c r="Z368" s="629"/>
      <c r="AA368" s="37"/>
      <c r="AB368" s="37"/>
      <c r="AC368" s="188">
        <f t="shared" si="260"/>
        <v>0</v>
      </c>
      <c r="AD368" s="575" t="e">
        <f t="shared" si="261"/>
        <v>#DIV/0!</v>
      </c>
      <c r="AE368" s="130">
        <v>0</v>
      </c>
      <c r="AF368" s="622"/>
      <c r="AG368" s="188">
        <v>0</v>
      </c>
      <c r="AH368" s="622" t="e">
        <f t="shared" si="241"/>
        <v>#DIV/0!</v>
      </c>
      <c r="AI368" s="37"/>
      <c r="AJ368" s="37"/>
      <c r="AK368" s="188"/>
      <c r="AL368" s="37"/>
      <c r="AM368" s="37"/>
      <c r="AN368" s="37"/>
      <c r="AO368" s="37"/>
      <c r="AP368" s="37"/>
      <c r="AQ368" s="37"/>
      <c r="AR368" s="37"/>
      <c r="AS368" s="37"/>
      <c r="AT368" s="37"/>
      <c r="AU368" s="112">
        <f t="shared" si="273"/>
        <v>24044.607540000001</v>
      </c>
      <c r="AV368" s="130">
        <f>AX368</f>
        <v>24044.607540000001</v>
      </c>
      <c r="AW368" s="130">
        <v>0</v>
      </c>
      <c r="AX368" s="130">
        <v>24044.607540000001</v>
      </c>
      <c r="AY368" s="37"/>
      <c r="AZ368" s="37"/>
      <c r="BA368" s="128">
        <f t="shared" si="262"/>
        <v>0</v>
      </c>
      <c r="BB368" s="37"/>
      <c r="BC368" s="37"/>
      <c r="BD368" s="37"/>
      <c r="BE368" s="130">
        <f t="shared" si="263"/>
        <v>0</v>
      </c>
      <c r="BF368" s="130">
        <f t="shared" si="264"/>
        <v>0</v>
      </c>
      <c r="BG368" s="37"/>
      <c r="BH368" s="37"/>
      <c r="BI368" s="130">
        <f t="shared" si="269"/>
        <v>0</v>
      </c>
      <c r="BJ368" s="130"/>
      <c r="BK368" s="130"/>
      <c r="BL368" s="37"/>
      <c r="BM368" s="37"/>
      <c r="BN368" s="130"/>
      <c r="BO368" s="130"/>
      <c r="BP368" s="130"/>
      <c r="BQ368" s="130"/>
      <c r="BR368" s="37"/>
      <c r="BS368" s="37"/>
      <c r="BT368" s="37">
        <f t="shared" si="268"/>
        <v>0</v>
      </c>
      <c r="BU368" s="37"/>
      <c r="BV368" s="130">
        <f t="shared" si="270"/>
        <v>0</v>
      </c>
      <c r="BW368" s="130">
        <f>BC368</f>
        <v>0</v>
      </c>
      <c r="BX368" s="130"/>
      <c r="BY368" s="37"/>
      <c r="BZ368" s="37"/>
      <c r="CA368" s="130">
        <f t="shared" si="265"/>
        <v>0</v>
      </c>
      <c r="CB368" s="188"/>
      <c r="CC368" s="189"/>
      <c r="CD368" s="189"/>
      <c r="CE368" s="130">
        <f t="shared" si="266"/>
        <v>0</v>
      </c>
      <c r="CF368" s="188">
        <f t="shared" si="267"/>
        <v>0</v>
      </c>
      <c r="CG368" s="188"/>
      <c r="CH368" s="189">
        <f t="shared" si="259"/>
        <v>0</v>
      </c>
      <c r="CI368" s="189"/>
      <c r="CJ368" s="130"/>
      <c r="CK368" s="130">
        <f t="shared" si="271"/>
        <v>0</v>
      </c>
      <c r="CL368" s="130">
        <f>BY368</f>
        <v>0</v>
      </c>
      <c r="CM368" s="130"/>
      <c r="CN368" s="37"/>
      <c r="CO368" s="37"/>
    </row>
    <row r="369" spans="2:93" s="39" customFormat="1" ht="27.75" hidden="1" customHeight="1" x14ac:dyDescent="0.25">
      <c r="B369" s="209"/>
      <c r="C369" s="124" t="s">
        <v>40</v>
      </c>
      <c r="D369" s="188">
        <f>F369</f>
        <v>2963.8055899999999</v>
      </c>
      <c r="E369" s="188">
        <v>0</v>
      </c>
      <c r="F369" s="188">
        <v>2963.8055899999999</v>
      </c>
      <c r="G369" s="189"/>
      <c r="H369" s="189"/>
      <c r="I369" s="188">
        <f>M369</f>
        <v>2416.7701200000001</v>
      </c>
      <c r="J369" s="569">
        <f t="shared" si="272"/>
        <v>0.81542801867783787</v>
      </c>
      <c r="K369" s="130">
        <v>0</v>
      </c>
      <c r="L369" s="569"/>
      <c r="M369" s="188">
        <v>2416.7701200000001</v>
      </c>
      <c r="N369" s="569">
        <f>M369/F369</f>
        <v>0.81542801867783787</v>
      </c>
      <c r="O369" s="37"/>
      <c r="P369" s="37"/>
      <c r="Q369" s="37"/>
      <c r="R369" s="37"/>
      <c r="S369" s="188">
        <f>W369</f>
        <v>2416.7701200000001</v>
      </c>
      <c r="T369" s="569">
        <f>S369/F369</f>
        <v>0.81542801867783787</v>
      </c>
      <c r="U369" s="130"/>
      <c r="V369" s="629"/>
      <c r="W369" s="188">
        <f>M369</f>
        <v>2416.7701200000001</v>
      </c>
      <c r="X369" s="569">
        <f>W369/F369</f>
        <v>0.81542801867783787</v>
      </c>
      <c r="Y369" s="37"/>
      <c r="Z369" s="629"/>
      <c r="AA369" s="37"/>
      <c r="AB369" s="37"/>
      <c r="AC369" s="188">
        <f t="shared" si="260"/>
        <v>2963.8055899999999</v>
      </c>
      <c r="AD369" s="575">
        <f t="shared" si="261"/>
        <v>1</v>
      </c>
      <c r="AE369" s="130">
        <v>0</v>
      </c>
      <c r="AF369" s="622"/>
      <c r="AG369" s="188">
        <v>2963.8055899999999</v>
      </c>
      <c r="AH369" s="622">
        <f t="shared" si="241"/>
        <v>1</v>
      </c>
      <c r="AI369" s="37"/>
      <c r="AJ369" s="37"/>
      <c r="AK369" s="188"/>
      <c r="AL369" s="37"/>
      <c r="AM369" s="37"/>
      <c r="AN369" s="37"/>
      <c r="AO369" s="37"/>
      <c r="AP369" s="37"/>
      <c r="AQ369" s="37"/>
      <c r="AR369" s="37"/>
      <c r="AS369" s="37"/>
      <c r="AT369" s="37"/>
      <c r="AU369" s="112">
        <f t="shared" si="273"/>
        <v>4314.9476700000005</v>
      </c>
      <c r="AV369" s="130">
        <f>AX369</f>
        <v>7278.7532600000004</v>
      </c>
      <c r="AW369" s="130">
        <v>0</v>
      </c>
      <c r="AX369" s="130">
        <v>7278.7532600000004</v>
      </c>
      <c r="AY369" s="37"/>
      <c r="AZ369" s="37"/>
      <c r="BA369" s="128">
        <f t="shared" si="262"/>
        <v>0</v>
      </c>
      <c r="BB369" s="37"/>
      <c r="BC369" s="37"/>
      <c r="BD369" s="37"/>
      <c r="BE369" s="130">
        <f t="shared" si="263"/>
        <v>0</v>
      </c>
      <c r="BF369" s="130">
        <f t="shared" si="264"/>
        <v>0</v>
      </c>
      <c r="BG369" s="37"/>
      <c r="BH369" s="37"/>
      <c r="BI369" s="130">
        <f t="shared" si="269"/>
        <v>0</v>
      </c>
      <c r="BJ369" s="130"/>
      <c r="BK369" s="130"/>
      <c r="BL369" s="37"/>
      <c r="BM369" s="37"/>
      <c r="BN369" s="130">
        <f t="shared" ref="BN369:BN406" si="274">BO369+BP369+BQ369</f>
        <v>0</v>
      </c>
      <c r="BO369" s="130">
        <f>BP369</f>
        <v>0</v>
      </c>
      <c r="BP369" s="130"/>
      <c r="BQ369" s="130"/>
      <c r="BR369" s="37"/>
      <c r="BS369" s="37"/>
      <c r="BT369" s="37">
        <f t="shared" si="268"/>
        <v>0</v>
      </c>
      <c r="BU369" s="37"/>
      <c r="BV369" s="130">
        <f t="shared" si="270"/>
        <v>0</v>
      </c>
      <c r="BW369" s="130"/>
      <c r="BX369" s="130"/>
      <c r="BY369" s="37"/>
      <c r="BZ369" s="37"/>
      <c r="CA369" s="130">
        <f t="shared" si="265"/>
        <v>0</v>
      </c>
      <c r="CB369" s="188"/>
      <c r="CC369" s="189"/>
      <c r="CD369" s="189"/>
      <c r="CE369" s="130">
        <f t="shared" si="266"/>
        <v>0</v>
      </c>
      <c r="CF369" s="188">
        <f t="shared" si="267"/>
        <v>0</v>
      </c>
      <c r="CG369" s="188"/>
      <c r="CH369" s="189">
        <f t="shared" si="259"/>
        <v>0</v>
      </c>
      <c r="CI369" s="189"/>
      <c r="CJ369" s="130"/>
      <c r="CK369" s="130">
        <f t="shared" si="271"/>
        <v>0</v>
      </c>
      <c r="CL369" s="130"/>
      <c r="CM369" s="130"/>
      <c r="CN369" s="37"/>
      <c r="CO369" s="37"/>
    </row>
    <row r="370" spans="2:93" s="42" customFormat="1" ht="113.25" hidden="1" customHeight="1" x14ac:dyDescent="0.25">
      <c r="B370" s="206" t="s">
        <v>8</v>
      </c>
      <c r="C370" s="111" t="s">
        <v>46</v>
      </c>
      <c r="D370" s="193">
        <f>E370+F370+G370+H370</f>
        <v>0</v>
      </c>
      <c r="E370" s="193">
        <f>E372+E373</f>
        <v>0</v>
      </c>
      <c r="F370" s="193">
        <f>F372+F373</f>
        <v>0</v>
      </c>
      <c r="G370" s="194"/>
      <c r="H370" s="194"/>
      <c r="I370" s="193"/>
      <c r="J370" s="569" t="e">
        <f t="shared" si="272"/>
        <v>#DIV/0!</v>
      </c>
      <c r="K370" s="112">
        <f>K372+K373</f>
        <v>0</v>
      </c>
      <c r="L370" s="569"/>
      <c r="M370" s="193">
        <f>M372+M373</f>
        <v>0</v>
      </c>
      <c r="N370" s="569"/>
      <c r="O370" s="307"/>
      <c r="P370" s="307"/>
      <c r="Q370" s="307"/>
      <c r="R370" s="307"/>
      <c r="S370" s="193"/>
      <c r="T370" s="307"/>
      <c r="U370" s="112"/>
      <c r="V370" s="629"/>
      <c r="W370" s="193"/>
      <c r="X370" s="629"/>
      <c r="Y370" s="307"/>
      <c r="Z370" s="629"/>
      <c r="AA370" s="307"/>
      <c r="AB370" s="307"/>
      <c r="AC370" s="193">
        <f t="shared" si="260"/>
        <v>0</v>
      </c>
      <c r="AD370" s="575" t="e">
        <f t="shared" si="261"/>
        <v>#DIV/0!</v>
      </c>
      <c r="AE370" s="112">
        <f>AE372+AE373</f>
        <v>0</v>
      </c>
      <c r="AF370" s="622"/>
      <c r="AG370" s="193"/>
      <c r="AH370" s="622" t="e">
        <f t="shared" si="241"/>
        <v>#DIV/0!</v>
      </c>
      <c r="AI370" s="307"/>
      <c r="AJ370" s="307"/>
      <c r="AK370" s="193"/>
      <c r="AL370" s="307"/>
      <c r="AM370" s="307"/>
      <c r="AN370" s="307"/>
      <c r="AO370" s="307"/>
      <c r="AP370" s="307"/>
      <c r="AQ370" s="307"/>
      <c r="AR370" s="307"/>
      <c r="AS370" s="307"/>
      <c r="AT370" s="307"/>
      <c r="AU370" s="112">
        <f t="shared" si="273"/>
        <v>0</v>
      </c>
      <c r="AV370" s="112">
        <f>AW370+AX370+AY370+AZ370</f>
        <v>0</v>
      </c>
      <c r="AW370" s="112">
        <f>AW372+AW373</f>
        <v>0</v>
      </c>
      <c r="AX370" s="112">
        <f>AX372+AX373</f>
        <v>0</v>
      </c>
      <c r="AY370" s="307"/>
      <c r="AZ370" s="307"/>
      <c r="BA370" s="128">
        <f t="shared" si="262"/>
        <v>0</v>
      </c>
      <c r="BB370" s="307"/>
      <c r="BC370" s="307"/>
      <c r="BD370" s="307"/>
      <c r="BE370" s="112">
        <f t="shared" si="263"/>
        <v>0</v>
      </c>
      <c r="BF370" s="112">
        <f t="shared" si="264"/>
        <v>0</v>
      </c>
      <c r="BG370" s="307"/>
      <c r="BH370" s="307"/>
      <c r="BI370" s="112">
        <f>BJ370+BK370+BL370+BM370</f>
        <v>0</v>
      </c>
      <c r="BJ370" s="112">
        <f>BJ372+BJ373</f>
        <v>0</v>
      </c>
      <c r="BK370" s="112"/>
      <c r="BL370" s="307"/>
      <c r="BM370" s="307"/>
      <c r="BN370" s="112">
        <f t="shared" si="274"/>
        <v>0</v>
      </c>
      <c r="BO370" s="112">
        <f>BP370+BQ370+BR370+BS370</f>
        <v>0</v>
      </c>
      <c r="BP370" s="112">
        <f>BP372+BP373</f>
        <v>0</v>
      </c>
      <c r="BQ370" s="112"/>
      <c r="BR370" s="307"/>
      <c r="BS370" s="307"/>
      <c r="BT370" s="307">
        <f t="shared" si="268"/>
        <v>0</v>
      </c>
      <c r="BU370" s="307"/>
      <c r="BV370" s="112">
        <f>BW370+BX370+BY370+BZ370</f>
        <v>0</v>
      </c>
      <c r="BW370" s="112">
        <f>BW372+BW373</f>
        <v>0</v>
      </c>
      <c r="BX370" s="112"/>
      <c r="BY370" s="307"/>
      <c r="BZ370" s="307"/>
      <c r="CA370" s="112">
        <f t="shared" si="265"/>
        <v>0</v>
      </c>
      <c r="CB370" s="193"/>
      <c r="CC370" s="194"/>
      <c r="CD370" s="194"/>
      <c r="CE370" s="112">
        <f t="shared" si="266"/>
        <v>0</v>
      </c>
      <c r="CF370" s="193">
        <f t="shared" si="267"/>
        <v>0</v>
      </c>
      <c r="CG370" s="193"/>
      <c r="CH370" s="194">
        <f t="shared" si="259"/>
        <v>0</v>
      </c>
      <c r="CI370" s="194"/>
      <c r="CJ370" s="112"/>
      <c r="CK370" s="112">
        <f>CL370+CM370+CN370+CO370</f>
        <v>0</v>
      </c>
      <c r="CL370" s="112">
        <f>CL372+CL373</f>
        <v>0</v>
      </c>
      <c r="CM370" s="112"/>
      <c r="CN370" s="307"/>
      <c r="CO370" s="307"/>
    </row>
    <row r="371" spans="2:93" s="44" customFormat="1" ht="46.5" hidden="1" customHeight="1" x14ac:dyDescent="0.25">
      <c r="B371" s="432"/>
      <c r="C371" s="111" t="s">
        <v>31</v>
      </c>
      <c r="D371" s="193">
        <v>0</v>
      </c>
      <c r="E371" s="661">
        <v>0</v>
      </c>
      <c r="F371" s="661">
        <f>SUM(F372:F374)</f>
        <v>0</v>
      </c>
      <c r="G371" s="276"/>
      <c r="H371" s="276"/>
      <c r="I371" s="193"/>
      <c r="J371" s="569" t="e">
        <f t="shared" si="272"/>
        <v>#DIV/0!</v>
      </c>
      <c r="K371" s="128">
        <v>0</v>
      </c>
      <c r="L371" s="569"/>
      <c r="M371" s="193">
        <f>SUM(M372:M374)</f>
        <v>0</v>
      </c>
      <c r="N371" s="569"/>
      <c r="O371" s="43"/>
      <c r="P371" s="43"/>
      <c r="Q371" s="43"/>
      <c r="R371" s="43"/>
      <c r="S371" s="193"/>
      <c r="T371" s="43"/>
      <c r="U371" s="128"/>
      <c r="V371" s="629"/>
      <c r="W371" s="193"/>
      <c r="X371" s="629"/>
      <c r="Y371" s="43"/>
      <c r="Z371" s="629"/>
      <c r="AA371" s="43"/>
      <c r="AB371" s="43"/>
      <c r="AC371" s="193">
        <f t="shared" si="260"/>
        <v>0</v>
      </c>
      <c r="AD371" s="575" t="e">
        <f t="shared" si="261"/>
        <v>#DIV/0!</v>
      </c>
      <c r="AE371" s="128">
        <v>0</v>
      </c>
      <c r="AF371" s="622"/>
      <c r="AG371" s="193"/>
      <c r="AH371" s="622" t="e">
        <f t="shared" si="241"/>
        <v>#DIV/0!</v>
      </c>
      <c r="AI371" s="43"/>
      <c r="AJ371" s="43"/>
      <c r="AK371" s="193"/>
      <c r="AL371" s="43"/>
      <c r="AM371" s="43"/>
      <c r="AN371" s="43"/>
      <c r="AO371" s="43"/>
      <c r="AP371" s="43"/>
      <c r="AQ371" s="43"/>
      <c r="AR371" s="43"/>
      <c r="AS371" s="43"/>
      <c r="AT371" s="43"/>
      <c r="AU371" s="112">
        <f t="shared" si="273"/>
        <v>0</v>
      </c>
      <c r="AV371" s="112"/>
      <c r="AW371" s="128"/>
      <c r="AX371" s="128">
        <f>SUM(AX372:AX374)</f>
        <v>0</v>
      </c>
      <c r="AY371" s="43"/>
      <c r="AZ371" s="43"/>
      <c r="BA371" s="128">
        <f t="shared" si="262"/>
        <v>0</v>
      </c>
      <c r="BB371" s="43"/>
      <c r="BC371" s="43"/>
      <c r="BD371" s="43"/>
      <c r="BE371" s="128">
        <f t="shared" si="263"/>
        <v>0</v>
      </c>
      <c r="BF371" s="128">
        <f t="shared" si="264"/>
        <v>0</v>
      </c>
      <c r="BG371" s="43"/>
      <c r="BH371" s="43"/>
      <c r="BI371" s="112">
        <f>BJ371+BK371+BL371+BM371</f>
        <v>0</v>
      </c>
      <c r="BJ371" s="128">
        <f>SUM(BJ372:BJ374)</f>
        <v>0</v>
      </c>
      <c r="BK371" s="128"/>
      <c r="BL371" s="43"/>
      <c r="BM371" s="43"/>
      <c r="BN371" s="128" t="e">
        <f t="shared" si="274"/>
        <v>#REF!</v>
      </c>
      <c r="BO371" s="112" t="e">
        <f>BP371+BQ371+BR371+BS371</f>
        <v>#REF!</v>
      </c>
      <c r="BP371" s="128" t="e">
        <f>SUM(BP372:BP374)</f>
        <v>#REF!</v>
      </c>
      <c r="BQ371" s="128"/>
      <c r="BR371" s="43"/>
      <c r="BS371" s="43"/>
      <c r="BT371" s="43">
        <f t="shared" si="268"/>
        <v>0</v>
      </c>
      <c r="BU371" s="43"/>
      <c r="BV371" s="112">
        <f>BW371+BX371+BY371+BZ371</f>
        <v>0</v>
      </c>
      <c r="BW371" s="128">
        <f>SUM(BW372:BW374)</f>
        <v>0</v>
      </c>
      <c r="BX371" s="128"/>
      <c r="BY371" s="43"/>
      <c r="BZ371" s="43"/>
      <c r="CA371" s="128">
        <f t="shared" si="265"/>
        <v>0</v>
      </c>
      <c r="CB371" s="431"/>
      <c r="CC371" s="276"/>
      <c r="CD371" s="276"/>
      <c r="CE371" s="128">
        <f t="shared" si="266"/>
        <v>0</v>
      </c>
      <c r="CF371" s="431">
        <f t="shared" si="267"/>
        <v>0</v>
      </c>
      <c r="CG371" s="524"/>
      <c r="CH371" s="276">
        <f t="shared" si="259"/>
        <v>0</v>
      </c>
      <c r="CI371" s="276"/>
      <c r="CJ371" s="128"/>
      <c r="CK371" s="112">
        <f>CL371+CM371+CN371+CO371</f>
        <v>0</v>
      </c>
      <c r="CL371" s="128">
        <f>SUM(CL372:CL374)</f>
        <v>0</v>
      </c>
      <c r="CM371" s="128"/>
      <c r="CN371" s="43"/>
      <c r="CO371" s="43"/>
    </row>
    <row r="372" spans="2:93" s="39" customFormat="1" ht="30" hidden="1" customHeight="1" x14ac:dyDescent="0.25">
      <c r="B372" s="211"/>
      <c r="C372" s="124" t="s">
        <v>39</v>
      </c>
      <c r="D372" s="188">
        <f>E372</f>
        <v>0</v>
      </c>
      <c r="E372" s="188">
        <v>0</v>
      </c>
      <c r="F372" s="188">
        <v>0</v>
      </c>
      <c r="G372" s="189"/>
      <c r="H372" s="189"/>
      <c r="I372" s="188"/>
      <c r="J372" s="569" t="e">
        <f t="shared" si="272"/>
        <v>#DIV/0!</v>
      </c>
      <c r="K372" s="130">
        <v>0</v>
      </c>
      <c r="L372" s="569"/>
      <c r="M372" s="188">
        <v>0</v>
      </c>
      <c r="N372" s="569"/>
      <c r="O372" s="37"/>
      <c r="P372" s="37"/>
      <c r="Q372" s="37"/>
      <c r="R372" s="37"/>
      <c r="S372" s="188"/>
      <c r="T372" s="37"/>
      <c r="U372" s="130"/>
      <c r="V372" s="629"/>
      <c r="W372" s="188"/>
      <c r="X372" s="629"/>
      <c r="Y372" s="37"/>
      <c r="Z372" s="629"/>
      <c r="AA372" s="37"/>
      <c r="AB372" s="37"/>
      <c r="AC372" s="188">
        <f t="shared" si="260"/>
        <v>0</v>
      </c>
      <c r="AD372" s="575" t="e">
        <f t="shared" si="261"/>
        <v>#DIV/0!</v>
      </c>
      <c r="AE372" s="130">
        <v>0</v>
      </c>
      <c r="AF372" s="622"/>
      <c r="AG372" s="188"/>
      <c r="AH372" s="622" t="e">
        <f t="shared" si="241"/>
        <v>#DIV/0!</v>
      </c>
      <c r="AI372" s="37"/>
      <c r="AJ372" s="37"/>
      <c r="AK372" s="188"/>
      <c r="AL372" s="37"/>
      <c r="AM372" s="37"/>
      <c r="AN372" s="37"/>
      <c r="AO372" s="37"/>
      <c r="AP372" s="37"/>
      <c r="AQ372" s="37"/>
      <c r="AR372" s="37"/>
      <c r="AS372" s="37"/>
      <c r="AT372" s="37"/>
      <c r="AU372" s="112">
        <f t="shared" si="273"/>
        <v>0</v>
      </c>
      <c r="AV372" s="130">
        <f>AW372</f>
        <v>0</v>
      </c>
      <c r="AW372" s="130">
        <v>0</v>
      </c>
      <c r="AX372" s="130">
        <v>0</v>
      </c>
      <c r="AY372" s="37"/>
      <c r="AZ372" s="37"/>
      <c r="BA372" s="128">
        <f t="shared" si="262"/>
        <v>0</v>
      </c>
      <c r="BB372" s="37"/>
      <c r="BC372" s="37"/>
      <c r="BD372" s="37"/>
      <c r="BE372" s="130">
        <f t="shared" si="263"/>
        <v>0</v>
      </c>
      <c r="BF372" s="130">
        <f t="shared" si="264"/>
        <v>0</v>
      </c>
      <c r="BG372" s="37"/>
      <c r="BH372" s="37"/>
      <c r="BI372" s="130">
        <f t="shared" si="269"/>
        <v>0</v>
      </c>
      <c r="BJ372" s="130">
        <v>0</v>
      </c>
      <c r="BK372" s="130"/>
      <c r="BL372" s="37"/>
      <c r="BM372" s="37"/>
      <c r="BN372" s="130">
        <f t="shared" si="274"/>
        <v>0</v>
      </c>
      <c r="BO372" s="130">
        <f>BP372</f>
        <v>0</v>
      </c>
      <c r="BP372" s="130">
        <v>0</v>
      </c>
      <c r="BQ372" s="130"/>
      <c r="BR372" s="37"/>
      <c r="BS372" s="37"/>
      <c r="BT372" s="37">
        <f t="shared" si="268"/>
        <v>0</v>
      </c>
      <c r="BU372" s="37"/>
      <c r="BV372" s="130">
        <f t="shared" si="270"/>
        <v>0</v>
      </c>
      <c r="BW372" s="130">
        <v>0</v>
      </c>
      <c r="BX372" s="130"/>
      <c r="BY372" s="37"/>
      <c r="BZ372" s="37"/>
      <c r="CA372" s="130">
        <f t="shared" si="265"/>
        <v>0</v>
      </c>
      <c r="CB372" s="188"/>
      <c r="CC372" s="189"/>
      <c r="CD372" s="189"/>
      <c r="CE372" s="130">
        <f t="shared" si="266"/>
        <v>0</v>
      </c>
      <c r="CF372" s="188">
        <f t="shared" si="267"/>
        <v>0</v>
      </c>
      <c r="CG372" s="188"/>
      <c r="CH372" s="189">
        <f t="shared" si="259"/>
        <v>0</v>
      </c>
      <c r="CI372" s="189"/>
      <c r="CJ372" s="130"/>
      <c r="CK372" s="130">
        <f t="shared" si="271"/>
        <v>0</v>
      </c>
      <c r="CL372" s="130">
        <v>0</v>
      </c>
      <c r="CM372" s="130"/>
      <c r="CN372" s="37"/>
      <c r="CO372" s="37"/>
    </row>
    <row r="373" spans="2:93" s="39" customFormat="1" ht="31.5" hidden="1" customHeight="1" x14ac:dyDescent="0.25">
      <c r="B373" s="209"/>
      <c r="C373" s="124" t="s">
        <v>47</v>
      </c>
      <c r="D373" s="188">
        <f>E373</f>
        <v>0</v>
      </c>
      <c r="E373" s="188">
        <v>0</v>
      </c>
      <c r="F373" s="188">
        <v>0</v>
      </c>
      <c r="G373" s="189"/>
      <c r="H373" s="189"/>
      <c r="I373" s="188"/>
      <c r="J373" s="569" t="e">
        <f t="shared" si="272"/>
        <v>#DIV/0!</v>
      </c>
      <c r="K373" s="130">
        <v>0</v>
      </c>
      <c r="L373" s="569"/>
      <c r="M373" s="188">
        <v>0</v>
      </c>
      <c r="N373" s="569"/>
      <c r="O373" s="37"/>
      <c r="P373" s="37"/>
      <c r="Q373" s="37"/>
      <c r="R373" s="37"/>
      <c r="S373" s="188"/>
      <c r="T373" s="37"/>
      <c r="U373" s="130"/>
      <c r="V373" s="629"/>
      <c r="W373" s="188"/>
      <c r="X373" s="629"/>
      <c r="Y373" s="37"/>
      <c r="Z373" s="629"/>
      <c r="AA373" s="37"/>
      <c r="AB373" s="37"/>
      <c r="AC373" s="188">
        <f t="shared" si="260"/>
        <v>0</v>
      </c>
      <c r="AD373" s="575" t="e">
        <f t="shared" si="261"/>
        <v>#DIV/0!</v>
      </c>
      <c r="AE373" s="130">
        <v>0</v>
      </c>
      <c r="AF373" s="622"/>
      <c r="AG373" s="188"/>
      <c r="AH373" s="622" t="e">
        <f t="shared" si="241"/>
        <v>#DIV/0!</v>
      </c>
      <c r="AI373" s="37"/>
      <c r="AJ373" s="37"/>
      <c r="AK373" s="188"/>
      <c r="AL373" s="37"/>
      <c r="AM373" s="37"/>
      <c r="AN373" s="37"/>
      <c r="AO373" s="37"/>
      <c r="AP373" s="37"/>
      <c r="AQ373" s="37"/>
      <c r="AR373" s="37"/>
      <c r="AS373" s="37"/>
      <c r="AT373" s="37"/>
      <c r="AU373" s="112">
        <f t="shared" si="273"/>
        <v>0</v>
      </c>
      <c r="AV373" s="130">
        <f>AW373</f>
        <v>0</v>
      </c>
      <c r="AW373" s="130">
        <v>0</v>
      </c>
      <c r="AX373" s="130">
        <v>0</v>
      </c>
      <c r="AY373" s="37"/>
      <c r="AZ373" s="37"/>
      <c r="BA373" s="128">
        <f t="shared" si="262"/>
        <v>0</v>
      </c>
      <c r="BB373" s="37"/>
      <c r="BC373" s="37"/>
      <c r="BD373" s="37"/>
      <c r="BE373" s="130">
        <f t="shared" si="263"/>
        <v>0</v>
      </c>
      <c r="BF373" s="130">
        <f t="shared" si="264"/>
        <v>0</v>
      </c>
      <c r="BG373" s="37"/>
      <c r="BH373" s="37"/>
      <c r="BI373" s="130">
        <f t="shared" si="269"/>
        <v>0</v>
      </c>
      <c r="BJ373" s="130"/>
      <c r="BK373" s="130"/>
      <c r="BL373" s="37"/>
      <c r="BM373" s="37"/>
      <c r="BN373" s="130">
        <f t="shared" si="274"/>
        <v>0</v>
      </c>
      <c r="BO373" s="130">
        <f>BP373</f>
        <v>0</v>
      </c>
      <c r="BP373" s="130"/>
      <c r="BQ373" s="130"/>
      <c r="BR373" s="37"/>
      <c r="BS373" s="37"/>
      <c r="BT373" s="37">
        <f t="shared" si="268"/>
        <v>0</v>
      </c>
      <c r="BU373" s="37"/>
      <c r="BV373" s="130">
        <f t="shared" si="270"/>
        <v>0</v>
      </c>
      <c r="BW373" s="130"/>
      <c r="BX373" s="130"/>
      <c r="BY373" s="37"/>
      <c r="BZ373" s="37"/>
      <c r="CA373" s="130">
        <f t="shared" si="265"/>
        <v>0</v>
      </c>
      <c r="CB373" s="188"/>
      <c r="CC373" s="189"/>
      <c r="CD373" s="189"/>
      <c r="CE373" s="130">
        <f t="shared" si="266"/>
        <v>0</v>
      </c>
      <c r="CF373" s="188">
        <f t="shared" si="267"/>
        <v>0</v>
      </c>
      <c r="CG373" s="188"/>
      <c r="CH373" s="189">
        <f t="shared" si="259"/>
        <v>0</v>
      </c>
      <c r="CI373" s="189"/>
      <c r="CJ373" s="130"/>
      <c r="CK373" s="130">
        <f t="shared" si="271"/>
        <v>0</v>
      </c>
      <c r="CL373" s="130"/>
      <c r="CM373" s="130"/>
      <c r="CN373" s="37"/>
      <c r="CO373" s="37"/>
    </row>
    <row r="374" spans="2:93" s="46" customFormat="1" ht="85.5" hidden="1" customHeight="1" x14ac:dyDescent="0.25">
      <c r="B374" s="432" t="s">
        <v>48</v>
      </c>
      <c r="C374" s="111" t="s">
        <v>49</v>
      </c>
      <c r="D374" s="259"/>
      <c r="E374" s="188"/>
      <c r="F374" s="188"/>
      <c r="G374" s="259"/>
      <c r="H374" s="259"/>
      <c r="I374" s="259"/>
      <c r="J374" s="569" t="e">
        <f t="shared" si="272"/>
        <v>#DIV/0!</v>
      </c>
      <c r="K374" s="130"/>
      <c r="L374" s="569"/>
      <c r="M374" s="259"/>
      <c r="N374" s="569"/>
      <c r="O374" s="315"/>
      <c r="P374" s="315"/>
      <c r="Q374" s="315"/>
      <c r="R374" s="315"/>
      <c r="S374" s="259"/>
      <c r="T374" s="315"/>
      <c r="U374" s="130"/>
      <c r="V374" s="629"/>
      <c r="W374" s="259"/>
      <c r="X374" s="629"/>
      <c r="Y374" s="315"/>
      <c r="Z374" s="629"/>
      <c r="AA374" s="315"/>
      <c r="AB374" s="315"/>
      <c r="AC374" s="259">
        <f t="shared" si="260"/>
        <v>0</v>
      </c>
      <c r="AD374" s="575" t="e">
        <f t="shared" si="261"/>
        <v>#DIV/0!</v>
      </c>
      <c r="AE374" s="130"/>
      <c r="AF374" s="622"/>
      <c r="AG374" s="259"/>
      <c r="AH374" s="622" t="e">
        <f t="shared" si="241"/>
        <v>#DIV/0!</v>
      </c>
      <c r="AI374" s="315"/>
      <c r="AJ374" s="315"/>
      <c r="AK374" s="259"/>
      <c r="AL374" s="315"/>
      <c r="AM374" s="315"/>
      <c r="AN374" s="315"/>
      <c r="AO374" s="315"/>
      <c r="AP374" s="315"/>
      <c r="AQ374" s="315"/>
      <c r="AR374" s="315"/>
      <c r="AS374" s="315"/>
      <c r="AT374" s="315"/>
      <c r="AU374" s="112">
        <f t="shared" si="273"/>
        <v>0</v>
      </c>
      <c r="AV374" s="43"/>
      <c r="AW374" s="130"/>
      <c r="AX374" s="130"/>
      <c r="AY374" s="315"/>
      <c r="AZ374" s="315"/>
      <c r="BA374" s="128">
        <f t="shared" si="262"/>
        <v>0</v>
      </c>
      <c r="BB374" s="315"/>
      <c r="BC374" s="315"/>
      <c r="BD374" s="315"/>
      <c r="BE374" s="315">
        <f t="shared" si="263"/>
        <v>0</v>
      </c>
      <c r="BF374" s="130">
        <f t="shared" si="264"/>
        <v>0</v>
      </c>
      <c r="BG374" s="315"/>
      <c r="BH374" s="315"/>
      <c r="BI374" s="315"/>
      <c r="BJ374" s="130">
        <f t="shared" ref="BJ374:BJ381" si="275">AV374</f>
        <v>0</v>
      </c>
      <c r="BK374" s="130"/>
      <c r="BL374" s="315"/>
      <c r="BM374" s="315"/>
      <c r="BN374" s="315" t="e">
        <f t="shared" si="274"/>
        <v>#REF!</v>
      </c>
      <c r="BO374" s="315"/>
      <c r="BP374" s="130" t="e">
        <f>#REF!</f>
        <v>#REF!</v>
      </c>
      <c r="BQ374" s="130"/>
      <c r="BR374" s="315"/>
      <c r="BS374" s="315"/>
      <c r="BT374" s="315">
        <f t="shared" si="268"/>
        <v>0</v>
      </c>
      <c r="BU374" s="315"/>
      <c r="BV374" s="315"/>
      <c r="BW374" s="130">
        <f t="shared" ref="BW374:BW381" si="276">BC374</f>
        <v>0</v>
      </c>
      <c r="BX374" s="130"/>
      <c r="BY374" s="315"/>
      <c r="BZ374" s="315"/>
      <c r="CA374" s="315">
        <f t="shared" si="265"/>
        <v>0</v>
      </c>
      <c r="CB374" s="188"/>
      <c r="CC374" s="259"/>
      <c r="CD374" s="259"/>
      <c r="CE374" s="315">
        <f t="shared" si="266"/>
        <v>0</v>
      </c>
      <c r="CF374" s="188">
        <f t="shared" si="267"/>
        <v>0</v>
      </c>
      <c r="CG374" s="188"/>
      <c r="CH374" s="259">
        <f t="shared" si="259"/>
        <v>0</v>
      </c>
      <c r="CI374" s="259"/>
      <c r="CJ374" s="315"/>
      <c r="CK374" s="315"/>
      <c r="CL374" s="130">
        <f t="shared" ref="CL374:CL381" si="277">BY374</f>
        <v>0</v>
      </c>
      <c r="CM374" s="130"/>
      <c r="CN374" s="315"/>
      <c r="CO374" s="315"/>
    </row>
    <row r="375" spans="2:93" s="39" customFormat="1" ht="15" hidden="1" customHeight="1" x14ac:dyDescent="0.25">
      <c r="B375" s="209"/>
      <c r="C375" s="124" t="s">
        <v>39</v>
      </c>
      <c r="D375" s="189"/>
      <c r="E375" s="188"/>
      <c r="F375" s="188"/>
      <c r="G375" s="189"/>
      <c r="H375" s="189"/>
      <c r="I375" s="189"/>
      <c r="J375" s="569" t="e">
        <f t="shared" si="272"/>
        <v>#DIV/0!</v>
      </c>
      <c r="K375" s="130"/>
      <c r="L375" s="569"/>
      <c r="M375" s="189"/>
      <c r="N375" s="569"/>
      <c r="O375" s="37"/>
      <c r="P375" s="37"/>
      <c r="Q375" s="37"/>
      <c r="R375" s="37"/>
      <c r="S375" s="189"/>
      <c r="T375" s="37"/>
      <c r="U375" s="130"/>
      <c r="V375" s="629"/>
      <c r="W375" s="189"/>
      <c r="X375" s="629"/>
      <c r="Y375" s="37"/>
      <c r="Z375" s="629"/>
      <c r="AA375" s="37"/>
      <c r="AB375" s="37"/>
      <c r="AC375" s="189">
        <f t="shared" si="260"/>
        <v>0</v>
      </c>
      <c r="AD375" s="575" t="e">
        <f t="shared" si="261"/>
        <v>#DIV/0!</v>
      </c>
      <c r="AE375" s="130"/>
      <c r="AF375" s="622"/>
      <c r="AG375" s="189"/>
      <c r="AH375" s="622" t="e">
        <f t="shared" si="241"/>
        <v>#DIV/0!</v>
      </c>
      <c r="AI375" s="37"/>
      <c r="AJ375" s="37"/>
      <c r="AK375" s="189"/>
      <c r="AL375" s="37"/>
      <c r="AM375" s="37"/>
      <c r="AN375" s="37"/>
      <c r="AO375" s="37"/>
      <c r="AP375" s="37"/>
      <c r="AQ375" s="37"/>
      <c r="AR375" s="37"/>
      <c r="AS375" s="37"/>
      <c r="AT375" s="37"/>
      <c r="AU375" s="112">
        <f t="shared" si="273"/>
        <v>0</v>
      </c>
      <c r="AV375" s="37"/>
      <c r="AW375" s="130"/>
      <c r="AX375" s="130"/>
      <c r="AY375" s="37"/>
      <c r="AZ375" s="37"/>
      <c r="BA375" s="128">
        <f t="shared" si="262"/>
        <v>0</v>
      </c>
      <c r="BB375" s="37"/>
      <c r="BC375" s="37"/>
      <c r="BD375" s="37"/>
      <c r="BE375" s="37">
        <f t="shared" si="263"/>
        <v>0</v>
      </c>
      <c r="BF375" s="130">
        <f t="shared" si="264"/>
        <v>0</v>
      </c>
      <c r="BG375" s="37"/>
      <c r="BH375" s="37"/>
      <c r="BI375" s="37"/>
      <c r="BJ375" s="130">
        <f t="shared" si="275"/>
        <v>0</v>
      </c>
      <c r="BK375" s="130"/>
      <c r="BL375" s="37"/>
      <c r="BM375" s="37"/>
      <c r="BN375" s="37" t="e">
        <f t="shared" si="274"/>
        <v>#REF!</v>
      </c>
      <c r="BO375" s="37"/>
      <c r="BP375" s="130" t="e">
        <f>#REF!</f>
        <v>#REF!</v>
      </c>
      <c r="BQ375" s="130"/>
      <c r="BR375" s="37"/>
      <c r="BS375" s="37"/>
      <c r="BT375" s="37">
        <f t="shared" si="268"/>
        <v>0</v>
      </c>
      <c r="BU375" s="37"/>
      <c r="BV375" s="37"/>
      <c r="BW375" s="130">
        <f t="shared" si="276"/>
        <v>0</v>
      </c>
      <c r="BX375" s="130"/>
      <c r="BY375" s="37"/>
      <c r="BZ375" s="37"/>
      <c r="CA375" s="37">
        <f t="shared" si="265"/>
        <v>0</v>
      </c>
      <c r="CB375" s="188"/>
      <c r="CC375" s="189"/>
      <c r="CD375" s="189"/>
      <c r="CE375" s="37">
        <f t="shared" si="266"/>
        <v>0</v>
      </c>
      <c r="CF375" s="188">
        <f t="shared" si="267"/>
        <v>0</v>
      </c>
      <c r="CG375" s="188"/>
      <c r="CH375" s="189">
        <f t="shared" si="259"/>
        <v>0</v>
      </c>
      <c r="CI375" s="189"/>
      <c r="CJ375" s="37"/>
      <c r="CK375" s="37"/>
      <c r="CL375" s="130">
        <f t="shared" si="277"/>
        <v>0</v>
      </c>
      <c r="CM375" s="130"/>
      <c r="CN375" s="37"/>
      <c r="CO375" s="37"/>
    </row>
    <row r="376" spans="2:93" s="39" customFormat="1" ht="15" hidden="1" customHeight="1" x14ac:dyDescent="0.25">
      <c r="B376" s="209"/>
      <c r="C376" s="124" t="s">
        <v>47</v>
      </c>
      <c r="D376" s="189"/>
      <c r="E376" s="188"/>
      <c r="F376" s="188"/>
      <c r="G376" s="189"/>
      <c r="H376" s="189"/>
      <c r="I376" s="189"/>
      <c r="J376" s="569" t="e">
        <f t="shared" si="272"/>
        <v>#DIV/0!</v>
      </c>
      <c r="K376" s="130"/>
      <c r="L376" s="569"/>
      <c r="M376" s="189"/>
      <c r="N376" s="569"/>
      <c r="O376" s="37"/>
      <c r="P376" s="37"/>
      <c r="Q376" s="37"/>
      <c r="R376" s="37"/>
      <c r="S376" s="189"/>
      <c r="T376" s="37"/>
      <c r="U376" s="130"/>
      <c r="V376" s="629"/>
      <c r="W376" s="189"/>
      <c r="X376" s="629"/>
      <c r="Y376" s="37"/>
      <c r="Z376" s="629"/>
      <c r="AA376" s="37"/>
      <c r="AB376" s="37"/>
      <c r="AC376" s="189">
        <f t="shared" si="260"/>
        <v>0</v>
      </c>
      <c r="AD376" s="575" t="e">
        <f t="shared" si="261"/>
        <v>#DIV/0!</v>
      </c>
      <c r="AE376" s="130"/>
      <c r="AF376" s="622"/>
      <c r="AG376" s="189"/>
      <c r="AH376" s="622" t="e">
        <f t="shared" si="241"/>
        <v>#DIV/0!</v>
      </c>
      <c r="AI376" s="37"/>
      <c r="AJ376" s="37"/>
      <c r="AK376" s="189"/>
      <c r="AL376" s="37"/>
      <c r="AM376" s="37"/>
      <c r="AN376" s="37"/>
      <c r="AO376" s="37"/>
      <c r="AP376" s="37"/>
      <c r="AQ376" s="37"/>
      <c r="AR376" s="37"/>
      <c r="AS376" s="37"/>
      <c r="AT376" s="37"/>
      <c r="AU376" s="112">
        <f t="shared" si="273"/>
        <v>0</v>
      </c>
      <c r="AV376" s="37"/>
      <c r="AW376" s="130"/>
      <c r="AX376" s="130"/>
      <c r="AY376" s="37"/>
      <c r="AZ376" s="37"/>
      <c r="BA376" s="128">
        <f t="shared" si="262"/>
        <v>0</v>
      </c>
      <c r="BB376" s="37"/>
      <c r="BC376" s="37"/>
      <c r="BD376" s="37"/>
      <c r="BE376" s="37">
        <f t="shared" si="263"/>
        <v>0</v>
      </c>
      <c r="BF376" s="130">
        <f t="shared" si="264"/>
        <v>0</v>
      </c>
      <c r="BG376" s="37"/>
      <c r="BH376" s="37"/>
      <c r="BI376" s="37"/>
      <c r="BJ376" s="130">
        <f t="shared" si="275"/>
        <v>0</v>
      </c>
      <c r="BK376" s="130"/>
      <c r="BL376" s="37"/>
      <c r="BM376" s="37"/>
      <c r="BN376" s="37" t="e">
        <f t="shared" si="274"/>
        <v>#REF!</v>
      </c>
      <c r="BO376" s="37"/>
      <c r="BP376" s="130" t="e">
        <f>#REF!</f>
        <v>#REF!</v>
      </c>
      <c r="BQ376" s="130"/>
      <c r="BR376" s="37"/>
      <c r="BS376" s="37"/>
      <c r="BT376" s="37">
        <f t="shared" si="268"/>
        <v>0</v>
      </c>
      <c r="BU376" s="37"/>
      <c r="BV376" s="37"/>
      <c r="BW376" s="130">
        <f t="shared" si="276"/>
        <v>0</v>
      </c>
      <c r="BX376" s="130"/>
      <c r="BY376" s="37"/>
      <c r="BZ376" s="37"/>
      <c r="CA376" s="37">
        <f t="shared" si="265"/>
        <v>0</v>
      </c>
      <c r="CB376" s="188"/>
      <c r="CC376" s="189"/>
      <c r="CD376" s="189"/>
      <c r="CE376" s="37">
        <f t="shared" si="266"/>
        <v>0</v>
      </c>
      <c r="CF376" s="188">
        <f t="shared" si="267"/>
        <v>0</v>
      </c>
      <c r="CG376" s="188"/>
      <c r="CH376" s="189">
        <f t="shared" si="259"/>
        <v>0</v>
      </c>
      <c r="CI376" s="189"/>
      <c r="CJ376" s="37"/>
      <c r="CK376" s="37"/>
      <c r="CL376" s="130">
        <f t="shared" si="277"/>
        <v>0</v>
      </c>
      <c r="CM376" s="130"/>
      <c r="CN376" s="37"/>
      <c r="CO376" s="37"/>
    </row>
    <row r="377" spans="2:93" s="46" customFormat="1" ht="62.25" hidden="1" customHeight="1" x14ac:dyDescent="0.25">
      <c r="B377" s="432" t="s">
        <v>48</v>
      </c>
      <c r="C377" s="111" t="s">
        <v>50</v>
      </c>
      <c r="D377" s="259"/>
      <c r="E377" s="188"/>
      <c r="F377" s="188"/>
      <c r="G377" s="259"/>
      <c r="H377" s="259"/>
      <c r="I377" s="259"/>
      <c r="J377" s="569" t="e">
        <f t="shared" si="272"/>
        <v>#DIV/0!</v>
      </c>
      <c r="K377" s="130"/>
      <c r="L377" s="569"/>
      <c r="M377" s="259"/>
      <c r="N377" s="569"/>
      <c r="O377" s="315"/>
      <c r="P377" s="315"/>
      <c r="Q377" s="315"/>
      <c r="R377" s="315"/>
      <c r="S377" s="259"/>
      <c r="T377" s="315"/>
      <c r="U377" s="130"/>
      <c r="V377" s="629"/>
      <c r="W377" s="259"/>
      <c r="X377" s="629"/>
      <c r="Y377" s="315"/>
      <c r="Z377" s="629"/>
      <c r="AA377" s="315"/>
      <c r="AB377" s="315"/>
      <c r="AC377" s="259">
        <f t="shared" si="260"/>
        <v>0</v>
      </c>
      <c r="AD377" s="575" t="e">
        <f t="shared" si="261"/>
        <v>#DIV/0!</v>
      </c>
      <c r="AE377" s="130"/>
      <c r="AF377" s="622"/>
      <c r="AG377" s="259"/>
      <c r="AH377" s="622" t="e">
        <f t="shared" si="241"/>
        <v>#DIV/0!</v>
      </c>
      <c r="AI377" s="315"/>
      <c r="AJ377" s="315"/>
      <c r="AK377" s="259"/>
      <c r="AL377" s="315"/>
      <c r="AM377" s="315"/>
      <c r="AN377" s="315"/>
      <c r="AO377" s="315"/>
      <c r="AP377" s="315"/>
      <c r="AQ377" s="315"/>
      <c r="AR377" s="315"/>
      <c r="AS377" s="315"/>
      <c r="AT377" s="315"/>
      <c r="AU377" s="112">
        <f t="shared" si="273"/>
        <v>0</v>
      </c>
      <c r="AV377" s="43"/>
      <c r="AW377" s="130"/>
      <c r="AX377" s="130"/>
      <c r="AY377" s="315"/>
      <c r="AZ377" s="315"/>
      <c r="BA377" s="128">
        <f t="shared" si="262"/>
        <v>0</v>
      </c>
      <c r="BB377" s="315"/>
      <c r="BC377" s="315"/>
      <c r="BD377" s="315"/>
      <c r="BE377" s="315">
        <f t="shared" si="263"/>
        <v>0</v>
      </c>
      <c r="BF377" s="130">
        <f t="shared" si="264"/>
        <v>0</v>
      </c>
      <c r="BG377" s="315"/>
      <c r="BH377" s="315"/>
      <c r="BI377" s="315"/>
      <c r="BJ377" s="130">
        <f t="shared" si="275"/>
        <v>0</v>
      </c>
      <c r="BK377" s="130"/>
      <c r="BL377" s="315"/>
      <c r="BM377" s="315"/>
      <c r="BN377" s="315" t="e">
        <f t="shared" si="274"/>
        <v>#REF!</v>
      </c>
      <c r="BO377" s="315"/>
      <c r="BP377" s="130" t="e">
        <f>#REF!</f>
        <v>#REF!</v>
      </c>
      <c r="BQ377" s="130"/>
      <c r="BR377" s="315"/>
      <c r="BS377" s="315"/>
      <c r="BT377" s="315">
        <f t="shared" si="268"/>
        <v>0</v>
      </c>
      <c r="BU377" s="315"/>
      <c r="BV377" s="315"/>
      <c r="BW377" s="130">
        <f t="shared" si="276"/>
        <v>0</v>
      </c>
      <c r="BX377" s="130"/>
      <c r="BY377" s="315"/>
      <c r="BZ377" s="315"/>
      <c r="CA377" s="315">
        <f t="shared" si="265"/>
        <v>0</v>
      </c>
      <c r="CB377" s="188"/>
      <c r="CC377" s="259"/>
      <c r="CD377" s="259"/>
      <c r="CE377" s="315">
        <f t="shared" si="266"/>
        <v>0</v>
      </c>
      <c r="CF377" s="188">
        <f t="shared" si="267"/>
        <v>0</v>
      </c>
      <c r="CG377" s="188"/>
      <c r="CH377" s="259">
        <f t="shared" si="259"/>
        <v>0</v>
      </c>
      <c r="CI377" s="259"/>
      <c r="CJ377" s="315"/>
      <c r="CK377" s="315"/>
      <c r="CL377" s="130">
        <f t="shared" si="277"/>
        <v>0</v>
      </c>
      <c r="CM377" s="130"/>
      <c r="CN377" s="315"/>
      <c r="CO377" s="315"/>
    </row>
    <row r="378" spans="2:93" s="39" customFormat="1" ht="15" hidden="1" customHeight="1" x14ac:dyDescent="0.25">
      <c r="B378" s="209"/>
      <c r="C378" s="124" t="s">
        <v>40</v>
      </c>
      <c r="D378" s="189"/>
      <c r="E378" s="188"/>
      <c r="F378" s="188"/>
      <c r="G378" s="189"/>
      <c r="H378" s="189"/>
      <c r="I378" s="189"/>
      <c r="J378" s="569" t="e">
        <f t="shared" si="272"/>
        <v>#DIV/0!</v>
      </c>
      <c r="K378" s="130"/>
      <c r="L378" s="569"/>
      <c r="M378" s="189"/>
      <c r="N378" s="569"/>
      <c r="O378" s="37"/>
      <c r="P378" s="37"/>
      <c r="Q378" s="37"/>
      <c r="R378" s="37"/>
      <c r="S378" s="189"/>
      <c r="T378" s="37"/>
      <c r="U378" s="130"/>
      <c r="V378" s="629"/>
      <c r="W378" s="189"/>
      <c r="X378" s="629"/>
      <c r="Y378" s="37"/>
      <c r="Z378" s="629"/>
      <c r="AA378" s="37"/>
      <c r="AB378" s="37"/>
      <c r="AC378" s="189">
        <f t="shared" si="260"/>
        <v>0</v>
      </c>
      <c r="AD378" s="575" t="e">
        <f t="shared" si="261"/>
        <v>#DIV/0!</v>
      </c>
      <c r="AE378" s="130"/>
      <c r="AF378" s="622"/>
      <c r="AG378" s="189"/>
      <c r="AH378" s="622" t="e">
        <f t="shared" si="241"/>
        <v>#DIV/0!</v>
      </c>
      <c r="AI378" s="37"/>
      <c r="AJ378" s="37"/>
      <c r="AK378" s="189"/>
      <c r="AL378" s="37"/>
      <c r="AM378" s="37"/>
      <c r="AN378" s="37"/>
      <c r="AO378" s="37"/>
      <c r="AP378" s="37"/>
      <c r="AQ378" s="37"/>
      <c r="AR378" s="37"/>
      <c r="AS378" s="37"/>
      <c r="AT378" s="37"/>
      <c r="AU378" s="112">
        <f t="shared" si="273"/>
        <v>0</v>
      </c>
      <c r="AV378" s="37"/>
      <c r="AW378" s="130"/>
      <c r="AX378" s="130"/>
      <c r="AY378" s="37"/>
      <c r="AZ378" s="37"/>
      <c r="BA378" s="128">
        <f t="shared" si="262"/>
        <v>0</v>
      </c>
      <c r="BB378" s="37"/>
      <c r="BC378" s="37"/>
      <c r="BD378" s="37"/>
      <c r="BE378" s="37">
        <f t="shared" si="263"/>
        <v>0</v>
      </c>
      <c r="BF378" s="130">
        <f t="shared" ref="BF378:BF409" si="278">E378</f>
        <v>0</v>
      </c>
      <c r="BG378" s="37"/>
      <c r="BH378" s="37"/>
      <c r="BI378" s="37"/>
      <c r="BJ378" s="130">
        <f t="shared" si="275"/>
        <v>0</v>
      </c>
      <c r="BK378" s="130"/>
      <c r="BL378" s="37"/>
      <c r="BM378" s="37"/>
      <c r="BN378" s="37" t="e">
        <f t="shared" si="274"/>
        <v>#REF!</v>
      </c>
      <c r="BO378" s="37"/>
      <c r="BP378" s="130" t="e">
        <f>#REF!</f>
        <v>#REF!</v>
      </c>
      <c r="BQ378" s="130"/>
      <c r="BR378" s="37"/>
      <c r="BS378" s="37"/>
      <c r="BT378" s="37">
        <f t="shared" si="268"/>
        <v>0</v>
      </c>
      <c r="BU378" s="37"/>
      <c r="BV378" s="37"/>
      <c r="BW378" s="130">
        <f t="shared" si="276"/>
        <v>0</v>
      </c>
      <c r="BX378" s="130"/>
      <c r="BY378" s="37"/>
      <c r="BZ378" s="37"/>
      <c r="CA378" s="37">
        <f t="shared" si="265"/>
        <v>0</v>
      </c>
      <c r="CB378" s="188"/>
      <c r="CC378" s="189"/>
      <c r="CD378" s="189"/>
      <c r="CE378" s="37">
        <f t="shared" si="266"/>
        <v>0</v>
      </c>
      <c r="CF378" s="188">
        <f t="shared" si="267"/>
        <v>0</v>
      </c>
      <c r="CG378" s="188"/>
      <c r="CH378" s="189">
        <f t="shared" si="259"/>
        <v>0</v>
      </c>
      <c r="CI378" s="189"/>
      <c r="CJ378" s="37"/>
      <c r="CK378" s="37"/>
      <c r="CL378" s="130">
        <f t="shared" si="277"/>
        <v>0</v>
      </c>
      <c r="CM378" s="130"/>
      <c r="CN378" s="37"/>
      <c r="CO378" s="37"/>
    </row>
    <row r="379" spans="2:93" s="46" customFormat="1" ht="87.75" hidden="1" customHeight="1" x14ac:dyDescent="0.25">
      <c r="B379" s="432" t="s">
        <v>51</v>
      </c>
      <c r="C379" s="111" t="s">
        <v>52</v>
      </c>
      <c r="D379" s="259"/>
      <c r="E379" s="188"/>
      <c r="F379" s="188"/>
      <c r="G379" s="259"/>
      <c r="H379" s="259"/>
      <c r="I379" s="259"/>
      <c r="J379" s="569" t="e">
        <f t="shared" si="272"/>
        <v>#DIV/0!</v>
      </c>
      <c r="K379" s="130"/>
      <c r="L379" s="569"/>
      <c r="M379" s="259"/>
      <c r="N379" s="569"/>
      <c r="O379" s="315"/>
      <c r="P379" s="315"/>
      <c r="Q379" s="315"/>
      <c r="R379" s="315"/>
      <c r="S379" s="259"/>
      <c r="T379" s="315"/>
      <c r="U379" s="130"/>
      <c r="V379" s="629"/>
      <c r="W379" s="259"/>
      <c r="X379" s="629"/>
      <c r="Y379" s="315"/>
      <c r="Z379" s="629"/>
      <c r="AA379" s="315"/>
      <c r="AB379" s="315"/>
      <c r="AC379" s="259">
        <f t="shared" si="260"/>
        <v>0</v>
      </c>
      <c r="AD379" s="575" t="e">
        <f t="shared" si="261"/>
        <v>#DIV/0!</v>
      </c>
      <c r="AE379" s="130"/>
      <c r="AF379" s="622"/>
      <c r="AG379" s="259"/>
      <c r="AH379" s="622" t="e">
        <f t="shared" si="241"/>
        <v>#DIV/0!</v>
      </c>
      <c r="AI379" s="315"/>
      <c r="AJ379" s="315"/>
      <c r="AK379" s="259"/>
      <c r="AL379" s="315"/>
      <c r="AM379" s="315"/>
      <c r="AN379" s="315"/>
      <c r="AO379" s="315"/>
      <c r="AP379" s="315"/>
      <c r="AQ379" s="315"/>
      <c r="AR379" s="315"/>
      <c r="AS379" s="315"/>
      <c r="AT379" s="315"/>
      <c r="AU379" s="112">
        <f t="shared" si="273"/>
        <v>0</v>
      </c>
      <c r="AV379" s="43"/>
      <c r="AW379" s="130"/>
      <c r="AX379" s="130"/>
      <c r="AY379" s="315"/>
      <c r="AZ379" s="315"/>
      <c r="BA379" s="128">
        <f t="shared" si="262"/>
        <v>0</v>
      </c>
      <c r="BB379" s="315"/>
      <c r="BC379" s="315"/>
      <c r="BD379" s="315"/>
      <c r="BE379" s="315">
        <f t="shared" si="263"/>
        <v>0</v>
      </c>
      <c r="BF379" s="130">
        <f t="shared" si="278"/>
        <v>0</v>
      </c>
      <c r="BG379" s="315"/>
      <c r="BH379" s="315"/>
      <c r="BI379" s="315"/>
      <c r="BJ379" s="130">
        <f t="shared" si="275"/>
        <v>0</v>
      </c>
      <c r="BK379" s="130"/>
      <c r="BL379" s="315"/>
      <c r="BM379" s="315"/>
      <c r="BN379" s="315" t="e">
        <f t="shared" si="274"/>
        <v>#REF!</v>
      </c>
      <c r="BO379" s="315"/>
      <c r="BP379" s="130" t="e">
        <f>#REF!</f>
        <v>#REF!</v>
      </c>
      <c r="BQ379" s="130"/>
      <c r="BR379" s="315"/>
      <c r="BS379" s="315"/>
      <c r="BT379" s="315">
        <f t="shared" si="268"/>
        <v>0</v>
      </c>
      <c r="BU379" s="315"/>
      <c r="BV379" s="315"/>
      <c r="BW379" s="130">
        <f t="shared" si="276"/>
        <v>0</v>
      </c>
      <c r="BX379" s="130"/>
      <c r="BY379" s="315"/>
      <c r="BZ379" s="315"/>
      <c r="CA379" s="315">
        <f t="shared" si="265"/>
        <v>0</v>
      </c>
      <c r="CB379" s="188"/>
      <c r="CC379" s="259"/>
      <c r="CD379" s="259"/>
      <c r="CE379" s="315">
        <f t="shared" si="266"/>
        <v>0</v>
      </c>
      <c r="CF379" s="188">
        <f t="shared" si="267"/>
        <v>0</v>
      </c>
      <c r="CG379" s="188"/>
      <c r="CH379" s="259">
        <f t="shared" si="259"/>
        <v>0</v>
      </c>
      <c r="CI379" s="259"/>
      <c r="CJ379" s="315"/>
      <c r="CK379" s="315"/>
      <c r="CL379" s="130">
        <f t="shared" si="277"/>
        <v>0</v>
      </c>
      <c r="CM379" s="130"/>
      <c r="CN379" s="315"/>
      <c r="CO379" s="315"/>
    </row>
    <row r="380" spans="2:93" s="46" customFormat="1" ht="56.25" hidden="1" customHeight="1" x14ac:dyDescent="0.25">
      <c r="B380" s="432"/>
      <c r="C380" s="124" t="s">
        <v>43</v>
      </c>
      <c r="D380" s="259"/>
      <c r="E380" s="188"/>
      <c r="F380" s="188"/>
      <c r="G380" s="259"/>
      <c r="H380" s="259"/>
      <c r="I380" s="259"/>
      <c r="J380" s="569" t="e">
        <f t="shared" si="272"/>
        <v>#DIV/0!</v>
      </c>
      <c r="K380" s="130"/>
      <c r="L380" s="569"/>
      <c r="M380" s="259"/>
      <c r="N380" s="569"/>
      <c r="O380" s="315"/>
      <c r="P380" s="315"/>
      <c r="Q380" s="315"/>
      <c r="R380" s="315"/>
      <c r="S380" s="259"/>
      <c r="T380" s="315"/>
      <c r="U380" s="130"/>
      <c r="V380" s="629"/>
      <c r="W380" s="259"/>
      <c r="X380" s="629"/>
      <c r="Y380" s="315"/>
      <c r="Z380" s="629"/>
      <c r="AA380" s="315"/>
      <c r="AB380" s="315"/>
      <c r="AC380" s="259">
        <f t="shared" si="260"/>
        <v>0</v>
      </c>
      <c r="AD380" s="575" t="e">
        <f t="shared" si="261"/>
        <v>#DIV/0!</v>
      </c>
      <c r="AE380" s="130"/>
      <c r="AF380" s="622"/>
      <c r="AG380" s="259"/>
      <c r="AH380" s="622" t="e">
        <f t="shared" si="241"/>
        <v>#DIV/0!</v>
      </c>
      <c r="AI380" s="315"/>
      <c r="AJ380" s="315"/>
      <c r="AK380" s="259"/>
      <c r="AL380" s="315"/>
      <c r="AM380" s="315"/>
      <c r="AN380" s="315"/>
      <c r="AO380" s="315"/>
      <c r="AP380" s="315"/>
      <c r="AQ380" s="315"/>
      <c r="AR380" s="315"/>
      <c r="AS380" s="315"/>
      <c r="AT380" s="315"/>
      <c r="AU380" s="112">
        <f t="shared" si="273"/>
        <v>0</v>
      </c>
      <c r="AV380" s="43"/>
      <c r="AW380" s="130"/>
      <c r="AX380" s="130"/>
      <c r="AY380" s="315"/>
      <c r="AZ380" s="315"/>
      <c r="BA380" s="128">
        <f t="shared" si="262"/>
        <v>0</v>
      </c>
      <c r="BB380" s="315"/>
      <c r="BC380" s="315"/>
      <c r="BD380" s="315"/>
      <c r="BE380" s="315">
        <f t="shared" si="263"/>
        <v>0</v>
      </c>
      <c r="BF380" s="130">
        <f t="shared" si="278"/>
        <v>0</v>
      </c>
      <c r="BG380" s="315"/>
      <c r="BH380" s="315"/>
      <c r="BI380" s="315"/>
      <c r="BJ380" s="130">
        <f t="shared" si="275"/>
        <v>0</v>
      </c>
      <c r="BK380" s="130"/>
      <c r="BL380" s="315"/>
      <c r="BM380" s="315"/>
      <c r="BN380" s="315" t="e">
        <f t="shared" si="274"/>
        <v>#REF!</v>
      </c>
      <c r="BO380" s="315"/>
      <c r="BP380" s="130" t="e">
        <f>#REF!</f>
        <v>#REF!</v>
      </c>
      <c r="BQ380" s="130"/>
      <c r="BR380" s="315"/>
      <c r="BS380" s="315"/>
      <c r="BT380" s="315">
        <f t="shared" si="268"/>
        <v>0</v>
      </c>
      <c r="BU380" s="315"/>
      <c r="BV380" s="315"/>
      <c r="BW380" s="130">
        <f t="shared" si="276"/>
        <v>0</v>
      </c>
      <c r="BX380" s="130"/>
      <c r="BY380" s="315"/>
      <c r="BZ380" s="315"/>
      <c r="CA380" s="315">
        <f t="shared" si="265"/>
        <v>0</v>
      </c>
      <c r="CB380" s="188"/>
      <c r="CC380" s="259"/>
      <c r="CD380" s="259"/>
      <c r="CE380" s="315">
        <f t="shared" si="266"/>
        <v>0</v>
      </c>
      <c r="CF380" s="188">
        <f t="shared" si="267"/>
        <v>0</v>
      </c>
      <c r="CG380" s="188"/>
      <c r="CH380" s="259">
        <f t="shared" si="259"/>
        <v>0</v>
      </c>
      <c r="CI380" s="259"/>
      <c r="CJ380" s="315"/>
      <c r="CK380" s="315"/>
      <c r="CL380" s="130">
        <f t="shared" si="277"/>
        <v>0</v>
      </c>
      <c r="CM380" s="130"/>
      <c r="CN380" s="315"/>
      <c r="CO380" s="315"/>
    </row>
    <row r="381" spans="2:93" s="39" customFormat="1" ht="15" hidden="1" customHeight="1" x14ac:dyDescent="0.25">
      <c r="B381" s="209"/>
      <c r="C381" s="124" t="s">
        <v>40</v>
      </c>
      <c r="D381" s="189"/>
      <c r="E381" s="188"/>
      <c r="F381" s="188"/>
      <c r="G381" s="189"/>
      <c r="H381" s="189"/>
      <c r="I381" s="189"/>
      <c r="J381" s="569" t="e">
        <f t="shared" si="272"/>
        <v>#DIV/0!</v>
      </c>
      <c r="K381" s="130"/>
      <c r="L381" s="569"/>
      <c r="M381" s="189"/>
      <c r="N381" s="569"/>
      <c r="O381" s="37"/>
      <c r="P381" s="37"/>
      <c r="Q381" s="37"/>
      <c r="R381" s="37"/>
      <c r="S381" s="189"/>
      <c r="T381" s="37"/>
      <c r="U381" s="130"/>
      <c r="V381" s="629"/>
      <c r="W381" s="189"/>
      <c r="X381" s="629"/>
      <c r="Y381" s="37"/>
      <c r="Z381" s="629"/>
      <c r="AA381" s="37"/>
      <c r="AB381" s="37"/>
      <c r="AC381" s="189">
        <f t="shared" si="260"/>
        <v>0</v>
      </c>
      <c r="AD381" s="575" t="e">
        <f t="shared" si="261"/>
        <v>#DIV/0!</v>
      </c>
      <c r="AE381" s="130"/>
      <c r="AF381" s="622"/>
      <c r="AG381" s="189"/>
      <c r="AH381" s="622" t="e">
        <f t="shared" si="241"/>
        <v>#DIV/0!</v>
      </c>
      <c r="AI381" s="37"/>
      <c r="AJ381" s="37"/>
      <c r="AK381" s="189"/>
      <c r="AL381" s="37"/>
      <c r="AM381" s="37"/>
      <c r="AN381" s="37"/>
      <c r="AO381" s="37"/>
      <c r="AP381" s="37"/>
      <c r="AQ381" s="37"/>
      <c r="AR381" s="37"/>
      <c r="AS381" s="37"/>
      <c r="AT381" s="37"/>
      <c r="AU381" s="112">
        <f t="shared" si="273"/>
        <v>0</v>
      </c>
      <c r="AV381" s="37"/>
      <c r="AW381" s="130"/>
      <c r="AX381" s="130"/>
      <c r="AY381" s="37"/>
      <c r="AZ381" s="37"/>
      <c r="BA381" s="128">
        <f t="shared" si="262"/>
        <v>0</v>
      </c>
      <c r="BB381" s="37"/>
      <c r="BC381" s="37"/>
      <c r="BD381" s="37"/>
      <c r="BE381" s="37">
        <f t="shared" si="263"/>
        <v>0</v>
      </c>
      <c r="BF381" s="130">
        <f t="shared" si="278"/>
        <v>0</v>
      </c>
      <c r="BG381" s="37"/>
      <c r="BH381" s="37"/>
      <c r="BI381" s="37"/>
      <c r="BJ381" s="130">
        <f t="shared" si="275"/>
        <v>0</v>
      </c>
      <c r="BK381" s="130"/>
      <c r="BL381" s="37"/>
      <c r="BM381" s="37"/>
      <c r="BN381" s="37" t="e">
        <f t="shared" si="274"/>
        <v>#REF!</v>
      </c>
      <c r="BO381" s="37"/>
      <c r="BP381" s="130" t="e">
        <f>#REF!</f>
        <v>#REF!</v>
      </c>
      <c r="BQ381" s="130"/>
      <c r="BR381" s="37"/>
      <c r="BS381" s="37"/>
      <c r="BT381" s="37">
        <f t="shared" si="268"/>
        <v>0</v>
      </c>
      <c r="BU381" s="37"/>
      <c r="BV381" s="37"/>
      <c r="BW381" s="130">
        <f t="shared" si="276"/>
        <v>0</v>
      </c>
      <c r="BX381" s="130"/>
      <c r="BY381" s="37"/>
      <c r="BZ381" s="37"/>
      <c r="CA381" s="37">
        <f t="shared" si="265"/>
        <v>0</v>
      </c>
      <c r="CB381" s="188"/>
      <c r="CC381" s="189"/>
      <c r="CD381" s="189"/>
      <c r="CE381" s="37">
        <f t="shared" si="266"/>
        <v>0</v>
      </c>
      <c r="CF381" s="188">
        <f t="shared" si="267"/>
        <v>0</v>
      </c>
      <c r="CG381" s="188"/>
      <c r="CH381" s="189">
        <f t="shared" si="259"/>
        <v>0</v>
      </c>
      <c r="CI381" s="189"/>
      <c r="CJ381" s="37"/>
      <c r="CK381" s="37"/>
      <c r="CL381" s="130">
        <f t="shared" si="277"/>
        <v>0</v>
      </c>
      <c r="CM381" s="130"/>
      <c r="CN381" s="37"/>
      <c r="CO381" s="37"/>
    </row>
    <row r="382" spans="2:93" s="44" customFormat="1" ht="123.75" hidden="1" customHeight="1" x14ac:dyDescent="0.25">
      <c r="B382" s="432" t="s">
        <v>200</v>
      </c>
      <c r="C382" s="122" t="s">
        <v>255</v>
      </c>
      <c r="D382" s="661">
        <v>0</v>
      </c>
      <c r="E382" s="661"/>
      <c r="F382" s="661"/>
      <c r="G382" s="276"/>
      <c r="H382" s="276"/>
      <c r="I382" s="661"/>
      <c r="J382" s="569" t="e">
        <f t="shared" si="272"/>
        <v>#DIV/0!</v>
      </c>
      <c r="K382" s="128"/>
      <c r="L382" s="569"/>
      <c r="M382" s="661"/>
      <c r="N382" s="569"/>
      <c r="O382" s="43"/>
      <c r="P382" s="43"/>
      <c r="Q382" s="43"/>
      <c r="R382" s="43"/>
      <c r="S382" s="661"/>
      <c r="T382" s="43"/>
      <c r="U382" s="128"/>
      <c r="V382" s="629"/>
      <c r="W382" s="661"/>
      <c r="X382" s="629"/>
      <c r="Y382" s="43"/>
      <c r="Z382" s="629"/>
      <c r="AA382" s="43"/>
      <c r="AB382" s="43"/>
      <c r="AC382" s="661">
        <f t="shared" si="260"/>
        <v>0</v>
      </c>
      <c r="AD382" s="575" t="e">
        <f t="shared" si="261"/>
        <v>#DIV/0!</v>
      </c>
      <c r="AE382" s="128"/>
      <c r="AF382" s="622"/>
      <c r="AG382" s="661"/>
      <c r="AH382" s="622" t="e">
        <f t="shared" si="241"/>
        <v>#DIV/0!</v>
      </c>
      <c r="AI382" s="43"/>
      <c r="AJ382" s="43"/>
      <c r="AK382" s="661"/>
      <c r="AL382" s="43"/>
      <c r="AM382" s="43"/>
      <c r="AN382" s="43"/>
      <c r="AO382" s="43"/>
      <c r="AP382" s="43"/>
      <c r="AQ382" s="43"/>
      <c r="AR382" s="43"/>
      <c r="AS382" s="43"/>
      <c r="AT382" s="43"/>
      <c r="AU382" s="112">
        <f t="shared" si="273"/>
        <v>0</v>
      </c>
      <c r="AV382" s="128">
        <v>0</v>
      </c>
      <c r="AW382" s="128">
        <v>0</v>
      </c>
      <c r="AX382" s="128"/>
      <c r="AY382" s="43"/>
      <c r="AZ382" s="43"/>
      <c r="BA382" s="128">
        <f t="shared" si="262"/>
        <v>0</v>
      </c>
      <c r="BB382" s="43"/>
      <c r="BC382" s="43"/>
      <c r="BD382" s="43"/>
      <c r="BE382" s="128">
        <f t="shared" si="263"/>
        <v>0</v>
      </c>
      <c r="BF382" s="128">
        <f t="shared" si="278"/>
        <v>0</v>
      </c>
      <c r="BG382" s="43"/>
      <c r="BH382" s="43"/>
      <c r="BI382" s="128">
        <f>BJ382</f>
        <v>0</v>
      </c>
      <c r="BJ382" s="128">
        <f>BJ383</f>
        <v>0</v>
      </c>
      <c r="BK382" s="128"/>
      <c r="BL382" s="43"/>
      <c r="BM382" s="43"/>
      <c r="BN382" s="128">
        <f t="shared" si="274"/>
        <v>0</v>
      </c>
      <c r="BO382" s="128">
        <f>BP382</f>
        <v>0</v>
      </c>
      <c r="BP382" s="128">
        <f>BP383</f>
        <v>0</v>
      </c>
      <c r="BQ382" s="128"/>
      <c r="BR382" s="43"/>
      <c r="BS382" s="43"/>
      <c r="BT382" s="43">
        <f t="shared" si="268"/>
        <v>0</v>
      </c>
      <c r="BU382" s="43"/>
      <c r="BV382" s="128">
        <f>BW382</f>
        <v>0</v>
      </c>
      <c r="BW382" s="128">
        <f>BW383</f>
        <v>0</v>
      </c>
      <c r="BX382" s="128"/>
      <c r="BY382" s="43"/>
      <c r="BZ382" s="43"/>
      <c r="CA382" s="128">
        <f t="shared" si="265"/>
        <v>0</v>
      </c>
      <c r="CB382" s="431"/>
      <c r="CC382" s="276"/>
      <c r="CD382" s="276"/>
      <c r="CE382" s="128">
        <f t="shared" si="266"/>
        <v>0</v>
      </c>
      <c r="CF382" s="431">
        <f t="shared" si="267"/>
        <v>0</v>
      </c>
      <c r="CG382" s="524"/>
      <c r="CH382" s="276">
        <f t="shared" si="259"/>
        <v>0</v>
      </c>
      <c r="CI382" s="276"/>
      <c r="CJ382" s="128"/>
      <c r="CK382" s="128">
        <f>CL382</f>
        <v>0</v>
      </c>
      <c r="CL382" s="128">
        <f>CL383</f>
        <v>0</v>
      </c>
      <c r="CM382" s="128"/>
      <c r="CN382" s="43"/>
      <c r="CO382" s="43"/>
    </row>
    <row r="383" spans="2:93" s="39" customFormat="1" ht="33" hidden="1" customHeight="1" x14ac:dyDescent="0.25">
      <c r="B383" s="209"/>
      <c r="C383" s="124" t="s">
        <v>39</v>
      </c>
      <c r="D383" s="661">
        <v>0</v>
      </c>
      <c r="E383" s="188">
        <v>0</v>
      </c>
      <c r="F383" s="188"/>
      <c r="G383" s="189"/>
      <c r="H383" s="189"/>
      <c r="I383" s="661"/>
      <c r="J383" s="569" t="e">
        <f t="shared" si="272"/>
        <v>#DIV/0!</v>
      </c>
      <c r="K383" s="130">
        <v>0</v>
      </c>
      <c r="L383" s="569"/>
      <c r="M383" s="661"/>
      <c r="N383" s="569"/>
      <c r="O383" s="37"/>
      <c r="P383" s="37"/>
      <c r="Q383" s="37"/>
      <c r="R383" s="37"/>
      <c r="S383" s="661"/>
      <c r="T383" s="37"/>
      <c r="U383" s="130"/>
      <c r="V383" s="629"/>
      <c r="W383" s="661"/>
      <c r="X383" s="629"/>
      <c r="Y383" s="37"/>
      <c r="Z383" s="629"/>
      <c r="AA383" s="37"/>
      <c r="AB383" s="37"/>
      <c r="AC383" s="661">
        <f t="shared" si="260"/>
        <v>0</v>
      </c>
      <c r="AD383" s="575" t="e">
        <f t="shared" si="261"/>
        <v>#DIV/0!</v>
      </c>
      <c r="AE383" s="130">
        <v>0</v>
      </c>
      <c r="AF383" s="622"/>
      <c r="AG383" s="661"/>
      <c r="AH383" s="622" t="e">
        <f t="shared" si="241"/>
        <v>#DIV/0!</v>
      </c>
      <c r="AI383" s="37"/>
      <c r="AJ383" s="37"/>
      <c r="AK383" s="661"/>
      <c r="AL383" s="37"/>
      <c r="AM383" s="37"/>
      <c r="AN383" s="37"/>
      <c r="AO383" s="37"/>
      <c r="AP383" s="37"/>
      <c r="AQ383" s="37"/>
      <c r="AR383" s="37"/>
      <c r="AS383" s="37"/>
      <c r="AT383" s="37"/>
      <c r="AU383" s="112">
        <f t="shared" si="273"/>
        <v>0</v>
      </c>
      <c r="AV383" s="128">
        <v>0</v>
      </c>
      <c r="AW383" s="130">
        <v>0</v>
      </c>
      <c r="AX383" s="130"/>
      <c r="AY383" s="37"/>
      <c r="AZ383" s="37"/>
      <c r="BA383" s="128">
        <f t="shared" si="262"/>
        <v>0</v>
      </c>
      <c r="BB383" s="37"/>
      <c r="BC383" s="37"/>
      <c r="BD383" s="37"/>
      <c r="BE383" s="128">
        <f t="shared" si="263"/>
        <v>0</v>
      </c>
      <c r="BF383" s="130">
        <f t="shared" si="278"/>
        <v>0</v>
      </c>
      <c r="BG383" s="37"/>
      <c r="BH383" s="37"/>
      <c r="BI383" s="130">
        <f>BJ383</f>
        <v>0</v>
      </c>
      <c r="BJ383" s="130"/>
      <c r="BK383" s="130"/>
      <c r="BL383" s="37"/>
      <c r="BM383" s="37"/>
      <c r="BN383" s="130">
        <f t="shared" si="274"/>
        <v>0</v>
      </c>
      <c r="BO383" s="130">
        <f>BP383</f>
        <v>0</v>
      </c>
      <c r="BP383" s="130"/>
      <c r="BQ383" s="130"/>
      <c r="BR383" s="37"/>
      <c r="BS383" s="37"/>
      <c r="BT383" s="37">
        <f t="shared" si="268"/>
        <v>0</v>
      </c>
      <c r="BU383" s="37"/>
      <c r="BV383" s="130">
        <f>BW383</f>
        <v>0</v>
      </c>
      <c r="BW383" s="130"/>
      <c r="BX383" s="130"/>
      <c r="BY383" s="37"/>
      <c r="BZ383" s="37"/>
      <c r="CA383" s="130">
        <f t="shared" si="265"/>
        <v>0</v>
      </c>
      <c r="CB383" s="188"/>
      <c r="CC383" s="189"/>
      <c r="CD383" s="189"/>
      <c r="CE383" s="130">
        <f t="shared" si="266"/>
        <v>0</v>
      </c>
      <c r="CF383" s="188">
        <f t="shared" si="267"/>
        <v>0</v>
      </c>
      <c r="CG383" s="188"/>
      <c r="CH383" s="189">
        <f t="shared" si="259"/>
        <v>0</v>
      </c>
      <c r="CI383" s="189"/>
      <c r="CJ383" s="130"/>
      <c r="CK383" s="130">
        <f>CL383</f>
        <v>0</v>
      </c>
      <c r="CL383" s="130"/>
      <c r="CM383" s="130"/>
      <c r="CN383" s="37"/>
      <c r="CO383" s="37"/>
    </row>
    <row r="384" spans="2:93" s="39" customFormat="1" ht="52.5" hidden="1" customHeight="1" x14ac:dyDescent="0.25">
      <c r="B384" s="209"/>
      <c r="C384" s="124" t="s">
        <v>40</v>
      </c>
      <c r="D384" s="189"/>
      <c r="E384" s="189"/>
      <c r="F384" s="189"/>
      <c r="G384" s="189"/>
      <c r="H384" s="189"/>
      <c r="I384" s="189"/>
      <c r="J384" s="569" t="e">
        <f t="shared" si="272"/>
        <v>#DIV/0!</v>
      </c>
      <c r="K384" s="37"/>
      <c r="L384" s="569"/>
      <c r="M384" s="189"/>
      <c r="N384" s="569"/>
      <c r="O384" s="37"/>
      <c r="P384" s="37"/>
      <c r="Q384" s="37"/>
      <c r="R384" s="37"/>
      <c r="S384" s="189"/>
      <c r="T384" s="37"/>
      <c r="U384" s="37"/>
      <c r="V384" s="629"/>
      <c r="W384" s="189"/>
      <c r="X384" s="629"/>
      <c r="Y384" s="37"/>
      <c r="Z384" s="629"/>
      <c r="AA384" s="37"/>
      <c r="AB384" s="37"/>
      <c r="AC384" s="189">
        <f t="shared" si="260"/>
        <v>0</v>
      </c>
      <c r="AD384" s="575" t="e">
        <f t="shared" si="261"/>
        <v>#DIV/0!</v>
      </c>
      <c r="AE384" s="37"/>
      <c r="AF384" s="622"/>
      <c r="AG384" s="189"/>
      <c r="AH384" s="622" t="e">
        <f t="shared" si="241"/>
        <v>#DIV/0!</v>
      </c>
      <c r="AI384" s="37"/>
      <c r="AJ384" s="37"/>
      <c r="AK384" s="189"/>
      <c r="AL384" s="37"/>
      <c r="AM384" s="37"/>
      <c r="AN384" s="37"/>
      <c r="AO384" s="37"/>
      <c r="AP384" s="37"/>
      <c r="AQ384" s="37"/>
      <c r="AR384" s="37"/>
      <c r="AS384" s="37"/>
      <c r="AT384" s="37"/>
      <c r="AU384" s="112">
        <f t="shared" si="273"/>
        <v>0</v>
      </c>
      <c r="AV384" s="37"/>
      <c r="AW384" s="37"/>
      <c r="AX384" s="37"/>
      <c r="AY384" s="37"/>
      <c r="AZ384" s="37"/>
      <c r="BA384" s="128">
        <f t="shared" si="262"/>
        <v>0</v>
      </c>
      <c r="BB384" s="37"/>
      <c r="BC384" s="37"/>
      <c r="BD384" s="37"/>
      <c r="BE384" s="37">
        <f t="shared" si="263"/>
        <v>0</v>
      </c>
      <c r="BF384" s="37">
        <f t="shared" si="278"/>
        <v>0</v>
      </c>
      <c r="BG384" s="37"/>
      <c r="BH384" s="37"/>
      <c r="BI384" s="37"/>
      <c r="BJ384" s="37"/>
      <c r="BK384" s="37"/>
      <c r="BL384" s="37"/>
      <c r="BM384" s="37"/>
      <c r="BN384" s="37">
        <f t="shared" si="274"/>
        <v>0</v>
      </c>
      <c r="BO384" s="37"/>
      <c r="BP384" s="37"/>
      <c r="BQ384" s="37"/>
      <c r="BR384" s="37"/>
      <c r="BS384" s="37"/>
      <c r="BT384" s="37">
        <f t="shared" si="268"/>
        <v>0</v>
      </c>
      <c r="BU384" s="37"/>
      <c r="BV384" s="37"/>
      <c r="BW384" s="37"/>
      <c r="BX384" s="37"/>
      <c r="BY384" s="37"/>
      <c r="BZ384" s="37"/>
      <c r="CA384" s="37">
        <f t="shared" si="265"/>
        <v>0</v>
      </c>
      <c r="CB384" s="189"/>
      <c r="CC384" s="189"/>
      <c r="CD384" s="189"/>
      <c r="CE384" s="37">
        <f t="shared" si="266"/>
        <v>0</v>
      </c>
      <c r="CF384" s="189">
        <f t="shared" si="267"/>
        <v>0</v>
      </c>
      <c r="CG384" s="189"/>
      <c r="CH384" s="189">
        <f t="shared" si="259"/>
        <v>0</v>
      </c>
      <c r="CI384" s="189"/>
      <c r="CJ384" s="37"/>
      <c r="CK384" s="37"/>
      <c r="CL384" s="37"/>
      <c r="CM384" s="37"/>
      <c r="CN384" s="37"/>
      <c r="CO384" s="37"/>
    </row>
    <row r="385" spans="2:93" s="46" customFormat="1" ht="15" hidden="1" customHeight="1" x14ac:dyDescent="0.25">
      <c r="B385" s="432"/>
      <c r="C385" s="136"/>
      <c r="D385" s="259"/>
      <c r="E385" s="259"/>
      <c r="F385" s="259"/>
      <c r="G385" s="259"/>
      <c r="H385" s="259"/>
      <c r="I385" s="259"/>
      <c r="J385" s="569" t="e">
        <f t="shared" si="272"/>
        <v>#DIV/0!</v>
      </c>
      <c r="K385" s="315"/>
      <c r="L385" s="569"/>
      <c r="M385" s="259"/>
      <c r="N385" s="569"/>
      <c r="O385" s="315"/>
      <c r="P385" s="315"/>
      <c r="Q385" s="315"/>
      <c r="R385" s="315"/>
      <c r="S385" s="259"/>
      <c r="T385" s="315"/>
      <c r="U385" s="315"/>
      <c r="V385" s="629"/>
      <c r="W385" s="259"/>
      <c r="X385" s="629"/>
      <c r="Y385" s="315"/>
      <c r="Z385" s="629"/>
      <c r="AA385" s="315"/>
      <c r="AB385" s="315"/>
      <c r="AC385" s="259">
        <f t="shared" si="260"/>
        <v>0</v>
      </c>
      <c r="AD385" s="575" t="e">
        <f t="shared" si="261"/>
        <v>#DIV/0!</v>
      </c>
      <c r="AE385" s="315"/>
      <c r="AF385" s="622"/>
      <c r="AG385" s="259"/>
      <c r="AH385" s="622" t="e">
        <f t="shared" si="241"/>
        <v>#DIV/0!</v>
      </c>
      <c r="AI385" s="315"/>
      <c r="AJ385" s="315"/>
      <c r="AK385" s="259"/>
      <c r="AL385" s="315"/>
      <c r="AM385" s="315"/>
      <c r="AN385" s="315"/>
      <c r="AO385" s="315"/>
      <c r="AP385" s="315"/>
      <c r="AQ385" s="315"/>
      <c r="AR385" s="315"/>
      <c r="AS385" s="315"/>
      <c r="AT385" s="315"/>
      <c r="AU385" s="112">
        <f t="shared" si="273"/>
        <v>0</v>
      </c>
      <c r="AV385" s="43"/>
      <c r="AW385" s="315"/>
      <c r="AX385" s="315"/>
      <c r="AY385" s="315"/>
      <c r="AZ385" s="315"/>
      <c r="BA385" s="128">
        <f t="shared" si="262"/>
        <v>0</v>
      </c>
      <c r="BB385" s="315"/>
      <c r="BC385" s="315"/>
      <c r="BD385" s="315"/>
      <c r="BE385" s="315">
        <f t="shared" si="263"/>
        <v>0</v>
      </c>
      <c r="BF385" s="315">
        <f t="shared" si="278"/>
        <v>0</v>
      </c>
      <c r="BG385" s="315"/>
      <c r="BH385" s="315"/>
      <c r="BI385" s="315"/>
      <c r="BJ385" s="315"/>
      <c r="BK385" s="315"/>
      <c r="BL385" s="315"/>
      <c r="BM385" s="315"/>
      <c r="BN385" s="315">
        <f t="shared" si="274"/>
        <v>0</v>
      </c>
      <c r="BO385" s="315"/>
      <c r="BP385" s="315"/>
      <c r="BQ385" s="315"/>
      <c r="BR385" s="315"/>
      <c r="BS385" s="315"/>
      <c r="BT385" s="315">
        <f t="shared" si="268"/>
        <v>0</v>
      </c>
      <c r="BU385" s="315"/>
      <c r="BV385" s="315"/>
      <c r="BW385" s="315"/>
      <c r="BX385" s="315"/>
      <c r="BY385" s="315"/>
      <c r="BZ385" s="315"/>
      <c r="CA385" s="315">
        <f t="shared" si="265"/>
        <v>0</v>
      </c>
      <c r="CB385" s="259"/>
      <c r="CC385" s="259"/>
      <c r="CD385" s="259"/>
      <c r="CE385" s="315">
        <f t="shared" si="266"/>
        <v>0</v>
      </c>
      <c r="CF385" s="259">
        <f t="shared" si="267"/>
        <v>0</v>
      </c>
      <c r="CG385" s="259"/>
      <c r="CH385" s="259">
        <f t="shared" si="259"/>
        <v>0</v>
      </c>
      <c r="CI385" s="259"/>
      <c r="CJ385" s="315"/>
      <c r="CK385" s="315"/>
      <c r="CL385" s="315"/>
      <c r="CM385" s="315"/>
      <c r="CN385" s="315"/>
      <c r="CO385" s="315"/>
    </row>
    <row r="386" spans="2:93" s="46" customFormat="1" ht="15" hidden="1" customHeight="1" x14ac:dyDescent="0.25">
      <c r="B386" s="432"/>
      <c r="C386" s="136"/>
      <c r="D386" s="259"/>
      <c r="E386" s="259"/>
      <c r="F386" s="259"/>
      <c r="G386" s="259"/>
      <c r="H386" s="259"/>
      <c r="I386" s="259"/>
      <c r="J386" s="569" t="e">
        <f t="shared" si="272"/>
        <v>#DIV/0!</v>
      </c>
      <c r="K386" s="315"/>
      <c r="L386" s="569"/>
      <c r="M386" s="259"/>
      <c r="N386" s="569"/>
      <c r="O386" s="315"/>
      <c r="P386" s="315"/>
      <c r="Q386" s="315"/>
      <c r="R386" s="315"/>
      <c r="S386" s="259"/>
      <c r="T386" s="315"/>
      <c r="U386" s="315"/>
      <c r="V386" s="629"/>
      <c r="W386" s="259"/>
      <c r="X386" s="629"/>
      <c r="Y386" s="315"/>
      <c r="Z386" s="629"/>
      <c r="AA386" s="315"/>
      <c r="AB386" s="315"/>
      <c r="AC386" s="259">
        <f t="shared" si="260"/>
        <v>0</v>
      </c>
      <c r="AD386" s="575" t="e">
        <f t="shared" si="261"/>
        <v>#DIV/0!</v>
      </c>
      <c r="AE386" s="315"/>
      <c r="AF386" s="622"/>
      <c r="AG386" s="259"/>
      <c r="AH386" s="622" t="e">
        <f t="shared" si="241"/>
        <v>#DIV/0!</v>
      </c>
      <c r="AI386" s="315"/>
      <c r="AJ386" s="315"/>
      <c r="AK386" s="259"/>
      <c r="AL386" s="315"/>
      <c r="AM386" s="315"/>
      <c r="AN386" s="315"/>
      <c r="AO386" s="315"/>
      <c r="AP386" s="315"/>
      <c r="AQ386" s="315"/>
      <c r="AR386" s="315"/>
      <c r="AS386" s="315"/>
      <c r="AT386" s="315"/>
      <c r="AU386" s="112">
        <f t="shared" si="273"/>
        <v>0</v>
      </c>
      <c r="AV386" s="43"/>
      <c r="AW386" s="315"/>
      <c r="AX386" s="315"/>
      <c r="AY386" s="315"/>
      <c r="AZ386" s="315"/>
      <c r="BA386" s="128">
        <f t="shared" si="262"/>
        <v>0</v>
      </c>
      <c r="BB386" s="315"/>
      <c r="BC386" s="315"/>
      <c r="BD386" s="315"/>
      <c r="BE386" s="315">
        <f t="shared" si="263"/>
        <v>0</v>
      </c>
      <c r="BF386" s="315">
        <f t="shared" si="278"/>
        <v>0</v>
      </c>
      <c r="BG386" s="315"/>
      <c r="BH386" s="315"/>
      <c r="BI386" s="315"/>
      <c r="BJ386" s="315"/>
      <c r="BK386" s="315"/>
      <c r="BL386" s="315"/>
      <c r="BM386" s="315"/>
      <c r="BN386" s="315">
        <f t="shared" si="274"/>
        <v>0</v>
      </c>
      <c r="BO386" s="315"/>
      <c r="BP386" s="315"/>
      <c r="BQ386" s="315"/>
      <c r="BR386" s="315"/>
      <c r="BS386" s="315"/>
      <c r="BT386" s="315">
        <f t="shared" si="268"/>
        <v>0</v>
      </c>
      <c r="BU386" s="315"/>
      <c r="BV386" s="315"/>
      <c r="BW386" s="315"/>
      <c r="BX386" s="315"/>
      <c r="BY386" s="315"/>
      <c r="BZ386" s="315"/>
      <c r="CA386" s="315">
        <f t="shared" si="265"/>
        <v>0</v>
      </c>
      <c r="CB386" s="259"/>
      <c r="CC386" s="259"/>
      <c r="CD386" s="259"/>
      <c r="CE386" s="315">
        <f t="shared" si="266"/>
        <v>0</v>
      </c>
      <c r="CF386" s="259">
        <f t="shared" si="267"/>
        <v>0</v>
      </c>
      <c r="CG386" s="259"/>
      <c r="CH386" s="259">
        <f t="shared" si="259"/>
        <v>0</v>
      </c>
      <c r="CI386" s="259"/>
      <c r="CJ386" s="315"/>
      <c r="CK386" s="315"/>
      <c r="CL386" s="315"/>
      <c r="CM386" s="315"/>
      <c r="CN386" s="315"/>
      <c r="CO386" s="315"/>
    </row>
    <row r="387" spans="2:93" s="46" customFormat="1" ht="15" hidden="1" customHeight="1" x14ac:dyDescent="0.25">
      <c r="B387" s="432"/>
      <c r="C387" s="136"/>
      <c r="D387" s="259"/>
      <c r="E387" s="259"/>
      <c r="F387" s="259"/>
      <c r="G387" s="259"/>
      <c r="H387" s="259"/>
      <c r="I387" s="259"/>
      <c r="J387" s="569" t="e">
        <f t="shared" si="272"/>
        <v>#DIV/0!</v>
      </c>
      <c r="K387" s="315"/>
      <c r="L387" s="569"/>
      <c r="M387" s="259"/>
      <c r="N387" s="569"/>
      <c r="O387" s="315"/>
      <c r="P387" s="315"/>
      <c r="Q387" s="315"/>
      <c r="R387" s="315"/>
      <c r="S387" s="259"/>
      <c r="T387" s="315"/>
      <c r="U387" s="315"/>
      <c r="V387" s="629"/>
      <c r="W387" s="259"/>
      <c r="X387" s="629"/>
      <c r="Y387" s="315"/>
      <c r="Z387" s="629"/>
      <c r="AA387" s="315"/>
      <c r="AB387" s="315"/>
      <c r="AC387" s="259">
        <f t="shared" si="260"/>
        <v>0</v>
      </c>
      <c r="AD387" s="575" t="e">
        <f t="shared" si="261"/>
        <v>#DIV/0!</v>
      </c>
      <c r="AE387" s="315"/>
      <c r="AF387" s="622"/>
      <c r="AG387" s="259"/>
      <c r="AH387" s="622" t="e">
        <f t="shared" si="241"/>
        <v>#DIV/0!</v>
      </c>
      <c r="AI387" s="315"/>
      <c r="AJ387" s="315"/>
      <c r="AK387" s="259"/>
      <c r="AL387" s="315"/>
      <c r="AM387" s="315"/>
      <c r="AN387" s="315"/>
      <c r="AO387" s="315"/>
      <c r="AP387" s="315"/>
      <c r="AQ387" s="315"/>
      <c r="AR387" s="315"/>
      <c r="AS387" s="315"/>
      <c r="AT387" s="315"/>
      <c r="AU387" s="112">
        <f t="shared" si="273"/>
        <v>0</v>
      </c>
      <c r="AV387" s="43"/>
      <c r="AW387" s="315"/>
      <c r="AX387" s="315"/>
      <c r="AY387" s="315"/>
      <c r="AZ387" s="315"/>
      <c r="BA387" s="128">
        <f t="shared" si="262"/>
        <v>0</v>
      </c>
      <c r="BB387" s="315"/>
      <c r="BC387" s="315"/>
      <c r="BD387" s="315"/>
      <c r="BE387" s="315">
        <f t="shared" si="263"/>
        <v>0</v>
      </c>
      <c r="BF387" s="315">
        <f t="shared" si="278"/>
        <v>0</v>
      </c>
      <c r="BG387" s="315"/>
      <c r="BH387" s="315"/>
      <c r="BI387" s="315"/>
      <c r="BJ387" s="315"/>
      <c r="BK387" s="315"/>
      <c r="BL387" s="315"/>
      <c r="BM387" s="315"/>
      <c r="BN387" s="315">
        <f t="shared" si="274"/>
        <v>0</v>
      </c>
      <c r="BO387" s="315"/>
      <c r="BP387" s="315"/>
      <c r="BQ387" s="315"/>
      <c r="BR387" s="315"/>
      <c r="BS387" s="315"/>
      <c r="BT387" s="315">
        <f t="shared" si="268"/>
        <v>0</v>
      </c>
      <c r="BU387" s="315"/>
      <c r="BV387" s="315"/>
      <c r="BW387" s="315"/>
      <c r="BX387" s="315"/>
      <c r="BY387" s="315"/>
      <c r="BZ387" s="315"/>
      <c r="CA387" s="315">
        <f t="shared" si="265"/>
        <v>0</v>
      </c>
      <c r="CB387" s="259"/>
      <c r="CC387" s="259"/>
      <c r="CD387" s="259"/>
      <c r="CE387" s="315">
        <f t="shared" si="266"/>
        <v>0</v>
      </c>
      <c r="CF387" s="259">
        <f t="shared" si="267"/>
        <v>0</v>
      </c>
      <c r="CG387" s="259"/>
      <c r="CH387" s="259">
        <f t="shared" si="259"/>
        <v>0</v>
      </c>
      <c r="CI387" s="259"/>
      <c r="CJ387" s="315"/>
      <c r="CK387" s="315"/>
      <c r="CL387" s="315"/>
      <c r="CM387" s="315"/>
      <c r="CN387" s="315"/>
      <c r="CO387" s="315"/>
    </row>
    <row r="388" spans="2:93" s="46" customFormat="1" ht="15" hidden="1" customHeight="1" x14ac:dyDescent="0.25">
      <c r="B388" s="432"/>
      <c r="C388" s="136"/>
      <c r="D388" s="259"/>
      <c r="E388" s="259"/>
      <c r="F388" s="259"/>
      <c r="G388" s="259"/>
      <c r="H388" s="259"/>
      <c r="I388" s="259"/>
      <c r="J388" s="569" t="e">
        <f t="shared" si="272"/>
        <v>#DIV/0!</v>
      </c>
      <c r="K388" s="315"/>
      <c r="L388" s="569"/>
      <c r="M388" s="259"/>
      <c r="N388" s="569"/>
      <c r="O388" s="315"/>
      <c r="P388" s="315"/>
      <c r="Q388" s="315"/>
      <c r="R388" s="315"/>
      <c r="S388" s="259"/>
      <c r="T388" s="315"/>
      <c r="U388" s="315"/>
      <c r="V388" s="629"/>
      <c r="W388" s="259"/>
      <c r="X388" s="629"/>
      <c r="Y388" s="315"/>
      <c r="Z388" s="629"/>
      <c r="AA388" s="315"/>
      <c r="AB388" s="315"/>
      <c r="AC388" s="259">
        <f t="shared" si="260"/>
        <v>0</v>
      </c>
      <c r="AD388" s="575" t="e">
        <f t="shared" si="261"/>
        <v>#DIV/0!</v>
      </c>
      <c r="AE388" s="315"/>
      <c r="AF388" s="622"/>
      <c r="AG388" s="259"/>
      <c r="AH388" s="622" t="e">
        <f t="shared" si="241"/>
        <v>#DIV/0!</v>
      </c>
      <c r="AI388" s="315"/>
      <c r="AJ388" s="315"/>
      <c r="AK388" s="259"/>
      <c r="AL388" s="315"/>
      <c r="AM388" s="315"/>
      <c r="AN388" s="315"/>
      <c r="AO388" s="315"/>
      <c r="AP388" s="315"/>
      <c r="AQ388" s="315"/>
      <c r="AR388" s="315"/>
      <c r="AS388" s="315"/>
      <c r="AT388" s="315"/>
      <c r="AU388" s="112">
        <f t="shared" si="273"/>
        <v>0</v>
      </c>
      <c r="AV388" s="43"/>
      <c r="AW388" s="315"/>
      <c r="AX388" s="315"/>
      <c r="AY388" s="315"/>
      <c r="AZ388" s="315"/>
      <c r="BA388" s="128">
        <f t="shared" si="262"/>
        <v>0</v>
      </c>
      <c r="BB388" s="315"/>
      <c r="BC388" s="315"/>
      <c r="BD388" s="315"/>
      <c r="BE388" s="315">
        <f t="shared" si="263"/>
        <v>0</v>
      </c>
      <c r="BF388" s="315">
        <f t="shared" si="278"/>
        <v>0</v>
      </c>
      <c r="BG388" s="315"/>
      <c r="BH388" s="315"/>
      <c r="BI388" s="315"/>
      <c r="BJ388" s="315"/>
      <c r="BK388" s="315"/>
      <c r="BL388" s="315"/>
      <c r="BM388" s="315"/>
      <c r="BN388" s="315">
        <f t="shared" si="274"/>
        <v>0</v>
      </c>
      <c r="BO388" s="315"/>
      <c r="BP388" s="315"/>
      <c r="BQ388" s="315"/>
      <c r="BR388" s="315"/>
      <c r="BS388" s="315"/>
      <c r="BT388" s="315">
        <f t="shared" si="268"/>
        <v>0</v>
      </c>
      <c r="BU388" s="315"/>
      <c r="BV388" s="315"/>
      <c r="BW388" s="315"/>
      <c r="BX388" s="315"/>
      <c r="BY388" s="315"/>
      <c r="BZ388" s="315"/>
      <c r="CA388" s="315">
        <f t="shared" si="265"/>
        <v>0</v>
      </c>
      <c r="CB388" s="259"/>
      <c r="CC388" s="259"/>
      <c r="CD388" s="259"/>
      <c r="CE388" s="315">
        <f t="shared" si="266"/>
        <v>0</v>
      </c>
      <c r="CF388" s="259">
        <f t="shared" si="267"/>
        <v>0</v>
      </c>
      <c r="CG388" s="259"/>
      <c r="CH388" s="259">
        <f t="shared" si="259"/>
        <v>0</v>
      </c>
      <c r="CI388" s="259"/>
      <c r="CJ388" s="315"/>
      <c r="CK388" s="315"/>
      <c r="CL388" s="315"/>
      <c r="CM388" s="315"/>
      <c r="CN388" s="315"/>
      <c r="CO388" s="315"/>
    </row>
    <row r="389" spans="2:93" s="46" customFormat="1" ht="15" hidden="1" customHeight="1" x14ac:dyDescent="0.25">
      <c r="B389" s="432"/>
      <c r="C389" s="136"/>
      <c r="D389" s="259"/>
      <c r="E389" s="259"/>
      <c r="F389" s="259"/>
      <c r="G389" s="259"/>
      <c r="H389" s="259"/>
      <c r="I389" s="259"/>
      <c r="J389" s="569" t="e">
        <f t="shared" si="272"/>
        <v>#DIV/0!</v>
      </c>
      <c r="K389" s="315"/>
      <c r="L389" s="569"/>
      <c r="M389" s="259"/>
      <c r="N389" s="569"/>
      <c r="O389" s="315"/>
      <c r="P389" s="315"/>
      <c r="Q389" s="315"/>
      <c r="R389" s="315"/>
      <c r="S389" s="259"/>
      <c r="T389" s="315"/>
      <c r="U389" s="315"/>
      <c r="V389" s="629"/>
      <c r="W389" s="259"/>
      <c r="X389" s="629"/>
      <c r="Y389" s="315"/>
      <c r="Z389" s="629"/>
      <c r="AA389" s="315"/>
      <c r="AB389" s="315"/>
      <c r="AC389" s="259">
        <f t="shared" si="260"/>
        <v>0</v>
      </c>
      <c r="AD389" s="575" t="e">
        <f t="shared" si="261"/>
        <v>#DIV/0!</v>
      </c>
      <c r="AE389" s="315"/>
      <c r="AF389" s="622"/>
      <c r="AG389" s="259"/>
      <c r="AH389" s="622" t="e">
        <f t="shared" si="241"/>
        <v>#DIV/0!</v>
      </c>
      <c r="AI389" s="315"/>
      <c r="AJ389" s="315"/>
      <c r="AK389" s="259"/>
      <c r="AL389" s="315"/>
      <c r="AM389" s="315"/>
      <c r="AN389" s="315"/>
      <c r="AO389" s="315"/>
      <c r="AP389" s="315"/>
      <c r="AQ389" s="315"/>
      <c r="AR389" s="315"/>
      <c r="AS389" s="315"/>
      <c r="AT389" s="315"/>
      <c r="AU389" s="112">
        <f t="shared" si="273"/>
        <v>0</v>
      </c>
      <c r="AV389" s="43"/>
      <c r="AW389" s="315"/>
      <c r="AX389" s="315"/>
      <c r="AY389" s="315"/>
      <c r="AZ389" s="315"/>
      <c r="BA389" s="128">
        <f t="shared" si="262"/>
        <v>0</v>
      </c>
      <c r="BB389" s="315"/>
      <c r="BC389" s="315"/>
      <c r="BD389" s="315"/>
      <c r="BE389" s="315">
        <f t="shared" si="263"/>
        <v>0</v>
      </c>
      <c r="BF389" s="315">
        <f t="shared" si="278"/>
        <v>0</v>
      </c>
      <c r="BG389" s="315"/>
      <c r="BH389" s="315"/>
      <c r="BI389" s="315"/>
      <c r="BJ389" s="315"/>
      <c r="BK389" s="315"/>
      <c r="BL389" s="315"/>
      <c r="BM389" s="315"/>
      <c r="BN389" s="315">
        <f t="shared" si="274"/>
        <v>0</v>
      </c>
      <c r="BO389" s="315"/>
      <c r="BP389" s="315"/>
      <c r="BQ389" s="315"/>
      <c r="BR389" s="315"/>
      <c r="BS389" s="315"/>
      <c r="BT389" s="315">
        <f t="shared" si="268"/>
        <v>0</v>
      </c>
      <c r="BU389" s="315"/>
      <c r="BV389" s="315"/>
      <c r="BW389" s="315"/>
      <c r="BX389" s="315"/>
      <c r="BY389" s="315"/>
      <c r="BZ389" s="315"/>
      <c r="CA389" s="315">
        <f t="shared" si="265"/>
        <v>0</v>
      </c>
      <c r="CB389" s="259"/>
      <c r="CC389" s="259"/>
      <c r="CD389" s="259"/>
      <c r="CE389" s="315">
        <f t="shared" si="266"/>
        <v>0</v>
      </c>
      <c r="CF389" s="259">
        <f t="shared" si="267"/>
        <v>0</v>
      </c>
      <c r="CG389" s="259"/>
      <c r="CH389" s="259">
        <f t="shared" si="259"/>
        <v>0</v>
      </c>
      <c r="CI389" s="259"/>
      <c r="CJ389" s="315"/>
      <c r="CK389" s="315"/>
      <c r="CL389" s="315"/>
      <c r="CM389" s="315"/>
      <c r="CN389" s="315"/>
      <c r="CO389" s="315"/>
    </row>
    <row r="390" spans="2:93" s="46" customFormat="1" ht="15" hidden="1" customHeight="1" x14ac:dyDescent="0.25">
      <c r="B390" s="432"/>
      <c r="C390" s="136"/>
      <c r="D390" s="259"/>
      <c r="E390" s="259"/>
      <c r="F390" s="259"/>
      <c r="G390" s="259"/>
      <c r="H390" s="259"/>
      <c r="I390" s="259"/>
      <c r="J390" s="569" t="e">
        <f t="shared" si="272"/>
        <v>#DIV/0!</v>
      </c>
      <c r="K390" s="315"/>
      <c r="L390" s="569"/>
      <c r="M390" s="259"/>
      <c r="N390" s="569"/>
      <c r="O390" s="315"/>
      <c r="P390" s="315"/>
      <c r="Q390" s="315"/>
      <c r="R390" s="315"/>
      <c r="S390" s="259"/>
      <c r="T390" s="315"/>
      <c r="U390" s="315"/>
      <c r="V390" s="629"/>
      <c r="W390" s="259"/>
      <c r="X390" s="629"/>
      <c r="Y390" s="315"/>
      <c r="Z390" s="629"/>
      <c r="AA390" s="315"/>
      <c r="AB390" s="315"/>
      <c r="AC390" s="259">
        <f t="shared" si="260"/>
        <v>0</v>
      </c>
      <c r="AD390" s="575" t="e">
        <f t="shared" si="261"/>
        <v>#DIV/0!</v>
      </c>
      <c r="AE390" s="315"/>
      <c r="AF390" s="622"/>
      <c r="AG390" s="259"/>
      <c r="AH390" s="622" t="e">
        <f t="shared" si="241"/>
        <v>#DIV/0!</v>
      </c>
      <c r="AI390" s="315"/>
      <c r="AJ390" s="315"/>
      <c r="AK390" s="259"/>
      <c r="AL390" s="315"/>
      <c r="AM390" s="315"/>
      <c r="AN390" s="315"/>
      <c r="AO390" s="315"/>
      <c r="AP390" s="315"/>
      <c r="AQ390" s="315"/>
      <c r="AR390" s="315"/>
      <c r="AS390" s="315"/>
      <c r="AT390" s="315"/>
      <c r="AU390" s="112">
        <f t="shared" si="273"/>
        <v>0</v>
      </c>
      <c r="AV390" s="43"/>
      <c r="AW390" s="315"/>
      <c r="AX390" s="315"/>
      <c r="AY390" s="315"/>
      <c r="AZ390" s="315"/>
      <c r="BA390" s="128">
        <f t="shared" si="262"/>
        <v>0</v>
      </c>
      <c r="BB390" s="315"/>
      <c r="BC390" s="315"/>
      <c r="BD390" s="315"/>
      <c r="BE390" s="315">
        <f t="shared" si="263"/>
        <v>0</v>
      </c>
      <c r="BF390" s="315">
        <f t="shared" si="278"/>
        <v>0</v>
      </c>
      <c r="BG390" s="315"/>
      <c r="BH390" s="315"/>
      <c r="BI390" s="315"/>
      <c r="BJ390" s="315"/>
      <c r="BK390" s="315"/>
      <c r="BL390" s="315"/>
      <c r="BM390" s="315"/>
      <c r="BN390" s="315">
        <f t="shared" si="274"/>
        <v>0</v>
      </c>
      <c r="BO390" s="315"/>
      <c r="BP390" s="315"/>
      <c r="BQ390" s="315"/>
      <c r="BR390" s="315"/>
      <c r="BS390" s="315"/>
      <c r="BT390" s="315">
        <f t="shared" si="268"/>
        <v>0</v>
      </c>
      <c r="BU390" s="315"/>
      <c r="BV390" s="315"/>
      <c r="BW390" s="315"/>
      <c r="BX390" s="315"/>
      <c r="BY390" s="315"/>
      <c r="BZ390" s="315"/>
      <c r="CA390" s="315">
        <f t="shared" si="265"/>
        <v>0</v>
      </c>
      <c r="CB390" s="259"/>
      <c r="CC390" s="259"/>
      <c r="CD390" s="259"/>
      <c r="CE390" s="315">
        <f t="shared" si="266"/>
        <v>0</v>
      </c>
      <c r="CF390" s="259">
        <f t="shared" si="267"/>
        <v>0</v>
      </c>
      <c r="CG390" s="259"/>
      <c r="CH390" s="259">
        <f t="shared" si="259"/>
        <v>0</v>
      </c>
      <c r="CI390" s="259"/>
      <c r="CJ390" s="315"/>
      <c r="CK390" s="315"/>
      <c r="CL390" s="315"/>
      <c r="CM390" s="315"/>
      <c r="CN390" s="315"/>
      <c r="CO390" s="315"/>
    </row>
    <row r="391" spans="2:93" s="39" customFormat="1" ht="35.25" hidden="1" customHeight="1" x14ac:dyDescent="0.25">
      <c r="B391" s="209"/>
      <c r="C391" s="124"/>
      <c r="D391" s="189"/>
      <c r="E391" s="189"/>
      <c r="F391" s="189"/>
      <c r="G391" s="189"/>
      <c r="H391" s="189"/>
      <c r="I391" s="189"/>
      <c r="J391" s="569" t="e">
        <f t="shared" si="272"/>
        <v>#DIV/0!</v>
      </c>
      <c r="K391" s="37"/>
      <c r="L391" s="569"/>
      <c r="M391" s="189"/>
      <c r="N391" s="569"/>
      <c r="O391" s="37"/>
      <c r="P391" s="37"/>
      <c r="Q391" s="37"/>
      <c r="R391" s="37"/>
      <c r="S391" s="189"/>
      <c r="T391" s="37"/>
      <c r="U391" s="37"/>
      <c r="V391" s="629"/>
      <c r="W391" s="189"/>
      <c r="X391" s="629"/>
      <c r="Y391" s="37"/>
      <c r="Z391" s="629"/>
      <c r="AA391" s="37"/>
      <c r="AB391" s="37"/>
      <c r="AC391" s="189">
        <f t="shared" si="260"/>
        <v>0</v>
      </c>
      <c r="AD391" s="575" t="e">
        <f t="shared" si="261"/>
        <v>#DIV/0!</v>
      </c>
      <c r="AE391" s="37"/>
      <c r="AF391" s="622"/>
      <c r="AG391" s="189"/>
      <c r="AH391" s="622" t="e">
        <f t="shared" si="241"/>
        <v>#DIV/0!</v>
      </c>
      <c r="AI391" s="37"/>
      <c r="AJ391" s="37"/>
      <c r="AK391" s="189"/>
      <c r="AL391" s="37"/>
      <c r="AM391" s="37"/>
      <c r="AN391" s="37"/>
      <c r="AO391" s="37"/>
      <c r="AP391" s="37"/>
      <c r="AQ391" s="37"/>
      <c r="AR391" s="37"/>
      <c r="AS391" s="37"/>
      <c r="AT391" s="37"/>
      <c r="AU391" s="112">
        <f t="shared" si="273"/>
        <v>0</v>
      </c>
      <c r="AV391" s="37"/>
      <c r="AW391" s="37"/>
      <c r="AX391" s="37"/>
      <c r="AY391" s="37"/>
      <c r="AZ391" s="37"/>
      <c r="BA391" s="128">
        <f t="shared" si="262"/>
        <v>0</v>
      </c>
      <c r="BB391" s="37"/>
      <c r="BC391" s="37"/>
      <c r="BD391" s="37"/>
      <c r="BE391" s="37">
        <f t="shared" si="263"/>
        <v>0</v>
      </c>
      <c r="BF391" s="37">
        <f t="shared" si="278"/>
        <v>0</v>
      </c>
      <c r="BG391" s="37"/>
      <c r="BH391" s="37"/>
      <c r="BI391" s="37"/>
      <c r="BJ391" s="37"/>
      <c r="BK391" s="37"/>
      <c r="BL391" s="37"/>
      <c r="BM391" s="37"/>
      <c r="BN391" s="37">
        <f t="shared" si="274"/>
        <v>0</v>
      </c>
      <c r="BO391" s="37"/>
      <c r="BP391" s="37"/>
      <c r="BQ391" s="37"/>
      <c r="BR391" s="37"/>
      <c r="BS391" s="37"/>
      <c r="BT391" s="37">
        <f t="shared" si="268"/>
        <v>0</v>
      </c>
      <c r="BU391" s="37"/>
      <c r="BV391" s="37"/>
      <c r="BW391" s="37"/>
      <c r="BX391" s="37"/>
      <c r="BY391" s="37"/>
      <c r="BZ391" s="37"/>
      <c r="CA391" s="37">
        <f t="shared" si="265"/>
        <v>0</v>
      </c>
      <c r="CB391" s="189"/>
      <c r="CC391" s="189"/>
      <c r="CD391" s="189"/>
      <c r="CE391" s="37">
        <f t="shared" si="266"/>
        <v>0</v>
      </c>
      <c r="CF391" s="189">
        <f t="shared" si="267"/>
        <v>0</v>
      </c>
      <c r="CG391" s="189"/>
      <c r="CH391" s="189">
        <f t="shared" si="259"/>
        <v>0</v>
      </c>
      <c r="CI391" s="189"/>
      <c r="CJ391" s="37"/>
      <c r="CK391" s="37"/>
      <c r="CL391" s="37"/>
      <c r="CM391" s="37"/>
      <c r="CN391" s="37"/>
      <c r="CO391" s="37"/>
    </row>
    <row r="392" spans="2:93" s="42" customFormat="1" ht="90" hidden="1" customHeight="1" x14ac:dyDescent="0.25">
      <c r="B392" s="206" t="s">
        <v>201</v>
      </c>
      <c r="C392" s="111" t="s">
        <v>222</v>
      </c>
      <c r="D392" s="193">
        <f>E392</f>
        <v>0</v>
      </c>
      <c r="E392" s="193">
        <f>E393</f>
        <v>0</v>
      </c>
      <c r="F392" s="193"/>
      <c r="G392" s="194"/>
      <c r="H392" s="194"/>
      <c r="I392" s="193"/>
      <c r="J392" s="569" t="e">
        <f t="shared" si="272"/>
        <v>#DIV/0!</v>
      </c>
      <c r="K392" s="112">
        <f>K393</f>
        <v>0</v>
      </c>
      <c r="L392" s="569"/>
      <c r="M392" s="193"/>
      <c r="N392" s="569"/>
      <c r="O392" s="307"/>
      <c r="P392" s="307"/>
      <c r="Q392" s="307"/>
      <c r="R392" s="307"/>
      <c r="S392" s="193"/>
      <c r="T392" s="307"/>
      <c r="U392" s="112"/>
      <c r="V392" s="629"/>
      <c r="W392" s="193"/>
      <c r="X392" s="629"/>
      <c r="Y392" s="307"/>
      <c r="Z392" s="629"/>
      <c r="AA392" s="307"/>
      <c r="AB392" s="307"/>
      <c r="AC392" s="193">
        <f t="shared" si="260"/>
        <v>0</v>
      </c>
      <c r="AD392" s="575" t="e">
        <f t="shared" si="261"/>
        <v>#DIV/0!</v>
      </c>
      <c r="AE392" s="112">
        <f>AE393</f>
        <v>0</v>
      </c>
      <c r="AF392" s="622"/>
      <c r="AG392" s="193"/>
      <c r="AH392" s="622" t="e">
        <f t="shared" si="241"/>
        <v>#DIV/0!</v>
      </c>
      <c r="AI392" s="307"/>
      <c r="AJ392" s="307"/>
      <c r="AK392" s="193"/>
      <c r="AL392" s="307"/>
      <c r="AM392" s="307"/>
      <c r="AN392" s="307"/>
      <c r="AO392" s="307"/>
      <c r="AP392" s="307"/>
      <c r="AQ392" s="307"/>
      <c r="AR392" s="307"/>
      <c r="AS392" s="307"/>
      <c r="AT392" s="307"/>
      <c r="AU392" s="112">
        <f t="shared" si="273"/>
        <v>0</v>
      </c>
      <c r="AV392" s="112">
        <f>AW392</f>
        <v>0</v>
      </c>
      <c r="AW392" s="112">
        <f>AW393</f>
        <v>0</v>
      </c>
      <c r="AX392" s="112"/>
      <c r="AY392" s="307"/>
      <c r="AZ392" s="307"/>
      <c r="BA392" s="128">
        <f t="shared" si="262"/>
        <v>0</v>
      </c>
      <c r="BB392" s="307"/>
      <c r="BC392" s="307"/>
      <c r="BD392" s="307"/>
      <c r="BE392" s="112">
        <f t="shared" si="263"/>
        <v>0</v>
      </c>
      <c r="BF392" s="112">
        <f t="shared" si="278"/>
        <v>0</v>
      </c>
      <c r="BG392" s="307"/>
      <c r="BH392" s="307"/>
      <c r="BI392" s="112">
        <f>BJ392</f>
        <v>0</v>
      </c>
      <c r="BJ392" s="112">
        <f>BJ393</f>
        <v>0</v>
      </c>
      <c r="BK392" s="112"/>
      <c r="BL392" s="307"/>
      <c r="BM392" s="307"/>
      <c r="BN392" s="112">
        <f t="shared" si="274"/>
        <v>0</v>
      </c>
      <c r="BO392" s="112">
        <f>BP392</f>
        <v>0</v>
      </c>
      <c r="BP392" s="112">
        <f>BP393</f>
        <v>0</v>
      </c>
      <c r="BQ392" s="112"/>
      <c r="BR392" s="307"/>
      <c r="BS392" s="307"/>
      <c r="BT392" s="307">
        <f t="shared" si="268"/>
        <v>0</v>
      </c>
      <c r="BU392" s="307"/>
      <c r="BV392" s="112">
        <f>BW392</f>
        <v>0</v>
      </c>
      <c r="BW392" s="112">
        <f>BW393</f>
        <v>0</v>
      </c>
      <c r="BX392" s="112"/>
      <c r="BY392" s="307"/>
      <c r="BZ392" s="307"/>
      <c r="CA392" s="112">
        <f t="shared" si="265"/>
        <v>0</v>
      </c>
      <c r="CB392" s="193"/>
      <c r="CC392" s="194"/>
      <c r="CD392" s="194"/>
      <c r="CE392" s="112">
        <f t="shared" si="266"/>
        <v>0</v>
      </c>
      <c r="CF392" s="193">
        <f t="shared" si="267"/>
        <v>0</v>
      </c>
      <c r="CG392" s="193"/>
      <c r="CH392" s="194">
        <f t="shared" si="259"/>
        <v>0</v>
      </c>
      <c r="CI392" s="194"/>
      <c r="CJ392" s="112"/>
      <c r="CK392" s="112">
        <f>CL392</f>
        <v>0</v>
      </c>
      <c r="CL392" s="112">
        <f>CL393</f>
        <v>0</v>
      </c>
      <c r="CM392" s="112"/>
      <c r="CN392" s="307"/>
      <c r="CO392" s="307"/>
    </row>
    <row r="393" spans="2:93" s="39" customFormat="1" ht="46.5" hidden="1" customHeight="1" x14ac:dyDescent="0.25">
      <c r="B393" s="211"/>
      <c r="C393" s="124" t="s">
        <v>40</v>
      </c>
      <c r="D393" s="188">
        <f>E393</f>
        <v>0</v>
      </c>
      <c r="E393" s="188">
        <v>0</v>
      </c>
      <c r="F393" s="188"/>
      <c r="G393" s="189"/>
      <c r="H393" s="189"/>
      <c r="I393" s="188"/>
      <c r="J393" s="569" t="e">
        <f t="shared" si="272"/>
        <v>#DIV/0!</v>
      </c>
      <c r="K393" s="130">
        <v>0</v>
      </c>
      <c r="L393" s="569"/>
      <c r="M393" s="188"/>
      <c r="N393" s="569"/>
      <c r="O393" s="37"/>
      <c r="P393" s="37"/>
      <c r="Q393" s="37"/>
      <c r="R393" s="37"/>
      <c r="S393" s="188"/>
      <c r="T393" s="37"/>
      <c r="U393" s="130"/>
      <c r="V393" s="629"/>
      <c r="W393" s="188"/>
      <c r="X393" s="629"/>
      <c r="Y393" s="37"/>
      <c r="Z393" s="629"/>
      <c r="AA393" s="37"/>
      <c r="AB393" s="37"/>
      <c r="AC393" s="188">
        <f t="shared" si="260"/>
        <v>0</v>
      </c>
      <c r="AD393" s="575" t="e">
        <f t="shared" si="261"/>
        <v>#DIV/0!</v>
      </c>
      <c r="AE393" s="130">
        <v>0</v>
      </c>
      <c r="AF393" s="622"/>
      <c r="AG393" s="188"/>
      <c r="AH393" s="622" t="e">
        <f t="shared" si="241"/>
        <v>#DIV/0!</v>
      </c>
      <c r="AI393" s="37"/>
      <c r="AJ393" s="37"/>
      <c r="AK393" s="188"/>
      <c r="AL393" s="37"/>
      <c r="AM393" s="37"/>
      <c r="AN393" s="37"/>
      <c r="AO393" s="37"/>
      <c r="AP393" s="37"/>
      <c r="AQ393" s="37"/>
      <c r="AR393" s="37"/>
      <c r="AS393" s="37"/>
      <c r="AT393" s="37"/>
      <c r="AU393" s="112">
        <f t="shared" si="273"/>
        <v>0</v>
      </c>
      <c r="AV393" s="130">
        <f>AW393</f>
        <v>0</v>
      </c>
      <c r="AW393" s="130">
        <v>0</v>
      </c>
      <c r="AX393" s="130"/>
      <c r="AY393" s="37"/>
      <c r="AZ393" s="37"/>
      <c r="BA393" s="128">
        <f t="shared" si="262"/>
        <v>0</v>
      </c>
      <c r="BB393" s="37"/>
      <c r="BC393" s="37"/>
      <c r="BD393" s="37"/>
      <c r="BE393" s="130">
        <f t="shared" si="263"/>
        <v>0</v>
      </c>
      <c r="BF393" s="130">
        <f t="shared" si="278"/>
        <v>0</v>
      </c>
      <c r="BG393" s="37"/>
      <c r="BH393" s="37"/>
      <c r="BI393" s="130">
        <f>BJ393</f>
        <v>0</v>
      </c>
      <c r="BJ393" s="130">
        <v>0</v>
      </c>
      <c r="BK393" s="130"/>
      <c r="BL393" s="37"/>
      <c r="BM393" s="37"/>
      <c r="BN393" s="130">
        <f t="shared" si="274"/>
        <v>0</v>
      </c>
      <c r="BO393" s="130">
        <f>BP393</f>
        <v>0</v>
      </c>
      <c r="BP393" s="130">
        <v>0</v>
      </c>
      <c r="BQ393" s="130"/>
      <c r="BR393" s="37"/>
      <c r="BS393" s="37"/>
      <c r="BT393" s="37">
        <f t="shared" si="268"/>
        <v>0</v>
      </c>
      <c r="BU393" s="37"/>
      <c r="BV393" s="130">
        <f>BW393</f>
        <v>0</v>
      </c>
      <c r="BW393" s="130">
        <v>0</v>
      </c>
      <c r="BX393" s="130"/>
      <c r="BY393" s="37"/>
      <c r="BZ393" s="37"/>
      <c r="CA393" s="130">
        <f t="shared" si="265"/>
        <v>0</v>
      </c>
      <c r="CB393" s="188"/>
      <c r="CC393" s="189"/>
      <c r="CD393" s="189"/>
      <c r="CE393" s="130">
        <f t="shared" si="266"/>
        <v>0</v>
      </c>
      <c r="CF393" s="188">
        <f t="shared" si="267"/>
        <v>0</v>
      </c>
      <c r="CG393" s="188"/>
      <c r="CH393" s="189">
        <f t="shared" si="259"/>
        <v>0</v>
      </c>
      <c r="CI393" s="189"/>
      <c r="CJ393" s="130"/>
      <c r="CK393" s="130">
        <f>CL393</f>
        <v>0</v>
      </c>
      <c r="CL393" s="130">
        <v>0</v>
      </c>
      <c r="CM393" s="130"/>
      <c r="CN393" s="37"/>
      <c r="CO393" s="37"/>
    </row>
    <row r="394" spans="2:93" s="39" customFormat="1" ht="42" hidden="1" customHeight="1" x14ac:dyDescent="0.25">
      <c r="B394" s="209"/>
      <c r="C394" s="124"/>
      <c r="D394" s="189"/>
      <c r="E394" s="189"/>
      <c r="F394" s="189"/>
      <c r="G394" s="189"/>
      <c r="H394" s="189"/>
      <c r="I394" s="189"/>
      <c r="J394" s="569" t="e">
        <f t="shared" si="272"/>
        <v>#DIV/0!</v>
      </c>
      <c r="K394" s="37"/>
      <c r="L394" s="569"/>
      <c r="M394" s="189"/>
      <c r="N394" s="569"/>
      <c r="O394" s="37"/>
      <c r="P394" s="37"/>
      <c r="Q394" s="37"/>
      <c r="R394" s="37"/>
      <c r="S394" s="189"/>
      <c r="T394" s="37"/>
      <c r="U394" s="37"/>
      <c r="V394" s="629"/>
      <c r="W394" s="189"/>
      <c r="X394" s="629"/>
      <c r="Y394" s="37"/>
      <c r="Z394" s="629"/>
      <c r="AA394" s="37"/>
      <c r="AB394" s="37"/>
      <c r="AC394" s="189">
        <f t="shared" si="260"/>
        <v>0</v>
      </c>
      <c r="AD394" s="575" t="e">
        <f t="shared" si="261"/>
        <v>#DIV/0!</v>
      </c>
      <c r="AE394" s="37"/>
      <c r="AF394" s="622"/>
      <c r="AG394" s="189"/>
      <c r="AH394" s="622" t="e">
        <f t="shared" si="241"/>
        <v>#DIV/0!</v>
      </c>
      <c r="AI394" s="37"/>
      <c r="AJ394" s="37"/>
      <c r="AK394" s="189"/>
      <c r="AL394" s="37"/>
      <c r="AM394" s="37"/>
      <c r="AN394" s="37"/>
      <c r="AO394" s="37"/>
      <c r="AP394" s="37"/>
      <c r="AQ394" s="37"/>
      <c r="AR394" s="37"/>
      <c r="AS394" s="37"/>
      <c r="AT394" s="37"/>
      <c r="AU394" s="112">
        <f t="shared" si="273"/>
        <v>0</v>
      </c>
      <c r="AV394" s="37"/>
      <c r="AW394" s="37"/>
      <c r="AX394" s="37"/>
      <c r="AY394" s="37"/>
      <c r="AZ394" s="37"/>
      <c r="BA394" s="128">
        <f t="shared" si="262"/>
        <v>0</v>
      </c>
      <c r="BB394" s="37"/>
      <c r="BC394" s="37"/>
      <c r="BD394" s="37"/>
      <c r="BE394" s="37">
        <f t="shared" si="263"/>
        <v>0</v>
      </c>
      <c r="BF394" s="37">
        <f t="shared" si="278"/>
        <v>0</v>
      </c>
      <c r="BG394" s="37"/>
      <c r="BH394" s="37"/>
      <c r="BI394" s="37"/>
      <c r="BJ394" s="37"/>
      <c r="BK394" s="37"/>
      <c r="BL394" s="37"/>
      <c r="BM394" s="37"/>
      <c r="BN394" s="37">
        <f t="shared" si="274"/>
        <v>0</v>
      </c>
      <c r="BO394" s="37"/>
      <c r="BP394" s="37"/>
      <c r="BQ394" s="37"/>
      <c r="BR394" s="37"/>
      <c r="BS394" s="37"/>
      <c r="BT394" s="37">
        <f t="shared" si="268"/>
        <v>0</v>
      </c>
      <c r="BU394" s="37"/>
      <c r="BV394" s="37"/>
      <c r="BW394" s="37"/>
      <c r="BX394" s="37"/>
      <c r="BY394" s="37"/>
      <c r="BZ394" s="37"/>
      <c r="CA394" s="37">
        <f t="shared" si="265"/>
        <v>0</v>
      </c>
      <c r="CB394" s="189"/>
      <c r="CC394" s="189"/>
      <c r="CD394" s="189"/>
      <c r="CE394" s="37">
        <f t="shared" si="266"/>
        <v>0</v>
      </c>
      <c r="CF394" s="189">
        <f t="shared" si="267"/>
        <v>0</v>
      </c>
      <c r="CG394" s="189"/>
      <c r="CH394" s="189">
        <f t="shared" si="259"/>
        <v>0</v>
      </c>
      <c r="CI394" s="189"/>
      <c r="CJ394" s="37"/>
      <c r="CK394" s="37"/>
      <c r="CL394" s="37"/>
      <c r="CM394" s="37"/>
      <c r="CN394" s="37"/>
      <c r="CO394" s="37"/>
    </row>
    <row r="395" spans="2:93" s="42" customFormat="1" ht="171.75" hidden="1" customHeight="1" x14ac:dyDescent="0.25">
      <c r="B395" s="206" t="s">
        <v>202</v>
      </c>
      <c r="C395" s="111" t="s">
        <v>53</v>
      </c>
      <c r="D395" s="182">
        <f>E395+H395</f>
        <v>0</v>
      </c>
      <c r="E395" s="193">
        <f>SUM(E397:E400)</f>
        <v>0</v>
      </c>
      <c r="F395" s="193"/>
      <c r="G395" s="194"/>
      <c r="H395" s="194"/>
      <c r="I395" s="182"/>
      <c r="J395" s="569" t="e">
        <f t="shared" si="272"/>
        <v>#DIV/0!</v>
      </c>
      <c r="K395" s="112">
        <f>SUM(K397:K400)</f>
        <v>0</v>
      </c>
      <c r="L395" s="569"/>
      <c r="M395" s="182"/>
      <c r="N395" s="569"/>
      <c r="O395" s="307"/>
      <c r="P395" s="307"/>
      <c r="Q395" s="307"/>
      <c r="R395" s="307"/>
      <c r="S395" s="182"/>
      <c r="T395" s="307"/>
      <c r="U395" s="112"/>
      <c r="V395" s="629"/>
      <c r="W395" s="182"/>
      <c r="X395" s="629"/>
      <c r="Y395" s="307"/>
      <c r="Z395" s="629"/>
      <c r="AA395" s="307"/>
      <c r="AB395" s="307"/>
      <c r="AC395" s="182">
        <f t="shared" si="260"/>
        <v>0</v>
      </c>
      <c r="AD395" s="575" t="e">
        <f t="shared" si="261"/>
        <v>#DIV/0!</v>
      </c>
      <c r="AE395" s="112">
        <f>SUM(AE397:AE400)</f>
        <v>0</v>
      </c>
      <c r="AF395" s="622"/>
      <c r="AG395" s="182"/>
      <c r="AH395" s="622" t="e">
        <f t="shared" si="241"/>
        <v>#DIV/0!</v>
      </c>
      <c r="AI395" s="307"/>
      <c r="AJ395" s="307"/>
      <c r="AK395" s="182"/>
      <c r="AL395" s="307"/>
      <c r="AM395" s="307"/>
      <c r="AN395" s="307"/>
      <c r="AO395" s="307"/>
      <c r="AP395" s="307"/>
      <c r="AQ395" s="307"/>
      <c r="AR395" s="307"/>
      <c r="AS395" s="307"/>
      <c r="AT395" s="307"/>
      <c r="AU395" s="112">
        <f t="shared" si="273"/>
        <v>0</v>
      </c>
      <c r="AV395" s="559">
        <f>AW395+AZ395</f>
        <v>0</v>
      </c>
      <c r="AW395" s="112">
        <f>SUM(AW397:AW400)</f>
        <v>0</v>
      </c>
      <c r="AX395" s="112"/>
      <c r="AY395" s="307"/>
      <c r="AZ395" s="307"/>
      <c r="BA395" s="128">
        <f t="shared" si="262"/>
        <v>0</v>
      </c>
      <c r="BB395" s="307"/>
      <c r="BC395" s="307"/>
      <c r="BD395" s="307"/>
      <c r="BE395" s="526">
        <f t="shared" si="263"/>
        <v>0</v>
      </c>
      <c r="BF395" s="112">
        <f t="shared" si="278"/>
        <v>0</v>
      </c>
      <c r="BG395" s="307"/>
      <c r="BH395" s="307"/>
      <c r="BI395" s="491">
        <f>BJ395+BM395</f>
        <v>0</v>
      </c>
      <c r="BJ395" s="112">
        <f>SUM(BJ397:BJ400)</f>
        <v>0</v>
      </c>
      <c r="BK395" s="112"/>
      <c r="BL395" s="307"/>
      <c r="BM395" s="307"/>
      <c r="BN395" s="433">
        <f t="shared" si="274"/>
        <v>0</v>
      </c>
      <c r="BO395" s="491">
        <f>BP395+BS395</f>
        <v>0</v>
      </c>
      <c r="BP395" s="112">
        <f>SUM(BP397:BP400)</f>
        <v>0</v>
      </c>
      <c r="BQ395" s="112"/>
      <c r="BR395" s="307"/>
      <c r="BS395" s="307"/>
      <c r="BT395" s="307">
        <f t="shared" si="268"/>
        <v>0</v>
      </c>
      <c r="BU395" s="307"/>
      <c r="BV395" s="491">
        <f>BW395+BZ395</f>
        <v>0</v>
      </c>
      <c r="BW395" s="112">
        <f>SUM(BW397:BW400)</f>
        <v>0</v>
      </c>
      <c r="BX395" s="112"/>
      <c r="BY395" s="307"/>
      <c r="BZ395" s="307"/>
      <c r="CA395" s="433">
        <f t="shared" si="265"/>
        <v>0</v>
      </c>
      <c r="CB395" s="193"/>
      <c r="CC395" s="194"/>
      <c r="CD395" s="194"/>
      <c r="CE395" s="433">
        <f t="shared" si="266"/>
        <v>0</v>
      </c>
      <c r="CF395" s="193">
        <f t="shared" si="267"/>
        <v>0</v>
      </c>
      <c r="CG395" s="193"/>
      <c r="CH395" s="194">
        <f t="shared" si="259"/>
        <v>0</v>
      </c>
      <c r="CI395" s="194"/>
      <c r="CJ395" s="482"/>
      <c r="CK395" s="491">
        <f>CL395+CO395</f>
        <v>0</v>
      </c>
      <c r="CL395" s="112">
        <f>SUM(CL397:CL400)</f>
        <v>0</v>
      </c>
      <c r="CM395" s="112"/>
      <c r="CN395" s="307"/>
      <c r="CO395" s="307"/>
    </row>
    <row r="396" spans="2:93" s="42" customFormat="1" ht="45" hidden="1" customHeight="1" x14ac:dyDescent="0.25">
      <c r="B396" s="206"/>
      <c r="C396" s="111" t="s">
        <v>31</v>
      </c>
      <c r="D396" s="193">
        <f>E396</f>
        <v>0</v>
      </c>
      <c r="E396" s="193">
        <f>E397+E399</f>
        <v>0</v>
      </c>
      <c r="F396" s="193"/>
      <c r="G396" s="194"/>
      <c r="H396" s="194"/>
      <c r="I396" s="193"/>
      <c r="J396" s="569" t="e">
        <f t="shared" si="272"/>
        <v>#DIV/0!</v>
      </c>
      <c r="K396" s="112">
        <f>K397+K399</f>
        <v>0</v>
      </c>
      <c r="L396" s="569"/>
      <c r="M396" s="193"/>
      <c r="N396" s="569"/>
      <c r="O396" s="307"/>
      <c r="P396" s="307"/>
      <c r="Q396" s="307"/>
      <c r="R396" s="307"/>
      <c r="S396" s="193"/>
      <c r="T396" s="307"/>
      <c r="U396" s="112"/>
      <c r="V396" s="629"/>
      <c r="W396" s="193"/>
      <c r="X396" s="629"/>
      <c r="Y396" s="307"/>
      <c r="Z396" s="629"/>
      <c r="AA396" s="307"/>
      <c r="AB396" s="307"/>
      <c r="AC396" s="193">
        <f t="shared" si="260"/>
        <v>0</v>
      </c>
      <c r="AD396" s="575" t="e">
        <f t="shared" si="261"/>
        <v>#DIV/0!</v>
      </c>
      <c r="AE396" s="112">
        <f>AE397+AE399</f>
        <v>0</v>
      </c>
      <c r="AF396" s="622"/>
      <c r="AG396" s="193"/>
      <c r="AH396" s="622" t="e">
        <f t="shared" ref="AH396:AH459" si="279">AG396/F396</f>
        <v>#DIV/0!</v>
      </c>
      <c r="AI396" s="307"/>
      <c r="AJ396" s="307"/>
      <c r="AK396" s="193"/>
      <c r="AL396" s="307"/>
      <c r="AM396" s="307"/>
      <c r="AN396" s="307"/>
      <c r="AO396" s="307"/>
      <c r="AP396" s="307"/>
      <c r="AQ396" s="307"/>
      <c r="AR396" s="307"/>
      <c r="AS396" s="307"/>
      <c r="AT396" s="307"/>
      <c r="AU396" s="112">
        <f t="shared" si="273"/>
        <v>0</v>
      </c>
      <c r="AV396" s="112">
        <f>AW396</f>
        <v>0</v>
      </c>
      <c r="AW396" s="112">
        <f>AW397+AW399</f>
        <v>0</v>
      </c>
      <c r="AX396" s="112"/>
      <c r="AY396" s="307"/>
      <c r="AZ396" s="307"/>
      <c r="BA396" s="128">
        <f t="shared" si="262"/>
        <v>0</v>
      </c>
      <c r="BB396" s="307"/>
      <c r="BC396" s="307"/>
      <c r="BD396" s="307"/>
      <c r="BE396" s="112">
        <f t="shared" si="263"/>
        <v>0</v>
      </c>
      <c r="BF396" s="112">
        <f t="shared" si="278"/>
        <v>0</v>
      </c>
      <c r="BG396" s="307"/>
      <c r="BH396" s="307"/>
      <c r="BI396" s="112">
        <f>BJ396</f>
        <v>0</v>
      </c>
      <c r="BJ396" s="112">
        <f>BJ397+BJ399</f>
        <v>0</v>
      </c>
      <c r="BK396" s="112"/>
      <c r="BL396" s="307"/>
      <c r="BM396" s="307"/>
      <c r="BN396" s="112">
        <f t="shared" si="274"/>
        <v>0</v>
      </c>
      <c r="BO396" s="112">
        <f>BP396</f>
        <v>0</v>
      </c>
      <c r="BP396" s="112">
        <f>BP397+BP399</f>
        <v>0</v>
      </c>
      <c r="BQ396" s="112"/>
      <c r="BR396" s="307"/>
      <c r="BS396" s="307"/>
      <c r="BT396" s="307">
        <f t="shared" si="268"/>
        <v>0</v>
      </c>
      <c r="BU396" s="307"/>
      <c r="BV396" s="112">
        <f>BW396</f>
        <v>0</v>
      </c>
      <c r="BW396" s="112">
        <f>BW397+BW399</f>
        <v>0</v>
      </c>
      <c r="BX396" s="112"/>
      <c r="BY396" s="307"/>
      <c r="BZ396" s="307"/>
      <c r="CA396" s="112">
        <f t="shared" si="265"/>
        <v>0</v>
      </c>
      <c r="CB396" s="193"/>
      <c r="CC396" s="194"/>
      <c r="CD396" s="194"/>
      <c r="CE396" s="112">
        <f t="shared" si="266"/>
        <v>0</v>
      </c>
      <c r="CF396" s="193">
        <f t="shared" si="267"/>
        <v>0</v>
      </c>
      <c r="CG396" s="193"/>
      <c r="CH396" s="194">
        <f t="shared" si="259"/>
        <v>0</v>
      </c>
      <c r="CI396" s="194"/>
      <c r="CJ396" s="112"/>
      <c r="CK396" s="112">
        <f>CL396</f>
        <v>0</v>
      </c>
      <c r="CL396" s="112">
        <f>CL397+CL399</f>
        <v>0</v>
      </c>
      <c r="CM396" s="112"/>
      <c r="CN396" s="307"/>
      <c r="CO396" s="307"/>
    </row>
    <row r="397" spans="2:93" s="39" customFormat="1" ht="24" hidden="1" customHeight="1" x14ac:dyDescent="0.25">
      <c r="B397" s="209"/>
      <c r="C397" s="124" t="s">
        <v>39</v>
      </c>
      <c r="D397" s="188">
        <f>E397</f>
        <v>0</v>
      </c>
      <c r="E397" s="188">
        <v>0</v>
      </c>
      <c r="F397" s="188"/>
      <c r="G397" s="189"/>
      <c r="H397" s="189"/>
      <c r="I397" s="188"/>
      <c r="J397" s="569" t="e">
        <f t="shared" si="272"/>
        <v>#DIV/0!</v>
      </c>
      <c r="K397" s="130">
        <v>0</v>
      </c>
      <c r="L397" s="569"/>
      <c r="M397" s="188"/>
      <c r="N397" s="569"/>
      <c r="O397" s="37"/>
      <c r="P397" s="37"/>
      <c r="Q397" s="37"/>
      <c r="R397" s="37"/>
      <c r="S397" s="188"/>
      <c r="T397" s="37"/>
      <c r="U397" s="130"/>
      <c r="V397" s="629"/>
      <c r="W397" s="188"/>
      <c r="X397" s="629"/>
      <c r="Y397" s="37"/>
      <c r="Z397" s="629"/>
      <c r="AA397" s="37"/>
      <c r="AB397" s="37"/>
      <c r="AC397" s="188">
        <f t="shared" si="260"/>
        <v>0</v>
      </c>
      <c r="AD397" s="575" t="e">
        <f t="shared" si="261"/>
        <v>#DIV/0!</v>
      </c>
      <c r="AE397" s="130">
        <v>0</v>
      </c>
      <c r="AF397" s="622"/>
      <c r="AG397" s="188"/>
      <c r="AH397" s="622" t="e">
        <f t="shared" si="279"/>
        <v>#DIV/0!</v>
      </c>
      <c r="AI397" s="37"/>
      <c r="AJ397" s="37"/>
      <c r="AK397" s="188"/>
      <c r="AL397" s="37"/>
      <c r="AM397" s="37"/>
      <c r="AN397" s="37"/>
      <c r="AO397" s="37"/>
      <c r="AP397" s="37"/>
      <c r="AQ397" s="37"/>
      <c r="AR397" s="37"/>
      <c r="AS397" s="37"/>
      <c r="AT397" s="37"/>
      <c r="AU397" s="112">
        <f t="shared" si="273"/>
        <v>0</v>
      </c>
      <c r="AV397" s="130">
        <f>AW397</f>
        <v>0</v>
      </c>
      <c r="AW397" s="130">
        <v>0</v>
      </c>
      <c r="AX397" s="130"/>
      <c r="AY397" s="37"/>
      <c r="AZ397" s="37"/>
      <c r="BA397" s="128">
        <f t="shared" si="262"/>
        <v>0</v>
      </c>
      <c r="BB397" s="37"/>
      <c r="BC397" s="37"/>
      <c r="BD397" s="37"/>
      <c r="BE397" s="130">
        <f t="shared" si="263"/>
        <v>0</v>
      </c>
      <c r="BF397" s="130">
        <f t="shared" si="278"/>
        <v>0</v>
      </c>
      <c r="BG397" s="37"/>
      <c r="BH397" s="37"/>
      <c r="BI397" s="130">
        <f>BJ397</f>
        <v>0</v>
      </c>
      <c r="BJ397" s="130">
        <v>0</v>
      </c>
      <c r="BK397" s="130"/>
      <c r="BL397" s="37"/>
      <c r="BM397" s="37"/>
      <c r="BN397" s="130">
        <f t="shared" si="274"/>
        <v>0</v>
      </c>
      <c r="BO397" s="130">
        <f>BP397</f>
        <v>0</v>
      </c>
      <c r="BP397" s="130">
        <v>0</v>
      </c>
      <c r="BQ397" s="130"/>
      <c r="BR397" s="37"/>
      <c r="BS397" s="37"/>
      <c r="BT397" s="37">
        <f t="shared" si="268"/>
        <v>0</v>
      </c>
      <c r="BU397" s="37"/>
      <c r="BV397" s="130">
        <f>BW397</f>
        <v>0</v>
      </c>
      <c r="BW397" s="130">
        <v>0</v>
      </c>
      <c r="BX397" s="130"/>
      <c r="BY397" s="37"/>
      <c r="BZ397" s="37"/>
      <c r="CA397" s="130">
        <f t="shared" si="265"/>
        <v>0</v>
      </c>
      <c r="CB397" s="188"/>
      <c r="CC397" s="189"/>
      <c r="CD397" s="189"/>
      <c r="CE397" s="130">
        <f t="shared" si="266"/>
        <v>0</v>
      </c>
      <c r="CF397" s="188">
        <f t="shared" si="267"/>
        <v>0</v>
      </c>
      <c r="CG397" s="188"/>
      <c r="CH397" s="189">
        <f t="shared" si="259"/>
        <v>0</v>
      </c>
      <c r="CI397" s="189"/>
      <c r="CJ397" s="130"/>
      <c r="CK397" s="130">
        <f>CL397</f>
        <v>0</v>
      </c>
      <c r="CL397" s="130">
        <v>0</v>
      </c>
      <c r="CM397" s="130"/>
      <c r="CN397" s="37"/>
      <c r="CO397" s="37"/>
    </row>
    <row r="398" spans="2:93" s="39" customFormat="1" ht="51" hidden="1" customHeight="1" x14ac:dyDescent="0.25">
      <c r="B398" s="209"/>
      <c r="C398" s="124" t="s">
        <v>43</v>
      </c>
      <c r="D398" s="189"/>
      <c r="E398" s="189"/>
      <c r="F398" s="189"/>
      <c r="G398" s="189"/>
      <c r="H398" s="189"/>
      <c r="I398" s="189"/>
      <c r="J398" s="569" t="e">
        <f t="shared" si="272"/>
        <v>#DIV/0!</v>
      </c>
      <c r="K398" s="37"/>
      <c r="L398" s="569"/>
      <c r="M398" s="189"/>
      <c r="N398" s="569"/>
      <c r="O398" s="37"/>
      <c r="P398" s="37"/>
      <c r="Q398" s="37"/>
      <c r="R398" s="37"/>
      <c r="S398" s="189"/>
      <c r="T398" s="37"/>
      <c r="U398" s="37"/>
      <c r="V398" s="629"/>
      <c r="W398" s="189"/>
      <c r="X398" s="629"/>
      <c r="Y398" s="37"/>
      <c r="Z398" s="629"/>
      <c r="AA398" s="37"/>
      <c r="AB398" s="37"/>
      <c r="AC398" s="189">
        <f t="shared" si="260"/>
        <v>0</v>
      </c>
      <c r="AD398" s="575" t="e">
        <f t="shared" si="261"/>
        <v>#DIV/0!</v>
      </c>
      <c r="AE398" s="37"/>
      <c r="AF398" s="622"/>
      <c r="AG398" s="189"/>
      <c r="AH398" s="622" t="e">
        <f t="shared" si="279"/>
        <v>#DIV/0!</v>
      </c>
      <c r="AI398" s="37"/>
      <c r="AJ398" s="37"/>
      <c r="AK398" s="189"/>
      <c r="AL398" s="37"/>
      <c r="AM398" s="37"/>
      <c r="AN398" s="37"/>
      <c r="AO398" s="37"/>
      <c r="AP398" s="37"/>
      <c r="AQ398" s="37"/>
      <c r="AR398" s="37"/>
      <c r="AS398" s="37"/>
      <c r="AT398" s="37"/>
      <c r="AU398" s="112">
        <f t="shared" si="273"/>
        <v>0</v>
      </c>
      <c r="AV398" s="37"/>
      <c r="AW398" s="37"/>
      <c r="AX398" s="37"/>
      <c r="AY398" s="37"/>
      <c r="AZ398" s="37"/>
      <c r="BA398" s="128">
        <f t="shared" si="262"/>
        <v>0</v>
      </c>
      <c r="BB398" s="37"/>
      <c r="BC398" s="37"/>
      <c r="BD398" s="37"/>
      <c r="BE398" s="37">
        <f t="shared" si="263"/>
        <v>0</v>
      </c>
      <c r="BF398" s="37">
        <f t="shared" si="278"/>
        <v>0</v>
      </c>
      <c r="BG398" s="37"/>
      <c r="BH398" s="37"/>
      <c r="BI398" s="37"/>
      <c r="BJ398" s="37"/>
      <c r="BK398" s="37"/>
      <c r="BL398" s="37"/>
      <c r="BM398" s="37"/>
      <c r="BN398" s="37">
        <f t="shared" si="274"/>
        <v>0</v>
      </c>
      <c r="BO398" s="37"/>
      <c r="BP398" s="37"/>
      <c r="BQ398" s="37"/>
      <c r="BR398" s="37"/>
      <c r="BS398" s="37"/>
      <c r="BT398" s="37">
        <f t="shared" si="268"/>
        <v>0</v>
      </c>
      <c r="BU398" s="37"/>
      <c r="BV398" s="37"/>
      <c r="BW398" s="37"/>
      <c r="BX398" s="37"/>
      <c r="BY398" s="37"/>
      <c r="BZ398" s="37"/>
      <c r="CA398" s="37">
        <f t="shared" si="265"/>
        <v>0</v>
      </c>
      <c r="CB398" s="189"/>
      <c r="CC398" s="189"/>
      <c r="CD398" s="189"/>
      <c r="CE398" s="37">
        <f t="shared" si="266"/>
        <v>0</v>
      </c>
      <c r="CF398" s="189">
        <f t="shared" si="267"/>
        <v>0</v>
      </c>
      <c r="CG398" s="189"/>
      <c r="CH398" s="189">
        <f t="shared" si="259"/>
        <v>0</v>
      </c>
      <c r="CI398" s="189"/>
      <c r="CJ398" s="37"/>
      <c r="CK398" s="37"/>
      <c r="CL398" s="37"/>
      <c r="CM398" s="37"/>
      <c r="CN398" s="37"/>
      <c r="CO398" s="37"/>
    </row>
    <row r="399" spans="2:93" s="39" customFormat="1" ht="24" hidden="1" customHeight="1" x14ac:dyDescent="0.25">
      <c r="B399" s="209"/>
      <c r="C399" s="124" t="s">
        <v>40</v>
      </c>
      <c r="D399" s="189"/>
      <c r="E399" s="189"/>
      <c r="F399" s="189"/>
      <c r="G399" s="189"/>
      <c r="H399" s="189"/>
      <c r="I399" s="189"/>
      <c r="J399" s="569" t="e">
        <f t="shared" si="272"/>
        <v>#DIV/0!</v>
      </c>
      <c r="K399" s="37"/>
      <c r="L399" s="569"/>
      <c r="M399" s="189"/>
      <c r="N399" s="569"/>
      <c r="O399" s="37"/>
      <c r="P399" s="37"/>
      <c r="Q399" s="37"/>
      <c r="R399" s="37"/>
      <c r="S399" s="189"/>
      <c r="T399" s="37"/>
      <c r="U399" s="37"/>
      <c r="V399" s="629"/>
      <c r="W399" s="189"/>
      <c r="X399" s="629"/>
      <c r="Y399" s="37"/>
      <c r="Z399" s="629"/>
      <c r="AA399" s="37"/>
      <c r="AB399" s="37"/>
      <c r="AC399" s="189">
        <f t="shared" si="260"/>
        <v>0</v>
      </c>
      <c r="AD399" s="575" t="e">
        <f t="shared" si="261"/>
        <v>#DIV/0!</v>
      </c>
      <c r="AE399" s="37"/>
      <c r="AF399" s="622"/>
      <c r="AG399" s="189"/>
      <c r="AH399" s="622" t="e">
        <f t="shared" si="279"/>
        <v>#DIV/0!</v>
      </c>
      <c r="AI399" s="37"/>
      <c r="AJ399" s="37"/>
      <c r="AK399" s="189"/>
      <c r="AL399" s="37"/>
      <c r="AM399" s="37"/>
      <c r="AN399" s="37"/>
      <c r="AO399" s="37"/>
      <c r="AP399" s="37"/>
      <c r="AQ399" s="37"/>
      <c r="AR399" s="37"/>
      <c r="AS399" s="37"/>
      <c r="AT399" s="37"/>
      <c r="AU399" s="112">
        <f t="shared" si="273"/>
        <v>0</v>
      </c>
      <c r="AV399" s="37"/>
      <c r="AW399" s="37"/>
      <c r="AX399" s="37"/>
      <c r="AY399" s="37"/>
      <c r="AZ399" s="37"/>
      <c r="BA399" s="128">
        <f t="shared" si="262"/>
        <v>0</v>
      </c>
      <c r="BB399" s="37"/>
      <c r="BC399" s="37"/>
      <c r="BD399" s="37"/>
      <c r="BE399" s="37">
        <f t="shared" si="263"/>
        <v>0</v>
      </c>
      <c r="BF399" s="37">
        <f t="shared" si="278"/>
        <v>0</v>
      </c>
      <c r="BG399" s="37"/>
      <c r="BH399" s="37"/>
      <c r="BI399" s="37"/>
      <c r="BJ399" s="37"/>
      <c r="BK399" s="37"/>
      <c r="BL399" s="37"/>
      <c r="BM399" s="37"/>
      <c r="BN399" s="37">
        <f t="shared" si="274"/>
        <v>0</v>
      </c>
      <c r="BO399" s="37"/>
      <c r="BP399" s="37"/>
      <c r="BQ399" s="37"/>
      <c r="BR399" s="37"/>
      <c r="BS399" s="37"/>
      <c r="BT399" s="37">
        <f t="shared" si="268"/>
        <v>0</v>
      </c>
      <c r="BU399" s="37"/>
      <c r="BV399" s="37"/>
      <c r="BW399" s="37"/>
      <c r="BX399" s="37"/>
      <c r="BY399" s="37"/>
      <c r="BZ399" s="37"/>
      <c r="CA399" s="37">
        <f t="shared" si="265"/>
        <v>0</v>
      </c>
      <c r="CB399" s="189"/>
      <c r="CC399" s="189"/>
      <c r="CD399" s="189"/>
      <c r="CE399" s="37">
        <f t="shared" si="266"/>
        <v>0</v>
      </c>
      <c r="CF399" s="189">
        <f t="shared" si="267"/>
        <v>0</v>
      </c>
      <c r="CG399" s="189"/>
      <c r="CH399" s="189">
        <f t="shared" si="259"/>
        <v>0</v>
      </c>
      <c r="CI399" s="189"/>
      <c r="CJ399" s="37"/>
      <c r="CK399" s="37"/>
      <c r="CL399" s="37"/>
      <c r="CM399" s="37"/>
      <c r="CN399" s="37"/>
      <c r="CO399" s="37"/>
    </row>
    <row r="400" spans="2:93" s="25" customFormat="1" ht="46.5" hidden="1" customHeight="1" x14ac:dyDescent="0.25">
      <c r="B400" s="207"/>
      <c r="C400" s="115" t="s">
        <v>32</v>
      </c>
      <c r="D400" s="195">
        <f>E400</f>
        <v>0</v>
      </c>
      <c r="E400" s="195">
        <v>0</v>
      </c>
      <c r="F400" s="195"/>
      <c r="G400" s="195"/>
      <c r="H400" s="195"/>
      <c r="I400" s="195"/>
      <c r="J400" s="569" t="e">
        <f t="shared" si="272"/>
        <v>#DIV/0!</v>
      </c>
      <c r="K400" s="24">
        <v>0</v>
      </c>
      <c r="L400" s="569"/>
      <c r="M400" s="195"/>
      <c r="N400" s="569"/>
      <c r="O400" s="24"/>
      <c r="P400" s="24"/>
      <c r="Q400" s="24"/>
      <c r="R400" s="24"/>
      <c r="S400" s="195"/>
      <c r="T400" s="24"/>
      <c r="U400" s="24"/>
      <c r="V400" s="629"/>
      <c r="W400" s="195"/>
      <c r="X400" s="629"/>
      <c r="Y400" s="24"/>
      <c r="Z400" s="629"/>
      <c r="AA400" s="24"/>
      <c r="AB400" s="24"/>
      <c r="AC400" s="195">
        <f t="shared" si="260"/>
        <v>0</v>
      </c>
      <c r="AD400" s="575" t="e">
        <f t="shared" si="261"/>
        <v>#DIV/0!</v>
      </c>
      <c r="AE400" s="24">
        <v>0</v>
      </c>
      <c r="AF400" s="622"/>
      <c r="AG400" s="195"/>
      <c r="AH400" s="622" t="e">
        <f t="shared" si="279"/>
        <v>#DIV/0!</v>
      </c>
      <c r="AI400" s="24"/>
      <c r="AJ400" s="24"/>
      <c r="AK400" s="195"/>
      <c r="AL400" s="24"/>
      <c r="AM400" s="24"/>
      <c r="AN400" s="24"/>
      <c r="AO400" s="24"/>
      <c r="AP400" s="24"/>
      <c r="AQ400" s="24"/>
      <c r="AR400" s="24"/>
      <c r="AS400" s="24"/>
      <c r="AT400" s="24"/>
      <c r="AU400" s="112">
        <f t="shared" si="273"/>
        <v>0</v>
      </c>
      <c r="AV400" s="43">
        <f>AW400</f>
        <v>0</v>
      </c>
      <c r="AW400" s="24">
        <v>0</v>
      </c>
      <c r="AX400" s="24"/>
      <c r="AY400" s="24"/>
      <c r="AZ400" s="24"/>
      <c r="BA400" s="128">
        <f t="shared" si="262"/>
        <v>0</v>
      </c>
      <c r="BB400" s="24"/>
      <c r="BC400" s="24"/>
      <c r="BD400" s="24"/>
      <c r="BE400" s="24">
        <f t="shared" si="263"/>
        <v>0</v>
      </c>
      <c r="BF400" s="24">
        <f t="shared" si="278"/>
        <v>0</v>
      </c>
      <c r="BG400" s="24"/>
      <c r="BH400" s="24"/>
      <c r="BI400" s="24">
        <f>BJ400</f>
        <v>0</v>
      </c>
      <c r="BJ400" s="24">
        <v>0</v>
      </c>
      <c r="BK400" s="24"/>
      <c r="BL400" s="24"/>
      <c r="BM400" s="24"/>
      <c r="BN400" s="24">
        <f t="shared" si="274"/>
        <v>0</v>
      </c>
      <c r="BO400" s="24">
        <f>BP400</f>
        <v>0</v>
      </c>
      <c r="BP400" s="24">
        <v>0</v>
      </c>
      <c r="BQ400" s="24"/>
      <c r="BR400" s="24"/>
      <c r="BS400" s="24"/>
      <c r="BT400" s="24">
        <f t="shared" si="268"/>
        <v>0</v>
      </c>
      <c r="BU400" s="24"/>
      <c r="BV400" s="24">
        <f>BW400</f>
        <v>0</v>
      </c>
      <c r="BW400" s="24">
        <v>0</v>
      </c>
      <c r="BX400" s="24"/>
      <c r="BY400" s="24"/>
      <c r="BZ400" s="24"/>
      <c r="CA400" s="24">
        <f t="shared" si="265"/>
        <v>0</v>
      </c>
      <c r="CB400" s="195"/>
      <c r="CC400" s="195"/>
      <c r="CD400" s="195"/>
      <c r="CE400" s="24">
        <f t="shared" si="266"/>
        <v>0</v>
      </c>
      <c r="CF400" s="195">
        <f t="shared" si="267"/>
        <v>0</v>
      </c>
      <c r="CG400" s="195"/>
      <c r="CH400" s="195">
        <f t="shared" si="259"/>
        <v>0</v>
      </c>
      <c r="CI400" s="195"/>
      <c r="CJ400" s="24"/>
      <c r="CK400" s="24">
        <f>CL400</f>
        <v>0</v>
      </c>
      <c r="CL400" s="24">
        <v>0</v>
      </c>
      <c r="CM400" s="24"/>
      <c r="CN400" s="24"/>
      <c r="CO400" s="24"/>
    </row>
    <row r="401" spans="2:93" s="44" customFormat="1" ht="148.5" hidden="1" customHeight="1" x14ac:dyDescent="0.25">
      <c r="B401" s="206" t="s">
        <v>201</v>
      </c>
      <c r="C401" s="111" t="s">
        <v>54</v>
      </c>
      <c r="D401" s="276"/>
      <c r="E401" s="276"/>
      <c r="F401" s="276"/>
      <c r="G401" s="276"/>
      <c r="H401" s="276"/>
      <c r="I401" s="276"/>
      <c r="J401" s="569" t="e">
        <f t="shared" si="272"/>
        <v>#DIV/0!</v>
      </c>
      <c r="K401" s="43"/>
      <c r="L401" s="569"/>
      <c r="M401" s="276"/>
      <c r="N401" s="569"/>
      <c r="O401" s="43"/>
      <c r="P401" s="43"/>
      <c r="Q401" s="43"/>
      <c r="R401" s="43"/>
      <c r="S401" s="276"/>
      <c r="T401" s="43"/>
      <c r="U401" s="43"/>
      <c r="V401" s="629"/>
      <c r="W401" s="276"/>
      <c r="X401" s="629"/>
      <c r="Y401" s="43"/>
      <c r="Z401" s="629"/>
      <c r="AA401" s="43"/>
      <c r="AB401" s="43"/>
      <c r="AC401" s="276">
        <f t="shared" si="260"/>
        <v>0</v>
      </c>
      <c r="AD401" s="575" t="e">
        <f t="shared" si="261"/>
        <v>#DIV/0!</v>
      </c>
      <c r="AE401" s="43"/>
      <c r="AF401" s="622"/>
      <c r="AG401" s="276"/>
      <c r="AH401" s="622" t="e">
        <f t="shared" si="279"/>
        <v>#DIV/0!</v>
      </c>
      <c r="AI401" s="43"/>
      <c r="AJ401" s="43"/>
      <c r="AK401" s="276"/>
      <c r="AL401" s="43"/>
      <c r="AM401" s="43"/>
      <c r="AN401" s="43"/>
      <c r="AO401" s="43"/>
      <c r="AP401" s="43"/>
      <c r="AQ401" s="43"/>
      <c r="AR401" s="43"/>
      <c r="AS401" s="43"/>
      <c r="AT401" s="43"/>
      <c r="AU401" s="112">
        <f t="shared" si="273"/>
        <v>0</v>
      </c>
      <c r="AV401" s="43"/>
      <c r="AW401" s="43"/>
      <c r="AX401" s="43"/>
      <c r="AY401" s="43"/>
      <c r="AZ401" s="43"/>
      <c r="BA401" s="128">
        <f t="shared" si="262"/>
        <v>0</v>
      </c>
      <c r="BB401" s="43"/>
      <c r="BC401" s="43"/>
      <c r="BD401" s="43"/>
      <c r="BE401" s="43">
        <f t="shared" si="263"/>
        <v>0</v>
      </c>
      <c r="BF401" s="43">
        <f t="shared" si="278"/>
        <v>0</v>
      </c>
      <c r="BG401" s="43"/>
      <c r="BH401" s="43"/>
      <c r="BI401" s="43"/>
      <c r="BJ401" s="43"/>
      <c r="BK401" s="43"/>
      <c r="BL401" s="43"/>
      <c r="BM401" s="43"/>
      <c r="BN401" s="43">
        <f t="shared" si="274"/>
        <v>0</v>
      </c>
      <c r="BO401" s="43"/>
      <c r="BP401" s="43"/>
      <c r="BQ401" s="43"/>
      <c r="BR401" s="43"/>
      <c r="BS401" s="43"/>
      <c r="BT401" s="43">
        <f t="shared" si="268"/>
        <v>0</v>
      </c>
      <c r="BU401" s="43"/>
      <c r="BV401" s="43"/>
      <c r="BW401" s="43"/>
      <c r="BX401" s="43"/>
      <c r="BY401" s="43"/>
      <c r="BZ401" s="43"/>
      <c r="CA401" s="43">
        <f t="shared" si="265"/>
        <v>0</v>
      </c>
      <c r="CB401" s="276"/>
      <c r="CC401" s="276"/>
      <c r="CD401" s="276"/>
      <c r="CE401" s="43">
        <f t="shared" si="266"/>
        <v>0</v>
      </c>
      <c r="CF401" s="276">
        <f t="shared" si="267"/>
        <v>0</v>
      </c>
      <c r="CG401" s="276"/>
      <c r="CH401" s="276">
        <f t="shared" si="259"/>
        <v>0</v>
      </c>
      <c r="CI401" s="276"/>
      <c r="CJ401" s="43"/>
      <c r="CK401" s="43"/>
      <c r="CL401" s="43"/>
      <c r="CM401" s="43"/>
      <c r="CN401" s="43"/>
      <c r="CO401" s="43"/>
    </row>
    <row r="402" spans="2:93" s="39" customFormat="1" ht="50.25" hidden="1" customHeight="1" x14ac:dyDescent="0.25">
      <c r="B402" s="206"/>
      <c r="C402" s="137" t="s">
        <v>31</v>
      </c>
      <c r="D402" s="189"/>
      <c r="E402" s="189"/>
      <c r="F402" s="189"/>
      <c r="G402" s="189"/>
      <c r="H402" s="189"/>
      <c r="I402" s="189"/>
      <c r="J402" s="569" t="e">
        <f t="shared" si="272"/>
        <v>#DIV/0!</v>
      </c>
      <c r="K402" s="37"/>
      <c r="L402" s="569"/>
      <c r="M402" s="189"/>
      <c r="N402" s="569"/>
      <c r="O402" s="37"/>
      <c r="P402" s="37"/>
      <c r="Q402" s="37"/>
      <c r="R402" s="37"/>
      <c r="S402" s="189"/>
      <c r="T402" s="37"/>
      <c r="U402" s="37"/>
      <c r="V402" s="629"/>
      <c r="W402" s="189"/>
      <c r="X402" s="629"/>
      <c r="Y402" s="37"/>
      <c r="Z402" s="629"/>
      <c r="AA402" s="37"/>
      <c r="AB402" s="37"/>
      <c r="AC402" s="189">
        <f t="shared" si="260"/>
        <v>0</v>
      </c>
      <c r="AD402" s="575" t="e">
        <f t="shared" si="261"/>
        <v>#DIV/0!</v>
      </c>
      <c r="AE402" s="37"/>
      <c r="AF402" s="622"/>
      <c r="AG402" s="189"/>
      <c r="AH402" s="622" t="e">
        <f t="shared" si="279"/>
        <v>#DIV/0!</v>
      </c>
      <c r="AI402" s="37"/>
      <c r="AJ402" s="37"/>
      <c r="AK402" s="189"/>
      <c r="AL402" s="37"/>
      <c r="AM402" s="37"/>
      <c r="AN402" s="37"/>
      <c r="AO402" s="37"/>
      <c r="AP402" s="37"/>
      <c r="AQ402" s="37"/>
      <c r="AR402" s="37"/>
      <c r="AS402" s="37"/>
      <c r="AT402" s="37"/>
      <c r="AU402" s="112">
        <f t="shared" si="273"/>
        <v>0</v>
      </c>
      <c r="AV402" s="37"/>
      <c r="AW402" s="37"/>
      <c r="AX402" s="37"/>
      <c r="AY402" s="37"/>
      <c r="AZ402" s="37"/>
      <c r="BA402" s="128">
        <f t="shared" si="262"/>
        <v>0</v>
      </c>
      <c r="BB402" s="37"/>
      <c r="BC402" s="37"/>
      <c r="BD402" s="37"/>
      <c r="BE402" s="37">
        <f t="shared" si="263"/>
        <v>0</v>
      </c>
      <c r="BF402" s="37">
        <f t="shared" si="278"/>
        <v>0</v>
      </c>
      <c r="BG402" s="37"/>
      <c r="BH402" s="37"/>
      <c r="BI402" s="37"/>
      <c r="BJ402" s="37"/>
      <c r="BK402" s="37"/>
      <c r="BL402" s="37"/>
      <c r="BM402" s="37"/>
      <c r="BN402" s="37">
        <f t="shared" si="274"/>
        <v>0</v>
      </c>
      <c r="BO402" s="37"/>
      <c r="BP402" s="37"/>
      <c r="BQ402" s="37"/>
      <c r="BR402" s="37"/>
      <c r="BS402" s="37"/>
      <c r="BT402" s="37">
        <f t="shared" si="268"/>
        <v>0</v>
      </c>
      <c r="BU402" s="37"/>
      <c r="BV402" s="37"/>
      <c r="BW402" s="37"/>
      <c r="BX402" s="37"/>
      <c r="BY402" s="37"/>
      <c r="BZ402" s="37"/>
      <c r="CA402" s="37">
        <f t="shared" si="265"/>
        <v>0</v>
      </c>
      <c r="CB402" s="189"/>
      <c r="CC402" s="189"/>
      <c r="CD402" s="189"/>
      <c r="CE402" s="37">
        <f t="shared" si="266"/>
        <v>0</v>
      </c>
      <c r="CF402" s="189">
        <f t="shared" si="267"/>
        <v>0</v>
      </c>
      <c r="CG402" s="189"/>
      <c r="CH402" s="189">
        <f t="shared" si="259"/>
        <v>0</v>
      </c>
      <c r="CI402" s="189"/>
      <c r="CJ402" s="37"/>
      <c r="CK402" s="37"/>
      <c r="CL402" s="37"/>
      <c r="CM402" s="37"/>
      <c r="CN402" s="37"/>
      <c r="CO402" s="37"/>
    </row>
    <row r="403" spans="2:93" s="46" customFormat="1" ht="15" hidden="1" customHeight="1" x14ac:dyDescent="0.25">
      <c r="B403" s="209"/>
      <c r="C403" s="124" t="s">
        <v>39</v>
      </c>
      <c r="D403" s="259"/>
      <c r="E403" s="259"/>
      <c r="F403" s="259"/>
      <c r="G403" s="259"/>
      <c r="H403" s="259"/>
      <c r="I403" s="259"/>
      <c r="J403" s="569" t="e">
        <f t="shared" si="272"/>
        <v>#DIV/0!</v>
      </c>
      <c r="K403" s="315"/>
      <c r="L403" s="569"/>
      <c r="M403" s="259"/>
      <c r="N403" s="569"/>
      <c r="O403" s="315"/>
      <c r="P403" s="315"/>
      <c r="Q403" s="315"/>
      <c r="R403" s="315"/>
      <c r="S403" s="259"/>
      <c r="T403" s="315"/>
      <c r="U403" s="315"/>
      <c r="V403" s="629"/>
      <c r="W403" s="259"/>
      <c r="X403" s="629"/>
      <c r="Y403" s="315"/>
      <c r="Z403" s="629"/>
      <c r="AA403" s="315"/>
      <c r="AB403" s="315"/>
      <c r="AC403" s="259">
        <f t="shared" si="260"/>
        <v>0</v>
      </c>
      <c r="AD403" s="575" t="e">
        <f t="shared" si="261"/>
        <v>#DIV/0!</v>
      </c>
      <c r="AE403" s="315"/>
      <c r="AF403" s="622"/>
      <c r="AG403" s="259"/>
      <c r="AH403" s="622" t="e">
        <f t="shared" si="279"/>
        <v>#DIV/0!</v>
      </c>
      <c r="AI403" s="315"/>
      <c r="AJ403" s="315"/>
      <c r="AK403" s="259"/>
      <c r="AL403" s="315"/>
      <c r="AM403" s="315"/>
      <c r="AN403" s="315"/>
      <c r="AO403" s="315"/>
      <c r="AP403" s="315"/>
      <c r="AQ403" s="315"/>
      <c r="AR403" s="315"/>
      <c r="AS403" s="315"/>
      <c r="AT403" s="315"/>
      <c r="AU403" s="112">
        <f t="shared" si="273"/>
        <v>0</v>
      </c>
      <c r="AV403" s="43"/>
      <c r="AW403" s="315"/>
      <c r="AX403" s="315"/>
      <c r="AY403" s="315"/>
      <c r="AZ403" s="315"/>
      <c r="BA403" s="128">
        <f t="shared" si="262"/>
        <v>0</v>
      </c>
      <c r="BB403" s="315"/>
      <c r="BC403" s="315"/>
      <c r="BD403" s="315"/>
      <c r="BE403" s="315">
        <f t="shared" si="263"/>
        <v>0</v>
      </c>
      <c r="BF403" s="315">
        <f t="shared" si="278"/>
        <v>0</v>
      </c>
      <c r="BG403" s="315"/>
      <c r="BH403" s="315"/>
      <c r="BI403" s="315"/>
      <c r="BJ403" s="315"/>
      <c r="BK403" s="315"/>
      <c r="BL403" s="315"/>
      <c r="BM403" s="315"/>
      <c r="BN403" s="315">
        <f t="shared" si="274"/>
        <v>0</v>
      </c>
      <c r="BO403" s="315"/>
      <c r="BP403" s="315"/>
      <c r="BQ403" s="315"/>
      <c r="BR403" s="315"/>
      <c r="BS403" s="315"/>
      <c r="BT403" s="315">
        <f t="shared" si="268"/>
        <v>0</v>
      </c>
      <c r="BU403" s="315"/>
      <c r="BV403" s="315"/>
      <c r="BW403" s="315"/>
      <c r="BX403" s="315"/>
      <c r="BY403" s="315"/>
      <c r="BZ403" s="315"/>
      <c r="CA403" s="315">
        <f t="shared" si="265"/>
        <v>0</v>
      </c>
      <c r="CB403" s="259"/>
      <c r="CC403" s="259"/>
      <c r="CD403" s="259"/>
      <c r="CE403" s="315">
        <f t="shared" si="266"/>
        <v>0</v>
      </c>
      <c r="CF403" s="259">
        <f t="shared" si="267"/>
        <v>0</v>
      </c>
      <c r="CG403" s="259"/>
      <c r="CH403" s="259">
        <f t="shared" si="259"/>
        <v>0</v>
      </c>
      <c r="CI403" s="259"/>
      <c r="CJ403" s="315"/>
      <c r="CK403" s="315"/>
      <c r="CL403" s="315"/>
      <c r="CM403" s="315"/>
      <c r="CN403" s="315"/>
      <c r="CO403" s="315"/>
    </row>
    <row r="404" spans="2:93" s="46" customFormat="1" ht="36.75" hidden="1" customHeight="1" x14ac:dyDescent="0.25">
      <c r="B404" s="209"/>
      <c r="C404" s="124" t="s">
        <v>40</v>
      </c>
      <c r="D404" s="259"/>
      <c r="E404" s="259"/>
      <c r="F404" s="259"/>
      <c r="G404" s="259"/>
      <c r="H404" s="259"/>
      <c r="I404" s="259"/>
      <c r="J404" s="569" t="e">
        <f t="shared" si="272"/>
        <v>#DIV/0!</v>
      </c>
      <c r="K404" s="315"/>
      <c r="L404" s="569"/>
      <c r="M404" s="259"/>
      <c r="N404" s="569"/>
      <c r="O404" s="315"/>
      <c r="P404" s="315"/>
      <c r="Q404" s="315"/>
      <c r="R404" s="315"/>
      <c r="S404" s="259"/>
      <c r="T404" s="315"/>
      <c r="U404" s="315"/>
      <c r="V404" s="629"/>
      <c r="W404" s="259"/>
      <c r="X404" s="629"/>
      <c r="Y404" s="315"/>
      <c r="Z404" s="629"/>
      <c r="AA404" s="315"/>
      <c r="AB404" s="315"/>
      <c r="AC404" s="259">
        <f t="shared" si="260"/>
        <v>0</v>
      </c>
      <c r="AD404" s="575" t="e">
        <f t="shared" si="261"/>
        <v>#DIV/0!</v>
      </c>
      <c r="AE404" s="315"/>
      <c r="AF404" s="622"/>
      <c r="AG404" s="259"/>
      <c r="AH404" s="622" t="e">
        <f t="shared" si="279"/>
        <v>#DIV/0!</v>
      </c>
      <c r="AI404" s="315"/>
      <c r="AJ404" s="315"/>
      <c r="AK404" s="259"/>
      <c r="AL404" s="315"/>
      <c r="AM404" s="315"/>
      <c r="AN404" s="315"/>
      <c r="AO404" s="315"/>
      <c r="AP404" s="315"/>
      <c r="AQ404" s="315"/>
      <c r="AR404" s="315"/>
      <c r="AS404" s="315"/>
      <c r="AT404" s="315"/>
      <c r="AU404" s="112">
        <f t="shared" si="273"/>
        <v>0</v>
      </c>
      <c r="AV404" s="43"/>
      <c r="AW404" s="315"/>
      <c r="AX404" s="315"/>
      <c r="AY404" s="315"/>
      <c r="AZ404" s="315"/>
      <c r="BA404" s="128">
        <f t="shared" si="262"/>
        <v>0</v>
      </c>
      <c r="BB404" s="315"/>
      <c r="BC404" s="315"/>
      <c r="BD404" s="315"/>
      <c r="BE404" s="315">
        <f t="shared" si="263"/>
        <v>0</v>
      </c>
      <c r="BF404" s="315">
        <f t="shared" si="278"/>
        <v>0</v>
      </c>
      <c r="BG404" s="315"/>
      <c r="BH404" s="315"/>
      <c r="BI404" s="315"/>
      <c r="BJ404" s="315"/>
      <c r="BK404" s="315"/>
      <c r="BL404" s="315"/>
      <c r="BM404" s="315"/>
      <c r="BN404" s="315">
        <f t="shared" si="274"/>
        <v>0</v>
      </c>
      <c r="BO404" s="315"/>
      <c r="BP404" s="315"/>
      <c r="BQ404" s="315"/>
      <c r="BR404" s="315"/>
      <c r="BS404" s="315"/>
      <c r="BT404" s="315">
        <f t="shared" si="268"/>
        <v>0</v>
      </c>
      <c r="BU404" s="315"/>
      <c r="BV404" s="315"/>
      <c r="BW404" s="315"/>
      <c r="BX404" s="315"/>
      <c r="BY404" s="315"/>
      <c r="BZ404" s="315"/>
      <c r="CA404" s="315">
        <f t="shared" si="265"/>
        <v>0</v>
      </c>
      <c r="CB404" s="259"/>
      <c r="CC404" s="259"/>
      <c r="CD404" s="259"/>
      <c r="CE404" s="315">
        <f t="shared" si="266"/>
        <v>0</v>
      </c>
      <c r="CF404" s="259">
        <f t="shared" si="267"/>
        <v>0</v>
      </c>
      <c r="CG404" s="259"/>
      <c r="CH404" s="259">
        <f t="shared" si="259"/>
        <v>0</v>
      </c>
      <c r="CI404" s="259"/>
      <c r="CJ404" s="315"/>
      <c r="CK404" s="315"/>
      <c r="CL404" s="315"/>
      <c r="CM404" s="315"/>
      <c r="CN404" s="315"/>
      <c r="CO404" s="315"/>
    </row>
    <row r="405" spans="2:93" s="46" customFormat="1" ht="36.75" hidden="1" customHeight="1" x14ac:dyDescent="0.25">
      <c r="B405" s="209"/>
      <c r="C405" s="124"/>
      <c r="D405" s="259"/>
      <c r="E405" s="259"/>
      <c r="F405" s="259"/>
      <c r="G405" s="259"/>
      <c r="H405" s="259"/>
      <c r="I405" s="259"/>
      <c r="J405" s="569" t="e">
        <f t="shared" si="272"/>
        <v>#DIV/0!</v>
      </c>
      <c r="K405" s="315"/>
      <c r="L405" s="569"/>
      <c r="M405" s="259"/>
      <c r="N405" s="569"/>
      <c r="O405" s="315"/>
      <c r="P405" s="315"/>
      <c r="Q405" s="315"/>
      <c r="R405" s="315"/>
      <c r="S405" s="259"/>
      <c r="T405" s="315"/>
      <c r="U405" s="315"/>
      <c r="V405" s="629"/>
      <c r="W405" s="259"/>
      <c r="X405" s="629"/>
      <c r="Y405" s="315"/>
      <c r="Z405" s="629"/>
      <c r="AA405" s="315"/>
      <c r="AB405" s="315"/>
      <c r="AC405" s="259">
        <f t="shared" si="260"/>
        <v>0</v>
      </c>
      <c r="AD405" s="575" t="e">
        <f t="shared" si="261"/>
        <v>#DIV/0!</v>
      </c>
      <c r="AE405" s="315"/>
      <c r="AF405" s="622"/>
      <c r="AG405" s="259"/>
      <c r="AH405" s="622" t="e">
        <f t="shared" si="279"/>
        <v>#DIV/0!</v>
      </c>
      <c r="AI405" s="315"/>
      <c r="AJ405" s="315"/>
      <c r="AK405" s="259"/>
      <c r="AL405" s="315"/>
      <c r="AM405" s="315"/>
      <c r="AN405" s="315"/>
      <c r="AO405" s="315"/>
      <c r="AP405" s="315"/>
      <c r="AQ405" s="315"/>
      <c r="AR405" s="315"/>
      <c r="AS405" s="315"/>
      <c r="AT405" s="315"/>
      <c r="AU405" s="112">
        <f t="shared" si="273"/>
        <v>0</v>
      </c>
      <c r="AV405" s="43"/>
      <c r="AW405" s="315"/>
      <c r="AX405" s="315"/>
      <c r="AY405" s="315"/>
      <c r="AZ405" s="315"/>
      <c r="BA405" s="128">
        <f t="shared" si="262"/>
        <v>0</v>
      </c>
      <c r="BB405" s="315"/>
      <c r="BC405" s="315"/>
      <c r="BD405" s="315"/>
      <c r="BE405" s="315">
        <f t="shared" si="263"/>
        <v>0</v>
      </c>
      <c r="BF405" s="315">
        <f t="shared" si="278"/>
        <v>0</v>
      </c>
      <c r="BG405" s="315"/>
      <c r="BH405" s="315"/>
      <c r="BI405" s="315"/>
      <c r="BJ405" s="315"/>
      <c r="BK405" s="315"/>
      <c r="BL405" s="315"/>
      <c r="BM405" s="315"/>
      <c r="BN405" s="315">
        <f t="shared" si="274"/>
        <v>0</v>
      </c>
      <c r="BO405" s="315"/>
      <c r="BP405" s="315"/>
      <c r="BQ405" s="315"/>
      <c r="BR405" s="315"/>
      <c r="BS405" s="315"/>
      <c r="BT405" s="315">
        <f t="shared" si="268"/>
        <v>0</v>
      </c>
      <c r="BU405" s="315"/>
      <c r="BV405" s="315"/>
      <c r="BW405" s="315"/>
      <c r="BX405" s="315"/>
      <c r="BY405" s="315"/>
      <c r="BZ405" s="315"/>
      <c r="CA405" s="315">
        <f t="shared" si="265"/>
        <v>0</v>
      </c>
      <c r="CB405" s="259"/>
      <c r="CC405" s="259"/>
      <c r="CD405" s="259"/>
      <c r="CE405" s="315">
        <f t="shared" si="266"/>
        <v>0</v>
      </c>
      <c r="CF405" s="259">
        <f t="shared" si="267"/>
        <v>0</v>
      </c>
      <c r="CG405" s="259"/>
      <c r="CH405" s="259">
        <f t="shared" si="259"/>
        <v>0</v>
      </c>
      <c r="CI405" s="259"/>
      <c r="CJ405" s="315"/>
      <c r="CK405" s="315"/>
      <c r="CL405" s="315"/>
      <c r="CM405" s="315"/>
      <c r="CN405" s="315"/>
      <c r="CO405" s="315"/>
    </row>
    <row r="406" spans="2:93" s="46" customFormat="1" ht="137.25" hidden="1" customHeight="1" x14ac:dyDescent="0.25">
      <c r="B406" s="206" t="s">
        <v>10</v>
      </c>
      <c r="C406" s="111" t="s">
        <v>173</v>
      </c>
      <c r="D406" s="193">
        <f>E406+F406+G406+H406</f>
        <v>0</v>
      </c>
      <c r="E406" s="661">
        <f>E407</f>
        <v>0</v>
      </c>
      <c r="F406" s="661">
        <f>F407</f>
        <v>0</v>
      </c>
      <c r="G406" s="259"/>
      <c r="H406" s="259"/>
      <c r="I406" s="193"/>
      <c r="J406" s="569" t="e">
        <f t="shared" si="272"/>
        <v>#DIV/0!</v>
      </c>
      <c r="K406" s="128">
        <f>K407</f>
        <v>0</v>
      </c>
      <c r="L406" s="569"/>
      <c r="M406" s="193">
        <f>M407</f>
        <v>0</v>
      </c>
      <c r="N406" s="569"/>
      <c r="O406" s="315"/>
      <c r="P406" s="315"/>
      <c r="Q406" s="315"/>
      <c r="R406" s="315"/>
      <c r="S406" s="193"/>
      <c r="T406" s="315"/>
      <c r="U406" s="128"/>
      <c r="V406" s="629"/>
      <c r="W406" s="193"/>
      <c r="X406" s="629"/>
      <c r="Y406" s="315"/>
      <c r="Z406" s="629"/>
      <c r="AA406" s="315"/>
      <c r="AB406" s="315"/>
      <c r="AC406" s="193">
        <f t="shared" si="260"/>
        <v>0</v>
      </c>
      <c r="AD406" s="575" t="e">
        <f t="shared" si="261"/>
        <v>#DIV/0!</v>
      </c>
      <c r="AE406" s="128">
        <f>AE407</f>
        <v>0</v>
      </c>
      <c r="AF406" s="622"/>
      <c r="AG406" s="193"/>
      <c r="AH406" s="622" t="e">
        <f t="shared" si="279"/>
        <v>#DIV/0!</v>
      </c>
      <c r="AI406" s="315"/>
      <c r="AJ406" s="315"/>
      <c r="AK406" s="193"/>
      <c r="AL406" s="315"/>
      <c r="AM406" s="315"/>
      <c r="AN406" s="315"/>
      <c r="AO406" s="315"/>
      <c r="AP406" s="315"/>
      <c r="AQ406" s="315"/>
      <c r="AR406" s="315"/>
      <c r="AS406" s="315"/>
      <c r="AT406" s="315"/>
      <c r="AU406" s="112">
        <f t="shared" si="273"/>
        <v>0</v>
      </c>
      <c r="AV406" s="112">
        <f>AW406+AX406+AY406+AZ406</f>
        <v>0</v>
      </c>
      <c r="AW406" s="128">
        <f>AW407</f>
        <v>0</v>
      </c>
      <c r="AX406" s="128">
        <f>AX407</f>
        <v>0</v>
      </c>
      <c r="AY406" s="315"/>
      <c r="AZ406" s="315"/>
      <c r="BA406" s="128">
        <f t="shared" si="262"/>
        <v>0</v>
      </c>
      <c r="BB406" s="315"/>
      <c r="BC406" s="315"/>
      <c r="BD406" s="315"/>
      <c r="BE406" s="128">
        <f t="shared" ref="BE406:BE493" si="280">BF406+BG406+BH406</f>
        <v>0</v>
      </c>
      <c r="BF406" s="128">
        <f t="shared" si="278"/>
        <v>0</v>
      </c>
      <c r="BG406" s="315"/>
      <c r="BH406" s="315"/>
      <c r="BI406" s="112">
        <f>BJ406+BK406+BL406+BM406</f>
        <v>0</v>
      </c>
      <c r="BJ406" s="128">
        <f>BJ408</f>
        <v>0</v>
      </c>
      <c r="BK406" s="128"/>
      <c r="BL406" s="315"/>
      <c r="BM406" s="315"/>
      <c r="BN406" s="128">
        <f t="shared" si="274"/>
        <v>0</v>
      </c>
      <c r="BO406" s="112">
        <f>BP406+BQ406+BR406+BS406</f>
        <v>0</v>
      </c>
      <c r="BP406" s="128">
        <f>BP408</f>
        <v>0</v>
      </c>
      <c r="BQ406" s="128"/>
      <c r="BR406" s="315"/>
      <c r="BS406" s="315"/>
      <c r="BT406" s="315">
        <f t="shared" si="268"/>
        <v>0</v>
      </c>
      <c r="BU406" s="315"/>
      <c r="BV406" s="112">
        <f>BW406+BX406+BY406+BZ406</f>
        <v>0</v>
      </c>
      <c r="BW406" s="128">
        <f>BW408</f>
        <v>0</v>
      </c>
      <c r="BX406" s="128"/>
      <c r="BY406" s="315"/>
      <c r="BZ406" s="315"/>
      <c r="CA406" s="128">
        <f t="shared" si="265"/>
        <v>0</v>
      </c>
      <c r="CB406" s="431"/>
      <c r="CC406" s="259"/>
      <c r="CD406" s="259"/>
      <c r="CE406" s="128">
        <f t="shared" si="266"/>
        <v>0</v>
      </c>
      <c r="CF406" s="431">
        <f t="shared" si="267"/>
        <v>0</v>
      </c>
      <c r="CG406" s="524"/>
      <c r="CH406" s="259">
        <f t="shared" ref="CH406:CH437" si="281">BY406</f>
        <v>0</v>
      </c>
      <c r="CI406" s="259"/>
      <c r="CJ406" s="128"/>
      <c r="CK406" s="112">
        <f>CL406+CM406+CN406+CO406</f>
        <v>0</v>
      </c>
      <c r="CL406" s="128">
        <f>CL408</f>
        <v>0</v>
      </c>
      <c r="CM406" s="128"/>
      <c r="CN406" s="315"/>
      <c r="CO406" s="315"/>
    </row>
    <row r="407" spans="2:93" s="44" customFormat="1" ht="46.5" hidden="1" customHeight="1" x14ac:dyDescent="0.25">
      <c r="B407" s="432"/>
      <c r="C407" s="111" t="s">
        <v>31</v>
      </c>
      <c r="D407" s="193">
        <f>E407+F407+G407+H407</f>
        <v>0</v>
      </c>
      <c r="E407" s="661">
        <f>E408</f>
        <v>0</v>
      </c>
      <c r="F407" s="661">
        <f>F408</f>
        <v>0</v>
      </c>
      <c r="G407" s="276"/>
      <c r="H407" s="276"/>
      <c r="I407" s="193"/>
      <c r="J407" s="569" t="e">
        <f t="shared" si="272"/>
        <v>#DIV/0!</v>
      </c>
      <c r="K407" s="128">
        <f>K408</f>
        <v>0</v>
      </c>
      <c r="L407" s="569"/>
      <c r="M407" s="193">
        <f>M408</f>
        <v>0</v>
      </c>
      <c r="N407" s="569"/>
      <c r="O407" s="43"/>
      <c r="P407" s="43"/>
      <c r="Q407" s="43"/>
      <c r="R407" s="43"/>
      <c r="S407" s="193"/>
      <c r="T407" s="43"/>
      <c r="U407" s="128"/>
      <c r="V407" s="629"/>
      <c r="W407" s="193"/>
      <c r="X407" s="629"/>
      <c r="Y407" s="43"/>
      <c r="Z407" s="629"/>
      <c r="AA407" s="43"/>
      <c r="AB407" s="43"/>
      <c r="AC407" s="193">
        <f t="shared" ref="AC407:AC470" si="282">AE407+AG407+AI407+AK407</f>
        <v>0</v>
      </c>
      <c r="AD407" s="575" t="e">
        <f t="shared" ref="AD407:AD470" si="283">AC407/D407</f>
        <v>#DIV/0!</v>
      </c>
      <c r="AE407" s="128">
        <f>AE408</f>
        <v>0</v>
      </c>
      <c r="AF407" s="622"/>
      <c r="AG407" s="193"/>
      <c r="AH407" s="622" t="e">
        <f t="shared" si="279"/>
        <v>#DIV/0!</v>
      </c>
      <c r="AI407" s="43"/>
      <c r="AJ407" s="43"/>
      <c r="AK407" s="193"/>
      <c r="AL407" s="43"/>
      <c r="AM407" s="43"/>
      <c r="AN407" s="43"/>
      <c r="AO407" s="43"/>
      <c r="AP407" s="43"/>
      <c r="AQ407" s="43"/>
      <c r="AR407" s="43"/>
      <c r="AS407" s="43"/>
      <c r="AT407" s="43"/>
      <c r="AU407" s="112">
        <f t="shared" si="273"/>
        <v>0</v>
      </c>
      <c r="AV407" s="112">
        <f>AW407+AX407+AY407+AZ407</f>
        <v>0</v>
      </c>
      <c r="AW407" s="128">
        <f>AW408</f>
        <v>0</v>
      </c>
      <c r="AX407" s="128">
        <f>AX408</f>
        <v>0</v>
      </c>
      <c r="AY407" s="43"/>
      <c r="AZ407" s="43"/>
      <c r="BA407" s="128">
        <f>BB407+BC407+BD407</f>
        <v>0</v>
      </c>
      <c r="BB407" s="43"/>
      <c r="BC407" s="43"/>
      <c r="BD407" s="43"/>
      <c r="BE407" s="128">
        <f t="shared" si="280"/>
        <v>0</v>
      </c>
      <c r="BF407" s="128">
        <f t="shared" si="278"/>
        <v>0</v>
      </c>
      <c r="BG407" s="43"/>
      <c r="BH407" s="43"/>
      <c r="BI407" s="112">
        <f>BJ407+BK407+BL407+BM407</f>
        <v>0</v>
      </c>
      <c r="BJ407" s="128">
        <f>SUM(BJ408:BJ410)</f>
        <v>0</v>
      </c>
      <c r="BK407" s="128"/>
      <c r="BL407" s="43"/>
      <c r="BM407" s="43"/>
      <c r="BN407" s="128">
        <f t="shared" ref="BN407:BN419" si="284">BO407+BP407+BQ407</f>
        <v>0</v>
      </c>
      <c r="BO407" s="112">
        <f>BP407+BQ407+BR407+BS407</f>
        <v>0</v>
      </c>
      <c r="BP407" s="128">
        <f>SUM(BP408:BP410)</f>
        <v>0</v>
      </c>
      <c r="BQ407" s="128"/>
      <c r="BR407" s="43"/>
      <c r="BS407" s="43"/>
      <c r="BT407" s="43">
        <f>BL407</f>
        <v>0</v>
      </c>
      <c r="BU407" s="43"/>
      <c r="BV407" s="112">
        <f>BW407+BX407+BY407+BZ407</f>
        <v>0</v>
      </c>
      <c r="BW407" s="128">
        <f>SUM(BW408:BW410)</f>
        <v>0</v>
      </c>
      <c r="BX407" s="128"/>
      <c r="BY407" s="43"/>
      <c r="BZ407" s="43"/>
      <c r="CA407" s="128">
        <f>CB407+CC407+CD407</f>
        <v>0</v>
      </c>
      <c r="CB407" s="431"/>
      <c r="CC407" s="276"/>
      <c r="CD407" s="276"/>
      <c r="CE407" s="128">
        <f>CF407+CH407+CI407</f>
        <v>0</v>
      </c>
      <c r="CF407" s="431">
        <f>BW407</f>
        <v>0</v>
      </c>
      <c r="CG407" s="524"/>
      <c r="CH407" s="276">
        <f t="shared" si="281"/>
        <v>0</v>
      </c>
      <c r="CI407" s="276"/>
      <c r="CJ407" s="128"/>
      <c r="CK407" s="112">
        <f>CL407+CM407+CN407+CO407</f>
        <v>0</v>
      </c>
      <c r="CL407" s="128">
        <f>SUM(CL408:CL410)</f>
        <v>0</v>
      </c>
      <c r="CM407" s="128"/>
      <c r="CN407" s="43"/>
      <c r="CO407" s="43"/>
    </row>
    <row r="408" spans="2:93" s="46" customFormat="1" ht="36.75" hidden="1" customHeight="1" x14ac:dyDescent="0.25">
      <c r="B408" s="209"/>
      <c r="C408" s="124" t="s">
        <v>39</v>
      </c>
      <c r="D408" s="188">
        <f>E408</f>
        <v>0</v>
      </c>
      <c r="E408" s="188">
        <v>0</v>
      </c>
      <c r="F408" s="188">
        <v>0</v>
      </c>
      <c r="G408" s="259"/>
      <c r="H408" s="259"/>
      <c r="I408" s="188"/>
      <c r="J408" s="569" t="e">
        <f t="shared" si="272"/>
        <v>#DIV/0!</v>
      </c>
      <c r="K408" s="130">
        <v>0</v>
      </c>
      <c r="L408" s="569"/>
      <c r="M408" s="188">
        <v>0</v>
      </c>
      <c r="N408" s="569"/>
      <c r="O408" s="315"/>
      <c r="P408" s="315"/>
      <c r="Q408" s="315"/>
      <c r="R408" s="315"/>
      <c r="S408" s="188"/>
      <c r="T408" s="315"/>
      <c r="U408" s="130"/>
      <c r="V408" s="629"/>
      <c r="W408" s="188"/>
      <c r="X408" s="629"/>
      <c r="Y408" s="315"/>
      <c r="Z408" s="629"/>
      <c r="AA408" s="315"/>
      <c r="AB408" s="315"/>
      <c r="AC408" s="188">
        <f t="shared" si="282"/>
        <v>0</v>
      </c>
      <c r="AD408" s="575" t="e">
        <f t="shared" si="283"/>
        <v>#DIV/0!</v>
      </c>
      <c r="AE408" s="130">
        <v>0</v>
      </c>
      <c r="AF408" s="622"/>
      <c r="AG408" s="188"/>
      <c r="AH408" s="622" t="e">
        <f t="shared" si="279"/>
        <v>#DIV/0!</v>
      </c>
      <c r="AI408" s="315"/>
      <c r="AJ408" s="315"/>
      <c r="AK408" s="188"/>
      <c r="AL408" s="315"/>
      <c r="AM408" s="315"/>
      <c r="AN408" s="315"/>
      <c r="AO408" s="315"/>
      <c r="AP408" s="315"/>
      <c r="AQ408" s="315"/>
      <c r="AR408" s="315"/>
      <c r="AS408" s="315"/>
      <c r="AT408" s="315"/>
      <c r="AU408" s="112">
        <f t="shared" si="273"/>
        <v>0</v>
      </c>
      <c r="AV408" s="130">
        <f>AW408</f>
        <v>0</v>
      </c>
      <c r="AW408" s="130">
        <v>0</v>
      </c>
      <c r="AX408" s="130">
        <v>0</v>
      </c>
      <c r="AY408" s="315"/>
      <c r="AZ408" s="315"/>
      <c r="BA408" s="102">
        <f t="shared" ref="BA408:BA494" si="285">BB408+BC408+BD408</f>
        <v>0</v>
      </c>
      <c r="BB408" s="315"/>
      <c r="BC408" s="315"/>
      <c r="BD408" s="315"/>
      <c r="BE408" s="130">
        <f t="shared" si="280"/>
        <v>0</v>
      </c>
      <c r="BF408" s="130">
        <f t="shared" si="278"/>
        <v>0</v>
      </c>
      <c r="BG408" s="315"/>
      <c r="BH408" s="315"/>
      <c r="BI408" s="130">
        <f>BJ408</f>
        <v>0</v>
      </c>
      <c r="BJ408" s="130">
        <v>0</v>
      </c>
      <c r="BK408" s="130"/>
      <c r="BL408" s="315"/>
      <c r="BM408" s="315"/>
      <c r="BN408" s="130">
        <f t="shared" si="284"/>
        <v>0</v>
      </c>
      <c r="BO408" s="130">
        <f>BP408</f>
        <v>0</v>
      </c>
      <c r="BP408" s="130">
        <v>0</v>
      </c>
      <c r="BQ408" s="130"/>
      <c r="BR408" s="315"/>
      <c r="BS408" s="315"/>
      <c r="BT408" s="315">
        <f t="shared" ref="BT408:BT494" si="286">BL408</f>
        <v>0</v>
      </c>
      <c r="BU408" s="315"/>
      <c r="BV408" s="130">
        <f>BW408</f>
        <v>0</v>
      </c>
      <c r="BW408" s="130">
        <v>0</v>
      </c>
      <c r="BX408" s="130"/>
      <c r="BY408" s="315"/>
      <c r="BZ408" s="315"/>
      <c r="CA408" s="130">
        <f t="shared" si="265"/>
        <v>0</v>
      </c>
      <c r="CB408" s="188"/>
      <c r="CC408" s="259"/>
      <c r="CD408" s="259"/>
      <c r="CE408" s="130">
        <f t="shared" si="266"/>
        <v>0</v>
      </c>
      <c r="CF408" s="188">
        <f t="shared" si="267"/>
        <v>0</v>
      </c>
      <c r="CG408" s="188"/>
      <c r="CH408" s="259">
        <f t="shared" si="281"/>
        <v>0</v>
      </c>
      <c r="CI408" s="259"/>
      <c r="CJ408" s="130"/>
      <c r="CK408" s="130">
        <f>CL408</f>
        <v>0</v>
      </c>
      <c r="CL408" s="130">
        <v>0</v>
      </c>
      <c r="CM408" s="130"/>
      <c r="CN408" s="315"/>
      <c r="CO408" s="315"/>
    </row>
    <row r="409" spans="2:93" s="46" customFormat="1" ht="171.75" hidden="1" customHeight="1" x14ac:dyDescent="0.25">
      <c r="B409" s="206" t="s">
        <v>202</v>
      </c>
      <c r="C409" s="111" t="s">
        <v>54</v>
      </c>
      <c r="D409" s="259"/>
      <c r="E409" s="259"/>
      <c r="F409" s="259"/>
      <c r="G409" s="259"/>
      <c r="H409" s="259"/>
      <c r="I409" s="259"/>
      <c r="J409" s="569" t="e">
        <f t="shared" si="272"/>
        <v>#DIV/0!</v>
      </c>
      <c r="K409" s="315"/>
      <c r="L409" s="569"/>
      <c r="M409" s="259"/>
      <c r="N409" s="569"/>
      <c r="O409" s="315"/>
      <c r="P409" s="315"/>
      <c r="Q409" s="315"/>
      <c r="R409" s="315"/>
      <c r="S409" s="259"/>
      <c r="T409" s="315"/>
      <c r="U409" s="315"/>
      <c r="V409" s="629"/>
      <c r="W409" s="259"/>
      <c r="X409" s="629"/>
      <c r="Y409" s="315"/>
      <c r="Z409" s="629"/>
      <c r="AA409" s="315"/>
      <c r="AB409" s="315"/>
      <c r="AC409" s="259">
        <f t="shared" si="282"/>
        <v>0</v>
      </c>
      <c r="AD409" s="575" t="e">
        <f t="shared" si="283"/>
        <v>#DIV/0!</v>
      </c>
      <c r="AE409" s="315"/>
      <c r="AF409" s="622"/>
      <c r="AG409" s="259"/>
      <c r="AH409" s="622" t="e">
        <f t="shared" si="279"/>
        <v>#DIV/0!</v>
      </c>
      <c r="AI409" s="315"/>
      <c r="AJ409" s="315"/>
      <c r="AK409" s="259"/>
      <c r="AL409" s="315"/>
      <c r="AM409" s="315"/>
      <c r="AN409" s="315"/>
      <c r="AO409" s="315"/>
      <c r="AP409" s="315"/>
      <c r="AQ409" s="315"/>
      <c r="AR409" s="315"/>
      <c r="AS409" s="315"/>
      <c r="AT409" s="315"/>
      <c r="AU409" s="112">
        <f t="shared" si="273"/>
        <v>0</v>
      </c>
      <c r="AV409" s="43"/>
      <c r="AW409" s="315"/>
      <c r="AX409" s="315"/>
      <c r="AY409" s="315"/>
      <c r="AZ409" s="315"/>
      <c r="BA409" s="102">
        <f t="shared" si="285"/>
        <v>0</v>
      </c>
      <c r="BB409" s="315"/>
      <c r="BC409" s="315"/>
      <c r="BD409" s="315"/>
      <c r="BE409" s="315">
        <f t="shared" si="280"/>
        <v>0</v>
      </c>
      <c r="BF409" s="315">
        <f t="shared" si="278"/>
        <v>0</v>
      </c>
      <c r="BG409" s="315"/>
      <c r="BH409" s="315"/>
      <c r="BI409" s="315"/>
      <c r="BJ409" s="315"/>
      <c r="BK409" s="315"/>
      <c r="BL409" s="315"/>
      <c r="BM409" s="315"/>
      <c r="BN409" s="315">
        <f t="shared" si="284"/>
        <v>0</v>
      </c>
      <c r="BO409" s="315"/>
      <c r="BP409" s="315"/>
      <c r="BQ409" s="315"/>
      <c r="BR409" s="315"/>
      <c r="BS409" s="315"/>
      <c r="BT409" s="315">
        <f t="shared" si="286"/>
        <v>0</v>
      </c>
      <c r="BU409" s="315"/>
      <c r="BV409" s="315"/>
      <c r="BW409" s="315"/>
      <c r="BX409" s="315"/>
      <c r="BY409" s="315"/>
      <c r="BZ409" s="315"/>
      <c r="CA409" s="315">
        <f t="shared" si="265"/>
        <v>0</v>
      </c>
      <c r="CB409" s="259"/>
      <c r="CC409" s="259"/>
      <c r="CD409" s="259"/>
      <c r="CE409" s="315">
        <f t="shared" si="266"/>
        <v>0</v>
      </c>
      <c r="CF409" s="259">
        <f t="shared" si="267"/>
        <v>0</v>
      </c>
      <c r="CG409" s="259"/>
      <c r="CH409" s="259">
        <f t="shared" si="281"/>
        <v>0</v>
      </c>
      <c r="CI409" s="259"/>
      <c r="CJ409" s="315"/>
      <c r="CK409" s="315"/>
      <c r="CL409" s="315"/>
      <c r="CM409" s="315"/>
      <c r="CN409" s="315"/>
      <c r="CO409" s="315"/>
    </row>
    <row r="410" spans="2:93" s="46" customFormat="1" ht="36.75" hidden="1" customHeight="1" x14ac:dyDescent="0.25">
      <c r="B410" s="209"/>
      <c r="C410" s="124" t="s">
        <v>39</v>
      </c>
      <c r="D410" s="259"/>
      <c r="E410" s="259"/>
      <c r="F410" s="259"/>
      <c r="G410" s="259"/>
      <c r="H410" s="259"/>
      <c r="I410" s="259"/>
      <c r="J410" s="569" t="e">
        <f t="shared" si="272"/>
        <v>#DIV/0!</v>
      </c>
      <c r="K410" s="315"/>
      <c r="L410" s="569"/>
      <c r="M410" s="259"/>
      <c r="N410" s="569"/>
      <c r="O410" s="315"/>
      <c r="P410" s="315"/>
      <c r="Q410" s="315"/>
      <c r="R410" s="315"/>
      <c r="S410" s="259"/>
      <c r="T410" s="315"/>
      <c r="U410" s="315"/>
      <c r="V410" s="629"/>
      <c r="W410" s="259"/>
      <c r="X410" s="629"/>
      <c r="Y410" s="315"/>
      <c r="Z410" s="629"/>
      <c r="AA410" s="315"/>
      <c r="AB410" s="315"/>
      <c r="AC410" s="259">
        <f t="shared" si="282"/>
        <v>0</v>
      </c>
      <c r="AD410" s="575" t="e">
        <f t="shared" si="283"/>
        <v>#DIV/0!</v>
      </c>
      <c r="AE410" s="315"/>
      <c r="AF410" s="622"/>
      <c r="AG410" s="259"/>
      <c r="AH410" s="622" t="e">
        <f t="shared" si="279"/>
        <v>#DIV/0!</v>
      </c>
      <c r="AI410" s="315"/>
      <c r="AJ410" s="315"/>
      <c r="AK410" s="259"/>
      <c r="AL410" s="315"/>
      <c r="AM410" s="315"/>
      <c r="AN410" s="315"/>
      <c r="AO410" s="315"/>
      <c r="AP410" s="315"/>
      <c r="AQ410" s="315"/>
      <c r="AR410" s="315"/>
      <c r="AS410" s="315"/>
      <c r="AT410" s="315"/>
      <c r="AU410" s="112">
        <f t="shared" si="273"/>
        <v>0</v>
      </c>
      <c r="AV410" s="43"/>
      <c r="AW410" s="315"/>
      <c r="AX410" s="315"/>
      <c r="AY410" s="315"/>
      <c r="AZ410" s="315"/>
      <c r="BA410" s="102">
        <f t="shared" si="285"/>
        <v>0</v>
      </c>
      <c r="BB410" s="315"/>
      <c r="BC410" s="315"/>
      <c r="BD410" s="315"/>
      <c r="BE410" s="315">
        <f t="shared" si="280"/>
        <v>0</v>
      </c>
      <c r="BF410" s="315">
        <f t="shared" ref="BF410:BF419" si="287">E410</f>
        <v>0</v>
      </c>
      <c r="BG410" s="315"/>
      <c r="BH410" s="315"/>
      <c r="BI410" s="315"/>
      <c r="BJ410" s="315"/>
      <c r="BK410" s="315"/>
      <c r="BL410" s="315"/>
      <c r="BM410" s="315"/>
      <c r="BN410" s="315">
        <f t="shared" si="284"/>
        <v>0</v>
      </c>
      <c r="BO410" s="315"/>
      <c r="BP410" s="315"/>
      <c r="BQ410" s="315"/>
      <c r="BR410" s="315"/>
      <c r="BS410" s="315"/>
      <c r="BT410" s="315">
        <f t="shared" si="286"/>
        <v>0</v>
      </c>
      <c r="BU410" s="315"/>
      <c r="BV410" s="315"/>
      <c r="BW410" s="315"/>
      <c r="BX410" s="315"/>
      <c r="BY410" s="315"/>
      <c r="BZ410" s="315"/>
      <c r="CA410" s="315">
        <f t="shared" si="265"/>
        <v>0</v>
      </c>
      <c r="CB410" s="259"/>
      <c r="CC410" s="259"/>
      <c r="CD410" s="259"/>
      <c r="CE410" s="315">
        <f t="shared" si="266"/>
        <v>0</v>
      </c>
      <c r="CF410" s="259">
        <f t="shared" si="267"/>
        <v>0</v>
      </c>
      <c r="CG410" s="259"/>
      <c r="CH410" s="259">
        <f t="shared" si="281"/>
        <v>0</v>
      </c>
      <c r="CI410" s="259"/>
      <c r="CJ410" s="315"/>
      <c r="CK410" s="315"/>
      <c r="CL410" s="315"/>
      <c r="CM410" s="315"/>
      <c r="CN410" s="315"/>
      <c r="CO410" s="315"/>
    </row>
    <row r="411" spans="2:93" s="46" customFormat="1" ht="36.75" hidden="1" customHeight="1" x14ac:dyDescent="0.25">
      <c r="B411" s="209"/>
      <c r="C411" s="124"/>
      <c r="D411" s="259"/>
      <c r="E411" s="259"/>
      <c r="F411" s="259"/>
      <c r="G411" s="259"/>
      <c r="H411" s="259"/>
      <c r="I411" s="259"/>
      <c r="J411" s="569" t="e">
        <f t="shared" si="272"/>
        <v>#DIV/0!</v>
      </c>
      <c r="K411" s="315"/>
      <c r="L411" s="569"/>
      <c r="M411" s="259"/>
      <c r="N411" s="569"/>
      <c r="O411" s="315"/>
      <c r="P411" s="315"/>
      <c r="Q411" s="315"/>
      <c r="R411" s="315"/>
      <c r="S411" s="259"/>
      <c r="T411" s="315"/>
      <c r="U411" s="315"/>
      <c r="V411" s="629"/>
      <c r="W411" s="259"/>
      <c r="X411" s="629"/>
      <c r="Y411" s="315"/>
      <c r="Z411" s="629"/>
      <c r="AA411" s="315"/>
      <c r="AB411" s="315"/>
      <c r="AC411" s="259">
        <f t="shared" si="282"/>
        <v>0</v>
      </c>
      <c r="AD411" s="575" t="e">
        <f t="shared" si="283"/>
        <v>#DIV/0!</v>
      </c>
      <c r="AE411" s="315"/>
      <c r="AF411" s="622"/>
      <c r="AG411" s="259"/>
      <c r="AH411" s="622" t="e">
        <f t="shared" si="279"/>
        <v>#DIV/0!</v>
      </c>
      <c r="AI411" s="315"/>
      <c r="AJ411" s="315"/>
      <c r="AK411" s="259"/>
      <c r="AL411" s="315"/>
      <c r="AM411" s="315"/>
      <c r="AN411" s="315"/>
      <c r="AO411" s="315"/>
      <c r="AP411" s="315"/>
      <c r="AQ411" s="315"/>
      <c r="AR411" s="315"/>
      <c r="AS411" s="315"/>
      <c r="AT411" s="315"/>
      <c r="AU411" s="112">
        <f t="shared" si="273"/>
        <v>0</v>
      </c>
      <c r="AV411" s="43"/>
      <c r="AW411" s="315"/>
      <c r="AX411" s="315"/>
      <c r="AY411" s="315"/>
      <c r="AZ411" s="315"/>
      <c r="BA411" s="102">
        <f t="shared" si="285"/>
        <v>0</v>
      </c>
      <c r="BB411" s="315"/>
      <c r="BC411" s="315"/>
      <c r="BD411" s="315"/>
      <c r="BE411" s="315">
        <f t="shared" si="280"/>
        <v>0</v>
      </c>
      <c r="BF411" s="315">
        <f t="shared" si="287"/>
        <v>0</v>
      </c>
      <c r="BG411" s="315"/>
      <c r="BH411" s="315"/>
      <c r="BI411" s="315"/>
      <c r="BJ411" s="315"/>
      <c r="BK411" s="315"/>
      <c r="BL411" s="315"/>
      <c r="BM411" s="315"/>
      <c r="BN411" s="315">
        <f t="shared" si="284"/>
        <v>0</v>
      </c>
      <c r="BO411" s="315"/>
      <c r="BP411" s="315"/>
      <c r="BQ411" s="315"/>
      <c r="BR411" s="315"/>
      <c r="BS411" s="315"/>
      <c r="BT411" s="315">
        <f t="shared" si="286"/>
        <v>0</v>
      </c>
      <c r="BU411" s="315"/>
      <c r="BV411" s="315"/>
      <c r="BW411" s="315"/>
      <c r="BX411" s="315"/>
      <c r="BY411" s="315"/>
      <c r="BZ411" s="315"/>
      <c r="CA411" s="315">
        <f t="shared" ref="CA411:CA437" si="288">CB411+CC411+CD411</f>
        <v>0</v>
      </c>
      <c r="CB411" s="259"/>
      <c r="CC411" s="259"/>
      <c r="CD411" s="259"/>
      <c r="CE411" s="315">
        <f t="shared" ref="CE411:CE437" si="289">CF411+CH411+CI411</f>
        <v>0</v>
      </c>
      <c r="CF411" s="259">
        <f t="shared" si="267"/>
        <v>0</v>
      </c>
      <c r="CG411" s="259"/>
      <c r="CH411" s="259">
        <f t="shared" si="281"/>
        <v>0</v>
      </c>
      <c r="CI411" s="259"/>
      <c r="CJ411" s="315"/>
      <c r="CK411" s="315"/>
      <c r="CL411" s="315"/>
      <c r="CM411" s="315"/>
      <c r="CN411" s="315"/>
      <c r="CO411" s="315"/>
    </row>
    <row r="412" spans="2:93" s="46" customFormat="1" ht="36.75" hidden="1" customHeight="1" x14ac:dyDescent="0.25">
      <c r="B412" s="209"/>
      <c r="C412" s="124"/>
      <c r="D412" s="259"/>
      <c r="E412" s="259"/>
      <c r="F412" s="259"/>
      <c r="G412" s="259"/>
      <c r="H412" s="259"/>
      <c r="I412" s="259"/>
      <c r="J412" s="569" t="e">
        <f t="shared" si="272"/>
        <v>#DIV/0!</v>
      </c>
      <c r="K412" s="315"/>
      <c r="L412" s="569"/>
      <c r="M412" s="259"/>
      <c r="N412" s="569"/>
      <c r="O412" s="315"/>
      <c r="P412" s="315"/>
      <c r="Q412" s="315"/>
      <c r="R412" s="315"/>
      <c r="S412" s="259"/>
      <c r="T412" s="315"/>
      <c r="U412" s="315"/>
      <c r="V412" s="629"/>
      <c r="W412" s="259"/>
      <c r="X412" s="629"/>
      <c r="Y412" s="315"/>
      <c r="Z412" s="629"/>
      <c r="AA412" s="315"/>
      <c r="AB412" s="315"/>
      <c r="AC412" s="259">
        <f t="shared" si="282"/>
        <v>0</v>
      </c>
      <c r="AD412" s="575" t="e">
        <f t="shared" si="283"/>
        <v>#DIV/0!</v>
      </c>
      <c r="AE412" s="315"/>
      <c r="AF412" s="622"/>
      <c r="AG412" s="259"/>
      <c r="AH412" s="622" t="e">
        <f t="shared" si="279"/>
        <v>#DIV/0!</v>
      </c>
      <c r="AI412" s="315"/>
      <c r="AJ412" s="315"/>
      <c r="AK412" s="259"/>
      <c r="AL412" s="315"/>
      <c r="AM412" s="315"/>
      <c r="AN412" s="315"/>
      <c r="AO412" s="315"/>
      <c r="AP412" s="315"/>
      <c r="AQ412" s="315"/>
      <c r="AR412" s="315"/>
      <c r="AS412" s="315"/>
      <c r="AT412" s="315"/>
      <c r="AU412" s="112">
        <f t="shared" si="273"/>
        <v>0</v>
      </c>
      <c r="AV412" s="43"/>
      <c r="AW412" s="315"/>
      <c r="AX412" s="315"/>
      <c r="AY412" s="315"/>
      <c r="AZ412" s="315"/>
      <c r="BA412" s="102">
        <f t="shared" si="285"/>
        <v>0</v>
      </c>
      <c r="BB412" s="315"/>
      <c r="BC412" s="315"/>
      <c r="BD412" s="315"/>
      <c r="BE412" s="315">
        <f t="shared" si="280"/>
        <v>0</v>
      </c>
      <c r="BF412" s="315">
        <f t="shared" si="287"/>
        <v>0</v>
      </c>
      <c r="BG412" s="315"/>
      <c r="BH412" s="315"/>
      <c r="BI412" s="315"/>
      <c r="BJ412" s="315"/>
      <c r="BK412" s="315"/>
      <c r="BL412" s="315"/>
      <c r="BM412" s="315"/>
      <c r="BN412" s="315">
        <f t="shared" si="284"/>
        <v>0</v>
      </c>
      <c r="BO412" s="315"/>
      <c r="BP412" s="315"/>
      <c r="BQ412" s="315"/>
      <c r="BR412" s="315"/>
      <c r="BS412" s="315"/>
      <c r="BT412" s="315">
        <f t="shared" si="286"/>
        <v>0</v>
      </c>
      <c r="BU412" s="315"/>
      <c r="BV412" s="315"/>
      <c r="BW412" s="315"/>
      <c r="BX412" s="315"/>
      <c r="BY412" s="315"/>
      <c r="BZ412" s="315"/>
      <c r="CA412" s="315">
        <f t="shared" si="288"/>
        <v>0</v>
      </c>
      <c r="CB412" s="259"/>
      <c r="CC412" s="259"/>
      <c r="CD412" s="259"/>
      <c r="CE412" s="315">
        <f t="shared" si="289"/>
        <v>0</v>
      </c>
      <c r="CF412" s="259">
        <f t="shared" si="267"/>
        <v>0</v>
      </c>
      <c r="CG412" s="259"/>
      <c r="CH412" s="259">
        <f t="shared" si="281"/>
        <v>0</v>
      </c>
      <c r="CI412" s="259"/>
      <c r="CJ412" s="315"/>
      <c r="CK412" s="315"/>
      <c r="CL412" s="315"/>
      <c r="CM412" s="315"/>
      <c r="CN412" s="315"/>
      <c r="CO412" s="315"/>
    </row>
    <row r="413" spans="2:93" s="46" customFormat="1" ht="36.75" hidden="1" customHeight="1" x14ac:dyDescent="0.25">
      <c r="B413" s="209"/>
      <c r="C413" s="124"/>
      <c r="D413" s="259"/>
      <c r="E413" s="259"/>
      <c r="F413" s="259"/>
      <c r="G413" s="259"/>
      <c r="H413" s="259"/>
      <c r="I413" s="259"/>
      <c r="J413" s="569" t="e">
        <f t="shared" si="272"/>
        <v>#DIV/0!</v>
      </c>
      <c r="K413" s="315"/>
      <c r="L413" s="569"/>
      <c r="M413" s="259"/>
      <c r="N413" s="569"/>
      <c r="O413" s="315"/>
      <c r="P413" s="315"/>
      <c r="Q413" s="315"/>
      <c r="R413" s="315"/>
      <c r="S413" s="259"/>
      <c r="T413" s="315"/>
      <c r="U413" s="315"/>
      <c r="V413" s="629"/>
      <c r="W413" s="259"/>
      <c r="X413" s="629"/>
      <c r="Y413" s="315"/>
      <c r="Z413" s="629"/>
      <c r="AA413" s="315"/>
      <c r="AB413" s="315"/>
      <c r="AC413" s="259">
        <f t="shared" si="282"/>
        <v>0</v>
      </c>
      <c r="AD413" s="575" t="e">
        <f t="shared" si="283"/>
        <v>#DIV/0!</v>
      </c>
      <c r="AE413" s="315"/>
      <c r="AF413" s="622"/>
      <c r="AG413" s="259"/>
      <c r="AH413" s="622" t="e">
        <f t="shared" si="279"/>
        <v>#DIV/0!</v>
      </c>
      <c r="AI413" s="315"/>
      <c r="AJ413" s="315"/>
      <c r="AK413" s="259"/>
      <c r="AL413" s="315"/>
      <c r="AM413" s="315"/>
      <c r="AN413" s="315"/>
      <c r="AO413" s="315"/>
      <c r="AP413" s="315"/>
      <c r="AQ413" s="315"/>
      <c r="AR413" s="315"/>
      <c r="AS413" s="315"/>
      <c r="AT413" s="315"/>
      <c r="AU413" s="112">
        <f t="shared" si="273"/>
        <v>0</v>
      </c>
      <c r="AV413" s="43"/>
      <c r="AW413" s="315"/>
      <c r="AX413" s="315"/>
      <c r="AY413" s="315"/>
      <c r="AZ413" s="315"/>
      <c r="BA413" s="102">
        <f t="shared" si="285"/>
        <v>0</v>
      </c>
      <c r="BB413" s="315"/>
      <c r="BC413" s="315"/>
      <c r="BD413" s="315"/>
      <c r="BE413" s="315">
        <f t="shared" si="280"/>
        <v>0</v>
      </c>
      <c r="BF413" s="315">
        <f t="shared" si="287"/>
        <v>0</v>
      </c>
      <c r="BG413" s="315"/>
      <c r="BH413" s="315"/>
      <c r="BI413" s="315"/>
      <c r="BJ413" s="315"/>
      <c r="BK413" s="315"/>
      <c r="BL413" s="315"/>
      <c r="BM413" s="315"/>
      <c r="BN413" s="315">
        <f t="shared" si="284"/>
        <v>0</v>
      </c>
      <c r="BO413" s="315"/>
      <c r="BP413" s="315"/>
      <c r="BQ413" s="315"/>
      <c r="BR413" s="315"/>
      <c r="BS413" s="315"/>
      <c r="BT413" s="315">
        <f t="shared" si="286"/>
        <v>0</v>
      </c>
      <c r="BU413" s="315"/>
      <c r="BV413" s="315"/>
      <c r="BW413" s="315"/>
      <c r="BX413" s="315"/>
      <c r="BY413" s="315"/>
      <c r="BZ413" s="315"/>
      <c r="CA413" s="315">
        <f t="shared" si="288"/>
        <v>0</v>
      </c>
      <c r="CB413" s="259"/>
      <c r="CC413" s="259"/>
      <c r="CD413" s="259"/>
      <c r="CE413" s="315">
        <f t="shared" si="289"/>
        <v>0</v>
      </c>
      <c r="CF413" s="259">
        <f t="shared" ref="CF413:CF437" si="290">BW413</f>
        <v>0</v>
      </c>
      <c r="CG413" s="259"/>
      <c r="CH413" s="259">
        <f t="shared" si="281"/>
        <v>0</v>
      </c>
      <c r="CI413" s="259"/>
      <c r="CJ413" s="315"/>
      <c r="CK413" s="315"/>
      <c r="CL413" s="315"/>
      <c r="CM413" s="315"/>
      <c r="CN413" s="315"/>
      <c r="CO413" s="315"/>
    </row>
    <row r="414" spans="2:93" s="46" customFormat="1" ht="36.75" hidden="1" customHeight="1" x14ac:dyDescent="0.25">
      <c r="B414" s="209"/>
      <c r="C414" s="124"/>
      <c r="D414" s="259"/>
      <c r="E414" s="259"/>
      <c r="F414" s="259"/>
      <c r="G414" s="259"/>
      <c r="H414" s="259"/>
      <c r="I414" s="259"/>
      <c r="J414" s="569" t="e">
        <f t="shared" si="272"/>
        <v>#DIV/0!</v>
      </c>
      <c r="K414" s="315"/>
      <c r="L414" s="569"/>
      <c r="M414" s="259"/>
      <c r="N414" s="569"/>
      <c r="O414" s="315"/>
      <c r="P414" s="315"/>
      <c r="Q414" s="315"/>
      <c r="R414" s="315"/>
      <c r="S414" s="259"/>
      <c r="T414" s="315"/>
      <c r="U414" s="315"/>
      <c r="V414" s="629"/>
      <c r="W414" s="259"/>
      <c r="X414" s="629"/>
      <c r="Y414" s="315"/>
      <c r="Z414" s="629"/>
      <c r="AA414" s="315"/>
      <c r="AB414" s="315"/>
      <c r="AC414" s="259">
        <f t="shared" si="282"/>
        <v>0</v>
      </c>
      <c r="AD414" s="575" t="e">
        <f t="shared" si="283"/>
        <v>#DIV/0!</v>
      </c>
      <c r="AE414" s="315"/>
      <c r="AF414" s="622"/>
      <c r="AG414" s="259"/>
      <c r="AH414" s="622" t="e">
        <f t="shared" si="279"/>
        <v>#DIV/0!</v>
      </c>
      <c r="AI414" s="315"/>
      <c r="AJ414" s="315"/>
      <c r="AK414" s="259"/>
      <c r="AL414" s="315"/>
      <c r="AM414" s="315"/>
      <c r="AN414" s="315"/>
      <c r="AO414" s="315"/>
      <c r="AP414" s="315"/>
      <c r="AQ414" s="315"/>
      <c r="AR414" s="315"/>
      <c r="AS414" s="315"/>
      <c r="AT414" s="315"/>
      <c r="AU414" s="112">
        <f t="shared" si="273"/>
        <v>0</v>
      </c>
      <c r="AV414" s="43"/>
      <c r="AW414" s="315"/>
      <c r="AX414" s="315"/>
      <c r="AY414" s="315"/>
      <c r="AZ414" s="315"/>
      <c r="BA414" s="102">
        <f t="shared" si="285"/>
        <v>0</v>
      </c>
      <c r="BB414" s="315"/>
      <c r="BC414" s="315"/>
      <c r="BD414" s="315"/>
      <c r="BE414" s="315">
        <f t="shared" si="280"/>
        <v>0</v>
      </c>
      <c r="BF414" s="315">
        <f t="shared" si="287"/>
        <v>0</v>
      </c>
      <c r="BG414" s="315"/>
      <c r="BH414" s="315"/>
      <c r="BI414" s="315"/>
      <c r="BJ414" s="315"/>
      <c r="BK414" s="315"/>
      <c r="BL414" s="315"/>
      <c r="BM414" s="315"/>
      <c r="BN414" s="315">
        <f t="shared" si="284"/>
        <v>0</v>
      </c>
      <c r="BO414" s="315"/>
      <c r="BP414" s="315"/>
      <c r="BQ414" s="315"/>
      <c r="BR414" s="315"/>
      <c r="BS414" s="315"/>
      <c r="BT414" s="315">
        <f t="shared" si="286"/>
        <v>0</v>
      </c>
      <c r="BU414" s="315"/>
      <c r="BV414" s="315"/>
      <c r="BW414" s="315"/>
      <c r="BX414" s="315"/>
      <c r="BY414" s="315"/>
      <c r="BZ414" s="315"/>
      <c r="CA414" s="315">
        <f t="shared" si="288"/>
        <v>0</v>
      </c>
      <c r="CB414" s="259"/>
      <c r="CC414" s="259"/>
      <c r="CD414" s="259"/>
      <c r="CE414" s="315">
        <f t="shared" si="289"/>
        <v>0</v>
      </c>
      <c r="CF414" s="259">
        <f t="shared" si="290"/>
        <v>0</v>
      </c>
      <c r="CG414" s="259"/>
      <c r="CH414" s="259">
        <f t="shared" si="281"/>
        <v>0</v>
      </c>
      <c r="CI414" s="259"/>
      <c r="CJ414" s="315"/>
      <c r="CK414" s="315"/>
      <c r="CL414" s="315"/>
      <c r="CM414" s="315"/>
      <c r="CN414" s="315"/>
      <c r="CO414" s="315"/>
    </row>
    <row r="415" spans="2:93" s="46" customFormat="1" ht="36.75" hidden="1" customHeight="1" x14ac:dyDescent="0.25">
      <c r="B415" s="209"/>
      <c r="C415" s="124"/>
      <c r="D415" s="259"/>
      <c r="E415" s="259"/>
      <c r="F415" s="259"/>
      <c r="G415" s="259"/>
      <c r="H415" s="259"/>
      <c r="I415" s="259"/>
      <c r="J415" s="569" t="e">
        <f t="shared" si="272"/>
        <v>#DIV/0!</v>
      </c>
      <c r="K415" s="315"/>
      <c r="L415" s="569"/>
      <c r="M415" s="259"/>
      <c r="N415" s="569"/>
      <c r="O415" s="315"/>
      <c r="P415" s="315"/>
      <c r="Q415" s="315"/>
      <c r="R415" s="315"/>
      <c r="S415" s="259"/>
      <c r="T415" s="315"/>
      <c r="U415" s="315"/>
      <c r="V415" s="629"/>
      <c r="W415" s="259"/>
      <c r="X415" s="629"/>
      <c r="Y415" s="315"/>
      <c r="Z415" s="629"/>
      <c r="AA415" s="315"/>
      <c r="AB415" s="315"/>
      <c r="AC415" s="259">
        <f t="shared" si="282"/>
        <v>0</v>
      </c>
      <c r="AD415" s="575" t="e">
        <f t="shared" si="283"/>
        <v>#DIV/0!</v>
      </c>
      <c r="AE415" s="315"/>
      <c r="AF415" s="622"/>
      <c r="AG415" s="259"/>
      <c r="AH415" s="622" t="e">
        <f t="shared" si="279"/>
        <v>#DIV/0!</v>
      </c>
      <c r="AI415" s="315"/>
      <c r="AJ415" s="315"/>
      <c r="AK415" s="259"/>
      <c r="AL415" s="315"/>
      <c r="AM415" s="315"/>
      <c r="AN415" s="315"/>
      <c r="AO415" s="315"/>
      <c r="AP415" s="315"/>
      <c r="AQ415" s="315"/>
      <c r="AR415" s="315"/>
      <c r="AS415" s="315"/>
      <c r="AT415" s="315"/>
      <c r="AU415" s="112">
        <f t="shared" si="273"/>
        <v>0</v>
      </c>
      <c r="AV415" s="43"/>
      <c r="AW415" s="315"/>
      <c r="AX415" s="315"/>
      <c r="AY415" s="315"/>
      <c r="AZ415" s="315"/>
      <c r="BA415" s="102">
        <f t="shared" si="285"/>
        <v>0</v>
      </c>
      <c r="BB415" s="315"/>
      <c r="BC415" s="315"/>
      <c r="BD415" s="315"/>
      <c r="BE415" s="315">
        <f t="shared" si="280"/>
        <v>0</v>
      </c>
      <c r="BF415" s="315">
        <f t="shared" si="287"/>
        <v>0</v>
      </c>
      <c r="BG415" s="315"/>
      <c r="BH415" s="315"/>
      <c r="BI415" s="315"/>
      <c r="BJ415" s="315"/>
      <c r="BK415" s="315"/>
      <c r="BL415" s="315"/>
      <c r="BM415" s="315"/>
      <c r="BN415" s="315">
        <f t="shared" si="284"/>
        <v>0</v>
      </c>
      <c r="BO415" s="315"/>
      <c r="BP415" s="315"/>
      <c r="BQ415" s="315"/>
      <c r="BR415" s="315"/>
      <c r="BS415" s="315"/>
      <c r="BT415" s="315">
        <f t="shared" si="286"/>
        <v>0</v>
      </c>
      <c r="BU415" s="315"/>
      <c r="BV415" s="315"/>
      <c r="BW415" s="315"/>
      <c r="BX415" s="315"/>
      <c r="BY415" s="315"/>
      <c r="BZ415" s="315"/>
      <c r="CA415" s="315">
        <f t="shared" si="288"/>
        <v>0</v>
      </c>
      <c r="CB415" s="259"/>
      <c r="CC415" s="259"/>
      <c r="CD415" s="259"/>
      <c r="CE415" s="315">
        <f t="shared" si="289"/>
        <v>0</v>
      </c>
      <c r="CF415" s="259">
        <f t="shared" si="290"/>
        <v>0</v>
      </c>
      <c r="CG415" s="259"/>
      <c r="CH415" s="259">
        <f t="shared" si="281"/>
        <v>0</v>
      </c>
      <c r="CI415" s="259"/>
      <c r="CJ415" s="315"/>
      <c r="CK415" s="315"/>
      <c r="CL415" s="315"/>
      <c r="CM415" s="315"/>
      <c r="CN415" s="315"/>
      <c r="CO415" s="315"/>
    </row>
    <row r="416" spans="2:93" s="46" customFormat="1" ht="36.75" hidden="1" customHeight="1" x14ac:dyDescent="0.25">
      <c r="B416" s="209"/>
      <c r="C416" s="124"/>
      <c r="D416" s="259"/>
      <c r="E416" s="259"/>
      <c r="F416" s="259"/>
      <c r="G416" s="259"/>
      <c r="H416" s="259"/>
      <c r="I416" s="259"/>
      <c r="J416" s="569" t="e">
        <f t="shared" si="272"/>
        <v>#DIV/0!</v>
      </c>
      <c r="K416" s="315"/>
      <c r="L416" s="569"/>
      <c r="M416" s="259"/>
      <c r="N416" s="569"/>
      <c r="O416" s="315"/>
      <c r="P416" s="315"/>
      <c r="Q416" s="315"/>
      <c r="R416" s="315"/>
      <c r="S416" s="259"/>
      <c r="T416" s="315"/>
      <c r="U416" s="315"/>
      <c r="V416" s="629"/>
      <c r="W416" s="259"/>
      <c r="X416" s="629"/>
      <c r="Y416" s="315"/>
      <c r="Z416" s="629"/>
      <c r="AA416" s="315"/>
      <c r="AB416" s="315"/>
      <c r="AC416" s="259">
        <f t="shared" si="282"/>
        <v>0</v>
      </c>
      <c r="AD416" s="575" t="e">
        <f t="shared" si="283"/>
        <v>#DIV/0!</v>
      </c>
      <c r="AE416" s="315"/>
      <c r="AF416" s="622"/>
      <c r="AG416" s="259"/>
      <c r="AH416" s="622" t="e">
        <f t="shared" si="279"/>
        <v>#DIV/0!</v>
      </c>
      <c r="AI416" s="315"/>
      <c r="AJ416" s="315"/>
      <c r="AK416" s="259"/>
      <c r="AL416" s="315"/>
      <c r="AM416" s="315"/>
      <c r="AN416" s="315"/>
      <c r="AO416" s="315"/>
      <c r="AP416" s="315"/>
      <c r="AQ416" s="315"/>
      <c r="AR416" s="315"/>
      <c r="AS416" s="315"/>
      <c r="AT416" s="315"/>
      <c r="AU416" s="112">
        <f t="shared" si="273"/>
        <v>0</v>
      </c>
      <c r="AV416" s="43"/>
      <c r="AW416" s="315"/>
      <c r="AX416" s="315"/>
      <c r="AY416" s="315"/>
      <c r="AZ416" s="315"/>
      <c r="BA416" s="102">
        <f t="shared" si="285"/>
        <v>0</v>
      </c>
      <c r="BB416" s="315"/>
      <c r="BC416" s="315"/>
      <c r="BD416" s="315"/>
      <c r="BE416" s="315">
        <f t="shared" si="280"/>
        <v>0</v>
      </c>
      <c r="BF416" s="315">
        <f t="shared" si="287"/>
        <v>0</v>
      </c>
      <c r="BG416" s="315"/>
      <c r="BH416" s="315"/>
      <c r="BI416" s="315"/>
      <c r="BJ416" s="315"/>
      <c r="BK416" s="315"/>
      <c r="BL416" s="315"/>
      <c r="BM416" s="315"/>
      <c r="BN416" s="315">
        <f t="shared" si="284"/>
        <v>0</v>
      </c>
      <c r="BO416" s="315"/>
      <c r="BP416" s="315"/>
      <c r="BQ416" s="315"/>
      <c r="BR416" s="315"/>
      <c r="BS416" s="315"/>
      <c r="BT416" s="315">
        <f t="shared" si="286"/>
        <v>0</v>
      </c>
      <c r="BU416" s="315"/>
      <c r="BV416" s="315"/>
      <c r="BW416" s="315"/>
      <c r="BX416" s="315"/>
      <c r="BY416" s="315"/>
      <c r="BZ416" s="315"/>
      <c r="CA416" s="315">
        <f t="shared" si="288"/>
        <v>0</v>
      </c>
      <c r="CB416" s="259"/>
      <c r="CC416" s="259"/>
      <c r="CD416" s="259"/>
      <c r="CE416" s="315">
        <f t="shared" si="289"/>
        <v>0</v>
      </c>
      <c r="CF416" s="259">
        <f t="shared" si="290"/>
        <v>0</v>
      </c>
      <c r="CG416" s="259"/>
      <c r="CH416" s="259">
        <f t="shared" si="281"/>
        <v>0</v>
      </c>
      <c r="CI416" s="259"/>
      <c r="CJ416" s="315"/>
      <c r="CK416" s="315"/>
      <c r="CL416" s="315"/>
      <c r="CM416" s="315"/>
      <c r="CN416" s="315"/>
      <c r="CO416" s="315"/>
    </row>
    <row r="417" spans="2:93" s="46" customFormat="1" ht="36.75" hidden="1" customHeight="1" x14ac:dyDescent="0.25">
      <c r="B417" s="209"/>
      <c r="C417" s="124"/>
      <c r="D417" s="259"/>
      <c r="E417" s="259"/>
      <c r="F417" s="259"/>
      <c r="G417" s="259"/>
      <c r="H417" s="259"/>
      <c r="I417" s="259"/>
      <c r="J417" s="569" t="e">
        <f t="shared" si="272"/>
        <v>#DIV/0!</v>
      </c>
      <c r="K417" s="315"/>
      <c r="L417" s="569"/>
      <c r="M417" s="259"/>
      <c r="N417" s="569"/>
      <c r="O417" s="315"/>
      <c r="P417" s="315"/>
      <c r="Q417" s="315"/>
      <c r="R417" s="315"/>
      <c r="S417" s="259"/>
      <c r="T417" s="315"/>
      <c r="U417" s="315"/>
      <c r="V417" s="629"/>
      <c r="W417" s="259"/>
      <c r="X417" s="629"/>
      <c r="Y417" s="315"/>
      <c r="Z417" s="629"/>
      <c r="AA417" s="315"/>
      <c r="AB417" s="315"/>
      <c r="AC417" s="259">
        <f t="shared" si="282"/>
        <v>0</v>
      </c>
      <c r="AD417" s="575" t="e">
        <f t="shared" si="283"/>
        <v>#DIV/0!</v>
      </c>
      <c r="AE417" s="315"/>
      <c r="AF417" s="622"/>
      <c r="AG417" s="259"/>
      <c r="AH417" s="622" t="e">
        <f t="shared" si="279"/>
        <v>#DIV/0!</v>
      </c>
      <c r="AI417" s="315"/>
      <c r="AJ417" s="315"/>
      <c r="AK417" s="259"/>
      <c r="AL417" s="315"/>
      <c r="AM417" s="315"/>
      <c r="AN417" s="315"/>
      <c r="AO417" s="315"/>
      <c r="AP417" s="315"/>
      <c r="AQ417" s="315"/>
      <c r="AR417" s="315"/>
      <c r="AS417" s="315"/>
      <c r="AT417" s="315"/>
      <c r="AU417" s="112">
        <f t="shared" si="273"/>
        <v>0</v>
      </c>
      <c r="AV417" s="43"/>
      <c r="AW417" s="315"/>
      <c r="AX417" s="315"/>
      <c r="AY417" s="315"/>
      <c r="AZ417" s="315"/>
      <c r="BA417" s="102">
        <f t="shared" si="285"/>
        <v>0</v>
      </c>
      <c r="BB417" s="315"/>
      <c r="BC417" s="315"/>
      <c r="BD417" s="315"/>
      <c r="BE417" s="315">
        <f t="shared" si="280"/>
        <v>0</v>
      </c>
      <c r="BF417" s="315">
        <f t="shared" si="287"/>
        <v>0</v>
      </c>
      <c r="BG417" s="315"/>
      <c r="BH417" s="315"/>
      <c r="BI417" s="315"/>
      <c r="BJ417" s="315"/>
      <c r="BK417" s="315"/>
      <c r="BL417" s="315"/>
      <c r="BM417" s="315"/>
      <c r="BN417" s="315">
        <f t="shared" si="284"/>
        <v>0</v>
      </c>
      <c r="BO417" s="315"/>
      <c r="BP417" s="315"/>
      <c r="BQ417" s="315"/>
      <c r="BR417" s="315"/>
      <c r="BS417" s="315"/>
      <c r="BT417" s="315">
        <f t="shared" si="286"/>
        <v>0</v>
      </c>
      <c r="BU417" s="315"/>
      <c r="BV417" s="315"/>
      <c r="BW417" s="315"/>
      <c r="BX417" s="315"/>
      <c r="BY417" s="315"/>
      <c r="BZ417" s="315"/>
      <c r="CA417" s="315">
        <f t="shared" si="288"/>
        <v>0</v>
      </c>
      <c r="CB417" s="259"/>
      <c r="CC417" s="259"/>
      <c r="CD417" s="259"/>
      <c r="CE417" s="315">
        <f t="shared" si="289"/>
        <v>0</v>
      </c>
      <c r="CF417" s="259">
        <f t="shared" si="290"/>
        <v>0</v>
      </c>
      <c r="CG417" s="259"/>
      <c r="CH417" s="259">
        <f t="shared" si="281"/>
        <v>0</v>
      </c>
      <c r="CI417" s="259"/>
      <c r="CJ417" s="315"/>
      <c r="CK417" s="315"/>
      <c r="CL417" s="315"/>
      <c r="CM417" s="315"/>
      <c r="CN417" s="315"/>
      <c r="CO417" s="315"/>
    </row>
    <row r="418" spans="2:93" s="46" customFormat="1" ht="179.25" hidden="1" customHeight="1" x14ac:dyDescent="0.25">
      <c r="B418" s="206" t="s">
        <v>203</v>
      </c>
      <c r="C418" s="111" t="s">
        <v>224</v>
      </c>
      <c r="D418" s="661">
        <f>E418</f>
        <v>0</v>
      </c>
      <c r="E418" s="276"/>
      <c r="F418" s="276"/>
      <c r="G418" s="259"/>
      <c r="H418" s="259"/>
      <c r="I418" s="661"/>
      <c r="J418" s="569" t="e">
        <f t="shared" si="272"/>
        <v>#DIV/0!</v>
      </c>
      <c r="K418" s="43"/>
      <c r="L418" s="569"/>
      <c r="M418" s="661"/>
      <c r="N418" s="569"/>
      <c r="O418" s="315"/>
      <c r="P418" s="315"/>
      <c r="Q418" s="315"/>
      <c r="R418" s="315"/>
      <c r="S418" s="661"/>
      <c r="T418" s="315"/>
      <c r="U418" s="43"/>
      <c r="V418" s="629"/>
      <c r="W418" s="661"/>
      <c r="X418" s="629"/>
      <c r="Y418" s="315"/>
      <c r="Z418" s="629"/>
      <c r="AA418" s="315"/>
      <c r="AB418" s="315"/>
      <c r="AC418" s="661">
        <f t="shared" si="282"/>
        <v>0</v>
      </c>
      <c r="AD418" s="575" t="e">
        <f t="shared" si="283"/>
        <v>#DIV/0!</v>
      </c>
      <c r="AE418" s="43"/>
      <c r="AF418" s="622"/>
      <c r="AG418" s="661"/>
      <c r="AH418" s="622" t="e">
        <f t="shared" si="279"/>
        <v>#DIV/0!</v>
      </c>
      <c r="AI418" s="315"/>
      <c r="AJ418" s="315"/>
      <c r="AK418" s="661"/>
      <c r="AL418" s="315"/>
      <c r="AM418" s="315"/>
      <c r="AN418" s="315"/>
      <c r="AO418" s="315"/>
      <c r="AP418" s="315"/>
      <c r="AQ418" s="315"/>
      <c r="AR418" s="315"/>
      <c r="AS418" s="315"/>
      <c r="AT418" s="315"/>
      <c r="AU418" s="112">
        <f t="shared" si="273"/>
        <v>0</v>
      </c>
      <c r="AV418" s="128">
        <f>AW418</f>
        <v>0</v>
      </c>
      <c r="AW418" s="43"/>
      <c r="AX418" s="43"/>
      <c r="AY418" s="315"/>
      <c r="AZ418" s="315"/>
      <c r="BA418" s="102">
        <f t="shared" si="285"/>
        <v>0</v>
      </c>
      <c r="BB418" s="315"/>
      <c r="BC418" s="315"/>
      <c r="BD418" s="315"/>
      <c r="BE418" s="128">
        <f t="shared" si="280"/>
        <v>0</v>
      </c>
      <c r="BF418" s="43">
        <f t="shared" si="287"/>
        <v>0</v>
      </c>
      <c r="BG418" s="315"/>
      <c r="BH418" s="315"/>
      <c r="BI418" s="128">
        <f>BJ418</f>
        <v>0</v>
      </c>
      <c r="BJ418" s="43"/>
      <c r="BK418" s="43"/>
      <c r="BL418" s="315"/>
      <c r="BM418" s="315"/>
      <c r="BN418" s="128" t="e">
        <f t="shared" si="284"/>
        <v>#REF!</v>
      </c>
      <c r="BO418" s="128" t="e">
        <f>BP418</f>
        <v>#REF!</v>
      </c>
      <c r="BP418" s="43" t="e">
        <f>BP419</f>
        <v>#REF!</v>
      </c>
      <c r="BQ418" s="43"/>
      <c r="BR418" s="315"/>
      <c r="BS418" s="315"/>
      <c r="BT418" s="315">
        <f t="shared" si="286"/>
        <v>0</v>
      </c>
      <c r="BU418" s="315"/>
      <c r="BV418" s="128">
        <f>BW418</f>
        <v>0</v>
      </c>
      <c r="BW418" s="43">
        <f>BW419</f>
        <v>0</v>
      </c>
      <c r="BX418" s="43"/>
      <c r="BY418" s="315"/>
      <c r="BZ418" s="315"/>
      <c r="CA418" s="128">
        <f t="shared" si="288"/>
        <v>0</v>
      </c>
      <c r="CB418" s="276"/>
      <c r="CC418" s="259"/>
      <c r="CD418" s="259"/>
      <c r="CE418" s="128">
        <f t="shared" si="289"/>
        <v>0</v>
      </c>
      <c r="CF418" s="276">
        <f t="shared" si="290"/>
        <v>0</v>
      </c>
      <c r="CG418" s="276"/>
      <c r="CH418" s="259">
        <f t="shared" si="281"/>
        <v>0</v>
      </c>
      <c r="CI418" s="259"/>
      <c r="CJ418" s="128"/>
      <c r="CK418" s="128">
        <f>CL418</f>
        <v>0</v>
      </c>
      <c r="CL418" s="43">
        <f>CL419</f>
        <v>0</v>
      </c>
      <c r="CM418" s="43"/>
      <c r="CN418" s="315"/>
      <c r="CO418" s="315"/>
    </row>
    <row r="419" spans="2:93" s="46" customFormat="1" ht="36.75" hidden="1" customHeight="1" x14ac:dyDescent="0.25">
      <c r="B419" s="209"/>
      <c r="C419" s="124" t="s">
        <v>40</v>
      </c>
      <c r="D419" s="188" t="e">
        <f>E419</f>
        <v>#REF!</v>
      </c>
      <c r="E419" s="189" t="e">
        <f>#REF!</f>
        <v>#REF!</v>
      </c>
      <c r="F419" s="189"/>
      <c r="G419" s="259"/>
      <c r="H419" s="259"/>
      <c r="I419" s="188"/>
      <c r="J419" s="569" t="e">
        <f t="shared" si="272"/>
        <v>#REF!</v>
      </c>
      <c r="K419" s="37" t="e">
        <f>#REF!</f>
        <v>#REF!</v>
      </c>
      <c r="L419" s="569"/>
      <c r="M419" s="188"/>
      <c r="N419" s="569"/>
      <c r="O419" s="315"/>
      <c r="P419" s="315"/>
      <c r="Q419" s="315"/>
      <c r="R419" s="315"/>
      <c r="S419" s="188"/>
      <c r="T419" s="315"/>
      <c r="U419" s="37"/>
      <c r="V419" s="629"/>
      <c r="W419" s="188"/>
      <c r="X419" s="629"/>
      <c r="Y419" s="315"/>
      <c r="Z419" s="629"/>
      <c r="AA419" s="315"/>
      <c r="AB419" s="315"/>
      <c r="AC419" s="188" t="e">
        <f t="shared" si="282"/>
        <v>#REF!</v>
      </c>
      <c r="AD419" s="575" t="e">
        <f t="shared" si="283"/>
        <v>#REF!</v>
      </c>
      <c r="AE419" s="37" t="e">
        <f>#REF!</f>
        <v>#REF!</v>
      </c>
      <c r="AF419" s="622"/>
      <c r="AG419" s="188"/>
      <c r="AH419" s="622" t="e">
        <f t="shared" si="279"/>
        <v>#DIV/0!</v>
      </c>
      <c r="AI419" s="315"/>
      <c r="AJ419" s="315"/>
      <c r="AK419" s="188"/>
      <c r="AL419" s="315"/>
      <c r="AM419" s="315"/>
      <c r="AN419" s="315"/>
      <c r="AO419" s="315"/>
      <c r="AP419" s="315"/>
      <c r="AQ419" s="315"/>
      <c r="AR419" s="315"/>
      <c r="AS419" s="315"/>
      <c r="AT419" s="315"/>
      <c r="AU419" s="112">
        <f t="shared" si="273"/>
        <v>0</v>
      </c>
      <c r="AV419" s="130" t="e">
        <f>AW419</f>
        <v>#REF!</v>
      </c>
      <c r="AW419" s="37" t="e">
        <f>#REF!</f>
        <v>#REF!</v>
      </c>
      <c r="AX419" s="37"/>
      <c r="AY419" s="315"/>
      <c r="AZ419" s="315"/>
      <c r="BA419" s="102">
        <f t="shared" si="285"/>
        <v>0</v>
      </c>
      <c r="BB419" s="315"/>
      <c r="BC419" s="315"/>
      <c r="BD419" s="315"/>
      <c r="BE419" s="130" t="e">
        <f t="shared" si="280"/>
        <v>#REF!</v>
      </c>
      <c r="BF419" s="37" t="e">
        <f t="shared" si="287"/>
        <v>#REF!</v>
      </c>
      <c r="BG419" s="315"/>
      <c r="BH419" s="315"/>
      <c r="BI419" s="130" t="e">
        <f>BJ419</f>
        <v>#REF!</v>
      </c>
      <c r="BJ419" s="37" t="e">
        <f>AV419</f>
        <v>#REF!</v>
      </c>
      <c r="BK419" s="37"/>
      <c r="BL419" s="315"/>
      <c r="BM419" s="315"/>
      <c r="BN419" s="130" t="e">
        <f t="shared" si="284"/>
        <v>#REF!</v>
      </c>
      <c r="BO419" s="130" t="e">
        <f>BP419</f>
        <v>#REF!</v>
      </c>
      <c r="BP419" s="37" t="e">
        <f>#REF!</f>
        <v>#REF!</v>
      </c>
      <c r="BQ419" s="37"/>
      <c r="BR419" s="315"/>
      <c r="BS419" s="315"/>
      <c r="BT419" s="315">
        <f t="shared" si="286"/>
        <v>0</v>
      </c>
      <c r="BU419" s="315"/>
      <c r="BV419" s="130">
        <f>BW419</f>
        <v>0</v>
      </c>
      <c r="BW419" s="37">
        <f>BC419</f>
        <v>0</v>
      </c>
      <c r="BX419" s="37"/>
      <c r="BY419" s="315"/>
      <c r="BZ419" s="315"/>
      <c r="CA419" s="130">
        <f t="shared" si="288"/>
        <v>0</v>
      </c>
      <c r="CB419" s="189"/>
      <c r="CC419" s="259"/>
      <c r="CD419" s="259"/>
      <c r="CE419" s="130">
        <f t="shared" si="289"/>
        <v>0</v>
      </c>
      <c r="CF419" s="189">
        <f t="shared" si="290"/>
        <v>0</v>
      </c>
      <c r="CG419" s="189"/>
      <c r="CH419" s="259">
        <f t="shared" si="281"/>
        <v>0</v>
      </c>
      <c r="CI419" s="259"/>
      <c r="CJ419" s="130"/>
      <c r="CK419" s="130">
        <f>CL419</f>
        <v>0</v>
      </c>
      <c r="CL419" s="37">
        <f>BY419</f>
        <v>0</v>
      </c>
      <c r="CM419" s="37"/>
      <c r="CN419" s="315"/>
      <c r="CO419" s="315"/>
    </row>
    <row r="420" spans="2:93" s="46" customFormat="1" ht="174.75" customHeight="1" x14ac:dyDescent="0.25">
      <c r="B420" s="206" t="s">
        <v>56</v>
      </c>
      <c r="C420" s="111" t="s">
        <v>253</v>
      </c>
      <c r="D420" s="193">
        <f>E420+F420+G420+H420</f>
        <v>80540.956080000004</v>
      </c>
      <c r="E420" s="661">
        <f>E421</f>
        <v>0</v>
      </c>
      <c r="F420" s="661">
        <f>F421</f>
        <v>80540.956080000004</v>
      </c>
      <c r="G420" s="259"/>
      <c r="H420" s="259"/>
      <c r="I420" s="193">
        <f t="shared" ref="I420:I425" si="291">M420</f>
        <v>79297.905589999995</v>
      </c>
      <c r="J420" s="569">
        <f t="shared" si="272"/>
        <v>0.98456623126294518</v>
      </c>
      <c r="K420" s="128">
        <f>K421</f>
        <v>0</v>
      </c>
      <c r="L420" s="569"/>
      <c r="M420" s="193">
        <f>M421</f>
        <v>79297.905589999995</v>
      </c>
      <c r="N420" s="569">
        <f>M420/F420</f>
        <v>0.98456623126294518</v>
      </c>
      <c r="O420" s="315"/>
      <c r="P420" s="315"/>
      <c r="Q420" s="315"/>
      <c r="R420" s="315"/>
      <c r="S420" s="193">
        <f>W420</f>
        <v>90070.786489999999</v>
      </c>
      <c r="T420" s="569">
        <f>S420/D420</f>
        <v>1.1183227872355299</v>
      </c>
      <c r="U420" s="128">
        <f>U421</f>
        <v>0</v>
      </c>
      <c r="V420" s="569"/>
      <c r="W420" s="193">
        <f>W421</f>
        <v>90070.786489999999</v>
      </c>
      <c r="X420" s="569">
        <f>W420/D420</f>
        <v>1.1183227872355299</v>
      </c>
      <c r="Y420" s="315"/>
      <c r="Z420" s="629"/>
      <c r="AA420" s="315"/>
      <c r="AB420" s="315"/>
      <c r="AC420" s="193">
        <f t="shared" si="282"/>
        <v>79380.096170000004</v>
      </c>
      <c r="AD420" s="575">
        <f t="shared" si="283"/>
        <v>0.98558671306500345</v>
      </c>
      <c r="AE420" s="128">
        <f>AE421</f>
        <v>0</v>
      </c>
      <c r="AF420" s="622"/>
      <c r="AG420" s="193">
        <f>AG421</f>
        <v>79380.096170000004</v>
      </c>
      <c r="AH420" s="622">
        <f t="shared" si="279"/>
        <v>0.98558671306500345</v>
      </c>
      <c r="AI420" s="315"/>
      <c r="AJ420" s="315"/>
      <c r="AK420" s="193"/>
      <c r="AL420" s="315"/>
      <c r="AM420" s="315"/>
      <c r="AN420" s="315"/>
      <c r="AO420" s="315"/>
      <c r="AP420" s="315"/>
      <c r="AQ420" s="315"/>
      <c r="AR420" s="315"/>
      <c r="AS420" s="315"/>
      <c r="AT420" s="315"/>
      <c r="AU420" s="112">
        <f t="shared" si="273"/>
        <v>142404.40221999999</v>
      </c>
      <c r="AV420" s="112">
        <f>AW420+AX420+AY420+AZ420</f>
        <v>222945.35829999999</v>
      </c>
      <c r="AW420" s="128">
        <f>AW421</f>
        <v>0</v>
      </c>
      <c r="AX420" s="128">
        <f>AX421</f>
        <v>222945.35829999999</v>
      </c>
      <c r="AY420" s="315"/>
      <c r="AZ420" s="315"/>
      <c r="BA420" s="128">
        <f>BB420</f>
        <v>0</v>
      </c>
      <c r="BB420" s="128">
        <f>BB422</f>
        <v>0</v>
      </c>
      <c r="BC420" s="315"/>
      <c r="BD420" s="315"/>
      <c r="BE420" s="128">
        <f t="shared" si="280"/>
        <v>0</v>
      </c>
      <c r="BF420" s="128">
        <f>BF422</f>
        <v>0</v>
      </c>
      <c r="BG420" s="315"/>
      <c r="BH420" s="315"/>
      <c r="BI420" s="112">
        <f>BJ420+BK420+BL420+BM420</f>
        <v>0</v>
      </c>
      <c r="BJ420" s="128">
        <f>BJ421</f>
        <v>0</v>
      </c>
      <c r="BK420" s="128"/>
      <c r="BL420" s="315"/>
      <c r="BM420" s="315"/>
      <c r="BN420" s="128"/>
      <c r="BO420" s="112">
        <f>BP420+BQ420+BR420+BS420</f>
        <v>0</v>
      </c>
      <c r="BP420" s="128">
        <f>BP421</f>
        <v>0</v>
      </c>
      <c r="BQ420" s="128"/>
      <c r="BR420" s="315"/>
      <c r="BS420" s="315"/>
      <c r="BT420" s="315">
        <f t="shared" si="286"/>
        <v>0</v>
      </c>
      <c r="BU420" s="315"/>
      <c r="BV420" s="112">
        <f>BW420+BX420+BY420+BZ420</f>
        <v>0</v>
      </c>
      <c r="BW420" s="128">
        <f>BW421</f>
        <v>0</v>
      </c>
      <c r="BX420" s="128"/>
      <c r="BY420" s="315"/>
      <c r="BZ420" s="315"/>
      <c r="CA420" s="128">
        <f t="shared" si="288"/>
        <v>0</v>
      </c>
      <c r="CB420" s="431"/>
      <c r="CC420" s="259"/>
      <c r="CD420" s="259"/>
      <c r="CE420" s="128">
        <f t="shared" si="289"/>
        <v>0</v>
      </c>
      <c r="CF420" s="431">
        <f t="shared" si="290"/>
        <v>0</v>
      </c>
      <c r="CG420" s="524"/>
      <c r="CH420" s="259">
        <f t="shared" si="281"/>
        <v>0</v>
      </c>
      <c r="CI420" s="259"/>
      <c r="CJ420" s="128"/>
      <c r="CK420" s="112">
        <f>CL420+CM420+CN420+CO420</f>
        <v>0</v>
      </c>
      <c r="CL420" s="128">
        <f>CL421</f>
        <v>0</v>
      </c>
      <c r="CM420" s="128"/>
      <c r="CN420" s="315"/>
      <c r="CO420" s="315"/>
    </row>
    <row r="421" spans="2:93" s="44" customFormat="1" ht="46.5" hidden="1" customHeight="1" x14ac:dyDescent="0.25">
      <c r="B421" s="660"/>
      <c r="C421" s="111" t="s">
        <v>31</v>
      </c>
      <c r="D421" s="193">
        <f>E421+F421+G421+H421</f>
        <v>80540.956080000004</v>
      </c>
      <c r="E421" s="661">
        <f>E422</f>
        <v>0</v>
      </c>
      <c r="F421" s="661">
        <f>SUM(F422:F424)</f>
        <v>80540.956080000004</v>
      </c>
      <c r="G421" s="276"/>
      <c r="H421" s="276"/>
      <c r="I421" s="193">
        <f t="shared" si="291"/>
        <v>79297.905589999995</v>
      </c>
      <c r="J421" s="569">
        <f t="shared" si="272"/>
        <v>0.98456623126294518</v>
      </c>
      <c r="K421" s="43"/>
      <c r="L421" s="569"/>
      <c r="M421" s="193">
        <f>SUM(M422:M424)</f>
        <v>79297.905589999995</v>
      </c>
      <c r="N421" s="569">
        <f>M421/F421</f>
        <v>0.98456623126294518</v>
      </c>
      <c r="O421" s="43"/>
      <c r="P421" s="43"/>
      <c r="Q421" s="43"/>
      <c r="R421" s="43"/>
      <c r="S421" s="193">
        <f>W421</f>
        <v>90070.786489999999</v>
      </c>
      <c r="T421" s="569">
        <f>S421/D421</f>
        <v>1.1183227872355299</v>
      </c>
      <c r="U421" s="43"/>
      <c r="V421" s="569"/>
      <c r="W421" s="193">
        <f>SUM(W422:W424)</f>
        <v>90070.786489999999</v>
      </c>
      <c r="X421" s="569">
        <f>W421/D421</f>
        <v>1.1183227872355299</v>
      </c>
      <c r="Y421" s="43"/>
      <c r="Z421" s="621"/>
      <c r="AA421" s="43"/>
      <c r="AB421" s="43"/>
      <c r="AC421" s="193">
        <f t="shared" si="282"/>
        <v>79380.096170000004</v>
      </c>
      <c r="AD421" s="569">
        <f t="shared" si="283"/>
        <v>0.98558671306500345</v>
      </c>
      <c r="AE421" s="128">
        <f>AE422</f>
        <v>0</v>
      </c>
      <c r="AF421" s="641"/>
      <c r="AG421" s="193">
        <f>AG422+AG423+AG424</f>
        <v>79380.096170000004</v>
      </c>
      <c r="AH421" s="641">
        <f t="shared" si="279"/>
        <v>0.98558671306500345</v>
      </c>
      <c r="AI421" s="43"/>
      <c r="AJ421" s="43"/>
      <c r="AK421" s="193"/>
      <c r="AL421" s="43"/>
      <c r="AM421" s="43"/>
      <c r="AN421" s="43"/>
      <c r="AO421" s="43"/>
      <c r="AP421" s="43"/>
      <c r="AQ421" s="43"/>
      <c r="AR421" s="43"/>
      <c r="AS421" s="43"/>
      <c r="AT421" s="43"/>
      <c r="AU421" s="112">
        <f t="shared" si="273"/>
        <v>142404.40221999999</v>
      </c>
      <c r="AV421" s="112">
        <f>AW421+AX421+AY421+AZ421</f>
        <v>222945.35829999999</v>
      </c>
      <c r="AW421" s="128">
        <f>AW422</f>
        <v>0</v>
      </c>
      <c r="AX421" s="128">
        <f>SUM(AX422:AX424)</f>
        <v>222945.35829999999</v>
      </c>
      <c r="AY421" s="43"/>
      <c r="AZ421" s="43"/>
      <c r="BA421" s="128">
        <f>BB421+BC421+BD421</f>
        <v>0</v>
      </c>
      <c r="BB421" s="43"/>
      <c r="BC421" s="43"/>
      <c r="BD421" s="43"/>
      <c r="BE421" s="128">
        <f t="shared" si="280"/>
        <v>0</v>
      </c>
      <c r="BF421" s="128">
        <f t="shared" ref="BF421:BF427" si="292">E421</f>
        <v>0</v>
      </c>
      <c r="BG421" s="43"/>
      <c r="BH421" s="43"/>
      <c r="BI421" s="112">
        <f>BJ421+BK421+BL421+BM421</f>
        <v>0</v>
      </c>
      <c r="BJ421" s="128">
        <f>BJ422</f>
        <v>0</v>
      </c>
      <c r="BK421" s="128"/>
      <c r="BL421" s="43"/>
      <c r="BM421" s="43"/>
      <c r="BN421" s="128"/>
      <c r="BO421" s="112">
        <f>BP421+BQ421+BR421+BS421</f>
        <v>0</v>
      </c>
      <c r="BP421" s="128">
        <f>BP422</f>
        <v>0</v>
      </c>
      <c r="BQ421" s="128"/>
      <c r="BR421" s="43"/>
      <c r="BS421" s="43"/>
      <c r="BT421" s="43">
        <f t="shared" si="286"/>
        <v>0</v>
      </c>
      <c r="BU421" s="43"/>
      <c r="BV421" s="112">
        <f>BW421+BX421+BY421+BZ421</f>
        <v>0</v>
      </c>
      <c r="BW421" s="128">
        <f>BW422</f>
        <v>0</v>
      </c>
      <c r="BX421" s="128"/>
      <c r="BY421" s="43"/>
      <c r="BZ421" s="43"/>
      <c r="CA421" s="128">
        <f t="shared" si="288"/>
        <v>0</v>
      </c>
      <c r="CB421" s="656"/>
      <c r="CC421" s="276"/>
      <c r="CD421" s="276"/>
      <c r="CE421" s="128">
        <f t="shared" si="289"/>
        <v>0</v>
      </c>
      <c r="CF421" s="656">
        <f t="shared" si="290"/>
        <v>0</v>
      </c>
      <c r="CG421" s="656"/>
      <c r="CH421" s="276">
        <f t="shared" si="281"/>
        <v>0</v>
      </c>
      <c r="CI421" s="276"/>
      <c r="CJ421" s="128"/>
      <c r="CK421" s="112">
        <f>CL421+CM421+CN421+CO421</f>
        <v>0</v>
      </c>
      <c r="CL421" s="128">
        <f>CL422</f>
        <v>0</v>
      </c>
      <c r="CM421" s="128"/>
      <c r="CN421" s="43"/>
      <c r="CO421" s="43"/>
    </row>
    <row r="422" spans="2:93" s="46" customFormat="1" ht="36.75" hidden="1" customHeight="1" x14ac:dyDescent="0.25">
      <c r="B422" s="206"/>
      <c r="C422" s="124" t="s">
        <v>39</v>
      </c>
      <c r="D422" s="188">
        <f>F422</f>
        <v>55935.507989999998</v>
      </c>
      <c r="E422" s="188">
        <v>0</v>
      </c>
      <c r="F422" s="188">
        <v>55935.507989999998</v>
      </c>
      <c r="G422" s="259"/>
      <c r="H422" s="259"/>
      <c r="I422" s="188">
        <f t="shared" si="291"/>
        <v>55757.11651</v>
      </c>
      <c r="J422" s="569">
        <f t="shared" si="272"/>
        <v>0.99681076499686228</v>
      </c>
      <c r="K422" s="315"/>
      <c r="L422" s="569"/>
      <c r="M422" s="188">
        <v>55757.11651</v>
      </c>
      <c r="N422" s="569">
        <f>M422/F422</f>
        <v>0.99681076499686228</v>
      </c>
      <c r="O422" s="315"/>
      <c r="P422" s="315"/>
      <c r="Q422" s="315"/>
      <c r="R422" s="315"/>
      <c r="S422" s="188">
        <f>W422</f>
        <v>57590.08887</v>
      </c>
      <c r="T422" s="569">
        <f>S422/D422</f>
        <v>1.0295801529199629</v>
      </c>
      <c r="U422" s="315"/>
      <c r="V422" s="569"/>
      <c r="W422" s="188">
        <v>57590.08887</v>
      </c>
      <c r="X422" s="569">
        <f>W422/F422</f>
        <v>1.0295801529199629</v>
      </c>
      <c r="Y422" s="315"/>
      <c r="Z422" s="629"/>
      <c r="AA422" s="315"/>
      <c r="AB422" s="315"/>
      <c r="AC422" s="188">
        <f t="shared" si="282"/>
        <v>55757.11651</v>
      </c>
      <c r="AD422" s="575">
        <f t="shared" si="283"/>
        <v>0.99681076499686228</v>
      </c>
      <c r="AE422" s="130">
        <v>0</v>
      </c>
      <c r="AF422" s="622"/>
      <c r="AG422" s="188">
        <v>55757.11651</v>
      </c>
      <c r="AH422" s="622">
        <f t="shared" si="279"/>
        <v>0.99681076499686228</v>
      </c>
      <c r="AI422" s="315"/>
      <c r="AJ422" s="315"/>
      <c r="AK422" s="188"/>
      <c r="AL422" s="315"/>
      <c r="AM422" s="315"/>
      <c r="AN422" s="315"/>
      <c r="AO422" s="315"/>
      <c r="AP422" s="315"/>
      <c r="AQ422" s="315"/>
      <c r="AR422" s="315"/>
      <c r="AS422" s="315"/>
      <c r="AT422" s="315"/>
      <c r="AU422" s="112">
        <f t="shared" si="273"/>
        <v>152785.69883000001</v>
      </c>
      <c r="AV422" s="130">
        <f>AX422</f>
        <v>208721.20681999999</v>
      </c>
      <c r="AW422" s="130">
        <v>0</v>
      </c>
      <c r="AX422" s="130">
        <v>208721.20681999999</v>
      </c>
      <c r="AY422" s="315"/>
      <c r="AZ422" s="315"/>
      <c r="BA422" s="130">
        <f t="shared" si="285"/>
        <v>0</v>
      </c>
      <c r="BB422" s="130">
        <f>BF422-E422</f>
        <v>0</v>
      </c>
      <c r="BC422" s="315"/>
      <c r="BD422" s="315"/>
      <c r="BE422" s="130">
        <f t="shared" si="280"/>
        <v>0</v>
      </c>
      <c r="BF422" s="130">
        <f t="shared" si="292"/>
        <v>0</v>
      </c>
      <c r="BG422" s="315"/>
      <c r="BH422" s="315"/>
      <c r="BI422" s="130">
        <f>BJ422</f>
        <v>0</v>
      </c>
      <c r="BJ422" s="130">
        <v>0</v>
      </c>
      <c r="BK422" s="130"/>
      <c r="BL422" s="315"/>
      <c r="BM422" s="315"/>
      <c r="BN422" s="130"/>
      <c r="BO422" s="130">
        <f>BP422</f>
        <v>0</v>
      </c>
      <c r="BP422" s="130">
        <v>0</v>
      </c>
      <c r="BQ422" s="130"/>
      <c r="BR422" s="315"/>
      <c r="BS422" s="315"/>
      <c r="BT422" s="315">
        <f t="shared" si="286"/>
        <v>0</v>
      </c>
      <c r="BU422" s="315"/>
      <c r="BV422" s="130">
        <f>BW422</f>
        <v>0</v>
      </c>
      <c r="BW422" s="130">
        <v>0</v>
      </c>
      <c r="BX422" s="130"/>
      <c r="BY422" s="315"/>
      <c r="BZ422" s="315"/>
      <c r="CA422" s="130">
        <f t="shared" si="288"/>
        <v>0</v>
      </c>
      <c r="CB422" s="188"/>
      <c r="CC422" s="259"/>
      <c r="CD422" s="259"/>
      <c r="CE422" s="130">
        <f t="shared" si="289"/>
        <v>0</v>
      </c>
      <c r="CF422" s="188">
        <f t="shared" si="290"/>
        <v>0</v>
      </c>
      <c r="CG422" s="188"/>
      <c r="CH422" s="259">
        <f t="shared" si="281"/>
        <v>0</v>
      </c>
      <c r="CI422" s="259"/>
      <c r="CJ422" s="130"/>
      <c r="CK422" s="130">
        <f>CL422</f>
        <v>0</v>
      </c>
      <c r="CL422" s="130">
        <v>0</v>
      </c>
      <c r="CM422" s="130"/>
      <c r="CN422" s="315"/>
      <c r="CO422" s="315"/>
    </row>
    <row r="423" spans="2:93" s="46" customFormat="1" ht="36.75" hidden="1" customHeight="1" x14ac:dyDescent="0.25">
      <c r="B423" s="206"/>
      <c r="C423" s="124" t="s">
        <v>43</v>
      </c>
      <c r="D423" s="188">
        <f>F423</f>
        <v>0</v>
      </c>
      <c r="E423" s="188"/>
      <c r="F423" s="188">
        <v>0</v>
      </c>
      <c r="G423" s="259"/>
      <c r="H423" s="259"/>
      <c r="I423" s="188">
        <f t="shared" si="291"/>
        <v>0</v>
      </c>
      <c r="J423" s="569" t="e">
        <f t="shared" si="272"/>
        <v>#DIV/0!</v>
      </c>
      <c r="K423" s="315"/>
      <c r="L423" s="569"/>
      <c r="M423" s="188">
        <v>0</v>
      </c>
      <c r="N423" s="569" t="e">
        <f>M423/F423</f>
        <v>#DIV/0!</v>
      </c>
      <c r="O423" s="315"/>
      <c r="P423" s="315"/>
      <c r="Q423" s="315"/>
      <c r="R423" s="315"/>
      <c r="S423" s="188">
        <f>W423</f>
        <v>0</v>
      </c>
      <c r="T423" s="569" t="e">
        <f>S423/D423</f>
        <v>#DIV/0!</v>
      </c>
      <c r="U423" s="315"/>
      <c r="V423" s="569"/>
      <c r="W423" s="188">
        <v>0</v>
      </c>
      <c r="X423" s="569" t="e">
        <f>W423/F423</f>
        <v>#DIV/0!</v>
      </c>
      <c r="Y423" s="315"/>
      <c r="Z423" s="629"/>
      <c r="AA423" s="315"/>
      <c r="AB423" s="315"/>
      <c r="AC423" s="188">
        <f t="shared" si="282"/>
        <v>0</v>
      </c>
      <c r="AD423" s="575" t="e">
        <f t="shared" si="283"/>
        <v>#DIV/0!</v>
      </c>
      <c r="AE423" s="130"/>
      <c r="AF423" s="622"/>
      <c r="AG423" s="188">
        <v>0</v>
      </c>
      <c r="AH423" s="622" t="e">
        <f t="shared" si="279"/>
        <v>#DIV/0!</v>
      </c>
      <c r="AI423" s="315"/>
      <c r="AJ423" s="315"/>
      <c r="AK423" s="188"/>
      <c r="AL423" s="315"/>
      <c r="AM423" s="315"/>
      <c r="AN423" s="315"/>
      <c r="AO423" s="315"/>
      <c r="AP423" s="315"/>
      <c r="AQ423" s="315"/>
      <c r="AR423" s="315"/>
      <c r="AS423" s="315"/>
      <c r="AT423" s="315"/>
      <c r="AU423" s="112"/>
      <c r="AV423" s="130"/>
      <c r="AW423" s="130"/>
      <c r="AX423" s="130"/>
      <c r="AY423" s="315"/>
      <c r="AZ423" s="315"/>
      <c r="BA423" s="130"/>
      <c r="BB423" s="130"/>
      <c r="BC423" s="315"/>
      <c r="BD423" s="315"/>
      <c r="BE423" s="130"/>
      <c r="BF423" s="130"/>
      <c r="BG423" s="315"/>
      <c r="BH423" s="315"/>
      <c r="BI423" s="130"/>
      <c r="BJ423" s="130"/>
      <c r="BK423" s="130"/>
      <c r="BL423" s="315"/>
      <c r="BM423" s="315"/>
      <c r="BN423" s="130"/>
      <c r="BO423" s="130"/>
      <c r="BP423" s="130"/>
      <c r="BQ423" s="130"/>
      <c r="BR423" s="315"/>
      <c r="BS423" s="315"/>
      <c r="BT423" s="315"/>
      <c r="BU423" s="315"/>
      <c r="BV423" s="130"/>
      <c r="BW423" s="130"/>
      <c r="BX423" s="130"/>
      <c r="BY423" s="315"/>
      <c r="BZ423" s="315"/>
      <c r="CA423" s="130"/>
      <c r="CB423" s="188"/>
      <c r="CC423" s="259"/>
      <c r="CD423" s="259"/>
      <c r="CE423" s="130"/>
      <c r="CF423" s="188"/>
      <c r="CG423" s="188"/>
      <c r="CH423" s="259"/>
      <c r="CI423" s="259"/>
      <c r="CJ423" s="130"/>
      <c r="CK423" s="130"/>
      <c r="CL423" s="130"/>
      <c r="CM423" s="130"/>
      <c r="CN423" s="315"/>
      <c r="CO423" s="315"/>
    </row>
    <row r="424" spans="2:93" s="46" customFormat="1" ht="36.75" hidden="1" customHeight="1" x14ac:dyDescent="0.25">
      <c r="B424" s="206"/>
      <c r="C424" s="124" t="s">
        <v>40</v>
      </c>
      <c r="D424" s="188">
        <f>F424</f>
        <v>24605.448090000002</v>
      </c>
      <c r="E424" s="188">
        <v>0</v>
      </c>
      <c r="F424" s="188">
        <v>24605.448090000002</v>
      </c>
      <c r="G424" s="259"/>
      <c r="H424" s="259"/>
      <c r="I424" s="188">
        <f t="shared" si="291"/>
        <v>23540.789079999999</v>
      </c>
      <c r="J424" s="569">
        <f t="shared" si="272"/>
        <v>0.95673076116696709</v>
      </c>
      <c r="K424" s="315"/>
      <c r="L424" s="569"/>
      <c r="M424" s="188">
        <v>23540.789079999999</v>
      </c>
      <c r="N424" s="569">
        <f>M424/F424</f>
        <v>0.95673076116696709</v>
      </c>
      <c r="O424" s="315"/>
      <c r="P424" s="315"/>
      <c r="Q424" s="315"/>
      <c r="R424" s="315"/>
      <c r="S424" s="188">
        <f>W424</f>
        <v>32480.697619999999</v>
      </c>
      <c r="T424" s="569">
        <f>S424/D424</f>
        <v>1.3200612116956574</v>
      </c>
      <c r="U424" s="315"/>
      <c r="V424" s="569"/>
      <c r="W424" s="188">
        <v>32480.697619999999</v>
      </c>
      <c r="X424" s="569">
        <f>W424/F424</f>
        <v>1.3200612116956574</v>
      </c>
      <c r="Y424" s="315"/>
      <c r="Z424" s="629"/>
      <c r="AA424" s="315"/>
      <c r="AB424" s="315"/>
      <c r="AC424" s="188">
        <f t="shared" si="282"/>
        <v>23622.979660000001</v>
      </c>
      <c r="AD424" s="575">
        <f t="shared" si="283"/>
        <v>0.96007110187929112</v>
      </c>
      <c r="AE424" s="130">
        <v>0</v>
      </c>
      <c r="AF424" s="622"/>
      <c r="AG424" s="188">
        <v>23622.979660000001</v>
      </c>
      <c r="AH424" s="622">
        <f t="shared" si="279"/>
        <v>0.96007110187929112</v>
      </c>
      <c r="AI424" s="315"/>
      <c r="AJ424" s="315"/>
      <c r="AK424" s="188"/>
      <c r="AL424" s="315"/>
      <c r="AM424" s="315"/>
      <c r="AN424" s="315"/>
      <c r="AO424" s="315"/>
      <c r="AP424" s="315"/>
      <c r="AQ424" s="315"/>
      <c r="AR424" s="315"/>
      <c r="AS424" s="315"/>
      <c r="AT424" s="315"/>
      <c r="AU424" s="112">
        <f t="shared" si="273"/>
        <v>-10381.296610000001</v>
      </c>
      <c r="AV424" s="130">
        <f>AX424</f>
        <v>14224.15148</v>
      </c>
      <c r="AW424" s="130">
        <v>0</v>
      </c>
      <c r="AX424" s="130">
        <v>14224.15148</v>
      </c>
      <c r="AY424" s="315"/>
      <c r="AZ424" s="315"/>
      <c r="BA424" s="102">
        <f t="shared" si="285"/>
        <v>0</v>
      </c>
      <c r="BB424" s="315"/>
      <c r="BC424" s="315"/>
      <c r="BD424" s="315"/>
      <c r="BE424" s="130">
        <f t="shared" si="280"/>
        <v>0</v>
      </c>
      <c r="BF424" s="130">
        <f t="shared" si="292"/>
        <v>0</v>
      </c>
      <c r="BG424" s="315"/>
      <c r="BH424" s="315"/>
      <c r="BI424" s="130"/>
      <c r="BJ424" s="130"/>
      <c r="BK424" s="130"/>
      <c r="BL424" s="315"/>
      <c r="BM424" s="315"/>
      <c r="BN424" s="130"/>
      <c r="BO424" s="130"/>
      <c r="BP424" s="130"/>
      <c r="BQ424" s="130"/>
      <c r="BR424" s="315"/>
      <c r="BS424" s="315"/>
      <c r="BT424" s="315">
        <f t="shared" si="286"/>
        <v>0</v>
      </c>
      <c r="BU424" s="315"/>
      <c r="BV424" s="130"/>
      <c r="BW424" s="130"/>
      <c r="BX424" s="130"/>
      <c r="BY424" s="315"/>
      <c r="BZ424" s="315"/>
      <c r="CA424" s="130">
        <f t="shared" si="288"/>
        <v>0</v>
      </c>
      <c r="CB424" s="188"/>
      <c r="CC424" s="259"/>
      <c r="CD424" s="259"/>
      <c r="CE424" s="130">
        <f t="shared" si="289"/>
        <v>0</v>
      </c>
      <c r="CF424" s="188">
        <f t="shared" si="290"/>
        <v>0</v>
      </c>
      <c r="CG424" s="188"/>
      <c r="CH424" s="259">
        <f t="shared" si="281"/>
        <v>0</v>
      </c>
      <c r="CI424" s="259"/>
      <c r="CJ424" s="130"/>
      <c r="CK424" s="130"/>
      <c r="CL424" s="130"/>
      <c r="CM424" s="130"/>
      <c r="CN424" s="315"/>
      <c r="CO424" s="315"/>
    </row>
    <row r="425" spans="2:93" s="46" customFormat="1" ht="155.25" hidden="1" customHeight="1" x14ac:dyDescent="0.25">
      <c r="B425" s="206" t="s">
        <v>177</v>
      </c>
      <c r="C425" s="111" t="s">
        <v>256</v>
      </c>
      <c r="D425" s="193">
        <f>E425+F425+G425+H425</f>
        <v>0</v>
      </c>
      <c r="E425" s="661">
        <f>E427</f>
        <v>0</v>
      </c>
      <c r="F425" s="800">
        <f>F427</f>
        <v>0</v>
      </c>
      <c r="G425" s="259"/>
      <c r="H425" s="259"/>
      <c r="I425" s="193">
        <f t="shared" si="291"/>
        <v>0</v>
      </c>
      <c r="J425" s="569">
        <v>0</v>
      </c>
      <c r="K425" s="315"/>
      <c r="L425" s="569"/>
      <c r="M425" s="193"/>
      <c r="N425" s="569"/>
      <c r="O425" s="315"/>
      <c r="P425" s="315"/>
      <c r="Q425" s="315"/>
      <c r="R425" s="315"/>
      <c r="S425" s="193"/>
      <c r="T425" s="315"/>
      <c r="U425" s="128"/>
      <c r="V425" s="629"/>
      <c r="W425" s="193"/>
      <c r="X425" s="629"/>
      <c r="Y425" s="315"/>
      <c r="Z425" s="629"/>
      <c r="AA425" s="315"/>
      <c r="AB425" s="315"/>
      <c r="AC425" s="193">
        <f t="shared" si="282"/>
        <v>0</v>
      </c>
      <c r="AD425" s="575" t="e">
        <f t="shared" si="283"/>
        <v>#DIV/0!</v>
      </c>
      <c r="AE425" s="128">
        <f>AE427</f>
        <v>0</v>
      </c>
      <c r="AF425" s="622"/>
      <c r="AG425" s="193">
        <f>AG426</f>
        <v>0</v>
      </c>
      <c r="AH425" s="622" t="e">
        <f t="shared" si="279"/>
        <v>#DIV/0!</v>
      </c>
      <c r="AI425" s="315"/>
      <c r="AJ425" s="315"/>
      <c r="AK425" s="193"/>
      <c r="AL425" s="315"/>
      <c r="AM425" s="315"/>
      <c r="AN425" s="315"/>
      <c r="AO425" s="315"/>
      <c r="AP425" s="315"/>
      <c r="AQ425" s="315"/>
      <c r="AR425" s="315"/>
      <c r="AS425" s="315"/>
      <c r="AT425" s="315"/>
      <c r="AU425" s="112">
        <f t="shared" si="273"/>
        <v>91000</v>
      </c>
      <c r="AV425" s="112">
        <f>AW425+AX425+AY425+AZ425</f>
        <v>91000</v>
      </c>
      <c r="AW425" s="128">
        <f>AW427</f>
        <v>0</v>
      </c>
      <c r="AX425" s="128">
        <f>AX427</f>
        <v>91000</v>
      </c>
      <c r="AY425" s="315"/>
      <c r="AZ425" s="315"/>
      <c r="BA425" s="128">
        <f t="shared" si="285"/>
        <v>0</v>
      </c>
      <c r="BB425" s="315"/>
      <c r="BC425" s="315"/>
      <c r="BD425" s="315"/>
      <c r="BE425" s="128">
        <f t="shared" si="280"/>
        <v>0</v>
      </c>
      <c r="BF425" s="128">
        <f t="shared" si="292"/>
        <v>0</v>
      </c>
      <c r="BG425" s="315"/>
      <c r="BH425" s="315"/>
      <c r="BI425" s="112">
        <f>BJ425+BK425+BL425+BM425</f>
        <v>145000</v>
      </c>
      <c r="BJ425" s="128">
        <f>BJ427</f>
        <v>0</v>
      </c>
      <c r="BK425" s="128">
        <f>BK426</f>
        <v>145000</v>
      </c>
      <c r="BL425" s="315"/>
      <c r="BM425" s="315"/>
      <c r="BN425" s="128">
        <f>BN426</f>
        <v>-91000</v>
      </c>
      <c r="BO425" s="112">
        <f>BP425+BQ425+BR425+BS425</f>
        <v>54000</v>
      </c>
      <c r="BP425" s="128">
        <f>BP427</f>
        <v>0</v>
      </c>
      <c r="BQ425" s="128">
        <f>BQ426</f>
        <v>54000</v>
      </c>
      <c r="BR425" s="315"/>
      <c r="BS425" s="315"/>
      <c r="BT425" s="315">
        <f t="shared" si="286"/>
        <v>0</v>
      </c>
      <c r="BU425" s="315"/>
      <c r="BV425" s="112">
        <f>BW425+BX425+BY425+BZ425</f>
        <v>0</v>
      </c>
      <c r="BW425" s="128">
        <f>BW427</f>
        <v>0</v>
      </c>
      <c r="BX425" s="128"/>
      <c r="BY425" s="315"/>
      <c r="BZ425" s="315"/>
      <c r="CA425" s="128">
        <f t="shared" si="288"/>
        <v>0</v>
      </c>
      <c r="CB425" s="431"/>
      <c r="CC425" s="259"/>
      <c r="CD425" s="259"/>
      <c r="CE425" s="128">
        <f t="shared" si="289"/>
        <v>0</v>
      </c>
      <c r="CF425" s="431">
        <f t="shared" si="290"/>
        <v>0</v>
      </c>
      <c r="CG425" s="524"/>
      <c r="CH425" s="259">
        <f t="shared" si="281"/>
        <v>0</v>
      </c>
      <c r="CI425" s="259"/>
      <c r="CJ425" s="128"/>
      <c r="CK425" s="112">
        <f>CL425+CM425+CN425+CO425</f>
        <v>0</v>
      </c>
      <c r="CL425" s="128">
        <f>CL427</f>
        <v>0</v>
      </c>
      <c r="CM425" s="128"/>
      <c r="CN425" s="315"/>
      <c r="CO425" s="315"/>
    </row>
    <row r="426" spans="2:93" s="44" customFormat="1" ht="46.5" hidden="1" customHeight="1" x14ac:dyDescent="0.25">
      <c r="B426" s="432"/>
      <c r="C426" s="111" t="s">
        <v>31</v>
      </c>
      <c r="D426" s="193">
        <f>E426+F426+G426+H426</f>
        <v>0</v>
      </c>
      <c r="E426" s="661">
        <f>E427</f>
        <v>0</v>
      </c>
      <c r="F426" s="800">
        <f>F427</f>
        <v>0</v>
      </c>
      <c r="G426" s="276"/>
      <c r="H426" s="276"/>
      <c r="I426" s="193"/>
      <c r="J426" s="569" t="e">
        <f t="shared" si="272"/>
        <v>#DIV/0!</v>
      </c>
      <c r="K426" s="43"/>
      <c r="L426" s="569"/>
      <c r="M426" s="193"/>
      <c r="N426" s="569"/>
      <c r="O426" s="43"/>
      <c r="P426" s="43"/>
      <c r="Q426" s="43"/>
      <c r="R426" s="43"/>
      <c r="S426" s="193"/>
      <c r="T426" s="43"/>
      <c r="U426" s="128"/>
      <c r="V426" s="629"/>
      <c r="W426" s="193"/>
      <c r="X426" s="629"/>
      <c r="Y426" s="43"/>
      <c r="Z426" s="629"/>
      <c r="AA426" s="43"/>
      <c r="AB426" s="43"/>
      <c r="AC426" s="193">
        <f t="shared" si="282"/>
        <v>0</v>
      </c>
      <c r="AD426" s="575" t="e">
        <f t="shared" si="283"/>
        <v>#DIV/0!</v>
      </c>
      <c r="AE426" s="128">
        <f>AE427</f>
        <v>0</v>
      </c>
      <c r="AF426" s="622"/>
      <c r="AG426" s="193">
        <f>AG427</f>
        <v>0</v>
      </c>
      <c r="AH426" s="622" t="e">
        <f t="shared" si="279"/>
        <v>#DIV/0!</v>
      </c>
      <c r="AI426" s="43"/>
      <c r="AJ426" s="43"/>
      <c r="AK426" s="193"/>
      <c r="AL426" s="43"/>
      <c r="AM426" s="43"/>
      <c r="AN426" s="43"/>
      <c r="AO426" s="43"/>
      <c r="AP426" s="43"/>
      <c r="AQ426" s="43"/>
      <c r="AR426" s="43"/>
      <c r="AS426" s="43"/>
      <c r="AT426" s="43"/>
      <c r="AU426" s="112">
        <f t="shared" si="273"/>
        <v>91000</v>
      </c>
      <c r="AV426" s="112">
        <f>AW426+AX426+AY426+AZ426</f>
        <v>91000</v>
      </c>
      <c r="AW426" s="128">
        <f>AW427</f>
        <v>0</v>
      </c>
      <c r="AX426" s="128">
        <f>AX427</f>
        <v>91000</v>
      </c>
      <c r="AY426" s="43"/>
      <c r="AZ426" s="43"/>
      <c r="BA426" s="128">
        <f t="shared" si="285"/>
        <v>0</v>
      </c>
      <c r="BB426" s="43"/>
      <c r="BC426" s="43"/>
      <c r="BD426" s="43"/>
      <c r="BE426" s="128">
        <f>BF426+BG426+BH426</f>
        <v>0</v>
      </c>
      <c r="BF426" s="128">
        <f t="shared" si="292"/>
        <v>0</v>
      </c>
      <c r="BG426" s="43"/>
      <c r="BH426" s="43"/>
      <c r="BI426" s="112">
        <f>BJ426+BK426+BL426+BM426</f>
        <v>145000</v>
      </c>
      <c r="BJ426" s="128">
        <f>BJ427</f>
        <v>0</v>
      </c>
      <c r="BK426" s="128">
        <f>SUM(BK427:BK428)</f>
        <v>145000</v>
      </c>
      <c r="BL426" s="43"/>
      <c r="BM426" s="43"/>
      <c r="BN426" s="128">
        <f>SUM(BN427:BN428)</f>
        <v>-91000</v>
      </c>
      <c r="BO426" s="112">
        <f>BP426+BQ426+BR426+BS426</f>
        <v>54000</v>
      </c>
      <c r="BP426" s="128">
        <f>BP427</f>
        <v>0</v>
      </c>
      <c r="BQ426" s="128">
        <f>SUM(BQ427:BQ428)</f>
        <v>54000</v>
      </c>
      <c r="BR426" s="43"/>
      <c r="BS426" s="43"/>
      <c r="BT426" s="43">
        <f>BL426</f>
        <v>0</v>
      </c>
      <c r="BU426" s="43"/>
      <c r="BV426" s="112">
        <f>BW426+BX426+BY426+BZ426</f>
        <v>0</v>
      </c>
      <c r="BW426" s="128">
        <f>BW427</f>
        <v>0</v>
      </c>
      <c r="BX426" s="128"/>
      <c r="BY426" s="43"/>
      <c r="BZ426" s="43"/>
      <c r="CA426" s="128">
        <f>CB426+CC426+CD426</f>
        <v>0</v>
      </c>
      <c r="CB426" s="431"/>
      <c r="CC426" s="276"/>
      <c r="CD426" s="276"/>
      <c r="CE426" s="128">
        <f>CF426+CH426+CI426</f>
        <v>0</v>
      </c>
      <c r="CF426" s="431">
        <f>BW426</f>
        <v>0</v>
      </c>
      <c r="CG426" s="524"/>
      <c r="CH426" s="276">
        <f>BY426</f>
        <v>0</v>
      </c>
      <c r="CI426" s="276"/>
      <c r="CJ426" s="128"/>
      <c r="CK426" s="112">
        <f>CL426+CM426+CN426+CO426</f>
        <v>0</v>
      </c>
      <c r="CL426" s="128">
        <f>CL427</f>
        <v>0</v>
      </c>
      <c r="CM426" s="128"/>
      <c r="CN426" s="43"/>
      <c r="CO426" s="43"/>
    </row>
    <row r="427" spans="2:93" s="46" customFormat="1" ht="36.75" hidden="1" customHeight="1" x14ac:dyDescent="0.25">
      <c r="B427" s="206"/>
      <c r="C427" s="124" t="s">
        <v>39</v>
      </c>
      <c r="D427" s="188">
        <f>E427</f>
        <v>0</v>
      </c>
      <c r="E427" s="188">
        <v>0</v>
      </c>
      <c r="F427" s="188">
        <v>0</v>
      </c>
      <c r="G427" s="259"/>
      <c r="H427" s="259"/>
      <c r="I427" s="188"/>
      <c r="J427" s="569" t="e">
        <f t="shared" si="272"/>
        <v>#DIV/0!</v>
      </c>
      <c r="K427" s="315"/>
      <c r="L427" s="569"/>
      <c r="M427" s="188"/>
      <c r="N427" s="569"/>
      <c r="O427" s="315"/>
      <c r="P427" s="315"/>
      <c r="Q427" s="315"/>
      <c r="R427" s="315"/>
      <c r="S427" s="188"/>
      <c r="T427" s="315"/>
      <c r="U427" s="130"/>
      <c r="V427" s="629"/>
      <c r="W427" s="188"/>
      <c r="X427" s="629"/>
      <c r="Y427" s="315"/>
      <c r="Z427" s="629"/>
      <c r="AA427" s="315"/>
      <c r="AB427" s="315"/>
      <c r="AC427" s="188">
        <f t="shared" si="282"/>
        <v>0</v>
      </c>
      <c r="AD427" s="575" t="e">
        <f t="shared" si="283"/>
        <v>#DIV/0!</v>
      </c>
      <c r="AE427" s="130">
        <v>0</v>
      </c>
      <c r="AF427" s="622"/>
      <c r="AG427" s="188">
        <v>0</v>
      </c>
      <c r="AH427" s="622" t="e">
        <f t="shared" si="279"/>
        <v>#DIV/0!</v>
      </c>
      <c r="AI427" s="315"/>
      <c r="AJ427" s="315"/>
      <c r="AK427" s="188"/>
      <c r="AL427" s="315"/>
      <c r="AM427" s="315"/>
      <c r="AN427" s="315"/>
      <c r="AO427" s="315"/>
      <c r="AP427" s="315"/>
      <c r="AQ427" s="315"/>
      <c r="AR427" s="315"/>
      <c r="AS427" s="315"/>
      <c r="AT427" s="315"/>
      <c r="AU427" s="112">
        <f t="shared" si="273"/>
        <v>91000</v>
      </c>
      <c r="AV427" s="130">
        <f>AX427</f>
        <v>91000</v>
      </c>
      <c r="AW427" s="130">
        <v>0</v>
      </c>
      <c r="AX427" s="130">
        <v>91000</v>
      </c>
      <c r="AY427" s="315"/>
      <c r="AZ427" s="315"/>
      <c r="BA427" s="128">
        <f t="shared" si="285"/>
        <v>0</v>
      </c>
      <c r="BB427" s="315"/>
      <c r="BC427" s="315"/>
      <c r="BD427" s="315"/>
      <c r="BE427" s="130">
        <f t="shared" si="280"/>
        <v>0</v>
      </c>
      <c r="BF427" s="130">
        <f t="shared" si="292"/>
        <v>0</v>
      </c>
      <c r="BG427" s="315"/>
      <c r="BH427" s="315"/>
      <c r="BI427" s="130">
        <f>BK427</f>
        <v>127251.97355</v>
      </c>
      <c r="BJ427" s="130">
        <v>0</v>
      </c>
      <c r="BK427" s="130">
        <v>127251.97355</v>
      </c>
      <c r="BL427" s="315"/>
      <c r="BM427" s="315"/>
      <c r="BN427" s="130">
        <f>BQ427-BK427</f>
        <v>-91000</v>
      </c>
      <c r="BO427" s="130">
        <f>BQ427</f>
        <v>36251.973550000002</v>
      </c>
      <c r="BP427" s="130">
        <v>0</v>
      </c>
      <c r="BQ427" s="130">
        <v>36251.973550000002</v>
      </c>
      <c r="BR427" s="315"/>
      <c r="BS427" s="315"/>
      <c r="BT427" s="315">
        <f t="shared" si="286"/>
        <v>0</v>
      </c>
      <c r="BU427" s="315"/>
      <c r="BV427" s="130">
        <f>BW427</f>
        <v>0</v>
      </c>
      <c r="BW427" s="130">
        <v>0</v>
      </c>
      <c r="BX427" s="130"/>
      <c r="BY427" s="315"/>
      <c r="BZ427" s="315"/>
      <c r="CA427" s="130">
        <f t="shared" si="288"/>
        <v>0</v>
      </c>
      <c r="CB427" s="188"/>
      <c r="CC427" s="259"/>
      <c r="CD427" s="259"/>
      <c r="CE427" s="130">
        <f t="shared" si="289"/>
        <v>0</v>
      </c>
      <c r="CF427" s="188">
        <f t="shared" si="290"/>
        <v>0</v>
      </c>
      <c r="CG427" s="188"/>
      <c r="CH427" s="259">
        <f t="shared" si="281"/>
        <v>0</v>
      </c>
      <c r="CI427" s="259"/>
      <c r="CJ427" s="130"/>
      <c r="CK427" s="130">
        <f>CL427</f>
        <v>0</v>
      </c>
      <c r="CL427" s="130">
        <v>0</v>
      </c>
      <c r="CM427" s="130"/>
      <c r="CN427" s="315"/>
      <c r="CO427" s="315"/>
    </row>
    <row r="428" spans="2:93" s="46" customFormat="1" ht="36.75" hidden="1" customHeight="1" x14ac:dyDescent="0.25">
      <c r="B428" s="206"/>
      <c r="C428" s="124" t="s">
        <v>422</v>
      </c>
      <c r="D428" s="188"/>
      <c r="E428" s="188"/>
      <c r="F428" s="188"/>
      <c r="G428" s="259"/>
      <c r="H428" s="259"/>
      <c r="I428" s="188"/>
      <c r="J428" s="569" t="e">
        <f t="shared" si="272"/>
        <v>#DIV/0!</v>
      </c>
      <c r="K428" s="315"/>
      <c r="L428" s="569"/>
      <c r="M428" s="188"/>
      <c r="N428" s="569"/>
      <c r="O428" s="315"/>
      <c r="P428" s="315"/>
      <c r="Q428" s="315"/>
      <c r="R428" s="315"/>
      <c r="S428" s="188"/>
      <c r="T428" s="315"/>
      <c r="U428" s="130"/>
      <c r="V428" s="629"/>
      <c r="W428" s="188"/>
      <c r="X428" s="629"/>
      <c r="Y428" s="315"/>
      <c r="Z428" s="629"/>
      <c r="AA428" s="315"/>
      <c r="AB428" s="315"/>
      <c r="AC428" s="188">
        <f t="shared" si="282"/>
        <v>0</v>
      </c>
      <c r="AD428" s="575" t="e">
        <f t="shared" si="283"/>
        <v>#DIV/0!</v>
      </c>
      <c r="AE428" s="130"/>
      <c r="AF428" s="622"/>
      <c r="AG428" s="188"/>
      <c r="AH428" s="622"/>
      <c r="AI428" s="315"/>
      <c r="AJ428" s="315"/>
      <c r="AK428" s="188"/>
      <c r="AL428" s="315"/>
      <c r="AM428" s="315"/>
      <c r="AN428" s="315"/>
      <c r="AO428" s="315"/>
      <c r="AP428" s="315"/>
      <c r="AQ428" s="315"/>
      <c r="AR428" s="315"/>
      <c r="AS428" s="315"/>
      <c r="AT428" s="315"/>
      <c r="AU428" s="112">
        <f t="shared" si="273"/>
        <v>0</v>
      </c>
      <c r="AV428" s="130"/>
      <c r="AW428" s="130"/>
      <c r="AX428" s="130"/>
      <c r="AY428" s="315"/>
      <c r="AZ428" s="315"/>
      <c r="BA428" s="128"/>
      <c r="BB428" s="315"/>
      <c r="BC428" s="315"/>
      <c r="BD428" s="315"/>
      <c r="BE428" s="130"/>
      <c r="BF428" s="130"/>
      <c r="BG428" s="315"/>
      <c r="BH428" s="315"/>
      <c r="BI428" s="130">
        <f>BK428</f>
        <v>17748.026450000001</v>
      </c>
      <c r="BJ428" s="130"/>
      <c r="BK428" s="130">
        <v>17748.026450000001</v>
      </c>
      <c r="BL428" s="315"/>
      <c r="BM428" s="315"/>
      <c r="BN428" s="130">
        <f>BQ428-BK428</f>
        <v>0</v>
      </c>
      <c r="BO428" s="130">
        <f>BQ428</f>
        <v>17748.026450000001</v>
      </c>
      <c r="BP428" s="130"/>
      <c r="BQ428" s="130">
        <f>BK428</f>
        <v>17748.026450000001</v>
      </c>
      <c r="BR428" s="315"/>
      <c r="BS428" s="315"/>
      <c r="BT428" s="315"/>
      <c r="BU428" s="315"/>
      <c r="BV428" s="130"/>
      <c r="BW428" s="130"/>
      <c r="BX428" s="130"/>
      <c r="BY428" s="315"/>
      <c r="BZ428" s="315"/>
      <c r="CA428" s="130"/>
      <c r="CB428" s="188"/>
      <c r="CC428" s="259"/>
      <c r="CD428" s="259"/>
      <c r="CE428" s="130"/>
      <c r="CF428" s="188"/>
      <c r="CG428" s="188"/>
      <c r="CH428" s="259"/>
      <c r="CI428" s="259"/>
      <c r="CJ428" s="130"/>
      <c r="CK428" s="130"/>
      <c r="CL428" s="130"/>
      <c r="CM428" s="130"/>
      <c r="CN428" s="315"/>
      <c r="CO428" s="315"/>
    </row>
    <row r="429" spans="2:93" s="46" customFormat="1" ht="117.75" hidden="1" customHeight="1" x14ac:dyDescent="0.25">
      <c r="B429" s="206" t="s">
        <v>199</v>
      </c>
      <c r="C429" s="111" t="s">
        <v>389</v>
      </c>
      <c r="D429" s="193">
        <f>E429+F429+G429+H429</f>
        <v>0</v>
      </c>
      <c r="E429" s="661">
        <f>E431</f>
        <v>0</v>
      </c>
      <c r="F429" s="661"/>
      <c r="G429" s="259"/>
      <c r="H429" s="259"/>
      <c r="I429" s="193">
        <f>M429</f>
        <v>0</v>
      </c>
      <c r="J429" s="569">
        <v>0</v>
      </c>
      <c r="K429" s="315"/>
      <c r="L429" s="569"/>
      <c r="M429" s="193"/>
      <c r="N429" s="569"/>
      <c r="O429" s="315"/>
      <c r="P429" s="315"/>
      <c r="Q429" s="315"/>
      <c r="R429" s="315"/>
      <c r="S429" s="193"/>
      <c r="T429" s="315"/>
      <c r="U429" s="128"/>
      <c r="V429" s="629"/>
      <c r="W429" s="193"/>
      <c r="X429" s="629"/>
      <c r="Y429" s="315"/>
      <c r="Z429" s="629"/>
      <c r="AA429" s="315"/>
      <c r="AB429" s="315"/>
      <c r="AC429" s="193">
        <f t="shared" si="282"/>
        <v>0</v>
      </c>
      <c r="AD429" s="575" t="e">
        <f t="shared" si="283"/>
        <v>#DIV/0!</v>
      </c>
      <c r="AE429" s="128">
        <f>AE431</f>
        <v>0</v>
      </c>
      <c r="AF429" s="622"/>
      <c r="AG429" s="193"/>
      <c r="AH429" s="622" t="e">
        <f t="shared" si="279"/>
        <v>#DIV/0!</v>
      </c>
      <c r="AI429" s="315"/>
      <c r="AJ429" s="315"/>
      <c r="AK429" s="193"/>
      <c r="AL429" s="315"/>
      <c r="AM429" s="315"/>
      <c r="AN429" s="315"/>
      <c r="AO429" s="315"/>
      <c r="AP429" s="315"/>
      <c r="AQ429" s="315"/>
      <c r="AR429" s="315"/>
      <c r="AS429" s="315"/>
      <c r="AT429" s="315"/>
      <c r="AU429" s="112">
        <f t="shared" si="273"/>
        <v>0</v>
      </c>
      <c r="AV429" s="112">
        <f>AW429+AX429+AY429+AZ429</f>
        <v>0</v>
      </c>
      <c r="AW429" s="128">
        <f>AW431</f>
        <v>0</v>
      </c>
      <c r="AX429" s="128"/>
      <c r="AY429" s="315"/>
      <c r="AZ429" s="315"/>
      <c r="BA429" s="128">
        <f t="shared" si="285"/>
        <v>0</v>
      </c>
      <c r="BB429" s="315"/>
      <c r="BC429" s="315"/>
      <c r="BD429" s="315"/>
      <c r="BE429" s="128">
        <f t="shared" si="280"/>
        <v>0</v>
      </c>
      <c r="BF429" s="128">
        <f t="shared" ref="BF429:BF437" si="293">E429</f>
        <v>0</v>
      </c>
      <c r="BG429" s="315"/>
      <c r="BH429" s="315"/>
      <c r="BI429" s="112">
        <f>BJ429+BK429+BL429+BM429</f>
        <v>93000</v>
      </c>
      <c r="BJ429" s="128">
        <f>BJ431</f>
        <v>0</v>
      </c>
      <c r="BK429" s="128">
        <f>BK431</f>
        <v>93000</v>
      </c>
      <c r="BL429" s="315"/>
      <c r="BM429" s="315"/>
      <c r="BN429" s="128"/>
      <c r="BO429" s="112">
        <f>BP429+BQ429+BR429+BS429</f>
        <v>93000</v>
      </c>
      <c r="BP429" s="128">
        <f>BP431</f>
        <v>0</v>
      </c>
      <c r="BQ429" s="128">
        <f>BQ431</f>
        <v>93000</v>
      </c>
      <c r="BR429" s="315"/>
      <c r="BS429" s="315"/>
      <c r="BT429" s="315">
        <f t="shared" si="286"/>
        <v>0</v>
      </c>
      <c r="BU429" s="315"/>
      <c r="BV429" s="112">
        <f>BW429+BX429+BY429+BZ429</f>
        <v>0</v>
      </c>
      <c r="BW429" s="128">
        <f>BW431</f>
        <v>0</v>
      </c>
      <c r="BX429" s="128"/>
      <c r="BY429" s="315"/>
      <c r="BZ429" s="315"/>
      <c r="CA429" s="128">
        <f t="shared" si="288"/>
        <v>0</v>
      </c>
      <c r="CB429" s="431"/>
      <c r="CC429" s="259"/>
      <c r="CD429" s="259"/>
      <c r="CE429" s="128">
        <f t="shared" si="289"/>
        <v>0</v>
      </c>
      <c r="CF429" s="431">
        <f t="shared" si="290"/>
        <v>0</v>
      </c>
      <c r="CG429" s="524"/>
      <c r="CH429" s="259">
        <f t="shared" si="281"/>
        <v>0</v>
      </c>
      <c r="CI429" s="259"/>
      <c r="CJ429" s="128"/>
      <c r="CK429" s="112">
        <f>CL429+CM429+CN429+CO429</f>
        <v>0</v>
      </c>
      <c r="CL429" s="128">
        <f>CL431</f>
        <v>0</v>
      </c>
      <c r="CM429" s="128"/>
      <c r="CN429" s="315"/>
      <c r="CO429" s="315"/>
    </row>
    <row r="430" spans="2:93" s="44" customFormat="1" ht="46.5" hidden="1" customHeight="1" x14ac:dyDescent="0.25">
      <c r="B430" s="432"/>
      <c r="C430" s="111" t="s">
        <v>31</v>
      </c>
      <c r="D430" s="193">
        <f>E430+F430+G430+H430</f>
        <v>0</v>
      </c>
      <c r="E430" s="661">
        <f>E431</f>
        <v>0</v>
      </c>
      <c r="F430" s="661"/>
      <c r="G430" s="276"/>
      <c r="H430" s="276"/>
      <c r="I430" s="193">
        <f t="shared" ref="I430:I495" si="294">M430</f>
        <v>0</v>
      </c>
      <c r="J430" s="569" t="e">
        <f t="shared" ref="J430:J495" si="295">I430/D430</f>
        <v>#DIV/0!</v>
      </c>
      <c r="K430" s="43"/>
      <c r="L430" s="569"/>
      <c r="M430" s="193"/>
      <c r="N430" s="569"/>
      <c r="O430" s="43"/>
      <c r="P430" s="43"/>
      <c r="Q430" s="43"/>
      <c r="R430" s="43"/>
      <c r="S430" s="193"/>
      <c r="T430" s="43"/>
      <c r="U430" s="128"/>
      <c r="V430" s="629"/>
      <c r="W430" s="193"/>
      <c r="X430" s="629"/>
      <c r="Y430" s="43"/>
      <c r="Z430" s="629"/>
      <c r="AA430" s="43"/>
      <c r="AB430" s="43"/>
      <c r="AC430" s="193">
        <f t="shared" si="282"/>
        <v>0</v>
      </c>
      <c r="AD430" s="575" t="e">
        <f t="shared" si="283"/>
        <v>#DIV/0!</v>
      </c>
      <c r="AE430" s="128">
        <f>AE431</f>
        <v>0</v>
      </c>
      <c r="AF430" s="622"/>
      <c r="AG430" s="193"/>
      <c r="AH430" s="622" t="e">
        <f t="shared" si="279"/>
        <v>#DIV/0!</v>
      </c>
      <c r="AI430" s="43"/>
      <c r="AJ430" s="43"/>
      <c r="AK430" s="193"/>
      <c r="AL430" s="43"/>
      <c r="AM430" s="43"/>
      <c r="AN430" s="43"/>
      <c r="AO430" s="43"/>
      <c r="AP430" s="43"/>
      <c r="AQ430" s="43"/>
      <c r="AR430" s="43"/>
      <c r="AS430" s="43"/>
      <c r="AT430" s="43"/>
      <c r="AU430" s="112">
        <f t="shared" ref="AU430:AU495" si="296">AX430-F430</f>
        <v>0</v>
      </c>
      <c r="AV430" s="112">
        <f>AW430+AX430+AY430+AZ430</f>
        <v>0</v>
      </c>
      <c r="AW430" s="128">
        <f>AW431</f>
        <v>0</v>
      </c>
      <c r="AX430" s="128"/>
      <c r="AY430" s="43"/>
      <c r="AZ430" s="43"/>
      <c r="BA430" s="128">
        <f t="shared" si="285"/>
        <v>0</v>
      </c>
      <c r="BB430" s="43"/>
      <c r="BC430" s="43"/>
      <c r="BD430" s="43"/>
      <c r="BE430" s="128">
        <f>BF430+BG430+BH430</f>
        <v>0</v>
      </c>
      <c r="BF430" s="128">
        <f t="shared" si="293"/>
        <v>0</v>
      </c>
      <c r="BG430" s="43"/>
      <c r="BH430" s="43"/>
      <c r="BI430" s="112">
        <f>BJ430+BK430+BL430+BM430</f>
        <v>93000</v>
      </c>
      <c r="BJ430" s="128">
        <f>BJ431</f>
        <v>0</v>
      </c>
      <c r="BK430" s="128">
        <f>BK431</f>
        <v>93000</v>
      </c>
      <c r="BL430" s="43"/>
      <c r="BM430" s="43"/>
      <c r="BN430" s="128">
        <f>BO430+BP430+BQ430</f>
        <v>186000</v>
      </c>
      <c r="BO430" s="112">
        <f>BP430+BQ430+BR430+BS430</f>
        <v>93000</v>
      </c>
      <c r="BP430" s="128">
        <f>BP431</f>
        <v>0</v>
      </c>
      <c r="BQ430" s="128">
        <f>BQ431</f>
        <v>93000</v>
      </c>
      <c r="BR430" s="43"/>
      <c r="BS430" s="43"/>
      <c r="BT430" s="43">
        <f>BL430</f>
        <v>0</v>
      </c>
      <c r="BU430" s="43"/>
      <c r="BV430" s="112">
        <f>BW430+BX430+BY430+BZ430</f>
        <v>0</v>
      </c>
      <c r="BW430" s="128">
        <f>BW431</f>
        <v>0</v>
      </c>
      <c r="BX430" s="128"/>
      <c r="BY430" s="43"/>
      <c r="BZ430" s="43"/>
      <c r="CA430" s="128">
        <f>CB430+CC430+CD430</f>
        <v>0</v>
      </c>
      <c r="CB430" s="431"/>
      <c r="CC430" s="276"/>
      <c r="CD430" s="276"/>
      <c r="CE430" s="128">
        <f>CF430+CH430+CI430</f>
        <v>0</v>
      </c>
      <c r="CF430" s="431">
        <f>BW430</f>
        <v>0</v>
      </c>
      <c r="CG430" s="524"/>
      <c r="CH430" s="276">
        <f>BY430</f>
        <v>0</v>
      </c>
      <c r="CI430" s="276"/>
      <c r="CJ430" s="128"/>
      <c r="CK430" s="112">
        <f>CL430+CM430+CN430+CO430</f>
        <v>0</v>
      </c>
      <c r="CL430" s="128">
        <f>CL431</f>
        <v>0</v>
      </c>
      <c r="CM430" s="128"/>
      <c r="CN430" s="43"/>
      <c r="CO430" s="43"/>
    </row>
    <row r="431" spans="2:93" s="46" customFormat="1" ht="36.75" hidden="1" customHeight="1" x14ac:dyDescent="0.25">
      <c r="B431" s="206"/>
      <c r="C431" s="124" t="s">
        <v>39</v>
      </c>
      <c r="D431" s="188">
        <f>E431</f>
        <v>0</v>
      </c>
      <c r="E431" s="188">
        <v>0</v>
      </c>
      <c r="F431" s="188"/>
      <c r="G431" s="259"/>
      <c r="H431" s="259"/>
      <c r="I431" s="188">
        <f t="shared" si="294"/>
        <v>0</v>
      </c>
      <c r="J431" s="569" t="e">
        <f t="shared" si="295"/>
        <v>#DIV/0!</v>
      </c>
      <c r="K431" s="315"/>
      <c r="L431" s="569"/>
      <c r="M431" s="188"/>
      <c r="N431" s="569"/>
      <c r="O431" s="315"/>
      <c r="P431" s="315"/>
      <c r="Q431" s="315"/>
      <c r="R431" s="315"/>
      <c r="S431" s="188"/>
      <c r="T431" s="315"/>
      <c r="U431" s="130"/>
      <c r="V431" s="629"/>
      <c r="W431" s="188"/>
      <c r="X431" s="629"/>
      <c r="Y431" s="315"/>
      <c r="Z431" s="629"/>
      <c r="AA431" s="315"/>
      <c r="AB431" s="315"/>
      <c r="AC431" s="188">
        <f t="shared" si="282"/>
        <v>0</v>
      </c>
      <c r="AD431" s="575" t="e">
        <f t="shared" si="283"/>
        <v>#DIV/0!</v>
      </c>
      <c r="AE431" s="130">
        <v>0</v>
      </c>
      <c r="AF431" s="622"/>
      <c r="AG431" s="188"/>
      <c r="AH431" s="622" t="e">
        <f t="shared" si="279"/>
        <v>#DIV/0!</v>
      </c>
      <c r="AI431" s="315"/>
      <c r="AJ431" s="315"/>
      <c r="AK431" s="188"/>
      <c r="AL431" s="315"/>
      <c r="AM431" s="315"/>
      <c r="AN431" s="315"/>
      <c r="AO431" s="315"/>
      <c r="AP431" s="315"/>
      <c r="AQ431" s="315"/>
      <c r="AR431" s="315"/>
      <c r="AS431" s="315"/>
      <c r="AT431" s="315"/>
      <c r="AU431" s="112">
        <f t="shared" si="296"/>
        <v>0</v>
      </c>
      <c r="AV431" s="130">
        <f>AW431</f>
        <v>0</v>
      </c>
      <c r="AW431" s="130">
        <v>0</v>
      </c>
      <c r="AX431" s="130"/>
      <c r="AY431" s="315"/>
      <c r="AZ431" s="315"/>
      <c r="BA431" s="128">
        <f t="shared" si="285"/>
        <v>0</v>
      </c>
      <c r="BB431" s="315"/>
      <c r="BC431" s="315"/>
      <c r="BD431" s="315"/>
      <c r="BE431" s="130">
        <f t="shared" si="280"/>
        <v>0</v>
      </c>
      <c r="BF431" s="130">
        <f t="shared" si="293"/>
        <v>0</v>
      </c>
      <c r="BG431" s="315"/>
      <c r="BH431" s="315"/>
      <c r="BI431" s="130">
        <f>BK431</f>
        <v>93000</v>
      </c>
      <c r="BJ431" s="130">
        <v>0</v>
      </c>
      <c r="BK431" s="130">
        <v>93000</v>
      </c>
      <c r="BL431" s="315"/>
      <c r="BM431" s="315"/>
      <c r="BN431" s="130">
        <f>BO431+BP431+BQ431</f>
        <v>186000</v>
      </c>
      <c r="BO431" s="130">
        <f>BQ431</f>
        <v>93000</v>
      </c>
      <c r="BP431" s="130">
        <v>0</v>
      </c>
      <c r="BQ431" s="130">
        <v>93000</v>
      </c>
      <c r="BR431" s="315"/>
      <c r="BS431" s="315"/>
      <c r="BT431" s="315">
        <f t="shared" si="286"/>
        <v>0</v>
      </c>
      <c r="BU431" s="315"/>
      <c r="BV431" s="130">
        <f>BW431</f>
        <v>0</v>
      </c>
      <c r="BW431" s="130">
        <v>0</v>
      </c>
      <c r="BX431" s="130"/>
      <c r="BY431" s="315"/>
      <c r="BZ431" s="315"/>
      <c r="CA431" s="130">
        <f t="shared" si="288"/>
        <v>0</v>
      </c>
      <c r="CB431" s="188"/>
      <c r="CC431" s="259"/>
      <c r="CD431" s="259"/>
      <c r="CE431" s="130">
        <f t="shared" si="289"/>
        <v>0</v>
      </c>
      <c r="CF431" s="188">
        <f t="shared" si="290"/>
        <v>0</v>
      </c>
      <c r="CG431" s="188"/>
      <c r="CH431" s="259">
        <f t="shared" si="281"/>
        <v>0</v>
      </c>
      <c r="CI431" s="259"/>
      <c r="CJ431" s="130"/>
      <c r="CK431" s="130">
        <f>CL431</f>
        <v>0</v>
      </c>
      <c r="CL431" s="130">
        <v>0</v>
      </c>
      <c r="CM431" s="130"/>
      <c r="CN431" s="315"/>
      <c r="CO431" s="315"/>
    </row>
    <row r="432" spans="2:93" s="46" customFormat="1" ht="148.5" hidden="1" customHeight="1" x14ac:dyDescent="0.25">
      <c r="B432" s="206" t="s">
        <v>199</v>
      </c>
      <c r="C432" s="111" t="s">
        <v>257</v>
      </c>
      <c r="D432" s="193">
        <f>E432+F432+G432+H432</f>
        <v>0</v>
      </c>
      <c r="E432" s="661">
        <v>0</v>
      </c>
      <c r="F432" s="661">
        <f>F433</f>
        <v>0</v>
      </c>
      <c r="G432" s="259"/>
      <c r="H432" s="259"/>
      <c r="I432" s="193">
        <f t="shared" si="294"/>
        <v>0</v>
      </c>
      <c r="J432" s="569">
        <v>0</v>
      </c>
      <c r="K432" s="315"/>
      <c r="L432" s="569"/>
      <c r="M432" s="193">
        <v>0</v>
      </c>
      <c r="N432" s="569"/>
      <c r="O432" s="315"/>
      <c r="P432" s="315"/>
      <c r="Q432" s="315"/>
      <c r="R432" s="315"/>
      <c r="S432" s="193"/>
      <c r="T432" s="315"/>
      <c r="U432" s="128"/>
      <c r="V432" s="629"/>
      <c r="W432" s="193"/>
      <c r="X432" s="629"/>
      <c r="Y432" s="315"/>
      <c r="Z432" s="629"/>
      <c r="AA432" s="315"/>
      <c r="AB432" s="315"/>
      <c r="AC432" s="193">
        <f t="shared" si="282"/>
        <v>0</v>
      </c>
      <c r="AD432" s="575" t="e">
        <f t="shared" si="283"/>
        <v>#DIV/0!</v>
      </c>
      <c r="AE432" s="128">
        <v>0</v>
      </c>
      <c r="AF432" s="622"/>
      <c r="AG432" s="193"/>
      <c r="AH432" s="622" t="e">
        <f t="shared" si="279"/>
        <v>#DIV/0!</v>
      </c>
      <c r="AI432" s="315"/>
      <c r="AJ432" s="315"/>
      <c r="AK432" s="193"/>
      <c r="AL432" s="315"/>
      <c r="AM432" s="315"/>
      <c r="AN432" s="315"/>
      <c r="AO432" s="315"/>
      <c r="AP432" s="315"/>
      <c r="AQ432" s="315"/>
      <c r="AR432" s="315"/>
      <c r="AS432" s="315"/>
      <c r="AT432" s="315"/>
      <c r="AU432" s="112">
        <f t="shared" si="296"/>
        <v>48500</v>
      </c>
      <c r="AV432" s="112">
        <f>AW432+AX432+AY432+AZ432</f>
        <v>48500</v>
      </c>
      <c r="AW432" s="128">
        <v>0</v>
      </c>
      <c r="AX432" s="128">
        <v>48500</v>
      </c>
      <c r="AY432" s="315"/>
      <c r="AZ432" s="315"/>
      <c r="BA432" s="128">
        <f t="shared" si="285"/>
        <v>0</v>
      </c>
      <c r="BB432" s="315"/>
      <c r="BC432" s="315"/>
      <c r="BD432" s="315"/>
      <c r="BE432" s="128">
        <f t="shared" si="280"/>
        <v>0</v>
      </c>
      <c r="BF432" s="128">
        <f t="shared" si="293"/>
        <v>0</v>
      </c>
      <c r="BG432" s="315"/>
      <c r="BH432" s="315"/>
      <c r="BI432" s="112">
        <f>BJ432+BK432+BL432+BM432</f>
        <v>97000</v>
      </c>
      <c r="BJ432" s="128">
        <f>BJ434</f>
        <v>0</v>
      </c>
      <c r="BK432" s="128">
        <f>BK434</f>
        <v>97000</v>
      </c>
      <c r="BL432" s="315"/>
      <c r="BM432" s="315"/>
      <c r="BN432" s="128"/>
      <c r="BO432" s="112">
        <f>BP432+BQ432+BR432+BS432</f>
        <v>97000</v>
      </c>
      <c r="BP432" s="128">
        <f>BP434</f>
        <v>0</v>
      </c>
      <c r="BQ432" s="128">
        <f>BQ434</f>
        <v>97000</v>
      </c>
      <c r="BR432" s="315"/>
      <c r="BS432" s="315"/>
      <c r="BT432" s="315">
        <f t="shared" si="286"/>
        <v>0</v>
      </c>
      <c r="BU432" s="315"/>
      <c r="BV432" s="112">
        <f>BW432+BX432+BY432+BZ432</f>
        <v>0</v>
      </c>
      <c r="BW432" s="128">
        <f>BW434</f>
        <v>0</v>
      </c>
      <c r="BX432" s="128"/>
      <c r="BY432" s="315"/>
      <c r="BZ432" s="315"/>
      <c r="CA432" s="128">
        <f t="shared" si="288"/>
        <v>0</v>
      </c>
      <c r="CB432" s="431"/>
      <c r="CC432" s="259"/>
      <c r="CD432" s="259"/>
      <c r="CE432" s="128">
        <f t="shared" si="289"/>
        <v>0</v>
      </c>
      <c r="CF432" s="431">
        <f t="shared" si="290"/>
        <v>0</v>
      </c>
      <c r="CG432" s="524"/>
      <c r="CH432" s="259">
        <f t="shared" si="281"/>
        <v>0</v>
      </c>
      <c r="CI432" s="259"/>
      <c r="CJ432" s="128"/>
      <c r="CK432" s="112">
        <f>CL432+CM432+CN432+CO432</f>
        <v>0</v>
      </c>
      <c r="CL432" s="128">
        <f>CL434</f>
        <v>0</v>
      </c>
      <c r="CM432" s="128"/>
      <c r="CN432" s="315"/>
      <c r="CO432" s="315"/>
    </row>
    <row r="433" spans="2:93" s="44" customFormat="1" ht="46.5" hidden="1" customHeight="1" x14ac:dyDescent="0.25">
      <c r="B433" s="432"/>
      <c r="C433" s="111" t="s">
        <v>31</v>
      </c>
      <c r="D433" s="193">
        <f>E433+F433+G433+H433</f>
        <v>0</v>
      </c>
      <c r="E433" s="661"/>
      <c r="F433" s="800">
        <f>F434</f>
        <v>0</v>
      </c>
      <c r="G433" s="276"/>
      <c r="H433" s="276"/>
      <c r="I433" s="193">
        <f t="shared" si="294"/>
        <v>0</v>
      </c>
      <c r="J433" s="569" t="e">
        <f t="shared" si="295"/>
        <v>#DIV/0!</v>
      </c>
      <c r="K433" s="43"/>
      <c r="L433" s="569"/>
      <c r="M433" s="193"/>
      <c r="N433" s="569"/>
      <c r="O433" s="43"/>
      <c r="P433" s="43"/>
      <c r="Q433" s="43"/>
      <c r="R433" s="43"/>
      <c r="S433" s="193"/>
      <c r="T433" s="43"/>
      <c r="U433" s="128"/>
      <c r="V433" s="629"/>
      <c r="W433" s="193"/>
      <c r="X433" s="629"/>
      <c r="Y433" s="43"/>
      <c r="Z433" s="629"/>
      <c r="AA433" s="43"/>
      <c r="AB433" s="43"/>
      <c r="AC433" s="193">
        <f t="shared" si="282"/>
        <v>0</v>
      </c>
      <c r="AD433" s="575" t="e">
        <f t="shared" si="283"/>
        <v>#DIV/0!</v>
      </c>
      <c r="AE433" s="128">
        <f>AE434</f>
        <v>0</v>
      </c>
      <c r="AF433" s="622"/>
      <c r="AG433" s="193"/>
      <c r="AH433" s="622" t="e">
        <f t="shared" si="279"/>
        <v>#DIV/0!</v>
      </c>
      <c r="AI433" s="43"/>
      <c r="AJ433" s="43"/>
      <c r="AK433" s="193"/>
      <c r="AL433" s="43"/>
      <c r="AM433" s="43"/>
      <c r="AN433" s="43"/>
      <c r="AO433" s="43"/>
      <c r="AP433" s="43"/>
      <c r="AQ433" s="43"/>
      <c r="AR433" s="43"/>
      <c r="AS433" s="43"/>
      <c r="AT433" s="43"/>
      <c r="AU433" s="112">
        <f t="shared" si="296"/>
        <v>0</v>
      </c>
      <c r="AV433" s="112">
        <f>AW433+AX433+AY433+AZ433</f>
        <v>0</v>
      </c>
      <c r="AW433" s="128">
        <f>AW434</f>
        <v>0</v>
      </c>
      <c r="AX433" s="128"/>
      <c r="AY433" s="43"/>
      <c r="AZ433" s="43"/>
      <c r="BA433" s="128">
        <f>BB433+BC433+BD433</f>
        <v>0</v>
      </c>
      <c r="BB433" s="43"/>
      <c r="BC433" s="43"/>
      <c r="BD433" s="43"/>
      <c r="BE433" s="128">
        <f t="shared" si="280"/>
        <v>0</v>
      </c>
      <c r="BF433" s="128">
        <f t="shared" si="293"/>
        <v>0</v>
      </c>
      <c r="BG433" s="43"/>
      <c r="BH433" s="43"/>
      <c r="BI433" s="112">
        <f>BJ433+BK433+BL433+BM433</f>
        <v>97000</v>
      </c>
      <c r="BJ433" s="128">
        <f>BJ434</f>
        <v>0</v>
      </c>
      <c r="BK433" s="128">
        <f>BK434</f>
        <v>97000</v>
      </c>
      <c r="BL433" s="43"/>
      <c r="BM433" s="43"/>
      <c r="BN433" s="128"/>
      <c r="BO433" s="112">
        <f>BP433+BQ433+BR433+BS433</f>
        <v>97000</v>
      </c>
      <c r="BP433" s="128">
        <f>BP434</f>
        <v>0</v>
      </c>
      <c r="BQ433" s="128">
        <f>BQ434</f>
        <v>97000</v>
      </c>
      <c r="BR433" s="43"/>
      <c r="BS433" s="43"/>
      <c r="BT433" s="43">
        <f t="shared" si="286"/>
        <v>0</v>
      </c>
      <c r="BU433" s="43"/>
      <c r="BV433" s="112">
        <f>BW433+BX433+BY433+BZ433</f>
        <v>0</v>
      </c>
      <c r="BW433" s="128">
        <f>BW434</f>
        <v>0</v>
      </c>
      <c r="BX433" s="128"/>
      <c r="BY433" s="43"/>
      <c r="BZ433" s="43"/>
      <c r="CA433" s="128">
        <f t="shared" si="288"/>
        <v>0</v>
      </c>
      <c r="CB433" s="431"/>
      <c r="CC433" s="276"/>
      <c r="CD433" s="276"/>
      <c r="CE433" s="128">
        <f t="shared" si="289"/>
        <v>0</v>
      </c>
      <c r="CF433" s="431">
        <f t="shared" si="290"/>
        <v>0</v>
      </c>
      <c r="CG433" s="524"/>
      <c r="CH433" s="276">
        <f t="shared" si="281"/>
        <v>0</v>
      </c>
      <c r="CI433" s="276"/>
      <c r="CJ433" s="128"/>
      <c r="CK433" s="112">
        <f>CL433+CM433+CN433+CO433</f>
        <v>0</v>
      </c>
      <c r="CL433" s="128">
        <f>CL434</f>
        <v>0</v>
      </c>
      <c r="CM433" s="128"/>
      <c r="CN433" s="43"/>
      <c r="CO433" s="43"/>
    </row>
    <row r="434" spans="2:93" s="46" customFormat="1" ht="36.75" hidden="1" customHeight="1" x14ac:dyDescent="0.25">
      <c r="B434" s="206"/>
      <c r="C434" s="124" t="s">
        <v>39</v>
      </c>
      <c r="D434" s="188">
        <v>0</v>
      </c>
      <c r="F434" s="188">
        <v>0</v>
      </c>
      <c r="G434" s="259"/>
      <c r="H434" s="259"/>
      <c r="I434" s="188">
        <f t="shared" si="294"/>
        <v>0</v>
      </c>
      <c r="J434" s="569" t="e">
        <f t="shared" si="295"/>
        <v>#DIV/0!</v>
      </c>
      <c r="K434" s="315"/>
      <c r="L434" s="569"/>
      <c r="M434" s="188"/>
      <c r="N434" s="569"/>
      <c r="O434" s="315"/>
      <c r="P434" s="315"/>
      <c r="Q434" s="315"/>
      <c r="R434" s="315"/>
      <c r="S434" s="188"/>
      <c r="T434" s="315"/>
      <c r="U434" s="130"/>
      <c r="V434" s="629"/>
      <c r="W434" s="188"/>
      <c r="X434" s="629"/>
      <c r="Y434" s="315"/>
      <c r="Z434" s="629"/>
      <c r="AA434" s="315"/>
      <c r="AB434" s="315"/>
      <c r="AC434" s="188">
        <f t="shared" si="282"/>
        <v>0</v>
      </c>
      <c r="AD434" s="575" t="e">
        <f t="shared" si="283"/>
        <v>#DIV/0!</v>
      </c>
      <c r="AE434" s="130">
        <v>0</v>
      </c>
      <c r="AF434" s="622"/>
      <c r="AG434" s="188"/>
      <c r="AH434" s="622">
        <v>0</v>
      </c>
      <c r="AI434" s="315"/>
      <c r="AJ434" s="315"/>
      <c r="AK434" s="188"/>
      <c r="AL434" s="315"/>
      <c r="AM434" s="315"/>
      <c r="AN434" s="315"/>
      <c r="AO434" s="315"/>
      <c r="AP434" s="315"/>
      <c r="AQ434" s="315"/>
      <c r="AR434" s="315"/>
      <c r="AS434" s="315"/>
      <c r="AT434" s="315"/>
      <c r="AU434" s="112" t="e">
        <f>AX434-#REF!</f>
        <v>#REF!</v>
      </c>
      <c r="AV434" s="130">
        <f>AW434</f>
        <v>0</v>
      </c>
      <c r="AW434" s="130">
        <v>0</v>
      </c>
      <c r="AX434" s="130"/>
      <c r="AY434" s="315"/>
      <c r="AZ434" s="315"/>
      <c r="BA434" s="128">
        <f t="shared" si="285"/>
        <v>0</v>
      </c>
      <c r="BB434" s="315"/>
      <c r="BC434" s="315"/>
      <c r="BD434" s="315"/>
      <c r="BE434" s="130">
        <f t="shared" si="280"/>
        <v>0</v>
      </c>
      <c r="BF434" s="130">
        <f>F434</f>
        <v>0</v>
      </c>
      <c r="BG434" s="315"/>
      <c r="BH434" s="315"/>
      <c r="BI434" s="130">
        <f>BK434</f>
        <v>97000</v>
      </c>
      <c r="BJ434" s="130">
        <v>0</v>
      </c>
      <c r="BK434" s="130">
        <v>97000</v>
      </c>
      <c r="BL434" s="315"/>
      <c r="BM434" s="315"/>
      <c r="BN434" s="130"/>
      <c r="BO434" s="130">
        <f>BQ434</f>
        <v>97000</v>
      </c>
      <c r="BP434" s="130">
        <v>0</v>
      </c>
      <c r="BQ434" s="130">
        <v>97000</v>
      </c>
      <c r="BR434" s="315"/>
      <c r="BS434" s="315"/>
      <c r="BT434" s="315">
        <f t="shared" si="286"/>
        <v>0</v>
      </c>
      <c r="BU434" s="315"/>
      <c r="BV434" s="130">
        <f>BW434</f>
        <v>0</v>
      </c>
      <c r="BW434" s="130">
        <v>0</v>
      </c>
      <c r="BX434" s="130"/>
      <c r="BY434" s="315"/>
      <c r="BZ434" s="315"/>
      <c r="CA434" s="130">
        <f t="shared" si="288"/>
        <v>0</v>
      </c>
      <c r="CB434" s="188"/>
      <c r="CC434" s="259"/>
      <c r="CD434" s="259"/>
      <c r="CE434" s="130">
        <f t="shared" si="289"/>
        <v>0</v>
      </c>
      <c r="CF434" s="188">
        <f t="shared" si="290"/>
        <v>0</v>
      </c>
      <c r="CG434" s="188"/>
      <c r="CH434" s="259">
        <f t="shared" si="281"/>
        <v>0</v>
      </c>
      <c r="CI434" s="259"/>
      <c r="CJ434" s="130"/>
      <c r="CK434" s="130">
        <f>CL434</f>
        <v>0</v>
      </c>
      <c r="CL434" s="130">
        <v>0</v>
      </c>
      <c r="CM434" s="130"/>
      <c r="CN434" s="315"/>
      <c r="CO434" s="315"/>
    </row>
    <row r="435" spans="2:93" s="46" customFormat="1" ht="156" hidden="1" customHeight="1" x14ac:dyDescent="0.25">
      <c r="B435" s="206" t="s">
        <v>201</v>
      </c>
      <c r="C435" s="111" t="s">
        <v>259</v>
      </c>
      <c r="D435" s="193">
        <f>E435+F435+G435+H435</f>
        <v>0</v>
      </c>
      <c r="E435" s="661">
        <v>0</v>
      </c>
      <c r="F435" s="661"/>
      <c r="G435" s="259"/>
      <c r="H435" s="259"/>
      <c r="I435" s="193">
        <f t="shared" si="294"/>
        <v>0</v>
      </c>
      <c r="J435" s="569">
        <v>0</v>
      </c>
      <c r="K435" s="315"/>
      <c r="L435" s="569"/>
      <c r="M435" s="193"/>
      <c r="N435" s="569"/>
      <c r="O435" s="315"/>
      <c r="P435" s="315"/>
      <c r="Q435" s="315"/>
      <c r="R435" s="315"/>
      <c r="S435" s="193"/>
      <c r="T435" s="315"/>
      <c r="U435" s="128"/>
      <c r="V435" s="629"/>
      <c r="W435" s="193"/>
      <c r="X435" s="629"/>
      <c r="Y435" s="315"/>
      <c r="Z435" s="629"/>
      <c r="AA435" s="315"/>
      <c r="AB435" s="315"/>
      <c r="AC435" s="193">
        <f t="shared" si="282"/>
        <v>0</v>
      </c>
      <c r="AD435" s="575" t="e">
        <f t="shared" si="283"/>
        <v>#DIV/0!</v>
      </c>
      <c r="AE435" s="128">
        <v>0</v>
      </c>
      <c r="AF435" s="622"/>
      <c r="AG435" s="193"/>
      <c r="AH435" s="622" t="e">
        <f t="shared" si="279"/>
        <v>#DIV/0!</v>
      </c>
      <c r="AI435" s="315"/>
      <c r="AJ435" s="315"/>
      <c r="AK435" s="193"/>
      <c r="AL435" s="315"/>
      <c r="AM435" s="315"/>
      <c r="AN435" s="315"/>
      <c r="AO435" s="315"/>
      <c r="AP435" s="315"/>
      <c r="AQ435" s="315"/>
      <c r="AR435" s="315"/>
      <c r="AS435" s="315"/>
      <c r="AT435" s="315"/>
      <c r="AU435" s="112">
        <f t="shared" si="296"/>
        <v>0</v>
      </c>
      <c r="AV435" s="112">
        <f>AW435+AX435+AY435+AZ435</f>
        <v>0</v>
      </c>
      <c r="AW435" s="128">
        <v>0</v>
      </c>
      <c r="AX435" s="128"/>
      <c r="AY435" s="315"/>
      <c r="AZ435" s="315"/>
      <c r="BA435" s="128">
        <f t="shared" si="285"/>
        <v>0</v>
      </c>
      <c r="BB435" s="315"/>
      <c r="BC435" s="315"/>
      <c r="BD435" s="315"/>
      <c r="BE435" s="128">
        <f t="shared" si="280"/>
        <v>0</v>
      </c>
      <c r="BF435" s="128">
        <f t="shared" si="293"/>
        <v>0</v>
      </c>
      <c r="BG435" s="315"/>
      <c r="BH435" s="315"/>
      <c r="BI435" s="112">
        <f>BJ435+BK435+BL435+BM435</f>
        <v>80000</v>
      </c>
      <c r="BJ435" s="128">
        <f>BJ437</f>
        <v>0</v>
      </c>
      <c r="BK435" s="128">
        <f>BK437</f>
        <v>80000</v>
      </c>
      <c r="BL435" s="315"/>
      <c r="BM435" s="315"/>
      <c r="BN435" s="128">
        <f>BN436</f>
        <v>-80000</v>
      </c>
      <c r="BO435" s="112">
        <f>BP435+BQ435+BR435+BS435</f>
        <v>0</v>
      </c>
      <c r="BP435" s="128">
        <f>BP437</f>
        <v>0</v>
      </c>
      <c r="BQ435" s="128">
        <f>BQ437</f>
        <v>0</v>
      </c>
      <c r="BR435" s="315"/>
      <c r="BS435" s="315"/>
      <c r="BT435" s="315">
        <f t="shared" si="286"/>
        <v>0</v>
      </c>
      <c r="BU435" s="315"/>
      <c r="BV435" s="112">
        <f>BW435+BX435+BY435+BZ435</f>
        <v>0</v>
      </c>
      <c r="BW435" s="128">
        <f>BW437</f>
        <v>0</v>
      </c>
      <c r="BX435" s="128"/>
      <c r="BY435" s="315"/>
      <c r="BZ435" s="315"/>
      <c r="CA435" s="128">
        <f t="shared" si="288"/>
        <v>0</v>
      </c>
      <c r="CB435" s="431"/>
      <c r="CC435" s="259"/>
      <c r="CD435" s="259"/>
      <c r="CE435" s="128">
        <f t="shared" si="289"/>
        <v>0</v>
      </c>
      <c r="CF435" s="431">
        <f t="shared" si="290"/>
        <v>0</v>
      </c>
      <c r="CG435" s="524"/>
      <c r="CH435" s="259">
        <f t="shared" si="281"/>
        <v>0</v>
      </c>
      <c r="CI435" s="259"/>
      <c r="CJ435" s="128"/>
      <c r="CK435" s="112">
        <f>CL435+CM435+CN435+CO435</f>
        <v>0</v>
      </c>
      <c r="CL435" s="128">
        <f>CL437</f>
        <v>0</v>
      </c>
      <c r="CM435" s="128"/>
      <c r="CN435" s="315"/>
      <c r="CO435" s="315"/>
    </row>
    <row r="436" spans="2:93" s="44" customFormat="1" ht="46.5" hidden="1" customHeight="1" x14ac:dyDescent="0.25">
      <c r="B436" s="432"/>
      <c r="C436" s="111" t="s">
        <v>31</v>
      </c>
      <c r="D436" s="193">
        <f>E436+F436+G436+H436</f>
        <v>0</v>
      </c>
      <c r="E436" s="661">
        <f>E437</f>
        <v>0</v>
      </c>
      <c r="F436" s="661"/>
      <c r="G436" s="276"/>
      <c r="H436" s="276"/>
      <c r="I436" s="193">
        <f t="shared" si="294"/>
        <v>0</v>
      </c>
      <c r="J436" s="569" t="e">
        <f t="shared" si="295"/>
        <v>#DIV/0!</v>
      </c>
      <c r="K436" s="43"/>
      <c r="L436" s="569"/>
      <c r="M436" s="193"/>
      <c r="N436" s="569"/>
      <c r="O436" s="43"/>
      <c r="P436" s="43"/>
      <c r="Q436" s="43"/>
      <c r="R436" s="43"/>
      <c r="S436" s="193"/>
      <c r="T436" s="43"/>
      <c r="U436" s="128"/>
      <c r="V436" s="629"/>
      <c r="W436" s="193"/>
      <c r="X436" s="629"/>
      <c r="Y436" s="43"/>
      <c r="Z436" s="629"/>
      <c r="AA436" s="43"/>
      <c r="AB436" s="43"/>
      <c r="AC436" s="193">
        <f t="shared" si="282"/>
        <v>0</v>
      </c>
      <c r="AD436" s="575" t="e">
        <f t="shared" si="283"/>
        <v>#DIV/0!</v>
      </c>
      <c r="AE436" s="128">
        <f>AE437</f>
        <v>0</v>
      </c>
      <c r="AF436" s="622"/>
      <c r="AG436" s="193"/>
      <c r="AH436" s="622" t="e">
        <f t="shared" si="279"/>
        <v>#DIV/0!</v>
      </c>
      <c r="AI436" s="43"/>
      <c r="AJ436" s="43"/>
      <c r="AK436" s="193"/>
      <c r="AL436" s="43"/>
      <c r="AM436" s="43"/>
      <c r="AN436" s="43"/>
      <c r="AO436" s="43"/>
      <c r="AP436" s="43"/>
      <c r="AQ436" s="43"/>
      <c r="AR436" s="43"/>
      <c r="AS436" s="43"/>
      <c r="AT436" s="43"/>
      <c r="AU436" s="112">
        <f t="shared" si="296"/>
        <v>0</v>
      </c>
      <c r="AV436" s="112">
        <f>AW436+AX436+AY436+AZ436</f>
        <v>0</v>
      </c>
      <c r="AW436" s="128">
        <f>AW437</f>
        <v>0</v>
      </c>
      <c r="AX436" s="128"/>
      <c r="AY436" s="43"/>
      <c r="AZ436" s="43"/>
      <c r="BA436" s="128">
        <f>BB436+BC436+BD436</f>
        <v>0</v>
      </c>
      <c r="BB436" s="43"/>
      <c r="BC436" s="43"/>
      <c r="BD436" s="43"/>
      <c r="BE436" s="128">
        <f t="shared" si="280"/>
        <v>0</v>
      </c>
      <c r="BF436" s="128">
        <f t="shared" si="293"/>
        <v>0</v>
      </c>
      <c r="BG436" s="43"/>
      <c r="BH436" s="43"/>
      <c r="BI436" s="112">
        <f>BJ436+BK436+BL436+BM436</f>
        <v>80000</v>
      </c>
      <c r="BJ436" s="128">
        <f>BJ437</f>
        <v>0</v>
      </c>
      <c r="BK436" s="128">
        <f>BK437</f>
        <v>80000</v>
      </c>
      <c r="BL436" s="43"/>
      <c r="BM436" s="43"/>
      <c r="BN436" s="128">
        <f>BN437</f>
        <v>-80000</v>
      </c>
      <c r="BO436" s="112">
        <f>BP436+BQ436+BR436+BS436</f>
        <v>0</v>
      </c>
      <c r="BP436" s="128">
        <f>BP437</f>
        <v>0</v>
      </c>
      <c r="BQ436" s="128">
        <f>BQ437</f>
        <v>0</v>
      </c>
      <c r="BR436" s="43"/>
      <c r="BS436" s="43"/>
      <c r="BT436" s="43">
        <f t="shared" si="286"/>
        <v>0</v>
      </c>
      <c r="BU436" s="43"/>
      <c r="BV436" s="112">
        <f>BW436+BX436+BY436+BZ436</f>
        <v>0</v>
      </c>
      <c r="BW436" s="128">
        <f>BW437</f>
        <v>0</v>
      </c>
      <c r="BX436" s="128"/>
      <c r="BY436" s="43"/>
      <c r="BZ436" s="43"/>
      <c r="CA436" s="128">
        <f t="shared" si="288"/>
        <v>0</v>
      </c>
      <c r="CB436" s="431"/>
      <c r="CC436" s="276"/>
      <c r="CD436" s="276"/>
      <c r="CE436" s="128">
        <f t="shared" si="289"/>
        <v>0</v>
      </c>
      <c r="CF436" s="431">
        <f t="shared" si="290"/>
        <v>0</v>
      </c>
      <c r="CG436" s="524"/>
      <c r="CH436" s="276">
        <f t="shared" si="281"/>
        <v>0</v>
      </c>
      <c r="CI436" s="276"/>
      <c r="CJ436" s="128"/>
      <c r="CK436" s="112">
        <f>CL436+CM436+CN436+CO436</f>
        <v>0</v>
      </c>
      <c r="CL436" s="128">
        <f>CL437</f>
        <v>0</v>
      </c>
      <c r="CM436" s="128"/>
      <c r="CN436" s="43"/>
      <c r="CO436" s="43"/>
    </row>
    <row r="437" spans="2:93" s="46" customFormat="1" ht="36.75" hidden="1" customHeight="1" x14ac:dyDescent="0.25">
      <c r="B437" s="206"/>
      <c r="C437" s="124" t="s">
        <v>39</v>
      </c>
      <c r="D437" s="188">
        <f>E437</f>
        <v>0</v>
      </c>
      <c r="E437" s="188">
        <v>0</v>
      </c>
      <c r="F437" s="188"/>
      <c r="G437" s="259"/>
      <c r="H437" s="259"/>
      <c r="I437" s="188">
        <f t="shared" si="294"/>
        <v>0</v>
      </c>
      <c r="J437" s="569" t="e">
        <f t="shared" si="295"/>
        <v>#DIV/0!</v>
      </c>
      <c r="K437" s="315"/>
      <c r="L437" s="569"/>
      <c r="M437" s="188"/>
      <c r="N437" s="569"/>
      <c r="O437" s="315"/>
      <c r="P437" s="315"/>
      <c r="Q437" s="315"/>
      <c r="R437" s="315"/>
      <c r="S437" s="188"/>
      <c r="T437" s="315"/>
      <c r="U437" s="130"/>
      <c r="V437" s="629"/>
      <c r="W437" s="188"/>
      <c r="X437" s="629"/>
      <c r="Y437" s="315"/>
      <c r="Z437" s="629"/>
      <c r="AA437" s="315"/>
      <c r="AB437" s="315"/>
      <c r="AC437" s="188">
        <f t="shared" si="282"/>
        <v>0</v>
      </c>
      <c r="AD437" s="575" t="e">
        <f t="shared" si="283"/>
        <v>#DIV/0!</v>
      </c>
      <c r="AE437" s="130">
        <v>0</v>
      </c>
      <c r="AF437" s="622"/>
      <c r="AG437" s="188"/>
      <c r="AH437" s="622" t="e">
        <f t="shared" si="279"/>
        <v>#DIV/0!</v>
      </c>
      <c r="AI437" s="315"/>
      <c r="AJ437" s="315"/>
      <c r="AK437" s="188"/>
      <c r="AL437" s="315"/>
      <c r="AM437" s="315"/>
      <c r="AN437" s="315"/>
      <c r="AO437" s="315"/>
      <c r="AP437" s="315"/>
      <c r="AQ437" s="315"/>
      <c r="AR437" s="315"/>
      <c r="AS437" s="315"/>
      <c r="AT437" s="315"/>
      <c r="AU437" s="112">
        <f t="shared" si="296"/>
        <v>0</v>
      </c>
      <c r="AV437" s="130">
        <f>AW437</f>
        <v>0</v>
      </c>
      <c r="AW437" s="130">
        <v>0</v>
      </c>
      <c r="AX437" s="130"/>
      <c r="AY437" s="315"/>
      <c r="AZ437" s="315"/>
      <c r="BA437" s="102">
        <f t="shared" si="285"/>
        <v>0</v>
      </c>
      <c r="BB437" s="315"/>
      <c r="BC437" s="315"/>
      <c r="BD437" s="315"/>
      <c r="BE437" s="130">
        <f t="shared" si="280"/>
        <v>0</v>
      </c>
      <c r="BF437" s="130">
        <f t="shared" si="293"/>
        <v>0</v>
      </c>
      <c r="BG437" s="315"/>
      <c r="BH437" s="315"/>
      <c r="BI437" s="130">
        <f>BK437</f>
        <v>80000</v>
      </c>
      <c r="BJ437" s="130">
        <v>0</v>
      </c>
      <c r="BK437" s="130">
        <v>80000</v>
      </c>
      <c r="BL437" s="315"/>
      <c r="BM437" s="315"/>
      <c r="BN437" s="130">
        <f>BQ437-BK437</f>
        <v>-80000</v>
      </c>
      <c r="BO437" s="130">
        <f>BQ437</f>
        <v>0</v>
      </c>
      <c r="BP437" s="130">
        <v>0</v>
      </c>
      <c r="BQ437" s="130">
        <v>0</v>
      </c>
      <c r="BR437" s="315"/>
      <c r="BS437" s="315"/>
      <c r="BT437" s="315">
        <f t="shared" si="286"/>
        <v>0</v>
      </c>
      <c r="BU437" s="315"/>
      <c r="BV437" s="130">
        <f>BW437</f>
        <v>0</v>
      </c>
      <c r="BW437" s="130">
        <v>0</v>
      </c>
      <c r="BX437" s="130"/>
      <c r="BY437" s="315"/>
      <c r="BZ437" s="315"/>
      <c r="CA437" s="130">
        <f t="shared" si="288"/>
        <v>0</v>
      </c>
      <c r="CB437" s="188"/>
      <c r="CC437" s="259"/>
      <c r="CD437" s="259"/>
      <c r="CE437" s="130">
        <f t="shared" si="289"/>
        <v>0</v>
      </c>
      <c r="CF437" s="188">
        <f t="shared" si="290"/>
        <v>0</v>
      </c>
      <c r="CG437" s="188"/>
      <c r="CH437" s="259">
        <f t="shared" si="281"/>
        <v>0</v>
      </c>
      <c r="CI437" s="259"/>
      <c r="CJ437" s="130"/>
      <c r="CK437" s="130">
        <f>CL437</f>
        <v>0</v>
      </c>
      <c r="CL437" s="130">
        <v>0</v>
      </c>
      <c r="CM437" s="130"/>
      <c r="CN437" s="315"/>
      <c r="CO437" s="315"/>
    </row>
    <row r="438" spans="2:93" s="46" customFormat="1" ht="174.75" hidden="1" customHeight="1" x14ac:dyDescent="0.25">
      <c r="B438" s="206" t="s">
        <v>200</v>
      </c>
      <c r="C438" s="111" t="s">
        <v>390</v>
      </c>
      <c r="D438" s="193">
        <f>E438+F438+G438+H438</f>
        <v>0</v>
      </c>
      <c r="E438" s="661">
        <f>E439</f>
        <v>0</v>
      </c>
      <c r="F438" s="661">
        <f>F439</f>
        <v>0</v>
      </c>
      <c r="G438" s="259"/>
      <c r="H438" s="259"/>
      <c r="I438" s="193">
        <f t="shared" si="294"/>
        <v>0</v>
      </c>
      <c r="J438" s="569" t="e">
        <f t="shared" si="295"/>
        <v>#DIV/0!</v>
      </c>
      <c r="K438" s="315"/>
      <c r="L438" s="569"/>
      <c r="M438" s="193"/>
      <c r="N438" s="569"/>
      <c r="O438" s="315"/>
      <c r="P438" s="315"/>
      <c r="Q438" s="315"/>
      <c r="R438" s="315"/>
      <c r="S438" s="193"/>
      <c r="T438" s="315"/>
      <c r="U438" s="128"/>
      <c r="V438" s="629"/>
      <c r="W438" s="193"/>
      <c r="X438" s="629"/>
      <c r="Y438" s="315"/>
      <c r="Z438" s="629"/>
      <c r="AA438" s="315"/>
      <c r="AB438" s="315"/>
      <c r="AC438" s="193">
        <f t="shared" si="282"/>
        <v>0</v>
      </c>
      <c r="AD438" s="575" t="e">
        <f t="shared" si="283"/>
        <v>#DIV/0!</v>
      </c>
      <c r="AE438" s="128">
        <f>AE439</f>
        <v>0</v>
      </c>
      <c r="AF438" s="622"/>
      <c r="AG438" s="193">
        <f>AG439</f>
        <v>0</v>
      </c>
      <c r="AH438" s="622" t="e">
        <f t="shared" si="279"/>
        <v>#DIV/0!</v>
      </c>
      <c r="AI438" s="315"/>
      <c r="AJ438" s="315"/>
      <c r="AK438" s="193"/>
      <c r="AL438" s="315"/>
      <c r="AM438" s="315"/>
      <c r="AN438" s="315"/>
      <c r="AO438" s="315"/>
      <c r="AP438" s="315"/>
      <c r="AQ438" s="315"/>
      <c r="AR438" s="315"/>
      <c r="AS438" s="315"/>
      <c r="AT438" s="315"/>
      <c r="AU438" s="112">
        <f t="shared" si="296"/>
        <v>68536.600000000006</v>
      </c>
      <c r="AV438" s="112">
        <f>AW438+AX438+AY438+AZ438</f>
        <v>68536.600000000006</v>
      </c>
      <c r="AW438" s="128">
        <f>AW439</f>
        <v>0</v>
      </c>
      <c r="AX438" s="128">
        <f>AX439</f>
        <v>68536.600000000006</v>
      </c>
      <c r="AY438" s="315"/>
      <c r="AZ438" s="315"/>
      <c r="BA438" s="102"/>
      <c r="BB438" s="315"/>
      <c r="BC438" s="315"/>
      <c r="BD438" s="315"/>
      <c r="BE438" s="128"/>
      <c r="BF438" s="128"/>
      <c r="BG438" s="315"/>
      <c r="BH438" s="315"/>
      <c r="BI438" s="112">
        <f>BJ438+BK438+BL438+BM438</f>
        <v>150000</v>
      </c>
      <c r="BJ438" s="128">
        <f>BJ439</f>
        <v>0</v>
      </c>
      <c r="BK438" s="128">
        <f>BK439</f>
        <v>150000</v>
      </c>
      <c r="BL438" s="315"/>
      <c r="BM438" s="315"/>
      <c r="BN438" s="128"/>
      <c r="BO438" s="112">
        <f>BP438+BQ438+BR438+BS438</f>
        <v>150000</v>
      </c>
      <c r="BP438" s="128">
        <f>BP439</f>
        <v>0</v>
      </c>
      <c r="BQ438" s="128">
        <f>BQ439</f>
        <v>150000</v>
      </c>
      <c r="BR438" s="315"/>
      <c r="BS438" s="315"/>
      <c r="BT438" s="315"/>
      <c r="BU438" s="315"/>
      <c r="BV438" s="112">
        <f>BW438+BX438+BY438+BZ438</f>
        <v>177803.90359999999</v>
      </c>
      <c r="BW438" s="128">
        <f>BW439</f>
        <v>0</v>
      </c>
      <c r="BX438" s="128">
        <f>BX439</f>
        <v>177803.90359999999</v>
      </c>
      <c r="BY438" s="315"/>
      <c r="BZ438" s="315"/>
      <c r="CA438" s="128"/>
      <c r="CB438" s="431"/>
      <c r="CC438" s="259"/>
      <c r="CD438" s="259"/>
      <c r="CE438" s="128">
        <f>CG438</f>
        <v>177803.90359999999</v>
      </c>
      <c r="CF438" s="431"/>
      <c r="CG438" s="128">
        <f>CG439</f>
        <v>177803.90359999999</v>
      </c>
      <c r="CH438" s="259"/>
      <c r="CI438" s="259"/>
      <c r="CJ438" s="128"/>
      <c r="CK438" s="112">
        <f>CL438+CM438+CN438+CO438</f>
        <v>177803.90359999999</v>
      </c>
      <c r="CL438" s="128">
        <f>CL439</f>
        <v>0</v>
      </c>
      <c r="CM438" s="128">
        <f>CM439</f>
        <v>177803.90359999999</v>
      </c>
      <c r="CN438" s="315"/>
      <c r="CO438" s="315"/>
    </row>
    <row r="439" spans="2:93" s="44" customFormat="1" ht="46.5" hidden="1" customHeight="1" x14ac:dyDescent="0.25">
      <c r="B439" s="432"/>
      <c r="C439" s="111" t="s">
        <v>31</v>
      </c>
      <c r="D439" s="193">
        <f>E439+F439+G439+H439</f>
        <v>0</v>
      </c>
      <c r="E439" s="661">
        <f>E440</f>
        <v>0</v>
      </c>
      <c r="F439" s="661">
        <f>F440</f>
        <v>0</v>
      </c>
      <c r="G439" s="276"/>
      <c r="H439" s="276"/>
      <c r="I439" s="193">
        <f t="shared" si="294"/>
        <v>0</v>
      </c>
      <c r="J439" s="569" t="e">
        <f t="shared" si="295"/>
        <v>#DIV/0!</v>
      </c>
      <c r="K439" s="43"/>
      <c r="L439" s="569"/>
      <c r="M439" s="193">
        <f>M440</f>
        <v>0</v>
      </c>
      <c r="N439" s="569"/>
      <c r="O439" s="43"/>
      <c r="P439" s="43"/>
      <c r="Q439" s="43"/>
      <c r="R439" s="43"/>
      <c r="S439" s="193"/>
      <c r="T439" s="43"/>
      <c r="U439" s="128">
        <f>U440</f>
        <v>0</v>
      </c>
      <c r="V439" s="629"/>
      <c r="W439" s="193"/>
      <c r="X439" s="629" t="e">
        <f t="shared" ref="X439:X459" si="297">W439/F439</f>
        <v>#DIV/0!</v>
      </c>
      <c r="Y439" s="43"/>
      <c r="Z439" s="629"/>
      <c r="AA439" s="43"/>
      <c r="AB439" s="43"/>
      <c r="AC439" s="193">
        <f t="shared" si="282"/>
        <v>0</v>
      </c>
      <c r="AD439" s="575" t="e">
        <f t="shared" si="283"/>
        <v>#DIV/0!</v>
      </c>
      <c r="AE439" s="128">
        <f>AE440</f>
        <v>0</v>
      </c>
      <c r="AF439" s="622"/>
      <c r="AG439" s="193">
        <f>AG440+AG441+AG442</f>
        <v>0</v>
      </c>
      <c r="AH439" s="622" t="e">
        <f t="shared" si="279"/>
        <v>#DIV/0!</v>
      </c>
      <c r="AI439" s="43"/>
      <c r="AJ439" s="43"/>
      <c r="AK439" s="193"/>
      <c r="AL439" s="43"/>
      <c r="AM439" s="43"/>
      <c r="AN439" s="43"/>
      <c r="AO439" s="43"/>
      <c r="AP439" s="43"/>
      <c r="AQ439" s="43"/>
      <c r="AR439" s="43"/>
      <c r="AS439" s="43"/>
      <c r="AT439" s="43"/>
      <c r="AU439" s="112">
        <f t="shared" si="296"/>
        <v>68536.600000000006</v>
      </c>
      <c r="AV439" s="112">
        <f>AW439+AX439+AY439+AZ439</f>
        <v>68536.600000000006</v>
      </c>
      <c r="AW439" s="128">
        <f>AW440</f>
        <v>0</v>
      </c>
      <c r="AX439" s="128">
        <f>AX440</f>
        <v>68536.600000000006</v>
      </c>
      <c r="AY439" s="43"/>
      <c r="AZ439" s="43"/>
      <c r="BA439" s="128">
        <f>BB439+BC439+BD439</f>
        <v>0</v>
      </c>
      <c r="BB439" s="43"/>
      <c r="BC439" s="43"/>
      <c r="BD439" s="43"/>
      <c r="BE439" s="128">
        <f>BF439+BG439+BH439</f>
        <v>0</v>
      </c>
      <c r="BF439" s="128">
        <f>E439</f>
        <v>0</v>
      </c>
      <c r="BG439" s="43"/>
      <c r="BH439" s="43"/>
      <c r="BI439" s="112">
        <f>BJ439+BK439+BL439+BM439</f>
        <v>150000</v>
      </c>
      <c r="BJ439" s="128">
        <f>BJ440</f>
        <v>0</v>
      </c>
      <c r="BK439" s="128">
        <f>BK440</f>
        <v>150000</v>
      </c>
      <c r="BL439" s="43"/>
      <c r="BM439" s="43"/>
      <c r="BN439" s="128"/>
      <c r="BO439" s="112">
        <f>BP439+BQ439+BR439+BS439</f>
        <v>150000</v>
      </c>
      <c r="BP439" s="128">
        <f>BP440</f>
        <v>0</v>
      </c>
      <c r="BQ439" s="128">
        <f>BQ440</f>
        <v>150000</v>
      </c>
      <c r="BR439" s="43"/>
      <c r="BS439" s="43"/>
      <c r="BT439" s="43">
        <f>BL439</f>
        <v>0</v>
      </c>
      <c r="BU439" s="43"/>
      <c r="BV439" s="112">
        <f>BW439+BX439+BY439+BZ439</f>
        <v>177803.90359999999</v>
      </c>
      <c r="BW439" s="128">
        <f>BW440</f>
        <v>0</v>
      </c>
      <c r="BX439" s="128">
        <f>BX440</f>
        <v>177803.90359999999</v>
      </c>
      <c r="BY439" s="43"/>
      <c r="BZ439" s="43"/>
      <c r="CA439" s="128">
        <f>CB439+CC439+CD439</f>
        <v>0</v>
      </c>
      <c r="CB439" s="431"/>
      <c r="CC439" s="276"/>
      <c r="CD439" s="276"/>
      <c r="CE439" s="128">
        <f t="shared" ref="CE439:CE450" si="298">CG439</f>
        <v>177803.90359999999</v>
      </c>
      <c r="CF439" s="431">
        <f>BW439</f>
        <v>0</v>
      </c>
      <c r="CG439" s="128">
        <f>CG440</f>
        <v>177803.90359999999</v>
      </c>
      <c r="CH439" s="276">
        <f>BY439</f>
        <v>0</v>
      </c>
      <c r="CI439" s="276"/>
      <c r="CJ439" s="128"/>
      <c r="CK439" s="112">
        <f>CL439+CM439+CN439+CO439</f>
        <v>177803.90359999999</v>
      </c>
      <c r="CL439" s="128">
        <f>CL440</f>
        <v>0</v>
      </c>
      <c r="CM439" s="128">
        <f>CM440</f>
        <v>177803.90359999999</v>
      </c>
      <c r="CN439" s="43"/>
      <c r="CO439" s="43"/>
    </row>
    <row r="440" spans="2:93" s="46" customFormat="1" ht="36.75" hidden="1" customHeight="1" x14ac:dyDescent="0.25">
      <c r="B440" s="206"/>
      <c r="C440" s="124" t="s">
        <v>39</v>
      </c>
      <c r="D440" s="188">
        <f>F440</f>
        <v>0</v>
      </c>
      <c r="E440" s="188"/>
      <c r="F440" s="188">
        <v>0</v>
      </c>
      <c r="G440" s="259"/>
      <c r="H440" s="259"/>
      <c r="I440" s="188">
        <f t="shared" si="294"/>
        <v>0</v>
      </c>
      <c r="J440" s="569" t="e">
        <f t="shared" si="295"/>
        <v>#DIV/0!</v>
      </c>
      <c r="K440" s="315"/>
      <c r="L440" s="569"/>
      <c r="M440" s="188">
        <v>0</v>
      </c>
      <c r="N440" s="569"/>
      <c r="O440" s="315"/>
      <c r="P440" s="315"/>
      <c r="Q440" s="315"/>
      <c r="R440" s="315"/>
      <c r="S440" s="188"/>
      <c r="T440" s="315"/>
      <c r="U440" s="130"/>
      <c r="V440" s="629"/>
      <c r="W440" s="188"/>
      <c r="X440" s="629" t="e">
        <f t="shared" si="297"/>
        <v>#DIV/0!</v>
      </c>
      <c r="Y440" s="315"/>
      <c r="Z440" s="629"/>
      <c r="AA440" s="315"/>
      <c r="AB440" s="315"/>
      <c r="AC440" s="188">
        <f t="shared" si="282"/>
        <v>0</v>
      </c>
      <c r="AD440" s="575" t="e">
        <f t="shared" si="283"/>
        <v>#DIV/0!</v>
      </c>
      <c r="AE440" s="130"/>
      <c r="AF440" s="622"/>
      <c r="AG440" s="188">
        <v>0</v>
      </c>
      <c r="AH440" s="622" t="e">
        <f t="shared" si="279"/>
        <v>#DIV/0!</v>
      </c>
      <c r="AI440" s="315"/>
      <c r="AJ440" s="315"/>
      <c r="AK440" s="188"/>
      <c r="AL440" s="315"/>
      <c r="AM440" s="315"/>
      <c r="AN440" s="315"/>
      <c r="AO440" s="315"/>
      <c r="AP440" s="315"/>
      <c r="AQ440" s="315"/>
      <c r="AR440" s="315"/>
      <c r="AS440" s="315"/>
      <c r="AT440" s="315"/>
      <c r="AU440" s="112">
        <f t="shared" si="296"/>
        <v>68536.600000000006</v>
      </c>
      <c r="AV440" s="130">
        <f>AX440</f>
        <v>68536.600000000006</v>
      </c>
      <c r="AW440" s="130"/>
      <c r="AX440" s="130">
        <v>68536.600000000006</v>
      </c>
      <c r="AY440" s="315"/>
      <c r="AZ440" s="315"/>
      <c r="BA440" s="102"/>
      <c r="BB440" s="315"/>
      <c r="BC440" s="315"/>
      <c r="BD440" s="315"/>
      <c r="BE440" s="130"/>
      <c r="BF440" s="130"/>
      <c r="BG440" s="315"/>
      <c r="BH440" s="315"/>
      <c r="BI440" s="130">
        <f>BK440</f>
        <v>150000</v>
      </c>
      <c r="BJ440" s="130"/>
      <c r="BK440" s="130">
        <v>150000</v>
      </c>
      <c r="BL440" s="315"/>
      <c r="BM440" s="315"/>
      <c r="BN440" s="130"/>
      <c r="BO440" s="130">
        <f>BQ440</f>
        <v>150000</v>
      </c>
      <c r="BP440" s="130"/>
      <c r="BQ440" s="130">
        <v>150000</v>
      </c>
      <c r="BR440" s="315"/>
      <c r="BS440" s="315"/>
      <c r="BT440" s="315"/>
      <c r="BU440" s="315"/>
      <c r="BV440" s="130">
        <f>BX440</f>
        <v>177803.90359999999</v>
      </c>
      <c r="BW440" s="130"/>
      <c r="BX440" s="130">
        <v>177803.90359999999</v>
      </c>
      <c r="BY440" s="315"/>
      <c r="BZ440" s="315"/>
      <c r="CA440" s="130"/>
      <c r="CB440" s="188"/>
      <c r="CC440" s="259"/>
      <c r="CD440" s="259"/>
      <c r="CE440" s="128">
        <f t="shared" si="298"/>
        <v>177803.90359999999</v>
      </c>
      <c r="CF440" s="188"/>
      <c r="CG440" s="130">
        <v>177803.90359999999</v>
      </c>
      <c r="CH440" s="259"/>
      <c r="CI440" s="259"/>
      <c r="CJ440" s="130"/>
      <c r="CK440" s="130">
        <f>CM440</f>
        <v>177803.90359999999</v>
      </c>
      <c r="CL440" s="130"/>
      <c r="CM440" s="130">
        <v>177803.90359999999</v>
      </c>
      <c r="CN440" s="315"/>
      <c r="CO440" s="315"/>
    </row>
    <row r="441" spans="2:93" s="46" customFormat="1" ht="144" hidden="1" customHeight="1" x14ac:dyDescent="0.25">
      <c r="B441" s="206" t="s">
        <v>258</v>
      </c>
      <c r="C441" s="111" t="s">
        <v>94</v>
      </c>
      <c r="D441" s="661"/>
      <c r="E441" s="661"/>
      <c r="F441" s="661"/>
      <c r="G441" s="259"/>
      <c r="H441" s="259"/>
      <c r="I441" s="661">
        <f t="shared" si="294"/>
        <v>0</v>
      </c>
      <c r="J441" s="569" t="e">
        <f t="shared" si="295"/>
        <v>#DIV/0!</v>
      </c>
      <c r="K441" s="315"/>
      <c r="L441" s="569"/>
      <c r="M441" s="661"/>
      <c r="N441" s="569"/>
      <c r="O441" s="315"/>
      <c r="P441" s="315"/>
      <c r="Q441" s="315"/>
      <c r="R441" s="315"/>
      <c r="S441" s="661"/>
      <c r="T441" s="315"/>
      <c r="U441" s="128"/>
      <c r="V441" s="629"/>
      <c r="W441" s="661"/>
      <c r="X441" s="629" t="e">
        <f t="shared" si="297"/>
        <v>#DIV/0!</v>
      </c>
      <c r="Y441" s="315"/>
      <c r="Z441" s="629"/>
      <c r="AA441" s="315"/>
      <c r="AB441" s="315"/>
      <c r="AC441" s="661">
        <f t="shared" si="282"/>
        <v>0</v>
      </c>
      <c r="AD441" s="575" t="e">
        <f t="shared" si="283"/>
        <v>#DIV/0!</v>
      </c>
      <c r="AE441" s="128"/>
      <c r="AF441" s="622"/>
      <c r="AG441" s="661"/>
      <c r="AH441" s="622" t="e">
        <f t="shared" si="279"/>
        <v>#DIV/0!</v>
      </c>
      <c r="AI441" s="315"/>
      <c r="AJ441" s="315"/>
      <c r="AK441" s="661"/>
      <c r="AL441" s="315"/>
      <c r="AM441" s="315"/>
      <c r="AN441" s="315"/>
      <c r="AO441" s="315"/>
      <c r="AP441" s="315"/>
      <c r="AQ441" s="315"/>
      <c r="AR441" s="315"/>
      <c r="AS441" s="315"/>
      <c r="AT441" s="315"/>
      <c r="AU441" s="112">
        <f t="shared" si="296"/>
        <v>0</v>
      </c>
      <c r="AV441" s="128"/>
      <c r="AW441" s="128"/>
      <c r="AX441" s="128"/>
      <c r="AY441" s="315"/>
      <c r="AZ441" s="315"/>
      <c r="BA441" s="102"/>
      <c r="BB441" s="315"/>
      <c r="BC441" s="315"/>
      <c r="BD441" s="315"/>
      <c r="BE441" s="128"/>
      <c r="BF441" s="128"/>
      <c r="BG441" s="315"/>
      <c r="BH441" s="315"/>
      <c r="BI441" s="128"/>
      <c r="BJ441" s="128"/>
      <c r="BK441" s="128"/>
      <c r="BL441" s="315"/>
      <c r="BM441" s="315"/>
      <c r="BN441" s="128"/>
      <c r="BO441" s="128"/>
      <c r="BP441" s="128"/>
      <c r="BQ441" s="128"/>
      <c r="BR441" s="315"/>
      <c r="BS441" s="315"/>
      <c r="BT441" s="315"/>
      <c r="BU441" s="315"/>
      <c r="BV441" s="128"/>
      <c r="BW441" s="128"/>
      <c r="BX441" s="128"/>
      <c r="BY441" s="315"/>
      <c r="BZ441" s="315"/>
      <c r="CA441" s="128"/>
      <c r="CB441" s="431"/>
      <c r="CC441" s="259"/>
      <c r="CD441" s="259"/>
      <c r="CE441" s="128">
        <f t="shared" si="298"/>
        <v>0</v>
      </c>
      <c r="CF441" s="431"/>
      <c r="CG441" s="128"/>
      <c r="CH441" s="259"/>
      <c r="CI441" s="259"/>
      <c r="CJ441" s="128"/>
      <c r="CK441" s="128"/>
      <c r="CL441" s="128"/>
      <c r="CM441" s="128"/>
      <c r="CN441" s="315"/>
      <c r="CO441" s="315"/>
    </row>
    <row r="442" spans="2:93" s="46" customFormat="1" ht="81.75" hidden="1" customHeight="1" x14ac:dyDescent="0.25">
      <c r="B442" s="206"/>
      <c r="C442" s="124" t="s">
        <v>43</v>
      </c>
      <c r="D442" s="188"/>
      <c r="E442" s="188"/>
      <c r="F442" s="188"/>
      <c r="G442" s="259"/>
      <c r="H442" s="259"/>
      <c r="I442" s="188">
        <f t="shared" si="294"/>
        <v>0</v>
      </c>
      <c r="J442" s="569" t="e">
        <f t="shared" si="295"/>
        <v>#DIV/0!</v>
      </c>
      <c r="K442" s="315"/>
      <c r="L442" s="569"/>
      <c r="M442" s="188"/>
      <c r="N442" s="569"/>
      <c r="O442" s="315"/>
      <c r="P442" s="315"/>
      <c r="Q442" s="315"/>
      <c r="R442" s="315"/>
      <c r="S442" s="188"/>
      <c r="T442" s="315"/>
      <c r="U442" s="130"/>
      <c r="V442" s="629"/>
      <c r="W442" s="188"/>
      <c r="X442" s="629" t="e">
        <f t="shared" si="297"/>
        <v>#DIV/0!</v>
      </c>
      <c r="Y442" s="315"/>
      <c r="Z442" s="629"/>
      <c r="AA442" s="315"/>
      <c r="AB442" s="315"/>
      <c r="AC442" s="188">
        <f t="shared" si="282"/>
        <v>0</v>
      </c>
      <c r="AD442" s="575" t="e">
        <f t="shared" si="283"/>
        <v>#DIV/0!</v>
      </c>
      <c r="AE442" s="130"/>
      <c r="AF442" s="622"/>
      <c r="AG442" s="188"/>
      <c r="AH442" s="622" t="e">
        <f t="shared" si="279"/>
        <v>#DIV/0!</v>
      </c>
      <c r="AI442" s="315"/>
      <c r="AJ442" s="315"/>
      <c r="AK442" s="188"/>
      <c r="AL442" s="315"/>
      <c r="AM442" s="315"/>
      <c r="AN442" s="315"/>
      <c r="AO442" s="315"/>
      <c r="AP442" s="315"/>
      <c r="AQ442" s="315"/>
      <c r="AR442" s="315"/>
      <c r="AS442" s="315"/>
      <c r="AT442" s="315"/>
      <c r="AU442" s="112">
        <f t="shared" si="296"/>
        <v>0</v>
      </c>
      <c r="AV442" s="130"/>
      <c r="AW442" s="130"/>
      <c r="AX442" s="130"/>
      <c r="AY442" s="315"/>
      <c r="AZ442" s="315"/>
      <c r="BA442" s="102"/>
      <c r="BB442" s="315"/>
      <c r="BC442" s="315"/>
      <c r="BD442" s="315"/>
      <c r="BE442" s="130"/>
      <c r="BF442" s="130"/>
      <c r="BG442" s="315"/>
      <c r="BH442" s="315"/>
      <c r="BI442" s="130"/>
      <c r="BJ442" s="130"/>
      <c r="BK442" s="130"/>
      <c r="BL442" s="315"/>
      <c r="BM442" s="315"/>
      <c r="BN442" s="130"/>
      <c r="BO442" s="130"/>
      <c r="BP442" s="130"/>
      <c r="BQ442" s="130"/>
      <c r="BR442" s="315"/>
      <c r="BS442" s="315"/>
      <c r="BT442" s="315"/>
      <c r="BU442" s="315"/>
      <c r="BV442" s="130"/>
      <c r="BW442" s="130"/>
      <c r="BX442" s="130"/>
      <c r="BY442" s="315"/>
      <c r="BZ442" s="315"/>
      <c r="CA442" s="130"/>
      <c r="CB442" s="188"/>
      <c r="CC442" s="259"/>
      <c r="CD442" s="259"/>
      <c r="CE442" s="128">
        <f t="shared" si="298"/>
        <v>0</v>
      </c>
      <c r="CF442" s="188"/>
      <c r="CG442" s="130"/>
      <c r="CH442" s="259"/>
      <c r="CI442" s="259"/>
      <c r="CJ442" s="130"/>
      <c r="CK442" s="130"/>
      <c r="CL442" s="130"/>
      <c r="CM442" s="130"/>
      <c r="CN442" s="315"/>
      <c r="CO442" s="315"/>
    </row>
    <row r="443" spans="2:93" s="46" customFormat="1" ht="81.75" hidden="1" customHeight="1" x14ac:dyDescent="0.25">
      <c r="B443" s="206" t="s">
        <v>349</v>
      </c>
      <c r="C443" s="111" t="s">
        <v>316</v>
      </c>
      <c r="D443" s="193">
        <f>E443+F443+G443+H443</f>
        <v>0</v>
      </c>
      <c r="E443" s="188"/>
      <c r="F443" s="188"/>
      <c r="G443" s="259"/>
      <c r="H443" s="259"/>
      <c r="I443" s="193">
        <f t="shared" si="294"/>
        <v>0</v>
      </c>
      <c r="J443" s="569" t="e">
        <f t="shared" si="295"/>
        <v>#DIV/0!</v>
      </c>
      <c r="K443" s="315"/>
      <c r="L443" s="569"/>
      <c r="M443" s="193"/>
      <c r="N443" s="569"/>
      <c r="O443" s="315"/>
      <c r="P443" s="315"/>
      <c r="Q443" s="315"/>
      <c r="R443" s="315"/>
      <c r="S443" s="193"/>
      <c r="T443" s="315"/>
      <c r="U443" s="130"/>
      <c r="V443" s="629"/>
      <c r="W443" s="193"/>
      <c r="X443" s="629" t="e">
        <f t="shared" si="297"/>
        <v>#DIV/0!</v>
      </c>
      <c r="Y443" s="315"/>
      <c r="Z443" s="629"/>
      <c r="AA443" s="315"/>
      <c r="AB443" s="315"/>
      <c r="AC443" s="193">
        <f t="shared" si="282"/>
        <v>0</v>
      </c>
      <c r="AD443" s="575" t="e">
        <f t="shared" si="283"/>
        <v>#DIV/0!</v>
      </c>
      <c r="AE443" s="130"/>
      <c r="AF443" s="622"/>
      <c r="AG443" s="193"/>
      <c r="AH443" s="622" t="e">
        <f t="shared" si="279"/>
        <v>#DIV/0!</v>
      </c>
      <c r="AI443" s="315"/>
      <c r="AJ443" s="315"/>
      <c r="AK443" s="193"/>
      <c r="AL443" s="315"/>
      <c r="AM443" s="315"/>
      <c r="AN443" s="315"/>
      <c r="AO443" s="315"/>
      <c r="AP443" s="315"/>
      <c r="AQ443" s="315"/>
      <c r="AR443" s="315"/>
      <c r="AS443" s="315"/>
      <c r="AT443" s="315"/>
      <c r="AU443" s="112">
        <f t="shared" si="296"/>
        <v>0</v>
      </c>
      <c r="AV443" s="112">
        <f>AW443+AX443+AY443+AZ443</f>
        <v>0</v>
      </c>
      <c r="AW443" s="130"/>
      <c r="AX443" s="130"/>
      <c r="AY443" s="315"/>
      <c r="AZ443" s="315"/>
      <c r="BA443" s="102"/>
      <c r="BB443" s="315"/>
      <c r="BC443" s="315"/>
      <c r="BD443" s="315"/>
      <c r="BE443" s="130"/>
      <c r="BF443" s="130"/>
      <c r="BG443" s="315"/>
      <c r="BH443" s="315"/>
      <c r="BI443" s="112">
        <f>BJ443+BK443+BL443+BM443</f>
        <v>0</v>
      </c>
      <c r="BJ443" s="130"/>
      <c r="BK443" s="130"/>
      <c r="BL443" s="315"/>
      <c r="BM443" s="315"/>
      <c r="BN443" s="130"/>
      <c r="BO443" s="112">
        <f>BP443+BQ443+BR443+BS443</f>
        <v>0</v>
      </c>
      <c r="BP443" s="130"/>
      <c r="BQ443" s="130"/>
      <c r="BR443" s="315"/>
      <c r="BS443" s="315"/>
      <c r="BT443" s="315"/>
      <c r="BU443" s="315"/>
      <c r="BV443" s="112">
        <f>BW443+BX443+BY443+BZ443</f>
        <v>0</v>
      </c>
      <c r="BW443" s="130"/>
      <c r="BX443" s="130"/>
      <c r="BY443" s="315"/>
      <c r="BZ443" s="315"/>
      <c r="CA443" s="130"/>
      <c r="CB443" s="188"/>
      <c r="CC443" s="259"/>
      <c r="CD443" s="259"/>
      <c r="CE443" s="128">
        <f t="shared" si="298"/>
        <v>0</v>
      </c>
      <c r="CF443" s="188"/>
      <c r="CG443" s="130"/>
      <c r="CH443" s="259"/>
      <c r="CI443" s="259"/>
      <c r="CJ443" s="130"/>
      <c r="CK443" s="112">
        <f>CL443+CM443+CN443+CO443</f>
        <v>0</v>
      </c>
      <c r="CL443" s="130"/>
      <c r="CM443" s="130"/>
      <c r="CN443" s="315"/>
      <c r="CO443" s="315"/>
    </row>
    <row r="444" spans="2:93" s="44" customFormat="1" ht="46.5" hidden="1" customHeight="1" x14ac:dyDescent="0.25">
      <c r="B444" s="432"/>
      <c r="C444" s="111" t="s">
        <v>31</v>
      </c>
      <c r="D444" s="193">
        <f>E444+F444+G444+H444</f>
        <v>0</v>
      </c>
      <c r="E444" s="661">
        <f>E445</f>
        <v>0</v>
      </c>
      <c r="F444" s="661"/>
      <c r="G444" s="276"/>
      <c r="H444" s="276"/>
      <c r="I444" s="193">
        <f t="shared" si="294"/>
        <v>0</v>
      </c>
      <c r="J444" s="569" t="e">
        <f t="shared" si="295"/>
        <v>#DIV/0!</v>
      </c>
      <c r="K444" s="43"/>
      <c r="L444" s="569"/>
      <c r="M444" s="193"/>
      <c r="N444" s="569"/>
      <c r="O444" s="43"/>
      <c r="P444" s="43"/>
      <c r="Q444" s="43"/>
      <c r="R444" s="43"/>
      <c r="S444" s="193"/>
      <c r="T444" s="43"/>
      <c r="U444" s="128">
        <f>U445</f>
        <v>0</v>
      </c>
      <c r="V444" s="629"/>
      <c r="W444" s="193"/>
      <c r="X444" s="629" t="e">
        <f t="shared" si="297"/>
        <v>#DIV/0!</v>
      </c>
      <c r="Y444" s="43"/>
      <c r="Z444" s="629"/>
      <c r="AA444" s="43"/>
      <c r="AB444" s="43"/>
      <c r="AC444" s="193">
        <f t="shared" si="282"/>
        <v>0</v>
      </c>
      <c r="AD444" s="575" t="e">
        <f t="shared" si="283"/>
        <v>#DIV/0!</v>
      </c>
      <c r="AE444" s="128">
        <f>AE445</f>
        <v>0</v>
      </c>
      <c r="AF444" s="622"/>
      <c r="AG444" s="193"/>
      <c r="AH444" s="622" t="e">
        <f t="shared" si="279"/>
        <v>#DIV/0!</v>
      </c>
      <c r="AI444" s="43"/>
      <c r="AJ444" s="43"/>
      <c r="AK444" s="193"/>
      <c r="AL444" s="43"/>
      <c r="AM444" s="43"/>
      <c r="AN444" s="43"/>
      <c r="AO444" s="43"/>
      <c r="AP444" s="43"/>
      <c r="AQ444" s="43"/>
      <c r="AR444" s="43"/>
      <c r="AS444" s="43"/>
      <c r="AT444" s="43"/>
      <c r="AU444" s="112">
        <f t="shared" si="296"/>
        <v>0</v>
      </c>
      <c r="AV444" s="112">
        <f>AW444+AX444+AY444+AZ444</f>
        <v>0</v>
      </c>
      <c r="AW444" s="128">
        <f>AW445</f>
        <v>0</v>
      </c>
      <c r="AX444" s="128"/>
      <c r="AY444" s="43"/>
      <c r="AZ444" s="43"/>
      <c r="BA444" s="128">
        <f>BB444+BC444+BD444</f>
        <v>0</v>
      </c>
      <c r="BB444" s="43"/>
      <c r="BC444" s="43"/>
      <c r="BD444" s="43"/>
      <c r="BE444" s="128">
        <f>BF444+BG444+BH444</f>
        <v>0</v>
      </c>
      <c r="BF444" s="128">
        <f>E444</f>
        <v>0</v>
      </c>
      <c r="BG444" s="43"/>
      <c r="BH444" s="43"/>
      <c r="BI444" s="112">
        <f>BJ444+BK444+BL444+BM444</f>
        <v>0</v>
      </c>
      <c r="BJ444" s="128">
        <f>BJ445</f>
        <v>0</v>
      </c>
      <c r="BK444" s="128"/>
      <c r="BL444" s="43"/>
      <c r="BM444" s="43"/>
      <c r="BN444" s="128">
        <f>BO444+BP444+BQ444</f>
        <v>0</v>
      </c>
      <c r="BO444" s="112">
        <f>BP444+BQ444+BR444+BS444</f>
        <v>0</v>
      </c>
      <c r="BP444" s="128">
        <f>BP445</f>
        <v>0</v>
      </c>
      <c r="BQ444" s="128"/>
      <c r="BR444" s="43"/>
      <c r="BS444" s="43"/>
      <c r="BT444" s="43">
        <f>BL444</f>
        <v>0</v>
      </c>
      <c r="BU444" s="43"/>
      <c r="BV444" s="112">
        <f>BW444+BX444+BY444+BZ444</f>
        <v>0</v>
      </c>
      <c r="BW444" s="128">
        <f>BW445</f>
        <v>0</v>
      </c>
      <c r="BX444" s="128"/>
      <c r="BY444" s="43"/>
      <c r="BZ444" s="43"/>
      <c r="CA444" s="128">
        <f>CB444+CC444+CD444</f>
        <v>0</v>
      </c>
      <c r="CB444" s="431"/>
      <c r="CC444" s="276"/>
      <c r="CD444" s="276"/>
      <c r="CE444" s="128">
        <f t="shared" si="298"/>
        <v>0</v>
      </c>
      <c r="CF444" s="431">
        <f>BW444</f>
        <v>0</v>
      </c>
      <c r="CG444" s="128"/>
      <c r="CH444" s="276">
        <f>BY444</f>
        <v>0</v>
      </c>
      <c r="CI444" s="276"/>
      <c r="CJ444" s="128"/>
      <c r="CK444" s="112">
        <f>CL444+CM444+CN444+CO444</f>
        <v>0</v>
      </c>
      <c r="CL444" s="128">
        <f>CL445</f>
        <v>0</v>
      </c>
      <c r="CM444" s="128"/>
      <c r="CN444" s="43"/>
      <c r="CO444" s="43"/>
    </row>
    <row r="445" spans="2:93" s="46" customFormat="1" ht="48.75" hidden="1" customHeight="1" x14ac:dyDescent="0.25">
      <c r="B445" s="206"/>
      <c r="C445" s="124" t="s">
        <v>250</v>
      </c>
      <c r="D445" s="188"/>
      <c r="E445" s="188"/>
      <c r="F445" s="188"/>
      <c r="G445" s="259"/>
      <c r="H445" s="259"/>
      <c r="I445" s="188">
        <f t="shared" si="294"/>
        <v>0</v>
      </c>
      <c r="J445" s="569" t="e">
        <f t="shared" si="295"/>
        <v>#DIV/0!</v>
      </c>
      <c r="K445" s="315"/>
      <c r="L445" s="569"/>
      <c r="M445" s="188"/>
      <c r="N445" s="569"/>
      <c r="O445" s="315"/>
      <c r="P445" s="315"/>
      <c r="Q445" s="315"/>
      <c r="R445" s="315"/>
      <c r="S445" s="188"/>
      <c r="T445" s="315"/>
      <c r="U445" s="130"/>
      <c r="V445" s="629"/>
      <c r="W445" s="188"/>
      <c r="X445" s="629" t="e">
        <f t="shared" si="297"/>
        <v>#DIV/0!</v>
      </c>
      <c r="Y445" s="315"/>
      <c r="Z445" s="629"/>
      <c r="AA445" s="315"/>
      <c r="AB445" s="315"/>
      <c r="AC445" s="188">
        <f t="shared" si="282"/>
        <v>0</v>
      </c>
      <c r="AD445" s="575" t="e">
        <f t="shared" si="283"/>
        <v>#DIV/0!</v>
      </c>
      <c r="AE445" s="130"/>
      <c r="AF445" s="622"/>
      <c r="AG445" s="188"/>
      <c r="AH445" s="622" t="e">
        <f t="shared" si="279"/>
        <v>#DIV/0!</v>
      </c>
      <c r="AI445" s="315"/>
      <c r="AJ445" s="315"/>
      <c r="AK445" s="188"/>
      <c r="AL445" s="315"/>
      <c r="AM445" s="315"/>
      <c r="AN445" s="315"/>
      <c r="AO445" s="315"/>
      <c r="AP445" s="315"/>
      <c r="AQ445" s="315"/>
      <c r="AR445" s="315"/>
      <c r="AS445" s="315"/>
      <c r="AT445" s="315"/>
      <c r="AU445" s="112">
        <f t="shared" si="296"/>
        <v>0</v>
      </c>
      <c r="AV445" s="130"/>
      <c r="AW445" s="130"/>
      <c r="AX445" s="130"/>
      <c r="AY445" s="315"/>
      <c r="AZ445" s="315"/>
      <c r="BA445" s="102"/>
      <c r="BB445" s="315"/>
      <c r="BC445" s="315"/>
      <c r="BD445" s="315"/>
      <c r="BE445" s="130"/>
      <c r="BF445" s="130"/>
      <c r="BG445" s="315"/>
      <c r="BH445" s="315"/>
      <c r="BI445" s="130"/>
      <c r="BJ445" s="130"/>
      <c r="BK445" s="130"/>
      <c r="BL445" s="315"/>
      <c r="BM445" s="315"/>
      <c r="BN445" s="130"/>
      <c r="BO445" s="130"/>
      <c r="BP445" s="130"/>
      <c r="BQ445" s="130"/>
      <c r="BR445" s="315"/>
      <c r="BS445" s="315"/>
      <c r="BT445" s="315"/>
      <c r="BU445" s="315"/>
      <c r="BV445" s="130"/>
      <c r="BW445" s="130"/>
      <c r="BX445" s="130"/>
      <c r="BY445" s="315"/>
      <c r="BZ445" s="315"/>
      <c r="CA445" s="130"/>
      <c r="CB445" s="188"/>
      <c r="CC445" s="259"/>
      <c r="CD445" s="259"/>
      <c r="CE445" s="128">
        <f t="shared" si="298"/>
        <v>0</v>
      </c>
      <c r="CF445" s="188"/>
      <c r="CG445" s="130"/>
      <c r="CH445" s="259"/>
      <c r="CI445" s="259"/>
      <c r="CJ445" s="130"/>
      <c r="CK445" s="130"/>
      <c r="CL445" s="130"/>
      <c r="CM445" s="130"/>
      <c r="CN445" s="315"/>
      <c r="CO445" s="315"/>
    </row>
    <row r="446" spans="2:93" s="46" customFormat="1" ht="123" hidden="1" customHeight="1" x14ac:dyDescent="0.25">
      <c r="B446" s="206" t="s">
        <v>203</v>
      </c>
      <c r="C446" s="111" t="s">
        <v>391</v>
      </c>
      <c r="D446" s="193">
        <f>E446+F446+G446+H446</f>
        <v>0</v>
      </c>
      <c r="E446" s="661">
        <f>E447</f>
        <v>0</v>
      </c>
      <c r="F446" s="661">
        <f>F447</f>
        <v>0</v>
      </c>
      <c r="G446" s="259"/>
      <c r="H446" s="259"/>
      <c r="I446" s="193">
        <f t="shared" si="294"/>
        <v>0</v>
      </c>
      <c r="J446" s="569">
        <v>0</v>
      </c>
      <c r="K446" s="315"/>
      <c r="L446" s="569"/>
      <c r="M446" s="193">
        <f>M447</f>
        <v>0</v>
      </c>
      <c r="N446" s="569"/>
      <c r="O446" s="315"/>
      <c r="P446" s="315"/>
      <c r="Q446" s="315"/>
      <c r="R446" s="315"/>
      <c r="S446" s="193"/>
      <c r="T446" s="315"/>
      <c r="U446" s="128">
        <f>U447</f>
        <v>0</v>
      </c>
      <c r="V446" s="629"/>
      <c r="W446" s="193"/>
      <c r="X446" s="629" t="e">
        <f t="shared" si="297"/>
        <v>#DIV/0!</v>
      </c>
      <c r="Y446" s="315"/>
      <c r="Z446" s="629"/>
      <c r="AA446" s="315"/>
      <c r="AB446" s="315"/>
      <c r="AC446" s="193">
        <f t="shared" si="282"/>
        <v>0</v>
      </c>
      <c r="AD446" s="575" t="e">
        <f t="shared" si="283"/>
        <v>#DIV/0!</v>
      </c>
      <c r="AE446" s="128">
        <f>AE447</f>
        <v>0</v>
      </c>
      <c r="AF446" s="622"/>
      <c r="AG446" s="193"/>
      <c r="AH446" s="622" t="e">
        <f t="shared" si="279"/>
        <v>#DIV/0!</v>
      </c>
      <c r="AI446" s="315"/>
      <c r="AJ446" s="315"/>
      <c r="AK446" s="193"/>
      <c r="AL446" s="315"/>
      <c r="AM446" s="315"/>
      <c r="AN446" s="315"/>
      <c r="AO446" s="315"/>
      <c r="AP446" s="315"/>
      <c r="AQ446" s="315"/>
      <c r="AR446" s="315"/>
      <c r="AS446" s="315"/>
      <c r="AT446" s="315"/>
      <c r="AU446" s="112">
        <f t="shared" si="296"/>
        <v>0</v>
      </c>
      <c r="AV446" s="112">
        <f>AW446+AX446+AY446+AZ446</f>
        <v>0</v>
      </c>
      <c r="AW446" s="128">
        <f>AW447</f>
        <v>0</v>
      </c>
      <c r="AX446" s="128">
        <f>AX447</f>
        <v>0</v>
      </c>
      <c r="AY446" s="315"/>
      <c r="AZ446" s="315"/>
      <c r="BA446" s="102"/>
      <c r="BB446" s="315"/>
      <c r="BC446" s="315"/>
      <c r="BD446" s="315"/>
      <c r="BE446" s="128"/>
      <c r="BF446" s="128"/>
      <c r="BG446" s="315"/>
      <c r="BH446" s="315"/>
      <c r="BI446" s="112">
        <f>BJ446+BK446+BL446+BM446</f>
        <v>0</v>
      </c>
      <c r="BJ446" s="128">
        <f>BJ447</f>
        <v>0</v>
      </c>
      <c r="BK446" s="128">
        <f>BK447</f>
        <v>0</v>
      </c>
      <c r="BL446" s="315"/>
      <c r="BM446" s="315"/>
      <c r="BN446" s="128"/>
      <c r="BO446" s="112">
        <f>BP446+BQ446+BR446+BS446</f>
        <v>0</v>
      </c>
      <c r="BP446" s="128">
        <f>BP447</f>
        <v>0</v>
      </c>
      <c r="BQ446" s="128">
        <f>BQ447</f>
        <v>0</v>
      </c>
      <c r="BR446" s="315"/>
      <c r="BS446" s="315"/>
      <c r="BT446" s="315"/>
      <c r="BU446" s="315"/>
      <c r="BV446" s="112">
        <f>BW446+BX446+BY446+BZ446</f>
        <v>361964.78988</v>
      </c>
      <c r="BW446" s="128">
        <f>BW447</f>
        <v>0</v>
      </c>
      <c r="BX446" s="128">
        <f>BX447</f>
        <v>361964.78988</v>
      </c>
      <c r="BY446" s="315"/>
      <c r="BZ446" s="315"/>
      <c r="CA446" s="128"/>
      <c r="CB446" s="431"/>
      <c r="CC446" s="259"/>
      <c r="CD446" s="259"/>
      <c r="CE446" s="128">
        <f t="shared" si="298"/>
        <v>361964.78988</v>
      </c>
      <c r="CF446" s="431"/>
      <c r="CG446" s="128">
        <f>CG447</f>
        <v>361964.78988</v>
      </c>
      <c r="CH446" s="259"/>
      <c r="CI446" s="259"/>
      <c r="CJ446" s="128"/>
      <c r="CK446" s="112">
        <f>CL446+CM446+CN446+CO446</f>
        <v>361964.78988</v>
      </c>
      <c r="CL446" s="128">
        <f>CL447</f>
        <v>0</v>
      </c>
      <c r="CM446" s="128">
        <f>CM447</f>
        <v>361964.78988</v>
      </c>
      <c r="CN446" s="315"/>
      <c r="CO446" s="315"/>
    </row>
    <row r="447" spans="2:93" s="44" customFormat="1" ht="46.5" hidden="1" customHeight="1" x14ac:dyDescent="0.25">
      <c r="B447" s="432"/>
      <c r="C447" s="111" t="s">
        <v>31</v>
      </c>
      <c r="D447" s="193">
        <f>E447+F447+G447+H447</f>
        <v>0</v>
      </c>
      <c r="E447" s="661">
        <f>E448</f>
        <v>0</v>
      </c>
      <c r="F447" s="661">
        <f>F448</f>
        <v>0</v>
      </c>
      <c r="G447" s="276"/>
      <c r="H447" s="276"/>
      <c r="I447" s="193">
        <f t="shared" si="294"/>
        <v>0</v>
      </c>
      <c r="J447" s="569" t="e">
        <f t="shared" si="295"/>
        <v>#DIV/0!</v>
      </c>
      <c r="K447" s="43"/>
      <c r="L447" s="569"/>
      <c r="M447" s="193">
        <f>M448</f>
        <v>0</v>
      </c>
      <c r="N447" s="569"/>
      <c r="O447" s="43"/>
      <c r="P447" s="43"/>
      <c r="Q447" s="43"/>
      <c r="R447" s="43"/>
      <c r="S447" s="193"/>
      <c r="T447" s="43"/>
      <c r="U447" s="128">
        <f>U448</f>
        <v>0</v>
      </c>
      <c r="V447" s="629"/>
      <c r="W447" s="193"/>
      <c r="X447" s="629" t="e">
        <f t="shared" si="297"/>
        <v>#DIV/0!</v>
      </c>
      <c r="Y447" s="43"/>
      <c r="Z447" s="629"/>
      <c r="AA447" s="43"/>
      <c r="AB447" s="43"/>
      <c r="AC447" s="193">
        <f t="shared" si="282"/>
        <v>0</v>
      </c>
      <c r="AD447" s="575" t="e">
        <f t="shared" si="283"/>
        <v>#DIV/0!</v>
      </c>
      <c r="AE447" s="128">
        <f>AE448</f>
        <v>0</v>
      </c>
      <c r="AF447" s="622"/>
      <c r="AG447" s="193"/>
      <c r="AH447" s="622" t="e">
        <f t="shared" si="279"/>
        <v>#DIV/0!</v>
      </c>
      <c r="AI447" s="43"/>
      <c r="AJ447" s="43"/>
      <c r="AK447" s="193"/>
      <c r="AL447" s="43"/>
      <c r="AM447" s="43"/>
      <c r="AN447" s="43"/>
      <c r="AO447" s="43"/>
      <c r="AP447" s="43"/>
      <c r="AQ447" s="43"/>
      <c r="AR447" s="43"/>
      <c r="AS447" s="43"/>
      <c r="AT447" s="43"/>
      <c r="AU447" s="112">
        <f t="shared" si="296"/>
        <v>0</v>
      </c>
      <c r="AV447" s="112">
        <f>AW447+AX447+AY447+AZ447</f>
        <v>0</v>
      </c>
      <c r="AW447" s="128">
        <f>AW448</f>
        <v>0</v>
      </c>
      <c r="AX447" s="128">
        <f>AX448</f>
        <v>0</v>
      </c>
      <c r="AY447" s="43"/>
      <c r="AZ447" s="43"/>
      <c r="BA447" s="128">
        <f>BB447+BC447+BD447</f>
        <v>0</v>
      </c>
      <c r="BB447" s="43"/>
      <c r="BC447" s="43"/>
      <c r="BD447" s="43"/>
      <c r="BE447" s="128">
        <f>BF447+BG447+BH447</f>
        <v>0</v>
      </c>
      <c r="BF447" s="128">
        <f>E447</f>
        <v>0</v>
      </c>
      <c r="BG447" s="43"/>
      <c r="BH447" s="43"/>
      <c r="BI447" s="112">
        <f>BJ447+BK447+BL447+BM447</f>
        <v>0</v>
      </c>
      <c r="BJ447" s="128">
        <f>BJ448</f>
        <v>0</v>
      </c>
      <c r="BK447" s="128">
        <f>BK448</f>
        <v>0</v>
      </c>
      <c r="BL447" s="43"/>
      <c r="BM447" s="43"/>
      <c r="BN447" s="128"/>
      <c r="BO447" s="112">
        <f>BP447+BQ447+BR447+BS447</f>
        <v>0</v>
      </c>
      <c r="BP447" s="128">
        <f>BP448</f>
        <v>0</v>
      </c>
      <c r="BQ447" s="128">
        <f>BQ448</f>
        <v>0</v>
      </c>
      <c r="BR447" s="43"/>
      <c r="BS447" s="43"/>
      <c r="BT447" s="43">
        <f>BL447</f>
        <v>0</v>
      </c>
      <c r="BU447" s="43"/>
      <c r="BV447" s="112">
        <f>BW447+BX447+BY447+BZ447</f>
        <v>361964.78988</v>
      </c>
      <c r="BW447" s="128">
        <f>BW448</f>
        <v>0</v>
      </c>
      <c r="BX447" s="128">
        <f>BX448</f>
        <v>361964.78988</v>
      </c>
      <c r="BY447" s="43"/>
      <c r="BZ447" s="43"/>
      <c r="CA447" s="128">
        <f>CB447+CC447+CD447</f>
        <v>0</v>
      </c>
      <c r="CB447" s="431"/>
      <c r="CC447" s="276"/>
      <c r="CD447" s="276"/>
      <c r="CE447" s="128">
        <f t="shared" si="298"/>
        <v>361964.78988</v>
      </c>
      <c r="CF447" s="431">
        <f>BW447</f>
        <v>0</v>
      </c>
      <c r="CG447" s="128">
        <f>CG448</f>
        <v>361964.78988</v>
      </c>
      <c r="CH447" s="276">
        <f>BY447</f>
        <v>0</v>
      </c>
      <c r="CI447" s="276"/>
      <c r="CJ447" s="128"/>
      <c r="CK447" s="112">
        <f>CL447+CM447+CN447+CO447</f>
        <v>361964.78988</v>
      </c>
      <c r="CL447" s="128">
        <f>CL448</f>
        <v>0</v>
      </c>
      <c r="CM447" s="128">
        <f>CM448</f>
        <v>361964.78988</v>
      </c>
      <c r="CN447" s="43"/>
      <c r="CO447" s="43"/>
    </row>
    <row r="448" spans="2:93" s="46" customFormat="1" ht="36.75" hidden="1" customHeight="1" x14ac:dyDescent="0.25">
      <c r="B448" s="206"/>
      <c r="C448" s="124" t="s">
        <v>39</v>
      </c>
      <c r="D448" s="188">
        <f>F448</f>
        <v>0</v>
      </c>
      <c r="E448" s="188"/>
      <c r="F448" s="188">
        <v>0</v>
      </c>
      <c r="G448" s="259"/>
      <c r="H448" s="259"/>
      <c r="I448" s="188">
        <f t="shared" si="294"/>
        <v>0</v>
      </c>
      <c r="J448" s="569" t="e">
        <f t="shared" si="295"/>
        <v>#DIV/0!</v>
      </c>
      <c r="K448" s="315"/>
      <c r="L448" s="569"/>
      <c r="M448" s="188">
        <v>0</v>
      </c>
      <c r="N448" s="569"/>
      <c r="O448" s="315"/>
      <c r="P448" s="315"/>
      <c r="Q448" s="315"/>
      <c r="R448" s="315"/>
      <c r="S448" s="188"/>
      <c r="T448" s="315"/>
      <c r="U448" s="130"/>
      <c r="V448" s="629"/>
      <c r="W448" s="188"/>
      <c r="X448" s="629" t="e">
        <f t="shared" si="297"/>
        <v>#DIV/0!</v>
      </c>
      <c r="Y448" s="315"/>
      <c r="Z448" s="629"/>
      <c r="AA448" s="315"/>
      <c r="AB448" s="315"/>
      <c r="AC448" s="188">
        <f t="shared" si="282"/>
        <v>0</v>
      </c>
      <c r="AD448" s="575" t="e">
        <f t="shared" si="283"/>
        <v>#DIV/0!</v>
      </c>
      <c r="AE448" s="130"/>
      <c r="AF448" s="622"/>
      <c r="AG448" s="188"/>
      <c r="AH448" s="622" t="e">
        <f t="shared" si="279"/>
        <v>#DIV/0!</v>
      </c>
      <c r="AI448" s="315"/>
      <c r="AJ448" s="315"/>
      <c r="AK448" s="188"/>
      <c r="AL448" s="315"/>
      <c r="AM448" s="315"/>
      <c r="AN448" s="315"/>
      <c r="AO448" s="315"/>
      <c r="AP448" s="315"/>
      <c r="AQ448" s="315"/>
      <c r="AR448" s="315"/>
      <c r="AS448" s="315"/>
      <c r="AT448" s="315"/>
      <c r="AU448" s="112">
        <f t="shared" si="296"/>
        <v>0</v>
      </c>
      <c r="AV448" s="130">
        <f>AX448</f>
        <v>0</v>
      </c>
      <c r="AW448" s="130"/>
      <c r="AX448" s="130">
        <v>0</v>
      </c>
      <c r="AY448" s="315"/>
      <c r="AZ448" s="315"/>
      <c r="BA448" s="102"/>
      <c r="BB448" s="315"/>
      <c r="BC448" s="315"/>
      <c r="BD448" s="315"/>
      <c r="BE448" s="130"/>
      <c r="BF448" s="130"/>
      <c r="BG448" s="315"/>
      <c r="BH448" s="315"/>
      <c r="BI448" s="130">
        <f>BK448</f>
        <v>0</v>
      </c>
      <c r="BJ448" s="130"/>
      <c r="BK448" s="130">
        <v>0</v>
      </c>
      <c r="BL448" s="315"/>
      <c r="BM448" s="315"/>
      <c r="BN448" s="130"/>
      <c r="BO448" s="130">
        <f>BQ448</f>
        <v>0</v>
      </c>
      <c r="BP448" s="130"/>
      <c r="BQ448" s="130">
        <v>0</v>
      </c>
      <c r="BR448" s="315"/>
      <c r="BS448" s="315"/>
      <c r="BT448" s="315"/>
      <c r="BU448" s="315"/>
      <c r="BV448" s="130">
        <f>BX448</f>
        <v>361964.78988</v>
      </c>
      <c r="BW448" s="130"/>
      <c r="BX448" s="130">
        <v>361964.78988</v>
      </c>
      <c r="BY448" s="315"/>
      <c r="BZ448" s="315"/>
      <c r="CA448" s="130"/>
      <c r="CB448" s="188"/>
      <c r="CC448" s="259"/>
      <c r="CD448" s="259"/>
      <c r="CE448" s="128">
        <f t="shared" si="298"/>
        <v>361964.78988</v>
      </c>
      <c r="CF448" s="188"/>
      <c r="CG448" s="130">
        <v>361964.78988</v>
      </c>
      <c r="CH448" s="259"/>
      <c r="CI448" s="259"/>
      <c r="CJ448" s="130"/>
      <c r="CK448" s="130">
        <f>CM448</f>
        <v>361964.78988</v>
      </c>
      <c r="CL448" s="130"/>
      <c r="CM448" s="130">
        <v>361964.78988</v>
      </c>
      <c r="CN448" s="315"/>
      <c r="CO448" s="315"/>
    </row>
    <row r="449" spans="2:93" s="46" customFormat="1" ht="48.75" hidden="1" customHeight="1" x14ac:dyDescent="0.25">
      <c r="B449" s="206"/>
      <c r="C449" s="124"/>
      <c r="D449" s="188"/>
      <c r="E449" s="188"/>
      <c r="F449" s="188"/>
      <c r="G449" s="259"/>
      <c r="H449" s="259"/>
      <c r="I449" s="188">
        <f t="shared" si="294"/>
        <v>0</v>
      </c>
      <c r="J449" s="569" t="e">
        <f t="shared" si="295"/>
        <v>#DIV/0!</v>
      </c>
      <c r="K449" s="315"/>
      <c r="L449" s="569"/>
      <c r="M449" s="188"/>
      <c r="N449" s="569"/>
      <c r="O449" s="315"/>
      <c r="P449" s="315"/>
      <c r="Q449" s="315"/>
      <c r="R449" s="315"/>
      <c r="S449" s="188"/>
      <c r="T449" s="315"/>
      <c r="U449" s="130"/>
      <c r="V449" s="629"/>
      <c r="W449" s="188"/>
      <c r="X449" s="629" t="e">
        <f t="shared" si="297"/>
        <v>#DIV/0!</v>
      </c>
      <c r="Y449" s="315"/>
      <c r="Z449" s="629"/>
      <c r="AA449" s="315"/>
      <c r="AB449" s="315"/>
      <c r="AC449" s="188">
        <f t="shared" si="282"/>
        <v>0</v>
      </c>
      <c r="AD449" s="575" t="e">
        <f t="shared" si="283"/>
        <v>#DIV/0!</v>
      </c>
      <c r="AE449" s="130"/>
      <c r="AF449" s="622"/>
      <c r="AG449" s="188"/>
      <c r="AH449" s="622" t="e">
        <f t="shared" si="279"/>
        <v>#DIV/0!</v>
      </c>
      <c r="AI449" s="315"/>
      <c r="AJ449" s="315"/>
      <c r="AK449" s="188"/>
      <c r="AL449" s="315"/>
      <c r="AM449" s="315"/>
      <c r="AN449" s="315"/>
      <c r="AO449" s="315"/>
      <c r="AP449" s="315"/>
      <c r="AQ449" s="315"/>
      <c r="AR449" s="315"/>
      <c r="AS449" s="315"/>
      <c r="AT449" s="315"/>
      <c r="AU449" s="112">
        <f t="shared" si="296"/>
        <v>0</v>
      </c>
      <c r="AV449" s="130"/>
      <c r="AW449" s="130"/>
      <c r="AX449" s="130"/>
      <c r="AY449" s="315"/>
      <c r="AZ449" s="315"/>
      <c r="BA449" s="102"/>
      <c r="BB449" s="315"/>
      <c r="BC449" s="315"/>
      <c r="BD449" s="315"/>
      <c r="BE449" s="130"/>
      <c r="BF449" s="130"/>
      <c r="BG449" s="315"/>
      <c r="BH449" s="315"/>
      <c r="BI449" s="130"/>
      <c r="BJ449" s="130"/>
      <c r="BK449" s="130"/>
      <c r="BL449" s="315"/>
      <c r="BM449" s="315"/>
      <c r="BN449" s="130"/>
      <c r="BO449" s="130"/>
      <c r="BP449" s="130"/>
      <c r="BQ449" s="130"/>
      <c r="BR449" s="315"/>
      <c r="BS449" s="315"/>
      <c r="BT449" s="315"/>
      <c r="BU449" s="315"/>
      <c r="BV449" s="130"/>
      <c r="BW449" s="130"/>
      <c r="BX449" s="130"/>
      <c r="BY449" s="315"/>
      <c r="BZ449" s="315"/>
      <c r="CA449" s="130"/>
      <c r="CB449" s="188"/>
      <c r="CC449" s="259"/>
      <c r="CD449" s="259"/>
      <c r="CE449" s="128">
        <f t="shared" si="298"/>
        <v>0</v>
      </c>
      <c r="CF449" s="188"/>
      <c r="CG449" s="130"/>
      <c r="CH449" s="259"/>
      <c r="CI449" s="259"/>
      <c r="CJ449" s="130"/>
      <c r="CK449" s="130"/>
      <c r="CL449" s="130"/>
      <c r="CM449" s="130"/>
      <c r="CN449" s="315"/>
      <c r="CO449" s="315"/>
    </row>
    <row r="450" spans="2:93" s="47" customFormat="1" ht="81" customHeight="1" x14ac:dyDescent="0.25">
      <c r="B450" s="206" t="s">
        <v>177</v>
      </c>
      <c r="C450" s="122" t="s">
        <v>55</v>
      </c>
      <c r="D450" s="193">
        <f>E450+F450+G450+H450</f>
        <v>86142.008360000007</v>
      </c>
      <c r="E450" s="661">
        <f>E451</f>
        <v>0</v>
      </c>
      <c r="F450" s="661">
        <v>86142.008360000007</v>
      </c>
      <c r="G450" s="276"/>
      <c r="H450" s="248"/>
      <c r="I450" s="193">
        <f t="shared" si="294"/>
        <v>85776.065560000003</v>
      </c>
      <c r="J450" s="569">
        <f t="shared" si="295"/>
        <v>0.99575186593664411</v>
      </c>
      <c r="K450" s="21"/>
      <c r="L450" s="569"/>
      <c r="M450" s="193">
        <v>85776.065560000003</v>
      </c>
      <c r="N450" s="569">
        <f>M450/F450</f>
        <v>0.99575186593664411</v>
      </c>
      <c r="O450" s="21"/>
      <c r="P450" s="21"/>
      <c r="Q450" s="21"/>
      <c r="R450" s="21"/>
      <c r="S450" s="193">
        <f>W450</f>
        <v>72603.935849999994</v>
      </c>
      <c r="T450" s="569">
        <f>S450/D450</f>
        <v>0.84284006412501511</v>
      </c>
      <c r="U450" s="128">
        <f>U451</f>
        <v>0</v>
      </c>
      <c r="V450" s="629"/>
      <c r="W450" s="193">
        <v>72603.935849999994</v>
      </c>
      <c r="X450" s="569">
        <f t="shared" si="297"/>
        <v>0.84284006412501511</v>
      </c>
      <c r="Y450" s="21"/>
      <c r="Z450" s="629"/>
      <c r="AA450" s="21"/>
      <c r="AB450" s="21"/>
      <c r="AC450" s="193">
        <f t="shared" si="282"/>
        <v>85776.065560000003</v>
      </c>
      <c r="AD450" s="575">
        <f t="shared" si="283"/>
        <v>0.99575186593664411</v>
      </c>
      <c r="AE450" s="128">
        <f>AE451</f>
        <v>0</v>
      </c>
      <c r="AF450" s="622"/>
      <c r="AG450" s="193">
        <v>85776.065560000003</v>
      </c>
      <c r="AH450" s="622">
        <f t="shared" si="279"/>
        <v>0.99575186593664411</v>
      </c>
      <c r="AI450" s="21"/>
      <c r="AJ450" s="21"/>
      <c r="AK450" s="193"/>
      <c r="AL450" s="21"/>
      <c r="AM450" s="21"/>
      <c r="AN450" s="21"/>
      <c r="AO450" s="21"/>
      <c r="AP450" s="21"/>
      <c r="AQ450" s="21"/>
      <c r="AR450" s="21"/>
      <c r="AS450" s="21"/>
      <c r="AT450" s="21"/>
      <c r="AU450" s="112">
        <f t="shared" si="296"/>
        <v>105328.10069999998</v>
      </c>
      <c r="AV450" s="112">
        <f>AW450+AX450+AY450+AZ450</f>
        <v>191470.10905999999</v>
      </c>
      <c r="AW450" s="128">
        <f>AW451</f>
        <v>0</v>
      </c>
      <c r="AX450" s="128">
        <v>191470.10905999999</v>
      </c>
      <c r="AY450" s="43"/>
      <c r="AZ450" s="21"/>
      <c r="BA450" s="433">
        <f t="shared" si="285"/>
        <v>0</v>
      </c>
      <c r="BB450" s="21"/>
      <c r="BC450" s="21"/>
      <c r="BD450" s="21"/>
      <c r="BE450" s="128">
        <f t="shared" si="280"/>
        <v>0</v>
      </c>
      <c r="BF450" s="128">
        <f t="shared" ref="BF450:BF456" si="299">E450</f>
        <v>0</v>
      </c>
      <c r="BG450" s="21"/>
      <c r="BH450" s="21"/>
      <c r="BI450" s="112">
        <f>BJ450+BK450+BL450+BM450</f>
        <v>300000</v>
      </c>
      <c r="BJ450" s="128">
        <f>BJ451</f>
        <v>0</v>
      </c>
      <c r="BK450" s="128">
        <f>BK451</f>
        <v>300000</v>
      </c>
      <c r="BL450" s="43"/>
      <c r="BM450" s="21"/>
      <c r="BN450" s="128">
        <f>BQ450-BK450</f>
        <v>-74976.081059999997</v>
      </c>
      <c r="BO450" s="112">
        <f>BP450+BQ450+BR450+BS450</f>
        <v>225023.91894</v>
      </c>
      <c r="BP450" s="128">
        <f>BP451</f>
        <v>0</v>
      </c>
      <c r="BQ450" s="128">
        <f>255023.91894-30000</f>
        <v>225023.91894</v>
      </c>
      <c r="BR450" s="43"/>
      <c r="BS450" s="21"/>
      <c r="BT450" s="43">
        <f t="shared" si="286"/>
        <v>0</v>
      </c>
      <c r="BU450" s="21"/>
      <c r="BV450" s="112">
        <f>BW450+BX450+BY450+BZ450</f>
        <v>300000</v>
      </c>
      <c r="BW450" s="128">
        <v>0</v>
      </c>
      <c r="BX450" s="128">
        <f>BX451</f>
        <v>300000</v>
      </c>
      <c r="BY450" s="43"/>
      <c r="BZ450" s="21"/>
      <c r="CA450" s="128">
        <f>CB450+CC450+CD450</f>
        <v>0</v>
      </c>
      <c r="CB450" s="337"/>
      <c r="CC450" s="276"/>
      <c r="CD450" s="248"/>
      <c r="CE450" s="128">
        <f t="shared" si="298"/>
        <v>150000</v>
      </c>
      <c r="CF450" s="337">
        <f t="shared" ref="CF450:CF496" si="300">BW450</f>
        <v>0</v>
      </c>
      <c r="CG450" s="128">
        <v>150000</v>
      </c>
      <c r="CH450" s="276">
        <f t="shared" ref="CH450:CH496" si="301">BY450</f>
        <v>0</v>
      </c>
      <c r="CI450" s="248"/>
      <c r="CJ450" s="128">
        <f>CM450-CG450</f>
        <v>-109984</v>
      </c>
      <c r="CK450" s="112">
        <f>CL450+CM450+CN450+CO450</f>
        <v>40016</v>
      </c>
      <c r="CL450" s="128">
        <v>0</v>
      </c>
      <c r="CM450" s="128">
        <f>CM451-109984</f>
        <v>40016</v>
      </c>
      <c r="CN450" s="43"/>
      <c r="CO450" s="21"/>
    </row>
    <row r="451" spans="2:93" s="39" customFormat="1" ht="46.5" hidden="1" customHeight="1" x14ac:dyDescent="0.25">
      <c r="B451" s="209"/>
      <c r="C451" s="137" t="s">
        <v>31</v>
      </c>
      <c r="D451" s="262">
        <f>E451+F451+G451+H451</f>
        <v>191470.10905999999</v>
      </c>
      <c r="E451" s="188">
        <v>0</v>
      </c>
      <c r="F451" s="188">
        <v>191470.10905999999</v>
      </c>
      <c r="G451" s="189"/>
      <c r="H451" s="189"/>
      <c r="I451" s="262">
        <f t="shared" si="294"/>
        <v>17394.382699999998</v>
      </c>
      <c r="J451" s="592">
        <f t="shared" si="295"/>
        <v>9.0846465724575373E-2</v>
      </c>
      <c r="K451" s="37"/>
      <c r="L451" s="569"/>
      <c r="M451" s="262">
        <v>17394.382699999998</v>
      </c>
      <c r="N451" s="592">
        <f>M451/F451</f>
        <v>9.0846465724575373E-2</v>
      </c>
      <c r="O451" s="37"/>
      <c r="P451" s="37"/>
      <c r="Q451" s="37"/>
      <c r="R451" s="37"/>
      <c r="S451" s="262"/>
      <c r="T451" s="37"/>
      <c r="U451" s="130">
        <v>0</v>
      </c>
      <c r="V451" s="629"/>
      <c r="W451" s="262"/>
      <c r="X451" s="629">
        <f t="shared" si="297"/>
        <v>0</v>
      </c>
      <c r="Y451" s="37"/>
      <c r="Z451" s="629"/>
      <c r="AA451" s="37"/>
      <c r="AB451" s="37"/>
      <c r="AC451" s="262">
        <f t="shared" si="282"/>
        <v>0</v>
      </c>
      <c r="AD451" s="575">
        <f t="shared" si="283"/>
        <v>0</v>
      </c>
      <c r="AE451" s="130">
        <v>0</v>
      </c>
      <c r="AF451" s="622"/>
      <c r="AG451" s="262"/>
      <c r="AH451" s="622">
        <f t="shared" si="279"/>
        <v>0</v>
      </c>
      <c r="AI451" s="37"/>
      <c r="AJ451" s="37"/>
      <c r="AK451" s="262"/>
      <c r="AL451" s="37"/>
      <c r="AM451" s="37"/>
      <c r="AN451" s="37"/>
      <c r="AO451" s="37"/>
      <c r="AP451" s="37"/>
      <c r="AQ451" s="37"/>
      <c r="AR451" s="37"/>
      <c r="AS451" s="37"/>
      <c r="AT451" s="37"/>
      <c r="AU451" s="112">
        <f t="shared" si="296"/>
        <v>-46370.109059999988</v>
      </c>
      <c r="AV451" s="199">
        <f>AW451+AX451+AY451+AZ451</f>
        <v>145100</v>
      </c>
      <c r="AW451" s="130">
        <v>0</v>
      </c>
      <c r="AX451" s="130">
        <f>60000+85100</f>
        <v>145100</v>
      </c>
      <c r="AY451" s="37"/>
      <c r="AZ451" s="37"/>
      <c r="BA451" s="130">
        <f t="shared" si="285"/>
        <v>0</v>
      </c>
      <c r="BB451" s="37"/>
      <c r="BC451" s="37"/>
      <c r="BD451" s="37"/>
      <c r="BE451" s="130">
        <f t="shared" si="280"/>
        <v>0</v>
      </c>
      <c r="BF451" s="130">
        <f t="shared" si="299"/>
        <v>0</v>
      </c>
      <c r="BG451" s="37"/>
      <c r="BH451" s="37"/>
      <c r="BI451" s="199">
        <f>BJ451+BK451+BL451+BM451</f>
        <v>300000</v>
      </c>
      <c r="BJ451" s="130">
        <v>0</v>
      </c>
      <c r="BK451" s="130">
        <f>150000+150000</f>
        <v>300000</v>
      </c>
      <c r="BL451" s="37"/>
      <c r="BM451" s="37"/>
      <c r="BN451" s="130"/>
      <c r="BO451" s="199">
        <f>BP451+BQ451+BR451+BS451</f>
        <v>300000</v>
      </c>
      <c r="BP451" s="130">
        <v>0</v>
      </c>
      <c r="BQ451" s="130">
        <f>150000+150000</f>
        <v>300000</v>
      </c>
      <c r="BR451" s="37"/>
      <c r="BS451" s="37"/>
      <c r="BT451" s="37">
        <f t="shared" si="286"/>
        <v>0</v>
      </c>
      <c r="BU451" s="37"/>
      <c r="BV451" s="199">
        <f>BW451+BX451+BY451+BZ451</f>
        <v>300000</v>
      </c>
      <c r="BW451" s="130">
        <v>0</v>
      </c>
      <c r="BX451" s="130">
        <v>300000</v>
      </c>
      <c r="BY451" s="37"/>
      <c r="BZ451" s="37"/>
      <c r="CA451" s="130">
        <f>CB451+CC451+CD451</f>
        <v>0</v>
      </c>
      <c r="CB451" s="188"/>
      <c r="CC451" s="189"/>
      <c r="CD451" s="189"/>
      <c r="CE451" s="130">
        <f>CF451+CH451+CI451</f>
        <v>0</v>
      </c>
      <c r="CF451" s="188">
        <f t="shared" si="300"/>
        <v>0</v>
      </c>
      <c r="CG451" s="188"/>
      <c r="CH451" s="189">
        <f t="shared" si="301"/>
        <v>0</v>
      </c>
      <c r="CI451" s="189"/>
      <c r="CJ451" s="130"/>
      <c r="CK451" s="199">
        <f>CL451+CM451+CN451+CO451</f>
        <v>150000</v>
      </c>
      <c r="CL451" s="130">
        <v>0</v>
      </c>
      <c r="CM451" s="130">
        <v>150000</v>
      </c>
      <c r="CN451" s="37"/>
      <c r="CO451" s="37"/>
    </row>
    <row r="452" spans="2:93" s="50" customFormat="1" ht="113.25" hidden="1" customHeight="1" x14ac:dyDescent="0.25">
      <c r="B452" s="210" t="s">
        <v>202</v>
      </c>
      <c r="C452" s="138" t="s">
        <v>260</v>
      </c>
      <c r="D452" s="193">
        <f>E452+F452+G452+H452</f>
        <v>0</v>
      </c>
      <c r="E452" s="193">
        <f>E454</f>
        <v>0</v>
      </c>
      <c r="F452" s="193">
        <f>F454</f>
        <v>0</v>
      </c>
      <c r="G452" s="194"/>
      <c r="H452" s="260"/>
      <c r="I452" s="193">
        <f t="shared" si="294"/>
        <v>0</v>
      </c>
      <c r="J452" s="569" t="e">
        <f t="shared" si="295"/>
        <v>#DIV/0!</v>
      </c>
      <c r="K452" s="301"/>
      <c r="L452" s="569"/>
      <c r="M452" s="193"/>
      <c r="N452" s="569"/>
      <c r="O452" s="301"/>
      <c r="P452" s="301"/>
      <c r="Q452" s="301"/>
      <c r="R452" s="301"/>
      <c r="S452" s="193"/>
      <c r="T452" s="301"/>
      <c r="U452" s="112"/>
      <c r="V452" s="629"/>
      <c r="W452" s="193"/>
      <c r="X452" s="629"/>
      <c r="Y452" s="301"/>
      <c r="Z452" s="629"/>
      <c r="AA452" s="301"/>
      <c r="AB452" s="301"/>
      <c r="AC452" s="193">
        <f t="shared" si="282"/>
        <v>0</v>
      </c>
      <c r="AD452" s="575" t="e">
        <f t="shared" si="283"/>
        <v>#DIV/0!</v>
      </c>
      <c r="AE452" s="112">
        <f>AE454</f>
        <v>0</v>
      </c>
      <c r="AF452" s="622"/>
      <c r="AG452" s="193"/>
      <c r="AH452" s="622" t="e">
        <f t="shared" si="279"/>
        <v>#DIV/0!</v>
      </c>
      <c r="AI452" s="301"/>
      <c r="AJ452" s="301"/>
      <c r="AK452" s="193"/>
      <c r="AL452" s="301"/>
      <c r="AM452" s="301"/>
      <c r="AN452" s="301"/>
      <c r="AO452" s="301"/>
      <c r="AP452" s="301"/>
      <c r="AQ452" s="301"/>
      <c r="AR452" s="301"/>
      <c r="AS452" s="301"/>
      <c r="AT452" s="301"/>
      <c r="AU452" s="112">
        <f t="shared" si="296"/>
        <v>5000</v>
      </c>
      <c r="AV452" s="112">
        <f>AW452+AX452+AY452+AZ452</f>
        <v>5000</v>
      </c>
      <c r="AW452" s="112">
        <f>AW454</f>
        <v>0</v>
      </c>
      <c r="AX452" s="112">
        <f>AX454</f>
        <v>5000</v>
      </c>
      <c r="AY452" s="307"/>
      <c r="AZ452" s="301"/>
      <c r="BA452" s="433">
        <f t="shared" si="285"/>
        <v>0</v>
      </c>
      <c r="BB452" s="301"/>
      <c r="BC452" s="301"/>
      <c r="BD452" s="301"/>
      <c r="BE452" s="112">
        <f t="shared" si="280"/>
        <v>0</v>
      </c>
      <c r="BF452" s="112">
        <f t="shared" si="299"/>
        <v>0</v>
      </c>
      <c r="BG452" s="301"/>
      <c r="BH452" s="301"/>
      <c r="BI452" s="112">
        <f>BJ452+BK452+BL452+BM452</f>
        <v>30000</v>
      </c>
      <c r="BJ452" s="112">
        <f>BJ454</f>
        <v>0</v>
      </c>
      <c r="BK452" s="112">
        <f>BK454</f>
        <v>30000</v>
      </c>
      <c r="BL452" s="307"/>
      <c r="BM452" s="301"/>
      <c r="BN452" s="112"/>
      <c r="BO452" s="112">
        <f>BP452+BQ452+BR452+BS452</f>
        <v>30000</v>
      </c>
      <c r="BP452" s="112">
        <f>BP454</f>
        <v>0</v>
      </c>
      <c r="BQ452" s="112">
        <f>BQ454</f>
        <v>30000</v>
      </c>
      <c r="BR452" s="307"/>
      <c r="BS452" s="301"/>
      <c r="BT452" s="307">
        <f t="shared" si="286"/>
        <v>0</v>
      </c>
      <c r="BU452" s="301"/>
      <c r="BV452" s="112">
        <f>BW452+BX452+BY452+BZ452</f>
        <v>389880</v>
      </c>
      <c r="BW452" s="112">
        <f>BW454</f>
        <v>0</v>
      </c>
      <c r="BX452" s="112">
        <f>BX454</f>
        <v>389880</v>
      </c>
      <c r="BY452" s="307"/>
      <c r="BZ452" s="301"/>
      <c r="CA452" s="112">
        <f t="shared" ref="CA452:CA496" si="302">CB452+CC452+CD452</f>
        <v>0</v>
      </c>
      <c r="CB452" s="193"/>
      <c r="CC452" s="194"/>
      <c r="CD452" s="260"/>
      <c r="CE452" s="112">
        <f t="shared" ref="CE452:CE490" si="303">CF452+CH452+CI452</f>
        <v>0</v>
      </c>
      <c r="CF452" s="193">
        <f t="shared" si="300"/>
        <v>0</v>
      </c>
      <c r="CG452" s="193"/>
      <c r="CH452" s="194">
        <f t="shared" si="301"/>
        <v>0</v>
      </c>
      <c r="CI452" s="260"/>
      <c r="CJ452" s="112">
        <f>CJ453</f>
        <v>0</v>
      </c>
      <c r="CK452" s="112">
        <f>CL452+CM452+CN452+CO452</f>
        <v>0</v>
      </c>
      <c r="CL452" s="112">
        <f>CL454</f>
        <v>0</v>
      </c>
      <c r="CM452" s="112">
        <f>CM454</f>
        <v>0</v>
      </c>
      <c r="CN452" s="307"/>
      <c r="CO452" s="301"/>
    </row>
    <row r="453" spans="2:93" s="44" customFormat="1" ht="46.5" hidden="1" customHeight="1" x14ac:dyDescent="0.25">
      <c r="B453" s="344"/>
      <c r="C453" s="111" t="s">
        <v>31</v>
      </c>
      <c r="D453" s="193">
        <f>E453+F453+G453+H453</f>
        <v>0</v>
      </c>
      <c r="E453" s="661">
        <f>E454</f>
        <v>0</v>
      </c>
      <c r="F453" s="661">
        <f>F454</f>
        <v>0</v>
      </c>
      <c r="G453" s="276"/>
      <c r="H453" s="276"/>
      <c r="I453" s="193">
        <f t="shared" si="294"/>
        <v>0</v>
      </c>
      <c r="J453" s="569" t="e">
        <f t="shared" si="295"/>
        <v>#DIV/0!</v>
      </c>
      <c r="K453" s="43"/>
      <c r="L453" s="569"/>
      <c r="M453" s="193">
        <f>M454</f>
        <v>0</v>
      </c>
      <c r="N453" s="569"/>
      <c r="O453" s="43"/>
      <c r="P453" s="43"/>
      <c r="Q453" s="43"/>
      <c r="R453" s="43"/>
      <c r="S453" s="193"/>
      <c r="T453" s="43"/>
      <c r="U453" s="128">
        <f>U454</f>
        <v>0</v>
      </c>
      <c r="V453" s="629"/>
      <c r="W453" s="193"/>
      <c r="X453" s="629" t="e">
        <f t="shared" si="297"/>
        <v>#DIV/0!</v>
      </c>
      <c r="Y453" s="43"/>
      <c r="Z453" s="629"/>
      <c r="AA453" s="43"/>
      <c r="AB453" s="43"/>
      <c r="AC453" s="193">
        <f t="shared" si="282"/>
        <v>0</v>
      </c>
      <c r="AD453" s="575" t="e">
        <f t="shared" si="283"/>
        <v>#DIV/0!</v>
      </c>
      <c r="AE453" s="128">
        <f>AE454</f>
        <v>0</v>
      </c>
      <c r="AF453" s="622"/>
      <c r="AG453" s="193"/>
      <c r="AH453" s="622" t="e">
        <f t="shared" si="279"/>
        <v>#DIV/0!</v>
      </c>
      <c r="AI453" s="43"/>
      <c r="AJ453" s="43"/>
      <c r="AK453" s="193"/>
      <c r="AL453" s="43"/>
      <c r="AM453" s="43"/>
      <c r="AN453" s="43"/>
      <c r="AO453" s="43"/>
      <c r="AP453" s="43"/>
      <c r="AQ453" s="43"/>
      <c r="AR453" s="43"/>
      <c r="AS453" s="43"/>
      <c r="AT453" s="43"/>
      <c r="AU453" s="112">
        <f t="shared" si="296"/>
        <v>5000</v>
      </c>
      <c r="AV453" s="112">
        <f>AW453+AX453+AY453+AZ453</f>
        <v>5000</v>
      </c>
      <c r="AW453" s="128">
        <f>AW454</f>
        <v>0</v>
      </c>
      <c r="AX453" s="128">
        <f>AX454</f>
        <v>5000</v>
      </c>
      <c r="AY453" s="43"/>
      <c r="AZ453" s="43"/>
      <c r="BA453" s="128">
        <f>BB453+BC453+BD453</f>
        <v>0</v>
      </c>
      <c r="BB453" s="43"/>
      <c r="BC453" s="43"/>
      <c r="BD453" s="43"/>
      <c r="BE453" s="128">
        <f>BF453+BG453+BH453</f>
        <v>0</v>
      </c>
      <c r="BF453" s="128">
        <f t="shared" si="299"/>
        <v>0</v>
      </c>
      <c r="BG453" s="43"/>
      <c r="BH453" s="43"/>
      <c r="BI453" s="112">
        <f>BJ453+BK453+BL453+BM453</f>
        <v>30000</v>
      </c>
      <c r="BJ453" s="128">
        <f>BJ454</f>
        <v>0</v>
      </c>
      <c r="BK453" s="128">
        <f>BK454</f>
        <v>30000</v>
      </c>
      <c r="BL453" s="43"/>
      <c r="BM453" s="43"/>
      <c r="BN453" s="128">
        <f>BO453+BP453+BQ453</f>
        <v>60000</v>
      </c>
      <c r="BO453" s="112">
        <f>BP453+BQ453+BR453+BS453</f>
        <v>30000</v>
      </c>
      <c r="BP453" s="128">
        <f>BP454</f>
        <v>0</v>
      </c>
      <c r="BQ453" s="128">
        <f>BQ454</f>
        <v>30000</v>
      </c>
      <c r="BR453" s="43"/>
      <c r="BS453" s="43"/>
      <c r="BT453" s="43">
        <f>BL453</f>
        <v>0</v>
      </c>
      <c r="BU453" s="43"/>
      <c r="BV453" s="112">
        <f>BW453+BX453+BY453+BZ453</f>
        <v>389880</v>
      </c>
      <c r="BW453" s="128">
        <f>BW454</f>
        <v>0</v>
      </c>
      <c r="BX453" s="128">
        <f>BX454</f>
        <v>389880</v>
      </c>
      <c r="BY453" s="43"/>
      <c r="BZ453" s="43"/>
      <c r="CA453" s="128">
        <f t="shared" si="302"/>
        <v>0</v>
      </c>
      <c r="CB453" s="341"/>
      <c r="CC453" s="276"/>
      <c r="CD453" s="276"/>
      <c r="CE453" s="128">
        <f t="shared" si="303"/>
        <v>0</v>
      </c>
      <c r="CF453" s="341">
        <f>BW453</f>
        <v>0</v>
      </c>
      <c r="CG453" s="524"/>
      <c r="CH453" s="276">
        <f>BY453</f>
        <v>0</v>
      </c>
      <c r="CI453" s="276"/>
      <c r="CJ453" s="128">
        <f>CJ454</f>
        <v>0</v>
      </c>
      <c r="CK453" s="112">
        <f>CL453+CM453+CN453+CO453</f>
        <v>0</v>
      </c>
      <c r="CL453" s="128">
        <f>CL454</f>
        <v>0</v>
      </c>
      <c r="CM453" s="128">
        <f>CM454</f>
        <v>0</v>
      </c>
      <c r="CN453" s="43"/>
      <c r="CO453" s="43"/>
    </row>
    <row r="454" spans="2:93" s="39" customFormat="1" ht="22.5" hidden="1" customHeight="1" x14ac:dyDescent="0.25">
      <c r="B454" s="209"/>
      <c r="C454" s="124" t="s">
        <v>39</v>
      </c>
      <c r="D454" s="188">
        <f>E454+F454</f>
        <v>0</v>
      </c>
      <c r="E454" s="188">
        <v>0</v>
      </c>
      <c r="F454" s="188">
        <v>0</v>
      </c>
      <c r="G454" s="189"/>
      <c r="H454" s="189"/>
      <c r="I454" s="188">
        <f t="shared" si="294"/>
        <v>0</v>
      </c>
      <c r="J454" s="569" t="e">
        <f t="shared" si="295"/>
        <v>#DIV/0!</v>
      </c>
      <c r="K454" s="37"/>
      <c r="L454" s="569"/>
      <c r="M454" s="188">
        <v>0</v>
      </c>
      <c r="N454" s="569"/>
      <c r="O454" s="37"/>
      <c r="P454" s="37"/>
      <c r="Q454" s="37"/>
      <c r="R454" s="37"/>
      <c r="S454" s="188"/>
      <c r="T454" s="37"/>
      <c r="U454" s="130">
        <v>0</v>
      </c>
      <c r="V454" s="629"/>
      <c r="W454" s="188"/>
      <c r="X454" s="629" t="e">
        <f t="shared" si="297"/>
        <v>#DIV/0!</v>
      </c>
      <c r="Y454" s="37"/>
      <c r="Z454" s="629"/>
      <c r="AA454" s="37"/>
      <c r="AB454" s="37"/>
      <c r="AC454" s="188">
        <f t="shared" si="282"/>
        <v>0</v>
      </c>
      <c r="AD454" s="575" t="e">
        <f t="shared" si="283"/>
        <v>#DIV/0!</v>
      </c>
      <c r="AE454" s="130">
        <v>0</v>
      </c>
      <c r="AF454" s="622"/>
      <c r="AG454" s="188"/>
      <c r="AH454" s="622" t="e">
        <f t="shared" si="279"/>
        <v>#DIV/0!</v>
      </c>
      <c r="AI454" s="37"/>
      <c r="AJ454" s="37"/>
      <c r="AK454" s="188"/>
      <c r="AL454" s="37"/>
      <c r="AM454" s="37"/>
      <c r="AN454" s="37"/>
      <c r="AO454" s="37"/>
      <c r="AP454" s="37"/>
      <c r="AQ454" s="37"/>
      <c r="AR454" s="37"/>
      <c r="AS454" s="37"/>
      <c r="AT454" s="37"/>
      <c r="AU454" s="112">
        <f t="shared" si="296"/>
        <v>5000</v>
      </c>
      <c r="AV454" s="130">
        <f>AW454+AX454</f>
        <v>5000</v>
      </c>
      <c r="AW454" s="130">
        <v>0</v>
      </c>
      <c r="AX454" s="130">
        <v>5000</v>
      </c>
      <c r="AY454" s="37"/>
      <c r="AZ454" s="37"/>
      <c r="BA454" s="433">
        <f t="shared" si="285"/>
        <v>0</v>
      </c>
      <c r="BB454" s="37"/>
      <c r="BC454" s="37"/>
      <c r="BD454" s="37"/>
      <c r="BE454" s="130">
        <f t="shared" si="280"/>
        <v>0</v>
      </c>
      <c r="BF454" s="130">
        <f t="shared" si="299"/>
        <v>0</v>
      </c>
      <c r="BG454" s="37"/>
      <c r="BH454" s="37"/>
      <c r="BI454" s="130">
        <f>BK454</f>
        <v>30000</v>
      </c>
      <c r="BJ454" s="130">
        <v>0</v>
      </c>
      <c r="BK454" s="130">
        <v>30000</v>
      </c>
      <c r="BL454" s="37"/>
      <c r="BM454" s="37"/>
      <c r="BN454" s="130">
        <f>BO454+BP454+BQ454</f>
        <v>60000</v>
      </c>
      <c r="BO454" s="130">
        <f>BQ454</f>
        <v>30000</v>
      </c>
      <c r="BP454" s="130">
        <v>0</v>
      </c>
      <c r="BQ454" s="130">
        <v>30000</v>
      </c>
      <c r="BR454" s="37"/>
      <c r="BS454" s="37"/>
      <c r="BT454" s="37">
        <f t="shared" si="286"/>
        <v>0</v>
      </c>
      <c r="BU454" s="37"/>
      <c r="BV454" s="130">
        <f>BX454</f>
        <v>389880</v>
      </c>
      <c r="BW454" s="130">
        <v>0</v>
      </c>
      <c r="BX454" s="130">
        <v>389880</v>
      </c>
      <c r="BY454" s="37"/>
      <c r="BZ454" s="37"/>
      <c r="CA454" s="130">
        <f t="shared" si="302"/>
        <v>0</v>
      </c>
      <c r="CB454" s="188"/>
      <c r="CC454" s="189"/>
      <c r="CD454" s="189"/>
      <c r="CE454" s="130">
        <f t="shared" si="303"/>
        <v>0</v>
      </c>
      <c r="CF454" s="188">
        <f t="shared" si="300"/>
        <v>0</v>
      </c>
      <c r="CG454" s="188"/>
      <c r="CH454" s="189">
        <f t="shared" si="301"/>
        <v>0</v>
      </c>
      <c r="CI454" s="189"/>
      <c r="CJ454" s="130"/>
      <c r="CK454" s="130">
        <f>CM454</f>
        <v>0</v>
      </c>
      <c r="CL454" s="130">
        <v>0</v>
      </c>
      <c r="CM454" s="130">
        <v>0</v>
      </c>
      <c r="CN454" s="37"/>
      <c r="CO454" s="37"/>
    </row>
    <row r="455" spans="2:93" s="39" customFormat="1" ht="22.5" hidden="1" customHeight="1" x14ac:dyDescent="0.25">
      <c r="B455" s="209"/>
      <c r="C455" s="124" t="s">
        <v>40</v>
      </c>
      <c r="D455" s="189"/>
      <c r="E455" s="189"/>
      <c r="F455" s="189"/>
      <c r="G455" s="189"/>
      <c r="H455" s="189"/>
      <c r="I455" s="189">
        <f t="shared" si="294"/>
        <v>0</v>
      </c>
      <c r="J455" s="569" t="e">
        <f t="shared" si="295"/>
        <v>#DIV/0!</v>
      </c>
      <c r="K455" s="37"/>
      <c r="L455" s="569"/>
      <c r="M455" s="189"/>
      <c r="N455" s="569"/>
      <c r="O455" s="37"/>
      <c r="P455" s="37"/>
      <c r="Q455" s="37"/>
      <c r="R455" s="37"/>
      <c r="S455" s="189"/>
      <c r="T455" s="37"/>
      <c r="U455" s="37"/>
      <c r="V455" s="629"/>
      <c r="W455" s="189"/>
      <c r="X455" s="629" t="e">
        <f t="shared" si="297"/>
        <v>#DIV/0!</v>
      </c>
      <c r="Y455" s="37"/>
      <c r="Z455" s="629"/>
      <c r="AA455" s="37"/>
      <c r="AB455" s="37"/>
      <c r="AC455" s="189">
        <f t="shared" si="282"/>
        <v>0</v>
      </c>
      <c r="AD455" s="575" t="e">
        <f t="shared" si="283"/>
        <v>#DIV/0!</v>
      </c>
      <c r="AE455" s="37"/>
      <c r="AF455" s="622"/>
      <c r="AG455" s="189"/>
      <c r="AH455" s="622" t="e">
        <f t="shared" si="279"/>
        <v>#DIV/0!</v>
      </c>
      <c r="AI455" s="37"/>
      <c r="AJ455" s="37"/>
      <c r="AK455" s="189"/>
      <c r="AL455" s="37"/>
      <c r="AM455" s="37"/>
      <c r="AN455" s="37"/>
      <c r="AO455" s="37"/>
      <c r="AP455" s="37"/>
      <c r="AQ455" s="37"/>
      <c r="AR455" s="37"/>
      <c r="AS455" s="37"/>
      <c r="AT455" s="37"/>
      <c r="AU455" s="112">
        <f t="shared" si="296"/>
        <v>0</v>
      </c>
      <c r="AV455" s="37"/>
      <c r="AW455" s="37"/>
      <c r="AX455" s="37"/>
      <c r="AY455" s="37"/>
      <c r="AZ455" s="37"/>
      <c r="BA455" s="433">
        <f t="shared" si="285"/>
        <v>0</v>
      </c>
      <c r="BB455" s="37"/>
      <c r="BC455" s="37"/>
      <c r="BD455" s="37"/>
      <c r="BE455" s="37">
        <f t="shared" si="280"/>
        <v>0</v>
      </c>
      <c r="BF455" s="37">
        <f t="shared" si="299"/>
        <v>0</v>
      </c>
      <c r="BG455" s="37"/>
      <c r="BH455" s="37"/>
      <c r="BI455" s="37"/>
      <c r="BJ455" s="37"/>
      <c r="BK455" s="37"/>
      <c r="BL455" s="37"/>
      <c r="BM455" s="37"/>
      <c r="BN455" s="37">
        <f>BO455+BP455+BQ455</f>
        <v>0</v>
      </c>
      <c r="BO455" s="37"/>
      <c r="BP455" s="37"/>
      <c r="BQ455" s="37"/>
      <c r="BR455" s="37"/>
      <c r="BS455" s="37"/>
      <c r="BT455" s="37">
        <f t="shared" si="286"/>
        <v>0</v>
      </c>
      <c r="BU455" s="37"/>
      <c r="BV455" s="37"/>
      <c r="BW455" s="37"/>
      <c r="BX455" s="37"/>
      <c r="BY455" s="37"/>
      <c r="BZ455" s="37"/>
      <c r="CA455" s="37">
        <f t="shared" si="302"/>
        <v>0</v>
      </c>
      <c r="CB455" s="189"/>
      <c r="CC455" s="189"/>
      <c r="CD455" s="189"/>
      <c r="CE455" s="37">
        <f t="shared" si="303"/>
        <v>0</v>
      </c>
      <c r="CF455" s="189">
        <f t="shared" si="300"/>
        <v>0</v>
      </c>
      <c r="CG455" s="189"/>
      <c r="CH455" s="189">
        <f t="shared" si="301"/>
        <v>0</v>
      </c>
      <c r="CI455" s="189"/>
      <c r="CJ455" s="37"/>
      <c r="CK455" s="37"/>
      <c r="CL455" s="37"/>
      <c r="CM455" s="37"/>
      <c r="CN455" s="37"/>
      <c r="CO455" s="37"/>
    </row>
    <row r="456" spans="2:93" s="50" customFormat="1" ht="114.75" hidden="1" customHeight="1" x14ac:dyDescent="0.25">
      <c r="B456" s="210" t="s">
        <v>179</v>
      </c>
      <c r="C456" s="138" t="s">
        <v>57</v>
      </c>
      <c r="D456" s="193">
        <f>E456</f>
        <v>0</v>
      </c>
      <c r="E456" s="193">
        <f>E458</f>
        <v>0</v>
      </c>
      <c r="F456" s="193"/>
      <c r="G456" s="194"/>
      <c r="H456" s="260"/>
      <c r="I456" s="193">
        <f t="shared" si="294"/>
        <v>0</v>
      </c>
      <c r="J456" s="569" t="e">
        <f t="shared" si="295"/>
        <v>#DIV/0!</v>
      </c>
      <c r="K456" s="301"/>
      <c r="L456" s="569"/>
      <c r="M456" s="193"/>
      <c r="N456" s="569"/>
      <c r="O456" s="301"/>
      <c r="P456" s="301"/>
      <c r="Q456" s="301"/>
      <c r="R456" s="301"/>
      <c r="S456" s="193"/>
      <c r="T456" s="301"/>
      <c r="U456" s="112">
        <f>U458</f>
        <v>0</v>
      </c>
      <c r="V456" s="629"/>
      <c r="W456" s="193"/>
      <c r="X456" s="629" t="e">
        <f t="shared" si="297"/>
        <v>#DIV/0!</v>
      </c>
      <c r="Y456" s="301"/>
      <c r="Z456" s="629"/>
      <c r="AA456" s="301"/>
      <c r="AB456" s="301"/>
      <c r="AC456" s="193">
        <f t="shared" si="282"/>
        <v>0</v>
      </c>
      <c r="AD456" s="575" t="e">
        <f t="shared" si="283"/>
        <v>#DIV/0!</v>
      </c>
      <c r="AE456" s="112">
        <f>AE458</f>
        <v>0</v>
      </c>
      <c r="AF456" s="622"/>
      <c r="AG456" s="193"/>
      <c r="AH456" s="622" t="e">
        <f t="shared" si="279"/>
        <v>#DIV/0!</v>
      </c>
      <c r="AI456" s="301"/>
      <c r="AJ456" s="301"/>
      <c r="AK456" s="193"/>
      <c r="AL456" s="301"/>
      <c r="AM456" s="301"/>
      <c r="AN456" s="301"/>
      <c r="AO456" s="301"/>
      <c r="AP456" s="301"/>
      <c r="AQ456" s="301"/>
      <c r="AR456" s="301"/>
      <c r="AS456" s="301"/>
      <c r="AT456" s="301"/>
      <c r="AU456" s="112">
        <f t="shared" si="296"/>
        <v>0</v>
      </c>
      <c r="AV456" s="112">
        <f>AW456</f>
        <v>0</v>
      </c>
      <c r="AW456" s="112">
        <f>AW458</f>
        <v>0</v>
      </c>
      <c r="AX456" s="112"/>
      <c r="AY456" s="307"/>
      <c r="AZ456" s="301"/>
      <c r="BA456" s="433">
        <f t="shared" si="285"/>
        <v>0</v>
      </c>
      <c r="BB456" s="301"/>
      <c r="BC456" s="301"/>
      <c r="BD456" s="301"/>
      <c r="BE456" s="112">
        <f t="shared" si="280"/>
        <v>0</v>
      </c>
      <c r="BF456" s="112">
        <f t="shared" si="299"/>
        <v>0</v>
      </c>
      <c r="BG456" s="301"/>
      <c r="BH456" s="301"/>
      <c r="BI456" s="112">
        <f>BJ456</f>
        <v>0</v>
      </c>
      <c r="BJ456" s="112">
        <f>BJ458</f>
        <v>0</v>
      </c>
      <c r="BK456" s="112"/>
      <c r="BL456" s="307"/>
      <c r="BM456" s="301"/>
      <c r="BN456" s="112">
        <f>BO456+BP456+BQ456</f>
        <v>0</v>
      </c>
      <c r="BO456" s="112">
        <f>BP456</f>
        <v>0</v>
      </c>
      <c r="BP456" s="112">
        <f>BP458</f>
        <v>0</v>
      </c>
      <c r="BQ456" s="112"/>
      <c r="BR456" s="307"/>
      <c r="BS456" s="301"/>
      <c r="BT456" s="307">
        <f t="shared" si="286"/>
        <v>0</v>
      </c>
      <c r="BU456" s="301"/>
      <c r="BV456" s="112">
        <f>BW456</f>
        <v>0</v>
      </c>
      <c r="BW456" s="112">
        <f>BW458</f>
        <v>0</v>
      </c>
      <c r="BX456" s="112"/>
      <c r="BY456" s="307"/>
      <c r="BZ456" s="301"/>
      <c r="CA456" s="112">
        <f t="shared" si="302"/>
        <v>0</v>
      </c>
      <c r="CB456" s="193"/>
      <c r="CC456" s="194"/>
      <c r="CD456" s="260"/>
      <c r="CE456" s="112">
        <f t="shared" si="303"/>
        <v>0</v>
      </c>
      <c r="CF456" s="193">
        <f t="shared" si="300"/>
        <v>0</v>
      </c>
      <c r="CG456" s="193"/>
      <c r="CH456" s="194">
        <f t="shared" si="301"/>
        <v>0</v>
      </c>
      <c r="CI456" s="260"/>
      <c r="CJ456" s="112"/>
      <c r="CK456" s="112">
        <f>CL456</f>
        <v>0</v>
      </c>
      <c r="CL456" s="112">
        <f>CL458</f>
        <v>0</v>
      </c>
      <c r="CM456" s="112"/>
      <c r="CN456" s="307"/>
      <c r="CO456" s="301"/>
    </row>
    <row r="457" spans="2:93" s="50" customFormat="1" ht="114.75" hidden="1" customHeight="1" x14ac:dyDescent="0.25">
      <c r="B457" s="344"/>
      <c r="C457" s="138"/>
      <c r="D457" s="193"/>
      <c r="E457" s="193"/>
      <c r="F457" s="193"/>
      <c r="G457" s="194"/>
      <c r="H457" s="260"/>
      <c r="I457" s="193">
        <f t="shared" si="294"/>
        <v>0</v>
      </c>
      <c r="J457" s="569" t="e">
        <f t="shared" si="295"/>
        <v>#DIV/0!</v>
      </c>
      <c r="K457" s="301"/>
      <c r="L457" s="569"/>
      <c r="M457" s="193"/>
      <c r="N457" s="569"/>
      <c r="O457" s="301"/>
      <c r="P457" s="301"/>
      <c r="Q457" s="301"/>
      <c r="R457" s="301"/>
      <c r="S457" s="193"/>
      <c r="T457" s="301"/>
      <c r="U457" s="112"/>
      <c r="V457" s="629"/>
      <c r="W457" s="193"/>
      <c r="X457" s="629" t="e">
        <f t="shared" si="297"/>
        <v>#DIV/0!</v>
      </c>
      <c r="Y457" s="301"/>
      <c r="Z457" s="629"/>
      <c r="AA457" s="301"/>
      <c r="AB457" s="301"/>
      <c r="AC457" s="193">
        <f t="shared" si="282"/>
        <v>0</v>
      </c>
      <c r="AD457" s="575" t="e">
        <f t="shared" si="283"/>
        <v>#DIV/0!</v>
      </c>
      <c r="AE457" s="112"/>
      <c r="AF457" s="622"/>
      <c r="AG457" s="193"/>
      <c r="AH457" s="622" t="e">
        <f t="shared" si="279"/>
        <v>#DIV/0!</v>
      </c>
      <c r="AI457" s="301"/>
      <c r="AJ457" s="301"/>
      <c r="AK457" s="193"/>
      <c r="AL457" s="301"/>
      <c r="AM457" s="301"/>
      <c r="AN457" s="301"/>
      <c r="AO457" s="301"/>
      <c r="AP457" s="301"/>
      <c r="AQ457" s="301"/>
      <c r="AR457" s="301"/>
      <c r="AS457" s="301"/>
      <c r="AT457" s="301"/>
      <c r="AU457" s="112">
        <f t="shared" si="296"/>
        <v>0</v>
      </c>
      <c r="AV457" s="112"/>
      <c r="AW457" s="112"/>
      <c r="AX457" s="112"/>
      <c r="AY457" s="307"/>
      <c r="AZ457" s="301"/>
      <c r="BA457" s="433"/>
      <c r="BB457" s="301"/>
      <c r="BC457" s="301"/>
      <c r="BD457" s="301"/>
      <c r="BE457" s="112"/>
      <c r="BF457" s="112"/>
      <c r="BG457" s="301"/>
      <c r="BH457" s="301"/>
      <c r="BI457" s="112"/>
      <c r="BJ457" s="112"/>
      <c r="BK457" s="112"/>
      <c r="BL457" s="307"/>
      <c r="BM457" s="301"/>
      <c r="BN457" s="112"/>
      <c r="BO457" s="112"/>
      <c r="BP457" s="112"/>
      <c r="BQ457" s="112"/>
      <c r="BR457" s="307"/>
      <c r="BS457" s="301"/>
      <c r="BT457" s="307"/>
      <c r="BU457" s="301"/>
      <c r="BV457" s="112"/>
      <c r="BW457" s="112"/>
      <c r="BX457" s="112"/>
      <c r="BY457" s="307"/>
      <c r="BZ457" s="301"/>
      <c r="CA457" s="112"/>
      <c r="CB457" s="193"/>
      <c r="CC457" s="194"/>
      <c r="CD457" s="260"/>
      <c r="CE457" s="112"/>
      <c r="CF457" s="193"/>
      <c r="CG457" s="193"/>
      <c r="CH457" s="194"/>
      <c r="CI457" s="260"/>
      <c r="CJ457" s="112"/>
      <c r="CK457" s="112"/>
      <c r="CL457" s="112"/>
      <c r="CM457" s="112"/>
      <c r="CN457" s="307"/>
      <c r="CO457" s="301"/>
    </row>
    <row r="458" spans="2:93" s="39" customFormat="1" ht="22.5" hidden="1" customHeight="1" x14ac:dyDescent="0.25">
      <c r="B458" s="209"/>
      <c r="C458" s="124" t="s">
        <v>39</v>
      </c>
      <c r="D458" s="188">
        <f>E458</f>
        <v>0</v>
      </c>
      <c r="E458" s="188">
        <v>0</v>
      </c>
      <c r="F458" s="188"/>
      <c r="G458" s="189"/>
      <c r="H458" s="189"/>
      <c r="I458" s="188">
        <f t="shared" si="294"/>
        <v>0</v>
      </c>
      <c r="J458" s="569" t="e">
        <f t="shared" si="295"/>
        <v>#DIV/0!</v>
      </c>
      <c r="K458" s="37"/>
      <c r="L458" s="569"/>
      <c r="M458" s="188"/>
      <c r="N458" s="569"/>
      <c r="O458" s="37"/>
      <c r="P458" s="37"/>
      <c r="Q458" s="37"/>
      <c r="R458" s="37"/>
      <c r="S458" s="188"/>
      <c r="T458" s="37"/>
      <c r="U458" s="130">
        <v>0</v>
      </c>
      <c r="V458" s="629"/>
      <c r="W458" s="188"/>
      <c r="X458" s="629" t="e">
        <f t="shared" si="297"/>
        <v>#DIV/0!</v>
      </c>
      <c r="Y458" s="37"/>
      <c r="Z458" s="629"/>
      <c r="AA458" s="37"/>
      <c r="AB458" s="37"/>
      <c r="AC458" s="188">
        <f t="shared" si="282"/>
        <v>0</v>
      </c>
      <c r="AD458" s="575" t="e">
        <f t="shared" si="283"/>
        <v>#DIV/0!</v>
      </c>
      <c r="AE458" s="130">
        <v>0</v>
      </c>
      <c r="AF458" s="622"/>
      <c r="AG458" s="188"/>
      <c r="AH458" s="622" t="e">
        <f t="shared" si="279"/>
        <v>#DIV/0!</v>
      </c>
      <c r="AI458" s="37"/>
      <c r="AJ458" s="37"/>
      <c r="AK458" s="188"/>
      <c r="AL458" s="37"/>
      <c r="AM458" s="37"/>
      <c r="AN458" s="37"/>
      <c r="AO458" s="37"/>
      <c r="AP458" s="37"/>
      <c r="AQ458" s="37"/>
      <c r="AR458" s="37"/>
      <c r="AS458" s="37"/>
      <c r="AT458" s="37"/>
      <c r="AU458" s="112">
        <f t="shared" si="296"/>
        <v>0</v>
      </c>
      <c r="AV458" s="130">
        <f>AW458</f>
        <v>0</v>
      </c>
      <c r="AW458" s="130">
        <v>0</v>
      </c>
      <c r="AX458" s="130"/>
      <c r="AY458" s="37"/>
      <c r="AZ458" s="37"/>
      <c r="BA458" s="433">
        <f t="shared" si="285"/>
        <v>0</v>
      </c>
      <c r="BB458" s="37"/>
      <c r="BC458" s="37"/>
      <c r="BD458" s="37"/>
      <c r="BE458" s="130">
        <f t="shared" si="280"/>
        <v>0</v>
      </c>
      <c r="BF458" s="130">
        <f>E458</f>
        <v>0</v>
      </c>
      <c r="BG458" s="37"/>
      <c r="BH458" s="37"/>
      <c r="BI458" s="130">
        <f>BJ458</f>
        <v>0</v>
      </c>
      <c r="BJ458" s="130"/>
      <c r="BK458" s="130"/>
      <c r="BL458" s="37"/>
      <c r="BM458" s="37"/>
      <c r="BN458" s="130">
        <f>BO458+BP458+BQ458</f>
        <v>0</v>
      </c>
      <c r="BO458" s="130">
        <f>BP458</f>
        <v>0</v>
      </c>
      <c r="BP458" s="130"/>
      <c r="BQ458" s="130"/>
      <c r="BR458" s="37"/>
      <c r="BS458" s="37"/>
      <c r="BT458" s="37">
        <f t="shared" si="286"/>
        <v>0</v>
      </c>
      <c r="BU458" s="37"/>
      <c r="BV458" s="130">
        <f>BW458</f>
        <v>0</v>
      </c>
      <c r="BW458" s="130"/>
      <c r="BX458" s="130"/>
      <c r="BY458" s="37"/>
      <c r="BZ458" s="37"/>
      <c r="CA458" s="130">
        <f t="shared" si="302"/>
        <v>0</v>
      </c>
      <c r="CB458" s="188"/>
      <c r="CC458" s="189"/>
      <c r="CD458" s="189"/>
      <c r="CE458" s="130">
        <f t="shared" si="303"/>
        <v>0</v>
      </c>
      <c r="CF458" s="188">
        <f t="shared" si="300"/>
        <v>0</v>
      </c>
      <c r="CG458" s="188"/>
      <c r="CH458" s="189">
        <f t="shared" si="301"/>
        <v>0</v>
      </c>
      <c r="CI458" s="189"/>
      <c r="CJ458" s="130"/>
      <c r="CK458" s="130">
        <f>CL458</f>
        <v>0</v>
      </c>
      <c r="CL458" s="130"/>
      <c r="CM458" s="130"/>
      <c r="CN458" s="37"/>
      <c r="CO458" s="37"/>
    </row>
    <row r="459" spans="2:93" s="39" customFormat="1" ht="22.5" hidden="1" customHeight="1" x14ac:dyDescent="0.25">
      <c r="B459" s="209"/>
      <c r="C459" s="124" t="s">
        <v>40</v>
      </c>
      <c r="D459" s="188"/>
      <c r="E459" s="188"/>
      <c r="F459" s="188"/>
      <c r="G459" s="189"/>
      <c r="H459" s="189"/>
      <c r="I459" s="188">
        <f t="shared" si="294"/>
        <v>0</v>
      </c>
      <c r="J459" s="569" t="e">
        <f t="shared" si="295"/>
        <v>#DIV/0!</v>
      </c>
      <c r="K459" s="37"/>
      <c r="L459" s="569"/>
      <c r="M459" s="188"/>
      <c r="N459" s="569"/>
      <c r="O459" s="37"/>
      <c r="P459" s="37"/>
      <c r="Q459" s="37"/>
      <c r="R459" s="37"/>
      <c r="S459" s="188"/>
      <c r="T459" s="37"/>
      <c r="U459" s="130"/>
      <c r="V459" s="629"/>
      <c r="W459" s="188"/>
      <c r="X459" s="629" t="e">
        <f t="shared" si="297"/>
        <v>#DIV/0!</v>
      </c>
      <c r="Y459" s="37"/>
      <c r="Z459" s="629"/>
      <c r="AA459" s="37"/>
      <c r="AB459" s="37"/>
      <c r="AC459" s="188">
        <f t="shared" si="282"/>
        <v>0</v>
      </c>
      <c r="AD459" s="575" t="e">
        <f t="shared" si="283"/>
        <v>#DIV/0!</v>
      </c>
      <c r="AE459" s="130"/>
      <c r="AF459" s="622"/>
      <c r="AG459" s="188"/>
      <c r="AH459" s="622" t="e">
        <f t="shared" si="279"/>
        <v>#DIV/0!</v>
      </c>
      <c r="AI459" s="37"/>
      <c r="AJ459" s="37"/>
      <c r="AK459" s="188"/>
      <c r="AL459" s="37"/>
      <c r="AM459" s="37"/>
      <c r="AN459" s="37"/>
      <c r="AO459" s="37"/>
      <c r="AP459" s="37"/>
      <c r="AQ459" s="37"/>
      <c r="AR459" s="37"/>
      <c r="AS459" s="37"/>
      <c r="AT459" s="37"/>
      <c r="AU459" s="112">
        <f t="shared" si="296"/>
        <v>0</v>
      </c>
      <c r="AV459" s="130"/>
      <c r="AW459" s="130"/>
      <c r="AX459" s="130"/>
      <c r="AY459" s="37"/>
      <c r="AZ459" s="37"/>
      <c r="BA459" s="433">
        <f t="shared" si="285"/>
        <v>0</v>
      </c>
      <c r="BB459" s="37"/>
      <c r="BC459" s="37"/>
      <c r="BD459" s="37"/>
      <c r="BE459" s="130">
        <f t="shared" si="280"/>
        <v>0</v>
      </c>
      <c r="BF459" s="130">
        <f>E459</f>
        <v>0</v>
      </c>
      <c r="BG459" s="37"/>
      <c r="BH459" s="37"/>
      <c r="BI459" s="130"/>
      <c r="BJ459" s="130"/>
      <c r="BK459" s="130"/>
      <c r="BL459" s="37"/>
      <c r="BM459" s="37"/>
      <c r="BN459" s="130">
        <f>BO459+BP459+BQ459</f>
        <v>0</v>
      </c>
      <c r="BO459" s="130"/>
      <c r="BP459" s="130"/>
      <c r="BQ459" s="130"/>
      <c r="BR459" s="37"/>
      <c r="BS459" s="37"/>
      <c r="BT459" s="37">
        <f t="shared" si="286"/>
        <v>0</v>
      </c>
      <c r="BU459" s="37"/>
      <c r="BV459" s="130"/>
      <c r="BW459" s="130"/>
      <c r="BX459" s="130"/>
      <c r="BY459" s="37"/>
      <c r="BZ459" s="37"/>
      <c r="CA459" s="130">
        <f t="shared" si="302"/>
        <v>0</v>
      </c>
      <c r="CB459" s="188"/>
      <c r="CC459" s="189"/>
      <c r="CD459" s="189"/>
      <c r="CE459" s="130">
        <f t="shared" si="303"/>
        <v>0</v>
      </c>
      <c r="CF459" s="188">
        <f t="shared" si="300"/>
        <v>0</v>
      </c>
      <c r="CG459" s="188"/>
      <c r="CH459" s="189">
        <f t="shared" si="301"/>
        <v>0</v>
      </c>
      <c r="CI459" s="189"/>
      <c r="CJ459" s="130"/>
      <c r="CK459" s="130"/>
      <c r="CL459" s="130"/>
      <c r="CM459" s="130"/>
      <c r="CN459" s="37"/>
      <c r="CO459" s="37"/>
    </row>
    <row r="460" spans="2:93" s="51" customFormat="1" ht="127.5" hidden="1" customHeight="1" x14ac:dyDescent="0.25">
      <c r="B460" s="210" t="s">
        <v>203</v>
      </c>
      <c r="C460" s="138" t="s">
        <v>261</v>
      </c>
      <c r="D460" s="193">
        <f>E460+F460+G460+H460</f>
        <v>0</v>
      </c>
      <c r="E460" s="193">
        <f>E462</f>
        <v>0</v>
      </c>
      <c r="F460" s="193">
        <f>F462</f>
        <v>0</v>
      </c>
      <c r="G460" s="194"/>
      <c r="H460" s="260"/>
      <c r="I460" s="193">
        <f t="shared" si="294"/>
        <v>0</v>
      </c>
      <c r="J460" s="569" t="e">
        <f t="shared" si="295"/>
        <v>#DIV/0!</v>
      </c>
      <c r="K460" s="301"/>
      <c r="L460" s="569"/>
      <c r="M460" s="193">
        <f>M462</f>
        <v>0</v>
      </c>
      <c r="N460" s="569"/>
      <c r="O460" s="301"/>
      <c r="P460" s="301"/>
      <c r="Q460" s="301"/>
      <c r="R460" s="301"/>
      <c r="S460" s="193"/>
      <c r="T460" s="301"/>
      <c r="U460" s="112">
        <f>U462</f>
        <v>0</v>
      </c>
      <c r="V460" s="629"/>
      <c r="W460" s="193"/>
      <c r="X460" s="629" t="e">
        <f t="shared" ref="X460:X496" si="304">W460/F460</f>
        <v>#DIV/0!</v>
      </c>
      <c r="Y460" s="301"/>
      <c r="Z460" s="629"/>
      <c r="AA460" s="301"/>
      <c r="AB460" s="301"/>
      <c r="AC460" s="193">
        <f t="shared" si="282"/>
        <v>0</v>
      </c>
      <c r="AD460" s="575" t="e">
        <f t="shared" si="283"/>
        <v>#DIV/0!</v>
      </c>
      <c r="AE460" s="112">
        <f>AE462</f>
        <v>0</v>
      </c>
      <c r="AF460" s="622"/>
      <c r="AG460" s="193"/>
      <c r="AH460" s="622" t="e">
        <f t="shared" ref="AH460:AH523" si="305">AG460/F460</f>
        <v>#DIV/0!</v>
      </c>
      <c r="AI460" s="301"/>
      <c r="AJ460" s="301"/>
      <c r="AK460" s="193"/>
      <c r="AL460" s="301"/>
      <c r="AM460" s="301"/>
      <c r="AN460" s="301"/>
      <c r="AO460" s="301"/>
      <c r="AP460" s="301"/>
      <c r="AQ460" s="301"/>
      <c r="AR460" s="301"/>
      <c r="AS460" s="301"/>
      <c r="AT460" s="301"/>
      <c r="AU460" s="112">
        <f t="shared" si="296"/>
        <v>80000</v>
      </c>
      <c r="AV460" s="112">
        <f>AW460+AX460+AY460+AZ460</f>
        <v>80000</v>
      </c>
      <c r="AW460" s="112">
        <f>AW462</f>
        <v>0</v>
      </c>
      <c r="AX460" s="112">
        <f>AX462</f>
        <v>80000</v>
      </c>
      <c r="AY460" s="307"/>
      <c r="AZ460" s="301"/>
      <c r="BA460" s="433">
        <f t="shared" si="285"/>
        <v>0</v>
      </c>
      <c r="BB460" s="301"/>
      <c r="BC460" s="301"/>
      <c r="BD460" s="301"/>
      <c r="BE460" s="112">
        <f t="shared" si="280"/>
        <v>0</v>
      </c>
      <c r="BF460" s="112">
        <f>E460</f>
        <v>0</v>
      </c>
      <c r="BG460" s="301"/>
      <c r="BH460" s="301"/>
      <c r="BI460" s="112">
        <f>BJ460+BK460+BL460+BM460</f>
        <v>327409.10952</v>
      </c>
      <c r="BJ460" s="112">
        <f>BJ462</f>
        <v>0</v>
      </c>
      <c r="BK460" s="112">
        <f>BK461</f>
        <v>327409.10952</v>
      </c>
      <c r="BL460" s="307"/>
      <c r="BM460" s="301"/>
      <c r="BN460" s="112">
        <f>BN461</f>
        <v>-80000</v>
      </c>
      <c r="BO460" s="112">
        <f>BP460+BQ460+BR460+BS460</f>
        <v>247409.10952</v>
      </c>
      <c r="BP460" s="112">
        <f>BP462</f>
        <v>0</v>
      </c>
      <c r="BQ460" s="112">
        <f>BQ461</f>
        <v>247409.10952</v>
      </c>
      <c r="BR460" s="307"/>
      <c r="BS460" s="301"/>
      <c r="BT460" s="307">
        <f t="shared" si="286"/>
        <v>0</v>
      </c>
      <c r="BU460" s="301"/>
      <c r="BV460" s="112">
        <f>BW460+BX460+BY460+BZ460</f>
        <v>643295</v>
      </c>
      <c r="BW460" s="112">
        <f>BW462</f>
        <v>0</v>
      </c>
      <c r="BX460" s="112">
        <f>BX462</f>
        <v>643295</v>
      </c>
      <c r="BY460" s="307"/>
      <c r="BZ460" s="301"/>
      <c r="CA460" s="112">
        <f t="shared" si="302"/>
        <v>0</v>
      </c>
      <c r="CB460" s="193"/>
      <c r="CC460" s="194"/>
      <c r="CD460" s="260"/>
      <c r="CE460" s="112">
        <f>CG460</f>
        <v>43295</v>
      </c>
      <c r="CF460" s="193">
        <f t="shared" si="300"/>
        <v>0</v>
      </c>
      <c r="CG460" s="112">
        <f>CG462</f>
        <v>43295</v>
      </c>
      <c r="CH460" s="194">
        <f t="shared" si="301"/>
        <v>0</v>
      </c>
      <c r="CI460" s="260"/>
      <c r="CJ460" s="112"/>
      <c r="CK460" s="112">
        <f>CL460+CM460+CN460+CO460</f>
        <v>43295</v>
      </c>
      <c r="CL460" s="112">
        <f>CL462</f>
        <v>0</v>
      </c>
      <c r="CM460" s="112">
        <f>CM462</f>
        <v>43295</v>
      </c>
      <c r="CN460" s="307"/>
      <c r="CO460" s="301"/>
    </row>
    <row r="461" spans="2:93" s="52" customFormat="1" ht="45.75" hidden="1" customHeight="1" x14ac:dyDescent="0.25">
      <c r="B461" s="206"/>
      <c r="C461" s="111" t="s">
        <v>31</v>
      </c>
      <c r="D461" s="193">
        <f>E461+F461+G461+H461</f>
        <v>0</v>
      </c>
      <c r="E461" s="182">
        <f>E462</f>
        <v>0</v>
      </c>
      <c r="F461" s="182">
        <f>F462</f>
        <v>0</v>
      </c>
      <c r="G461" s="247"/>
      <c r="H461" s="247"/>
      <c r="I461" s="193">
        <f t="shared" si="294"/>
        <v>0</v>
      </c>
      <c r="J461" s="569" t="e">
        <f t="shared" si="295"/>
        <v>#DIV/0!</v>
      </c>
      <c r="K461" s="33"/>
      <c r="L461" s="569"/>
      <c r="M461" s="193">
        <f>M462</f>
        <v>0</v>
      </c>
      <c r="N461" s="569"/>
      <c r="O461" s="33"/>
      <c r="P461" s="33"/>
      <c r="Q461" s="33"/>
      <c r="R461" s="33"/>
      <c r="S461" s="193"/>
      <c r="T461" s="33"/>
      <c r="U461" s="581">
        <f>U462</f>
        <v>0</v>
      </c>
      <c r="V461" s="629"/>
      <c r="W461" s="193"/>
      <c r="X461" s="629" t="e">
        <f t="shared" si="304"/>
        <v>#DIV/0!</v>
      </c>
      <c r="Y461" s="33"/>
      <c r="Z461" s="629"/>
      <c r="AA461" s="33"/>
      <c r="AB461" s="33"/>
      <c r="AC461" s="193">
        <f t="shared" si="282"/>
        <v>0</v>
      </c>
      <c r="AD461" s="575" t="e">
        <f t="shared" si="283"/>
        <v>#DIV/0!</v>
      </c>
      <c r="AE461" s="581">
        <f>AE462</f>
        <v>0</v>
      </c>
      <c r="AF461" s="622"/>
      <c r="AG461" s="193"/>
      <c r="AH461" s="622" t="e">
        <f t="shared" si="305"/>
        <v>#DIV/0!</v>
      </c>
      <c r="AI461" s="33"/>
      <c r="AJ461" s="33"/>
      <c r="AK461" s="193"/>
      <c r="AL461" s="33"/>
      <c r="AM461" s="33"/>
      <c r="AN461" s="33"/>
      <c r="AO461" s="33"/>
      <c r="AP461" s="33"/>
      <c r="AQ461" s="33"/>
      <c r="AR461" s="33"/>
      <c r="AS461" s="33"/>
      <c r="AT461" s="33"/>
      <c r="AU461" s="112">
        <f t="shared" si="296"/>
        <v>80000</v>
      </c>
      <c r="AV461" s="112">
        <f>AW461+AX461+AY461+AZ461</f>
        <v>80000</v>
      </c>
      <c r="AW461" s="482">
        <f>AW462</f>
        <v>0</v>
      </c>
      <c r="AX461" s="482">
        <f>AX462</f>
        <v>80000</v>
      </c>
      <c r="AY461" s="33"/>
      <c r="AZ461" s="33"/>
      <c r="BA461" s="433">
        <f>BB461+BC461+BD461</f>
        <v>0</v>
      </c>
      <c r="BB461" s="33"/>
      <c r="BC461" s="33"/>
      <c r="BD461" s="33"/>
      <c r="BE461" s="526">
        <f>BF461+BG461+BH461</f>
        <v>0</v>
      </c>
      <c r="BF461" s="433">
        <f>E461</f>
        <v>0</v>
      </c>
      <c r="BG461" s="33"/>
      <c r="BH461" s="33"/>
      <c r="BI461" s="112">
        <f>BJ461+BK461+BL461+BM461</f>
        <v>327409.10952</v>
      </c>
      <c r="BJ461" s="482">
        <f>BJ462</f>
        <v>0</v>
      </c>
      <c r="BK461" s="526">
        <f>SUM(BK462:BK464)</f>
        <v>327409.10952</v>
      </c>
      <c r="BL461" s="33"/>
      <c r="BM461" s="33"/>
      <c r="BN461" s="433">
        <f>BN462</f>
        <v>-80000</v>
      </c>
      <c r="BO461" s="112">
        <f>BP461+BQ461+BR461+BS461</f>
        <v>247409.10952</v>
      </c>
      <c r="BP461" s="482">
        <f>BP462</f>
        <v>0</v>
      </c>
      <c r="BQ461" s="482">
        <f>SUM(BQ462:BQ464)</f>
        <v>247409.10952</v>
      </c>
      <c r="BR461" s="33"/>
      <c r="BS461" s="33"/>
      <c r="BT461" s="33">
        <f>BL461</f>
        <v>0</v>
      </c>
      <c r="BU461" s="33"/>
      <c r="BV461" s="112">
        <f>BW461+BX461+BY461+BZ461</f>
        <v>643295</v>
      </c>
      <c r="BW461" s="433">
        <f>BW462</f>
        <v>0</v>
      </c>
      <c r="BX461" s="433">
        <f>BX462</f>
        <v>643295</v>
      </c>
      <c r="BY461" s="33"/>
      <c r="BZ461" s="33"/>
      <c r="CA461" s="342">
        <f>CB461+CC461+CD461</f>
        <v>0</v>
      </c>
      <c r="CB461" s="182"/>
      <c r="CC461" s="247"/>
      <c r="CD461" s="247"/>
      <c r="CE461" s="342">
        <f>CG461</f>
        <v>43295</v>
      </c>
      <c r="CF461" s="182">
        <f>BW461</f>
        <v>0</v>
      </c>
      <c r="CG461" s="526">
        <f>CG462</f>
        <v>43295</v>
      </c>
      <c r="CH461" s="247">
        <f>BY461</f>
        <v>0</v>
      </c>
      <c r="CI461" s="247"/>
      <c r="CJ461" s="482"/>
      <c r="CK461" s="112">
        <f>CL461+CM461+CN461+CO461</f>
        <v>43295</v>
      </c>
      <c r="CL461" s="482">
        <f>CL462</f>
        <v>0</v>
      </c>
      <c r="CM461" s="482">
        <f>CM462</f>
        <v>43295</v>
      </c>
      <c r="CN461" s="33"/>
      <c r="CO461" s="33"/>
    </row>
    <row r="462" spans="2:93" s="39" customFormat="1" ht="29.25" hidden="1" customHeight="1" x14ac:dyDescent="0.25">
      <c r="B462" s="209"/>
      <c r="C462" s="124" t="s">
        <v>39</v>
      </c>
      <c r="D462" s="188">
        <f>E462</f>
        <v>0</v>
      </c>
      <c r="E462" s="188">
        <v>0</v>
      </c>
      <c r="F462" s="188">
        <v>0</v>
      </c>
      <c r="G462" s="189"/>
      <c r="H462" s="189"/>
      <c r="I462" s="188">
        <f t="shared" si="294"/>
        <v>0</v>
      </c>
      <c r="J462" s="569" t="e">
        <f t="shared" si="295"/>
        <v>#DIV/0!</v>
      </c>
      <c r="K462" s="37"/>
      <c r="L462" s="569"/>
      <c r="M462" s="188">
        <v>0</v>
      </c>
      <c r="N462" s="569"/>
      <c r="O462" s="37"/>
      <c r="P462" s="37"/>
      <c r="Q462" s="37"/>
      <c r="R462" s="37"/>
      <c r="S462" s="188"/>
      <c r="T462" s="37"/>
      <c r="U462" s="130">
        <v>0</v>
      </c>
      <c r="V462" s="629"/>
      <c r="W462" s="188"/>
      <c r="X462" s="629" t="e">
        <f t="shared" si="304"/>
        <v>#DIV/0!</v>
      </c>
      <c r="Y462" s="37"/>
      <c r="Z462" s="629"/>
      <c r="AA462" s="37"/>
      <c r="AB462" s="37"/>
      <c r="AC462" s="188">
        <f t="shared" si="282"/>
        <v>0</v>
      </c>
      <c r="AD462" s="575" t="e">
        <f t="shared" si="283"/>
        <v>#DIV/0!</v>
      </c>
      <c r="AE462" s="130">
        <v>0</v>
      </c>
      <c r="AF462" s="622"/>
      <c r="AG462" s="188"/>
      <c r="AH462" s="622" t="e">
        <f t="shared" si="305"/>
        <v>#DIV/0!</v>
      </c>
      <c r="AI462" s="37"/>
      <c r="AJ462" s="37"/>
      <c r="AK462" s="188"/>
      <c r="AL462" s="37"/>
      <c r="AM462" s="37"/>
      <c r="AN462" s="37"/>
      <c r="AO462" s="37"/>
      <c r="AP462" s="37"/>
      <c r="AQ462" s="37"/>
      <c r="AR462" s="37"/>
      <c r="AS462" s="37"/>
      <c r="AT462" s="37"/>
      <c r="AU462" s="112">
        <f t="shared" si="296"/>
        <v>80000</v>
      </c>
      <c r="AV462" s="130">
        <f>AW462</f>
        <v>0</v>
      </c>
      <c r="AW462" s="130">
        <v>0</v>
      </c>
      <c r="AX462" s="130">
        <v>80000</v>
      </c>
      <c r="AY462" s="37"/>
      <c r="AZ462" s="37"/>
      <c r="BA462" s="102">
        <f t="shared" si="285"/>
        <v>0</v>
      </c>
      <c r="BB462" s="37"/>
      <c r="BC462" s="37"/>
      <c r="BD462" s="37"/>
      <c r="BE462" s="130">
        <f t="shared" si="280"/>
        <v>0</v>
      </c>
      <c r="BF462" s="130">
        <f>E462</f>
        <v>0</v>
      </c>
      <c r="BG462" s="37"/>
      <c r="BH462" s="37"/>
      <c r="BI462" s="130">
        <f>BK462</f>
        <v>250000</v>
      </c>
      <c r="BJ462" s="130">
        <v>0</v>
      </c>
      <c r="BK462" s="130">
        <v>250000</v>
      </c>
      <c r="BL462" s="37"/>
      <c r="BM462" s="37"/>
      <c r="BN462" s="130">
        <f>BQ462-BK462</f>
        <v>-80000</v>
      </c>
      <c r="BO462" s="188">
        <f>BQ462</f>
        <v>170000</v>
      </c>
      <c r="BP462" s="130">
        <v>0</v>
      </c>
      <c r="BQ462" s="130">
        <v>170000</v>
      </c>
      <c r="BR462" s="37"/>
      <c r="BS462" s="37"/>
      <c r="BT462" s="37">
        <f t="shared" si="286"/>
        <v>0</v>
      </c>
      <c r="BU462" s="37"/>
      <c r="BV462" s="130">
        <f>BX462</f>
        <v>643295</v>
      </c>
      <c r="BW462" s="130">
        <v>0</v>
      </c>
      <c r="BX462" s="130">
        <v>643295</v>
      </c>
      <c r="BY462" s="37"/>
      <c r="BZ462" s="37"/>
      <c r="CA462" s="130">
        <f t="shared" si="302"/>
        <v>0</v>
      </c>
      <c r="CB462" s="188"/>
      <c r="CC462" s="189"/>
      <c r="CD462" s="189"/>
      <c r="CE462" s="130">
        <f>CG462</f>
        <v>43295</v>
      </c>
      <c r="CF462" s="188">
        <f t="shared" si="300"/>
        <v>0</v>
      </c>
      <c r="CG462" s="130">
        <f>643295-600000</f>
        <v>43295</v>
      </c>
      <c r="CH462" s="189">
        <f t="shared" si="301"/>
        <v>0</v>
      </c>
      <c r="CI462" s="189"/>
      <c r="CJ462" s="130"/>
      <c r="CK462" s="130">
        <f>CM462</f>
        <v>43295</v>
      </c>
      <c r="CL462" s="130">
        <v>0</v>
      </c>
      <c r="CM462" s="130">
        <f>643295-600000</f>
        <v>43295</v>
      </c>
      <c r="CN462" s="37"/>
      <c r="CO462" s="37"/>
    </row>
    <row r="463" spans="2:93" s="39" customFormat="1" ht="29.25" hidden="1" customHeight="1" x14ac:dyDescent="0.25">
      <c r="B463" s="209"/>
      <c r="C463" s="124" t="s">
        <v>43</v>
      </c>
      <c r="D463" s="188"/>
      <c r="E463" s="188"/>
      <c r="F463" s="188"/>
      <c r="G463" s="189"/>
      <c r="H463" s="189"/>
      <c r="I463" s="188">
        <f t="shared" si="294"/>
        <v>0</v>
      </c>
      <c r="J463" s="569" t="e">
        <f t="shared" si="295"/>
        <v>#DIV/0!</v>
      </c>
      <c r="K463" s="37"/>
      <c r="L463" s="569"/>
      <c r="M463" s="188"/>
      <c r="N463" s="569"/>
      <c r="O463" s="37"/>
      <c r="P463" s="37"/>
      <c r="Q463" s="37"/>
      <c r="R463" s="37"/>
      <c r="S463" s="188"/>
      <c r="T463" s="37"/>
      <c r="U463" s="130"/>
      <c r="V463" s="629"/>
      <c r="W463" s="188"/>
      <c r="X463" s="629" t="e">
        <f t="shared" si="304"/>
        <v>#DIV/0!</v>
      </c>
      <c r="Y463" s="37"/>
      <c r="Z463" s="629"/>
      <c r="AA463" s="37"/>
      <c r="AB463" s="37"/>
      <c r="AC463" s="188">
        <f t="shared" si="282"/>
        <v>0</v>
      </c>
      <c r="AD463" s="575" t="e">
        <f t="shared" si="283"/>
        <v>#DIV/0!</v>
      </c>
      <c r="AE463" s="130"/>
      <c r="AF463" s="622"/>
      <c r="AG463" s="188"/>
      <c r="AH463" s="622" t="e">
        <f t="shared" si="305"/>
        <v>#DIV/0!</v>
      </c>
      <c r="AI463" s="37"/>
      <c r="AJ463" s="37"/>
      <c r="AK463" s="188"/>
      <c r="AL463" s="37"/>
      <c r="AM463" s="37"/>
      <c r="AN463" s="37"/>
      <c r="AO463" s="37"/>
      <c r="AP463" s="37"/>
      <c r="AQ463" s="37"/>
      <c r="AR463" s="37"/>
      <c r="AS463" s="37"/>
      <c r="AT463" s="37"/>
      <c r="AU463" s="112">
        <f t="shared" si="296"/>
        <v>0</v>
      </c>
      <c r="AV463" s="130"/>
      <c r="AW463" s="130"/>
      <c r="AX463" s="130"/>
      <c r="AY463" s="37"/>
      <c r="AZ463" s="37"/>
      <c r="BA463" s="102"/>
      <c r="BB463" s="37"/>
      <c r="BC463" s="37"/>
      <c r="BD463" s="37"/>
      <c r="BE463" s="130"/>
      <c r="BF463" s="130"/>
      <c r="BG463" s="37"/>
      <c r="BH463" s="37"/>
      <c r="BI463" s="130">
        <f>BK463</f>
        <v>25000</v>
      </c>
      <c r="BJ463" s="130"/>
      <c r="BK463" s="130">
        <v>25000</v>
      </c>
      <c r="BL463" s="37"/>
      <c r="BM463" s="37"/>
      <c r="BN463" s="130"/>
      <c r="BO463" s="188">
        <f>BQ463</f>
        <v>25000</v>
      </c>
      <c r="BP463" s="130"/>
      <c r="BQ463" s="130">
        <v>25000</v>
      </c>
      <c r="BR463" s="37"/>
      <c r="BS463" s="37"/>
      <c r="BT463" s="37"/>
      <c r="BU463" s="37"/>
      <c r="BV463" s="130"/>
      <c r="BW463" s="130"/>
      <c r="BX463" s="130"/>
      <c r="BY463" s="37"/>
      <c r="BZ463" s="37"/>
      <c r="CA463" s="130"/>
      <c r="CB463" s="188"/>
      <c r="CC463" s="189"/>
      <c r="CD463" s="189"/>
      <c r="CE463" s="130"/>
      <c r="CF463" s="188"/>
      <c r="CG463" s="130"/>
      <c r="CH463" s="189"/>
      <c r="CI463" s="189"/>
      <c r="CJ463" s="130"/>
      <c r="CK463" s="130"/>
      <c r="CL463" s="130"/>
      <c r="CM463" s="130"/>
      <c r="CN463" s="37"/>
      <c r="CO463" s="37"/>
    </row>
    <row r="464" spans="2:93" s="39" customFormat="1" ht="22.5" hidden="1" customHeight="1" x14ac:dyDescent="0.25">
      <c r="B464" s="209"/>
      <c r="C464" s="124" t="s">
        <v>40</v>
      </c>
      <c r="D464" s="189"/>
      <c r="E464" s="189"/>
      <c r="F464" s="189"/>
      <c r="G464" s="189"/>
      <c r="H464" s="189"/>
      <c r="I464" s="189">
        <f t="shared" si="294"/>
        <v>0</v>
      </c>
      <c r="J464" s="569" t="e">
        <f t="shared" si="295"/>
        <v>#DIV/0!</v>
      </c>
      <c r="K464" s="37"/>
      <c r="L464" s="569"/>
      <c r="M464" s="189"/>
      <c r="N464" s="569"/>
      <c r="O464" s="37"/>
      <c r="P464" s="37"/>
      <c r="Q464" s="37"/>
      <c r="R464" s="37"/>
      <c r="S464" s="189"/>
      <c r="T464" s="37"/>
      <c r="U464" s="37"/>
      <c r="V464" s="629"/>
      <c r="W464" s="189"/>
      <c r="X464" s="629" t="e">
        <f t="shared" si="304"/>
        <v>#DIV/0!</v>
      </c>
      <c r="Y464" s="37"/>
      <c r="Z464" s="629"/>
      <c r="AA464" s="37"/>
      <c r="AB464" s="37"/>
      <c r="AC464" s="189">
        <f t="shared" si="282"/>
        <v>0</v>
      </c>
      <c r="AD464" s="575" t="e">
        <f t="shared" si="283"/>
        <v>#DIV/0!</v>
      </c>
      <c r="AE464" s="37"/>
      <c r="AF464" s="622"/>
      <c r="AG464" s="189"/>
      <c r="AH464" s="622" t="e">
        <f t="shared" si="305"/>
        <v>#DIV/0!</v>
      </c>
      <c r="AI464" s="37"/>
      <c r="AJ464" s="37"/>
      <c r="AK464" s="189"/>
      <c r="AL464" s="37"/>
      <c r="AM464" s="37"/>
      <c r="AN464" s="37"/>
      <c r="AO464" s="37"/>
      <c r="AP464" s="37"/>
      <c r="AQ464" s="37"/>
      <c r="AR464" s="37"/>
      <c r="AS464" s="37"/>
      <c r="AT464" s="37"/>
      <c r="AU464" s="112">
        <f t="shared" si="296"/>
        <v>0</v>
      </c>
      <c r="AV464" s="37"/>
      <c r="AW464" s="37"/>
      <c r="AX464" s="37"/>
      <c r="AY464" s="37"/>
      <c r="AZ464" s="37"/>
      <c r="BA464" s="102">
        <f t="shared" si="285"/>
        <v>0</v>
      </c>
      <c r="BB464" s="37"/>
      <c r="BC464" s="37"/>
      <c r="BD464" s="37"/>
      <c r="BE464" s="37">
        <f t="shared" si="280"/>
        <v>0</v>
      </c>
      <c r="BF464" s="37">
        <f t="shared" ref="BF464:BF496" si="306">E464</f>
        <v>0</v>
      </c>
      <c r="BG464" s="37"/>
      <c r="BH464" s="37"/>
      <c r="BI464" s="130">
        <f>BK464</f>
        <v>52409.109519999998</v>
      </c>
      <c r="BJ464" s="37"/>
      <c r="BK464" s="37">
        <v>52409.109519999998</v>
      </c>
      <c r="BL464" s="37"/>
      <c r="BM464" s="37"/>
      <c r="BN464" s="37"/>
      <c r="BO464" s="188">
        <f>BQ464</f>
        <v>52409.109519999998</v>
      </c>
      <c r="BP464" s="37"/>
      <c r="BQ464" s="37">
        <v>52409.109519999998</v>
      </c>
      <c r="BR464" s="37"/>
      <c r="BS464" s="37"/>
      <c r="BT464" s="37">
        <f t="shared" si="286"/>
        <v>0</v>
      </c>
      <c r="BU464" s="37"/>
      <c r="BV464" s="37"/>
      <c r="BW464" s="37"/>
      <c r="BX464" s="37"/>
      <c r="BY464" s="37"/>
      <c r="BZ464" s="37"/>
      <c r="CA464" s="37">
        <f t="shared" si="302"/>
        <v>0</v>
      </c>
      <c r="CB464" s="189"/>
      <c r="CC464" s="189"/>
      <c r="CD464" s="189"/>
      <c r="CE464" s="37">
        <f t="shared" si="303"/>
        <v>0</v>
      </c>
      <c r="CF464" s="189">
        <f t="shared" si="300"/>
        <v>0</v>
      </c>
      <c r="CG464" s="189"/>
      <c r="CH464" s="189">
        <f t="shared" si="301"/>
        <v>0</v>
      </c>
      <c r="CI464" s="189"/>
      <c r="CJ464" s="37"/>
      <c r="CK464" s="37"/>
      <c r="CL464" s="37"/>
      <c r="CM464" s="37"/>
      <c r="CN464" s="37"/>
      <c r="CO464" s="37"/>
    </row>
    <row r="465" spans="2:93" s="44" customFormat="1" ht="106.5" customHeight="1" x14ac:dyDescent="0.25">
      <c r="B465" s="660" t="s">
        <v>199</v>
      </c>
      <c r="C465" s="138" t="s">
        <v>220</v>
      </c>
      <c r="D465" s="193">
        <f>E465+F465+G465+H465</f>
        <v>734306.10512999992</v>
      </c>
      <c r="E465" s="193">
        <f>E466+E472</f>
        <v>0</v>
      </c>
      <c r="F465" s="193">
        <f>F466+F472</f>
        <v>734306.10512999992</v>
      </c>
      <c r="G465" s="194"/>
      <c r="H465" s="260"/>
      <c r="I465" s="193">
        <f t="shared" si="294"/>
        <v>598482.27489999996</v>
      </c>
      <c r="J465" s="569">
        <f>I465/D465</f>
        <v>0.81503104865789722</v>
      </c>
      <c r="K465" s="301"/>
      <c r="L465" s="569"/>
      <c r="M465" s="193">
        <f>M466+M472</f>
        <v>598482.27489999996</v>
      </c>
      <c r="N465" s="569">
        <f>M465/F465</f>
        <v>0.81503104865789722</v>
      </c>
      <c r="O465" s="301"/>
      <c r="P465" s="301"/>
      <c r="Q465" s="301"/>
      <c r="R465" s="301"/>
      <c r="S465" s="193">
        <f>S466</f>
        <v>1038136.7338299999</v>
      </c>
      <c r="T465" s="667">
        <f t="shared" ref="T465:T471" si="307">S465/D465</f>
        <v>1.4137656306782449</v>
      </c>
      <c r="U465" s="112">
        <f>U466+U472</f>
        <v>0</v>
      </c>
      <c r="V465" s="621"/>
      <c r="W465" s="193">
        <f>W466</f>
        <v>1038136.7338299999</v>
      </c>
      <c r="X465" s="621">
        <f t="shared" si="304"/>
        <v>1.4137656306782449</v>
      </c>
      <c r="Y465" s="301"/>
      <c r="Z465" s="621"/>
      <c r="AA465" s="301"/>
      <c r="AB465" s="301"/>
      <c r="AC465" s="193">
        <f t="shared" si="282"/>
        <v>734304.58426999999</v>
      </c>
      <c r="AD465" s="569">
        <f t="shared" si="283"/>
        <v>0.99999792884739847</v>
      </c>
      <c r="AE465" s="112"/>
      <c r="AF465" s="641"/>
      <c r="AG465" s="193">
        <f>AG466</f>
        <v>734304.58426999999</v>
      </c>
      <c r="AH465" s="641">
        <f t="shared" si="305"/>
        <v>0.99999792884739847</v>
      </c>
      <c r="AI465" s="301"/>
      <c r="AJ465" s="301"/>
      <c r="AK465" s="193"/>
      <c r="AL465" s="301"/>
      <c r="AM465" s="301"/>
      <c r="AN465" s="301"/>
      <c r="AO465" s="301"/>
      <c r="AP465" s="301"/>
      <c r="AQ465" s="301"/>
      <c r="AR465" s="301"/>
      <c r="AS465" s="301"/>
      <c r="AT465" s="301"/>
      <c r="AU465" s="112">
        <f t="shared" si="296"/>
        <v>-368576.38176999992</v>
      </c>
      <c r="AV465" s="112">
        <f>AW465+AX465+AY465+AZ465</f>
        <v>365729.72336</v>
      </c>
      <c r="AW465" s="112">
        <f>AW466+AW472</f>
        <v>0</v>
      </c>
      <c r="AX465" s="193">
        <f>AX466+AX472</f>
        <v>365729.72336</v>
      </c>
      <c r="AY465" s="307"/>
      <c r="AZ465" s="301"/>
      <c r="BA465" s="657">
        <f t="shared" si="285"/>
        <v>0</v>
      </c>
      <c r="BB465" s="301"/>
      <c r="BC465" s="301"/>
      <c r="BD465" s="301"/>
      <c r="BE465" s="112">
        <f t="shared" si="280"/>
        <v>0</v>
      </c>
      <c r="BF465" s="112">
        <f t="shared" si="306"/>
        <v>0</v>
      </c>
      <c r="BG465" s="301"/>
      <c r="BH465" s="301"/>
      <c r="BI465" s="112">
        <f>BJ465+BK465+BL465+BM465</f>
        <v>0</v>
      </c>
      <c r="BJ465" s="112">
        <f>BJ466+BJ472</f>
        <v>0</v>
      </c>
      <c r="BK465" s="112"/>
      <c r="BL465" s="307"/>
      <c r="BM465" s="301"/>
      <c r="BN465" s="112"/>
      <c r="BO465" s="112">
        <f>BP465+BQ465+BR465+BS465</f>
        <v>0</v>
      </c>
      <c r="BP465" s="112">
        <f>BP466+BP472</f>
        <v>0</v>
      </c>
      <c r="BQ465" s="112"/>
      <c r="BR465" s="307"/>
      <c r="BS465" s="301"/>
      <c r="BT465" s="307">
        <f t="shared" si="286"/>
        <v>0</v>
      </c>
      <c r="BU465" s="301"/>
      <c r="BV465" s="112">
        <f>BW465+BX465+BY465+BZ465</f>
        <v>0</v>
      </c>
      <c r="BW465" s="112">
        <f>BW466+BW472</f>
        <v>0</v>
      </c>
      <c r="BX465" s="112"/>
      <c r="BY465" s="307"/>
      <c r="BZ465" s="301"/>
      <c r="CA465" s="112">
        <f t="shared" si="302"/>
        <v>0</v>
      </c>
      <c r="CB465" s="193"/>
      <c r="CC465" s="194"/>
      <c r="CD465" s="260"/>
      <c r="CE465" s="112">
        <f t="shared" si="303"/>
        <v>0</v>
      </c>
      <c r="CF465" s="193">
        <f t="shared" si="300"/>
        <v>0</v>
      </c>
      <c r="CG465" s="193"/>
      <c r="CH465" s="194">
        <f t="shared" si="301"/>
        <v>0</v>
      </c>
      <c r="CI465" s="260"/>
      <c r="CJ465" s="112"/>
      <c r="CK465" s="112">
        <f>CL465+CM465+CN465+CO465</f>
        <v>0</v>
      </c>
      <c r="CL465" s="112">
        <f>CL466+CL472</f>
        <v>0</v>
      </c>
      <c r="CM465" s="112"/>
      <c r="CN465" s="307"/>
      <c r="CO465" s="301"/>
    </row>
    <row r="466" spans="2:93" s="52" customFormat="1" ht="45.75" hidden="1" customHeight="1" x14ac:dyDescent="0.25">
      <c r="B466" s="206"/>
      <c r="C466" s="111" t="s">
        <v>31</v>
      </c>
      <c r="D466" s="193">
        <f>E466+F466+G466+H466</f>
        <v>734306.10512999992</v>
      </c>
      <c r="E466" s="182">
        <f>SUM(E467:E471)</f>
        <v>0</v>
      </c>
      <c r="F466" s="182">
        <f>SUM(F467:F471)</f>
        <v>734306.10512999992</v>
      </c>
      <c r="G466" s="247"/>
      <c r="H466" s="247"/>
      <c r="I466" s="193">
        <f t="shared" si="294"/>
        <v>598482.27489999996</v>
      </c>
      <c r="J466" s="569">
        <f t="shared" si="295"/>
        <v>0.81503104865789722</v>
      </c>
      <c r="K466" s="33"/>
      <c r="L466" s="569"/>
      <c r="M466" s="193">
        <f>SUM(M467:M471)</f>
        <v>598482.27489999996</v>
      </c>
      <c r="N466" s="569">
        <f t="shared" ref="N466:N497" si="308">M466/F466</f>
        <v>0.81503104865789722</v>
      </c>
      <c r="O466" s="33"/>
      <c r="P466" s="33"/>
      <c r="Q466" s="33"/>
      <c r="R466" s="33"/>
      <c r="S466" s="193">
        <f t="shared" ref="S466:S471" si="309">W466</f>
        <v>1038136.7338299999</v>
      </c>
      <c r="T466" s="592">
        <f t="shared" si="307"/>
        <v>1.4137656306782449</v>
      </c>
      <c r="U466" s="657">
        <f>SUM(U467:U471)</f>
        <v>0</v>
      </c>
      <c r="V466" s="621" t="e">
        <f t="shared" ref="V466:V496" si="310">U466/E466</f>
        <v>#DIV/0!</v>
      </c>
      <c r="W466" s="193">
        <f>W467+W468+W469+W470+W471</f>
        <v>1038136.7338299999</v>
      </c>
      <c r="X466" s="621">
        <f t="shared" si="304"/>
        <v>1.4137656306782449</v>
      </c>
      <c r="Y466" s="33"/>
      <c r="Z466" s="621"/>
      <c r="AA466" s="33"/>
      <c r="AB466" s="33"/>
      <c r="AC466" s="193">
        <f t="shared" si="282"/>
        <v>734304.58426999999</v>
      </c>
      <c r="AD466" s="569">
        <f t="shared" si="283"/>
        <v>0.99999792884739847</v>
      </c>
      <c r="AE466" s="657"/>
      <c r="AF466" s="641"/>
      <c r="AG466" s="193">
        <f>AG467+AG468+AG469+AG470+AG471</f>
        <v>734304.58426999999</v>
      </c>
      <c r="AH466" s="641">
        <f t="shared" si="305"/>
        <v>0.99999792884739847</v>
      </c>
      <c r="AI466" s="33"/>
      <c r="AJ466" s="33"/>
      <c r="AK466" s="193"/>
      <c r="AL466" s="33"/>
      <c r="AM466" s="33"/>
      <c r="AN466" s="33"/>
      <c r="AO466" s="33"/>
      <c r="AP466" s="33"/>
      <c r="AQ466" s="33"/>
      <c r="AR466" s="33"/>
      <c r="AS466" s="33"/>
      <c r="AT466" s="33"/>
      <c r="AU466" s="112">
        <f t="shared" si="296"/>
        <v>-368576.38176999992</v>
      </c>
      <c r="AV466" s="112">
        <f>AW466+AX466+AY466+AZ466</f>
        <v>365729.72336</v>
      </c>
      <c r="AW466" s="657">
        <f>SUM(AW467:AW471)</f>
        <v>0</v>
      </c>
      <c r="AX466" s="657">
        <f>AX467+AX468</f>
        <v>365729.72336</v>
      </c>
      <c r="AY466" s="33"/>
      <c r="AZ466" s="33"/>
      <c r="BA466" s="657">
        <f t="shared" si="285"/>
        <v>0</v>
      </c>
      <c r="BB466" s="33"/>
      <c r="BC466" s="33"/>
      <c r="BD466" s="33"/>
      <c r="BE466" s="657">
        <f t="shared" si="280"/>
        <v>0</v>
      </c>
      <c r="BF466" s="657">
        <f t="shared" si="306"/>
        <v>0</v>
      </c>
      <c r="BG466" s="33"/>
      <c r="BH466" s="33"/>
      <c r="BI466" s="112">
        <f>BJ466+BK466+BL466+BM466</f>
        <v>0</v>
      </c>
      <c r="BJ466" s="657">
        <f>SUM(BJ467:BJ471)</f>
        <v>0</v>
      </c>
      <c r="BK466" s="657"/>
      <c r="BL466" s="33"/>
      <c r="BM466" s="33"/>
      <c r="BN466" s="657"/>
      <c r="BO466" s="112">
        <f>BP466+BQ466+BR466+BS466</f>
        <v>0</v>
      </c>
      <c r="BP466" s="657">
        <f>SUM(BP467:BP471)</f>
        <v>0</v>
      </c>
      <c r="BQ466" s="657"/>
      <c r="BR466" s="33"/>
      <c r="BS466" s="33"/>
      <c r="BT466" s="33">
        <f t="shared" si="286"/>
        <v>0</v>
      </c>
      <c r="BU466" s="33"/>
      <c r="BV466" s="112">
        <f>BW466+BX466+BY466+BZ466</f>
        <v>0</v>
      </c>
      <c r="BW466" s="657">
        <f>SUM(BW467:BW471)</f>
        <v>0</v>
      </c>
      <c r="BX466" s="657"/>
      <c r="BY466" s="33"/>
      <c r="BZ466" s="33"/>
      <c r="CA466" s="657">
        <f t="shared" si="302"/>
        <v>0</v>
      </c>
      <c r="CB466" s="182"/>
      <c r="CC466" s="247"/>
      <c r="CD466" s="247"/>
      <c r="CE466" s="657">
        <f t="shared" si="303"/>
        <v>0</v>
      </c>
      <c r="CF466" s="182">
        <f t="shared" si="300"/>
        <v>0</v>
      </c>
      <c r="CG466" s="182"/>
      <c r="CH466" s="247">
        <f t="shared" si="301"/>
        <v>0</v>
      </c>
      <c r="CI466" s="247"/>
      <c r="CJ466" s="657"/>
      <c r="CK466" s="112">
        <f>CL466+CM466+CN466+CO466</f>
        <v>0</v>
      </c>
      <c r="CL466" s="657">
        <f>SUM(CL467:CL471)</f>
        <v>0</v>
      </c>
      <c r="CM466" s="657"/>
      <c r="CN466" s="33"/>
      <c r="CO466" s="33"/>
    </row>
    <row r="467" spans="2:93" s="39" customFormat="1" ht="27" hidden="1" customHeight="1" x14ac:dyDescent="0.25">
      <c r="B467" s="209"/>
      <c r="C467" s="124" t="s">
        <v>39</v>
      </c>
      <c r="D467" s="188">
        <f>E467+F467</f>
        <v>688564.82626999996</v>
      </c>
      <c r="E467" s="188"/>
      <c r="F467" s="188">
        <v>688564.82626999996</v>
      </c>
      <c r="G467" s="189"/>
      <c r="H467" s="189"/>
      <c r="I467" s="188">
        <f t="shared" si="294"/>
        <v>553797.83106</v>
      </c>
      <c r="J467" s="569">
        <f t="shared" si="295"/>
        <v>0.8042784207551793</v>
      </c>
      <c r="K467" s="37"/>
      <c r="L467" s="569"/>
      <c r="M467" s="188">
        <v>553797.83106</v>
      </c>
      <c r="N467" s="569">
        <f t="shared" si="308"/>
        <v>0.8042784207551793</v>
      </c>
      <c r="O467" s="37"/>
      <c r="P467" s="37"/>
      <c r="Q467" s="37"/>
      <c r="R467" s="37"/>
      <c r="S467" s="188">
        <f t="shared" si="309"/>
        <v>993452.28998999996</v>
      </c>
      <c r="T467" s="592">
        <f t="shared" si="307"/>
        <v>1.4427868692793895</v>
      </c>
      <c r="U467" s="130"/>
      <c r="V467" s="629"/>
      <c r="W467" s="188">
        <v>993452.28998999996</v>
      </c>
      <c r="X467" s="629">
        <f t="shared" si="304"/>
        <v>1.4427868692793895</v>
      </c>
      <c r="Y467" s="37"/>
      <c r="Z467" s="629"/>
      <c r="AA467" s="37"/>
      <c r="AB467" s="37"/>
      <c r="AC467" s="188">
        <f t="shared" si="282"/>
        <v>688563.30541000003</v>
      </c>
      <c r="AD467" s="575">
        <f t="shared" si="283"/>
        <v>0.99999779126097954</v>
      </c>
      <c r="AE467" s="130"/>
      <c r="AF467" s="622"/>
      <c r="AG467" s="188">
        <v>688563.30541000003</v>
      </c>
      <c r="AH467" s="622">
        <f t="shared" si="305"/>
        <v>0.99999779126097954</v>
      </c>
      <c r="AI467" s="37"/>
      <c r="AJ467" s="37"/>
      <c r="AK467" s="188"/>
      <c r="AL467" s="37"/>
      <c r="AM467" s="37"/>
      <c r="AN467" s="37"/>
      <c r="AO467" s="37"/>
      <c r="AP467" s="37"/>
      <c r="AQ467" s="37"/>
      <c r="AR467" s="37"/>
      <c r="AS467" s="37"/>
      <c r="AT467" s="37"/>
      <c r="AU467" s="112">
        <f t="shared" si="296"/>
        <v>-336879.17</v>
      </c>
      <c r="AV467" s="130">
        <f>AW467+AX467</f>
        <v>351685.65626999998</v>
      </c>
      <c r="AW467" s="130"/>
      <c r="AX467" s="130">
        <v>351685.65626999998</v>
      </c>
      <c r="AY467" s="37"/>
      <c r="AZ467" s="37"/>
      <c r="BA467" s="433">
        <f t="shared" si="285"/>
        <v>0</v>
      </c>
      <c r="BB467" s="37"/>
      <c r="BC467" s="37"/>
      <c r="BD467" s="37"/>
      <c r="BE467" s="130">
        <f t="shared" si="280"/>
        <v>0</v>
      </c>
      <c r="BF467" s="130">
        <f t="shared" si="306"/>
        <v>0</v>
      </c>
      <c r="BG467" s="37"/>
      <c r="BH467" s="37"/>
      <c r="BI467" s="130">
        <f t="shared" ref="BI467:BI474" si="311">BJ467</f>
        <v>0</v>
      </c>
      <c r="BJ467" s="130">
        <v>0</v>
      </c>
      <c r="BK467" s="130"/>
      <c r="BL467" s="37"/>
      <c r="BM467" s="37"/>
      <c r="BN467" s="130"/>
      <c r="BO467" s="130">
        <f t="shared" ref="BO467:BO474" si="312">BP467</f>
        <v>0</v>
      </c>
      <c r="BP467" s="130">
        <v>0</v>
      </c>
      <c r="BQ467" s="130"/>
      <c r="BR467" s="37"/>
      <c r="BS467" s="37"/>
      <c r="BT467" s="37">
        <f t="shared" si="286"/>
        <v>0</v>
      </c>
      <c r="BU467" s="37"/>
      <c r="BV467" s="130">
        <f t="shared" ref="BV467:BV474" si="313">BW467</f>
        <v>0</v>
      </c>
      <c r="BW467" s="130">
        <v>0</v>
      </c>
      <c r="BX467" s="130"/>
      <c r="BY467" s="37"/>
      <c r="BZ467" s="37"/>
      <c r="CA467" s="130">
        <f t="shared" si="302"/>
        <v>0</v>
      </c>
      <c r="CB467" s="188"/>
      <c r="CC467" s="189"/>
      <c r="CD467" s="189"/>
      <c r="CE467" s="130">
        <f t="shared" si="303"/>
        <v>0</v>
      </c>
      <c r="CF467" s="188">
        <f t="shared" si="300"/>
        <v>0</v>
      </c>
      <c r="CG467" s="188"/>
      <c r="CH467" s="189">
        <f t="shared" si="301"/>
        <v>0</v>
      </c>
      <c r="CI467" s="189"/>
      <c r="CJ467" s="130"/>
      <c r="CK467" s="130">
        <f t="shared" ref="CK467:CK474" si="314">CL467</f>
        <v>0</v>
      </c>
      <c r="CL467" s="130">
        <v>0</v>
      </c>
      <c r="CM467" s="130"/>
      <c r="CN467" s="37"/>
      <c r="CO467" s="37"/>
    </row>
    <row r="468" spans="2:93" s="39" customFormat="1" ht="22.5" hidden="1" customHeight="1" x14ac:dyDescent="0.25">
      <c r="B468" s="209"/>
      <c r="C468" s="124" t="s">
        <v>40</v>
      </c>
      <c r="D468" s="188">
        <f>E468+F468</f>
        <v>14044.067099999997</v>
      </c>
      <c r="E468" s="188"/>
      <c r="F468" s="188">
        <f>45741.27886-F469-F471</f>
        <v>14044.067099999997</v>
      </c>
      <c r="G468" s="189"/>
      <c r="H468" s="189"/>
      <c r="I468" s="188">
        <f t="shared" si="294"/>
        <v>12987.232079999998</v>
      </c>
      <c r="J468" s="569">
        <f t="shared" si="295"/>
        <v>0.92474864920005984</v>
      </c>
      <c r="K468" s="37"/>
      <c r="L468" s="569"/>
      <c r="M468" s="188">
        <f>44684.44384-M469-M471</f>
        <v>12987.232079999998</v>
      </c>
      <c r="N468" s="569">
        <f t="shared" si="308"/>
        <v>0.92474864920005984</v>
      </c>
      <c r="O468" s="37"/>
      <c r="P468" s="37"/>
      <c r="Q468" s="37"/>
      <c r="R468" s="37"/>
      <c r="S468" s="188">
        <f t="shared" si="309"/>
        <v>12987.232079999998</v>
      </c>
      <c r="T468" s="592">
        <f t="shared" si="307"/>
        <v>0.92474864920005984</v>
      </c>
      <c r="U468" s="130"/>
      <c r="V468" s="629"/>
      <c r="W468" s="188">
        <f>44684.44384-W469-W471</f>
        <v>12987.232079999998</v>
      </c>
      <c r="X468" s="629">
        <f t="shared" si="304"/>
        <v>0.92474864920005984</v>
      </c>
      <c r="Y468" s="37"/>
      <c r="Z468" s="629"/>
      <c r="AA468" s="37"/>
      <c r="AB468" s="37"/>
      <c r="AC468" s="188">
        <f t="shared" si="282"/>
        <v>14044.067099999997</v>
      </c>
      <c r="AD468" s="575">
        <f t="shared" si="283"/>
        <v>1</v>
      </c>
      <c r="AE468" s="130"/>
      <c r="AF468" s="622"/>
      <c r="AG468" s="188">
        <f>45741.27886-AG469-AG471</f>
        <v>14044.067099999997</v>
      </c>
      <c r="AH468" s="622">
        <f t="shared" si="305"/>
        <v>1</v>
      </c>
      <c r="AI468" s="37"/>
      <c r="AJ468" s="37"/>
      <c r="AK468" s="188"/>
      <c r="AL468" s="37"/>
      <c r="AM468" s="37"/>
      <c r="AN468" s="37"/>
      <c r="AO468" s="37"/>
      <c r="AP468" s="37"/>
      <c r="AQ468" s="37"/>
      <c r="AR468" s="37"/>
      <c r="AS468" s="37"/>
      <c r="AT468" s="37"/>
      <c r="AU468" s="112">
        <f t="shared" si="296"/>
        <v>-9.9999961093999445E-6</v>
      </c>
      <c r="AV468" s="130">
        <f>AW468+AX468</f>
        <v>14044.06709</v>
      </c>
      <c r="AW468" s="130"/>
      <c r="AX468" s="130">
        <v>14044.06709</v>
      </c>
      <c r="AY468" s="37"/>
      <c r="AZ468" s="37"/>
      <c r="BA468" s="433">
        <f t="shared" si="285"/>
        <v>0</v>
      </c>
      <c r="BB468" s="37"/>
      <c r="BC468" s="37"/>
      <c r="BD468" s="37"/>
      <c r="BE468" s="130">
        <f t="shared" si="280"/>
        <v>0</v>
      </c>
      <c r="BF468" s="130">
        <f t="shared" si="306"/>
        <v>0</v>
      </c>
      <c r="BG468" s="37"/>
      <c r="BH468" s="37"/>
      <c r="BI468" s="130">
        <f t="shared" si="311"/>
        <v>0</v>
      </c>
      <c r="BJ468" s="130">
        <v>0</v>
      </c>
      <c r="BK468" s="130"/>
      <c r="BL468" s="37"/>
      <c r="BM468" s="37"/>
      <c r="BN468" s="130"/>
      <c r="BO468" s="130">
        <f t="shared" si="312"/>
        <v>0</v>
      </c>
      <c r="BP468" s="130">
        <v>0</v>
      </c>
      <c r="BQ468" s="130"/>
      <c r="BR468" s="37"/>
      <c r="BS468" s="37"/>
      <c r="BT468" s="37">
        <f t="shared" si="286"/>
        <v>0</v>
      </c>
      <c r="BU468" s="37"/>
      <c r="BV468" s="130">
        <f t="shared" si="313"/>
        <v>0</v>
      </c>
      <c r="BW468" s="130">
        <v>0</v>
      </c>
      <c r="BX468" s="130"/>
      <c r="BY468" s="37"/>
      <c r="BZ468" s="37"/>
      <c r="CA468" s="130">
        <f t="shared" si="302"/>
        <v>0</v>
      </c>
      <c r="CB468" s="188"/>
      <c r="CC468" s="189"/>
      <c r="CD468" s="189"/>
      <c r="CE468" s="130">
        <f t="shared" si="303"/>
        <v>0</v>
      </c>
      <c r="CF468" s="188">
        <f t="shared" si="300"/>
        <v>0</v>
      </c>
      <c r="CG468" s="188"/>
      <c r="CH468" s="189">
        <f t="shared" si="301"/>
        <v>0</v>
      </c>
      <c r="CI468" s="189"/>
      <c r="CJ468" s="130"/>
      <c r="CK468" s="130">
        <f t="shared" si="314"/>
        <v>0</v>
      </c>
      <c r="CL468" s="130">
        <v>0</v>
      </c>
      <c r="CM468" s="130"/>
      <c r="CN468" s="37"/>
      <c r="CO468" s="37"/>
    </row>
    <row r="469" spans="2:93" s="39" customFormat="1" ht="22.5" hidden="1" customHeight="1" x14ac:dyDescent="0.25">
      <c r="B469" s="209"/>
      <c r="C469" s="124" t="s">
        <v>460</v>
      </c>
      <c r="D469" s="188">
        <f>E469+F469</f>
        <v>12436.350759999999</v>
      </c>
      <c r="E469" s="188"/>
      <c r="F469" s="188">
        <v>12436.350759999999</v>
      </c>
      <c r="G469" s="189"/>
      <c r="H469" s="189"/>
      <c r="I469" s="188">
        <f t="shared" si="294"/>
        <v>12436.350759999999</v>
      </c>
      <c r="J469" s="569">
        <f t="shared" si="295"/>
        <v>1</v>
      </c>
      <c r="K469" s="37"/>
      <c r="L469" s="569"/>
      <c r="M469" s="188">
        <f>F469</f>
        <v>12436.350759999999</v>
      </c>
      <c r="N469" s="569">
        <f t="shared" si="308"/>
        <v>1</v>
      </c>
      <c r="O469" s="37"/>
      <c r="P469" s="37"/>
      <c r="Q469" s="37"/>
      <c r="R469" s="37"/>
      <c r="S469" s="188">
        <f t="shared" si="309"/>
        <v>12436.350759999999</v>
      </c>
      <c r="T469" s="592">
        <f t="shared" si="307"/>
        <v>1</v>
      </c>
      <c r="U469" s="130"/>
      <c r="V469" s="629"/>
      <c r="W469" s="188">
        <f>M469</f>
        <v>12436.350759999999</v>
      </c>
      <c r="X469" s="629">
        <f t="shared" si="304"/>
        <v>1</v>
      </c>
      <c r="Y469" s="37"/>
      <c r="Z469" s="629"/>
      <c r="AA469" s="37"/>
      <c r="AB469" s="37"/>
      <c r="AC469" s="188">
        <f t="shared" si="282"/>
        <v>12436.350759999999</v>
      </c>
      <c r="AD469" s="575">
        <f t="shared" si="283"/>
        <v>1</v>
      </c>
      <c r="AE469" s="130"/>
      <c r="AF469" s="622"/>
      <c r="AG469" s="188">
        <f>W469</f>
        <v>12436.350759999999</v>
      </c>
      <c r="AH469" s="622">
        <f t="shared" si="305"/>
        <v>1</v>
      </c>
      <c r="AI469" s="37"/>
      <c r="AJ469" s="37"/>
      <c r="AK469" s="188"/>
      <c r="AL469" s="37"/>
      <c r="AM469" s="37"/>
      <c r="AN469" s="37"/>
      <c r="AO469" s="37"/>
      <c r="AP469" s="37"/>
      <c r="AQ469" s="37"/>
      <c r="AR469" s="37"/>
      <c r="AS469" s="37"/>
      <c r="AT469" s="37"/>
      <c r="AU469" s="112"/>
      <c r="AV469" s="130"/>
      <c r="AW469" s="130"/>
      <c r="AX469" s="130"/>
      <c r="AY469" s="37"/>
      <c r="AZ469" s="37"/>
      <c r="BA469" s="564"/>
      <c r="BB469" s="37"/>
      <c r="BC469" s="37"/>
      <c r="BD469" s="37"/>
      <c r="BE469" s="130"/>
      <c r="BF469" s="130"/>
      <c r="BG469" s="37"/>
      <c r="BH469" s="37"/>
      <c r="BI469" s="130"/>
      <c r="BJ469" s="130"/>
      <c r="BK469" s="130"/>
      <c r="BL469" s="37"/>
      <c r="BM469" s="37"/>
      <c r="BN469" s="130"/>
      <c r="BO469" s="130"/>
      <c r="BP469" s="130"/>
      <c r="BQ469" s="130"/>
      <c r="BR469" s="37"/>
      <c r="BS469" s="37"/>
      <c r="BT469" s="37"/>
      <c r="BU469" s="37"/>
      <c r="BV469" s="130"/>
      <c r="BW469" s="130"/>
      <c r="BX469" s="130"/>
      <c r="BY469" s="37"/>
      <c r="BZ469" s="37"/>
      <c r="CA469" s="130"/>
      <c r="CB469" s="188"/>
      <c r="CC469" s="189"/>
      <c r="CD469" s="189"/>
      <c r="CE469" s="130"/>
      <c r="CF469" s="188"/>
      <c r="CG469" s="188"/>
      <c r="CH469" s="189"/>
      <c r="CI469" s="189"/>
      <c r="CJ469" s="130"/>
      <c r="CK469" s="130"/>
      <c r="CL469" s="130"/>
      <c r="CM469" s="130"/>
      <c r="CN469" s="37"/>
      <c r="CO469" s="37"/>
    </row>
    <row r="470" spans="2:93" s="39" customFormat="1" ht="22.5" hidden="1" customHeight="1" x14ac:dyDescent="0.25">
      <c r="B470" s="209"/>
      <c r="C470" s="124" t="s">
        <v>459</v>
      </c>
      <c r="D470" s="188">
        <f>E470+F470</f>
        <v>0</v>
      </c>
      <c r="E470" s="188"/>
      <c r="F470" s="188">
        <v>0</v>
      </c>
      <c r="G470" s="189"/>
      <c r="H470" s="189"/>
      <c r="I470" s="188">
        <f t="shared" si="294"/>
        <v>0</v>
      </c>
      <c r="J470" s="569" t="e">
        <f t="shared" si="295"/>
        <v>#DIV/0!</v>
      </c>
      <c r="K470" s="37"/>
      <c r="L470" s="569"/>
      <c r="M470" s="188"/>
      <c r="N470" s="569" t="e">
        <f t="shared" si="308"/>
        <v>#DIV/0!</v>
      </c>
      <c r="O470" s="37"/>
      <c r="P470" s="37"/>
      <c r="Q470" s="37"/>
      <c r="R470" s="37"/>
      <c r="S470" s="188">
        <f t="shared" si="309"/>
        <v>0</v>
      </c>
      <c r="T470" s="592" t="e">
        <f t="shared" si="307"/>
        <v>#DIV/0!</v>
      </c>
      <c r="U470" s="130"/>
      <c r="V470" s="629"/>
      <c r="W470" s="188">
        <f>M470</f>
        <v>0</v>
      </c>
      <c r="X470" s="629" t="e">
        <f t="shared" si="304"/>
        <v>#DIV/0!</v>
      </c>
      <c r="Y470" s="37"/>
      <c r="Z470" s="629"/>
      <c r="AA470" s="37"/>
      <c r="AB470" s="37"/>
      <c r="AC470" s="188">
        <f t="shared" si="282"/>
        <v>0</v>
      </c>
      <c r="AD470" s="575" t="e">
        <f t="shared" si="283"/>
        <v>#DIV/0!</v>
      </c>
      <c r="AE470" s="130"/>
      <c r="AF470" s="622"/>
      <c r="AG470" s="188">
        <v>0</v>
      </c>
      <c r="AH470" s="622" t="e">
        <f t="shared" si="305"/>
        <v>#DIV/0!</v>
      </c>
      <c r="AI470" s="37"/>
      <c r="AJ470" s="37"/>
      <c r="AK470" s="188"/>
      <c r="AL470" s="37"/>
      <c r="AM470" s="37"/>
      <c r="AN470" s="37"/>
      <c r="AO470" s="37"/>
      <c r="AP470" s="37"/>
      <c r="AQ470" s="37"/>
      <c r="AR470" s="37"/>
      <c r="AS470" s="37"/>
      <c r="AT470" s="37"/>
      <c r="AU470" s="112"/>
      <c r="AV470" s="130"/>
      <c r="AW470" s="130"/>
      <c r="AX470" s="130"/>
      <c r="AY470" s="37"/>
      <c r="AZ470" s="37"/>
      <c r="BA470" s="564"/>
      <c r="BB470" s="37"/>
      <c r="BC470" s="37"/>
      <c r="BD470" s="37"/>
      <c r="BE470" s="130"/>
      <c r="BF470" s="130"/>
      <c r="BG470" s="37"/>
      <c r="BH470" s="37"/>
      <c r="BI470" s="130"/>
      <c r="BJ470" s="130"/>
      <c r="BK470" s="130"/>
      <c r="BL470" s="37"/>
      <c r="BM470" s="37"/>
      <c r="BN470" s="130"/>
      <c r="BO470" s="130"/>
      <c r="BP470" s="130"/>
      <c r="BQ470" s="130"/>
      <c r="BR470" s="37"/>
      <c r="BS470" s="37"/>
      <c r="BT470" s="37"/>
      <c r="BU470" s="37"/>
      <c r="BV470" s="130"/>
      <c r="BW470" s="130"/>
      <c r="BX470" s="130"/>
      <c r="BY470" s="37"/>
      <c r="BZ470" s="37"/>
      <c r="CA470" s="130"/>
      <c r="CB470" s="188"/>
      <c r="CC470" s="189"/>
      <c r="CD470" s="189"/>
      <c r="CE470" s="130"/>
      <c r="CF470" s="188"/>
      <c r="CG470" s="188"/>
      <c r="CH470" s="189"/>
      <c r="CI470" s="189"/>
      <c r="CJ470" s="130"/>
      <c r="CK470" s="130"/>
      <c r="CL470" s="130"/>
      <c r="CM470" s="130"/>
      <c r="CN470" s="37"/>
      <c r="CO470" s="37"/>
    </row>
    <row r="471" spans="2:93" s="39" customFormat="1" ht="62.25" hidden="1" customHeight="1" x14ac:dyDescent="0.25">
      <c r="B471" s="209"/>
      <c r="C471" s="124" t="s">
        <v>43</v>
      </c>
      <c r="D471" s="188">
        <f>E471+F471</f>
        <v>19260.861000000001</v>
      </c>
      <c r="E471" s="188"/>
      <c r="F471" s="188">
        <v>19260.861000000001</v>
      </c>
      <c r="G471" s="189"/>
      <c r="H471" s="189"/>
      <c r="I471" s="188">
        <f t="shared" si="294"/>
        <v>19260.861000000001</v>
      </c>
      <c r="J471" s="569">
        <f t="shared" si="295"/>
        <v>1</v>
      </c>
      <c r="K471" s="37"/>
      <c r="L471" s="569"/>
      <c r="M471" s="188">
        <f>F471</f>
        <v>19260.861000000001</v>
      </c>
      <c r="N471" s="569">
        <f t="shared" si="308"/>
        <v>1</v>
      </c>
      <c r="O471" s="37"/>
      <c r="P471" s="37"/>
      <c r="Q471" s="37"/>
      <c r="R471" s="37"/>
      <c r="S471" s="188">
        <f t="shared" si="309"/>
        <v>19260.861000000001</v>
      </c>
      <c r="T471" s="592">
        <f t="shared" si="307"/>
        <v>1</v>
      </c>
      <c r="U471" s="130"/>
      <c r="V471" s="629"/>
      <c r="W471" s="188">
        <f>M471</f>
        <v>19260.861000000001</v>
      </c>
      <c r="X471" s="629">
        <f t="shared" si="304"/>
        <v>1</v>
      </c>
      <c r="Y471" s="37"/>
      <c r="Z471" s="629"/>
      <c r="AA471" s="37"/>
      <c r="AB471" s="37"/>
      <c r="AC471" s="188">
        <f t="shared" ref="AC471:AC535" si="315">AE471+AG471+AI471+AK471</f>
        <v>19260.861000000001</v>
      </c>
      <c r="AD471" s="575">
        <f t="shared" ref="AD471:AD535" si="316">AC471/D471</f>
        <v>1</v>
      </c>
      <c r="AE471" s="130"/>
      <c r="AF471" s="622"/>
      <c r="AG471" s="188">
        <f>W471</f>
        <v>19260.861000000001</v>
      </c>
      <c r="AH471" s="622">
        <f t="shared" si="305"/>
        <v>1</v>
      </c>
      <c r="AI471" s="37"/>
      <c r="AJ471" s="37"/>
      <c r="AK471" s="188"/>
      <c r="AL471" s="37"/>
      <c r="AM471" s="37"/>
      <c r="AN471" s="37"/>
      <c r="AO471" s="37"/>
      <c r="AP471" s="37"/>
      <c r="AQ471" s="37"/>
      <c r="AR471" s="37"/>
      <c r="AS471" s="37"/>
      <c r="AT471" s="37"/>
      <c r="AU471" s="112">
        <f t="shared" si="296"/>
        <v>-19260.861000000001</v>
      </c>
      <c r="AV471" s="130">
        <f>AW471+AX471</f>
        <v>0</v>
      </c>
      <c r="AW471" s="130"/>
      <c r="AX471" s="130">
        <v>0</v>
      </c>
      <c r="AY471" s="37"/>
      <c r="AZ471" s="37"/>
      <c r="BA471" s="433">
        <f t="shared" si="285"/>
        <v>0</v>
      </c>
      <c r="BB471" s="37"/>
      <c r="BC471" s="37"/>
      <c r="BD471" s="37"/>
      <c r="BE471" s="130">
        <f t="shared" si="280"/>
        <v>0</v>
      </c>
      <c r="BF471" s="130">
        <f t="shared" si="306"/>
        <v>0</v>
      </c>
      <c r="BG471" s="37"/>
      <c r="BH471" s="37"/>
      <c r="BI471" s="130">
        <f t="shared" si="311"/>
        <v>0</v>
      </c>
      <c r="BJ471" s="130">
        <v>0</v>
      </c>
      <c r="BK471" s="130"/>
      <c r="BL471" s="37"/>
      <c r="BM471" s="37"/>
      <c r="BN471" s="130"/>
      <c r="BO471" s="130">
        <f t="shared" si="312"/>
        <v>0</v>
      </c>
      <c r="BP471" s="130">
        <v>0</v>
      </c>
      <c r="BQ471" s="130"/>
      <c r="BR471" s="37"/>
      <c r="BS471" s="37"/>
      <c r="BT471" s="37">
        <f t="shared" si="286"/>
        <v>0</v>
      </c>
      <c r="BU471" s="37"/>
      <c r="BV471" s="130">
        <f t="shared" si="313"/>
        <v>0</v>
      </c>
      <c r="BW471" s="130">
        <v>0</v>
      </c>
      <c r="BX471" s="130"/>
      <c r="BY471" s="37"/>
      <c r="BZ471" s="37"/>
      <c r="CA471" s="130">
        <f t="shared" si="302"/>
        <v>0</v>
      </c>
      <c r="CB471" s="188"/>
      <c r="CC471" s="189"/>
      <c r="CD471" s="189"/>
      <c r="CE471" s="130">
        <f t="shared" si="303"/>
        <v>0</v>
      </c>
      <c r="CF471" s="188">
        <f t="shared" si="300"/>
        <v>0</v>
      </c>
      <c r="CG471" s="188"/>
      <c r="CH471" s="189">
        <f t="shared" si="301"/>
        <v>0</v>
      </c>
      <c r="CI471" s="189"/>
      <c r="CJ471" s="130"/>
      <c r="CK471" s="130">
        <f t="shared" si="314"/>
        <v>0</v>
      </c>
      <c r="CL471" s="130">
        <v>0</v>
      </c>
      <c r="CM471" s="130"/>
      <c r="CN471" s="37"/>
      <c r="CO471" s="37"/>
    </row>
    <row r="472" spans="2:93" s="25" customFormat="1" ht="46.5" hidden="1" customHeight="1" x14ac:dyDescent="0.25">
      <c r="B472" s="207"/>
      <c r="C472" s="115" t="s">
        <v>32</v>
      </c>
      <c r="D472" s="183">
        <f>E472</f>
        <v>0</v>
      </c>
      <c r="E472" s="183">
        <v>0</v>
      </c>
      <c r="F472" s="183"/>
      <c r="G472" s="195"/>
      <c r="H472" s="195"/>
      <c r="I472" s="183">
        <f t="shared" si="294"/>
        <v>0</v>
      </c>
      <c r="J472" s="569" t="e">
        <f t="shared" si="295"/>
        <v>#DIV/0!</v>
      </c>
      <c r="K472" s="24"/>
      <c r="L472" s="569"/>
      <c r="M472" s="183"/>
      <c r="N472" s="569" t="e">
        <f t="shared" si="308"/>
        <v>#DIV/0!</v>
      </c>
      <c r="O472" s="24"/>
      <c r="P472" s="24"/>
      <c r="Q472" s="24"/>
      <c r="R472" s="24"/>
      <c r="S472" s="183"/>
      <c r="T472" s="24"/>
      <c r="U472" s="116">
        <v>0</v>
      </c>
      <c r="V472" s="629"/>
      <c r="W472" s="183"/>
      <c r="X472" s="629" t="e">
        <f t="shared" si="304"/>
        <v>#DIV/0!</v>
      </c>
      <c r="Y472" s="24"/>
      <c r="Z472" s="629"/>
      <c r="AA472" s="24"/>
      <c r="AB472" s="24"/>
      <c r="AC472" s="183">
        <f t="shared" si="315"/>
        <v>0</v>
      </c>
      <c r="AD472" s="575" t="e">
        <f t="shared" si="316"/>
        <v>#DIV/0!</v>
      </c>
      <c r="AE472" s="116">
        <v>0</v>
      </c>
      <c r="AF472" s="622"/>
      <c r="AG472" s="183"/>
      <c r="AH472" s="622" t="e">
        <f t="shared" si="305"/>
        <v>#DIV/0!</v>
      </c>
      <c r="AI472" s="24"/>
      <c r="AJ472" s="24"/>
      <c r="AK472" s="183"/>
      <c r="AL472" s="24"/>
      <c r="AM472" s="24"/>
      <c r="AN472" s="24"/>
      <c r="AO472" s="24"/>
      <c r="AP472" s="24"/>
      <c r="AQ472" s="24"/>
      <c r="AR472" s="24"/>
      <c r="AS472" s="24"/>
      <c r="AT472" s="24"/>
      <c r="AU472" s="112">
        <f t="shared" si="296"/>
        <v>0</v>
      </c>
      <c r="AV472" s="128">
        <f>AW472</f>
        <v>0</v>
      </c>
      <c r="AW472" s="116">
        <v>0</v>
      </c>
      <c r="AX472" s="116"/>
      <c r="AY472" s="24"/>
      <c r="AZ472" s="24"/>
      <c r="BA472" s="433">
        <f t="shared" si="285"/>
        <v>0</v>
      </c>
      <c r="BB472" s="24"/>
      <c r="BC472" s="24"/>
      <c r="BD472" s="24"/>
      <c r="BE472" s="116">
        <f t="shared" si="280"/>
        <v>0</v>
      </c>
      <c r="BF472" s="116">
        <f t="shared" si="306"/>
        <v>0</v>
      </c>
      <c r="BG472" s="24"/>
      <c r="BH472" s="24"/>
      <c r="BI472" s="116">
        <f t="shared" si="311"/>
        <v>0</v>
      </c>
      <c r="BJ472" s="116">
        <v>0</v>
      </c>
      <c r="BK472" s="116"/>
      <c r="BL472" s="24"/>
      <c r="BM472" s="24"/>
      <c r="BN472" s="116"/>
      <c r="BO472" s="116">
        <f t="shared" si="312"/>
        <v>0</v>
      </c>
      <c r="BP472" s="116">
        <v>0</v>
      </c>
      <c r="BQ472" s="116"/>
      <c r="BR472" s="24"/>
      <c r="BS472" s="24"/>
      <c r="BT472" s="24">
        <f t="shared" si="286"/>
        <v>0</v>
      </c>
      <c r="BU472" s="24"/>
      <c r="BV472" s="116">
        <f t="shared" si="313"/>
        <v>0</v>
      </c>
      <c r="BW472" s="116">
        <v>0</v>
      </c>
      <c r="BX472" s="116"/>
      <c r="BY472" s="24"/>
      <c r="BZ472" s="24"/>
      <c r="CA472" s="116">
        <f t="shared" si="302"/>
        <v>0</v>
      </c>
      <c r="CB472" s="183"/>
      <c r="CC472" s="195"/>
      <c r="CD472" s="195"/>
      <c r="CE472" s="116">
        <f t="shared" si="303"/>
        <v>0</v>
      </c>
      <c r="CF472" s="183">
        <f t="shared" si="300"/>
        <v>0</v>
      </c>
      <c r="CG472" s="183"/>
      <c r="CH472" s="195">
        <f t="shared" si="301"/>
        <v>0</v>
      </c>
      <c r="CI472" s="195"/>
      <c r="CJ472" s="116"/>
      <c r="CK472" s="116">
        <f t="shared" si="314"/>
        <v>0</v>
      </c>
      <c r="CL472" s="116">
        <v>0</v>
      </c>
      <c r="CM472" s="116"/>
      <c r="CN472" s="24"/>
      <c r="CO472" s="24"/>
    </row>
    <row r="473" spans="2:93" s="50" customFormat="1" ht="55.5" hidden="1" customHeight="1" x14ac:dyDescent="0.25">
      <c r="B473" s="210" t="s">
        <v>58</v>
      </c>
      <c r="C473" s="138" t="s">
        <v>59</v>
      </c>
      <c r="D473" s="194" t="e">
        <f>E473</f>
        <v>#REF!</v>
      </c>
      <c r="E473" s="194" t="e">
        <f>E474</f>
        <v>#REF!</v>
      </c>
      <c r="F473" s="194"/>
      <c r="G473" s="194"/>
      <c r="H473" s="259"/>
      <c r="I473" s="194">
        <f t="shared" si="294"/>
        <v>0</v>
      </c>
      <c r="J473" s="569" t="e">
        <f t="shared" si="295"/>
        <v>#REF!</v>
      </c>
      <c r="K473" s="315"/>
      <c r="L473" s="569"/>
      <c r="M473" s="194"/>
      <c r="N473" s="569" t="e">
        <f t="shared" si="308"/>
        <v>#DIV/0!</v>
      </c>
      <c r="O473" s="315"/>
      <c r="P473" s="315"/>
      <c r="Q473" s="315"/>
      <c r="R473" s="315"/>
      <c r="S473" s="194"/>
      <c r="T473" s="315"/>
      <c r="U473" s="307" t="e">
        <f>U474</f>
        <v>#REF!</v>
      </c>
      <c r="V473" s="629" t="e">
        <f t="shared" si="310"/>
        <v>#REF!</v>
      </c>
      <c r="W473" s="194"/>
      <c r="X473" s="629" t="e">
        <f t="shared" si="304"/>
        <v>#DIV/0!</v>
      </c>
      <c r="Y473" s="315"/>
      <c r="Z473" s="629"/>
      <c r="AA473" s="315"/>
      <c r="AB473" s="315"/>
      <c r="AC473" s="194" t="e">
        <f t="shared" si="315"/>
        <v>#REF!</v>
      </c>
      <c r="AD473" s="575" t="e">
        <f t="shared" si="316"/>
        <v>#REF!</v>
      </c>
      <c r="AE473" s="307" t="e">
        <f>AE474</f>
        <v>#REF!</v>
      </c>
      <c r="AF473" s="622"/>
      <c r="AG473" s="194"/>
      <c r="AH473" s="622" t="e">
        <f t="shared" si="305"/>
        <v>#DIV/0!</v>
      </c>
      <c r="AI473" s="315"/>
      <c r="AJ473" s="315"/>
      <c r="AK473" s="194"/>
      <c r="AL473" s="315"/>
      <c r="AM473" s="315"/>
      <c r="AN473" s="315"/>
      <c r="AO473" s="315"/>
      <c r="AP473" s="315"/>
      <c r="AQ473" s="315"/>
      <c r="AR473" s="315"/>
      <c r="AS473" s="315"/>
      <c r="AT473" s="315"/>
      <c r="AU473" s="112">
        <f t="shared" si="296"/>
        <v>0</v>
      </c>
      <c r="AV473" s="307" t="e">
        <f>AW473</f>
        <v>#REF!</v>
      </c>
      <c r="AW473" s="307" t="e">
        <f>AW474</f>
        <v>#REF!</v>
      </c>
      <c r="AX473" s="307"/>
      <c r="AY473" s="307"/>
      <c r="AZ473" s="315"/>
      <c r="BA473" s="433">
        <f t="shared" si="285"/>
        <v>0</v>
      </c>
      <c r="BB473" s="315"/>
      <c r="BC473" s="315"/>
      <c r="BD473" s="315"/>
      <c r="BE473" s="307" t="e">
        <f t="shared" si="280"/>
        <v>#REF!</v>
      </c>
      <c r="BF473" s="307" t="e">
        <f t="shared" si="306"/>
        <v>#REF!</v>
      </c>
      <c r="BG473" s="315"/>
      <c r="BH473" s="315"/>
      <c r="BI473" s="307">
        <f t="shared" si="311"/>
        <v>0</v>
      </c>
      <c r="BJ473" s="307">
        <f>BJ474</f>
        <v>0</v>
      </c>
      <c r="BK473" s="307"/>
      <c r="BL473" s="307"/>
      <c r="BM473" s="315"/>
      <c r="BN473" s="307"/>
      <c r="BO473" s="307">
        <f t="shared" si="312"/>
        <v>0</v>
      </c>
      <c r="BP473" s="307">
        <f>BP474</f>
        <v>0</v>
      </c>
      <c r="BQ473" s="307"/>
      <c r="BR473" s="307"/>
      <c r="BS473" s="315"/>
      <c r="BT473" s="307">
        <f t="shared" si="286"/>
        <v>0</v>
      </c>
      <c r="BU473" s="315"/>
      <c r="BV473" s="307">
        <f t="shared" si="313"/>
        <v>0</v>
      </c>
      <c r="BW473" s="307">
        <f>BW474</f>
        <v>0</v>
      </c>
      <c r="BX473" s="307"/>
      <c r="BY473" s="307"/>
      <c r="BZ473" s="315"/>
      <c r="CA473" s="307">
        <f t="shared" si="302"/>
        <v>0</v>
      </c>
      <c r="CB473" s="194"/>
      <c r="CC473" s="194"/>
      <c r="CD473" s="259"/>
      <c r="CE473" s="307">
        <f t="shared" si="303"/>
        <v>0</v>
      </c>
      <c r="CF473" s="194">
        <f t="shared" si="300"/>
        <v>0</v>
      </c>
      <c r="CG473" s="194"/>
      <c r="CH473" s="194">
        <f t="shared" si="301"/>
        <v>0</v>
      </c>
      <c r="CI473" s="259"/>
      <c r="CJ473" s="307"/>
      <c r="CK473" s="307">
        <f t="shared" si="314"/>
        <v>0</v>
      </c>
      <c r="CL473" s="307">
        <f>CL474</f>
        <v>0</v>
      </c>
      <c r="CM473" s="307"/>
      <c r="CN473" s="307"/>
      <c r="CO473" s="315"/>
    </row>
    <row r="474" spans="2:93" s="50" customFormat="1" ht="22.5" hidden="1" customHeight="1" x14ac:dyDescent="0.25">
      <c r="B474" s="210"/>
      <c r="C474" s="139"/>
      <c r="D474" s="255" t="e">
        <f>E474</f>
        <v>#REF!</v>
      </c>
      <c r="E474" s="255" t="e">
        <f>#REF!</f>
        <v>#REF!</v>
      </c>
      <c r="F474" s="255"/>
      <c r="G474" s="255"/>
      <c r="H474" s="259"/>
      <c r="I474" s="255">
        <f t="shared" si="294"/>
        <v>0</v>
      </c>
      <c r="J474" s="569" t="e">
        <f t="shared" si="295"/>
        <v>#REF!</v>
      </c>
      <c r="K474" s="315"/>
      <c r="L474" s="569"/>
      <c r="M474" s="255"/>
      <c r="N474" s="569" t="e">
        <f t="shared" si="308"/>
        <v>#DIV/0!</v>
      </c>
      <c r="O474" s="315"/>
      <c r="P474" s="315"/>
      <c r="Q474" s="315"/>
      <c r="R474" s="315"/>
      <c r="S474" s="255"/>
      <c r="T474" s="315"/>
      <c r="U474" s="45" t="e">
        <f>#REF!</f>
        <v>#REF!</v>
      </c>
      <c r="V474" s="629" t="e">
        <f t="shared" si="310"/>
        <v>#REF!</v>
      </c>
      <c r="W474" s="255"/>
      <c r="X474" s="629" t="e">
        <f t="shared" si="304"/>
        <v>#DIV/0!</v>
      </c>
      <c r="Y474" s="315"/>
      <c r="Z474" s="629"/>
      <c r="AA474" s="315"/>
      <c r="AB474" s="315"/>
      <c r="AC474" s="255" t="e">
        <f t="shared" si="315"/>
        <v>#REF!</v>
      </c>
      <c r="AD474" s="575" t="e">
        <f t="shared" si="316"/>
        <v>#REF!</v>
      </c>
      <c r="AE474" s="45" t="e">
        <f>#REF!</f>
        <v>#REF!</v>
      </c>
      <c r="AF474" s="622"/>
      <c r="AG474" s="255"/>
      <c r="AH474" s="622" t="e">
        <f t="shared" si="305"/>
        <v>#DIV/0!</v>
      </c>
      <c r="AI474" s="315"/>
      <c r="AJ474" s="315"/>
      <c r="AK474" s="255"/>
      <c r="AL474" s="315"/>
      <c r="AM474" s="315"/>
      <c r="AN474" s="315"/>
      <c r="AO474" s="315"/>
      <c r="AP474" s="315"/>
      <c r="AQ474" s="315"/>
      <c r="AR474" s="315"/>
      <c r="AS474" s="315"/>
      <c r="AT474" s="315"/>
      <c r="AU474" s="112">
        <f t="shared" si="296"/>
        <v>0</v>
      </c>
      <c r="AV474" s="43" t="e">
        <f>AW474</f>
        <v>#REF!</v>
      </c>
      <c r="AW474" s="45" t="e">
        <f>#REF!</f>
        <v>#REF!</v>
      </c>
      <c r="AX474" s="45"/>
      <c r="AY474" s="45"/>
      <c r="AZ474" s="315"/>
      <c r="BA474" s="433">
        <f t="shared" si="285"/>
        <v>0</v>
      </c>
      <c r="BB474" s="315"/>
      <c r="BC474" s="315"/>
      <c r="BD474" s="315"/>
      <c r="BE474" s="45" t="e">
        <f t="shared" si="280"/>
        <v>#REF!</v>
      </c>
      <c r="BF474" s="45" t="e">
        <f t="shared" si="306"/>
        <v>#REF!</v>
      </c>
      <c r="BG474" s="315"/>
      <c r="BH474" s="315"/>
      <c r="BI474" s="45">
        <f t="shared" si="311"/>
        <v>0</v>
      </c>
      <c r="BJ474" s="45">
        <f>H474</f>
        <v>0</v>
      </c>
      <c r="BK474" s="45"/>
      <c r="BL474" s="45"/>
      <c r="BM474" s="315"/>
      <c r="BN474" s="45"/>
      <c r="BO474" s="45">
        <f t="shared" si="312"/>
        <v>0</v>
      </c>
      <c r="BP474" s="45">
        <f>AZ474</f>
        <v>0</v>
      </c>
      <c r="BQ474" s="45"/>
      <c r="BR474" s="45"/>
      <c r="BS474" s="315"/>
      <c r="BT474" s="45">
        <f t="shared" si="286"/>
        <v>0</v>
      </c>
      <c r="BU474" s="315"/>
      <c r="BV474" s="45">
        <f t="shared" si="313"/>
        <v>0</v>
      </c>
      <c r="BW474" s="45">
        <f>BA474</f>
        <v>0</v>
      </c>
      <c r="BX474" s="45"/>
      <c r="BY474" s="45"/>
      <c r="BZ474" s="315"/>
      <c r="CA474" s="45">
        <f t="shared" si="302"/>
        <v>0</v>
      </c>
      <c r="CB474" s="255"/>
      <c r="CC474" s="255"/>
      <c r="CD474" s="259"/>
      <c r="CE474" s="45">
        <f t="shared" si="303"/>
        <v>0</v>
      </c>
      <c r="CF474" s="255">
        <f t="shared" si="300"/>
        <v>0</v>
      </c>
      <c r="CG474" s="255"/>
      <c r="CH474" s="255">
        <f t="shared" si="301"/>
        <v>0</v>
      </c>
      <c r="CI474" s="259"/>
      <c r="CJ474" s="45"/>
      <c r="CK474" s="45">
        <f t="shared" si="314"/>
        <v>0</v>
      </c>
      <c r="CL474" s="45">
        <f>BW474</f>
        <v>0</v>
      </c>
      <c r="CM474" s="45"/>
      <c r="CN474" s="45"/>
      <c r="CO474" s="315"/>
    </row>
    <row r="475" spans="2:93" s="39" customFormat="1" ht="22.5" hidden="1" customHeight="1" x14ac:dyDescent="0.25">
      <c r="B475" s="209"/>
      <c r="C475" s="124" t="s">
        <v>40</v>
      </c>
      <c r="D475" s="189"/>
      <c r="E475" s="189"/>
      <c r="F475" s="189"/>
      <c r="G475" s="189"/>
      <c r="H475" s="189"/>
      <c r="I475" s="189">
        <f t="shared" si="294"/>
        <v>0</v>
      </c>
      <c r="J475" s="569" t="e">
        <f t="shared" si="295"/>
        <v>#DIV/0!</v>
      </c>
      <c r="K475" s="37"/>
      <c r="L475" s="569"/>
      <c r="M475" s="189"/>
      <c r="N475" s="569" t="e">
        <f t="shared" si="308"/>
        <v>#DIV/0!</v>
      </c>
      <c r="O475" s="37"/>
      <c r="P475" s="37"/>
      <c r="Q475" s="37"/>
      <c r="R475" s="37"/>
      <c r="S475" s="189"/>
      <c r="T475" s="37"/>
      <c r="U475" s="37"/>
      <c r="V475" s="629" t="e">
        <f t="shared" si="310"/>
        <v>#DIV/0!</v>
      </c>
      <c r="W475" s="189"/>
      <c r="X475" s="629" t="e">
        <f t="shared" si="304"/>
        <v>#DIV/0!</v>
      </c>
      <c r="Y475" s="37"/>
      <c r="Z475" s="629"/>
      <c r="AA475" s="37"/>
      <c r="AB475" s="37"/>
      <c r="AC475" s="189">
        <f t="shared" si="315"/>
        <v>0</v>
      </c>
      <c r="AD475" s="575" t="e">
        <f t="shared" si="316"/>
        <v>#DIV/0!</v>
      </c>
      <c r="AE475" s="37"/>
      <c r="AF475" s="622"/>
      <c r="AG475" s="189"/>
      <c r="AH475" s="622" t="e">
        <f t="shared" si="305"/>
        <v>#DIV/0!</v>
      </c>
      <c r="AI475" s="37"/>
      <c r="AJ475" s="37"/>
      <c r="AK475" s="189"/>
      <c r="AL475" s="37"/>
      <c r="AM475" s="37"/>
      <c r="AN475" s="37"/>
      <c r="AO475" s="37"/>
      <c r="AP475" s="37"/>
      <c r="AQ475" s="37"/>
      <c r="AR475" s="37"/>
      <c r="AS475" s="37"/>
      <c r="AT475" s="37"/>
      <c r="AU475" s="112">
        <f t="shared" si="296"/>
        <v>0</v>
      </c>
      <c r="AV475" s="37"/>
      <c r="AW475" s="37"/>
      <c r="AX475" s="37"/>
      <c r="AY475" s="37"/>
      <c r="AZ475" s="37"/>
      <c r="BA475" s="433">
        <f t="shared" si="285"/>
        <v>0</v>
      </c>
      <c r="BB475" s="37"/>
      <c r="BC475" s="37"/>
      <c r="BD475" s="37"/>
      <c r="BE475" s="37">
        <f t="shared" si="280"/>
        <v>0</v>
      </c>
      <c r="BF475" s="37">
        <f t="shared" si="306"/>
        <v>0</v>
      </c>
      <c r="BG475" s="37"/>
      <c r="BH475" s="37"/>
      <c r="BI475" s="37"/>
      <c r="BJ475" s="37"/>
      <c r="BK475" s="37"/>
      <c r="BL475" s="37"/>
      <c r="BM475" s="37"/>
      <c r="BN475" s="37"/>
      <c r="BO475" s="37"/>
      <c r="BP475" s="37"/>
      <c r="BQ475" s="37"/>
      <c r="BR475" s="37"/>
      <c r="BS475" s="37"/>
      <c r="BT475" s="37">
        <f t="shared" si="286"/>
        <v>0</v>
      </c>
      <c r="BU475" s="37"/>
      <c r="BV475" s="37"/>
      <c r="BW475" s="37"/>
      <c r="BX475" s="37"/>
      <c r="BY475" s="37"/>
      <c r="BZ475" s="37"/>
      <c r="CA475" s="37">
        <f t="shared" si="302"/>
        <v>0</v>
      </c>
      <c r="CB475" s="189"/>
      <c r="CC475" s="189"/>
      <c r="CD475" s="189"/>
      <c r="CE475" s="37">
        <f t="shared" si="303"/>
        <v>0</v>
      </c>
      <c r="CF475" s="189">
        <f t="shared" si="300"/>
        <v>0</v>
      </c>
      <c r="CG475" s="189"/>
      <c r="CH475" s="189">
        <f t="shared" si="301"/>
        <v>0</v>
      </c>
      <c r="CI475" s="189"/>
      <c r="CJ475" s="37"/>
      <c r="CK475" s="37"/>
      <c r="CL475" s="37"/>
      <c r="CM475" s="37"/>
      <c r="CN475" s="37"/>
      <c r="CO475" s="37"/>
    </row>
    <row r="476" spans="2:93" s="50" customFormat="1" ht="130.5" hidden="1" customHeight="1" x14ac:dyDescent="0.25">
      <c r="B476" s="210" t="s">
        <v>60</v>
      </c>
      <c r="C476" s="138" t="s">
        <v>61</v>
      </c>
      <c r="D476" s="194">
        <f>E476</f>
        <v>0</v>
      </c>
      <c r="E476" s="194">
        <f>E477</f>
        <v>0</v>
      </c>
      <c r="F476" s="194"/>
      <c r="G476" s="194"/>
      <c r="H476" s="259"/>
      <c r="I476" s="194">
        <f t="shared" si="294"/>
        <v>0</v>
      </c>
      <c r="J476" s="569" t="e">
        <f t="shared" si="295"/>
        <v>#DIV/0!</v>
      </c>
      <c r="K476" s="315"/>
      <c r="L476" s="569"/>
      <c r="M476" s="194"/>
      <c r="N476" s="569" t="e">
        <f t="shared" si="308"/>
        <v>#DIV/0!</v>
      </c>
      <c r="O476" s="315"/>
      <c r="P476" s="315"/>
      <c r="Q476" s="315"/>
      <c r="R476" s="315"/>
      <c r="S476" s="194"/>
      <c r="T476" s="315"/>
      <c r="U476" s="307">
        <f>U477</f>
        <v>0</v>
      </c>
      <c r="V476" s="629" t="e">
        <f t="shared" si="310"/>
        <v>#DIV/0!</v>
      </c>
      <c r="W476" s="194"/>
      <c r="X476" s="629" t="e">
        <f t="shared" si="304"/>
        <v>#DIV/0!</v>
      </c>
      <c r="Y476" s="315"/>
      <c r="Z476" s="629"/>
      <c r="AA476" s="315"/>
      <c r="AB476" s="315"/>
      <c r="AC476" s="194">
        <f t="shared" si="315"/>
        <v>0</v>
      </c>
      <c r="AD476" s="575" t="e">
        <f t="shared" si="316"/>
        <v>#DIV/0!</v>
      </c>
      <c r="AE476" s="307">
        <f>AE477</f>
        <v>0</v>
      </c>
      <c r="AF476" s="622"/>
      <c r="AG476" s="194"/>
      <c r="AH476" s="622" t="e">
        <f t="shared" si="305"/>
        <v>#DIV/0!</v>
      </c>
      <c r="AI476" s="315"/>
      <c r="AJ476" s="315"/>
      <c r="AK476" s="194"/>
      <c r="AL476" s="315"/>
      <c r="AM476" s="315"/>
      <c r="AN476" s="315"/>
      <c r="AO476" s="315"/>
      <c r="AP476" s="315"/>
      <c r="AQ476" s="315"/>
      <c r="AR476" s="315"/>
      <c r="AS476" s="315"/>
      <c r="AT476" s="315"/>
      <c r="AU476" s="112">
        <f t="shared" si="296"/>
        <v>0</v>
      </c>
      <c r="AV476" s="307">
        <f>AW476</f>
        <v>0</v>
      </c>
      <c r="AW476" s="307">
        <f>AW477</f>
        <v>0</v>
      </c>
      <c r="AX476" s="307"/>
      <c r="AY476" s="307"/>
      <c r="AZ476" s="315"/>
      <c r="BA476" s="433">
        <f t="shared" si="285"/>
        <v>0</v>
      </c>
      <c r="BB476" s="315"/>
      <c r="BC476" s="315"/>
      <c r="BD476" s="315"/>
      <c r="BE476" s="307">
        <f t="shared" si="280"/>
        <v>0</v>
      </c>
      <c r="BF476" s="307">
        <f t="shared" si="306"/>
        <v>0</v>
      </c>
      <c r="BG476" s="315"/>
      <c r="BH476" s="315"/>
      <c r="BI476" s="307">
        <f>BJ476</f>
        <v>0</v>
      </c>
      <c r="BJ476" s="307">
        <f>BJ477</f>
        <v>0</v>
      </c>
      <c r="BK476" s="307"/>
      <c r="BL476" s="307"/>
      <c r="BM476" s="315"/>
      <c r="BN476" s="307"/>
      <c r="BO476" s="307">
        <f>BP476</f>
        <v>0</v>
      </c>
      <c r="BP476" s="307">
        <f>BP477</f>
        <v>0</v>
      </c>
      <c r="BQ476" s="307"/>
      <c r="BR476" s="307"/>
      <c r="BS476" s="315"/>
      <c r="BT476" s="307">
        <f t="shared" si="286"/>
        <v>0</v>
      </c>
      <c r="BU476" s="315"/>
      <c r="BV476" s="307">
        <f>BW476</f>
        <v>0</v>
      </c>
      <c r="BW476" s="307">
        <f>BW477</f>
        <v>0</v>
      </c>
      <c r="BX476" s="307"/>
      <c r="BY476" s="307"/>
      <c r="BZ476" s="315"/>
      <c r="CA476" s="307">
        <f t="shared" si="302"/>
        <v>0</v>
      </c>
      <c r="CB476" s="194"/>
      <c r="CC476" s="194"/>
      <c r="CD476" s="259"/>
      <c r="CE476" s="307">
        <f t="shared" si="303"/>
        <v>0</v>
      </c>
      <c r="CF476" s="194">
        <f t="shared" si="300"/>
        <v>0</v>
      </c>
      <c r="CG476" s="194"/>
      <c r="CH476" s="194">
        <f t="shared" si="301"/>
        <v>0</v>
      </c>
      <c r="CI476" s="259"/>
      <c r="CJ476" s="307"/>
      <c r="CK476" s="307">
        <f>CL476</f>
        <v>0</v>
      </c>
      <c r="CL476" s="307">
        <f>CL477</f>
        <v>0</v>
      </c>
      <c r="CM476" s="307"/>
      <c r="CN476" s="307"/>
      <c r="CO476" s="315"/>
    </row>
    <row r="477" spans="2:93" s="39" customFormat="1" ht="22.5" hidden="1" customHeight="1" x14ac:dyDescent="0.25">
      <c r="B477" s="209"/>
      <c r="C477" s="124" t="s">
        <v>39</v>
      </c>
      <c r="D477" s="189">
        <f>E477</f>
        <v>0</v>
      </c>
      <c r="E477" s="189">
        <v>0</v>
      </c>
      <c r="F477" s="189"/>
      <c r="G477" s="189"/>
      <c r="H477" s="189"/>
      <c r="I477" s="189">
        <f t="shared" si="294"/>
        <v>0</v>
      </c>
      <c r="J477" s="569" t="e">
        <f t="shared" si="295"/>
        <v>#DIV/0!</v>
      </c>
      <c r="K477" s="37"/>
      <c r="L477" s="569"/>
      <c r="M477" s="189"/>
      <c r="N477" s="569" t="e">
        <f t="shared" si="308"/>
        <v>#DIV/0!</v>
      </c>
      <c r="O477" s="37"/>
      <c r="P477" s="37"/>
      <c r="Q477" s="37"/>
      <c r="R477" s="37"/>
      <c r="S477" s="189"/>
      <c r="T477" s="37"/>
      <c r="U477" s="37">
        <v>0</v>
      </c>
      <c r="V477" s="629" t="e">
        <f t="shared" si="310"/>
        <v>#DIV/0!</v>
      </c>
      <c r="W477" s="189"/>
      <c r="X477" s="629" t="e">
        <f t="shared" si="304"/>
        <v>#DIV/0!</v>
      </c>
      <c r="Y477" s="37"/>
      <c r="Z477" s="629"/>
      <c r="AA477" s="37"/>
      <c r="AB477" s="37"/>
      <c r="AC477" s="189">
        <f t="shared" si="315"/>
        <v>0</v>
      </c>
      <c r="AD477" s="575" t="e">
        <f t="shared" si="316"/>
        <v>#DIV/0!</v>
      </c>
      <c r="AE477" s="37">
        <v>0</v>
      </c>
      <c r="AF477" s="622"/>
      <c r="AG477" s="189"/>
      <c r="AH477" s="622" t="e">
        <f t="shared" si="305"/>
        <v>#DIV/0!</v>
      </c>
      <c r="AI477" s="37"/>
      <c r="AJ477" s="37"/>
      <c r="AK477" s="189"/>
      <c r="AL477" s="37"/>
      <c r="AM477" s="37"/>
      <c r="AN477" s="37"/>
      <c r="AO477" s="37"/>
      <c r="AP477" s="37"/>
      <c r="AQ477" s="37"/>
      <c r="AR477" s="37"/>
      <c r="AS477" s="37"/>
      <c r="AT477" s="37"/>
      <c r="AU477" s="112">
        <f t="shared" si="296"/>
        <v>0</v>
      </c>
      <c r="AV477" s="37">
        <f>AW477</f>
        <v>0</v>
      </c>
      <c r="AW477" s="37">
        <v>0</v>
      </c>
      <c r="AX477" s="37"/>
      <c r="AY477" s="37"/>
      <c r="AZ477" s="37"/>
      <c r="BA477" s="433">
        <f t="shared" si="285"/>
        <v>0</v>
      </c>
      <c r="BB477" s="37"/>
      <c r="BC477" s="37"/>
      <c r="BD477" s="37"/>
      <c r="BE477" s="37">
        <f t="shared" si="280"/>
        <v>0</v>
      </c>
      <c r="BF477" s="37">
        <f t="shared" si="306"/>
        <v>0</v>
      </c>
      <c r="BG477" s="37"/>
      <c r="BH477" s="37"/>
      <c r="BI477" s="37">
        <f>BJ477</f>
        <v>0</v>
      </c>
      <c r="BJ477" s="37">
        <v>0</v>
      </c>
      <c r="BK477" s="37"/>
      <c r="BL477" s="37"/>
      <c r="BM477" s="37"/>
      <c r="BN477" s="37"/>
      <c r="BO477" s="37">
        <f>BP477</f>
        <v>0</v>
      </c>
      <c r="BP477" s="37">
        <v>0</v>
      </c>
      <c r="BQ477" s="37"/>
      <c r="BR477" s="37"/>
      <c r="BS477" s="37"/>
      <c r="BT477" s="37">
        <f t="shared" si="286"/>
        <v>0</v>
      </c>
      <c r="BU477" s="37"/>
      <c r="BV477" s="37">
        <f>BW477</f>
        <v>0</v>
      </c>
      <c r="BW477" s="37">
        <v>0</v>
      </c>
      <c r="BX477" s="37"/>
      <c r="BY477" s="37"/>
      <c r="BZ477" s="37"/>
      <c r="CA477" s="37">
        <f t="shared" si="302"/>
        <v>0</v>
      </c>
      <c r="CB477" s="189"/>
      <c r="CC477" s="189"/>
      <c r="CD477" s="189"/>
      <c r="CE477" s="37">
        <f t="shared" si="303"/>
        <v>0</v>
      </c>
      <c r="CF477" s="189">
        <f t="shared" si="300"/>
        <v>0</v>
      </c>
      <c r="CG477" s="189"/>
      <c r="CH477" s="189">
        <f t="shared" si="301"/>
        <v>0</v>
      </c>
      <c r="CI477" s="189"/>
      <c r="CJ477" s="37"/>
      <c r="CK477" s="37">
        <f>CL477</f>
        <v>0</v>
      </c>
      <c r="CL477" s="37">
        <v>0</v>
      </c>
      <c r="CM477" s="37"/>
      <c r="CN477" s="37"/>
      <c r="CO477" s="37"/>
    </row>
    <row r="478" spans="2:93" s="39" customFormat="1" ht="22.5" hidden="1" customHeight="1" x14ac:dyDescent="0.25">
      <c r="B478" s="209"/>
      <c r="C478" s="124" t="s">
        <v>40</v>
      </c>
      <c r="D478" s="189"/>
      <c r="E478" s="189"/>
      <c r="F478" s="189"/>
      <c r="G478" s="189"/>
      <c r="H478" s="189"/>
      <c r="I478" s="189">
        <f t="shared" si="294"/>
        <v>0</v>
      </c>
      <c r="J478" s="569" t="e">
        <f t="shared" si="295"/>
        <v>#DIV/0!</v>
      </c>
      <c r="K478" s="37"/>
      <c r="L478" s="569"/>
      <c r="M478" s="189"/>
      <c r="N478" s="569" t="e">
        <f t="shared" si="308"/>
        <v>#DIV/0!</v>
      </c>
      <c r="O478" s="37"/>
      <c r="P478" s="37"/>
      <c r="Q478" s="37"/>
      <c r="R478" s="37"/>
      <c r="S478" s="189"/>
      <c r="T478" s="37"/>
      <c r="U478" s="37"/>
      <c r="V478" s="629" t="e">
        <f t="shared" si="310"/>
        <v>#DIV/0!</v>
      </c>
      <c r="W478" s="189"/>
      <c r="X478" s="629" t="e">
        <f t="shared" si="304"/>
        <v>#DIV/0!</v>
      </c>
      <c r="Y478" s="37"/>
      <c r="Z478" s="629"/>
      <c r="AA478" s="37"/>
      <c r="AB478" s="37"/>
      <c r="AC478" s="189">
        <f t="shared" si="315"/>
        <v>0</v>
      </c>
      <c r="AD478" s="575" t="e">
        <f t="shared" si="316"/>
        <v>#DIV/0!</v>
      </c>
      <c r="AE478" s="37"/>
      <c r="AF478" s="622"/>
      <c r="AG478" s="189"/>
      <c r="AH478" s="622" t="e">
        <f t="shared" si="305"/>
        <v>#DIV/0!</v>
      </c>
      <c r="AI478" s="37"/>
      <c r="AJ478" s="37"/>
      <c r="AK478" s="189"/>
      <c r="AL478" s="37"/>
      <c r="AM478" s="37"/>
      <c r="AN478" s="37"/>
      <c r="AO478" s="37"/>
      <c r="AP478" s="37"/>
      <c r="AQ478" s="37"/>
      <c r="AR478" s="37"/>
      <c r="AS478" s="37"/>
      <c r="AT478" s="37"/>
      <c r="AU478" s="112">
        <f t="shared" si="296"/>
        <v>0</v>
      </c>
      <c r="AV478" s="37"/>
      <c r="AW478" s="37"/>
      <c r="AX478" s="37"/>
      <c r="AY478" s="37"/>
      <c r="AZ478" s="37"/>
      <c r="BA478" s="433">
        <f t="shared" si="285"/>
        <v>0</v>
      </c>
      <c r="BB478" s="37"/>
      <c r="BC478" s="37"/>
      <c r="BD478" s="37"/>
      <c r="BE478" s="37">
        <f t="shared" si="280"/>
        <v>0</v>
      </c>
      <c r="BF478" s="37">
        <f t="shared" si="306"/>
        <v>0</v>
      </c>
      <c r="BG478" s="37"/>
      <c r="BH478" s="37"/>
      <c r="BI478" s="37"/>
      <c r="BJ478" s="37"/>
      <c r="BK478" s="37"/>
      <c r="BL478" s="37"/>
      <c r="BM478" s="37"/>
      <c r="BN478" s="37"/>
      <c r="BO478" s="37"/>
      <c r="BP478" s="37"/>
      <c r="BQ478" s="37"/>
      <c r="BR478" s="37"/>
      <c r="BS478" s="37"/>
      <c r="BT478" s="37">
        <f t="shared" si="286"/>
        <v>0</v>
      </c>
      <c r="BU478" s="37"/>
      <c r="BV478" s="37"/>
      <c r="BW478" s="37"/>
      <c r="BX478" s="37"/>
      <c r="BY478" s="37"/>
      <c r="BZ478" s="37"/>
      <c r="CA478" s="37">
        <f t="shared" si="302"/>
        <v>0</v>
      </c>
      <c r="CB478" s="189"/>
      <c r="CC478" s="189"/>
      <c r="CD478" s="189"/>
      <c r="CE478" s="37">
        <f t="shared" si="303"/>
        <v>0</v>
      </c>
      <c r="CF478" s="189">
        <f t="shared" si="300"/>
        <v>0</v>
      </c>
      <c r="CG478" s="189"/>
      <c r="CH478" s="189">
        <f t="shared" si="301"/>
        <v>0</v>
      </c>
      <c r="CI478" s="189"/>
      <c r="CJ478" s="37"/>
      <c r="CK478" s="37"/>
      <c r="CL478" s="37"/>
      <c r="CM478" s="37"/>
      <c r="CN478" s="37"/>
      <c r="CO478" s="37"/>
    </row>
    <row r="479" spans="2:93" s="51" customFormat="1" ht="90" hidden="1" customHeight="1" x14ac:dyDescent="0.25">
      <c r="B479" s="210" t="s">
        <v>73</v>
      </c>
      <c r="C479" s="138" t="s">
        <v>221</v>
      </c>
      <c r="D479" s="193">
        <f t="shared" ref="D479:D484" si="317">E479</f>
        <v>0</v>
      </c>
      <c r="E479" s="193">
        <f>E480+E484</f>
        <v>0</v>
      </c>
      <c r="F479" s="193"/>
      <c r="G479" s="194"/>
      <c r="H479" s="260"/>
      <c r="I479" s="193">
        <f t="shared" si="294"/>
        <v>0</v>
      </c>
      <c r="J479" s="569" t="e">
        <f t="shared" si="295"/>
        <v>#DIV/0!</v>
      </c>
      <c r="K479" s="301"/>
      <c r="L479" s="569"/>
      <c r="M479" s="193"/>
      <c r="N479" s="569" t="e">
        <f t="shared" si="308"/>
        <v>#DIV/0!</v>
      </c>
      <c r="O479" s="301"/>
      <c r="P479" s="301"/>
      <c r="Q479" s="301"/>
      <c r="R479" s="301"/>
      <c r="S479" s="193"/>
      <c r="T479" s="301"/>
      <c r="U479" s="112">
        <f>U480+U484</f>
        <v>0</v>
      </c>
      <c r="V479" s="629" t="e">
        <f t="shared" si="310"/>
        <v>#DIV/0!</v>
      </c>
      <c r="W479" s="193"/>
      <c r="X479" s="629" t="e">
        <f t="shared" si="304"/>
        <v>#DIV/0!</v>
      </c>
      <c r="Y479" s="301"/>
      <c r="Z479" s="629"/>
      <c r="AA479" s="301"/>
      <c r="AB479" s="301"/>
      <c r="AC479" s="193">
        <f t="shared" si="315"/>
        <v>0</v>
      </c>
      <c r="AD479" s="575" t="e">
        <f t="shared" si="316"/>
        <v>#DIV/0!</v>
      </c>
      <c r="AE479" s="112">
        <f>AE480+AE484</f>
        <v>0</v>
      </c>
      <c r="AF479" s="622"/>
      <c r="AG479" s="193"/>
      <c r="AH479" s="622" t="e">
        <f t="shared" si="305"/>
        <v>#DIV/0!</v>
      </c>
      <c r="AI479" s="301"/>
      <c r="AJ479" s="301"/>
      <c r="AK479" s="193"/>
      <c r="AL479" s="301"/>
      <c r="AM479" s="301"/>
      <c r="AN479" s="301"/>
      <c r="AO479" s="301"/>
      <c r="AP479" s="301"/>
      <c r="AQ479" s="301"/>
      <c r="AR479" s="301"/>
      <c r="AS479" s="301"/>
      <c r="AT479" s="301"/>
      <c r="AU479" s="112">
        <f t="shared" si="296"/>
        <v>0</v>
      </c>
      <c r="AV479" s="112">
        <f t="shared" ref="AV479:AV484" si="318">AW479</f>
        <v>0</v>
      </c>
      <c r="AW479" s="112">
        <f>AW480+AW484</f>
        <v>0</v>
      </c>
      <c r="AX479" s="112"/>
      <c r="AY479" s="307"/>
      <c r="AZ479" s="301"/>
      <c r="BA479" s="433">
        <f t="shared" si="285"/>
        <v>0</v>
      </c>
      <c r="BB479" s="301"/>
      <c r="BC479" s="301"/>
      <c r="BD479" s="301"/>
      <c r="BE479" s="112">
        <f t="shared" si="280"/>
        <v>0</v>
      </c>
      <c r="BF479" s="112">
        <f t="shared" si="306"/>
        <v>0</v>
      </c>
      <c r="BG479" s="301"/>
      <c r="BH479" s="301"/>
      <c r="BI479" s="112">
        <f t="shared" ref="BI479:BI484" si="319">BJ479</f>
        <v>0</v>
      </c>
      <c r="BJ479" s="112">
        <f>BJ480+BJ484</f>
        <v>0</v>
      </c>
      <c r="BK479" s="112"/>
      <c r="BL479" s="307"/>
      <c r="BM479" s="301"/>
      <c r="BN479" s="112"/>
      <c r="BO479" s="112">
        <f t="shared" ref="BO479:BO484" si="320">BP479</f>
        <v>0</v>
      </c>
      <c r="BP479" s="112">
        <f>BP480+BP484</f>
        <v>0</v>
      </c>
      <c r="BQ479" s="112"/>
      <c r="BR479" s="307"/>
      <c r="BS479" s="301"/>
      <c r="BT479" s="307">
        <f t="shared" si="286"/>
        <v>0</v>
      </c>
      <c r="BU479" s="301"/>
      <c r="BV479" s="112">
        <f t="shared" ref="BV479:BV484" si="321">BW479</f>
        <v>0</v>
      </c>
      <c r="BW479" s="112">
        <f>BW480+BW484</f>
        <v>0</v>
      </c>
      <c r="BX479" s="112"/>
      <c r="BY479" s="307"/>
      <c r="BZ479" s="301"/>
      <c r="CA479" s="112">
        <f t="shared" si="302"/>
        <v>0</v>
      </c>
      <c r="CB479" s="193"/>
      <c r="CC479" s="194"/>
      <c r="CD479" s="260"/>
      <c r="CE479" s="112">
        <f t="shared" si="303"/>
        <v>0</v>
      </c>
      <c r="CF479" s="193">
        <f t="shared" si="300"/>
        <v>0</v>
      </c>
      <c r="CG479" s="193"/>
      <c r="CH479" s="194">
        <f t="shared" si="301"/>
        <v>0</v>
      </c>
      <c r="CI479" s="260"/>
      <c r="CJ479" s="112"/>
      <c r="CK479" s="112">
        <f t="shared" ref="CK479:CK484" si="322">CL479</f>
        <v>0</v>
      </c>
      <c r="CL479" s="112">
        <f>CL480+CL484</f>
        <v>0</v>
      </c>
      <c r="CM479" s="112"/>
      <c r="CN479" s="307"/>
      <c r="CO479" s="301"/>
    </row>
    <row r="480" spans="2:93" s="47" customFormat="1" ht="45.75" hidden="1" customHeight="1" x14ac:dyDescent="0.25">
      <c r="B480" s="206"/>
      <c r="C480" s="111" t="s">
        <v>31</v>
      </c>
      <c r="D480" s="182">
        <f t="shared" si="317"/>
        <v>0</v>
      </c>
      <c r="E480" s="182">
        <f>SUM(E481:E483)</f>
        <v>0</v>
      </c>
      <c r="F480" s="182"/>
      <c r="G480" s="247"/>
      <c r="H480" s="247"/>
      <c r="I480" s="182">
        <f t="shared" si="294"/>
        <v>0</v>
      </c>
      <c r="J480" s="569" t="e">
        <f t="shared" si="295"/>
        <v>#DIV/0!</v>
      </c>
      <c r="K480" s="33"/>
      <c r="L480" s="569"/>
      <c r="M480" s="182"/>
      <c r="N480" s="569" t="e">
        <f t="shared" si="308"/>
        <v>#DIV/0!</v>
      </c>
      <c r="O480" s="33"/>
      <c r="P480" s="33"/>
      <c r="Q480" s="33"/>
      <c r="R480" s="33"/>
      <c r="S480" s="182"/>
      <c r="T480" s="33"/>
      <c r="U480" s="581">
        <f>SUM(U481:U483)</f>
        <v>0</v>
      </c>
      <c r="V480" s="629" t="e">
        <f t="shared" si="310"/>
        <v>#DIV/0!</v>
      </c>
      <c r="W480" s="182"/>
      <c r="X480" s="629" t="e">
        <f t="shared" si="304"/>
        <v>#DIV/0!</v>
      </c>
      <c r="Y480" s="33"/>
      <c r="Z480" s="629"/>
      <c r="AA480" s="33"/>
      <c r="AB480" s="33"/>
      <c r="AC480" s="182">
        <f t="shared" si="315"/>
        <v>0</v>
      </c>
      <c r="AD480" s="575" t="e">
        <f t="shared" si="316"/>
        <v>#DIV/0!</v>
      </c>
      <c r="AE480" s="581">
        <f>SUM(AE481:AE483)</f>
        <v>0</v>
      </c>
      <c r="AF480" s="622"/>
      <c r="AG480" s="182"/>
      <c r="AH480" s="622" t="e">
        <f t="shared" si="305"/>
        <v>#DIV/0!</v>
      </c>
      <c r="AI480" s="33"/>
      <c r="AJ480" s="33"/>
      <c r="AK480" s="182"/>
      <c r="AL480" s="33"/>
      <c r="AM480" s="33"/>
      <c r="AN480" s="33"/>
      <c r="AO480" s="33"/>
      <c r="AP480" s="33"/>
      <c r="AQ480" s="33"/>
      <c r="AR480" s="33"/>
      <c r="AS480" s="33"/>
      <c r="AT480" s="33"/>
      <c r="AU480" s="112">
        <f t="shared" si="296"/>
        <v>0</v>
      </c>
      <c r="AV480" s="559">
        <f t="shared" si="318"/>
        <v>0</v>
      </c>
      <c r="AW480" s="482">
        <f>SUM(AW481:AW483)</f>
        <v>0</v>
      </c>
      <c r="AX480" s="482"/>
      <c r="AY480" s="33"/>
      <c r="AZ480" s="33"/>
      <c r="BA480" s="433">
        <f t="shared" si="285"/>
        <v>0</v>
      </c>
      <c r="BB480" s="33"/>
      <c r="BC480" s="33"/>
      <c r="BD480" s="33"/>
      <c r="BE480" s="526">
        <f t="shared" si="280"/>
        <v>0</v>
      </c>
      <c r="BF480" s="433">
        <f t="shared" si="306"/>
        <v>0</v>
      </c>
      <c r="BG480" s="33"/>
      <c r="BH480" s="33"/>
      <c r="BI480" s="491">
        <f t="shared" si="319"/>
        <v>0</v>
      </c>
      <c r="BJ480" s="482">
        <f>SUM(BJ481:BJ483)</f>
        <v>0</v>
      </c>
      <c r="BK480" s="482"/>
      <c r="BL480" s="33"/>
      <c r="BM480" s="33"/>
      <c r="BN480" s="433"/>
      <c r="BO480" s="491">
        <f t="shared" si="320"/>
        <v>0</v>
      </c>
      <c r="BP480" s="482">
        <f>SUM(BP481:BP483)</f>
        <v>0</v>
      </c>
      <c r="BQ480" s="482"/>
      <c r="BR480" s="33"/>
      <c r="BS480" s="33"/>
      <c r="BT480" s="33">
        <f t="shared" si="286"/>
        <v>0</v>
      </c>
      <c r="BU480" s="33"/>
      <c r="BV480" s="491">
        <f t="shared" si="321"/>
        <v>0</v>
      </c>
      <c r="BW480" s="433">
        <f>SUM(BW481:BW483)</f>
        <v>0</v>
      </c>
      <c r="BX480" s="433"/>
      <c r="BY480" s="33"/>
      <c r="BZ480" s="33"/>
      <c r="CA480" s="338">
        <f t="shared" si="302"/>
        <v>0</v>
      </c>
      <c r="CB480" s="182"/>
      <c r="CC480" s="247"/>
      <c r="CD480" s="247"/>
      <c r="CE480" s="338">
        <f t="shared" si="303"/>
        <v>0</v>
      </c>
      <c r="CF480" s="182">
        <f t="shared" si="300"/>
        <v>0</v>
      </c>
      <c r="CG480" s="182"/>
      <c r="CH480" s="247">
        <f t="shared" si="301"/>
        <v>0</v>
      </c>
      <c r="CI480" s="247"/>
      <c r="CJ480" s="482"/>
      <c r="CK480" s="491">
        <f t="shared" si="322"/>
        <v>0</v>
      </c>
      <c r="CL480" s="482">
        <f>SUM(CL481:CL483)</f>
        <v>0</v>
      </c>
      <c r="CM480" s="482"/>
      <c r="CN480" s="33"/>
      <c r="CO480" s="33"/>
    </row>
    <row r="481" spans="2:93" s="39" customFormat="1" ht="27" hidden="1" customHeight="1" x14ac:dyDescent="0.25">
      <c r="B481" s="209"/>
      <c r="C481" s="124" t="s">
        <v>39</v>
      </c>
      <c r="D481" s="188">
        <f t="shared" si="317"/>
        <v>0</v>
      </c>
      <c r="E481" s="188">
        <v>0</v>
      </c>
      <c r="F481" s="188"/>
      <c r="G481" s="189"/>
      <c r="H481" s="189"/>
      <c r="I481" s="188">
        <f t="shared" si="294"/>
        <v>0</v>
      </c>
      <c r="J481" s="569" t="e">
        <f t="shared" si="295"/>
        <v>#DIV/0!</v>
      </c>
      <c r="K481" s="37"/>
      <c r="L481" s="569"/>
      <c r="M481" s="188"/>
      <c r="N481" s="569" t="e">
        <f t="shared" si="308"/>
        <v>#DIV/0!</v>
      </c>
      <c r="O481" s="37"/>
      <c r="P481" s="37"/>
      <c r="Q481" s="37"/>
      <c r="R481" s="37"/>
      <c r="S481" s="188"/>
      <c r="T481" s="37"/>
      <c r="U481" s="130">
        <v>0</v>
      </c>
      <c r="V481" s="629" t="e">
        <f t="shared" si="310"/>
        <v>#DIV/0!</v>
      </c>
      <c r="W481" s="188"/>
      <c r="X481" s="629" t="e">
        <f t="shared" si="304"/>
        <v>#DIV/0!</v>
      </c>
      <c r="Y481" s="37"/>
      <c r="Z481" s="629"/>
      <c r="AA481" s="37"/>
      <c r="AB481" s="37"/>
      <c r="AC481" s="188">
        <f t="shared" si="315"/>
        <v>0</v>
      </c>
      <c r="AD481" s="575" t="e">
        <f t="shared" si="316"/>
        <v>#DIV/0!</v>
      </c>
      <c r="AE481" s="130">
        <v>0</v>
      </c>
      <c r="AF481" s="622"/>
      <c r="AG481" s="188"/>
      <c r="AH481" s="622" t="e">
        <f t="shared" si="305"/>
        <v>#DIV/0!</v>
      </c>
      <c r="AI481" s="37"/>
      <c r="AJ481" s="37"/>
      <c r="AK481" s="188"/>
      <c r="AL481" s="37"/>
      <c r="AM481" s="37"/>
      <c r="AN481" s="37"/>
      <c r="AO481" s="37"/>
      <c r="AP481" s="37"/>
      <c r="AQ481" s="37"/>
      <c r="AR481" s="37"/>
      <c r="AS481" s="37"/>
      <c r="AT481" s="37"/>
      <c r="AU481" s="112">
        <f t="shared" si="296"/>
        <v>0</v>
      </c>
      <c r="AV481" s="130">
        <f t="shared" si="318"/>
        <v>0</v>
      </c>
      <c r="AW481" s="130">
        <v>0</v>
      </c>
      <c r="AX481" s="130"/>
      <c r="AY481" s="37"/>
      <c r="AZ481" s="37"/>
      <c r="BA481" s="433">
        <f t="shared" si="285"/>
        <v>0</v>
      </c>
      <c r="BB481" s="37"/>
      <c r="BC481" s="37"/>
      <c r="BD481" s="37"/>
      <c r="BE481" s="130">
        <f t="shared" si="280"/>
        <v>0</v>
      </c>
      <c r="BF481" s="130">
        <f t="shared" si="306"/>
        <v>0</v>
      </c>
      <c r="BG481" s="37"/>
      <c r="BH481" s="37"/>
      <c r="BI481" s="130">
        <f t="shared" si="319"/>
        <v>0</v>
      </c>
      <c r="BJ481" s="130">
        <v>0</v>
      </c>
      <c r="BK481" s="130"/>
      <c r="BL481" s="37"/>
      <c r="BM481" s="37"/>
      <c r="BN481" s="130"/>
      <c r="BO481" s="130">
        <f t="shared" si="320"/>
        <v>0</v>
      </c>
      <c r="BP481" s="130">
        <v>0</v>
      </c>
      <c r="BQ481" s="130"/>
      <c r="BR481" s="37"/>
      <c r="BS481" s="37"/>
      <c r="BT481" s="37">
        <f t="shared" si="286"/>
        <v>0</v>
      </c>
      <c r="BU481" s="37"/>
      <c r="BV481" s="130">
        <f t="shared" si="321"/>
        <v>0</v>
      </c>
      <c r="BW481" s="130">
        <v>0</v>
      </c>
      <c r="BX481" s="130"/>
      <c r="BY481" s="37"/>
      <c r="BZ481" s="37"/>
      <c r="CA481" s="130">
        <f t="shared" si="302"/>
        <v>0</v>
      </c>
      <c r="CB481" s="188"/>
      <c r="CC481" s="189"/>
      <c r="CD481" s="189"/>
      <c r="CE481" s="130">
        <f t="shared" si="303"/>
        <v>0</v>
      </c>
      <c r="CF481" s="188">
        <f t="shared" si="300"/>
        <v>0</v>
      </c>
      <c r="CG481" s="188"/>
      <c r="CH481" s="189">
        <f t="shared" si="301"/>
        <v>0</v>
      </c>
      <c r="CI481" s="189"/>
      <c r="CJ481" s="130"/>
      <c r="CK481" s="130">
        <f t="shared" si="322"/>
        <v>0</v>
      </c>
      <c r="CL481" s="130">
        <v>0</v>
      </c>
      <c r="CM481" s="130"/>
      <c r="CN481" s="37"/>
      <c r="CO481" s="37"/>
    </row>
    <row r="482" spans="2:93" s="39" customFormat="1" ht="22.5" hidden="1" customHeight="1" x14ac:dyDescent="0.25">
      <c r="B482" s="209"/>
      <c r="C482" s="124" t="s">
        <v>40</v>
      </c>
      <c r="D482" s="188">
        <f t="shared" si="317"/>
        <v>0</v>
      </c>
      <c r="E482" s="188">
        <v>0</v>
      </c>
      <c r="F482" s="188"/>
      <c r="G482" s="189"/>
      <c r="H482" s="189"/>
      <c r="I482" s="188">
        <f t="shared" si="294"/>
        <v>0</v>
      </c>
      <c r="J482" s="569" t="e">
        <f t="shared" si="295"/>
        <v>#DIV/0!</v>
      </c>
      <c r="K482" s="37"/>
      <c r="L482" s="569"/>
      <c r="M482" s="188"/>
      <c r="N482" s="569" t="e">
        <f t="shared" si="308"/>
        <v>#DIV/0!</v>
      </c>
      <c r="O482" s="37"/>
      <c r="P482" s="37"/>
      <c r="Q482" s="37"/>
      <c r="R482" s="37"/>
      <c r="S482" s="188"/>
      <c r="T482" s="37"/>
      <c r="U482" s="130">
        <v>0</v>
      </c>
      <c r="V482" s="629" t="e">
        <f t="shared" si="310"/>
        <v>#DIV/0!</v>
      </c>
      <c r="W482" s="188"/>
      <c r="X482" s="629" t="e">
        <f t="shared" si="304"/>
        <v>#DIV/0!</v>
      </c>
      <c r="Y482" s="37"/>
      <c r="Z482" s="629"/>
      <c r="AA482" s="37"/>
      <c r="AB482" s="37"/>
      <c r="AC482" s="188">
        <f t="shared" si="315"/>
        <v>0</v>
      </c>
      <c r="AD482" s="575" t="e">
        <f t="shared" si="316"/>
        <v>#DIV/0!</v>
      </c>
      <c r="AE482" s="130">
        <v>0</v>
      </c>
      <c r="AF482" s="622"/>
      <c r="AG482" s="188"/>
      <c r="AH482" s="622" t="e">
        <f t="shared" si="305"/>
        <v>#DIV/0!</v>
      </c>
      <c r="AI482" s="37"/>
      <c r="AJ482" s="37"/>
      <c r="AK482" s="188"/>
      <c r="AL482" s="37"/>
      <c r="AM482" s="37"/>
      <c r="AN482" s="37"/>
      <c r="AO482" s="37"/>
      <c r="AP482" s="37"/>
      <c r="AQ482" s="37"/>
      <c r="AR482" s="37"/>
      <c r="AS482" s="37"/>
      <c r="AT482" s="37"/>
      <c r="AU482" s="112">
        <f t="shared" si="296"/>
        <v>0</v>
      </c>
      <c r="AV482" s="130">
        <f t="shared" si="318"/>
        <v>0</v>
      </c>
      <c r="AW482" s="130">
        <v>0</v>
      </c>
      <c r="AX482" s="130"/>
      <c r="AY482" s="37"/>
      <c r="AZ482" s="37"/>
      <c r="BA482" s="433">
        <f t="shared" si="285"/>
        <v>0</v>
      </c>
      <c r="BB482" s="37"/>
      <c r="BC482" s="37"/>
      <c r="BD482" s="37"/>
      <c r="BE482" s="130">
        <f t="shared" si="280"/>
        <v>0</v>
      </c>
      <c r="BF482" s="130">
        <f t="shared" si="306"/>
        <v>0</v>
      </c>
      <c r="BG482" s="37"/>
      <c r="BH482" s="37"/>
      <c r="BI482" s="130">
        <f t="shared" si="319"/>
        <v>0</v>
      </c>
      <c r="BJ482" s="130">
        <v>0</v>
      </c>
      <c r="BK482" s="130"/>
      <c r="BL482" s="37"/>
      <c r="BM482" s="37"/>
      <c r="BN482" s="130"/>
      <c r="BO482" s="130">
        <f t="shared" si="320"/>
        <v>0</v>
      </c>
      <c r="BP482" s="130">
        <v>0</v>
      </c>
      <c r="BQ482" s="130"/>
      <c r="BR482" s="37"/>
      <c r="BS482" s="37"/>
      <c r="BT482" s="37">
        <f t="shared" si="286"/>
        <v>0</v>
      </c>
      <c r="BU482" s="37"/>
      <c r="BV482" s="130">
        <f t="shared" si="321"/>
        <v>0</v>
      </c>
      <c r="BW482" s="130">
        <v>0</v>
      </c>
      <c r="BX482" s="130"/>
      <c r="BY482" s="37"/>
      <c r="BZ482" s="37"/>
      <c r="CA482" s="130">
        <f t="shared" si="302"/>
        <v>0</v>
      </c>
      <c r="CB482" s="188"/>
      <c r="CC482" s="189"/>
      <c r="CD482" s="189"/>
      <c r="CE482" s="130">
        <f t="shared" si="303"/>
        <v>0</v>
      </c>
      <c r="CF482" s="188">
        <f t="shared" si="300"/>
        <v>0</v>
      </c>
      <c r="CG482" s="188"/>
      <c r="CH482" s="189">
        <f t="shared" si="301"/>
        <v>0</v>
      </c>
      <c r="CI482" s="189"/>
      <c r="CJ482" s="130"/>
      <c r="CK482" s="130">
        <f t="shared" si="322"/>
        <v>0</v>
      </c>
      <c r="CL482" s="130">
        <v>0</v>
      </c>
      <c r="CM482" s="130"/>
      <c r="CN482" s="37"/>
      <c r="CO482" s="37"/>
    </row>
    <row r="483" spans="2:93" s="39" customFormat="1" ht="62.25" hidden="1" customHeight="1" x14ac:dyDescent="0.25">
      <c r="B483" s="209"/>
      <c r="C483" s="124" t="s">
        <v>43</v>
      </c>
      <c r="D483" s="188">
        <f t="shared" si="317"/>
        <v>0</v>
      </c>
      <c r="E483" s="188">
        <v>0</v>
      </c>
      <c r="F483" s="188"/>
      <c r="G483" s="189"/>
      <c r="H483" s="189"/>
      <c r="I483" s="188">
        <f t="shared" si="294"/>
        <v>0</v>
      </c>
      <c r="J483" s="569" t="e">
        <f t="shared" si="295"/>
        <v>#DIV/0!</v>
      </c>
      <c r="K483" s="37"/>
      <c r="L483" s="569"/>
      <c r="M483" s="188"/>
      <c r="N483" s="569" t="e">
        <f t="shared" si="308"/>
        <v>#DIV/0!</v>
      </c>
      <c r="O483" s="37"/>
      <c r="P483" s="37"/>
      <c r="Q483" s="37"/>
      <c r="R483" s="37"/>
      <c r="S483" s="188"/>
      <c r="T483" s="37"/>
      <c r="U483" s="130">
        <v>0</v>
      </c>
      <c r="V483" s="629" t="e">
        <f t="shared" si="310"/>
        <v>#DIV/0!</v>
      </c>
      <c r="W483" s="188"/>
      <c r="X483" s="629" t="e">
        <f t="shared" si="304"/>
        <v>#DIV/0!</v>
      </c>
      <c r="Y483" s="37"/>
      <c r="Z483" s="629"/>
      <c r="AA483" s="37"/>
      <c r="AB483" s="37"/>
      <c r="AC483" s="188">
        <f t="shared" si="315"/>
        <v>0</v>
      </c>
      <c r="AD483" s="575" t="e">
        <f t="shared" si="316"/>
        <v>#DIV/0!</v>
      </c>
      <c r="AE483" s="130">
        <v>0</v>
      </c>
      <c r="AF483" s="622"/>
      <c r="AG483" s="188"/>
      <c r="AH483" s="622" t="e">
        <f t="shared" si="305"/>
        <v>#DIV/0!</v>
      </c>
      <c r="AI483" s="37"/>
      <c r="AJ483" s="37"/>
      <c r="AK483" s="188"/>
      <c r="AL483" s="37"/>
      <c r="AM483" s="37"/>
      <c r="AN483" s="37"/>
      <c r="AO483" s="37"/>
      <c r="AP483" s="37"/>
      <c r="AQ483" s="37"/>
      <c r="AR483" s="37"/>
      <c r="AS483" s="37"/>
      <c r="AT483" s="37"/>
      <c r="AU483" s="112">
        <f t="shared" si="296"/>
        <v>0</v>
      </c>
      <c r="AV483" s="130">
        <f t="shared" si="318"/>
        <v>0</v>
      </c>
      <c r="AW483" s="130">
        <v>0</v>
      </c>
      <c r="AX483" s="130"/>
      <c r="AY483" s="37"/>
      <c r="AZ483" s="37"/>
      <c r="BA483" s="433">
        <f t="shared" si="285"/>
        <v>0</v>
      </c>
      <c r="BB483" s="37"/>
      <c r="BC483" s="37"/>
      <c r="BD483" s="37"/>
      <c r="BE483" s="130">
        <f t="shared" si="280"/>
        <v>0</v>
      </c>
      <c r="BF483" s="130">
        <f t="shared" si="306"/>
        <v>0</v>
      </c>
      <c r="BG483" s="37"/>
      <c r="BH483" s="37"/>
      <c r="BI483" s="130">
        <f t="shared" si="319"/>
        <v>0</v>
      </c>
      <c r="BJ483" s="130">
        <v>0</v>
      </c>
      <c r="BK483" s="130"/>
      <c r="BL483" s="37"/>
      <c r="BM483" s="37"/>
      <c r="BN483" s="130"/>
      <c r="BO483" s="130">
        <f t="shared" si="320"/>
        <v>0</v>
      </c>
      <c r="BP483" s="130">
        <v>0</v>
      </c>
      <c r="BQ483" s="130"/>
      <c r="BR483" s="37"/>
      <c r="BS483" s="37"/>
      <c r="BT483" s="37">
        <f t="shared" si="286"/>
        <v>0</v>
      </c>
      <c r="BU483" s="37"/>
      <c r="BV483" s="130">
        <f t="shared" si="321"/>
        <v>0</v>
      </c>
      <c r="BW483" s="130">
        <v>0</v>
      </c>
      <c r="BX483" s="130"/>
      <c r="BY483" s="37"/>
      <c r="BZ483" s="37"/>
      <c r="CA483" s="130">
        <f t="shared" si="302"/>
        <v>0</v>
      </c>
      <c r="CB483" s="188"/>
      <c r="CC483" s="189"/>
      <c r="CD483" s="189"/>
      <c r="CE483" s="130">
        <f t="shared" si="303"/>
        <v>0</v>
      </c>
      <c r="CF483" s="188">
        <f t="shared" si="300"/>
        <v>0</v>
      </c>
      <c r="CG483" s="188"/>
      <c r="CH483" s="189">
        <f t="shared" si="301"/>
        <v>0</v>
      </c>
      <c r="CI483" s="189"/>
      <c r="CJ483" s="130"/>
      <c r="CK483" s="130">
        <f t="shared" si="322"/>
        <v>0</v>
      </c>
      <c r="CL483" s="130">
        <v>0</v>
      </c>
      <c r="CM483" s="130"/>
      <c r="CN483" s="37"/>
      <c r="CO483" s="37"/>
    </row>
    <row r="484" spans="2:93" s="25" customFormat="1" ht="46.5" hidden="1" customHeight="1" x14ac:dyDescent="0.25">
      <c r="B484" s="207"/>
      <c r="C484" s="115" t="s">
        <v>32</v>
      </c>
      <c r="D484" s="183">
        <f t="shared" si="317"/>
        <v>0</v>
      </c>
      <c r="E484" s="183">
        <v>0</v>
      </c>
      <c r="F484" s="183"/>
      <c r="G484" s="195"/>
      <c r="H484" s="195"/>
      <c r="I484" s="183">
        <f t="shared" si="294"/>
        <v>0</v>
      </c>
      <c r="J484" s="569" t="e">
        <f t="shared" si="295"/>
        <v>#DIV/0!</v>
      </c>
      <c r="K484" s="24"/>
      <c r="L484" s="569"/>
      <c r="M484" s="183"/>
      <c r="N484" s="569" t="e">
        <f t="shared" si="308"/>
        <v>#DIV/0!</v>
      </c>
      <c r="O484" s="24"/>
      <c r="P484" s="24"/>
      <c r="Q484" s="24"/>
      <c r="R484" s="24"/>
      <c r="S484" s="183"/>
      <c r="T484" s="24"/>
      <c r="U484" s="116">
        <v>0</v>
      </c>
      <c r="V484" s="629" t="e">
        <f t="shared" si="310"/>
        <v>#DIV/0!</v>
      </c>
      <c r="W484" s="183"/>
      <c r="X484" s="629" t="e">
        <f t="shared" si="304"/>
        <v>#DIV/0!</v>
      </c>
      <c r="Y484" s="24"/>
      <c r="Z484" s="629"/>
      <c r="AA484" s="24"/>
      <c r="AB484" s="24"/>
      <c r="AC484" s="183">
        <f t="shared" si="315"/>
        <v>0</v>
      </c>
      <c r="AD484" s="575" t="e">
        <f t="shared" si="316"/>
        <v>#DIV/0!</v>
      </c>
      <c r="AE484" s="116">
        <v>0</v>
      </c>
      <c r="AF484" s="622"/>
      <c r="AG484" s="183"/>
      <c r="AH484" s="622" t="e">
        <f t="shared" si="305"/>
        <v>#DIV/0!</v>
      </c>
      <c r="AI484" s="24"/>
      <c r="AJ484" s="24"/>
      <c r="AK484" s="183"/>
      <c r="AL484" s="24"/>
      <c r="AM484" s="24"/>
      <c r="AN484" s="24"/>
      <c r="AO484" s="24"/>
      <c r="AP484" s="24"/>
      <c r="AQ484" s="24"/>
      <c r="AR484" s="24"/>
      <c r="AS484" s="24"/>
      <c r="AT484" s="24"/>
      <c r="AU484" s="112">
        <f t="shared" si="296"/>
        <v>0</v>
      </c>
      <c r="AV484" s="128">
        <f t="shared" si="318"/>
        <v>0</v>
      </c>
      <c r="AW484" s="116">
        <v>0</v>
      </c>
      <c r="AX484" s="116"/>
      <c r="AY484" s="24"/>
      <c r="AZ484" s="24"/>
      <c r="BA484" s="433">
        <f t="shared" si="285"/>
        <v>0</v>
      </c>
      <c r="BB484" s="24"/>
      <c r="BC484" s="24"/>
      <c r="BD484" s="24"/>
      <c r="BE484" s="116">
        <f t="shared" si="280"/>
        <v>0</v>
      </c>
      <c r="BF484" s="116">
        <f t="shared" si="306"/>
        <v>0</v>
      </c>
      <c r="BG484" s="24"/>
      <c r="BH484" s="24"/>
      <c r="BI484" s="116">
        <f t="shared" si="319"/>
        <v>0</v>
      </c>
      <c r="BJ484" s="116">
        <v>0</v>
      </c>
      <c r="BK484" s="116"/>
      <c r="BL484" s="24"/>
      <c r="BM484" s="24"/>
      <c r="BN484" s="116"/>
      <c r="BO484" s="116">
        <f t="shared" si="320"/>
        <v>0</v>
      </c>
      <c r="BP484" s="116">
        <v>0</v>
      </c>
      <c r="BQ484" s="116"/>
      <c r="BR484" s="24"/>
      <c r="BS484" s="24"/>
      <c r="BT484" s="24">
        <f t="shared" si="286"/>
        <v>0</v>
      </c>
      <c r="BU484" s="24"/>
      <c r="BV484" s="116">
        <f t="shared" si="321"/>
        <v>0</v>
      </c>
      <c r="BW484" s="116">
        <v>0</v>
      </c>
      <c r="BX484" s="116"/>
      <c r="BY484" s="24"/>
      <c r="BZ484" s="24"/>
      <c r="CA484" s="116">
        <f t="shared" si="302"/>
        <v>0</v>
      </c>
      <c r="CB484" s="183"/>
      <c r="CC484" s="195"/>
      <c r="CD484" s="195"/>
      <c r="CE484" s="116">
        <f t="shared" si="303"/>
        <v>0</v>
      </c>
      <c r="CF484" s="183">
        <f t="shared" si="300"/>
        <v>0</v>
      </c>
      <c r="CG484" s="183"/>
      <c r="CH484" s="195">
        <f t="shared" si="301"/>
        <v>0</v>
      </c>
      <c r="CI484" s="195"/>
      <c r="CJ484" s="116"/>
      <c r="CK484" s="116">
        <f t="shared" si="322"/>
        <v>0</v>
      </c>
      <c r="CL484" s="116">
        <v>0</v>
      </c>
      <c r="CM484" s="116"/>
      <c r="CN484" s="24"/>
      <c r="CO484" s="24"/>
    </row>
    <row r="485" spans="2:93" s="39" customFormat="1" ht="22.5" hidden="1" customHeight="1" x14ac:dyDescent="0.25">
      <c r="B485" s="209"/>
      <c r="C485" s="124"/>
      <c r="D485" s="189"/>
      <c r="E485" s="189"/>
      <c r="F485" s="189"/>
      <c r="G485" s="189"/>
      <c r="H485" s="189"/>
      <c r="I485" s="189">
        <f t="shared" si="294"/>
        <v>0</v>
      </c>
      <c r="J485" s="569" t="e">
        <f t="shared" si="295"/>
        <v>#DIV/0!</v>
      </c>
      <c r="K485" s="37"/>
      <c r="L485" s="569"/>
      <c r="M485" s="189"/>
      <c r="N485" s="569" t="e">
        <f t="shared" si="308"/>
        <v>#DIV/0!</v>
      </c>
      <c r="O485" s="37"/>
      <c r="P485" s="37"/>
      <c r="Q485" s="37"/>
      <c r="R485" s="37"/>
      <c r="S485" s="189"/>
      <c r="T485" s="37"/>
      <c r="U485" s="37"/>
      <c r="V485" s="629" t="e">
        <f t="shared" si="310"/>
        <v>#DIV/0!</v>
      </c>
      <c r="W485" s="189"/>
      <c r="X485" s="629" t="e">
        <f t="shared" si="304"/>
        <v>#DIV/0!</v>
      </c>
      <c r="Y485" s="37"/>
      <c r="Z485" s="629"/>
      <c r="AA485" s="37"/>
      <c r="AB485" s="37"/>
      <c r="AC485" s="189">
        <f t="shared" si="315"/>
        <v>0</v>
      </c>
      <c r="AD485" s="575" t="e">
        <f t="shared" si="316"/>
        <v>#DIV/0!</v>
      </c>
      <c r="AE485" s="37"/>
      <c r="AF485" s="622"/>
      <c r="AG485" s="189"/>
      <c r="AH485" s="622" t="e">
        <f t="shared" si="305"/>
        <v>#DIV/0!</v>
      </c>
      <c r="AI485" s="37"/>
      <c r="AJ485" s="37"/>
      <c r="AK485" s="189"/>
      <c r="AL485" s="37"/>
      <c r="AM485" s="37"/>
      <c r="AN485" s="37"/>
      <c r="AO485" s="37"/>
      <c r="AP485" s="37"/>
      <c r="AQ485" s="37"/>
      <c r="AR485" s="37"/>
      <c r="AS485" s="37"/>
      <c r="AT485" s="37"/>
      <c r="AU485" s="112">
        <f t="shared" si="296"/>
        <v>0</v>
      </c>
      <c r="AV485" s="37"/>
      <c r="AW485" s="37"/>
      <c r="AX485" s="37"/>
      <c r="AY485" s="37"/>
      <c r="AZ485" s="37"/>
      <c r="BA485" s="433">
        <f t="shared" si="285"/>
        <v>0</v>
      </c>
      <c r="BB485" s="37"/>
      <c r="BC485" s="37"/>
      <c r="BD485" s="37"/>
      <c r="BE485" s="37">
        <f t="shared" si="280"/>
        <v>0</v>
      </c>
      <c r="BF485" s="37">
        <f t="shared" si="306"/>
        <v>0</v>
      </c>
      <c r="BG485" s="37"/>
      <c r="BH485" s="37"/>
      <c r="BI485" s="37"/>
      <c r="BJ485" s="37"/>
      <c r="BK485" s="37"/>
      <c r="BL485" s="37"/>
      <c r="BM485" s="37"/>
      <c r="BN485" s="37"/>
      <c r="BO485" s="37"/>
      <c r="BP485" s="37"/>
      <c r="BQ485" s="37"/>
      <c r="BR485" s="37"/>
      <c r="BS485" s="37"/>
      <c r="BT485" s="37">
        <f t="shared" si="286"/>
        <v>0</v>
      </c>
      <c r="BU485" s="37"/>
      <c r="BV485" s="37"/>
      <c r="BW485" s="37"/>
      <c r="BX485" s="37"/>
      <c r="BY485" s="37"/>
      <c r="BZ485" s="37"/>
      <c r="CA485" s="37">
        <f t="shared" si="302"/>
        <v>0</v>
      </c>
      <c r="CB485" s="189"/>
      <c r="CC485" s="189"/>
      <c r="CD485" s="189"/>
      <c r="CE485" s="37">
        <f t="shared" si="303"/>
        <v>0</v>
      </c>
      <c r="CF485" s="189">
        <f t="shared" si="300"/>
        <v>0</v>
      </c>
      <c r="CG485" s="189"/>
      <c r="CH485" s="189">
        <f t="shared" si="301"/>
        <v>0</v>
      </c>
      <c r="CI485" s="189"/>
      <c r="CJ485" s="37"/>
      <c r="CK485" s="37"/>
      <c r="CL485" s="37"/>
      <c r="CM485" s="37"/>
      <c r="CN485" s="37"/>
      <c r="CO485" s="37"/>
    </row>
    <row r="486" spans="2:93" s="39" customFormat="1" ht="22.5" hidden="1" customHeight="1" x14ac:dyDescent="0.25">
      <c r="B486" s="209"/>
      <c r="C486" s="124"/>
      <c r="D486" s="189"/>
      <c r="E486" s="189"/>
      <c r="F486" s="189"/>
      <c r="G486" s="189"/>
      <c r="H486" s="189"/>
      <c r="I486" s="189">
        <f t="shared" si="294"/>
        <v>0</v>
      </c>
      <c r="J486" s="569" t="e">
        <f t="shared" si="295"/>
        <v>#DIV/0!</v>
      </c>
      <c r="K486" s="37"/>
      <c r="L486" s="569"/>
      <c r="M486" s="189"/>
      <c r="N486" s="569" t="e">
        <f t="shared" si="308"/>
        <v>#DIV/0!</v>
      </c>
      <c r="O486" s="37"/>
      <c r="P486" s="37"/>
      <c r="Q486" s="37"/>
      <c r="R486" s="37"/>
      <c r="S486" s="189"/>
      <c r="T486" s="37"/>
      <c r="U486" s="37"/>
      <c r="V486" s="629" t="e">
        <f t="shared" si="310"/>
        <v>#DIV/0!</v>
      </c>
      <c r="W486" s="189"/>
      <c r="X486" s="629" t="e">
        <f t="shared" si="304"/>
        <v>#DIV/0!</v>
      </c>
      <c r="Y486" s="37"/>
      <c r="Z486" s="629"/>
      <c r="AA486" s="37"/>
      <c r="AB486" s="37"/>
      <c r="AC486" s="189">
        <f t="shared" si="315"/>
        <v>0</v>
      </c>
      <c r="AD486" s="575" t="e">
        <f t="shared" si="316"/>
        <v>#DIV/0!</v>
      </c>
      <c r="AE486" s="37"/>
      <c r="AF486" s="622"/>
      <c r="AG486" s="189"/>
      <c r="AH486" s="622" t="e">
        <f t="shared" si="305"/>
        <v>#DIV/0!</v>
      </c>
      <c r="AI486" s="37"/>
      <c r="AJ486" s="37"/>
      <c r="AK486" s="189"/>
      <c r="AL486" s="37"/>
      <c r="AM486" s="37"/>
      <c r="AN486" s="37"/>
      <c r="AO486" s="37"/>
      <c r="AP486" s="37"/>
      <c r="AQ486" s="37"/>
      <c r="AR486" s="37"/>
      <c r="AS486" s="37"/>
      <c r="AT486" s="37"/>
      <c r="AU486" s="112">
        <f t="shared" si="296"/>
        <v>0</v>
      </c>
      <c r="AV486" s="37"/>
      <c r="AW486" s="37"/>
      <c r="AX486" s="37"/>
      <c r="AY486" s="37"/>
      <c r="AZ486" s="37"/>
      <c r="BA486" s="433">
        <f t="shared" si="285"/>
        <v>0</v>
      </c>
      <c r="BB486" s="37"/>
      <c r="BC486" s="37"/>
      <c r="BD486" s="37"/>
      <c r="BE486" s="37">
        <f t="shared" si="280"/>
        <v>0</v>
      </c>
      <c r="BF486" s="37">
        <f t="shared" si="306"/>
        <v>0</v>
      </c>
      <c r="BG486" s="37"/>
      <c r="BH486" s="37"/>
      <c r="BI486" s="37"/>
      <c r="BJ486" s="37"/>
      <c r="BK486" s="37"/>
      <c r="BL486" s="37"/>
      <c r="BM486" s="37"/>
      <c r="BN486" s="37"/>
      <c r="BO486" s="37"/>
      <c r="BP486" s="37"/>
      <c r="BQ486" s="37"/>
      <c r="BR486" s="37"/>
      <c r="BS486" s="37"/>
      <c r="BT486" s="37">
        <f t="shared" si="286"/>
        <v>0</v>
      </c>
      <c r="BU486" s="37"/>
      <c r="BV486" s="37"/>
      <c r="BW486" s="37"/>
      <c r="BX486" s="37"/>
      <c r="BY486" s="37"/>
      <c r="BZ486" s="37"/>
      <c r="CA486" s="37">
        <f t="shared" si="302"/>
        <v>0</v>
      </c>
      <c r="CB486" s="189"/>
      <c r="CC486" s="189"/>
      <c r="CD486" s="189"/>
      <c r="CE486" s="37">
        <f t="shared" si="303"/>
        <v>0</v>
      </c>
      <c r="CF486" s="189">
        <f t="shared" si="300"/>
        <v>0</v>
      </c>
      <c r="CG486" s="189"/>
      <c r="CH486" s="189">
        <f t="shared" si="301"/>
        <v>0</v>
      </c>
      <c r="CI486" s="189"/>
      <c r="CJ486" s="37"/>
      <c r="CK486" s="37"/>
      <c r="CL486" s="37"/>
      <c r="CM486" s="37"/>
      <c r="CN486" s="37"/>
      <c r="CO486" s="37"/>
    </row>
    <row r="487" spans="2:93" s="44" customFormat="1" ht="96" hidden="1" customHeight="1" x14ac:dyDescent="0.25">
      <c r="B487" s="210" t="s">
        <v>80</v>
      </c>
      <c r="C487" s="111" t="s">
        <v>223</v>
      </c>
      <c r="D487" s="661">
        <f>E487</f>
        <v>0</v>
      </c>
      <c r="E487" s="661">
        <f>E488</f>
        <v>0</v>
      </c>
      <c r="F487" s="661"/>
      <c r="G487" s="276"/>
      <c r="H487" s="276"/>
      <c r="I487" s="661">
        <f t="shared" si="294"/>
        <v>0</v>
      </c>
      <c r="J487" s="569" t="e">
        <f t="shared" si="295"/>
        <v>#DIV/0!</v>
      </c>
      <c r="K487" s="43"/>
      <c r="L487" s="569"/>
      <c r="M487" s="661"/>
      <c r="N487" s="569" t="e">
        <f t="shared" si="308"/>
        <v>#DIV/0!</v>
      </c>
      <c r="O487" s="43"/>
      <c r="P487" s="43"/>
      <c r="Q487" s="43"/>
      <c r="R487" s="43"/>
      <c r="S487" s="661"/>
      <c r="T487" s="43"/>
      <c r="U487" s="128">
        <f>U488</f>
        <v>0</v>
      </c>
      <c r="V487" s="629" t="e">
        <f t="shared" si="310"/>
        <v>#DIV/0!</v>
      </c>
      <c r="W487" s="661"/>
      <c r="X487" s="629" t="e">
        <f t="shared" si="304"/>
        <v>#DIV/0!</v>
      </c>
      <c r="Y487" s="43"/>
      <c r="Z487" s="629"/>
      <c r="AA487" s="43"/>
      <c r="AB487" s="43"/>
      <c r="AC487" s="661">
        <f t="shared" si="315"/>
        <v>0</v>
      </c>
      <c r="AD487" s="575" t="e">
        <f t="shared" si="316"/>
        <v>#DIV/0!</v>
      </c>
      <c r="AE487" s="128">
        <f>AE488</f>
        <v>0</v>
      </c>
      <c r="AF487" s="622"/>
      <c r="AG487" s="661"/>
      <c r="AH487" s="622" t="e">
        <f t="shared" si="305"/>
        <v>#DIV/0!</v>
      </c>
      <c r="AI487" s="43"/>
      <c r="AJ487" s="43"/>
      <c r="AK487" s="661"/>
      <c r="AL487" s="43"/>
      <c r="AM487" s="43"/>
      <c r="AN487" s="43"/>
      <c r="AO487" s="43"/>
      <c r="AP487" s="43"/>
      <c r="AQ487" s="43"/>
      <c r="AR487" s="43"/>
      <c r="AS487" s="43"/>
      <c r="AT487" s="43"/>
      <c r="AU487" s="112">
        <f t="shared" si="296"/>
        <v>0</v>
      </c>
      <c r="AV487" s="128">
        <f>AW487</f>
        <v>0</v>
      </c>
      <c r="AW487" s="128">
        <f>AW488</f>
        <v>0</v>
      </c>
      <c r="AX487" s="128"/>
      <c r="AY487" s="43"/>
      <c r="AZ487" s="43"/>
      <c r="BA487" s="433">
        <f t="shared" si="285"/>
        <v>0</v>
      </c>
      <c r="BB487" s="43"/>
      <c r="BC487" s="43"/>
      <c r="BD487" s="43"/>
      <c r="BE487" s="128">
        <f t="shared" si="280"/>
        <v>0</v>
      </c>
      <c r="BF487" s="128">
        <f t="shared" si="306"/>
        <v>0</v>
      </c>
      <c r="BG487" s="43"/>
      <c r="BH487" s="43"/>
      <c r="BI487" s="128">
        <f>BJ487</f>
        <v>0</v>
      </c>
      <c r="BJ487" s="128">
        <f>BJ488</f>
        <v>0</v>
      </c>
      <c r="BK487" s="128"/>
      <c r="BL487" s="43"/>
      <c r="BM487" s="43"/>
      <c r="BN487" s="128"/>
      <c r="BO487" s="128">
        <f>BP487</f>
        <v>0</v>
      </c>
      <c r="BP487" s="128">
        <f>BP488</f>
        <v>0</v>
      </c>
      <c r="BQ487" s="128"/>
      <c r="BR487" s="43"/>
      <c r="BS487" s="43"/>
      <c r="BT487" s="43">
        <f t="shared" si="286"/>
        <v>0</v>
      </c>
      <c r="BU487" s="43"/>
      <c r="BV487" s="128">
        <f>BW487</f>
        <v>0</v>
      </c>
      <c r="BW487" s="128">
        <f>BW488</f>
        <v>0</v>
      </c>
      <c r="BX487" s="128"/>
      <c r="BY487" s="43"/>
      <c r="BZ487" s="43"/>
      <c r="CA487" s="128">
        <f t="shared" si="302"/>
        <v>0</v>
      </c>
      <c r="CB487" s="337"/>
      <c r="CC487" s="276"/>
      <c r="CD487" s="276"/>
      <c r="CE487" s="128">
        <f t="shared" si="303"/>
        <v>0</v>
      </c>
      <c r="CF487" s="337">
        <f t="shared" si="300"/>
        <v>0</v>
      </c>
      <c r="CG487" s="524"/>
      <c r="CH487" s="276">
        <f t="shared" si="301"/>
        <v>0</v>
      </c>
      <c r="CI487" s="276"/>
      <c r="CJ487" s="128"/>
      <c r="CK487" s="128">
        <f>CL487</f>
        <v>0</v>
      </c>
      <c r="CL487" s="128">
        <f>CL488</f>
        <v>0</v>
      </c>
      <c r="CM487" s="128"/>
      <c r="CN487" s="43"/>
      <c r="CO487" s="43"/>
    </row>
    <row r="488" spans="2:93" s="39" customFormat="1" ht="52.5" hidden="1" customHeight="1" x14ac:dyDescent="0.25">
      <c r="B488" s="209"/>
      <c r="C488" s="124" t="s">
        <v>40</v>
      </c>
      <c r="D488" s="188">
        <f>E488</f>
        <v>0</v>
      </c>
      <c r="E488" s="188">
        <v>0</v>
      </c>
      <c r="F488" s="188"/>
      <c r="G488" s="189"/>
      <c r="H488" s="189"/>
      <c r="I488" s="188">
        <f t="shared" si="294"/>
        <v>0</v>
      </c>
      <c r="J488" s="569" t="e">
        <f t="shared" si="295"/>
        <v>#DIV/0!</v>
      </c>
      <c r="K488" s="37"/>
      <c r="L488" s="569"/>
      <c r="M488" s="188"/>
      <c r="N488" s="569" t="e">
        <f t="shared" si="308"/>
        <v>#DIV/0!</v>
      </c>
      <c r="O488" s="37"/>
      <c r="P488" s="37"/>
      <c r="Q488" s="37"/>
      <c r="R488" s="37"/>
      <c r="S488" s="188"/>
      <c r="T488" s="37"/>
      <c r="U488" s="130">
        <v>0</v>
      </c>
      <c r="V488" s="629" t="e">
        <f t="shared" si="310"/>
        <v>#DIV/0!</v>
      </c>
      <c r="W488" s="188"/>
      <c r="X488" s="629" t="e">
        <f t="shared" si="304"/>
        <v>#DIV/0!</v>
      </c>
      <c r="Y488" s="37"/>
      <c r="Z488" s="629"/>
      <c r="AA488" s="37"/>
      <c r="AB488" s="37"/>
      <c r="AC488" s="188">
        <f t="shared" si="315"/>
        <v>0</v>
      </c>
      <c r="AD488" s="575" t="e">
        <f t="shared" si="316"/>
        <v>#DIV/0!</v>
      </c>
      <c r="AE488" s="130">
        <v>0</v>
      </c>
      <c r="AF488" s="622"/>
      <c r="AG488" s="188"/>
      <c r="AH488" s="622" t="e">
        <f t="shared" si="305"/>
        <v>#DIV/0!</v>
      </c>
      <c r="AI488" s="37"/>
      <c r="AJ488" s="37"/>
      <c r="AK488" s="188"/>
      <c r="AL488" s="37"/>
      <c r="AM488" s="37"/>
      <c r="AN488" s="37"/>
      <c r="AO488" s="37"/>
      <c r="AP488" s="37"/>
      <c r="AQ488" s="37"/>
      <c r="AR488" s="37"/>
      <c r="AS488" s="37"/>
      <c r="AT488" s="37"/>
      <c r="AU488" s="112">
        <f t="shared" si="296"/>
        <v>0</v>
      </c>
      <c r="AV488" s="130">
        <f>AW488</f>
        <v>0</v>
      </c>
      <c r="AW488" s="130">
        <v>0</v>
      </c>
      <c r="AX488" s="130"/>
      <c r="AY488" s="37"/>
      <c r="AZ488" s="37"/>
      <c r="BA488" s="433">
        <f t="shared" si="285"/>
        <v>0</v>
      </c>
      <c r="BB488" s="37"/>
      <c r="BC488" s="37"/>
      <c r="BD488" s="37"/>
      <c r="BE488" s="130">
        <f t="shared" si="280"/>
        <v>0</v>
      </c>
      <c r="BF488" s="130">
        <f t="shared" si="306"/>
        <v>0</v>
      </c>
      <c r="BG488" s="37"/>
      <c r="BH488" s="37"/>
      <c r="BI488" s="130">
        <f>BJ488</f>
        <v>0</v>
      </c>
      <c r="BJ488" s="130">
        <v>0</v>
      </c>
      <c r="BK488" s="130"/>
      <c r="BL488" s="37"/>
      <c r="BM488" s="37"/>
      <c r="BN488" s="130"/>
      <c r="BO488" s="130">
        <f>BP488</f>
        <v>0</v>
      </c>
      <c r="BP488" s="130">
        <v>0</v>
      </c>
      <c r="BQ488" s="130"/>
      <c r="BR488" s="37"/>
      <c r="BS488" s="37"/>
      <c r="BT488" s="37">
        <f t="shared" si="286"/>
        <v>0</v>
      </c>
      <c r="BU488" s="37"/>
      <c r="BV488" s="130">
        <f>BW488</f>
        <v>0</v>
      </c>
      <c r="BW488" s="130">
        <v>0</v>
      </c>
      <c r="BX488" s="130"/>
      <c r="BY488" s="37"/>
      <c r="BZ488" s="37"/>
      <c r="CA488" s="130">
        <f t="shared" si="302"/>
        <v>0</v>
      </c>
      <c r="CB488" s="188"/>
      <c r="CC488" s="189"/>
      <c r="CD488" s="189"/>
      <c r="CE488" s="130">
        <f t="shared" si="303"/>
        <v>0</v>
      </c>
      <c r="CF488" s="188">
        <f t="shared" si="300"/>
        <v>0</v>
      </c>
      <c r="CG488" s="188"/>
      <c r="CH488" s="189">
        <f t="shared" si="301"/>
        <v>0</v>
      </c>
      <c r="CI488" s="189"/>
      <c r="CJ488" s="130"/>
      <c r="CK488" s="130">
        <f>CL488</f>
        <v>0</v>
      </c>
      <c r="CL488" s="130">
        <v>0</v>
      </c>
      <c r="CM488" s="130"/>
      <c r="CN488" s="37"/>
      <c r="CO488" s="37"/>
    </row>
    <row r="489" spans="2:93" s="50" customFormat="1" ht="22.5" hidden="1" customHeight="1" x14ac:dyDescent="0.25">
      <c r="B489" s="210"/>
      <c r="C489" s="136"/>
      <c r="D489" s="259"/>
      <c r="E489" s="259"/>
      <c r="F489" s="259"/>
      <c r="G489" s="259"/>
      <c r="H489" s="259"/>
      <c r="I489" s="259">
        <f t="shared" si="294"/>
        <v>0</v>
      </c>
      <c r="J489" s="569" t="e">
        <f t="shared" si="295"/>
        <v>#DIV/0!</v>
      </c>
      <c r="K489" s="315"/>
      <c r="L489" s="569"/>
      <c r="M489" s="259"/>
      <c r="N489" s="569" t="e">
        <f t="shared" si="308"/>
        <v>#DIV/0!</v>
      </c>
      <c r="O489" s="315"/>
      <c r="P489" s="315"/>
      <c r="Q489" s="315"/>
      <c r="R489" s="315"/>
      <c r="S489" s="259"/>
      <c r="T489" s="315"/>
      <c r="U489" s="315"/>
      <c r="V489" s="629" t="e">
        <f t="shared" si="310"/>
        <v>#DIV/0!</v>
      </c>
      <c r="W489" s="259"/>
      <c r="X489" s="629" t="e">
        <f t="shared" si="304"/>
        <v>#DIV/0!</v>
      </c>
      <c r="Y489" s="315"/>
      <c r="Z489" s="629"/>
      <c r="AA489" s="315"/>
      <c r="AB489" s="315"/>
      <c r="AC489" s="259">
        <f t="shared" si="315"/>
        <v>0</v>
      </c>
      <c r="AD489" s="575" t="e">
        <f t="shared" si="316"/>
        <v>#DIV/0!</v>
      </c>
      <c r="AE489" s="315"/>
      <c r="AF489" s="622"/>
      <c r="AG489" s="259"/>
      <c r="AH489" s="622" t="e">
        <f t="shared" si="305"/>
        <v>#DIV/0!</v>
      </c>
      <c r="AI489" s="315"/>
      <c r="AJ489" s="315"/>
      <c r="AK489" s="259"/>
      <c r="AL489" s="315"/>
      <c r="AM489" s="315"/>
      <c r="AN489" s="315"/>
      <c r="AO489" s="315"/>
      <c r="AP489" s="315"/>
      <c r="AQ489" s="315"/>
      <c r="AR489" s="315"/>
      <c r="AS489" s="315"/>
      <c r="AT489" s="315"/>
      <c r="AU489" s="112">
        <f t="shared" si="296"/>
        <v>0</v>
      </c>
      <c r="AV489" s="43"/>
      <c r="AW489" s="315"/>
      <c r="AX489" s="315"/>
      <c r="AY489" s="315"/>
      <c r="AZ489" s="315"/>
      <c r="BA489" s="433">
        <f t="shared" si="285"/>
        <v>0</v>
      </c>
      <c r="BB489" s="315"/>
      <c r="BC489" s="315"/>
      <c r="BD489" s="315"/>
      <c r="BE489" s="315">
        <f t="shared" si="280"/>
        <v>0</v>
      </c>
      <c r="BF489" s="315">
        <f t="shared" si="306"/>
        <v>0</v>
      </c>
      <c r="BG489" s="315"/>
      <c r="BH489" s="315"/>
      <c r="BI489" s="315"/>
      <c r="BJ489" s="315"/>
      <c r="BK489" s="315"/>
      <c r="BL489" s="315"/>
      <c r="BM489" s="315"/>
      <c r="BN489" s="315"/>
      <c r="BO489" s="315"/>
      <c r="BP489" s="315"/>
      <c r="BQ489" s="315"/>
      <c r="BR489" s="315"/>
      <c r="BS489" s="315"/>
      <c r="BT489" s="315">
        <f t="shared" si="286"/>
        <v>0</v>
      </c>
      <c r="BU489" s="315"/>
      <c r="BV489" s="315"/>
      <c r="BW489" s="315"/>
      <c r="BX489" s="315"/>
      <c r="BY489" s="315"/>
      <c r="BZ489" s="315"/>
      <c r="CA489" s="315">
        <f t="shared" si="302"/>
        <v>0</v>
      </c>
      <c r="CB489" s="259"/>
      <c r="CC489" s="259"/>
      <c r="CD489" s="259"/>
      <c r="CE489" s="315">
        <f t="shared" si="303"/>
        <v>0</v>
      </c>
      <c r="CF489" s="259">
        <f t="shared" si="300"/>
        <v>0</v>
      </c>
      <c r="CG489" s="259"/>
      <c r="CH489" s="259">
        <f t="shared" si="301"/>
        <v>0</v>
      </c>
      <c r="CI489" s="259"/>
      <c r="CJ489" s="315"/>
      <c r="CK489" s="315"/>
      <c r="CL489" s="315"/>
      <c r="CM489" s="315"/>
      <c r="CN489" s="315"/>
      <c r="CO489" s="315"/>
    </row>
    <row r="490" spans="2:93" s="50" customFormat="1" ht="22.5" hidden="1" customHeight="1" x14ac:dyDescent="0.25">
      <c r="B490" s="210"/>
      <c r="C490" s="136"/>
      <c r="D490" s="259"/>
      <c r="E490" s="259"/>
      <c r="F490" s="259"/>
      <c r="G490" s="259"/>
      <c r="H490" s="259"/>
      <c r="I490" s="259">
        <f t="shared" si="294"/>
        <v>0</v>
      </c>
      <c r="J490" s="569" t="e">
        <f t="shared" si="295"/>
        <v>#DIV/0!</v>
      </c>
      <c r="K490" s="315"/>
      <c r="L490" s="569"/>
      <c r="M490" s="259"/>
      <c r="N490" s="569" t="e">
        <f t="shared" si="308"/>
        <v>#DIV/0!</v>
      </c>
      <c r="O490" s="315"/>
      <c r="P490" s="315"/>
      <c r="Q490" s="315"/>
      <c r="R490" s="315"/>
      <c r="S490" s="259"/>
      <c r="T490" s="315"/>
      <c r="U490" s="315"/>
      <c r="V490" s="629" t="e">
        <f t="shared" si="310"/>
        <v>#DIV/0!</v>
      </c>
      <c r="W490" s="259"/>
      <c r="X490" s="629" t="e">
        <f t="shared" si="304"/>
        <v>#DIV/0!</v>
      </c>
      <c r="Y490" s="315"/>
      <c r="Z490" s="629"/>
      <c r="AA490" s="315"/>
      <c r="AB490" s="315"/>
      <c r="AC490" s="259">
        <f t="shared" si="315"/>
        <v>0</v>
      </c>
      <c r="AD490" s="575" t="e">
        <f t="shared" si="316"/>
        <v>#DIV/0!</v>
      </c>
      <c r="AE490" s="315"/>
      <c r="AF490" s="622"/>
      <c r="AG490" s="259"/>
      <c r="AH490" s="622" t="e">
        <f t="shared" si="305"/>
        <v>#DIV/0!</v>
      </c>
      <c r="AI490" s="315"/>
      <c r="AJ490" s="315"/>
      <c r="AK490" s="259"/>
      <c r="AL490" s="315"/>
      <c r="AM490" s="315"/>
      <c r="AN490" s="315"/>
      <c r="AO490" s="315"/>
      <c r="AP490" s="315"/>
      <c r="AQ490" s="315"/>
      <c r="AR490" s="315"/>
      <c r="AS490" s="315"/>
      <c r="AT490" s="315"/>
      <c r="AU490" s="112">
        <f t="shared" si="296"/>
        <v>0</v>
      </c>
      <c r="AV490" s="43"/>
      <c r="AW490" s="315"/>
      <c r="AX490" s="315"/>
      <c r="AY490" s="315"/>
      <c r="AZ490" s="315"/>
      <c r="BA490" s="433">
        <f t="shared" si="285"/>
        <v>0</v>
      </c>
      <c r="BB490" s="315"/>
      <c r="BC490" s="315"/>
      <c r="BD490" s="315"/>
      <c r="BE490" s="315">
        <f t="shared" si="280"/>
        <v>0</v>
      </c>
      <c r="BF490" s="315">
        <f t="shared" si="306"/>
        <v>0</v>
      </c>
      <c r="BG490" s="315"/>
      <c r="BH490" s="315"/>
      <c r="BI490" s="315"/>
      <c r="BJ490" s="315"/>
      <c r="BK490" s="315"/>
      <c r="BL490" s="315"/>
      <c r="BM490" s="315"/>
      <c r="BN490" s="315"/>
      <c r="BO490" s="315"/>
      <c r="BP490" s="315"/>
      <c r="BQ490" s="315"/>
      <c r="BR490" s="315"/>
      <c r="BS490" s="315"/>
      <c r="BT490" s="315">
        <f t="shared" si="286"/>
        <v>0</v>
      </c>
      <c r="BU490" s="315"/>
      <c r="BV490" s="315"/>
      <c r="BW490" s="315"/>
      <c r="BX490" s="315"/>
      <c r="BY490" s="315"/>
      <c r="BZ490" s="315"/>
      <c r="CA490" s="315">
        <f t="shared" si="302"/>
        <v>0</v>
      </c>
      <c r="CB490" s="259"/>
      <c r="CC490" s="259"/>
      <c r="CD490" s="259"/>
      <c r="CE490" s="315">
        <f t="shared" si="303"/>
        <v>0</v>
      </c>
      <c r="CF490" s="259">
        <f t="shared" si="300"/>
        <v>0</v>
      </c>
      <c r="CG490" s="259"/>
      <c r="CH490" s="259">
        <f t="shared" si="301"/>
        <v>0</v>
      </c>
      <c r="CI490" s="259"/>
      <c r="CJ490" s="315"/>
      <c r="CK490" s="315"/>
      <c r="CL490" s="315"/>
      <c r="CM490" s="315"/>
      <c r="CN490" s="315"/>
      <c r="CO490" s="315"/>
    </row>
    <row r="491" spans="2:93" s="50" customFormat="1" ht="114" hidden="1" customHeight="1" x14ac:dyDescent="0.25">
      <c r="B491" s="296" t="s">
        <v>398</v>
      </c>
      <c r="C491" s="138" t="s">
        <v>277</v>
      </c>
      <c r="D491" s="193">
        <f>E491+F491+G491+H491</f>
        <v>0</v>
      </c>
      <c r="E491" s="182">
        <f>E492</f>
        <v>0</v>
      </c>
      <c r="F491" s="182"/>
      <c r="G491" s="259"/>
      <c r="H491" s="259"/>
      <c r="I491" s="193">
        <f t="shared" si="294"/>
        <v>0</v>
      </c>
      <c r="J491" s="569" t="e">
        <f t="shared" si="295"/>
        <v>#DIV/0!</v>
      </c>
      <c r="K491" s="315"/>
      <c r="L491" s="569"/>
      <c r="M491" s="193"/>
      <c r="N491" s="569" t="e">
        <f t="shared" si="308"/>
        <v>#DIV/0!</v>
      </c>
      <c r="O491" s="315"/>
      <c r="P491" s="315"/>
      <c r="Q491" s="315"/>
      <c r="R491" s="315"/>
      <c r="S491" s="193"/>
      <c r="T491" s="315"/>
      <c r="U491" s="581">
        <f>U492</f>
        <v>0</v>
      </c>
      <c r="V491" s="629" t="e">
        <f t="shared" si="310"/>
        <v>#DIV/0!</v>
      </c>
      <c r="W491" s="193"/>
      <c r="X491" s="629" t="e">
        <f t="shared" si="304"/>
        <v>#DIV/0!</v>
      </c>
      <c r="Y491" s="315"/>
      <c r="Z491" s="629"/>
      <c r="AA491" s="315"/>
      <c r="AB491" s="315"/>
      <c r="AC491" s="193">
        <f t="shared" si="315"/>
        <v>0</v>
      </c>
      <c r="AD491" s="575" t="e">
        <f t="shared" si="316"/>
        <v>#DIV/0!</v>
      </c>
      <c r="AE491" s="581">
        <f>AE492</f>
        <v>0</v>
      </c>
      <c r="AF491" s="622"/>
      <c r="AG491" s="193"/>
      <c r="AH491" s="622" t="e">
        <f t="shared" si="305"/>
        <v>#DIV/0!</v>
      </c>
      <c r="AI491" s="315"/>
      <c r="AJ491" s="315"/>
      <c r="AK491" s="193"/>
      <c r="AL491" s="315"/>
      <c r="AM491" s="315"/>
      <c r="AN491" s="315"/>
      <c r="AO491" s="315"/>
      <c r="AP491" s="315"/>
      <c r="AQ491" s="315"/>
      <c r="AR491" s="315"/>
      <c r="AS491" s="315"/>
      <c r="AT491" s="315"/>
      <c r="AU491" s="112">
        <f t="shared" si="296"/>
        <v>0</v>
      </c>
      <c r="AV491" s="112">
        <f>AW491+AX491+AY491+AZ491</f>
        <v>0</v>
      </c>
      <c r="AW491" s="482">
        <f>AW492</f>
        <v>0</v>
      </c>
      <c r="AX491" s="482"/>
      <c r="AY491" s="315"/>
      <c r="AZ491" s="315"/>
      <c r="BA491" s="433">
        <f t="shared" si="285"/>
        <v>0</v>
      </c>
      <c r="BB491" s="315"/>
      <c r="BC491" s="315"/>
      <c r="BD491" s="315"/>
      <c r="BE491" s="526">
        <f t="shared" si="280"/>
        <v>0</v>
      </c>
      <c r="BF491" s="433">
        <f t="shared" si="306"/>
        <v>0</v>
      </c>
      <c r="BG491" s="315"/>
      <c r="BH491" s="315"/>
      <c r="BI491" s="112">
        <f>BJ491+BK491+BL491+BM491</f>
        <v>30000</v>
      </c>
      <c r="BJ491" s="482">
        <f>BJ492</f>
        <v>0</v>
      </c>
      <c r="BK491" s="482">
        <f>BK492</f>
        <v>30000</v>
      </c>
      <c r="BL491" s="315"/>
      <c r="BM491" s="315"/>
      <c r="BN491" s="433">
        <f>BN492</f>
        <v>-30000</v>
      </c>
      <c r="BO491" s="112">
        <f>BP491+BQ491+BR491+BS491</f>
        <v>0</v>
      </c>
      <c r="BP491" s="482">
        <f>BP492</f>
        <v>0</v>
      </c>
      <c r="BQ491" s="482">
        <f>BQ492</f>
        <v>0</v>
      </c>
      <c r="BR491" s="315"/>
      <c r="BS491" s="315"/>
      <c r="BT491" s="315">
        <f t="shared" si="286"/>
        <v>0</v>
      </c>
      <c r="BU491" s="315"/>
      <c r="BV491" s="112">
        <f>BW491+BX491+BY491+BZ491</f>
        <v>30000</v>
      </c>
      <c r="BW491" s="433">
        <f>BW492</f>
        <v>0</v>
      </c>
      <c r="BX491" s="433">
        <f>BX492</f>
        <v>30000</v>
      </c>
      <c r="BY491" s="315"/>
      <c r="BZ491" s="315"/>
      <c r="CA491" s="338">
        <f t="shared" si="302"/>
        <v>0</v>
      </c>
      <c r="CB491" s="182"/>
      <c r="CC491" s="259"/>
      <c r="CD491" s="259"/>
      <c r="CE491" s="338">
        <f>CG491</f>
        <v>30000</v>
      </c>
      <c r="CF491" s="182">
        <f t="shared" si="300"/>
        <v>0</v>
      </c>
      <c r="CG491" s="526">
        <f>CG492</f>
        <v>30000</v>
      </c>
      <c r="CH491" s="259">
        <f t="shared" si="301"/>
        <v>0</v>
      </c>
      <c r="CI491" s="259"/>
      <c r="CJ491" s="482"/>
      <c r="CK491" s="112">
        <f>CL491+CM491+CN491+CO491</f>
        <v>30000</v>
      </c>
      <c r="CL491" s="482">
        <f>CL492</f>
        <v>0</v>
      </c>
      <c r="CM491" s="482">
        <f>CM492</f>
        <v>30000</v>
      </c>
      <c r="CN491" s="315"/>
      <c r="CO491" s="315"/>
    </row>
    <row r="492" spans="2:93" s="52" customFormat="1" ht="45.75" hidden="1" customHeight="1" x14ac:dyDescent="0.25">
      <c r="B492" s="206"/>
      <c r="C492" s="111" t="s">
        <v>31</v>
      </c>
      <c r="D492" s="193">
        <f>E492+F492+G492+H492</f>
        <v>0</v>
      </c>
      <c r="E492" s="182">
        <f>SUM(E493:E496)</f>
        <v>0</v>
      </c>
      <c r="F492" s="182"/>
      <c r="G492" s="247"/>
      <c r="H492" s="247"/>
      <c r="I492" s="193">
        <f t="shared" si="294"/>
        <v>0</v>
      </c>
      <c r="J492" s="569" t="e">
        <f t="shared" si="295"/>
        <v>#DIV/0!</v>
      </c>
      <c r="K492" s="33"/>
      <c r="L492" s="569"/>
      <c r="M492" s="193"/>
      <c r="N492" s="569" t="e">
        <f t="shared" si="308"/>
        <v>#DIV/0!</v>
      </c>
      <c r="O492" s="33"/>
      <c r="P492" s="33"/>
      <c r="Q492" s="33"/>
      <c r="R492" s="33"/>
      <c r="S492" s="193"/>
      <c r="T492" s="33"/>
      <c r="U492" s="581">
        <f>SUM(U493:U496)</f>
        <v>0</v>
      </c>
      <c r="V492" s="629" t="e">
        <f t="shared" si="310"/>
        <v>#DIV/0!</v>
      </c>
      <c r="W492" s="193"/>
      <c r="X492" s="629" t="e">
        <f t="shared" si="304"/>
        <v>#DIV/0!</v>
      </c>
      <c r="Y492" s="33"/>
      <c r="Z492" s="629"/>
      <c r="AA492" s="33"/>
      <c r="AB492" s="33"/>
      <c r="AC492" s="193">
        <f t="shared" si="315"/>
        <v>0</v>
      </c>
      <c r="AD492" s="575" t="e">
        <f t="shared" si="316"/>
        <v>#DIV/0!</v>
      </c>
      <c r="AE492" s="581">
        <f>SUM(AE493:AE496)</f>
        <v>0</v>
      </c>
      <c r="AF492" s="622"/>
      <c r="AG492" s="193"/>
      <c r="AH492" s="622" t="e">
        <f t="shared" si="305"/>
        <v>#DIV/0!</v>
      </c>
      <c r="AI492" s="33"/>
      <c r="AJ492" s="33"/>
      <c r="AK492" s="193"/>
      <c r="AL492" s="33"/>
      <c r="AM492" s="33"/>
      <c r="AN492" s="33"/>
      <c r="AO492" s="33"/>
      <c r="AP492" s="33"/>
      <c r="AQ492" s="33"/>
      <c r="AR492" s="33"/>
      <c r="AS492" s="33"/>
      <c r="AT492" s="33"/>
      <c r="AU492" s="112">
        <f t="shared" si="296"/>
        <v>0</v>
      </c>
      <c r="AV492" s="112">
        <f>AW492+AX492+AY492+AZ492</f>
        <v>0</v>
      </c>
      <c r="AW492" s="482">
        <f>SUM(AW493:AW496)</f>
        <v>0</v>
      </c>
      <c r="AX492" s="482"/>
      <c r="AY492" s="33"/>
      <c r="AZ492" s="33"/>
      <c r="BA492" s="433">
        <f>BB492+BC492+BD492</f>
        <v>0</v>
      </c>
      <c r="BB492" s="33"/>
      <c r="BC492" s="33"/>
      <c r="BD492" s="33"/>
      <c r="BE492" s="526">
        <f>BF492+BG492+BH492</f>
        <v>0</v>
      </c>
      <c r="BF492" s="433">
        <f t="shared" si="306"/>
        <v>0</v>
      </c>
      <c r="BG492" s="33"/>
      <c r="BH492" s="33"/>
      <c r="BI492" s="112">
        <f>BJ492+BK492+BL492+BM492</f>
        <v>30000</v>
      </c>
      <c r="BJ492" s="482">
        <f>BJ493</f>
        <v>0</v>
      </c>
      <c r="BK492" s="482">
        <f>BK493</f>
        <v>30000</v>
      </c>
      <c r="BL492" s="33"/>
      <c r="BM492" s="33"/>
      <c r="BN492" s="433">
        <f>BN493</f>
        <v>-30000</v>
      </c>
      <c r="BO492" s="112">
        <f>BP492+BQ492+BR492+BS492</f>
        <v>0</v>
      </c>
      <c r="BP492" s="482">
        <f>BP493</f>
        <v>0</v>
      </c>
      <c r="BQ492" s="482">
        <f>BQ493</f>
        <v>0</v>
      </c>
      <c r="BR492" s="33"/>
      <c r="BS492" s="33"/>
      <c r="BT492" s="33">
        <f>BL492</f>
        <v>0</v>
      </c>
      <c r="BU492" s="33"/>
      <c r="BV492" s="112">
        <f>BW492+BX492+BY492+BZ492</f>
        <v>30000</v>
      </c>
      <c r="BW492" s="433">
        <f>BW493</f>
        <v>0</v>
      </c>
      <c r="BX492" s="433">
        <f>BX493</f>
        <v>30000</v>
      </c>
      <c r="BY492" s="33"/>
      <c r="BZ492" s="33"/>
      <c r="CA492" s="342">
        <f>CB492+CC492+CD492</f>
        <v>0</v>
      </c>
      <c r="CB492" s="182"/>
      <c r="CC492" s="247"/>
      <c r="CD492" s="247"/>
      <c r="CE492" s="526">
        <f t="shared" ref="CE492:CE497" si="323">CG492</f>
        <v>30000</v>
      </c>
      <c r="CF492" s="182">
        <f>BW492</f>
        <v>0</v>
      </c>
      <c r="CG492" s="526">
        <f>CG493</f>
        <v>30000</v>
      </c>
      <c r="CH492" s="247">
        <f>BY492</f>
        <v>0</v>
      </c>
      <c r="CI492" s="247"/>
      <c r="CJ492" s="482"/>
      <c r="CK492" s="112">
        <f>CL492+CM492+CN492+CO492</f>
        <v>30000</v>
      </c>
      <c r="CL492" s="482">
        <f>CL493</f>
        <v>0</v>
      </c>
      <c r="CM492" s="482">
        <f>CM493</f>
        <v>30000</v>
      </c>
      <c r="CN492" s="33"/>
      <c r="CO492" s="33"/>
    </row>
    <row r="493" spans="2:93" s="39" customFormat="1" ht="22.5" hidden="1" customHeight="1" x14ac:dyDescent="0.25">
      <c r="B493" s="209"/>
      <c r="C493" s="124" t="s">
        <v>39</v>
      </c>
      <c r="D493" s="188">
        <f>E493</f>
        <v>0</v>
      </c>
      <c r="E493" s="188">
        <v>0</v>
      </c>
      <c r="F493" s="188"/>
      <c r="G493" s="189"/>
      <c r="H493" s="189"/>
      <c r="I493" s="188">
        <f t="shared" si="294"/>
        <v>0</v>
      </c>
      <c r="J493" s="569" t="e">
        <f t="shared" si="295"/>
        <v>#DIV/0!</v>
      </c>
      <c r="K493" s="37"/>
      <c r="L493" s="569"/>
      <c r="M493" s="188"/>
      <c r="N493" s="569" t="e">
        <f t="shared" si="308"/>
        <v>#DIV/0!</v>
      </c>
      <c r="O493" s="37"/>
      <c r="P493" s="37"/>
      <c r="Q493" s="37"/>
      <c r="R493" s="37"/>
      <c r="S493" s="188"/>
      <c r="T493" s="37"/>
      <c r="U493" s="130">
        <v>0</v>
      </c>
      <c r="V493" s="629" t="e">
        <f t="shared" si="310"/>
        <v>#DIV/0!</v>
      </c>
      <c r="W493" s="188"/>
      <c r="X493" s="629" t="e">
        <f t="shared" si="304"/>
        <v>#DIV/0!</v>
      </c>
      <c r="Y493" s="37"/>
      <c r="Z493" s="629"/>
      <c r="AA493" s="37"/>
      <c r="AB493" s="37"/>
      <c r="AC493" s="188">
        <f t="shared" si="315"/>
        <v>0</v>
      </c>
      <c r="AD493" s="575" t="e">
        <f t="shared" si="316"/>
        <v>#DIV/0!</v>
      </c>
      <c r="AE493" s="130">
        <v>0</v>
      </c>
      <c r="AF493" s="622"/>
      <c r="AG493" s="188"/>
      <c r="AH493" s="622" t="e">
        <f t="shared" si="305"/>
        <v>#DIV/0!</v>
      </c>
      <c r="AI493" s="37"/>
      <c r="AJ493" s="37"/>
      <c r="AK493" s="188"/>
      <c r="AL493" s="37"/>
      <c r="AM493" s="37"/>
      <c r="AN493" s="37"/>
      <c r="AO493" s="37"/>
      <c r="AP493" s="37"/>
      <c r="AQ493" s="37"/>
      <c r="AR493" s="37"/>
      <c r="AS493" s="37"/>
      <c r="AT493" s="37"/>
      <c r="AU493" s="112">
        <f t="shared" si="296"/>
        <v>0</v>
      </c>
      <c r="AV493" s="130">
        <f>AW493</f>
        <v>0</v>
      </c>
      <c r="AW493" s="130">
        <v>0</v>
      </c>
      <c r="AX493" s="130"/>
      <c r="AY493" s="37"/>
      <c r="AZ493" s="37"/>
      <c r="BA493" s="433">
        <f t="shared" si="285"/>
        <v>0</v>
      </c>
      <c r="BB493" s="37"/>
      <c r="BC493" s="37"/>
      <c r="BD493" s="37"/>
      <c r="BE493" s="130">
        <f t="shared" si="280"/>
        <v>0</v>
      </c>
      <c r="BF493" s="130">
        <f t="shared" si="306"/>
        <v>0</v>
      </c>
      <c r="BG493" s="37"/>
      <c r="BH493" s="37"/>
      <c r="BI493" s="130">
        <f>BJ493+BK493</f>
        <v>30000</v>
      </c>
      <c r="BJ493" s="130">
        <v>0</v>
      </c>
      <c r="BK493" s="130">
        <v>30000</v>
      </c>
      <c r="BL493" s="37"/>
      <c r="BM493" s="37"/>
      <c r="BN493" s="130">
        <f>BQ493-BK493</f>
        <v>-30000</v>
      </c>
      <c r="BO493" s="130">
        <f>BP493+BQ493</f>
        <v>0</v>
      </c>
      <c r="BP493" s="130">
        <v>0</v>
      </c>
      <c r="BQ493" s="130">
        <v>0</v>
      </c>
      <c r="BR493" s="37"/>
      <c r="BS493" s="37"/>
      <c r="BT493" s="37">
        <f t="shared" si="286"/>
        <v>0</v>
      </c>
      <c r="BU493" s="37"/>
      <c r="BV493" s="130">
        <f>BW493+BX493</f>
        <v>30000</v>
      </c>
      <c r="BW493" s="130">
        <v>0</v>
      </c>
      <c r="BX493" s="130">
        <v>30000</v>
      </c>
      <c r="BY493" s="37"/>
      <c r="BZ493" s="37"/>
      <c r="CA493" s="130">
        <f t="shared" si="302"/>
        <v>0</v>
      </c>
      <c r="CB493" s="188"/>
      <c r="CC493" s="189"/>
      <c r="CD493" s="189"/>
      <c r="CE493" s="526">
        <f t="shared" si="323"/>
        <v>30000</v>
      </c>
      <c r="CF493" s="188">
        <f t="shared" si="300"/>
        <v>0</v>
      </c>
      <c r="CG493" s="130">
        <v>30000</v>
      </c>
      <c r="CH493" s="189">
        <f t="shared" si="301"/>
        <v>0</v>
      </c>
      <c r="CI493" s="189"/>
      <c r="CJ493" s="130"/>
      <c r="CK493" s="130">
        <f>CL493+CM493</f>
        <v>30000</v>
      </c>
      <c r="CL493" s="130">
        <v>0</v>
      </c>
      <c r="CM493" s="130">
        <v>30000</v>
      </c>
      <c r="CN493" s="37"/>
      <c r="CO493" s="37"/>
    </row>
    <row r="494" spans="2:93" s="50" customFormat="1" ht="150.75" hidden="1" customHeight="1" x14ac:dyDescent="0.25">
      <c r="B494" s="296" t="s">
        <v>399</v>
      </c>
      <c r="C494" s="138" t="s">
        <v>262</v>
      </c>
      <c r="D494" s="193">
        <f>E494+F494+G494+H494</f>
        <v>0</v>
      </c>
      <c r="E494" s="182">
        <f>E496</f>
        <v>0</v>
      </c>
      <c r="F494" s="182"/>
      <c r="G494" s="259"/>
      <c r="H494" s="259"/>
      <c r="I494" s="193">
        <f t="shared" si="294"/>
        <v>0</v>
      </c>
      <c r="J494" s="569" t="e">
        <f t="shared" si="295"/>
        <v>#DIV/0!</v>
      </c>
      <c r="K494" s="315"/>
      <c r="L494" s="569"/>
      <c r="M494" s="193"/>
      <c r="N494" s="569" t="e">
        <f t="shared" si="308"/>
        <v>#DIV/0!</v>
      </c>
      <c r="O494" s="315"/>
      <c r="P494" s="315"/>
      <c r="Q494" s="315"/>
      <c r="R494" s="315"/>
      <c r="S494" s="193"/>
      <c r="T494" s="315"/>
      <c r="U494" s="581">
        <f>U496</f>
        <v>0</v>
      </c>
      <c r="V494" s="629" t="e">
        <f t="shared" si="310"/>
        <v>#DIV/0!</v>
      </c>
      <c r="W494" s="193"/>
      <c r="X494" s="629" t="e">
        <f t="shared" si="304"/>
        <v>#DIV/0!</v>
      </c>
      <c r="Y494" s="315"/>
      <c r="Z494" s="629"/>
      <c r="AA494" s="315"/>
      <c r="AB494" s="315"/>
      <c r="AC494" s="193">
        <f t="shared" si="315"/>
        <v>0</v>
      </c>
      <c r="AD494" s="575" t="e">
        <f t="shared" si="316"/>
        <v>#DIV/0!</v>
      </c>
      <c r="AE494" s="581">
        <f>AE496</f>
        <v>0</v>
      </c>
      <c r="AF494" s="622"/>
      <c r="AG494" s="193"/>
      <c r="AH494" s="622" t="e">
        <f t="shared" si="305"/>
        <v>#DIV/0!</v>
      </c>
      <c r="AI494" s="315"/>
      <c r="AJ494" s="315"/>
      <c r="AK494" s="193"/>
      <c r="AL494" s="315"/>
      <c r="AM494" s="315"/>
      <c r="AN494" s="315"/>
      <c r="AO494" s="315"/>
      <c r="AP494" s="315"/>
      <c r="AQ494" s="315"/>
      <c r="AR494" s="315"/>
      <c r="AS494" s="315"/>
      <c r="AT494" s="315"/>
      <c r="AU494" s="112">
        <f t="shared" si="296"/>
        <v>0</v>
      </c>
      <c r="AV494" s="112">
        <f>AW494+AX494+AY494+AZ494</f>
        <v>0</v>
      </c>
      <c r="AW494" s="482">
        <f>AW496</f>
        <v>0</v>
      </c>
      <c r="AX494" s="482"/>
      <c r="AY494" s="315"/>
      <c r="AZ494" s="315"/>
      <c r="BA494" s="433">
        <f t="shared" si="285"/>
        <v>0</v>
      </c>
      <c r="BB494" s="315"/>
      <c r="BC494" s="315"/>
      <c r="BD494" s="315"/>
      <c r="BE494" s="526">
        <f t="shared" ref="BE494:BE599" si="324">BF494+BG494+BH494</f>
        <v>0</v>
      </c>
      <c r="BF494" s="433">
        <f t="shared" si="306"/>
        <v>0</v>
      </c>
      <c r="BG494" s="315"/>
      <c r="BH494" s="315"/>
      <c r="BI494" s="112">
        <f>BJ494+BK494+BL494+BM494</f>
        <v>30000</v>
      </c>
      <c r="BJ494" s="482">
        <f>BJ496</f>
        <v>0</v>
      </c>
      <c r="BK494" s="482">
        <f>BK496</f>
        <v>30000</v>
      </c>
      <c r="BL494" s="315"/>
      <c r="BM494" s="315"/>
      <c r="BN494" s="433">
        <f>BN495</f>
        <v>-30000</v>
      </c>
      <c r="BO494" s="112">
        <f>BP494+BQ494+BR494+BS494</f>
        <v>0</v>
      </c>
      <c r="BP494" s="482">
        <f>BP496</f>
        <v>0</v>
      </c>
      <c r="BQ494" s="482">
        <f>BQ496</f>
        <v>0</v>
      </c>
      <c r="BR494" s="315"/>
      <c r="BS494" s="315"/>
      <c r="BT494" s="315">
        <f t="shared" si="286"/>
        <v>0</v>
      </c>
      <c r="BU494" s="315"/>
      <c r="BV494" s="112">
        <f>BW494+BX494+BY494+BZ494</f>
        <v>30000</v>
      </c>
      <c r="BW494" s="433">
        <f>BW496</f>
        <v>0</v>
      </c>
      <c r="BX494" s="433">
        <f>BX496</f>
        <v>30000</v>
      </c>
      <c r="BY494" s="315"/>
      <c r="BZ494" s="315"/>
      <c r="CA494" s="338">
        <f t="shared" si="302"/>
        <v>0</v>
      </c>
      <c r="CB494" s="182"/>
      <c r="CC494" s="259"/>
      <c r="CD494" s="259"/>
      <c r="CE494" s="526">
        <f t="shared" si="323"/>
        <v>30000</v>
      </c>
      <c r="CF494" s="182">
        <f t="shared" si="300"/>
        <v>0</v>
      </c>
      <c r="CG494" s="526">
        <f>CG496</f>
        <v>30000</v>
      </c>
      <c r="CH494" s="259">
        <f t="shared" si="301"/>
        <v>0</v>
      </c>
      <c r="CI494" s="259"/>
      <c r="CJ494" s="482"/>
      <c r="CK494" s="112">
        <f>CL494+CM494+CN494+CO494</f>
        <v>30000</v>
      </c>
      <c r="CL494" s="482">
        <f>CL496</f>
        <v>0</v>
      </c>
      <c r="CM494" s="482">
        <f>CM496</f>
        <v>30000</v>
      </c>
      <c r="CN494" s="315"/>
      <c r="CO494" s="315"/>
    </row>
    <row r="495" spans="2:93" s="52" customFormat="1" ht="45.75" hidden="1" customHeight="1" x14ac:dyDescent="0.25">
      <c r="B495" s="206"/>
      <c r="C495" s="111" t="s">
        <v>31</v>
      </c>
      <c r="D495" s="193">
        <f>E495+F495+G495+H495</f>
        <v>0</v>
      </c>
      <c r="E495" s="182">
        <f>E496</f>
        <v>0</v>
      </c>
      <c r="F495" s="182"/>
      <c r="G495" s="247"/>
      <c r="H495" s="247"/>
      <c r="I495" s="193">
        <f t="shared" si="294"/>
        <v>0</v>
      </c>
      <c r="J495" s="569" t="e">
        <f t="shared" si="295"/>
        <v>#DIV/0!</v>
      </c>
      <c r="K495" s="33"/>
      <c r="L495" s="569"/>
      <c r="M495" s="193"/>
      <c r="N495" s="569" t="e">
        <f t="shared" si="308"/>
        <v>#DIV/0!</v>
      </c>
      <c r="O495" s="33"/>
      <c r="P495" s="33"/>
      <c r="Q495" s="33"/>
      <c r="R495" s="33"/>
      <c r="S495" s="193"/>
      <c r="T495" s="33"/>
      <c r="U495" s="581">
        <f>U496</f>
        <v>0</v>
      </c>
      <c r="V495" s="629" t="e">
        <f t="shared" si="310"/>
        <v>#DIV/0!</v>
      </c>
      <c r="W495" s="193"/>
      <c r="X495" s="629" t="e">
        <f t="shared" si="304"/>
        <v>#DIV/0!</v>
      </c>
      <c r="Y495" s="33"/>
      <c r="Z495" s="629"/>
      <c r="AA495" s="33"/>
      <c r="AB495" s="33"/>
      <c r="AC495" s="193">
        <f t="shared" si="315"/>
        <v>0</v>
      </c>
      <c r="AD495" s="575" t="e">
        <f t="shared" si="316"/>
        <v>#DIV/0!</v>
      </c>
      <c r="AE495" s="581">
        <f>AE496</f>
        <v>0</v>
      </c>
      <c r="AF495" s="622"/>
      <c r="AG495" s="193"/>
      <c r="AH495" s="622" t="e">
        <f t="shared" si="305"/>
        <v>#DIV/0!</v>
      </c>
      <c r="AI495" s="33"/>
      <c r="AJ495" s="33"/>
      <c r="AK495" s="193"/>
      <c r="AL495" s="33"/>
      <c r="AM495" s="33"/>
      <c r="AN495" s="33"/>
      <c r="AO495" s="33"/>
      <c r="AP495" s="33"/>
      <c r="AQ495" s="33"/>
      <c r="AR495" s="33"/>
      <c r="AS495" s="33"/>
      <c r="AT495" s="33"/>
      <c r="AU495" s="112">
        <f t="shared" si="296"/>
        <v>0</v>
      </c>
      <c r="AV495" s="112">
        <f>AW495+AX495+AY495+AZ495</f>
        <v>0</v>
      </c>
      <c r="AW495" s="482">
        <f>AW496</f>
        <v>0</v>
      </c>
      <c r="AX495" s="482"/>
      <c r="AY495" s="33"/>
      <c r="AZ495" s="33"/>
      <c r="BA495" s="433">
        <f>BB495+BC495+BD495</f>
        <v>0</v>
      </c>
      <c r="BB495" s="33"/>
      <c r="BC495" s="33"/>
      <c r="BD495" s="33"/>
      <c r="BE495" s="526">
        <f t="shared" si="324"/>
        <v>0</v>
      </c>
      <c r="BF495" s="433">
        <f t="shared" si="306"/>
        <v>0</v>
      </c>
      <c r="BG495" s="33"/>
      <c r="BH495" s="33"/>
      <c r="BI495" s="112">
        <f>BJ495+BK495+BL495+BM495</f>
        <v>30000</v>
      </c>
      <c r="BJ495" s="482">
        <f>BJ496</f>
        <v>0</v>
      </c>
      <c r="BK495" s="482">
        <f>BK496</f>
        <v>30000</v>
      </c>
      <c r="BL495" s="33"/>
      <c r="BM495" s="33"/>
      <c r="BN495" s="433">
        <f>BN496</f>
        <v>-30000</v>
      </c>
      <c r="BO495" s="112">
        <f>BP495+BQ495+BR495+BS495</f>
        <v>0</v>
      </c>
      <c r="BP495" s="482">
        <f>BP496</f>
        <v>0</v>
      </c>
      <c r="BQ495" s="482">
        <f>BQ496</f>
        <v>0</v>
      </c>
      <c r="BR495" s="33"/>
      <c r="BS495" s="33"/>
      <c r="BT495" s="33">
        <f>BL495</f>
        <v>0</v>
      </c>
      <c r="BU495" s="33"/>
      <c r="BV495" s="112">
        <f>BW495+BX495+BY495+BZ495</f>
        <v>30000</v>
      </c>
      <c r="BW495" s="433">
        <f>BW496</f>
        <v>0</v>
      </c>
      <c r="BX495" s="433">
        <f>BX496</f>
        <v>30000</v>
      </c>
      <c r="BY495" s="33"/>
      <c r="BZ495" s="33"/>
      <c r="CA495" s="342">
        <f t="shared" si="302"/>
        <v>0</v>
      </c>
      <c r="CB495" s="182"/>
      <c r="CC495" s="247"/>
      <c r="CD495" s="247"/>
      <c r="CE495" s="526">
        <f t="shared" si="323"/>
        <v>30000</v>
      </c>
      <c r="CF495" s="182">
        <f t="shared" si="300"/>
        <v>0</v>
      </c>
      <c r="CG495" s="526">
        <f>CG496</f>
        <v>30000</v>
      </c>
      <c r="CH495" s="247">
        <f t="shared" si="301"/>
        <v>0</v>
      </c>
      <c r="CI495" s="247"/>
      <c r="CJ495" s="482"/>
      <c r="CK495" s="112">
        <f>CL495+CM495+CN495+CO495</f>
        <v>30000</v>
      </c>
      <c r="CL495" s="482">
        <f>CL496</f>
        <v>0</v>
      </c>
      <c r="CM495" s="482">
        <f>CM496</f>
        <v>30000</v>
      </c>
      <c r="CN495" s="33"/>
      <c r="CO495" s="33"/>
    </row>
    <row r="496" spans="2:93" s="39" customFormat="1" ht="22.5" hidden="1" customHeight="1" x14ac:dyDescent="0.25">
      <c r="B496" s="209"/>
      <c r="C496" s="124" t="s">
        <v>39</v>
      </c>
      <c r="D496" s="182">
        <f>E496</f>
        <v>0</v>
      </c>
      <c r="E496" s="188">
        <v>0</v>
      </c>
      <c r="F496" s="188"/>
      <c r="G496" s="189"/>
      <c r="H496" s="189"/>
      <c r="I496" s="182">
        <f t="shared" ref="I496:I530" si="325">M496</f>
        <v>0</v>
      </c>
      <c r="J496" s="569" t="e">
        <f t="shared" ref="J496:J530" si="326">I496/D496</f>
        <v>#DIV/0!</v>
      </c>
      <c r="K496" s="37"/>
      <c r="L496" s="569"/>
      <c r="M496" s="182"/>
      <c r="N496" s="569" t="e">
        <f t="shared" si="308"/>
        <v>#DIV/0!</v>
      </c>
      <c r="O496" s="37"/>
      <c r="P496" s="37"/>
      <c r="Q496" s="37"/>
      <c r="R496" s="37"/>
      <c r="S496" s="182"/>
      <c r="T496" s="37"/>
      <c r="U496" s="130">
        <v>0</v>
      </c>
      <c r="V496" s="629" t="e">
        <f t="shared" si="310"/>
        <v>#DIV/0!</v>
      </c>
      <c r="W496" s="182"/>
      <c r="X496" s="629" t="e">
        <f t="shared" si="304"/>
        <v>#DIV/0!</v>
      </c>
      <c r="Y496" s="37"/>
      <c r="Z496" s="629"/>
      <c r="AA496" s="37"/>
      <c r="AB496" s="37"/>
      <c r="AC496" s="182">
        <f t="shared" si="315"/>
        <v>0</v>
      </c>
      <c r="AD496" s="575" t="e">
        <f t="shared" si="316"/>
        <v>#DIV/0!</v>
      </c>
      <c r="AE496" s="130">
        <v>0</v>
      </c>
      <c r="AF496" s="622"/>
      <c r="AG496" s="182"/>
      <c r="AH496" s="622" t="e">
        <f t="shared" si="305"/>
        <v>#DIV/0!</v>
      </c>
      <c r="AI496" s="37"/>
      <c r="AJ496" s="37"/>
      <c r="AK496" s="182"/>
      <c r="AL496" s="37"/>
      <c r="AM496" s="37"/>
      <c r="AN496" s="37"/>
      <c r="AO496" s="37"/>
      <c r="AP496" s="37"/>
      <c r="AQ496" s="37"/>
      <c r="AR496" s="37"/>
      <c r="AS496" s="37"/>
      <c r="AT496" s="37"/>
      <c r="AU496" s="112">
        <f t="shared" ref="AU496:AU520" si="327">AX496-F496</f>
        <v>0</v>
      </c>
      <c r="AV496" s="559">
        <f>AW496</f>
        <v>0</v>
      </c>
      <c r="AW496" s="130">
        <v>0</v>
      </c>
      <c r="AX496" s="130"/>
      <c r="AY496" s="37"/>
      <c r="AZ496" s="37"/>
      <c r="BA496" s="102">
        <f t="shared" ref="BA496:BA600" si="328">BB496+BC496+BD496</f>
        <v>0</v>
      </c>
      <c r="BB496" s="37"/>
      <c r="BC496" s="37"/>
      <c r="BD496" s="37"/>
      <c r="BE496" s="130">
        <f t="shared" si="324"/>
        <v>0</v>
      </c>
      <c r="BF496" s="130">
        <f t="shared" si="306"/>
        <v>0</v>
      </c>
      <c r="BG496" s="37"/>
      <c r="BH496" s="37"/>
      <c r="BI496" s="130">
        <f>BJ496+BK496</f>
        <v>30000</v>
      </c>
      <c r="BJ496" s="130">
        <v>0</v>
      </c>
      <c r="BK496" s="130">
        <v>30000</v>
      </c>
      <c r="BL496" s="37"/>
      <c r="BM496" s="37"/>
      <c r="BN496" s="130">
        <f>BQ496-BK496</f>
        <v>-30000</v>
      </c>
      <c r="BO496" s="130">
        <f>BP496+BQ496</f>
        <v>0</v>
      </c>
      <c r="BP496" s="130">
        <v>0</v>
      </c>
      <c r="BQ496" s="130">
        <v>0</v>
      </c>
      <c r="BR496" s="37"/>
      <c r="BS496" s="37"/>
      <c r="BT496" s="37">
        <f>BL496</f>
        <v>0</v>
      </c>
      <c r="BU496" s="37"/>
      <c r="BV496" s="130">
        <f>BW496+BX496</f>
        <v>30000</v>
      </c>
      <c r="BW496" s="130">
        <v>0</v>
      </c>
      <c r="BX496" s="130">
        <v>30000</v>
      </c>
      <c r="BY496" s="37"/>
      <c r="BZ496" s="37"/>
      <c r="CA496" s="130">
        <f t="shared" si="302"/>
        <v>0</v>
      </c>
      <c r="CB496" s="188"/>
      <c r="CC496" s="189"/>
      <c r="CD496" s="189"/>
      <c r="CE496" s="526">
        <f t="shared" si="323"/>
        <v>30000</v>
      </c>
      <c r="CF496" s="188">
        <f t="shared" si="300"/>
        <v>0</v>
      </c>
      <c r="CG496" s="130">
        <v>30000</v>
      </c>
      <c r="CH496" s="189">
        <f t="shared" si="301"/>
        <v>0</v>
      </c>
      <c r="CI496" s="189"/>
      <c r="CJ496" s="130"/>
      <c r="CK496" s="130">
        <f>CL496+CM496</f>
        <v>30000</v>
      </c>
      <c r="CL496" s="130">
        <v>0</v>
      </c>
      <c r="CM496" s="130">
        <v>30000</v>
      </c>
      <c r="CN496" s="37"/>
      <c r="CO496" s="37"/>
    </row>
    <row r="497" spans="2:93" s="39" customFormat="1" ht="149.25" customHeight="1" x14ac:dyDescent="0.25">
      <c r="B497" s="344" t="s">
        <v>200</v>
      </c>
      <c r="C497" s="138" t="s">
        <v>307</v>
      </c>
      <c r="D497" s="193">
        <f>E497+F497+G497+H497</f>
        <v>5500</v>
      </c>
      <c r="E497" s="182">
        <f>E500</f>
        <v>0</v>
      </c>
      <c r="F497" s="182">
        <f>F498</f>
        <v>5500</v>
      </c>
      <c r="G497" s="189"/>
      <c r="H497" s="189"/>
      <c r="I497" s="193">
        <f t="shared" si="325"/>
        <v>4772.4992300000004</v>
      </c>
      <c r="J497" s="569">
        <f t="shared" si="326"/>
        <v>0.86772713272727275</v>
      </c>
      <c r="K497" s="37"/>
      <c r="L497" s="569"/>
      <c r="M497" s="193">
        <f>M498</f>
        <v>4772.4992300000004</v>
      </c>
      <c r="N497" s="569">
        <f t="shared" si="308"/>
        <v>0.86772713272727275</v>
      </c>
      <c r="O497" s="37"/>
      <c r="P497" s="37"/>
      <c r="Q497" s="37"/>
      <c r="R497" s="37"/>
      <c r="S497" s="193"/>
      <c r="T497" s="37"/>
      <c r="U497" s="581"/>
      <c r="V497" s="629"/>
      <c r="W497" s="193"/>
      <c r="X497" s="629"/>
      <c r="Y497" s="37"/>
      <c r="Z497" s="629"/>
      <c r="AA497" s="37"/>
      <c r="AB497" s="37"/>
      <c r="AC497" s="193">
        <f t="shared" si="315"/>
        <v>4772.4992300000004</v>
      </c>
      <c r="AD497" s="575">
        <f t="shared" si="316"/>
        <v>0.86772713272727275</v>
      </c>
      <c r="AE497" s="581"/>
      <c r="AF497" s="622"/>
      <c r="AG497" s="193">
        <f>AG498</f>
        <v>4772.4992300000004</v>
      </c>
      <c r="AH497" s="622">
        <f t="shared" si="305"/>
        <v>0.86772713272727275</v>
      </c>
      <c r="AI497" s="37"/>
      <c r="AJ497" s="37"/>
      <c r="AK497" s="193"/>
      <c r="AL497" s="37"/>
      <c r="AM497" s="37"/>
      <c r="AN497" s="37"/>
      <c r="AO497" s="37"/>
      <c r="AP497" s="37"/>
      <c r="AQ497" s="37"/>
      <c r="AR497" s="37"/>
      <c r="AS497" s="37"/>
      <c r="AT497" s="37"/>
      <c r="AU497" s="112">
        <f t="shared" si="327"/>
        <v>30720.503599999996</v>
      </c>
      <c r="AV497" s="112">
        <f>AW497+AX497+AY497+AZ497</f>
        <v>36220.503599999996</v>
      </c>
      <c r="AW497" s="482">
        <f>AW500</f>
        <v>0</v>
      </c>
      <c r="AX497" s="482">
        <f>AX498</f>
        <v>36220.503599999996</v>
      </c>
      <c r="AY497" s="37"/>
      <c r="AZ497" s="37"/>
      <c r="BA497" s="102"/>
      <c r="BB497" s="37"/>
      <c r="BC497" s="37"/>
      <c r="BD497" s="37"/>
      <c r="BE497" s="130"/>
      <c r="BF497" s="130"/>
      <c r="BG497" s="37"/>
      <c r="BH497" s="37"/>
      <c r="BI497" s="112">
        <f>BJ497+BK497+BL497+BM497</f>
        <v>170000</v>
      </c>
      <c r="BJ497" s="482">
        <f>BJ500</f>
        <v>0</v>
      </c>
      <c r="BK497" s="482">
        <f>BK500</f>
        <v>170000</v>
      </c>
      <c r="BL497" s="37"/>
      <c r="BM497" s="37"/>
      <c r="BN497" s="130"/>
      <c r="BO497" s="112">
        <f>BP497+BQ497+BR497+BS497</f>
        <v>170000</v>
      </c>
      <c r="BP497" s="482">
        <f>BP500</f>
        <v>0</v>
      </c>
      <c r="BQ497" s="482">
        <f>BQ500</f>
        <v>170000</v>
      </c>
      <c r="BR497" s="37"/>
      <c r="BS497" s="37"/>
      <c r="BT497" s="37"/>
      <c r="BU497" s="37"/>
      <c r="BV497" s="112">
        <f>BW497+BX497+BY497+BZ497</f>
        <v>500000</v>
      </c>
      <c r="BW497" s="433">
        <f>BW500</f>
        <v>0</v>
      </c>
      <c r="BX497" s="433">
        <f>BX500</f>
        <v>500000</v>
      </c>
      <c r="BY497" s="37"/>
      <c r="BZ497" s="37"/>
      <c r="CA497" s="130"/>
      <c r="CB497" s="188"/>
      <c r="CC497" s="189"/>
      <c r="CD497" s="189"/>
      <c r="CE497" s="526">
        <f t="shared" si="323"/>
        <v>500000</v>
      </c>
      <c r="CF497" s="188"/>
      <c r="CG497" s="540">
        <f>CG500</f>
        <v>500000</v>
      </c>
      <c r="CH497" s="189"/>
      <c r="CI497" s="189"/>
      <c r="CJ497" s="130"/>
      <c r="CK497" s="112">
        <f>CL497+CM497+CN497+CO497</f>
        <v>500000</v>
      </c>
      <c r="CL497" s="482">
        <f>CL500</f>
        <v>0</v>
      </c>
      <c r="CM497" s="482">
        <f>CM500</f>
        <v>500000</v>
      </c>
      <c r="CN497" s="37"/>
      <c r="CO497" s="37"/>
    </row>
    <row r="498" spans="2:93" s="52" customFormat="1" ht="45.75" hidden="1" customHeight="1" x14ac:dyDescent="0.25">
      <c r="B498" s="206"/>
      <c r="C498" s="111" t="s">
        <v>31</v>
      </c>
      <c r="D498" s="193">
        <f>E498+F498+G498+H498</f>
        <v>5500</v>
      </c>
      <c r="E498" s="182">
        <f>E500</f>
        <v>0</v>
      </c>
      <c r="F498" s="182">
        <f>F499+F500</f>
        <v>5500</v>
      </c>
      <c r="G498" s="247"/>
      <c r="H498" s="247"/>
      <c r="I498" s="193">
        <f t="shared" si="325"/>
        <v>4772.4992300000004</v>
      </c>
      <c r="J498" s="569">
        <f t="shared" si="326"/>
        <v>0.86772713272727275</v>
      </c>
      <c r="K498" s="33"/>
      <c r="L498" s="569"/>
      <c r="M498" s="193">
        <f>M499+M500</f>
        <v>4772.4992300000004</v>
      </c>
      <c r="N498" s="569"/>
      <c r="O498" s="33"/>
      <c r="P498" s="33"/>
      <c r="Q498" s="33"/>
      <c r="R498" s="33"/>
      <c r="S498" s="193"/>
      <c r="T498" s="33"/>
      <c r="U498" s="581"/>
      <c r="V498" s="629"/>
      <c r="W498" s="193"/>
      <c r="X498" s="629"/>
      <c r="Y498" s="33"/>
      <c r="Z498" s="629"/>
      <c r="AA498" s="33"/>
      <c r="AB498" s="33"/>
      <c r="AC498" s="193">
        <f t="shared" si="315"/>
        <v>4772.4992300000004</v>
      </c>
      <c r="AD498" s="575">
        <f t="shared" si="316"/>
        <v>0.86772713272727275</v>
      </c>
      <c r="AE498" s="581"/>
      <c r="AF498" s="622"/>
      <c r="AG498" s="193">
        <f>AG499</f>
        <v>4772.4992300000004</v>
      </c>
      <c r="AH498" s="622">
        <f t="shared" si="305"/>
        <v>0.86772713272727275</v>
      </c>
      <c r="AI498" s="33"/>
      <c r="AJ498" s="33"/>
      <c r="AK498" s="193"/>
      <c r="AL498" s="33"/>
      <c r="AM498" s="33"/>
      <c r="AN498" s="33"/>
      <c r="AO498" s="33"/>
      <c r="AP498" s="33"/>
      <c r="AQ498" s="33"/>
      <c r="AR498" s="33"/>
      <c r="AS498" s="33"/>
      <c r="AT498" s="33"/>
      <c r="AU498" s="112">
        <f t="shared" si="327"/>
        <v>30720.503599999996</v>
      </c>
      <c r="AV498" s="112">
        <f>AW498+AX498+AY498+AZ498</f>
        <v>36220.503599999996</v>
      </c>
      <c r="AW498" s="482">
        <f>AW500</f>
        <v>0</v>
      </c>
      <c r="AX498" s="482">
        <f>AX499+AX500</f>
        <v>36220.503599999996</v>
      </c>
      <c r="AY498" s="33"/>
      <c r="AZ498" s="33"/>
      <c r="BA498" s="433">
        <f>BB498+BC498+BD498</f>
        <v>0</v>
      </c>
      <c r="BB498" s="33"/>
      <c r="BC498" s="33"/>
      <c r="BD498" s="33"/>
      <c r="BE498" s="526">
        <f>BF498+BG498+BH498</f>
        <v>0</v>
      </c>
      <c r="BF498" s="433">
        <f>E498</f>
        <v>0</v>
      </c>
      <c r="BG498" s="33"/>
      <c r="BH498" s="33"/>
      <c r="BI498" s="112">
        <f>BJ498+BK498+BL498+BM498</f>
        <v>170000</v>
      </c>
      <c r="BJ498" s="482">
        <f>BJ500</f>
        <v>0</v>
      </c>
      <c r="BK498" s="482">
        <f>BK500</f>
        <v>170000</v>
      </c>
      <c r="BL498" s="33"/>
      <c r="BM498" s="33"/>
      <c r="BN498" s="433">
        <f>BO498+BP498+BQ498</f>
        <v>340000</v>
      </c>
      <c r="BO498" s="112">
        <f>BP498+BQ498+BR498+BS498</f>
        <v>170000</v>
      </c>
      <c r="BP498" s="482">
        <f>BP500</f>
        <v>0</v>
      </c>
      <c r="BQ498" s="482">
        <f>BQ500</f>
        <v>170000</v>
      </c>
      <c r="BR498" s="33"/>
      <c r="BS498" s="33"/>
      <c r="BT498" s="33">
        <f>BL498</f>
        <v>0</v>
      </c>
      <c r="BU498" s="33"/>
      <c r="BV498" s="112">
        <f>BW498+BX498+BY498+BZ498</f>
        <v>500000</v>
      </c>
      <c r="BW498" s="433">
        <f>BW500</f>
        <v>0</v>
      </c>
      <c r="BX498" s="433">
        <f>BX500</f>
        <v>500000</v>
      </c>
      <c r="BY498" s="33"/>
      <c r="BZ498" s="33"/>
      <c r="CA498" s="342">
        <f>CB498+CC498+CD498</f>
        <v>0</v>
      </c>
      <c r="CB498" s="182"/>
      <c r="CC498" s="247"/>
      <c r="CD498" s="247"/>
      <c r="CE498" s="342">
        <f>CG498</f>
        <v>500000</v>
      </c>
      <c r="CF498" s="182">
        <f>BW498</f>
        <v>0</v>
      </c>
      <c r="CG498" s="540">
        <f>CG500</f>
        <v>500000</v>
      </c>
      <c r="CH498" s="247">
        <f>BY498</f>
        <v>0</v>
      </c>
      <c r="CI498" s="247"/>
      <c r="CJ498" s="482"/>
      <c r="CK498" s="112">
        <f>CL498+CM498+CN498+CO498</f>
        <v>500000</v>
      </c>
      <c r="CL498" s="482">
        <f>CL500</f>
        <v>0</v>
      </c>
      <c r="CM498" s="482">
        <f>CM500</f>
        <v>500000</v>
      </c>
      <c r="CN498" s="33"/>
      <c r="CO498" s="33"/>
    </row>
    <row r="499" spans="2:93" s="52" customFormat="1" ht="45.75" hidden="1" customHeight="1" x14ac:dyDescent="0.25">
      <c r="B499" s="206"/>
      <c r="C499" s="124" t="s">
        <v>40</v>
      </c>
      <c r="D499" s="188">
        <f>F499</f>
        <v>5500</v>
      </c>
      <c r="E499" s="182"/>
      <c r="F499" s="123">
        <v>5500</v>
      </c>
      <c r="G499" s="247"/>
      <c r="H499" s="247"/>
      <c r="I499" s="188">
        <f t="shared" si="325"/>
        <v>4772.4992300000004</v>
      </c>
      <c r="J499" s="569">
        <f t="shared" si="326"/>
        <v>0.86772713272727275</v>
      </c>
      <c r="K499" s="33"/>
      <c r="L499" s="569"/>
      <c r="M499" s="188">
        <v>4772.4992300000004</v>
      </c>
      <c r="N499" s="569"/>
      <c r="O499" s="33"/>
      <c r="P499" s="33"/>
      <c r="Q499" s="33"/>
      <c r="R499" s="33"/>
      <c r="S499" s="188"/>
      <c r="T499" s="33"/>
      <c r="U499" s="581"/>
      <c r="V499" s="629"/>
      <c r="W499" s="188"/>
      <c r="X499" s="629"/>
      <c r="Y499" s="33"/>
      <c r="Z499" s="629"/>
      <c r="AA499" s="33"/>
      <c r="AB499" s="33"/>
      <c r="AC499" s="188">
        <f t="shared" si="315"/>
        <v>4772.4992300000004</v>
      </c>
      <c r="AD499" s="575">
        <f t="shared" si="316"/>
        <v>0.86772713272727275</v>
      </c>
      <c r="AE499" s="581"/>
      <c r="AF499" s="622"/>
      <c r="AG499" s="188">
        <v>4772.4992300000004</v>
      </c>
      <c r="AH499" s="622">
        <f t="shared" si="305"/>
        <v>0.86772713272727275</v>
      </c>
      <c r="AI499" s="33"/>
      <c r="AJ499" s="33"/>
      <c r="AK499" s="188"/>
      <c r="AL499" s="33"/>
      <c r="AM499" s="33"/>
      <c r="AN499" s="33"/>
      <c r="AO499" s="33"/>
      <c r="AP499" s="33"/>
      <c r="AQ499" s="33"/>
      <c r="AR499" s="33"/>
      <c r="AS499" s="33"/>
      <c r="AT499" s="33"/>
      <c r="AU499" s="112">
        <f t="shared" si="327"/>
        <v>30720.503599999996</v>
      </c>
      <c r="AV499" s="130">
        <f>AX499</f>
        <v>36220.503599999996</v>
      </c>
      <c r="AW499" s="482"/>
      <c r="AX499" s="120">
        <v>36220.503599999996</v>
      </c>
      <c r="AY499" s="33"/>
      <c r="AZ499" s="33"/>
      <c r="BA499" s="433"/>
      <c r="BB499" s="33"/>
      <c r="BC499" s="33"/>
      <c r="BD499" s="33"/>
      <c r="BE499" s="526"/>
      <c r="BF499" s="433"/>
      <c r="BG499" s="33"/>
      <c r="BH499" s="33"/>
      <c r="BI499" s="112"/>
      <c r="BJ499" s="482"/>
      <c r="BK499" s="482"/>
      <c r="BL499" s="33"/>
      <c r="BM499" s="33"/>
      <c r="BN499" s="433"/>
      <c r="BO499" s="112"/>
      <c r="BP499" s="482"/>
      <c r="BQ499" s="482"/>
      <c r="BR499" s="33"/>
      <c r="BS499" s="33"/>
      <c r="BT499" s="33"/>
      <c r="BU499" s="33"/>
      <c r="BV499" s="112"/>
      <c r="BW499" s="433"/>
      <c r="BX499" s="433"/>
      <c r="BY499" s="33"/>
      <c r="BZ499" s="33"/>
      <c r="CA499" s="430"/>
      <c r="CB499" s="182"/>
      <c r="CC499" s="247"/>
      <c r="CD499" s="247"/>
      <c r="CE499" s="540">
        <f>CG499</f>
        <v>0</v>
      </c>
      <c r="CF499" s="182"/>
      <c r="CG499" s="540"/>
      <c r="CH499" s="247"/>
      <c r="CI499" s="247"/>
      <c r="CJ499" s="482"/>
      <c r="CK499" s="112"/>
      <c r="CL499" s="482"/>
      <c r="CM499" s="482"/>
      <c r="CN499" s="33"/>
      <c r="CO499" s="33"/>
    </row>
    <row r="500" spans="2:93" s="39" customFormat="1" ht="32.25" hidden="1" customHeight="1" x14ac:dyDescent="0.25">
      <c r="B500" s="209"/>
      <c r="C500" s="124" t="s">
        <v>39</v>
      </c>
      <c r="D500" s="188">
        <f>E500+F500</f>
        <v>0</v>
      </c>
      <c r="E500" s="188">
        <v>0</v>
      </c>
      <c r="F500" s="188">
        <v>0</v>
      </c>
      <c r="G500" s="189"/>
      <c r="H500" s="189"/>
      <c r="I500" s="188">
        <f t="shared" si="325"/>
        <v>0</v>
      </c>
      <c r="J500" s="569" t="e">
        <f t="shared" si="326"/>
        <v>#DIV/0!</v>
      </c>
      <c r="K500" s="37"/>
      <c r="L500" s="569"/>
      <c r="M500" s="188">
        <v>0</v>
      </c>
      <c r="N500" s="569"/>
      <c r="O500" s="37"/>
      <c r="P500" s="37"/>
      <c r="Q500" s="37"/>
      <c r="R500" s="37"/>
      <c r="S500" s="188"/>
      <c r="T500" s="37"/>
      <c r="U500" s="130"/>
      <c r="V500" s="629"/>
      <c r="W500" s="188"/>
      <c r="X500" s="629"/>
      <c r="Y500" s="37"/>
      <c r="Z500" s="629"/>
      <c r="AA500" s="37"/>
      <c r="AB500" s="37"/>
      <c r="AC500" s="188">
        <f t="shared" si="315"/>
        <v>0</v>
      </c>
      <c r="AD500" s="575" t="e">
        <f t="shared" si="316"/>
        <v>#DIV/0!</v>
      </c>
      <c r="AE500" s="130"/>
      <c r="AF500" s="622"/>
      <c r="AG500" s="188"/>
      <c r="AH500" s="622" t="e">
        <f t="shared" si="305"/>
        <v>#DIV/0!</v>
      </c>
      <c r="AI500" s="37"/>
      <c r="AJ500" s="37"/>
      <c r="AK500" s="188"/>
      <c r="AL500" s="37"/>
      <c r="AM500" s="37"/>
      <c r="AN500" s="37"/>
      <c r="AO500" s="37"/>
      <c r="AP500" s="37"/>
      <c r="AQ500" s="37"/>
      <c r="AR500" s="37"/>
      <c r="AS500" s="37"/>
      <c r="AT500" s="37"/>
      <c r="AU500" s="112">
        <f t="shared" si="327"/>
        <v>0</v>
      </c>
      <c r="AV500" s="130">
        <f>AW500+AX500</f>
        <v>0</v>
      </c>
      <c r="AW500" s="130">
        <v>0</v>
      </c>
      <c r="AX500" s="130">
        <v>0</v>
      </c>
      <c r="AY500" s="37"/>
      <c r="AZ500" s="37"/>
      <c r="BA500" s="102"/>
      <c r="BB500" s="37"/>
      <c r="BC500" s="37"/>
      <c r="BD500" s="37"/>
      <c r="BE500" s="130"/>
      <c r="BF500" s="130"/>
      <c r="BG500" s="37"/>
      <c r="BH500" s="37"/>
      <c r="BI500" s="130">
        <f>BJ500+BK500</f>
        <v>170000</v>
      </c>
      <c r="BJ500" s="130">
        <v>0</v>
      </c>
      <c r="BK500" s="130">
        <v>170000</v>
      </c>
      <c r="BL500" s="37"/>
      <c r="BM500" s="37"/>
      <c r="BN500" s="130"/>
      <c r="BO500" s="130">
        <f>BP500+BQ500</f>
        <v>170000</v>
      </c>
      <c r="BP500" s="130">
        <v>0</v>
      </c>
      <c r="BQ500" s="130">
        <v>170000</v>
      </c>
      <c r="BR500" s="37"/>
      <c r="BS500" s="37"/>
      <c r="BT500" s="37"/>
      <c r="BU500" s="37"/>
      <c r="BV500" s="130">
        <f>BW500+BX500</f>
        <v>500000</v>
      </c>
      <c r="BW500" s="130">
        <v>0</v>
      </c>
      <c r="BX500" s="130">
        <v>500000</v>
      </c>
      <c r="BY500" s="37"/>
      <c r="BZ500" s="37"/>
      <c r="CA500" s="130"/>
      <c r="CB500" s="188"/>
      <c r="CC500" s="189"/>
      <c r="CD500" s="189"/>
      <c r="CE500" s="540">
        <f>CG500</f>
        <v>500000</v>
      </c>
      <c r="CF500" s="188"/>
      <c r="CG500" s="130">
        <v>500000</v>
      </c>
      <c r="CH500" s="189"/>
      <c r="CI500" s="189"/>
      <c r="CJ500" s="130"/>
      <c r="CK500" s="130">
        <f>CL500+CM500</f>
        <v>500000</v>
      </c>
      <c r="CL500" s="130">
        <v>0</v>
      </c>
      <c r="CM500" s="130">
        <v>500000</v>
      </c>
      <c r="CN500" s="37"/>
      <c r="CO500" s="37"/>
    </row>
    <row r="501" spans="2:93" s="39" customFormat="1" ht="80.25" hidden="1" customHeight="1" x14ac:dyDescent="0.25">
      <c r="B501" s="527" t="s">
        <v>423</v>
      </c>
      <c r="C501" s="138" t="s">
        <v>241</v>
      </c>
      <c r="D501" s="188">
        <v>0</v>
      </c>
      <c r="E501" s="188">
        <v>0</v>
      </c>
      <c r="F501" s="188">
        <v>0</v>
      </c>
      <c r="G501" s="189"/>
      <c r="H501" s="189"/>
      <c r="I501" s="188">
        <f t="shared" si="325"/>
        <v>0</v>
      </c>
      <c r="J501" s="569" t="e">
        <f t="shared" si="326"/>
        <v>#DIV/0!</v>
      </c>
      <c r="K501" s="37"/>
      <c r="L501" s="569"/>
      <c r="M501" s="188">
        <v>0</v>
      </c>
      <c r="N501" s="569"/>
      <c r="O501" s="37"/>
      <c r="P501" s="37"/>
      <c r="Q501" s="37"/>
      <c r="R501" s="37"/>
      <c r="S501" s="188"/>
      <c r="T501" s="37"/>
      <c r="U501" s="130"/>
      <c r="V501" s="629"/>
      <c r="W501" s="188"/>
      <c r="X501" s="629"/>
      <c r="Y501" s="37"/>
      <c r="Z501" s="629"/>
      <c r="AA501" s="37"/>
      <c r="AB501" s="37"/>
      <c r="AC501" s="188">
        <f t="shared" si="315"/>
        <v>0</v>
      </c>
      <c r="AD501" s="575" t="e">
        <f t="shared" si="316"/>
        <v>#DIV/0!</v>
      </c>
      <c r="AE501" s="130"/>
      <c r="AF501" s="622"/>
      <c r="AG501" s="188"/>
      <c r="AH501" s="622" t="e">
        <f t="shared" si="305"/>
        <v>#DIV/0!</v>
      </c>
      <c r="AI501" s="37"/>
      <c r="AJ501" s="37"/>
      <c r="AK501" s="188"/>
      <c r="AL501" s="37"/>
      <c r="AM501" s="37"/>
      <c r="AN501" s="37"/>
      <c r="AO501" s="37"/>
      <c r="AP501" s="37"/>
      <c r="AQ501" s="37"/>
      <c r="AR501" s="37"/>
      <c r="AS501" s="37"/>
      <c r="AT501" s="37"/>
      <c r="AU501" s="112">
        <f t="shared" si="327"/>
        <v>6154.6596300000001</v>
      </c>
      <c r="AV501" s="559">
        <f t="shared" ref="AV501:AV520" si="329">AX501</f>
        <v>6154.6596300000001</v>
      </c>
      <c r="AW501" s="130"/>
      <c r="AX501" s="526">
        <f>AX502</f>
        <v>6154.6596300000001</v>
      </c>
      <c r="AY501" s="37"/>
      <c r="AZ501" s="37"/>
      <c r="BA501" s="102"/>
      <c r="BB501" s="37"/>
      <c r="BC501" s="37"/>
      <c r="BD501" s="37"/>
      <c r="BE501" s="130"/>
      <c r="BF501" s="130"/>
      <c r="BG501" s="37"/>
      <c r="BH501" s="37"/>
      <c r="BI501" s="130"/>
      <c r="BJ501" s="130"/>
      <c r="BK501" s="130"/>
      <c r="BL501" s="37"/>
      <c r="BM501" s="37"/>
      <c r="BN501" s="130"/>
      <c r="BO501" s="130"/>
      <c r="BP501" s="130"/>
      <c r="BQ501" s="130"/>
      <c r="BR501" s="37"/>
      <c r="BS501" s="37"/>
      <c r="BT501" s="37"/>
      <c r="BU501" s="37"/>
      <c r="BV501" s="130"/>
      <c r="BW501" s="130"/>
      <c r="BX501" s="130"/>
      <c r="BY501" s="37"/>
      <c r="BZ501" s="37"/>
      <c r="CA501" s="130"/>
      <c r="CB501" s="188"/>
      <c r="CC501" s="189"/>
      <c r="CD501" s="189"/>
      <c r="CE501" s="130"/>
      <c r="CF501" s="188"/>
      <c r="CG501" s="188"/>
      <c r="CH501" s="189"/>
      <c r="CI501" s="189"/>
      <c r="CJ501" s="130"/>
      <c r="CK501" s="130"/>
      <c r="CL501" s="130"/>
      <c r="CM501" s="130"/>
      <c r="CN501" s="37"/>
      <c r="CO501" s="37"/>
    </row>
    <row r="502" spans="2:93" s="44" customFormat="1" ht="57" hidden="1" customHeight="1" x14ac:dyDescent="0.25">
      <c r="B502" s="527"/>
      <c r="C502" s="111" t="s">
        <v>31</v>
      </c>
      <c r="D502" s="661">
        <v>0</v>
      </c>
      <c r="E502" s="661">
        <v>0</v>
      </c>
      <c r="F502" s="661">
        <v>0</v>
      </c>
      <c r="G502" s="276"/>
      <c r="H502" s="276"/>
      <c r="I502" s="661">
        <f t="shared" si="325"/>
        <v>0</v>
      </c>
      <c r="J502" s="569" t="e">
        <f t="shared" si="326"/>
        <v>#DIV/0!</v>
      </c>
      <c r="K502" s="43"/>
      <c r="L502" s="569"/>
      <c r="M502" s="661">
        <v>0</v>
      </c>
      <c r="N502" s="569"/>
      <c r="O502" s="43"/>
      <c r="P502" s="43"/>
      <c r="Q502" s="43"/>
      <c r="R502" s="43"/>
      <c r="S502" s="661"/>
      <c r="T502" s="43"/>
      <c r="U502" s="128"/>
      <c r="V502" s="629"/>
      <c r="W502" s="661"/>
      <c r="X502" s="629"/>
      <c r="Y502" s="43"/>
      <c r="Z502" s="629"/>
      <c r="AA502" s="43"/>
      <c r="AB502" s="43"/>
      <c r="AC502" s="661">
        <f t="shared" si="315"/>
        <v>0</v>
      </c>
      <c r="AD502" s="575" t="e">
        <f t="shared" si="316"/>
        <v>#DIV/0!</v>
      </c>
      <c r="AE502" s="128"/>
      <c r="AF502" s="622"/>
      <c r="AG502" s="661"/>
      <c r="AH502" s="622" t="e">
        <f t="shared" si="305"/>
        <v>#DIV/0!</v>
      </c>
      <c r="AI502" s="43"/>
      <c r="AJ502" s="43"/>
      <c r="AK502" s="661"/>
      <c r="AL502" s="43"/>
      <c r="AM502" s="43"/>
      <c r="AN502" s="43"/>
      <c r="AO502" s="43"/>
      <c r="AP502" s="43"/>
      <c r="AQ502" s="43"/>
      <c r="AR502" s="43"/>
      <c r="AS502" s="43"/>
      <c r="AT502" s="43"/>
      <c r="AU502" s="112">
        <f t="shared" si="327"/>
        <v>6154.6596300000001</v>
      </c>
      <c r="AV502" s="559">
        <f t="shared" si="329"/>
        <v>6154.6596300000001</v>
      </c>
      <c r="AW502" s="128"/>
      <c r="AX502" s="526">
        <f>AX503+AX504</f>
        <v>6154.6596300000001</v>
      </c>
      <c r="AY502" s="43"/>
      <c r="AZ502" s="43"/>
      <c r="BA502" s="102"/>
      <c r="BB502" s="43"/>
      <c r="BC502" s="43"/>
      <c r="BD502" s="43"/>
      <c r="BE502" s="128"/>
      <c r="BF502" s="128"/>
      <c r="BG502" s="43"/>
      <c r="BH502" s="43"/>
      <c r="BI502" s="128"/>
      <c r="BJ502" s="128"/>
      <c r="BK502" s="128"/>
      <c r="BL502" s="43"/>
      <c r="BM502" s="43"/>
      <c r="BN502" s="128"/>
      <c r="BO502" s="128"/>
      <c r="BP502" s="128"/>
      <c r="BQ502" s="128"/>
      <c r="BR502" s="43"/>
      <c r="BS502" s="43"/>
      <c r="BT502" s="43"/>
      <c r="BU502" s="43"/>
      <c r="BV502" s="128"/>
      <c r="BW502" s="128"/>
      <c r="BX502" s="128"/>
      <c r="BY502" s="43"/>
      <c r="BZ502" s="43"/>
      <c r="CA502" s="128"/>
      <c r="CB502" s="524"/>
      <c r="CC502" s="276"/>
      <c r="CD502" s="276"/>
      <c r="CE502" s="128"/>
      <c r="CF502" s="524"/>
      <c r="CG502" s="524"/>
      <c r="CH502" s="276"/>
      <c r="CI502" s="276"/>
      <c r="CJ502" s="128"/>
      <c r="CK502" s="128"/>
      <c r="CL502" s="128"/>
      <c r="CM502" s="128"/>
      <c r="CN502" s="43"/>
      <c r="CO502" s="43"/>
    </row>
    <row r="503" spans="2:93" s="44" customFormat="1" ht="43.5" hidden="1" customHeight="1" x14ac:dyDescent="0.25">
      <c r="B503" s="527"/>
      <c r="C503" s="124" t="s">
        <v>39</v>
      </c>
      <c r="D503" s="661"/>
      <c r="E503" s="661"/>
      <c r="F503" s="661"/>
      <c r="G503" s="276"/>
      <c r="H503" s="276"/>
      <c r="I503" s="661">
        <f t="shared" si="325"/>
        <v>0</v>
      </c>
      <c r="J503" s="569" t="e">
        <f t="shared" si="326"/>
        <v>#DIV/0!</v>
      </c>
      <c r="K503" s="43"/>
      <c r="L503" s="569"/>
      <c r="M503" s="661"/>
      <c r="N503" s="569"/>
      <c r="O503" s="43"/>
      <c r="P503" s="43"/>
      <c r="Q503" s="43"/>
      <c r="R503" s="43"/>
      <c r="S503" s="661"/>
      <c r="T503" s="43"/>
      <c r="U503" s="128"/>
      <c r="V503" s="629"/>
      <c r="W503" s="661"/>
      <c r="X503" s="629"/>
      <c r="Y503" s="43"/>
      <c r="Z503" s="629"/>
      <c r="AA503" s="43"/>
      <c r="AB503" s="43"/>
      <c r="AC503" s="661">
        <f t="shared" si="315"/>
        <v>0</v>
      </c>
      <c r="AD503" s="575" t="e">
        <f t="shared" si="316"/>
        <v>#DIV/0!</v>
      </c>
      <c r="AE503" s="128"/>
      <c r="AF503" s="622"/>
      <c r="AG503" s="661"/>
      <c r="AH503" s="622" t="e">
        <f t="shared" si="305"/>
        <v>#DIV/0!</v>
      </c>
      <c r="AI503" s="43"/>
      <c r="AJ503" s="43"/>
      <c r="AK503" s="661"/>
      <c r="AL503" s="43"/>
      <c r="AM503" s="43"/>
      <c r="AN503" s="43"/>
      <c r="AO503" s="43"/>
      <c r="AP503" s="43"/>
      <c r="AQ503" s="43"/>
      <c r="AR503" s="43"/>
      <c r="AS503" s="43"/>
      <c r="AT503" s="43"/>
      <c r="AU503" s="112">
        <f t="shared" si="327"/>
        <v>5975.7784499999998</v>
      </c>
      <c r="AV503" s="130">
        <f t="shared" si="329"/>
        <v>5975.7784499999998</v>
      </c>
      <c r="AW503" s="128"/>
      <c r="AX503" s="130">
        <v>5975.7784499999998</v>
      </c>
      <c r="AY503" s="43"/>
      <c r="AZ503" s="43"/>
      <c r="BA503" s="102"/>
      <c r="BB503" s="43"/>
      <c r="BC503" s="43"/>
      <c r="BD503" s="43"/>
      <c r="BE503" s="128"/>
      <c r="BF503" s="128"/>
      <c r="BG503" s="43"/>
      <c r="BH503" s="43"/>
      <c r="BI503" s="128"/>
      <c r="BJ503" s="128"/>
      <c r="BK503" s="128"/>
      <c r="BL503" s="43"/>
      <c r="BM503" s="43"/>
      <c r="BN503" s="128"/>
      <c r="BO503" s="128"/>
      <c r="BP503" s="128"/>
      <c r="BQ503" s="128"/>
      <c r="BR503" s="43"/>
      <c r="BS503" s="43"/>
      <c r="BT503" s="43"/>
      <c r="BU503" s="43"/>
      <c r="BV503" s="128"/>
      <c r="BW503" s="128"/>
      <c r="BX503" s="128"/>
      <c r="BY503" s="43"/>
      <c r="BZ503" s="43"/>
      <c r="CA503" s="128"/>
      <c r="CB503" s="524"/>
      <c r="CC503" s="276"/>
      <c r="CD503" s="276"/>
      <c r="CE503" s="128"/>
      <c r="CF503" s="524"/>
      <c r="CG503" s="524"/>
      <c r="CH503" s="276"/>
      <c r="CI503" s="276"/>
      <c r="CJ503" s="128"/>
      <c r="CK503" s="128"/>
      <c r="CL503" s="128"/>
      <c r="CM503" s="128"/>
      <c r="CN503" s="43"/>
      <c r="CO503" s="43"/>
    </row>
    <row r="504" spans="2:93" s="39" customFormat="1" ht="32.25" hidden="1" customHeight="1" x14ac:dyDescent="0.25">
      <c r="B504" s="209"/>
      <c r="C504" s="124" t="s">
        <v>40</v>
      </c>
      <c r="D504" s="188">
        <v>0</v>
      </c>
      <c r="E504" s="188">
        <v>0</v>
      </c>
      <c r="F504" s="188">
        <v>0</v>
      </c>
      <c r="G504" s="189"/>
      <c r="H504" s="189"/>
      <c r="I504" s="188">
        <f t="shared" si="325"/>
        <v>0</v>
      </c>
      <c r="J504" s="569" t="e">
        <f t="shared" si="326"/>
        <v>#DIV/0!</v>
      </c>
      <c r="K504" s="37"/>
      <c r="L504" s="569"/>
      <c r="M504" s="188">
        <v>0</v>
      </c>
      <c r="N504" s="569"/>
      <c r="O504" s="37"/>
      <c r="P504" s="37"/>
      <c r="Q504" s="37"/>
      <c r="R504" s="37"/>
      <c r="S504" s="188"/>
      <c r="T504" s="37"/>
      <c r="U504" s="130"/>
      <c r="V504" s="629"/>
      <c r="W504" s="188"/>
      <c r="X504" s="629"/>
      <c r="Y504" s="37"/>
      <c r="Z504" s="629"/>
      <c r="AA504" s="37"/>
      <c r="AB504" s="37"/>
      <c r="AC504" s="188">
        <f t="shared" si="315"/>
        <v>0</v>
      </c>
      <c r="AD504" s="575" t="e">
        <f t="shared" si="316"/>
        <v>#DIV/0!</v>
      </c>
      <c r="AE504" s="130"/>
      <c r="AF504" s="622"/>
      <c r="AG504" s="188"/>
      <c r="AH504" s="622" t="e">
        <f t="shared" si="305"/>
        <v>#DIV/0!</v>
      </c>
      <c r="AI504" s="37"/>
      <c r="AJ504" s="37"/>
      <c r="AK504" s="188"/>
      <c r="AL504" s="37"/>
      <c r="AM504" s="37"/>
      <c r="AN504" s="37"/>
      <c r="AO504" s="37"/>
      <c r="AP504" s="37"/>
      <c r="AQ504" s="37"/>
      <c r="AR504" s="37"/>
      <c r="AS504" s="37"/>
      <c r="AT504" s="37"/>
      <c r="AU504" s="112">
        <f t="shared" si="327"/>
        <v>178.88118</v>
      </c>
      <c r="AV504" s="130">
        <f t="shared" si="329"/>
        <v>178.88118</v>
      </c>
      <c r="AW504" s="130"/>
      <c r="AX504" s="130">
        <v>178.88118</v>
      </c>
      <c r="AY504" s="37"/>
      <c r="AZ504" s="37"/>
      <c r="BA504" s="102"/>
      <c r="BB504" s="37"/>
      <c r="BC504" s="37"/>
      <c r="BD504" s="37"/>
      <c r="BE504" s="130"/>
      <c r="BF504" s="130"/>
      <c r="BG504" s="37"/>
      <c r="BH504" s="37"/>
      <c r="BI504" s="130"/>
      <c r="BJ504" s="130"/>
      <c r="BK504" s="130"/>
      <c r="BL504" s="37"/>
      <c r="BM504" s="37"/>
      <c r="BN504" s="130"/>
      <c r="BO504" s="130"/>
      <c r="BP504" s="130"/>
      <c r="BQ504" s="130"/>
      <c r="BR504" s="37"/>
      <c r="BS504" s="37"/>
      <c r="BT504" s="37"/>
      <c r="BU504" s="37"/>
      <c r="BV504" s="130"/>
      <c r="BW504" s="130"/>
      <c r="BX504" s="130"/>
      <c r="BY504" s="37"/>
      <c r="BZ504" s="37"/>
      <c r="CA504" s="130"/>
      <c r="CB504" s="188"/>
      <c r="CC504" s="189"/>
      <c r="CD504" s="189"/>
      <c r="CE504" s="130"/>
      <c r="CF504" s="188"/>
      <c r="CG504" s="188"/>
      <c r="CH504" s="189"/>
      <c r="CI504" s="189"/>
      <c r="CJ504" s="130"/>
      <c r="CK504" s="130"/>
      <c r="CL504" s="130"/>
      <c r="CM504" s="130"/>
      <c r="CN504" s="37"/>
      <c r="CO504" s="37"/>
    </row>
    <row r="505" spans="2:93" s="39" customFormat="1" ht="95.25" customHeight="1" x14ac:dyDescent="0.25">
      <c r="B505" s="527" t="s">
        <v>201</v>
      </c>
      <c r="C505" s="138" t="s">
        <v>424</v>
      </c>
      <c r="D505" s="193">
        <f t="shared" ref="D505:D523" si="330">F505</f>
        <v>27497.61377</v>
      </c>
      <c r="E505" s="182">
        <v>0</v>
      </c>
      <c r="F505" s="182">
        <f>F506</f>
        <v>27497.61377</v>
      </c>
      <c r="G505" s="189"/>
      <c r="H505" s="189"/>
      <c r="I505" s="193">
        <f t="shared" si="325"/>
        <v>27497.299340000001</v>
      </c>
      <c r="J505" s="569">
        <f t="shared" si="326"/>
        <v>0.99998856518959689</v>
      </c>
      <c r="K505" s="37"/>
      <c r="L505" s="569"/>
      <c r="M505" s="193">
        <f>M506</f>
        <v>27497.299340000001</v>
      </c>
      <c r="N505" s="569">
        <f>M505/F505</f>
        <v>0.99998856518959689</v>
      </c>
      <c r="O505" s="37"/>
      <c r="P505" s="37"/>
      <c r="Q505" s="37"/>
      <c r="R505" s="37"/>
      <c r="S505" s="193">
        <f>W505</f>
        <v>27497.299340000001</v>
      </c>
      <c r="T505" s="569">
        <f>S505/D505</f>
        <v>0.99998856518959689</v>
      </c>
      <c r="U505" s="37"/>
      <c r="V505" s="569"/>
      <c r="W505" s="193">
        <f>W506</f>
        <v>27497.299340000001</v>
      </c>
      <c r="X505" s="569">
        <f>W505/D505</f>
        <v>0.99998856518959689</v>
      </c>
      <c r="Y505" s="37"/>
      <c r="Z505" s="629"/>
      <c r="AA505" s="37"/>
      <c r="AB505" s="37"/>
      <c r="AC505" s="193">
        <f t="shared" si="315"/>
        <v>27497.61377</v>
      </c>
      <c r="AD505" s="575">
        <f t="shared" si="316"/>
        <v>1</v>
      </c>
      <c r="AE505" s="581"/>
      <c r="AF505" s="622"/>
      <c r="AG505" s="193">
        <f>AG506</f>
        <v>27497.61377</v>
      </c>
      <c r="AH505" s="622">
        <f t="shared" si="305"/>
        <v>1</v>
      </c>
      <c r="AI505" s="37"/>
      <c r="AJ505" s="37"/>
      <c r="AK505" s="193"/>
      <c r="AL505" s="37"/>
      <c r="AM505" s="37"/>
      <c r="AN505" s="37"/>
      <c r="AO505" s="37"/>
      <c r="AP505" s="37"/>
      <c r="AQ505" s="37"/>
      <c r="AR505" s="37"/>
      <c r="AS505" s="37"/>
      <c r="AT505" s="37"/>
      <c r="AU505" s="112">
        <f t="shared" si="327"/>
        <v>34.101539999999659</v>
      </c>
      <c r="AV505" s="559">
        <f t="shared" si="329"/>
        <v>27531.71531</v>
      </c>
      <c r="AW505" s="130"/>
      <c r="AX505" s="526">
        <f>AX506</f>
        <v>27531.71531</v>
      </c>
      <c r="AY505" s="37"/>
      <c r="AZ505" s="37"/>
      <c r="BA505" s="102"/>
      <c r="BB505" s="37"/>
      <c r="BC505" s="37"/>
      <c r="BD505" s="37"/>
      <c r="BE505" s="130"/>
      <c r="BF505" s="130"/>
      <c r="BG505" s="37"/>
      <c r="BH505" s="37"/>
      <c r="BI505" s="130"/>
      <c r="BJ505" s="130"/>
      <c r="BK505" s="130"/>
      <c r="BL505" s="37"/>
      <c r="BM505" s="37"/>
      <c r="BN505" s="130"/>
      <c r="BO505" s="130"/>
      <c r="BP505" s="130"/>
      <c r="BQ505" s="130"/>
      <c r="BR505" s="37"/>
      <c r="BS505" s="37"/>
      <c r="BT505" s="37"/>
      <c r="BU505" s="37"/>
      <c r="BV505" s="130"/>
      <c r="BW505" s="130"/>
      <c r="BX505" s="130"/>
      <c r="BY505" s="37"/>
      <c r="BZ505" s="37"/>
      <c r="CA505" s="130"/>
      <c r="CB505" s="188"/>
      <c r="CC505" s="189"/>
      <c r="CD505" s="189"/>
      <c r="CE505" s="130"/>
      <c r="CF505" s="188"/>
      <c r="CG505" s="188"/>
      <c r="CH505" s="189"/>
      <c r="CI505" s="189"/>
      <c r="CJ505" s="130"/>
      <c r="CK505" s="130"/>
      <c r="CL505" s="130"/>
      <c r="CM505" s="130"/>
      <c r="CN505" s="37"/>
      <c r="CO505" s="37"/>
    </row>
    <row r="506" spans="2:93" s="39" customFormat="1" ht="47.25" hidden="1" customHeight="1" x14ac:dyDescent="0.25">
      <c r="B506" s="209"/>
      <c r="C506" s="111" t="s">
        <v>31</v>
      </c>
      <c r="D506" s="661">
        <f t="shared" si="330"/>
        <v>27497.61377</v>
      </c>
      <c r="E506" s="661">
        <v>0</v>
      </c>
      <c r="F506" s="661">
        <f>F507+F508</f>
        <v>27497.61377</v>
      </c>
      <c r="G506" s="189"/>
      <c r="H506" s="189"/>
      <c r="I506" s="661">
        <f t="shared" si="325"/>
        <v>27497.299340000001</v>
      </c>
      <c r="J506" s="569">
        <f t="shared" si="326"/>
        <v>0.99998856518959689</v>
      </c>
      <c r="K506" s="37"/>
      <c r="L506" s="569"/>
      <c r="M506" s="661">
        <f>M507+M508</f>
        <v>27497.299340000001</v>
      </c>
      <c r="N506" s="569">
        <f>M506/F506</f>
        <v>0.99998856518959689</v>
      </c>
      <c r="O506" s="37"/>
      <c r="P506" s="37"/>
      <c r="Q506" s="37"/>
      <c r="R506" s="37"/>
      <c r="S506" s="807">
        <f>W506</f>
        <v>27497.299340000001</v>
      </c>
      <c r="T506" s="569">
        <f>S506/D506</f>
        <v>0.99998856518959689</v>
      </c>
      <c r="U506" s="37"/>
      <c r="V506" s="569"/>
      <c r="W506" s="807">
        <f>W507+W508</f>
        <v>27497.299340000001</v>
      </c>
      <c r="X506" s="569">
        <f>W506/D506</f>
        <v>0.99998856518959689</v>
      </c>
      <c r="Y506" s="37"/>
      <c r="Z506" s="629"/>
      <c r="AA506" s="37"/>
      <c r="AB506" s="37"/>
      <c r="AC506" s="661">
        <f t="shared" si="315"/>
        <v>27497.61377</v>
      </c>
      <c r="AD506" s="575">
        <f t="shared" si="316"/>
        <v>1</v>
      </c>
      <c r="AE506" s="128"/>
      <c r="AF506" s="622"/>
      <c r="AG506" s="661">
        <f>AG507+AG508</f>
        <v>27497.61377</v>
      </c>
      <c r="AH506" s="622">
        <f t="shared" si="305"/>
        <v>1</v>
      </c>
      <c r="AI506" s="37"/>
      <c r="AJ506" s="37"/>
      <c r="AK506" s="661"/>
      <c r="AL506" s="37"/>
      <c r="AM506" s="37"/>
      <c r="AN506" s="37"/>
      <c r="AO506" s="37"/>
      <c r="AP506" s="37"/>
      <c r="AQ506" s="37"/>
      <c r="AR506" s="37"/>
      <c r="AS506" s="37"/>
      <c r="AT506" s="37"/>
      <c r="AU506" s="112">
        <f t="shared" si="327"/>
        <v>34.101539999999659</v>
      </c>
      <c r="AV506" s="559">
        <f t="shared" si="329"/>
        <v>27531.71531</v>
      </c>
      <c r="AW506" s="128"/>
      <c r="AX506" s="526">
        <f>SUM(AX507:AX508)</f>
        <v>27531.71531</v>
      </c>
      <c r="AY506" s="37"/>
      <c r="AZ506" s="37"/>
      <c r="BA506" s="102"/>
      <c r="BB506" s="37"/>
      <c r="BC506" s="37"/>
      <c r="BD506" s="37"/>
      <c r="BE506" s="130"/>
      <c r="BF506" s="130"/>
      <c r="BG506" s="37"/>
      <c r="BH506" s="37"/>
      <c r="BI506" s="130"/>
      <c r="BJ506" s="130"/>
      <c r="BK506" s="130"/>
      <c r="BL506" s="37"/>
      <c r="BM506" s="37"/>
      <c r="BN506" s="130"/>
      <c r="BO506" s="130"/>
      <c r="BP506" s="130"/>
      <c r="BQ506" s="130"/>
      <c r="BR506" s="37"/>
      <c r="BS506" s="37"/>
      <c r="BT506" s="37"/>
      <c r="BU506" s="37"/>
      <c r="BV506" s="130"/>
      <c r="BW506" s="130"/>
      <c r="BX506" s="130"/>
      <c r="BY506" s="37"/>
      <c r="BZ506" s="37"/>
      <c r="CA506" s="130"/>
      <c r="CB506" s="188"/>
      <c r="CC506" s="189"/>
      <c r="CD506" s="189"/>
      <c r="CE506" s="130"/>
      <c r="CF506" s="188"/>
      <c r="CG506" s="188"/>
      <c r="CH506" s="189"/>
      <c r="CI506" s="189"/>
      <c r="CJ506" s="130"/>
      <c r="CK506" s="130"/>
      <c r="CL506" s="130"/>
      <c r="CM506" s="130"/>
      <c r="CN506" s="37"/>
      <c r="CO506" s="37"/>
    </row>
    <row r="507" spans="2:93" s="39" customFormat="1" ht="32.25" hidden="1" customHeight="1" x14ac:dyDescent="0.25">
      <c r="B507" s="209"/>
      <c r="C507" s="124" t="s">
        <v>39</v>
      </c>
      <c r="D507" s="188">
        <f t="shared" si="330"/>
        <v>27225.73804</v>
      </c>
      <c r="E507" s="188">
        <v>0</v>
      </c>
      <c r="F507" s="188">
        <v>27225.73804</v>
      </c>
      <c r="G507" s="189"/>
      <c r="H507" s="189"/>
      <c r="I507" s="188">
        <f t="shared" si="325"/>
        <v>27225.73804</v>
      </c>
      <c r="J507" s="569">
        <f t="shared" si="326"/>
        <v>1</v>
      </c>
      <c r="K507" s="37"/>
      <c r="L507" s="569"/>
      <c r="M507" s="188">
        <v>27225.73804</v>
      </c>
      <c r="N507" s="569">
        <f>M507/F507</f>
        <v>1</v>
      </c>
      <c r="O507" s="37"/>
      <c r="P507" s="37"/>
      <c r="Q507" s="37"/>
      <c r="R507" s="37"/>
      <c r="S507" s="188">
        <f>W507</f>
        <v>27225.73804</v>
      </c>
      <c r="T507" s="569">
        <f>S507/D507</f>
        <v>1</v>
      </c>
      <c r="U507" s="37"/>
      <c r="V507" s="569"/>
      <c r="W507" s="188">
        <v>27225.73804</v>
      </c>
      <c r="X507" s="569">
        <f>W507/D507</f>
        <v>1</v>
      </c>
      <c r="Y507" s="37"/>
      <c r="Z507" s="629"/>
      <c r="AA507" s="37"/>
      <c r="AB507" s="37"/>
      <c r="AC507" s="188">
        <f t="shared" si="315"/>
        <v>27225.73804</v>
      </c>
      <c r="AD507" s="575">
        <f t="shared" si="316"/>
        <v>1</v>
      </c>
      <c r="AE507" s="130"/>
      <c r="AF507" s="622"/>
      <c r="AG507" s="188">
        <v>27225.73804</v>
      </c>
      <c r="AH507" s="622">
        <f t="shared" si="305"/>
        <v>1</v>
      </c>
      <c r="AI507" s="37"/>
      <c r="AJ507" s="37"/>
      <c r="AK507" s="188"/>
      <c r="AL507" s="37"/>
      <c r="AM507" s="37"/>
      <c r="AN507" s="37"/>
      <c r="AO507" s="37"/>
      <c r="AP507" s="37"/>
      <c r="AQ507" s="37"/>
      <c r="AR507" s="37"/>
      <c r="AS507" s="37"/>
      <c r="AT507" s="37"/>
      <c r="AU507" s="112">
        <f t="shared" si="327"/>
        <v>34.101539999999659</v>
      </c>
      <c r="AV507" s="130">
        <f t="shared" si="329"/>
        <v>27259.83958</v>
      </c>
      <c r="AW507" s="130"/>
      <c r="AX507" s="130">
        <v>27259.83958</v>
      </c>
      <c r="AY507" s="37"/>
      <c r="AZ507" s="37"/>
      <c r="BA507" s="102"/>
      <c r="BB507" s="37"/>
      <c r="BC507" s="37"/>
      <c r="BD507" s="37"/>
      <c r="BE507" s="130"/>
      <c r="BF507" s="130"/>
      <c r="BG507" s="37"/>
      <c r="BH507" s="37"/>
      <c r="BI507" s="130"/>
      <c r="BJ507" s="130"/>
      <c r="BK507" s="130"/>
      <c r="BL507" s="37"/>
      <c r="BM507" s="37"/>
      <c r="BN507" s="130"/>
      <c r="BO507" s="130"/>
      <c r="BP507" s="130"/>
      <c r="BQ507" s="130"/>
      <c r="BR507" s="37"/>
      <c r="BS507" s="37"/>
      <c r="BT507" s="37"/>
      <c r="BU507" s="37"/>
      <c r="BV507" s="130"/>
      <c r="BW507" s="130"/>
      <c r="BX507" s="130"/>
      <c r="BY507" s="37"/>
      <c r="BZ507" s="37"/>
      <c r="CA507" s="130"/>
      <c r="CB507" s="188"/>
      <c r="CC507" s="189"/>
      <c r="CD507" s="189"/>
      <c r="CE507" s="130"/>
      <c r="CF507" s="188"/>
      <c r="CG507" s="188"/>
      <c r="CH507" s="189"/>
      <c r="CI507" s="189"/>
      <c r="CJ507" s="130"/>
      <c r="CK507" s="130"/>
      <c r="CL507" s="130"/>
      <c r="CM507" s="130"/>
      <c r="CN507" s="37"/>
      <c r="CO507" s="37"/>
    </row>
    <row r="508" spans="2:93" s="39" customFormat="1" ht="32.25" hidden="1" customHeight="1" x14ac:dyDescent="0.25">
      <c r="B508" s="209"/>
      <c r="C508" s="124" t="s">
        <v>40</v>
      </c>
      <c r="D508" s="188">
        <f t="shared" si="330"/>
        <v>271.87572999999998</v>
      </c>
      <c r="E508" s="188">
        <v>0</v>
      </c>
      <c r="F508" s="188">
        <v>271.87572999999998</v>
      </c>
      <c r="G508" s="189"/>
      <c r="H508" s="189"/>
      <c r="I508" s="188">
        <f t="shared" si="325"/>
        <v>271.56130000000002</v>
      </c>
      <c r="J508" s="569">
        <f t="shared" si="326"/>
        <v>0.99884347896739456</v>
      </c>
      <c r="K508" s="37"/>
      <c r="L508" s="569"/>
      <c r="M508" s="188">
        <v>271.56130000000002</v>
      </c>
      <c r="N508" s="569">
        <f>M508/F508</f>
        <v>0.99884347896739456</v>
      </c>
      <c r="O508" s="37"/>
      <c r="P508" s="37"/>
      <c r="Q508" s="37"/>
      <c r="R508" s="37"/>
      <c r="S508" s="188">
        <f>W508</f>
        <v>271.56130000000002</v>
      </c>
      <c r="T508" s="569">
        <f>S508/D508</f>
        <v>0.99884347896739456</v>
      </c>
      <c r="U508" s="130"/>
      <c r="V508" s="629"/>
      <c r="W508" s="188">
        <v>271.56130000000002</v>
      </c>
      <c r="X508" s="629"/>
      <c r="Y508" s="37"/>
      <c r="Z508" s="629"/>
      <c r="AA508" s="37"/>
      <c r="AB508" s="37"/>
      <c r="AC508" s="188">
        <f t="shared" si="315"/>
        <v>271.87572999999998</v>
      </c>
      <c r="AD508" s="575">
        <f t="shared" si="316"/>
        <v>1</v>
      </c>
      <c r="AE508" s="130"/>
      <c r="AF508" s="622"/>
      <c r="AG508" s="188">
        <v>271.87572999999998</v>
      </c>
      <c r="AH508" s="622">
        <f t="shared" si="305"/>
        <v>1</v>
      </c>
      <c r="AI508" s="37"/>
      <c r="AJ508" s="37"/>
      <c r="AK508" s="188"/>
      <c r="AL508" s="37"/>
      <c r="AM508" s="37"/>
      <c r="AN508" s="37"/>
      <c r="AO508" s="37"/>
      <c r="AP508" s="37"/>
      <c r="AQ508" s="37"/>
      <c r="AR508" s="37"/>
      <c r="AS508" s="37"/>
      <c r="AT508" s="37"/>
      <c r="AU508" s="112">
        <f t="shared" si="327"/>
        <v>0</v>
      </c>
      <c r="AV508" s="130">
        <f t="shared" si="329"/>
        <v>271.87572999999998</v>
      </c>
      <c r="AW508" s="130"/>
      <c r="AX508" s="130">
        <v>271.87572999999998</v>
      </c>
      <c r="AY508" s="37"/>
      <c r="AZ508" s="37"/>
      <c r="BA508" s="102"/>
      <c r="BB508" s="37"/>
      <c r="BC508" s="37"/>
      <c r="BD508" s="37"/>
      <c r="BE508" s="130"/>
      <c r="BF508" s="130"/>
      <c r="BG508" s="37"/>
      <c r="BH508" s="37"/>
      <c r="BI508" s="130"/>
      <c r="BJ508" s="130"/>
      <c r="BK508" s="130"/>
      <c r="BL508" s="37"/>
      <c r="BM508" s="37"/>
      <c r="BN508" s="130"/>
      <c r="BO508" s="130"/>
      <c r="BP508" s="130"/>
      <c r="BQ508" s="130"/>
      <c r="BR508" s="37"/>
      <c r="BS508" s="37"/>
      <c r="BT508" s="37"/>
      <c r="BU508" s="37"/>
      <c r="BV508" s="130"/>
      <c r="BW508" s="130"/>
      <c r="BX508" s="130"/>
      <c r="BY508" s="37"/>
      <c r="BZ508" s="37"/>
      <c r="CA508" s="130"/>
      <c r="CB508" s="188"/>
      <c r="CC508" s="189"/>
      <c r="CD508" s="189"/>
      <c r="CE508" s="130"/>
      <c r="CF508" s="188"/>
      <c r="CG508" s="188"/>
      <c r="CH508" s="189"/>
      <c r="CI508" s="189"/>
      <c r="CJ508" s="130"/>
      <c r="CK508" s="130"/>
      <c r="CL508" s="130"/>
      <c r="CM508" s="130"/>
      <c r="CN508" s="37"/>
      <c r="CO508" s="37"/>
    </row>
    <row r="509" spans="2:93" s="44" customFormat="1" ht="66" customHeight="1" x14ac:dyDescent="0.25">
      <c r="B509" s="837" t="s">
        <v>202</v>
      </c>
      <c r="C509" s="138" t="s">
        <v>425</v>
      </c>
      <c r="D509" s="193">
        <f t="shared" si="330"/>
        <v>40553.721259999998</v>
      </c>
      <c r="E509" s="835"/>
      <c r="F509" s="182">
        <f>F510</f>
        <v>40553.721259999998</v>
      </c>
      <c r="G509" s="276"/>
      <c r="H509" s="276"/>
      <c r="I509" s="835">
        <f t="shared" si="325"/>
        <v>40553.721259999998</v>
      </c>
      <c r="J509" s="569">
        <f t="shared" si="326"/>
        <v>1</v>
      </c>
      <c r="K509" s="43"/>
      <c r="L509" s="569"/>
      <c r="M509" s="835">
        <f>M510</f>
        <v>40553.721259999998</v>
      </c>
      <c r="N509" s="569">
        <f>M509/D509</f>
        <v>1</v>
      </c>
      <c r="O509" s="43"/>
      <c r="P509" s="43"/>
      <c r="Q509" s="43"/>
      <c r="R509" s="43"/>
      <c r="S509" s="835"/>
      <c r="T509" s="43"/>
      <c r="U509" s="128"/>
      <c r="V509" s="629"/>
      <c r="W509" s="835"/>
      <c r="X509" s="629"/>
      <c r="Y509" s="43"/>
      <c r="Z509" s="629"/>
      <c r="AA509" s="43"/>
      <c r="AB509" s="43"/>
      <c r="AC509" s="835">
        <f t="shared" si="315"/>
        <v>40553.721259999998</v>
      </c>
      <c r="AD509" s="575">
        <f t="shared" si="316"/>
        <v>1</v>
      </c>
      <c r="AE509" s="128"/>
      <c r="AF509" s="622"/>
      <c r="AG509" s="835">
        <f>AG510</f>
        <v>40553.721259999998</v>
      </c>
      <c r="AH509" s="622">
        <f t="shared" si="305"/>
        <v>1</v>
      </c>
      <c r="AI509" s="43"/>
      <c r="AJ509" s="43"/>
      <c r="AK509" s="835"/>
      <c r="AL509" s="43"/>
      <c r="AM509" s="43"/>
      <c r="AN509" s="43"/>
      <c r="AO509" s="43"/>
      <c r="AP509" s="43"/>
      <c r="AQ509" s="43"/>
      <c r="AR509" s="43"/>
      <c r="AS509" s="43"/>
      <c r="AT509" s="43"/>
      <c r="AU509" s="112">
        <f t="shared" si="327"/>
        <v>-35553.721259999998</v>
      </c>
      <c r="AV509" s="836">
        <f t="shared" si="329"/>
        <v>5000</v>
      </c>
      <c r="AW509" s="128"/>
      <c r="AX509" s="836">
        <f>AX510</f>
        <v>5000</v>
      </c>
      <c r="AY509" s="43"/>
      <c r="AZ509" s="43"/>
      <c r="BA509" s="102"/>
      <c r="BB509" s="43"/>
      <c r="BC509" s="43"/>
      <c r="BD509" s="43"/>
      <c r="BE509" s="128"/>
      <c r="BF509" s="128"/>
      <c r="BG509" s="43"/>
      <c r="BH509" s="43"/>
      <c r="BI509" s="128"/>
      <c r="BJ509" s="128"/>
      <c r="BK509" s="128"/>
      <c r="BL509" s="43"/>
      <c r="BM509" s="43"/>
      <c r="BN509" s="128">
        <f>BQ509</f>
        <v>140000</v>
      </c>
      <c r="BO509" s="836">
        <f>BQ509</f>
        <v>140000</v>
      </c>
      <c r="BP509" s="128"/>
      <c r="BQ509" s="836">
        <f>BQ510</f>
        <v>140000</v>
      </c>
      <c r="BR509" s="43"/>
      <c r="BS509" s="43"/>
      <c r="BT509" s="43"/>
      <c r="BU509" s="43"/>
      <c r="BV509" s="128"/>
      <c r="BW509" s="128"/>
      <c r="BX509" s="128"/>
      <c r="BY509" s="43"/>
      <c r="BZ509" s="43"/>
      <c r="CA509" s="128"/>
      <c r="CB509" s="835"/>
      <c r="CC509" s="276"/>
      <c r="CD509" s="276"/>
      <c r="CE509" s="128"/>
      <c r="CF509" s="835"/>
      <c r="CG509" s="835"/>
      <c r="CH509" s="276"/>
      <c r="CI509" s="276"/>
      <c r="CJ509" s="128"/>
      <c r="CK509" s="128"/>
      <c r="CL509" s="128"/>
      <c r="CM509" s="128"/>
      <c r="CN509" s="43"/>
      <c r="CO509" s="43"/>
    </row>
    <row r="510" spans="2:93" s="39" customFormat="1" ht="45.75" hidden="1" customHeight="1" x14ac:dyDescent="0.25">
      <c r="B510" s="209"/>
      <c r="C510" s="111" t="s">
        <v>31</v>
      </c>
      <c r="D510" s="800">
        <f t="shared" si="330"/>
        <v>40553.721259999998</v>
      </c>
      <c r="E510" s="188"/>
      <c r="F510" s="800">
        <f>F511+F512</f>
        <v>40553.721259999998</v>
      </c>
      <c r="G510" s="189"/>
      <c r="H510" s="189"/>
      <c r="I510" s="835">
        <f t="shared" si="325"/>
        <v>40553.721259999998</v>
      </c>
      <c r="J510" s="569">
        <f t="shared" si="326"/>
        <v>1</v>
      </c>
      <c r="K510" s="43"/>
      <c r="L510" s="569"/>
      <c r="M510" s="835">
        <f>M511+M512</f>
        <v>40553.721259999998</v>
      </c>
      <c r="N510" s="569">
        <f>M510/D510</f>
        <v>1</v>
      </c>
      <c r="O510" s="37"/>
      <c r="P510" s="37"/>
      <c r="Q510" s="37"/>
      <c r="R510" s="37"/>
      <c r="S510" s="188"/>
      <c r="T510" s="37"/>
      <c r="U510" s="130"/>
      <c r="V510" s="629"/>
      <c r="W510" s="188"/>
      <c r="X510" s="629"/>
      <c r="Y510" s="37"/>
      <c r="Z510" s="629"/>
      <c r="AA510" s="37"/>
      <c r="AB510" s="37"/>
      <c r="AC510" s="188">
        <f t="shared" si="315"/>
        <v>40553.721259999998</v>
      </c>
      <c r="AD510" s="575">
        <f t="shared" si="316"/>
        <v>1</v>
      </c>
      <c r="AE510" s="130"/>
      <c r="AF510" s="622"/>
      <c r="AG510" s="188">
        <f>AG511+AG512</f>
        <v>40553.721259999998</v>
      </c>
      <c r="AH510" s="622">
        <f t="shared" si="305"/>
        <v>1</v>
      </c>
      <c r="AI510" s="37"/>
      <c r="AJ510" s="37"/>
      <c r="AK510" s="188"/>
      <c r="AL510" s="37"/>
      <c r="AM510" s="37"/>
      <c r="AN510" s="37"/>
      <c r="AO510" s="37"/>
      <c r="AP510" s="37"/>
      <c r="AQ510" s="37"/>
      <c r="AR510" s="37"/>
      <c r="AS510" s="37"/>
      <c r="AT510" s="37"/>
      <c r="AU510" s="112">
        <f t="shared" si="327"/>
        <v>-35553.721259999998</v>
      </c>
      <c r="AV510" s="559">
        <f t="shared" si="329"/>
        <v>5000</v>
      </c>
      <c r="AW510" s="128"/>
      <c r="AX510" s="526">
        <f>AX511+AX512</f>
        <v>5000</v>
      </c>
      <c r="AY510" s="37"/>
      <c r="AZ510" s="37"/>
      <c r="BA510" s="102"/>
      <c r="BB510" s="37"/>
      <c r="BC510" s="37"/>
      <c r="BD510" s="37"/>
      <c r="BE510" s="130"/>
      <c r="BF510" s="130"/>
      <c r="BG510" s="37"/>
      <c r="BH510" s="37"/>
      <c r="BI510" s="130"/>
      <c r="BJ510" s="130"/>
      <c r="BK510" s="130"/>
      <c r="BL510" s="37"/>
      <c r="BM510" s="37"/>
      <c r="BN510" s="128">
        <f>BO510</f>
        <v>140000</v>
      </c>
      <c r="BO510" s="526">
        <f>BQ510</f>
        <v>140000</v>
      </c>
      <c r="BP510" s="130"/>
      <c r="BQ510" s="526">
        <f>BQ511</f>
        <v>140000</v>
      </c>
      <c r="BR510" s="37"/>
      <c r="BS510" s="37"/>
      <c r="BT510" s="37"/>
      <c r="BU510" s="37"/>
      <c r="BV510" s="130"/>
      <c r="BW510" s="130"/>
      <c r="BX510" s="130"/>
      <c r="BY510" s="37"/>
      <c r="BZ510" s="37"/>
      <c r="CA510" s="130"/>
      <c r="CB510" s="188"/>
      <c r="CC510" s="189"/>
      <c r="CD510" s="189"/>
      <c r="CE510" s="130"/>
      <c r="CF510" s="188"/>
      <c r="CG510" s="188"/>
      <c r="CH510" s="189"/>
      <c r="CI510" s="189"/>
      <c r="CJ510" s="130"/>
      <c r="CK510" s="130"/>
      <c r="CL510" s="130"/>
      <c r="CM510" s="130"/>
      <c r="CN510" s="37"/>
      <c r="CO510" s="37"/>
    </row>
    <row r="511" spans="2:93" s="39" customFormat="1" ht="32.25" hidden="1" customHeight="1" x14ac:dyDescent="0.25">
      <c r="B511" s="209"/>
      <c r="C511" s="124" t="s">
        <v>39</v>
      </c>
      <c r="D511" s="188">
        <f t="shared" si="330"/>
        <v>39154.065880000002</v>
      </c>
      <c r="E511" s="188"/>
      <c r="F511" s="188">
        <v>39154.065880000002</v>
      </c>
      <c r="G511" s="189"/>
      <c r="H511" s="189"/>
      <c r="I511" s="188">
        <f t="shared" si="325"/>
        <v>39154.065880000002</v>
      </c>
      <c r="J511" s="569">
        <f t="shared" si="326"/>
        <v>1</v>
      </c>
      <c r="K511" s="37"/>
      <c r="L511" s="569"/>
      <c r="M511" s="188">
        <v>39154.065880000002</v>
      </c>
      <c r="N511" s="569">
        <f>M511/D511</f>
        <v>1</v>
      </c>
      <c r="O511" s="37"/>
      <c r="P511" s="37"/>
      <c r="Q511" s="37"/>
      <c r="R511" s="37"/>
      <c r="S511" s="188"/>
      <c r="T511" s="37"/>
      <c r="U511" s="130"/>
      <c r="V511" s="629"/>
      <c r="W511" s="188"/>
      <c r="X511" s="629"/>
      <c r="Y511" s="37"/>
      <c r="Z511" s="629"/>
      <c r="AA511" s="37"/>
      <c r="AB511" s="37"/>
      <c r="AC511" s="188">
        <f t="shared" si="315"/>
        <v>39154.065880000002</v>
      </c>
      <c r="AD511" s="575">
        <f t="shared" si="316"/>
        <v>1</v>
      </c>
      <c r="AE511" s="130"/>
      <c r="AF511" s="622"/>
      <c r="AG511" s="188">
        <v>39154.065880000002</v>
      </c>
      <c r="AH511" s="622">
        <f t="shared" si="305"/>
        <v>1</v>
      </c>
      <c r="AI511" s="37"/>
      <c r="AJ511" s="37"/>
      <c r="AK511" s="188"/>
      <c r="AL511" s="37"/>
      <c r="AM511" s="37"/>
      <c r="AN511" s="37"/>
      <c r="AO511" s="37"/>
      <c r="AP511" s="37"/>
      <c r="AQ511" s="37"/>
      <c r="AR511" s="37"/>
      <c r="AS511" s="37"/>
      <c r="AT511" s="37"/>
      <c r="AU511" s="112">
        <f t="shared" si="327"/>
        <v>-39154.065880000002</v>
      </c>
      <c r="AV511" s="130">
        <f t="shared" si="329"/>
        <v>0</v>
      </c>
      <c r="AW511" s="130"/>
      <c r="AX511" s="130">
        <v>0</v>
      </c>
      <c r="AY511" s="37"/>
      <c r="AZ511" s="37"/>
      <c r="BA511" s="102"/>
      <c r="BB511" s="37"/>
      <c r="BC511" s="37"/>
      <c r="BD511" s="37"/>
      <c r="BE511" s="130"/>
      <c r="BF511" s="130"/>
      <c r="BG511" s="37"/>
      <c r="BH511" s="37"/>
      <c r="BI511" s="130"/>
      <c r="BJ511" s="130"/>
      <c r="BK511" s="130"/>
      <c r="BL511" s="37"/>
      <c r="BM511" s="37"/>
      <c r="BN511" s="130">
        <f>BQ511-BK511</f>
        <v>140000</v>
      </c>
      <c r="BO511" s="130">
        <f>BQ511</f>
        <v>140000</v>
      </c>
      <c r="BP511" s="130"/>
      <c r="BQ511" s="130">
        <v>140000</v>
      </c>
      <c r="BR511" s="37"/>
      <c r="BS511" s="37"/>
      <c r="BT511" s="37"/>
      <c r="BU511" s="37"/>
      <c r="BV511" s="130"/>
      <c r="BW511" s="130"/>
      <c r="BX511" s="130"/>
      <c r="BY511" s="37"/>
      <c r="BZ511" s="37"/>
      <c r="CA511" s="130"/>
      <c r="CB511" s="188"/>
      <c r="CC511" s="189"/>
      <c r="CD511" s="189"/>
      <c r="CE511" s="130"/>
      <c r="CF511" s="188"/>
      <c r="CG511" s="188"/>
      <c r="CH511" s="189"/>
      <c r="CI511" s="189"/>
      <c r="CJ511" s="130"/>
      <c r="CK511" s="130"/>
      <c r="CL511" s="130"/>
      <c r="CM511" s="130"/>
      <c r="CN511" s="37"/>
      <c r="CO511" s="37"/>
    </row>
    <row r="512" spans="2:93" s="39" customFormat="1" ht="32.25" hidden="1" customHeight="1" x14ac:dyDescent="0.25">
      <c r="B512" s="209"/>
      <c r="C512" s="124" t="s">
        <v>40</v>
      </c>
      <c r="D512" s="188">
        <f t="shared" si="330"/>
        <v>1399.6553799999999</v>
      </c>
      <c r="E512" s="188"/>
      <c r="F512" s="188">
        <v>1399.6553799999999</v>
      </c>
      <c r="G512" s="189"/>
      <c r="H512" s="189"/>
      <c r="I512" s="188">
        <f t="shared" si="325"/>
        <v>1399.6553799999999</v>
      </c>
      <c r="J512" s="569">
        <f t="shared" si="326"/>
        <v>1</v>
      </c>
      <c r="K512" s="37"/>
      <c r="L512" s="569"/>
      <c r="M512" s="188">
        <v>1399.6553799999999</v>
      </c>
      <c r="N512" s="569">
        <f>M512/D512</f>
        <v>1</v>
      </c>
      <c r="O512" s="37"/>
      <c r="P512" s="37"/>
      <c r="Q512" s="37"/>
      <c r="R512" s="37"/>
      <c r="S512" s="188"/>
      <c r="T512" s="37"/>
      <c r="U512" s="130"/>
      <c r="V512" s="629"/>
      <c r="W512" s="188"/>
      <c r="X512" s="629"/>
      <c r="Y512" s="37"/>
      <c r="Z512" s="629"/>
      <c r="AA512" s="37"/>
      <c r="AB512" s="37"/>
      <c r="AC512" s="188">
        <f t="shared" si="315"/>
        <v>1399.6553799999999</v>
      </c>
      <c r="AD512" s="575">
        <f t="shared" si="316"/>
        <v>1</v>
      </c>
      <c r="AE512" s="130"/>
      <c r="AF512" s="622"/>
      <c r="AG512" s="188">
        <v>1399.6553799999999</v>
      </c>
      <c r="AH512" s="622">
        <f t="shared" si="305"/>
        <v>1</v>
      </c>
      <c r="AI512" s="37"/>
      <c r="AJ512" s="37"/>
      <c r="AK512" s="188"/>
      <c r="AL512" s="37"/>
      <c r="AM512" s="37"/>
      <c r="AN512" s="37"/>
      <c r="AO512" s="37"/>
      <c r="AP512" s="37"/>
      <c r="AQ512" s="37"/>
      <c r="AR512" s="37"/>
      <c r="AS512" s="37"/>
      <c r="AT512" s="37"/>
      <c r="AU512" s="112">
        <f t="shared" si="327"/>
        <v>3600.3446199999998</v>
      </c>
      <c r="AV512" s="130">
        <f t="shared" si="329"/>
        <v>5000</v>
      </c>
      <c r="AW512" s="130"/>
      <c r="AX512" s="130">
        <v>5000</v>
      </c>
      <c r="AY512" s="37"/>
      <c r="AZ512" s="37"/>
      <c r="BA512" s="102"/>
      <c r="BB512" s="37"/>
      <c r="BC512" s="37"/>
      <c r="BD512" s="37"/>
      <c r="BE512" s="130"/>
      <c r="BF512" s="130"/>
      <c r="BG512" s="37"/>
      <c r="BH512" s="37"/>
      <c r="BI512" s="130"/>
      <c r="BJ512" s="130"/>
      <c r="BK512" s="130"/>
      <c r="BL512" s="37"/>
      <c r="BM512" s="37"/>
      <c r="BN512" s="130">
        <f>BQ512-BK512</f>
        <v>0</v>
      </c>
      <c r="BO512" s="130"/>
      <c r="BP512" s="130"/>
      <c r="BQ512" s="130"/>
      <c r="BR512" s="37"/>
      <c r="BS512" s="37"/>
      <c r="BT512" s="37"/>
      <c r="BU512" s="37"/>
      <c r="BV512" s="130"/>
      <c r="BW512" s="130"/>
      <c r="BX512" s="130"/>
      <c r="BY512" s="37"/>
      <c r="BZ512" s="37"/>
      <c r="CA512" s="130"/>
      <c r="CB512" s="188"/>
      <c r="CC512" s="189"/>
      <c r="CD512" s="189"/>
      <c r="CE512" s="130"/>
      <c r="CF512" s="188"/>
      <c r="CG512" s="188"/>
      <c r="CH512" s="189"/>
      <c r="CI512" s="189"/>
      <c r="CJ512" s="130"/>
      <c r="CK512" s="130"/>
      <c r="CL512" s="130"/>
      <c r="CM512" s="130"/>
      <c r="CN512" s="37"/>
      <c r="CO512" s="37"/>
    </row>
    <row r="513" spans="2:93" s="39" customFormat="1" ht="118.5" hidden="1" customHeight="1" x14ac:dyDescent="0.25">
      <c r="B513" s="527" t="s">
        <v>203</v>
      </c>
      <c r="C513" s="138" t="s">
        <v>426</v>
      </c>
      <c r="D513" s="193">
        <f t="shared" si="330"/>
        <v>0</v>
      </c>
      <c r="E513" s="188"/>
      <c r="F513" s="182">
        <f>F514</f>
        <v>0</v>
      </c>
      <c r="G513" s="189"/>
      <c r="H513" s="189"/>
      <c r="I513" s="188">
        <f t="shared" si="325"/>
        <v>0</v>
      </c>
      <c r="J513" s="569" t="e">
        <f t="shared" si="326"/>
        <v>#DIV/0!</v>
      </c>
      <c r="K513" s="37"/>
      <c r="L513" s="569"/>
      <c r="M513" s="188"/>
      <c r="N513" s="569"/>
      <c r="O513" s="37"/>
      <c r="P513" s="37"/>
      <c r="Q513" s="37"/>
      <c r="R513" s="37"/>
      <c r="S513" s="188"/>
      <c r="T513" s="37"/>
      <c r="U513" s="130"/>
      <c r="V513" s="629"/>
      <c r="W513" s="188"/>
      <c r="X513" s="629"/>
      <c r="Y513" s="37"/>
      <c r="Z513" s="629"/>
      <c r="AA513" s="37"/>
      <c r="AB513" s="37"/>
      <c r="AC513" s="188">
        <f t="shared" si="315"/>
        <v>0</v>
      </c>
      <c r="AD513" s="575" t="e">
        <f t="shared" si="316"/>
        <v>#DIV/0!</v>
      </c>
      <c r="AE513" s="130"/>
      <c r="AF513" s="622"/>
      <c r="AG513" s="188"/>
      <c r="AH513" s="622" t="e">
        <f t="shared" si="305"/>
        <v>#DIV/0!</v>
      </c>
      <c r="AI513" s="37"/>
      <c r="AJ513" s="37"/>
      <c r="AK513" s="188"/>
      <c r="AL513" s="37"/>
      <c r="AM513" s="37"/>
      <c r="AN513" s="37"/>
      <c r="AO513" s="37"/>
      <c r="AP513" s="37"/>
      <c r="AQ513" s="37"/>
      <c r="AR513" s="37"/>
      <c r="AS513" s="37"/>
      <c r="AT513" s="37"/>
      <c r="AU513" s="112">
        <f t="shared" si="327"/>
        <v>40000</v>
      </c>
      <c r="AV513" s="559">
        <f t="shared" si="329"/>
        <v>40000</v>
      </c>
      <c r="AW513" s="130"/>
      <c r="AX513" s="526">
        <f>AX514</f>
        <v>40000</v>
      </c>
      <c r="AY513" s="37"/>
      <c r="AZ513" s="37"/>
      <c r="BA513" s="102"/>
      <c r="BB513" s="37"/>
      <c r="BC513" s="37"/>
      <c r="BD513" s="37"/>
      <c r="BE513" s="130"/>
      <c r="BF513" s="130"/>
      <c r="BG513" s="37"/>
      <c r="BH513" s="37"/>
      <c r="BI513" s="130"/>
      <c r="BJ513" s="130"/>
      <c r="BK513" s="130"/>
      <c r="BL513" s="37"/>
      <c r="BM513" s="37"/>
      <c r="BN513" s="128">
        <f>BQ513</f>
        <v>75000</v>
      </c>
      <c r="BO513" s="526">
        <f t="shared" ref="BO513:BO520" si="331">BQ513</f>
        <v>75000</v>
      </c>
      <c r="BP513" s="130"/>
      <c r="BQ513" s="526">
        <f>BQ514</f>
        <v>75000</v>
      </c>
      <c r="BR513" s="37"/>
      <c r="BS513" s="37"/>
      <c r="BT513" s="37"/>
      <c r="BU513" s="37"/>
      <c r="BV513" s="130"/>
      <c r="BW513" s="130"/>
      <c r="BX513" s="130"/>
      <c r="BY513" s="37"/>
      <c r="BZ513" s="37"/>
      <c r="CA513" s="130"/>
      <c r="CB513" s="188"/>
      <c r="CC513" s="189"/>
      <c r="CD513" s="189"/>
      <c r="CE513" s="130"/>
      <c r="CF513" s="188"/>
      <c r="CG513" s="188"/>
      <c r="CH513" s="189"/>
      <c r="CI513" s="189"/>
      <c r="CJ513" s="130"/>
      <c r="CK513" s="130"/>
      <c r="CL513" s="130"/>
      <c r="CM513" s="130"/>
      <c r="CN513" s="37"/>
      <c r="CO513" s="37"/>
    </row>
    <row r="514" spans="2:93" s="39" customFormat="1" ht="50.25" hidden="1" customHeight="1" x14ac:dyDescent="0.25">
      <c r="B514" s="209"/>
      <c r="C514" s="111" t="s">
        <v>31</v>
      </c>
      <c r="D514" s="800">
        <f t="shared" si="330"/>
        <v>0</v>
      </c>
      <c r="E514" s="188"/>
      <c r="F514" s="800">
        <f>F515+F516</f>
        <v>0</v>
      </c>
      <c r="G514" s="189"/>
      <c r="H514" s="189"/>
      <c r="I514" s="188">
        <f t="shared" si="325"/>
        <v>0</v>
      </c>
      <c r="J514" s="569" t="e">
        <f t="shared" si="326"/>
        <v>#DIV/0!</v>
      </c>
      <c r="K514" s="37"/>
      <c r="L514" s="569"/>
      <c r="M514" s="188"/>
      <c r="N514" s="569"/>
      <c r="O514" s="37"/>
      <c r="P514" s="37"/>
      <c r="Q514" s="37"/>
      <c r="R514" s="37"/>
      <c r="S514" s="188"/>
      <c r="T514" s="37"/>
      <c r="U514" s="130"/>
      <c r="V514" s="629"/>
      <c r="W514" s="188"/>
      <c r="X514" s="629"/>
      <c r="Y514" s="37"/>
      <c r="Z514" s="629"/>
      <c r="AA514" s="37"/>
      <c r="AB514" s="37"/>
      <c r="AC514" s="188">
        <f t="shared" si="315"/>
        <v>0</v>
      </c>
      <c r="AD514" s="575" t="e">
        <f t="shared" si="316"/>
        <v>#DIV/0!</v>
      </c>
      <c r="AE514" s="130"/>
      <c r="AF514" s="622"/>
      <c r="AG514" s="188"/>
      <c r="AH514" s="622" t="e">
        <f t="shared" si="305"/>
        <v>#DIV/0!</v>
      </c>
      <c r="AI514" s="37"/>
      <c r="AJ514" s="37"/>
      <c r="AK514" s="188"/>
      <c r="AL514" s="37"/>
      <c r="AM514" s="37"/>
      <c r="AN514" s="37"/>
      <c r="AO514" s="37"/>
      <c r="AP514" s="37"/>
      <c r="AQ514" s="37"/>
      <c r="AR514" s="37"/>
      <c r="AS514" s="37"/>
      <c r="AT514" s="37"/>
      <c r="AU514" s="112">
        <f t="shared" si="327"/>
        <v>40000</v>
      </c>
      <c r="AV514" s="559">
        <f t="shared" si="329"/>
        <v>40000</v>
      </c>
      <c r="AW514" s="128"/>
      <c r="AX514" s="526">
        <f>AX515+AX516</f>
        <v>40000</v>
      </c>
      <c r="AY514" s="37"/>
      <c r="AZ514" s="37"/>
      <c r="BA514" s="102"/>
      <c r="BB514" s="37"/>
      <c r="BC514" s="37"/>
      <c r="BD514" s="37"/>
      <c r="BE514" s="130"/>
      <c r="BF514" s="130"/>
      <c r="BG514" s="37"/>
      <c r="BH514" s="37"/>
      <c r="BI514" s="130"/>
      <c r="BJ514" s="130"/>
      <c r="BK514" s="130"/>
      <c r="BL514" s="37"/>
      <c r="BM514" s="37"/>
      <c r="BN514" s="128">
        <f>BO514</f>
        <v>75000</v>
      </c>
      <c r="BO514" s="526">
        <f t="shared" si="331"/>
        <v>75000</v>
      </c>
      <c r="BP514" s="128"/>
      <c r="BQ514" s="526">
        <f>BQ515+BQ516</f>
        <v>75000</v>
      </c>
      <c r="BR514" s="37"/>
      <c r="BS514" s="37"/>
      <c r="BT514" s="37"/>
      <c r="BU514" s="37"/>
      <c r="BV514" s="130"/>
      <c r="BW514" s="130"/>
      <c r="BX514" s="130"/>
      <c r="BY514" s="37"/>
      <c r="BZ514" s="37"/>
      <c r="CA514" s="130"/>
      <c r="CB514" s="188"/>
      <c r="CC514" s="189"/>
      <c r="CD514" s="189"/>
      <c r="CE514" s="130"/>
      <c r="CF514" s="188"/>
      <c r="CG514" s="188"/>
      <c r="CH514" s="189"/>
      <c r="CI514" s="189"/>
      <c r="CJ514" s="130"/>
      <c r="CK514" s="130"/>
      <c r="CL514" s="130"/>
      <c r="CM514" s="130"/>
      <c r="CN514" s="37"/>
      <c r="CO514" s="37"/>
    </row>
    <row r="515" spans="2:93" s="39" customFormat="1" ht="32.25" hidden="1" customHeight="1" x14ac:dyDescent="0.25">
      <c r="B515" s="209"/>
      <c r="C515" s="124" t="s">
        <v>39</v>
      </c>
      <c r="D515" s="188">
        <f t="shared" si="330"/>
        <v>0</v>
      </c>
      <c r="E515" s="188"/>
      <c r="F515" s="188">
        <v>0</v>
      </c>
      <c r="G515" s="189"/>
      <c r="H515" s="189"/>
      <c r="I515" s="188">
        <f t="shared" si="325"/>
        <v>0</v>
      </c>
      <c r="J515" s="569" t="e">
        <f t="shared" si="326"/>
        <v>#DIV/0!</v>
      </c>
      <c r="K515" s="37"/>
      <c r="L515" s="569"/>
      <c r="M515" s="188"/>
      <c r="N515" s="569"/>
      <c r="O515" s="37"/>
      <c r="P515" s="37"/>
      <c r="Q515" s="37"/>
      <c r="R515" s="37"/>
      <c r="S515" s="188"/>
      <c r="T515" s="37"/>
      <c r="U515" s="130"/>
      <c r="V515" s="629"/>
      <c r="W515" s="188"/>
      <c r="X515" s="629"/>
      <c r="Y515" s="37"/>
      <c r="Z515" s="629"/>
      <c r="AA515" s="37"/>
      <c r="AB515" s="37"/>
      <c r="AC515" s="188">
        <f t="shared" si="315"/>
        <v>0</v>
      </c>
      <c r="AD515" s="575" t="e">
        <f t="shared" si="316"/>
        <v>#DIV/0!</v>
      </c>
      <c r="AE515" s="130"/>
      <c r="AF515" s="622"/>
      <c r="AG515" s="188"/>
      <c r="AH515" s="622" t="e">
        <f t="shared" si="305"/>
        <v>#DIV/0!</v>
      </c>
      <c r="AI515" s="37"/>
      <c r="AJ515" s="37"/>
      <c r="AK515" s="188"/>
      <c r="AL515" s="37"/>
      <c r="AM515" s="37"/>
      <c r="AN515" s="37"/>
      <c r="AO515" s="37"/>
      <c r="AP515" s="37"/>
      <c r="AQ515" s="37"/>
      <c r="AR515" s="37"/>
      <c r="AS515" s="37"/>
      <c r="AT515" s="37"/>
      <c r="AU515" s="112">
        <f t="shared" si="327"/>
        <v>40000</v>
      </c>
      <c r="AV515" s="130">
        <f t="shared" si="329"/>
        <v>40000</v>
      </c>
      <c r="AW515" s="130"/>
      <c r="AX515" s="130">
        <v>40000</v>
      </c>
      <c r="AY515" s="37"/>
      <c r="AZ515" s="37"/>
      <c r="BA515" s="102"/>
      <c r="BB515" s="37"/>
      <c r="BC515" s="37"/>
      <c r="BD515" s="37"/>
      <c r="BE515" s="130"/>
      <c r="BF515" s="130"/>
      <c r="BG515" s="37"/>
      <c r="BH515" s="37"/>
      <c r="BI515" s="130"/>
      <c r="BJ515" s="130"/>
      <c r="BK515" s="130"/>
      <c r="BL515" s="37"/>
      <c r="BM515" s="37"/>
      <c r="BN515" s="130">
        <f>BQ515-BK515</f>
        <v>75000</v>
      </c>
      <c r="BO515" s="130">
        <f t="shared" si="331"/>
        <v>75000</v>
      </c>
      <c r="BP515" s="130"/>
      <c r="BQ515" s="130">
        <v>75000</v>
      </c>
      <c r="BR515" s="37"/>
      <c r="BS515" s="37"/>
      <c r="BT515" s="37"/>
      <c r="BU515" s="37"/>
      <c r="BV515" s="130"/>
      <c r="BW515" s="130"/>
      <c r="BX515" s="130"/>
      <c r="BY515" s="37"/>
      <c r="BZ515" s="37"/>
      <c r="CA515" s="130"/>
      <c r="CB515" s="188"/>
      <c r="CC515" s="189"/>
      <c r="CD515" s="189"/>
      <c r="CE515" s="130"/>
      <c r="CF515" s="188"/>
      <c r="CG515" s="188"/>
      <c r="CH515" s="189"/>
      <c r="CI515" s="189"/>
      <c r="CJ515" s="130"/>
      <c r="CK515" s="130"/>
      <c r="CL515" s="130"/>
      <c r="CM515" s="130"/>
      <c r="CN515" s="37"/>
      <c r="CO515" s="37"/>
    </row>
    <row r="516" spans="2:93" s="39" customFormat="1" ht="32.25" hidden="1" customHeight="1" x14ac:dyDescent="0.25">
      <c r="B516" s="209"/>
      <c r="C516" s="124" t="s">
        <v>40</v>
      </c>
      <c r="D516" s="188">
        <f t="shared" si="330"/>
        <v>0</v>
      </c>
      <c r="E516" s="188"/>
      <c r="F516" s="188">
        <v>0</v>
      </c>
      <c r="G516" s="189"/>
      <c r="H516" s="189"/>
      <c r="I516" s="188">
        <f t="shared" si="325"/>
        <v>0</v>
      </c>
      <c r="J516" s="569" t="e">
        <f t="shared" si="326"/>
        <v>#DIV/0!</v>
      </c>
      <c r="K516" s="37"/>
      <c r="L516" s="569"/>
      <c r="M516" s="188"/>
      <c r="N516" s="569"/>
      <c r="O516" s="37"/>
      <c r="P516" s="37"/>
      <c r="Q516" s="37"/>
      <c r="R516" s="37"/>
      <c r="S516" s="188"/>
      <c r="T516" s="37"/>
      <c r="U516" s="130"/>
      <c r="V516" s="629"/>
      <c r="W516" s="188"/>
      <c r="X516" s="629"/>
      <c r="Y516" s="37"/>
      <c r="Z516" s="629"/>
      <c r="AA516" s="37"/>
      <c r="AB516" s="37"/>
      <c r="AC516" s="188">
        <f t="shared" si="315"/>
        <v>0</v>
      </c>
      <c r="AD516" s="575" t="e">
        <f t="shared" si="316"/>
        <v>#DIV/0!</v>
      </c>
      <c r="AE516" s="130"/>
      <c r="AF516" s="622"/>
      <c r="AG516" s="188"/>
      <c r="AH516" s="622" t="e">
        <f t="shared" si="305"/>
        <v>#DIV/0!</v>
      </c>
      <c r="AI516" s="37"/>
      <c r="AJ516" s="37"/>
      <c r="AK516" s="188"/>
      <c r="AL516" s="37"/>
      <c r="AM516" s="37"/>
      <c r="AN516" s="37"/>
      <c r="AO516" s="37"/>
      <c r="AP516" s="37"/>
      <c r="AQ516" s="37"/>
      <c r="AR516" s="37"/>
      <c r="AS516" s="37"/>
      <c r="AT516" s="37"/>
      <c r="AU516" s="112">
        <f t="shared" si="327"/>
        <v>0</v>
      </c>
      <c r="AV516" s="130">
        <f t="shared" si="329"/>
        <v>0</v>
      </c>
      <c r="AW516" s="130"/>
      <c r="AX516" s="130">
        <v>0</v>
      </c>
      <c r="AY516" s="37"/>
      <c r="AZ516" s="37"/>
      <c r="BA516" s="102"/>
      <c r="BB516" s="37"/>
      <c r="BC516" s="37"/>
      <c r="BD516" s="37"/>
      <c r="BE516" s="130"/>
      <c r="BF516" s="130"/>
      <c r="BG516" s="37"/>
      <c r="BH516" s="37"/>
      <c r="BI516" s="130"/>
      <c r="BJ516" s="130"/>
      <c r="BK516" s="130"/>
      <c r="BL516" s="37"/>
      <c r="BM516" s="37"/>
      <c r="BN516" s="130">
        <f>BQ516-BK516</f>
        <v>0</v>
      </c>
      <c r="BO516" s="130">
        <f t="shared" si="331"/>
        <v>0</v>
      </c>
      <c r="BP516" s="130"/>
      <c r="BQ516" s="130">
        <v>0</v>
      </c>
      <c r="BR516" s="37"/>
      <c r="BS516" s="37"/>
      <c r="BT516" s="37"/>
      <c r="BU516" s="37"/>
      <c r="BV516" s="130"/>
      <c r="BW516" s="130"/>
      <c r="BX516" s="130"/>
      <c r="BY516" s="37"/>
      <c r="BZ516" s="37"/>
      <c r="CA516" s="130"/>
      <c r="CB516" s="188"/>
      <c r="CC516" s="189"/>
      <c r="CD516" s="189"/>
      <c r="CE516" s="130"/>
      <c r="CF516" s="188"/>
      <c r="CG516" s="188"/>
      <c r="CH516" s="189"/>
      <c r="CI516" s="189"/>
      <c r="CJ516" s="130"/>
      <c r="CK516" s="130"/>
      <c r="CL516" s="130"/>
      <c r="CM516" s="130"/>
      <c r="CN516" s="37"/>
      <c r="CO516" s="37"/>
    </row>
    <row r="517" spans="2:93" s="39" customFormat="1" ht="111.75" hidden="1" customHeight="1" x14ac:dyDescent="0.25">
      <c r="B517" s="527" t="s">
        <v>399</v>
      </c>
      <c r="C517" s="138" t="s">
        <v>427</v>
      </c>
      <c r="D517" s="193">
        <f t="shared" si="330"/>
        <v>0</v>
      </c>
      <c r="E517" s="188"/>
      <c r="F517" s="182">
        <f>F518</f>
        <v>0</v>
      </c>
      <c r="G517" s="189"/>
      <c r="H517" s="189"/>
      <c r="I517" s="188">
        <f t="shared" si="325"/>
        <v>0</v>
      </c>
      <c r="J517" s="569" t="e">
        <f t="shared" si="326"/>
        <v>#DIV/0!</v>
      </c>
      <c r="K517" s="37"/>
      <c r="L517" s="569"/>
      <c r="M517" s="188"/>
      <c r="N517" s="569"/>
      <c r="O517" s="37"/>
      <c r="P517" s="37"/>
      <c r="Q517" s="37"/>
      <c r="R517" s="37"/>
      <c r="S517" s="188"/>
      <c r="T517" s="37"/>
      <c r="U517" s="130"/>
      <c r="V517" s="629"/>
      <c r="W517" s="188"/>
      <c r="X517" s="629"/>
      <c r="Y517" s="37"/>
      <c r="Z517" s="629"/>
      <c r="AA517" s="37"/>
      <c r="AB517" s="37"/>
      <c r="AC517" s="188">
        <f t="shared" si="315"/>
        <v>0</v>
      </c>
      <c r="AD517" s="575" t="e">
        <f t="shared" si="316"/>
        <v>#DIV/0!</v>
      </c>
      <c r="AE517" s="130"/>
      <c r="AF517" s="622"/>
      <c r="AG517" s="188"/>
      <c r="AH517" s="622" t="e">
        <f t="shared" si="305"/>
        <v>#DIV/0!</v>
      </c>
      <c r="AI517" s="37"/>
      <c r="AJ517" s="37"/>
      <c r="AK517" s="188"/>
      <c r="AL517" s="37"/>
      <c r="AM517" s="37"/>
      <c r="AN517" s="37"/>
      <c r="AO517" s="37"/>
      <c r="AP517" s="37"/>
      <c r="AQ517" s="37"/>
      <c r="AR517" s="37"/>
      <c r="AS517" s="37"/>
      <c r="AT517" s="37"/>
      <c r="AU517" s="112">
        <f t="shared" si="327"/>
        <v>20000</v>
      </c>
      <c r="AV517" s="559">
        <f t="shared" si="329"/>
        <v>20000</v>
      </c>
      <c r="AW517" s="130"/>
      <c r="AX517" s="526">
        <f>AX518</f>
        <v>20000</v>
      </c>
      <c r="AY517" s="37"/>
      <c r="AZ517" s="37"/>
      <c r="BA517" s="102"/>
      <c r="BB517" s="37"/>
      <c r="BC517" s="37"/>
      <c r="BD517" s="37"/>
      <c r="BE517" s="130"/>
      <c r="BF517" s="130"/>
      <c r="BG517" s="37"/>
      <c r="BH517" s="37"/>
      <c r="BI517" s="130"/>
      <c r="BJ517" s="130"/>
      <c r="BK517" s="130"/>
      <c r="BL517" s="37"/>
      <c r="BM517" s="37"/>
      <c r="BN517" s="128">
        <f>BQ517</f>
        <v>171000</v>
      </c>
      <c r="BO517" s="526">
        <f t="shared" si="331"/>
        <v>171000</v>
      </c>
      <c r="BP517" s="130"/>
      <c r="BQ517" s="526">
        <f>BQ518</f>
        <v>171000</v>
      </c>
      <c r="BR517" s="37"/>
      <c r="BS517" s="37"/>
      <c r="BT517" s="37"/>
      <c r="BU517" s="37"/>
      <c r="BV517" s="130"/>
      <c r="BW517" s="130"/>
      <c r="BX517" s="130"/>
      <c r="BY517" s="37"/>
      <c r="BZ517" s="37"/>
      <c r="CA517" s="130"/>
      <c r="CB517" s="188"/>
      <c r="CC517" s="189"/>
      <c r="CD517" s="189"/>
      <c r="CE517" s="130"/>
      <c r="CF517" s="188"/>
      <c r="CG517" s="188"/>
      <c r="CH517" s="189"/>
      <c r="CI517" s="189"/>
      <c r="CJ517" s="130"/>
      <c r="CK517" s="130"/>
      <c r="CL517" s="130"/>
      <c r="CM517" s="130"/>
      <c r="CN517" s="37"/>
      <c r="CO517" s="37"/>
    </row>
    <row r="518" spans="2:93" s="39" customFormat="1" ht="54" hidden="1" customHeight="1" x14ac:dyDescent="0.25">
      <c r="B518" s="209"/>
      <c r="C518" s="111" t="s">
        <v>31</v>
      </c>
      <c r="D518" s="800">
        <f t="shared" si="330"/>
        <v>0</v>
      </c>
      <c r="E518" s="188"/>
      <c r="F518" s="800">
        <f>F519+F520</f>
        <v>0</v>
      </c>
      <c r="G518" s="189"/>
      <c r="H518" s="189"/>
      <c r="I518" s="188">
        <f t="shared" si="325"/>
        <v>0</v>
      </c>
      <c r="J518" s="569" t="e">
        <f t="shared" si="326"/>
        <v>#DIV/0!</v>
      </c>
      <c r="K518" s="37"/>
      <c r="L518" s="569"/>
      <c r="M518" s="188"/>
      <c r="N518" s="569"/>
      <c r="O518" s="37"/>
      <c r="P518" s="37"/>
      <c r="Q518" s="37"/>
      <c r="R518" s="37"/>
      <c r="S518" s="188"/>
      <c r="T518" s="37"/>
      <c r="U518" s="130"/>
      <c r="V518" s="629"/>
      <c r="W518" s="188"/>
      <c r="X518" s="629"/>
      <c r="Y518" s="37"/>
      <c r="Z518" s="629"/>
      <c r="AA518" s="37"/>
      <c r="AB518" s="37"/>
      <c r="AC518" s="188">
        <f t="shared" si="315"/>
        <v>0</v>
      </c>
      <c r="AD518" s="575" t="e">
        <f t="shared" si="316"/>
        <v>#DIV/0!</v>
      </c>
      <c r="AE518" s="130"/>
      <c r="AF518" s="622"/>
      <c r="AG518" s="188"/>
      <c r="AH518" s="622" t="e">
        <f t="shared" si="305"/>
        <v>#DIV/0!</v>
      </c>
      <c r="AI518" s="37"/>
      <c r="AJ518" s="37"/>
      <c r="AK518" s="188"/>
      <c r="AL518" s="37"/>
      <c r="AM518" s="37"/>
      <c r="AN518" s="37"/>
      <c r="AO518" s="37"/>
      <c r="AP518" s="37"/>
      <c r="AQ518" s="37"/>
      <c r="AR518" s="37"/>
      <c r="AS518" s="37"/>
      <c r="AT518" s="37"/>
      <c r="AU518" s="112">
        <f t="shared" si="327"/>
        <v>20000</v>
      </c>
      <c r="AV518" s="559">
        <f t="shared" si="329"/>
        <v>20000</v>
      </c>
      <c r="AW518" s="128"/>
      <c r="AX518" s="526">
        <f>AX519+AX520</f>
        <v>20000</v>
      </c>
      <c r="AY518" s="37"/>
      <c r="AZ518" s="37"/>
      <c r="BA518" s="102"/>
      <c r="BB518" s="37"/>
      <c r="BC518" s="37"/>
      <c r="BD518" s="37"/>
      <c r="BE518" s="130"/>
      <c r="BF518" s="130"/>
      <c r="BG518" s="37"/>
      <c r="BH518" s="37"/>
      <c r="BI518" s="130"/>
      <c r="BJ518" s="130"/>
      <c r="BK518" s="130"/>
      <c r="BL518" s="37"/>
      <c r="BM518" s="37"/>
      <c r="BN518" s="128">
        <f>BO518</f>
        <v>171000</v>
      </c>
      <c r="BO518" s="526">
        <f t="shared" si="331"/>
        <v>171000</v>
      </c>
      <c r="BP518" s="128"/>
      <c r="BQ518" s="526">
        <f>BQ519+BQ520</f>
        <v>171000</v>
      </c>
      <c r="BR518" s="37"/>
      <c r="BS518" s="37"/>
      <c r="BT518" s="37"/>
      <c r="BU518" s="37"/>
      <c r="BV518" s="130"/>
      <c r="BW518" s="130"/>
      <c r="BX518" s="130"/>
      <c r="BY518" s="37"/>
      <c r="BZ518" s="37"/>
      <c r="CA518" s="130"/>
      <c r="CB518" s="188"/>
      <c r="CC518" s="189"/>
      <c r="CD518" s="189"/>
      <c r="CE518" s="130"/>
      <c r="CF518" s="188"/>
      <c r="CG518" s="188"/>
      <c r="CH518" s="189"/>
      <c r="CI518" s="189"/>
      <c r="CJ518" s="130"/>
      <c r="CK518" s="130"/>
      <c r="CL518" s="130"/>
      <c r="CM518" s="130"/>
      <c r="CN518" s="37"/>
      <c r="CO518" s="37"/>
    </row>
    <row r="519" spans="2:93" s="39" customFormat="1" ht="32.25" hidden="1" customHeight="1" x14ac:dyDescent="0.25">
      <c r="B519" s="209"/>
      <c r="C519" s="124" t="s">
        <v>39</v>
      </c>
      <c r="D519" s="188">
        <f t="shared" si="330"/>
        <v>0</v>
      </c>
      <c r="E519" s="188"/>
      <c r="F519" s="188">
        <v>0</v>
      </c>
      <c r="G519" s="189"/>
      <c r="H519" s="189"/>
      <c r="I519" s="188">
        <f t="shared" si="325"/>
        <v>0</v>
      </c>
      <c r="J519" s="569" t="e">
        <f t="shared" si="326"/>
        <v>#DIV/0!</v>
      </c>
      <c r="K519" s="37"/>
      <c r="L519" s="569"/>
      <c r="M519" s="188"/>
      <c r="N519" s="569"/>
      <c r="O519" s="37"/>
      <c r="P519" s="37"/>
      <c r="Q519" s="37"/>
      <c r="R519" s="37"/>
      <c r="S519" s="188"/>
      <c r="T519" s="37"/>
      <c r="U519" s="130"/>
      <c r="V519" s="629"/>
      <c r="W519" s="188"/>
      <c r="X519" s="629"/>
      <c r="Y519" s="37"/>
      <c r="Z519" s="629"/>
      <c r="AA519" s="37"/>
      <c r="AB519" s="37"/>
      <c r="AC519" s="188">
        <f t="shared" si="315"/>
        <v>0</v>
      </c>
      <c r="AD519" s="575" t="e">
        <f t="shared" si="316"/>
        <v>#DIV/0!</v>
      </c>
      <c r="AE519" s="130"/>
      <c r="AF519" s="622"/>
      <c r="AG519" s="188"/>
      <c r="AH519" s="622" t="e">
        <f t="shared" si="305"/>
        <v>#DIV/0!</v>
      </c>
      <c r="AI519" s="37"/>
      <c r="AJ519" s="37"/>
      <c r="AK519" s="188"/>
      <c r="AL519" s="37"/>
      <c r="AM519" s="37"/>
      <c r="AN519" s="37"/>
      <c r="AO519" s="37"/>
      <c r="AP519" s="37"/>
      <c r="AQ519" s="37"/>
      <c r="AR519" s="37"/>
      <c r="AS519" s="37"/>
      <c r="AT519" s="37"/>
      <c r="AU519" s="112">
        <f t="shared" si="327"/>
        <v>20000</v>
      </c>
      <c r="AV519" s="130">
        <f t="shared" si="329"/>
        <v>20000</v>
      </c>
      <c r="AW519" s="130"/>
      <c r="AX519" s="130">
        <v>20000</v>
      </c>
      <c r="AY519" s="37"/>
      <c r="AZ519" s="37"/>
      <c r="BA519" s="102"/>
      <c r="BB519" s="37"/>
      <c r="BC519" s="37"/>
      <c r="BD519" s="37"/>
      <c r="BE519" s="130"/>
      <c r="BF519" s="130"/>
      <c r="BG519" s="37"/>
      <c r="BH519" s="37"/>
      <c r="BI519" s="130"/>
      <c r="BJ519" s="130"/>
      <c r="BK519" s="130"/>
      <c r="BL519" s="37"/>
      <c r="BM519" s="37"/>
      <c r="BN519" s="130">
        <f>BQ519-BK519</f>
        <v>171000</v>
      </c>
      <c r="BO519" s="130">
        <f t="shared" si="331"/>
        <v>171000</v>
      </c>
      <c r="BP519" s="130"/>
      <c r="BQ519" s="130">
        <v>171000</v>
      </c>
      <c r="BR519" s="37"/>
      <c r="BS519" s="37"/>
      <c r="BT519" s="37"/>
      <c r="BU519" s="37"/>
      <c r="BV519" s="130"/>
      <c r="BW519" s="130"/>
      <c r="BX519" s="130"/>
      <c r="BY519" s="37"/>
      <c r="BZ519" s="37"/>
      <c r="CA519" s="130"/>
      <c r="CB519" s="188"/>
      <c r="CC519" s="189"/>
      <c r="CD519" s="189"/>
      <c r="CE519" s="130"/>
      <c r="CF519" s="188"/>
      <c r="CG519" s="188"/>
      <c r="CH519" s="189"/>
      <c r="CI519" s="189"/>
      <c r="CJ519" s="130"/>
      <c r="CK519" s="130"/>
      <c r="CL519" s="130"/>
      <c r="CM519" s="130"/>
      <c r="CN519" s="37"/>
      <c r="CO519" s="37"/>
    </row>
    <row r="520" spans="2:93" s="39" customFormat="1" ht="32.25" hidden="1" customHeight="1" x14ac:dyDescent="0.25">
      <c r="B520" s="209"/>
      <c r="C520" s="124" t="s">
        <v>40</v>
      </c>
      <c r="D520" s="188">
        <f t="shared" si="330"/>
        <v>0</v>
      </c>
      <c r="E520" s="188"/>
      <c r="F520" s="188">
        <v>0</v>
      </c>
      <c r="G520" s="189"/>
      <c r="H520" s="189"/>
      <c r="I520" s="188">
        <f t="shared" si="325"/>
        <v>0</v>
      </c>
      <c r="J520" s="569" t="e">
        <f t="shared" si="326"/>
        <v>#DIV/0!</v>
      </c>
      <c r="K520" s="37"/>
      <c r="L520" s="569"/>
      <c r="M520" s="188"/>
      <c r="N520" s="569"/>
      <c r="O520" s="37"/>
      <c r="P520" s="37"/>
      <c r="Q520" s="37"/>
      <c r="R520" s="37"/>
      <c r="S520" s="188"/>
      <c r="T520" s="37"/>
      <c r="U520" s="130"/>
      <c r="V520" s="629"/>
      <c r="W520" s="188"/>
      <c r="X520" s="629"/>
      <c r="Y520" s="37"/>
      <c r="Z520" s="629"/>
      <c r="AA520" s="37"/>
      <c r="AB520" s="37"/>
      <c r="AC520" s="188">
        <f t="shared" si="315"/>
        <v>0</v>
      </c>
      <c r="AD520" s="575" t="e">
        <f t="shared" si="316"/>
        <v>#DIV/0!</v>
      </c>
      <c r="AE520" s="130"/>
      <c r="AF520" s="622"/>
      <c r="AG520" s="188"/>
      <c r="AH520" s="622" t="e">
        <f t="shared" si="305"/>
        <v>#DIV/0!</v>
      </c>
      <c r="AI520" s="37"/>
      <c r="AJ520" s="37"/>
      <c r="AK520" s="188"/>
      <c r="AL520" s="37"/>
      <c r="AM520" s="37"/>
      <c r="AN520" s="37"/>
      <c r="AO520" s="37"/>
      <c r="AP520" s="37"/>
      <c r="AQ520" s="37"/>
      <c r="AR520" s="37"/>
      <c r="AS520" s="37"/>
      <c r="AT520" s="37"/>
      <c r="AU520" s="112">
        <f t="shared" si="327"/>
        <v>0</v>
      </c>
      <c r="AV520" s="130">
        <f t="shared" si="329"/>
        <v>0</v>
      </c>
      <c r="AW520" s="130"/>
      <c r="AX520" s="130">
        <v>0</v>
      </c>
      <c r="AY520" s="37"/>
      <c r="AZ520" s="37"/>
      <c r="BA520" s="102"/>
      <c r="BB520" s="37"/>
      <c r="BC520" s="37"/>
      <c r="BD520" s="37"/>
      <c r="BE520" s="130"/>
      <c r="BF520" s="130"/>
      <c r="BG520" s="37"/>
      <c r="BH520" s="37"/>
      <c r="BI520" s="130"/>
      <c r="BJ520" s="130"/>
      <c r="BK520" s="130"/>
      <c r="BL520" s="37"/>
      <c r="BM520" s="37"/>
      <c r="BN520" s="130">
        <f>BQ520-BK520</f>
        <v>0</v>
      </c>
      <c r="BO520" s="130">
        <f t="shared" si="331"/>
        <v>0</v>
      </c>
      <c r="BP520" s="130"/>
      <c r="BQ520" s="130">
        <v>0</v>
      </c>
      <c r="BR520" s="37"/>
      <c r="BS520" s="37"/>
      <c r="BT520" s="37"/>
      <c r="BU520" s="37"/>
      <c r="BV520" s="130"/>
      <c r="BW520" s="130"/>
      <c r="BX520" s="130"/>
      <c r="BY520" s="37"/>
      <c r="BZ520" s="37"/>
      <c r="CA520" s="130"/>
      <c r="CB520" s="188"/>
      <c r="CC520" s="189"/>
      <c r="CD520" s="189"/>
      <c r="CE520" s="130"/>
      <c r="CF520" s="188"/>
      <c r="CG520" s="188"/>
      <c r="CH520" s="189"/>
      <c r="CI520" s="189"/>
      <c r="CJ520" s="130"/>
      <c r="CK520" s="130"/>
      <c r="CL520" s="130"/>
      <c r="CM520" s="130"/>
      <c r="CN520" s="37"/>
      <c r="CO520" s="37"/>
    </row>
    <row r="521" spans="2:93" s="39" customFormat="1" ht="205.5" hidden="1" customHeight="1" x14ac:dyDescent="0.25">
      <c r="B521" s="548" t="s">
        <v>400</v>
      </c>
      <c r="C521" s="138" t="s">
        <v>452</v>
      </c>
      <c r="D521" s="193">
        <f t="shared" si="330"/>
        <v>0</v>
      </c>
      <c r="E521" s="661"/>
      <c r="F521" s="661">
        <f>F522</f>
        <v>0</v>
      </c>
      <c r="G521" s="661"/>
      <c r="H521" s="189"/>
      <c r="I521" s="193">
        <f t="shared" si="325"/>
        <v>0</v>
      </c>
      <c r="J521" s="569" t="e">
        <f t="shared" si="326"/>
        <v>#DIV/0!</v>
      </c>
      <c r="K521" s="37"/>
      <c r="L521" s="569"/>
      <c r="M521" s="193">
        <v>0</v>
      </c>
      <c r="N521" s="569"/>
      <c r="O521" s="37"/>
      <c r="P521" s="37"/>
      <c r="Q521" s="37"/>
      <c r="R521" s="37"/>
      <c r="S521" s="193"/>
      <c r="T521" s="37"/>
      <c r="U521" s="128"/>
      <c r="V521" s="629"/>
      <c r="W521" s="193"/>
      <c r="X521" s="629"/>
      <c r="Y521" s="37"/>
      <c r="Z521" s="629"/>
      <c r="AA521" s="37"/>
      <c r="AB521" s="37"/>
      <c r="AC521" s="193">
        <f t="shared" si="315"/>
        <v>0</v>
      </c>
      <c r="AD521" s="575" t="e">
        <f t="shared" si="316"/>
        <v>#DIV/0!</v>
      </c>
      <c r="AE521" s="128"/>
      <c r="AF521" s="622"/>
      <c r="AG521" s="193"/>
      <c r="AH521" s="622" t="e">
        <f t="shared" si="305"/>
        <v>#DIV/0!</v>
      </c>
      <c r="AI521" s="37"/>
      <c r="AJ521" s="37"/>
      <c r="AK521" s="193"/>
      <c r="AL521" s="37"/>
      <c r="AM521" s="37"/>
      <c r="AN521" s="37"/>
      <c r="AO521" s="37"/>
      <c r="AP521" s="37"/>
      <c r="AQ521" s="37"/>
      <c r="AR521" s="37"/>
      <c r="AS521" s="37"/>
      <c r="AT521" s="37"/>
      <c r="AU521" s="112">
        <f>AU522</f>
        <v>50000</v>
      </c>
      <c r="AV521" s="128">
        <f>AX521</f>
        <v>50000</v>
      </c>
      <c r="AW521" s="128"/>
      <c r="AX521" s="128">
        <f>AX522</f>
        <v>50000</v>
      </c>
      <c r="AY521" s="37"/>
      <c r="AZ521" s="37"/>
      <c r="BA521" s="102"/>
      <c r="BB521" s="37"/>
      <c r="BC521" s="37"/>
      <c r="BD521" s="37"/>
      <c r="BE521" s="130"/>
      <c r="BF521" s="130"/>
      <c r="BG521" s="37"/>
      <c r="BH521" s="37"/>
      <c r="BI521" s="130"/>
      <c r="BJ521" s="130"/>
      <c r="BK521" s="130"/>
      <c r="BL521" s="37"/>
      <c r="BM521" s="37"/>
      <c r="BN521" s="128">
        <f>BN522</f>
        <v>170000</v>
      </c>
      <c r="BO521" s="128">
        <f>BQ521</f>
        <v>170000</v>
      </c>
      <c r="BP521" s="128"/>
      <c r="BQ521" s="128">
        <f>BQ522</f>
        <v>170000</v>
      </c>
      <c r="BR521" s="37"/>
      <c r="BS521" s="37"/>
      <c r="BT521" s="37"/>
      <c r="BU521" s="37"/>
      <c r="BV521" s="130"/>
      <c r="BW521" s="130"/>
      <c r="BX521" s="130"/>
      <c r="BY521" s="37"/>
      <c r="BZ521" s="37"/>
      <c r="CA521" s="130"/>
      <c r="CB521" s="188"/>
      <c r="CC521" s="189"/>
      <c r="CD521" s="189"/>
      <c r="CE521" s="130"/>
      <c r="CF521" s="188"/>
      <c r="CG521" s="188"/>
      <c r="CH521" s="189"/>
      <c r="CI521" s="189"/>
      <c r="CJ521" s="128">
        <f>CK521</f>
        <v>109984</v>
      </c>
      <c r="CK521" s="128">
        <f>CM521</f>
        <v>109984</v>
      </c>
      <c r="CL521" s="128"/>
      <c r="CM521" s="128">
        <f>CM522</f>
        <v>109984</v>
      </c>
      <c r="CN521" s="37"/>
      <c r="CO521" s="37"/>
    </row>
    <row r="522" spans="2:93" s="39" customFormat="1" ht="54" hidden="1" customHeight="1" x14ac:dyDescent="0.25">
      <c r="B522" s="209"/>
      <c r="C522" s="111" t="s">
        <v>31</v>
      </c>
      <c r="D522" s="193">
        <f t="shared" si="330"/>
        <v>0</v>
      </c>
      <c r="E522" s="182"/>
      <c r="F522" s="661">
        <f>F523</f>
        <v>0</v>
      </c>
      <c r="G522" s="182"/>
      <c r="H522" s="189"/>
      <c r="I522" s="193">
        <f t="shared" si="325"/>
        <v>0</v>
      </c>
      <c r="J522" s="569" t="e">
        <f t="shared" si="326"/>
        <v>#DIV/0!</v>
      </c>
      <c r="K522" s="37"/>
      <c r="L522" s="569"/>
      <c r="M522" s="193">
        <v>0</v>
      </c>
      <c r="N522" s="569"/>
      <c r="O522" s="37"/>
      <c r="P522" s="37"/>
      <c r="Q522" s="37"/>
      <c r="R522" s="37"/>
      <c r="S522" s="193"/>
      <c r="T522" s="37"/>
      <c r="U522" s="581"/>
      <c r="V522" s="629"/>
      <c r="W522" s="193"/>
      <c r="X522" s="629"/>
      <c r="Y522" s="37"/>
      <c r="Z522" s="629"/>
      <c r="AA522" s="37"/>
      <c r="AB522" s="37"/>
      <c r="AC522" s="193">
        <f t="shared" si="315"/>
        <v>0</v>
      </c>
      <c r="AD522" s="575" t="e">
        <f t="shared" si="316"/>
        <v>#DIV/0!</v>
      </c>
      <c r="AE522" s="581"/>
      <c r="AF522" s="622"/>
      <c r="AG522" s="193"/>
      <c r="AH522" s="622" t="e">
        <f t="shared" si="305"/>
        <v>#DIV/0!</v>
      </c>
      <c r="AI522" s="37"/>
      <c r="AJ522" s="37"/>
      <c r="AK522" s="193"/>
      <c r="AL522" s="37"/>
      <c r="AM522" s="37"/>
      <c r="AN522" s="37"/>
      <c r="AO522" s="37"/>
      <c r="AP522" s="37"/>
      <c r="AQ522" s="37"/>
      <c r="AR522" s="37"/>
      <c r="AS522" s="37"/>
      <c r="AT522" s="37"/>
      <c r="AU522" s="112">
        <f>AX522-F522</f>
        <v>50000</v>
      </c>
      <c r="AV522" s="559">
        <f>AX522</f>
        <v>50000</v>
      </c>
      <c r="AW522" s="128"/>
      <c r="AX522" s="549">
        <f>AX523+AX524</f>
        <v>50000</v>
      </c>
      <c r="AY522" s="37"/>
      <c r="AZ522" s="37"/>
      <c r="BA522" s="102"/>
      <c r="BB522" s="37"/>
      <c r="BC522" s="37"/>
      <c r="BD522" s="37"/>
      <c r="BE522" s="130"/>
      <c r="BF522" s="130"/>
      <c r="BG522" s="37"/>
      <c r="BH522" s="37"/>
      <c r="BI522" s="130"/>
      <c r="BJ522" s="130"/>
      <c r="BK522" s="130"/>
      <c r="BL522" s="37"/>
      <c r="BM522" s="37"/>
      <c r="BN522" s="128">
        <f>BO522</f>
        <v>170000</v>
      </c>
      <c r="BO522" s="549">
        <f>BQ522</f>
        <v>170000</v>
      </c>
      <c r="BP522" s="128"/>
      <c r="BQ522" s="549">
        <f>BQ523+BQ524</f>
        <v>170000</v>
      </c>
      <c r="BR522" s="37"/>
      <c r="BS522" s="37"/>
      <c r="BT522" s="37"/>
      <c r="BU522" s="37"/>
      <c r="BV522" s="130"/>
      <c r="BW522" s="130"/>
      <c r="BX522" s="130"/>
      <c r="BY522" s="37"/>
      <c r="BZ522" s="37"/>
      <c r="CA522" s="130"/>
      <c r="CB522" s="188"/>
      <c r="CC522" s="189"/>
      <c r="CD522" s="189"/>
      <c r="CE522" s="130"/>
      <c r="CF522" s="188"/>
      <c r="CG522" s="188"/>
      <c r="CH522" s="189"/>
      <c r="CI522" s="189"/>
      <c r="CJ522" s="128">
        <f>CK522</f>
        <v>109984</v>
      </c>
      <c r="CK522" s="128">
        <f>CK523</f>
        <v>109984</v>
      </c>
      <c r="CL522" s="128"/>
      <c r="CM522" s="128">
        <f>CM523</f>
        <v>109984</v>
      </c>
      <c r="CN522" s="37"/>
      <c r="CO522" s="37"/>
    </row>
    <row r="523" spans="2:93" s="39" customFormat="1" ht="32.25" hidden="1" customHeight="1" x14ac:dyDescent="0.25">
      <c r="B523" s="209"/>
      <c r="C523" s="124" t="s">
        <v>39</v>
      </c>
      <c r="D523" s="188">
        <f t="shared" si="330"/>
        <v>0</v>
      </c>
      <c r="E523" s="188"/>
      <c r="F523" s="188">
        <v>0</v>
      </c>
      <c r="G523" s="189"/>
      <c r="H523" s="189"/>
      <c r="I523" s="188">
        <f t="shared" si="325"/>
        <v>0</v>
      </c>
      <c r="J523" s="569" t="e">
        <f t="shared" si="326"/>
        <v>#DIV/0!</v>
      </c>
      <c r="K523" s="37"/>
      <c r="L523" s="569"/>
      <c r="M523" s="188">
        <v>0</v>
      </c>
      <c r="N523" s="569"/>
      <c r="O523" s="37"/>
      <c r="P523" s="37"/>
      <c r="Q523" s="37"/>
      <c r="R523" s="37"/>
      <c r="S523" s="188"/>
      <c r="T523" s="37"/>
      <c r="U523" s="130"/>
      <c r="V523" s="629"/>
      <c r="W523" s="188"/>
      <c r="X523" s="629"/>
      <c r="Y523" s="37"/>
      <c r="Z523" s="629"/>
      <c r="AA523" s="37"/>
      <c r="AB523" s="37"/>
      <c r="AC523" s="188">
        <f t="shared" si="315"/>
        <v>0</v>
      </c>
      <c r="AD523" s="575" t="e">
        <f t="shared" si="316"/>
        <v>#DIV/0!</v>
      </c>
      <c r="AE523" s="130"/>
      <c r="AF523" s="622"/>
      <c r="AG523" s="188"/>
      <c r="AH523" s="622" t="e">
        <f t="shared" si="305"/>
        <v>#DIV/0!</v>
      </c>
      <c r="AI523" s="37"/>
      <c r="AJ523" s="37"/>
      <c r="AK523" s="188"/>
      <c r="AL523" s="37"/>
      <c r="AM523" s="37"/>
      <c r="AN523" s="37"/>
      <c r="AO523" s="37"/>
      <c r="AP523" s="37"/>
      <c r="AQ523" s="37"/>
      <c r="AR523" s="37"/>
      <c r="AS523" s="37"/>
      <c r="AT523" s="37"/>
      <c r="AU523" s="112">
        <f>AX523-F523</f>
        <v>50000</v>
      </c>
      <c r="AV523" s="130">
        <f>AX523</f>
        <v>50000</v>
      </c>
      <c r="AW523" s="130"/>
      <c r="AX523" s="130">
        <v>50000</v>
      </c>
      <c r="AY523" s="37"/>
      <c r="AZ523" s="37"/>
      <c r="BA523" s="102"/>
      <c r="BB523" s="37"/>
      <c r="BC523" s="37"/>
      <c r="BD523" s="37"/>
      <c r="BE523" s="130"/>
      <c r="BF523" s="130"/>
      <c r="BG523" s="37"/>
      <c r="BH523" s="37"/>
      <c r="BI523" s="130"/>
      <c r="BJ523" s="130"/>
      <c r="BK523" s="130"/>
      <c r="BL523" s="37"/>
      <c r="BM523" s="37"/>
      <c r="BN523" s="130">
        <f>BQ523-BK523</f>
        <v>170000</v>
      </c>
      <c r="BO523" s="130">
        <f>BQ523</f>
        <v>170000</v>
      </c>
      <c r="BP523" s="130"/>
      <c r="BQ523" s="130">
        <v>170000</v>
      </c>
      <c r="BR523" s="37"/>
      <c r="BS523" s="37"/>
      <c r="BT523" s="37"/>
      <c r="BU523" s="37"/>
      <c r="BV523" s="130"/>
      <c r="BW523" s="130"/>
      <c r="BX523" s="130"/>
      <c r="BY523" s="37"/>
      <c r="BZ523" s="37"/>
      <c r="CA523" s="130"/>
      <c r="CB523" s="188"/>
      <c r="CC523" s="189"/>
      <c r="CD523" s="189"/>
      <c r="CE523" s="130"/>
      <c r="CF523" s="188"/>
      <c r="CG523" s="188"/>
      <c r="CH523" s="189"/>
      <c r="CI523" s="189"/>
      <c r="CJ523" s="130">
        <f>CK523</f>
        <v>109984</v>
      </c>
      <c r="CK523" s="130">
        <f>CM523</f>
        <v>109984</v>
      </c>
      <c r="CL523" s="130"/>
      <c r="CM523" s="130">
        <f>[7]Лист1!$D$3</f>
        <v>109984</v>
      </c>
      <c r="CN523" s="37"/>
      <c r="CO523" s="37"/>
    </row>
    <row r="524" spans="2:93" s="39" customFormat="1" ht="32.25" hidden="1" customHeight="1" x14ac:dyDescent="0.25">
      <c r="B524" s="209"/>
      <c r="C524" s="551"/>
      <c r="D524" s="188"/>
      <c r="E524" s="188"/>
      <c r="F524" s="188"/>
      <c r="G524" s="189"/>
      <c r="H524" s="189"/>
      <c r="I524" s="188">
        <f t="shared" si="325"/>
        <v>0</v>
      </c>
      <c r="J524" s="569" t="e">
        <f t="shared" si="326"/>
        <v>#DIV/0!</v>
      </c>
      <c r="K524" s="37"/>
      <c r="L524" s="569"/>
      <c r="M524" s="188"/>
      <c r="N524" s="569"/>
      <c r="O524" s="37"/>
      <c r="P524" s="37"/>
      <c r="Q524" s="37"/>
      <c r="R524" s="37"/>
      <c r="S524" s="188"/>
      <c r="T524" s="37"/>
      <c r="U524" s="130"/>
      <c r="V524" s="629"/>
      <c r="W524" s="188"/>
      <c r="X524" s="629"/>
      <c r="Y524" s="37"/>
      <c r="Z524" s="629"/>
      <c r="AA524" s="37"/>
      <c r="AB524" s="37"/>
      <c r="AC524" s="188">
        <f t="shared" si="315"/>
        <v>0</v>
      </c>
      <c r="AD524" s="575" t="e">
        <f t="shared" si="316"/>
        <v>#DIV/0!</v>
      </c>
      <c r="AE524" s="130"/>
      <c r="AF524" s="622"/>
      <c r="AG524" s="188"/>
      <c r="AH524" s="622" t="e">
        <f t="shared" ref="AH524:AH575" si="332">AG524/F524</f>
        <v>#DIV/0!</v>
      </c>
      <c r="AI524" s="37"/>
      <c r="AJ524" s="37"/>
      <c r="AK524" s="188"/>
      <c r="AL524" s="37"/>
      <c r="AM524" s="37"/>
      <c r="AN524" s="37"/>
      <c r="AO524" s="37"/>
      <c r="AP524" s="37"/>
      <c r="AQ524" s="37"/>
      <c r="AR524" s="37"/>
      <c r="AS524" s="37"/>
      <c r="AT524" s="37"/>
      <c r="AU524" s="112"/>
      <c r="AV524" s="130"/>
      <c r="AW524" s="130"/>
      <c r="AX524" s="130"/>
      <c r="AY524" s="37"/>
      <c r="AZ524" s="37"/>
      <c r="BA524" s="102"/>
      <c r="BB524" s="37"/>
      <c r="BC524" s="37"/>
      <c r="BD524" s="37"/>
      <c r="BE524" s="130"/>
      <c r="BF524" s="130"/>
      <c r="BG524" s="37"/>
      <c r="BH524" s="37"/>
      <c r="BI524" s="130"/>
      <c r="BJ524" s="130"/>
      <c r="BK524" s="130"/>
      <c r="BL524" s="37"/>
      <c r="BM524" s="37"/>
      <c r="BN524" s="130"/>
      <c r="BO524" s="130"/>
      <c r="BP524" s="130"/>
      <c r="BQ524" s="130"/>
      <c r="BR524" s="37"/>
      <c r="BS524" s="37"/>
      <c r="BT524" s="37"/>
      <c r="BU524" s="37"/>
      <c r="BV524" s="130"/>
      <c r="BW524" s="130"/>
      <c r="BX524" s="130"/>
      <c r="BY524" s="37"/>
      <c r="BZ524" s="37"/>
      <c r="CA524" s="130"/>
      <c r="CB524" s="188"/>
      <c r="CC524" s="189"/>
      <c r="CD524" s="189"/>
      <c r="CE524" s="130"/>
      <c r="CF524" s="188"/>
      <c r="CG524" s="188"/>
      <c r="CH524" s="189"/>
      <c r="CI524" s="189"/>
      <c r="CJ524" s="130"/>
      <c r="CK524" s="130"/>
      <c r="CL524" s="130"/>
      <c r="CM524" s="130"/>
      <c r="CN524" s="37"/>
      <c r="CO524" s="37"/>
    </row>
    <row r="525" spans="2:93" s="39" customFormat="1" ht="123.75" customHeight="1" x14ac:dyDescent="0.25">
      <c r="B525" s="563" t="s">
        <v>203</v>
      </c>
      <c r="C525" s="138" t="s">
        <v>241</v>
      </c>
      <c r="D525" s="661">
        <f>F525</f>
        <v>6154.6596300000001</v>
      </c>
      <c r="E525" s="661"/>
      <c r="F525" s="661">
        <f>SUM(F526:F527)</f>
        <v>6154.6596300000001</v>
      </c>
      <c r="G525" s="189"/>
      <c r="H525" s="189"/>
      <c r="I525" s="661">
        <f>M525</f>
        <v>4959.8816200000001</v>
      </c>
      <c r="J525" s="569">
        <f t="shared" si="326"/>
        <v>0.80587423483563136</v>
      </c>
      <c r="K525" s="37"/>
      <c r="L525" s="569"/>
      <c r="M525" s="661">
        <f>M526</f>
        <v>4959.8816200000001</v>
      </c>
      <c r="N525" s="569">
        <f t="shared" ref="N525:N530" si="333">M525/F525</f>
        <v>0.80587423483563136</v>
      </c>
      <c r="O525" s="37"/>
      <c r="P525" s="37"/>
      <c r="Q525" s="37"/>
      <c r="R525" s="37"/>
      <c r="S525" s="835">
        <f t="shared" ref="S525:S530" si="334">W525</f>
        <v>4959.8816200000001</v>
      </c>
      <c r="T525" s="569">
        <f t="shared" ref="T525:T530" si="335">S525/D525</f>
        <v>0.80587423483563136</v>
      </c>
      <c r="U525" s="37"/>
      <c r="V525" s="569"/>
      <c r="W525" s="835">
        <f>W526</f>
        <v>4959.8816200000001</v>
      </c>
      <c r="X525" s="569">
        <f>W525/D525</f>
        <v>0.80587423483563136</v>
      </c>
      <c r="Y525" s="37"/>
      <c r="Z525" s="629"/>
      <c r="AA525" s="37"/>
      <c r="AB525" s="37"/>
      <c r="AC525" s="661">
        <f t="shared" si="315"/>
        <v>5574.79594</v>
      </c>
      <c r="AD525" s="575">
        <f t="shared" si="316"/>
        <v>0.90578460469632827</v>
      </c>
      <c r="AE525" s="128"/>
      <c r="AF525" s="622"/>
      <c r="AG525" s="661">
        <f>AG526</f>
        <v>5574.79594</v>
      </c>
      <c r="AH525" s="622">
        <f t="shared" si="332"/>
        <v>0.90578460469632827</v>
      </c>
      <c r="AI525" s="37"/>
      <c r="AJ525" s="37"/>
      <c r="AK525" s="661"/>
      <c r="AL525" s="37"/>
      <c r="AM525" s="37"/>
      <c r="AN525" s="37"/>
      <c r="AO525" s="37"/>
      <c r="AP525" s="37"/>
      <c r="AQ525" s="37"/>
      <c r="AR525" s="37"/>
      <c r="AS525" s="37"/>
      <c r="AT525" s="37"/>
      <c r="AU525" s="112"/>
      <c r="AV525" s="130"/>
      <c r="AW525" s="130"/>
      <c r="AX525" s="130"/>
      <c r="AY525" s="37"/>
      <c r="AZ525" s="37"/>
      <c r="BA525" s="102"/>
      <c r="BB525" s="37"/>
      <c r="BC525" s="37"/>
      <c r="BD525" s="37"/>
      <c r="BE525" s="130"/>
      <c r="BF525" s="130"/>
      <c r="BG525" s="37"/>
      <c r="BH525" s="37"/>
      <c r="BI525" s="130"/>
      <c r="BJ525" s="130"/>
      <c r="BK525" s="130"/>
      <c r="BL525" s="37"/>
      <c r="BM525" s="37"/>
      <c r="BN525" s="130"/>
      <c r="BO525" s="130"/>
      <c r="BP525" s="130"/>
      <c r="BQ525" s="130"/>
      <c r="BR525" s="37"/>
      <c r="BS525" s="37"/>
      <c r="BT525" s="37"/>
      <c r="BU525" s="37"/>
      <c r="BV525" s="130"/>
      <c r="BW525" s="130"/>
      <c r="BX525" s="130"/>
      <c r="BY525" s="37"/>
      <c r="BZ525" s="37"/>
      <c r="CA525" s="130"/>
      <c r="CB525" s="188"/>
      <c r="CC525" s="189"/>
      <c r="CD525" s="189"/>
      <c r="CE525" s="130"/>
      <c r="CF525" s="188"/>
      <c r="CG525" s="188"/>
      <c r="CH525" s="189"/>
      <c r="CI525" s="189"/>
      <c r="CJ525" s="130"/>
      <c r="CK525" s="130"/>
      <c r="CL525" s="130"/>
      <c r="CM525" s="130"/>
      <c r="CN525" s="37"/>
      <c r="CO525" s="37"/>
    </row>
    <row r="526" spans="2:93" s="39" customFormat="1" ht="32.25" hidden="1" customHeight="1" x14ac:dyDescent="0.25">
      <c r="B526" s="209"/>
      <c r="C526" s="551" t="s">
        <v>108</v>
      </c>
      <c r="D526" s="188">
        <f>F526</f>
        <v>5975.7784499999998</v>
      </c>
      <c r="E526" s="188"/>
      <c r="F526" s="188">
        <v>5975.7784499999998</v>
      </c>
      <c r="G526" s="189"/>
      <c r="H526" s="189"/>
      <c r="I526" s="188">
        <f>M526</f>
        <v>4959.8816200000001</v>
      </c>
      <c r="J526" s="569">
        <f t="shared" si="326"/>
        <v>0.82999757462561219</v>
      </c>
      <c r="K526" s="37"/>
      <c r="L526" s="569"/>
      <c r="M526" s="188">
        <v>4959.8816200000001</v>
      </c>
      <c r="N526" s="569">
        <f t="shared" si="333"/>
        <v>0.82999757462561219</v>
      </c>
      <c r="O526" s="37"/>
      <c r="P526" s="37"/>
      <c r="Q526" s="37"/>
      <c r="R526" s="37"/>
      <c r="S526" s="188">
        <f t="shared" si="334"/>
        <v>4959.8816200000001</v>
      </c>
      <c r="T526" s="569">
        <f t="shared" si="335"/>
        <v>0.82999757462561219</v>
      </c>
      <c r="U526" s="37"/>
      <c r="V526" s="569"/>
      <c r="W526" s="188">
        <v>4959.8816200000001</v>
      </c>
      <c r="X526" s="569">
        <f>W526/D526</f>
        <v>0.82999757462561219</v>
      </c>
      <c r="Y526" s="37"/>
      <c r="Z526" s="629"/>
      <c r="AA526" s="37"/>
      <c r="AB526" s="37"/>
      <c r="AC526" s="188">
        <f t="shared" si="315"/>
        <v>5574.79594</v>
      </c>
      <c r="AD526" s="575">
        <f t="shared" si="316"/>
        <v>0.93289869874610232</v>
      </c>
      <c r="AE526" s="130"/>
      <c r="AF526" s="622"/>
      <c r="AG526" s="188">
        <v>5574.79594</v>
      </c>
      <c r="AH526" s="622">
        <f t="shared" si="332"/>
        <v>0.93289869874610232</v>
      </c>
      <c r="AI526" s="37"/>
      <c r="AJ526" s="37"/>
      <c r="AK526" s="188"/>
      <c r="AL526" s="37"/>
      <c r="AM526" s="37"/>
      <c r="AN526" s="37"/>
      <c r="AO526" s="37"/>
      <c r="AP526" s="37"/>
      <c r="AQ526" s="37"/>
      <c r="AR526" s="37"/>
      <c r="AS526" s="37"/>
      <c r="AT526" s="37"/>
      <c r="AU526" s="112"/>
      <c r="AV526" s="130"/>
      <c r="AW526" s="130"/>
      <c r="AX526" s="130"/>
      <c r="AY526" s="37"/>
      <c r="AZ526" s="37"/>
      <c r="BA526" s="102"/>
      <c r="BB526" s="37"/>
      <c r="BC526" s="37"/>
      <c r="BD526" s="37"/>
      <c r="BE526" s="130"/>
      <c r="BF526" s="130"/>
      <c r="BG526" s="37"/>
      <c r="BH526" s="37"/>
      <c r="BI526" s="130"/>
      <c r="BJ526" s="130"/>
      <c r="BK526" s="130"/>
      <c r="BL526" s="37"/>
      <c r="BM526" s="37"/>
      <c r="BN526" s="130"/>
      <c r="BO526" s="130"/>
      <c r="BP526" s="130"/>
      <c r="BQ526" s="130"/>
      <c r="BR526" s="37"/>
      <c r="BS526" s="37"/>
      <c r="BT526" s="37"/>
      <c r="BU526" s="37"/>
      <c r="BV526" s="130"/>
      <c r="BW526" s="130"/>
      <c r="BX526" s="130"/>
      <c r="BY526" s="37"/>
      <c r="BZ526" s="37"/>
      <c r="CA526" s="130"/>
      <c r="CB526" s="188"/>
      <c r="CC526" s="189"/>
      <c r="CD526" s="189"/>
      <c r="CE526" s="130"/>
      <c r="CF526" s="188"/>
      <c r="CG526" s="188"/>
      <c r="CH526" s="189"/>
      <c r="CI526" s="189"/>
      <c r="CJ526" s="130"/>
      <c r="CK526" s="130"/>
      <c r="CL526" s="130"/>
      <c r="CM526" s="130"/>
      <c r="CN526" s="37"/>
      <c r="CO526" s="37"/>
    </row>
    <row r="527" spans="2:93" s="39" customFormat="1" ht="32.25" hidden="1" customHeight="1" x14ac:dyDescent="0.25">
      <c r="B527" s="209"/>
      <c r="C527" s="551" t="s">
        <v>481</v>
      </c>
      <c r="D527" s="188">
        <f>F527</f>
        <v>178.88118</v>
      </c>
      <c r="E527" s="188"/>
      <c r="F527" s="188">
        <v>178.88118</v>
      </c>
      <c r="G527" s="189"/>
      <c r="H527" s="189"/>
      <c r="I527" s="188"/>
      <c r="J527" s="569">
        <f t="shared" si="326"/>
        <v>0</v>
      </c>
      <c r="K527" s="37"/>
      <c r="L527" s="569"/>
      <c r="M527" s="188"/>
      <c r="N527" s="569">
        <f t="shared" si="333"/>
        <v>0</v>
      </c>
      <c r="O527" s="37"/>
      <c r="P527" s="37"/>
      <c r="Q527" s="37"/>
      <c r="R527" s="37"/>
      <c r="S527" s="188">
        <f t="shared" si="334"/>
        <v>0</v>
      </c>
      <c r="T527" s="569">
        <f t="shared" si="335"/>
        <v>0</v>
      </c>
      <c r="U527" s="37"/>
      <c r="V527" s="569"/>
      <c r="W527" s="188"/>
      <c r="X527" s="569">
        <v>0</v>
      </c>
      <c r="Y527" s="37"/>
      <c r="Z527" s="629"/>
      <c r="AA527" s="37"/>
      <c r="AB527" s="37"/>
      <c r="AC527" s="188"/>
      <c r="AD527" s="575"/>
      <c r="AE527" s="130"/>
      <c r="AF527" s="622"/>
      <c r="AG527" s="188"/>
      <c r="AH527" s="622"/>
      <c r="AI527" s="37"/>
      <c r="AJ527" s="37"/>
      <c r="AK527" s="188"/>
      <c r="AL527" s="37"/>
      <c r="AM527" s="37"/>
      <c r="AN527" s="37"/>
      <c r="AO527" s="37"/>
      <c r="AP527" s="37"/>
      <c r="AQ527" s="37"/>
      <c r="AR527" s="37"/>
      <c r="AS527" s="37"/>
      <c r="AT527" s="37"/>
      <c r="AU527" s="112"/>
      <c r="AV527" s="130"/>
      <c r="AW527" s="130"/>
      <c r="AX527" s="130"/>
      <c r="AY527" s="37"/>
      <c r="AZ527" s="37"/>
      <c r="BA527" s="102"/>
      <c r="BB527" s="37"/>
      <c r="BC527" s="37"/>
      <c r="BD527" s="37"/>
      <c r="BE527" s="130"/>
      <c r="BF527" s="130"/>
      <c r="BG527" s="37"/>
      <c r="BH527" s="37"/>
      <c r="BI527" s="130"/>
      <c r="BJ527" s="130"/>
      <c r="BK527" s="130"/>
      <c r="BL527" s="37"/>
      <c r="BM527" s="37"/>
      <c r="BN527" s="130"/>
      <c r="BO527" s="130"/>
      <c r="BP527" s="130"/>
      <c r="BQ527" s="130"/>
      <c r="BR527" s="37"/>
      <c r="BS527" s="37"/>
      <c r="BT527" s="37"/>
      <c r="BU527" s="37"/>
      <c r="BV527" s="130"/>
      <c r="BW527" s="130"/>
      <c r="BX527" s="130"/>
      <c r="BY527" s="37"/>
      <c r="BZ527" s="37"/>
      <c r="CA527" s="130"/>
      <c r="CB527" s="188"/>
      <c r="CC527" s="189"/>
      <c r="CD527" s="189"/>
      <c r="CE527" s="130"/>
      <c r="CF527" s="188"/>
      <c r="CG527" s="188"/>
      <c r="CH527" s="189"/>
      <c r="CI527" s="189"/>
      <c r="CJ527" s="130"/>
      <c r="CK527" s="130"/>
      <c r="CL527" s="130"/>
      <c r="CM527" s="130"/>
      <c r="CN527" s="37"/>
      <c r="CO527" s="37"/>
    </row>
    <row r="528" spans="2:93" s="473" customFormat="1" ht="54" customHeight="1" x14ac:dyDescent="0.25">
      <c r="B528" s="474" t="s">
        <v>62</v>
      </c>
      <c r="C528" s="532" t="s">
        <v>230</v>
      </c>
      <c r="D528" s="476">
        <f>E528+F528+G528+H528</f>
        <v>3009949.2824800001</v>
      </c>
      <c r="E528" s="476"/>
      <c r="F528" s="476">
        <f>F529+F530</f>
        <v>3009949.2824800001</v>
      </c>
      <c r="G528" s="476"/>
      <c r="H528" s="476"/>
      <c r="I528" s="476">
        <f t="shared" si="325"/>
        <v>3009845.0428900002</v>
      </c>
      <c r="J528" s="571">
        <f t="shared" si="326"/>
        <v>0.99996536832344429</v>
      </c>
      <c r="K528" s="803"/>
      <c r="L528" s="571"/>
      <c r="M528" s="476">
        <f>M529+M530</f>
        <v>3009845.0428900002</v>
      </c>
      <c r="N528" s="571">
        <f t="shared" si="333"/>
        <v>0.99996536832344429</v>
      </c>
      <c r="O528" s="803"/>
      <c r="P528" s="803"/>
      <c r="Q528" s="803"/>
      <c r="R528" s="803"/>
      <c r="S528" s="476">
        <f t="shared" si="334"/>
        <v>2326365.2804300003</v>
      </c>
      <c r="T528" s="571">
        <f t="shared" si="335"/>
        <v>0.77289185368373658</v>
      </c>
      <c r="U528" s="803"/>
      <c r="V528" s="616"/>
      <c r="W528" s="476">
        <f>W529+W530</f>
        <v>2326365.2804300003</v>
      </c>
      <c r="X528" s="571">
        <f t="shared" ref="X528:X561" si="336">W528/F528</f>
        <v>0.77289185368373658</v>
      </c>
      <c r="Y528" s="803"/>
      <c r="Z528" s="616"/>
      <c r="AA528" s="803"/>
      <c r="AB528" s="803"/>
      <c r="AC528" s="476">
        <f t="shared" si="315"/>
        <v>3009949.28247</v>
      </c>
      <c r="AD528" s="571">
        <f t="shared" si="316"/>
        <v>0.99999999999667766</v>
      </c>
      <c r="AE528" s="803"/>
      <c r="AF528" s="639"/>
      <c r="AG528" s="476">
        <f>AG529+AG530</f>
        <v>3009949.28247</v>
      </c>
      <c r="AH528" s="639">
        <f t="shared" si="332"/>
        <v>0.99999999999667766</v>
      </c>
      <c r="AI528" s="803"/>
      <c r="AJ528" s="803"/>
      <c r="AK528" s="476"/>
      <c r="AL528" s="803"/>
      <c r="AM528" s="803"/>
      <c r="AN528" s="803"/>
      <c r="AO528" s="803"/>
      <c r="AP528" s="803"/>
      <c r="AQ528" s="803"/>
      <c r="AR528" s="803"/>
      <c r="AS528" s="803"/>
      <c r="AT528" s="803"/>
      <c r="AU528" s="476">
        <f>AU529+AU530</f>
        <v>-642031.82902999991</v>
      </c>
      <c r="AV528" s="803">
        <f>AW528+AX528+AY528+AZ528</f>
        <v>2367917.4534499999</v>
      </c>
      <c r="AW528" s="803">
        <f>AW529+AW530</f>
        <v>0</v>
      </c>
      <c r="AX528" s="476">
        <f>AX529+AX530</f>
        <v>2367917.4534499999</v>
      </c>
      <c r="AY528" s="803"/>
      <c r="AZ528" s="803">
        <f>AZ529+AZ530</f>
        <v>0</v>
      </c>
      <c r="BA528" s="803">
        <f t="shared" si="328"/>
        <v>0</v>
      </c>
      <c r="BB528" s="803">
        <f>BB529+BB530</f>
        <v>0</v>
      </c>
      <c r="BC528" s="803"/>
      <c r="BD528" s="803"/>
      <c r="BE528" s="803">
        <f t="shared" si="324"/>
        <v>0</v>
      </c>
      <c r="BF528" s="803">
        <f>BF529+BF530</f>
        <v>0</v>
      </c>
      <c r="BG528" s="803"/>
      <c r="BH528" s="803"/>
      <c r="BI528" s="803">
        <f>BJ528+BK528+BL528+BM528</f>
        <v>1875139.1595999999</v>
      </c>
      <c r="BJ528" s="803">
        <f>BJ529+BJ530</f>
        <v>0</v>
      </c>
      <c r="BK528" s="803">
        <f>BK529+BK530</f>
        <v>1875139.1595999999</v>
      </c>
      <c r="BL528" s="803"/>
      <c r="BM528" s="803">
        <f>BM529+BM530</f>
        <v>0</v>
      </c>
      <c r="BN528" s="803">
        <f>BN529+BN530</f>
        <v>0</v>
      </c>
      <c r="BO528" s="803">
        <f>BP528+BQ528+BR528+BS528</f>
        <v>1875139.1595999999</v>
      </c>
      <c r="BP528" s="803">
        <f>BP529+BP530</f>
        <v>0</v>
      </c>
      <c r="BQ528" s="803">
        <f>BQ529+BQ530</f>
        <v>1875139.1595999999</v>
      </c>
      <c r="BR528" s="803"/>
      <c r="BS528" s="803">
        <f>BS529+BS530</f>
        <v>0</v>
      </c>
      <c r="BT528" s="803">
        <f>BL528</f>
        <v>0</v>
      </c>
      <c r="BU528" s="803"/>
      <c r="BV528" s="803">
        <f>BW528+BX528+BY528+BZ528</f>
        <v>2835780.6395699997</v>
      </c>
      <c r="BW528" s="803">
        <f>BW529+BW530</f>
        <v>0</v>
      </c>
      <c r="BX528" s="803">
        <f>BX529+BX530</f>
        <v>2835780.6395699997</v>
      </c>
      <c r="BY528" s="803"/>
      <c r="BZ528" s="803">
        <f>BZ529+BZ530</f>
        <v>0</v>
      </c>
      <c r="CA528" s="803">
        <f>CB528</f>
        <v>0</v>
      </c>
      <c r="CB528" s="803">
        <f>CB529+CB530</f>
        <v>0</v>
      </c>
      <c r="CC528" s="476"/>
      <c r="CD528" s="476"/>
      <c r="CE528" s="803">
        <f>CG528</f>
        <v>684544.72393999994</v>
      </c>
      <c r="CF528" s="803">
        <f>CF529+CF530</f>
        <v>0</v>
      </c>
      <c r="CG528" s="803">
        <f>CG529+CG530</f>
        <v>684544.72393999994</v>
      </c>
      <c r="CH528" s="476">
        <f>BY528</f>
        <v>0</v>
      </c>
      <c r="CI528" s="476"/>
      <c r="CJ528" s="803">
        <f>CJ529+CJ530</f>
        <v>0</v>
      </c>
      <c r="CK528" s="803">
        <f>CL528+CM528+CN528+CO528</f>
        <v>684544.72393999994</v>
      </c>
      <c r="CL528" s="803">
        <f>CL529+CL530</f>
        <v>0</v>
      </c>
      <c r="CM528" s="803">
        <f>CM529+CM530</f>
        <v>684544.72393999994</v>
      </c>
      <c r="CN528" s="803"/>
      <c r="CO528" s="803">
        <f>CO529+CO530</f>
        <v>0</v>
      </c>
    </row>
    <row r="529" spans="1:12248" s="22" customFormat="1" ht="41.25" customHeight="1" x14ac:dyDescent="0.25">
      <c r="B529" s="206"/>
      <c r="C529" s="111" t="s">
        <v>31</v>
      </c>
      <c r="D529" s="193">
        <f>E529+F529+G529+H529</f>
        <v>646473.07247999997</v>
      </c>
      <c r="E529" s="193"/>
      <c r="F529" s="193">
        <f>F533+F544+F553</f>
        <v>646473.07247999997</v>
      </c>
      <c r="G529" s="193"/>
      <c r="H529" s="193"/>
      <c r="I529" s="193">
        <f t="shared" si="325"/>
        <v>646368.83288999996</v>
      </c>
      <c r="J529" s="569">
        <f t="shared" si="326"/>
        <v>0.99983875648586551</v>
      </c>
      <c r="K529" s="112"/>
      <c r="L529" s="569"/>
      <c r="M529" s="193">
        <f>M533+M544+M553</f>
        <v>646368.83288999996</v>
      </c>
      <c r="N529" s="569">
        <f t="shared" si="333"/>
        <v>0.99983875648586551</v>
      </c>
      <c r="O529" s="112"/>
      <c r="P529" s="112"/>
      <c r="Q529" s="112"/>
      <c r="R529" s="112"/>
      <c r="S529" s="193">
        <f t="shared" si="334"/>
        <v>112.76042</v>
      </c>
      <c r="T529" s="569">
        <f t="shared" si="335"/>
        <v>1.7442400124637592E-4</v>
      </c>
      <c r="U529" s="112"/>
      <c r="V529" s="629"/>
      <c r="W529" s="193">
        <f>W533+W544+W553</f>
        <v>112.76042</v>
      </c>
      <c r="X529" s="569">
        <f t="shared" si="336"/>
        <v>1.7442400124637592E-4</v>
      </c>
      <c r="Y529" s="112"/>
      <c r="Z529" s="629"/>
      <c r="AA529" s="112"/>
      <c r="AB529" s="112"/>
      <c r="AC529" s="193">
        <f t="shared" si="315"/>
        <v>646473.07247000001</v>
      </c>
      <c r="AD529" s="575">
        <f t="shared" si="316"/>
        <v>0.99999999998453148</v>
      </c>
      <c r="AE529" s="112"/>
      <c r="AF529" s="622"/>
      <c r="AG529" s="193">
        <f>AG533+AG544+AG553</f>
        <v>646473.07247000001</v>
      </c>
      <c r="AH529" s="622">
        <f t="shared" si="332"/>
        <v>0.99999999998453148</v>
      </c>
      <c r="AI529" s="112"/>
      <c r="AJ529" s="112"/>
      <c r="AK529" s="193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>
        <f>AV529-D529</f>
        <v>-642031.84372</v>
      </c>
      <c r="AV529" s="112">
        <f>AW529+AX529+AY529+AZ529</f>
        <v>4441.22876</v>
      </c>
      <c r="AW529" s="112">
        <f>AW533+AW544+AW553</f>
        <v>0</v>
      </c>
      <c r="AX529" s="193">
        <f>AX533+AX544+AX553</f>
        <v>4441.22876</v>
      </c>
      <c r="AY529" s="307"/>
      <c r="AZ529" s="307"/>
      <c r="BA529" s="112">
        <f t="shared" si="328"/>
        <v>0</v>
      </c>
      <c r="BB529" s="112">
        <f>BB533+BB544+BB553</f>
        <v>0</v>
      </c>
      <c r="BC529" s="307"/>
      <c r="BD529" s="307"/>
      <c r="BE529" s="112">
        <f t="shared" si="324"/>
        <v>0</v>
      </c>
      <c r="BF529" s="112">
        <f>BF533+BF544+BF553</f>
        <v>0</v>
      </c>
      <c r="BG529" s="307"/>
      <c r="BH529" s="307"/>
      <c r="BI529" s="112">
        <f>BJ529+BK529+BL529+BM529</f>
        <v>658533.15960000001</v>
      </c>
      <c r="BJ529" s="112">
        <f>BJ533+BJ544+BJ553</f>
        <v>0</v>
      </c>
      <c r="BK529" s="112">
        <f>BK533+BK544+BK553</f>
        <v>658533.15960000001</v>
      </c>
      <c r="BL529" s="307"/>
      <c r="BM529" s="307"/>
      <c r="BN529" s="112">
        <f>BO529-BI529</f>
        <v>0</v>
      </c>
      <c r="BO529" s="112">
        <f>BP529+BQ529+BR529+BS529</f>
        <v>658533.15960000001</v>
      </c>
      <c r="BP529" s="112">
        <f>BP533+BP544+BP553</f>
        <v>0</v>
      </c>
      <c r="BQ529" s="112">
        <f>BQ533+BQ544+BQ553</f>
        <v>658533.15960000001</v>
      </c>
      <c r="BR529" s="307"/>
      <c r="BS529" s="307"/>
      <c r="BT529" s="307">
        <f>BL529</f>
        <v>0</v>
      </c>
      <c r="BU529" s="307"/>
      <c r="BV529" s="112">
        <f>BW529+BX529+BY529+BZ529</f>
        <v>2835780.6395699997</v>
      </c>
      <c r="BW529" s="112">
        <f>BW533+BW544+BW553</f>
        <v>0</v>
      </c>
      <c r="BX529" s="112">
        <f>BX533+BX544+BX553</f>
        <v>2835780.6395699997</v>
      </c>
      <c r="BY529" s="307"/>
      <c r="BZ529" s="307"/>
      <c r="CA529" s="112">
        <f>CB529</f>
        <v>0</v>
      </c>
      <c r="CB529" s="193">
        <f>CB533+CB544+CB553</f>
        <v>0</v>
      </c>
      <c r="CC529" s="194"/>
      <c r="CD529" s="194"/>
      <c r="CE529" s="112">
        <f>CG529</f>
        <v>684544.72393999994</v>
      </c>
      <c r="CF529" s="193">
        <f>CF533+CF544+CF553</f>
        <v>0</v>
      </c>
      <c r="CG529" s="112">
        <f>CG533+CG544+CG553</f>
        <v>684544.72393999994</v>
      </c>
      <c r="CH529" s="194">
        <f>BY529</f>
        <v>0</v>
      </c>
      <c r="CI529" s="194"/>
      <c r="CJ529" s="112">
        <f>CK529-CE529</f>
        <v>0</v>
      </c>
      <c r="CK529" s="112">
        <f>CL529+CM529+CN529+CO529</f>
        <v>684544.72393999994</v>
      </c>
      <c r="CL529" s="112">
        <f>CL533+CL544+CL553</f>
        <v>0</v>
      </c>
      <c r="CM529" s="112">
        <f>CM533+CM544+CM553</f>
        <v>684544.72393999994</v>
      </c>
      <c r="CN529" s="307"/>
      <c r="CO529" s="307"/>
    </row>
    <row r="530" spans="1:12248" s="473" customFormat="1" ht="54" customHeight="1" x14ac:dyDescent="0.25">
      <c r="B530" s="474"/>
      <c r="C530" s="532" t="s">
        <v>240</v>
      </c>
      <c r="D530" s="476">
        <f>E530+F530+G530+H530</f>
        <v>2363476.21</v>
      </c>
      <c r="E530" s="476"/>
      <c r="F530" s="476">
        <f>F537+F548+F556</f>
        <v>2363476.21</v>
      </c>
      <c r="G530" s="476"/>
      <c r="H530" s="476"/>
      <c r="I530" s="476">
        <f t="shared" si="325"/>
        <v>2363476.21</v>
      </c>
      <c r="J530" s="571">
        <f t="shared" si="326"/>
        <v>1</v>
      </c>
      <c r="K530" s="803"/>
      <c r="L530" s="571"/>
      <c r="M530" s="476">
        <f>M537+M548+M556</f>
        <v>2363476.21</v>
      </c>
      <c r="N530" s="571">
        <f t="shared" si="333"/>
        <v>1</v>
      </c>
      <c r="O530" s="803"/>
      <c r="P530" s="803"/>
      <c r="Q530" s="803"/>
      <c r="R530" s="803"/>
      <c r="S530" s="476">
        <f t="shared" si="334"/>
        <v>2326252.5200100001</v>
      </c>
      <c r="T530" s="571">
        <f t="shared" si="335"/>
        <v>0.9842504486262631</v>
      </c>
      <c r="U530" s="803"/>
      <c r="V530" s="616"/>
      <c r="W530" s="476">
        <f>W537+W548+W556</f>
        <v>2326252.5200100001</v>
      </c>
      <c r="X530" s="571">
        <f t="shared" si="336"/>
        <v>0.9842504486262631</v>
      </c>
      <c r="Y530" s="803"/>
      <c r="Z530" s="616"/>
      <c r="AA530" s="803"/>
      <c r="AB530" s="803"/>
      <c r="AC530" s="476">
        <f t="shared" si="315"/>
        <v>2363476.21</v>
      </c>
      <c r="AD530" s="571">
        <f t="shared" si="316"/>
        <v>1</v>
      </c>
      <c r="AE530" s="803"/>
      <c r="AF530" s="639"/>
      <c r="AG530" s="476">
        <f>AG537+AG548+AG556</f>
        <v>2363476.21</v>
      </c>
      <c r="AH530" s="639">
        <f t="shared" si="332"/>
        <v>1</v>
      </c>
      <c r="AI530" s="803"/>
      <c r="AJ530" s="803"/>
      <c r="AK530" s="476"/>
      <c r="AL530" s="803"/>
      <c r="AM530" s="803"/>
      <c r="AN530" s="803"/>
      <c r="AO530" s="803"/>
      <c r="AP530" s="803"/>
      <c r="AQ530" s="803"/>
      <c r="AR530" s="803"/>
      <c r="AS530" s="803"/>
      <c r="AT530" s="803"/>
      <c r="AU530" s="476">
        <f>AV530-D530</f>
        <v>1.4690000098198652E-2</v>
      </c>
      <c r="AV530" s="803">
        <f>AW530+AX530+AY530+AZ530</f>
        <v>2363476.2246900001</v>
      </c>
      <c r="AW530" s="803">
        <f>AW537+AW548+AW556</f>
        <v>0</v>
      </c>
      <c r="AX530" s="476">
        <f>AX537+AX548+AX556</f>
        <v>2363476.2246900001</v>
      </c>
      <c r="AY530" s="803"/>
      <c r="AZ530" s="803"/>
      <c r="BA530" s="803">
        <f t="shared" si="328"/>
        <v>0</v>
      </c>
      <c r="BB530" s="803"/>
      <c r="BC530" s="803"/>
      <c r="BD530" s="803"/>
      <c r="BE530" s="803">
        <f t="shared" si="324"/>
        <v>0</v>
      </c>
      <c r="BF530" s="803">
        <f>E530</f>
        <v>0</v>
      </c>
      <c r="BG530" s="803"/>
      <c r="BH530" s="803"/>
      <c r="BI530" s="803">
        <f>BJ530+BK530+BL530+BM530</f>
        <v>1216606</v>
      </c>
      <c r="BJ530" s="803">
        <f>BJ537+BJ548+BJ556</f>
        <v>0</v>
      </c>
      <c r="BK530" s="803">
        <f>BK537+BK548+BK556</f>
        <v>1216606</v>
      </c>
      <c r="BL530" s="803"/>
      <c r="BM530" s="803"/>
      <c r="BN530" s="803">
        <f>BO530-BI530</f>
        <v>0</v>
      </c>
      <c r="BO530" s="803">
        <f>BP530+BQ530+BR530+BS530</f>
        <v>1216605.9999999998</v>
      </c>
      <c r="BP530" s="803">
        <f>BP537+BP548+BP556</f>
        <v>0</v>
      </c>
      <c r="BQ530" s="803">
        <f>BQ537+BQ548+BQ556</f>
        <v>1216605.9999999998</v>
      </c>
      <c r="BR530" s="803"/>
      <c r="BS530" s="803"/>
      <c r="BT530" s="803">
        <f>BL530</f>
        <v>0</v>
      </c>
      <c r="BU530" s="803"/>
      <c r="BV530" s="803">
        <f>BW530+BX530+BY530+BZ530</f>
        <v>0</v>
      </c>
      <c r="BW530" s="803">
        <f>BW537+BW548+BW556</f>
        <v>0</v>
      </c>
      <c r="BX530" s="803">
        <f>BX537+BX548+BX556</f>
        <v>0</v>
      </c>
      <c r="BY530" s="803"/>
      <c r="BZ530" s="803"/>
      <c r="CA530" s="803">
        <f>CB530</f>
        <v>0</v>
      </c>
      <c r="CB530" s="803">
        <f>CB537+CB548+CB556</f>
        <v>0</v>
      </c>
      <c r="CC530" s="476"/>
      <c r="CD530" s="476"/>
      <c r="CE530" s="803">
        <f>CF530+CH530+CI530</f>
        <v>0</v>
      </c>
      <c r="CF530" s="803">
        <f>CF537+CF548+CF556</f>
        <v>0</v>
      </c>
      <c r="CG530" s="803"/>
      <c r="CH530" s="476">
        <f>BY530</f>
        <v>0</v>
      </c>
      <c r="CI530" s="476"/>
      <c r="CJ530" s="803">
        <f>0</f>
        <v>0</v>
      </c>
      <c r="CK530" s="803">
        <f>CL530+CM530+CN530+CO530</f>
        <v>0</v>
      </c>
      <c r="CL530" s="803">
        <f>CL537+CL548+CL556</f>
        <v>0</v>
      </c>
      <c r="CM530" s="803">
        <f>CM537+CM548+CM556</f>
        <v>0</v>
      </c>
      <c r="CN530" s="803"/>
      <c r="CO530" s="803"/>
    </row>
    <row r="531" spans="1:12248" s="49" customFormat="1" ht="24.75" customHeight="1" x14ac:dyDescent="0.25">
      <c r="B531" s="210"/>
      <c r="C531" s="138" t="s">
        <v>37</v>
      </c>
      <c r="D531" s="276"/>
      <c r="E531" s="276"/>
      <c r="F531" s="276"/>
      <c r="G531" s="276"/>
      <c r="H531" s="276"/>
      <c r="I531" s="276"/>
      <c r="J531" s="43"/>
      <c r="K531" s="43"/>
      <c r="L531" s="43"/>
      <c r="M531" s="276"/>
      <c r="N531" s="43"/>
      <c r="O531" s="43"/>
      <c r="P531" s="43"/>
      <c r="Q531" s="43"/>
      <c r="R531" s="43"/>
      <c r="S531" s="276"/>
      <c r="T531" s="43"/>
      <c r="U531" s="43"/>
      <c r="V531" s="629"/>
      <c r="W531" s="276"/>
      <c r="X531" s="629"/>
      <c r="Y531" s="43"/>
      <c r="Z531" s="629"/>
      <c r="AA531" s="43"/>
      <c r="AB531" s="43"/>
      <c r="AC531" s="276"/>
      <c r="AD531" s="575"/>
      <c r="AE531" s="43"/>
      <c r="AF531" s="622"/>
      <c r="AG531" s="276"/>
      <c r="AH531" s="622"/>
      <c r="AI531" s="43"/>
      <c r="AJ531" s="43"/>
      <c r="AK531" s="276"/>
      <c r="AL531" s="43"/>
      <c r="AM531" s="43"/>
      <c r="AN531" s="43"/>
      <c r="AO531" s="43"/>
      <c r="AP531" s="43"/>
      <c r="AQ531" s="43"/>
      <c r="AR531" s="43"/>
      <c r="AS531" s="43"/>
      <c r="AT531" s="43"/>
      <c r="AU531" s="128"/>
      <c r="AV531" s="43"/>
      <c r="AW531" s="43"/>
      <c r="AX531" s="43"/>
      <c r="AY531" s="43"/>
      <c r="AZ531" s="43"/>
      <c r="BA531" s="102"/>
      <c r="BB531" s="43"/>
      <c r="BC531" s="43"/>
      <c r="BD531" s="43"/>
      <c r="BE531" s="300"/>
      <c r="BF531" s="300"/>
      <c r="BG531" s="43"/>
      <c r="BH531" s="43"/>
      <c r="BI531" s="43"/>
      <c r="BJ531" s="43"/>
      <c r="BK531" s="43"/>
      <c r="BL531" s="43"/>
      <c r="BM531" s="43"/>
      <c r="BN531" s="43"/>
      <c r="BO531" s="43"/>
      <c r="BP531" s="43"/>
      <c r="BQ531" s="43"/>
      <c r="BR531" s="43"/>
      <c r="BS531" s="43"/>
      <c r="BT531" s="43"/>
      <c r="BU531" s="43"/>
      <c r="BV531" s="43"/>
      <c r="BW531" s="43"/>
      <c r="BX531" s="43"/>
      <c r="BY531" s="43"/>
      <c r="BZ531" s="43"/>
      <c r="CA531" s="43"/>
      <c r="CB531" s="276"/>
      <c r="CC531" s="276"/>
      <c r="CD531" s="276"/>
      <c r="CE531" s="43"/>
      <c r="CF531" s="276"/>
      <c r="CG531" s="276"/>
      <c r="CH531" s="276"/>
      <c r="CI531" s="276"/>
      <c r="CJ531" s="43"/>
      <c r="CK531" s="43"/>
      <c r="CL531" s="43"/>
      <c r="CM531" s="43"/>
      <c r="CN531" s="43"/>
      <c r="CO531" s="43"/>
    </row>
    <row r="532" spans="1:12248" s="645" customFormat="1" ht="109.5" customHeight="1" x14ac:dyDescent="0.3">
      <c r="A532" s="407"/>
      <c r="B532" s="441" t="s">
        <v>34</v>
      </c>
      <c r="C532" s="440" t="s">
        <v>231</v>
      </c>
      <c r="D532" s="412">
        <f>E532+F532+G532</f>
        <v>1538446.6399999997</v>
      </c>
      <c r="E532" s="412"/>
      <c r="F532" s="412">
        <f>F533+F537</f>
        <v>1538446.6399999997</v>
      </c>
      <c r="G532" s="412"/>
      <c r="H532" s="412"/>
      <c r="I532" s="412">
        <f>M532</f>
        <v>1538446.6399999997</v>
      </c>
      <c r="J532" s="570">
        <f>I532/D532</f>
        <v>1</v>
      </c>
      <c r="K532" s="413"/>
      <c r="L532" s="570"/>
      <c r="M532" s="412">
        <f>M533+M537</f>
        <v>1538446.6399999997</v>
      </c>
      <c r="N532" s="570">
        <f t="shared" ref="N532:N538" si="337">M532/F532</f>
        <v>1</v>
      </c>
      <c r="O532" s="413"/>
      <c r="P532" s="413"/>
      <c r="Q532" s="413"/>
      <c r="R532" s="413"/>
      <c r="S532" s="412">
        <f>W532</f>
        <v>1246413.3313799999</v>
      </c>
      <c r="T532" s="628">
        <f>S532/D532</f>
        <v>0.81017651114633404</v>
      </c>
      <c r="U532" s="413"/>
      <c r="V532" s="644"/>
      <c r="W532" s="412">
        <f>W533+W537</f>
        <v>1246413.3313799999</v>
      </c>
      <c r="X532" s="628">
        <f>W532/D532</f>
        <v>0.81017651114633404</v>
      </c>
      <c r="Y532" s="413"/>
      <c r="Z532" s="413"/>
      <c r="AA532" s="413"/>
      <c r="AB532" s="413"/>
      <c r="AC532" s="412">
        <f t="shared" si="315"/>
        <v>1538446.6399999997</v>
      </c>
      <c r="AD532" s="570">
        <f t="shared" si="316"/>
        <v>1</v>
      </c>
      <c r="AE532" s="413"/>
      <c r="AF532" s="628"/>
      <c r="AG532" s="412">
        <f>AG533+AG537</f>
        <v>1538446.6399999997</v>
      </c>
      <c r="AH532" s="628">
        <f t="shared" si="332"/>
        <v>1</v>
      </c>
      <c r="AI532" s="413"/>
      <c r="AJ532" s="413"/>
      <c r="AK532" s="412"/>
      <c r="AL532" s="577"/>
      <c r="AM532" s="413"/>
      <c r="AN532" s="413"/>
      <c r="AO532" s="413"/>
      <c r="AP532" s="413"/>
      <c r="AQ532" s="413"/>
      <c r="AR532" s="413"/>
      <c r="AS532" s="413"/>
      <c r="AT532" s="413"/>
      <c r="AU532" s="413">
        <f>AU533+AU537</f>
        <v>-1.7999999690800905E-3</v>
      </c>
      <c r="AV532" s="413">
        <f>AW532+AX532+AY532</f>
        <v>1538446.6381999999</v>
      </c>
      <c r="AW532" s="413">
        <f>AW533+AW537</f>
        <v>0</v>
      </c>
      <c r="AX532" s="413">
        <f>AX533+AX537</f>
        <v>1538446.6381999999</v>
      </c>
      <c r="AY532" s="413"/>
      <c r="AZ532" s="413"/>
      <c r="BA532" s="413">
        <f>BB532</f>
        <v>0</v>
      </c>
      <c r="BB532" s="413">
        <f>BB533+BB537</f>
        <v>0</v>
      </c>
      <c r="BC532" s="413"/>
      <c r="BD532" s="413"/>
      <c r="BE532" s="413">
        <f>BF532</f>
        <v>0</v>
      </c>
      <c r="BF532" s="413">
        <f>BF533+BF537</f>
        <v>0</v>
      </c>
      <c r="BG532" s="413"/>
      <c r="BH532" s="413"/>
      <c r="BI532" s="413">
        <f>BJ532+BK532+BL532</f>
        <v>658533.15960000001</v>
      </c>
      <c r="BJ532" s="413">
        <f>BJ533+BJ537</f>
        <v>0</v>
      </c>
      <c r="BK532" s="413">
        <f>BK533+BK537</f>
        <v>658533.15960000001</v>
      </c>
      <c r="BL532" s="413"/>
      <c r="BM532" s="413"/>
      <c r="BN532" s="413">
        <f>BN537</f>
        <v>0</v>
      </c>
      <c r="BO532" s="413">
        <f>BP532+BQ532+BR532</f>
        <v>658533.15960000001</v>
      </c>
      <c r="BP532" s="413">
        <f>BP533+BP537</f>
        <v>0</v>
      </c>
      <c r="BQ532" s="413">
        <f>BQ533+BQ537</f>
        <v>658533.15960000001</v>
      </c>
      <c r="BR532" s="413"/>
      <c r="BS532" s="413"/>
      <c r="BT532" s="413">
        <f t="shared" ref="BT532:BT538" si="338">BL532</f>
        <v>0</v>
      </c>
      <c r="BU532" s="413"/>
      <c r="BV532" s="413">
        <f>BW532+BX532+BY532</f>
        <v>894946.09960000007</v>
      </c>
      <c r="BW532" s="413">
        <f>BW533+BW537</f>
        <v>0</v>
      </c>
      <c r="BX532" s="413">
        <f>BX533+BX537</f>
        <v>894946.09960000007</v>
      </c>
      <c r="BY532" s="413"/>
      <c r="BZ532" s="413"/>
      <c r="CA532" s="413">
        <f t="shared" ref="CA532:CA573" si="339">CB532+CC532+CD532</f>
        <v>0</v>
      </c>
      <c r="CB532" s="413">
        <f>CB533</f>
        <v>0</v>
      </c>
      <c r="CC532" s="413"/>
      <c r="CD532" s="413"/>
      <c r="CE532" s="413">
        <f>CG532</f>
        <v>24946.099600000001</v>
      </c>
      <c r="CF532" s="413">
        <f>CF533</f>
        <v>0</v>
      </c>
      <c r="CG532" s="413">
        <f>CG533</f>
        <v>24946.099600000001</v>
      </c>
      <c r="CH532" s="413">
        <f t="shared" ref="CH532:CH561" si="340">BY532</f>
        <v>0</v>
      </c>
      <c r="CI532" s="413"/>
      <c r="CJ532" s="413">
        <f>CJ533</f>
        <v>0</v>
      </c>
      <c r="CK532" s="413">
        <f>CL532+CM532+CN532</f>
        <v>24946.099600000001</v>
      </c>
      <c r="CL532" s="413">
        <f>CL533+CL537</f>
        <v>0</v>
      </c>
      <c r="CM532" s="413">
        <f>CM533+CM537</f>
        <v>24946.099600000001</v>
      </c>
      <c r="CN532" s="413"/>
      <c r="CO532" s="454"/>
      <c r="CP532" s="413"/>
      <c r="CQ532" s="413"/>
      <c r="CR532" s="413"/>
      <c r="CS532" s="413"/>
      <c r="CT532" s="413"/>
      <c r="CU532" s="413"/>
      <c r="CV532" s="413"/>
      <c r="CW532" s="413"/>
      <c r="CX532" s="413"/>
      <c r="CY532" s="413"/>
      <c r="CZ532" s="413"/>
      <c r="DA532" s="413"/>
      <c r="DB532" s="413"/>
      <c r="DC532" s="414"/>
      <c r="DD532" s="414"/>
      <c r="DE532" s="414"/>
      <c r="DF532" s="414"/>
      <c r="DG532" s="412"/>
      <c r="DH532" s="412"/>
      <c r="DI532" s="412"/>
      <c r="DJ532" s="412"/>
      <c r="DK532" s="412"/>
      <c r="DL532" s="412"/>
      <c r="DM532" s="412"/>
      <c r="DN532" s="412"/>
      <c r="DO532" s="412"/>
      <c r="DP532" s="412"/>
      <c r="DQ532" s="412"/>
      <c r="DR532" s="412"/>
      <c r="DS532" s="412"/>
      <c r="DT532" s="412"/>
      <c r="DU532" s="412"/>
      <c r="DV532" s="412"/>
      <c r="DW532" s="412"/>
      <c r="DX532" s="412"/>
      <c r="DY532" s="412"/>
      <c r="DZ532" s="413"/>
      <c r="EA532" s="413"/>
      <c r="EB532" s="413"/>
      <c r="EC532" s="413"/>
      <c r="ED532" s="413"/>
      <c r="EE532" s="413"/>
      <c r="EF532" s="413"/>
      <c r="EG532" s="413"/>
      <c r="EH532" s="413"/>
      <c r="EI532" s="413"/>
      <c r="EJ532" s="413"/>
      <c r="EK532" s="413"/>
      <c r="EL532" s="413"/>
      <c r="EM532" s="413"/>
      <c r="EN532" s="413"/>
      <c r="EO532" s="413"/>
      <c r="EP532" s="413"/>
      <c r="EQ532" s="413"/>
      <c r="ER532" s="413"/>
      <c r="ES532" s="413"/>
      <c r="ET532" s="413"/>
      <c r="EU532" s="413"/>
      <c r="EV532" s="413"/>
      <c r="EW532" s="413"/>
      <c r="EX532" s="414"/>
      <c r="EY532" s="414"/>
      <c r="EZ532" s="414"/>
      <c r="FA532" s="414"/>
      <c r="FB532" s="414"/>
      <c r="FC532" s="413"/>
      <c r="FD532" s="413"/>
      <c r="FE532" s="414"/>
      <c r="FF532" s="414"/>
      <c r="FG532" s="413"/>
      <c r="FH532" s="413"/>
      <c r="FI532" s="414"/>
      <c r="FJ532" s="414"/>
      <c r="FK532" s="413"/>
      <c r="FL532" s="413"/>
      <c r="FM532" s="413"/>
      <c r="FN532" s="413"/>
      <c r="FO532" s="413"/>
      <c r="FP532" s="413"/>
      <c r="FQ532" s="413"/>
      <c r="FR532" s="414"/>
      <c r="FS532" s="414"/>
      <c r="FT532" s="413"/>
      <c r="FU532" s="413"/>
      <c r="FV532" s="414"/>
      <c r="FW532" s="414"/>
      <c r="FX532" s="413"/>
      <c r="FY532" s="413"/>
      <c r="FZ532" s="413"/>
      <c r="GA532" s="413"/>
      <c r="GB532" s="413"/>
      <c r="GC532" s="407"/>
      <c r="GD532" s="439"/>
      <c r="GE532" s="413"/>
      <c r="GF532" s="413"/>
      <c r="GG532" s="413"/>
      <c r="GH532" s="413"/>
      <c r="GI532" s="413"/>
      <c r="GJ532" s="413"/>
      <c r="GK532" s="413"/>
      <c r="GL532" s="412"/>
      <c r="GM532" s="412"/>
      <c r="GN532" s="412"/>
      <c r="GO532" s="412"/>
      <c r="GP532" s="412"/>
      <c r="GQ532" s="412"/>
      <c r="GR532" s="412"/>
      <c r="GS532" s="412"/>
      <c r="GT532" s="412"/>
      <c r="GU532" s="412"/>
      <c r="GV532" s="412"/>
      <c r="GW532" s="412"/>
      <c r="GX532" s="412"/>
      <c r="GY532" s="412"/>
      <c r="GZ532" s="412"/>
      <c r="HA532" s="412"/>
      <c r="HB532" s="412"/>
      <c r="HC532" s="412"/>
      <c r="HD532" s="412"/>
      <c r="HE532" s="412"/>
      <c r="HF532" s="412"/>
      <c r="HG532" s="412"/>
      <c r="HH532" s="412"/>
      <c r="HI532" s="412"/>
      <c r="HJ532" s="412"/>
      <c r="HK532" s="412"/>
      <c r="HL532" s="412"/>
      <c r="HM532" s="412"/>
      <c r="HN532" s="412"/>
      <c r="HO532" s="412"/>
      <c r="HP532" s="412"/>
      <c r="HQ532" s="412"/>
      <c r="HR532" s="412"/>
      <c r="HS532" s="412"/>
      <c r="HT532" s="412"/>
      <c r="HU532" s="412"/>
      <c r="HV532" s="412"/>
      <c r="HW532" s="412"/>
      <c r="HX532" s="412"/>
      <c r="HY532" s="412"/>
      <c r="HZ532" s="412"/>
      <c r="IA532" s="412"/>
      <c r="IB532" s="412"/>
      <c r="IC532" s="412"/>
      <c r="ID532" s="413"/>
      <c r="IE532" s="413"/>
      <c r="IF532" s="413"/>
      <c r="IG532" s="413"/>
      <c r="IH532" s="413"/>
      <c r="II532" s="413"/>
      <c r="IJ532" s="413"/>
      <c r="IK532" s="413"/>
      <c r="IL532" s="413"/>
      <c r="IM532" s="413"/>
      <c r="IN532" s="413"/>
      <c r="IO532" s="413"/>
      <c r="IP532" s="413"/>
      <c r="IQ532" s="413"/>
      <c r="IR532" s="413"/>
      <c r="IS532" s="413"/>
      <c r="IT532" s="413"/>
      <c r="IU532" s="413"/>
      <c r="IV532" s="413"/>
      <c r="IW532" s="413"/>
      <c r="IX532" s="413"/>
      <c r="IY532" s="413"/>
      <c r="IZ532" s="413"/>
      <c r="JA532" s="413"/>
      <c r="JB532" s="414"/>
      <c r="JC532" s="414"/>
      <c r="JD532" s="414"/>
      <c r="JE532" s="414"/>
      <c r="JF532" s="414"/>
      <c r="JG532" s="413"/>
      <c r="JH532" s="413"/>
      <c r="JI532" s="414"/>
      <c r="JJ532" s="414"/>
      <c r="JK532" s="413"/>
      <c r="JL532" s="413"/>
      <c r="JM532" s="414"/>
      <c r="JN532" s="414"/>
      <c r="JO532" s="413"/>
      <c r="JP532" s="413"/>
      <c r="JQ532" s="413"/>
      <c r="JR532" s="413"/>
      <c r="JS532" s="413"/>
      <c r="JT532" s="413"/>
      <c r="JU532" s="413"/>
      <c r="JV532" s="414"/>
      <c r="JW532" s="414"/>
      <c r="JX532" s="413"/>
      <c r="JY532" s="413"/>
      <c r="JZ532" s="414"/>
      <c r="KA532" s="414"/>
      <c r="KB532" s="413"/>
      <c r="KC532" s="413"/>
      <c r="KD532" s="413"/>
      <c r="KE532" s="413"/>
      <c r="KF532" s="413"/>
      <c r="KG532" s="407"/>
      <c r="KH532" s="439"/>
      <c r="KI532" s="413"/>
      <c r="KJ532" s="413"/>
      <c r="KK532" s="413"/>
      <c r="KL532" s="413"/>
      <c r="KM532" s="413"/>
      <c r="KN532" s="413"/>
      <c r="KO532" s="413"/>
      <c r="KP532" s="412"/>
      <c r="KQ532" s="412"/>
      <c r="KR532" s="412"/>
      <c r="KS532" s="412"/>
      <c r="KT532" s="412"/>
      <c r="KU532" s="412"/>
      <c r="KV532" s="412"/>
      <c r="KW532" s="412"/>
      <c r="KX532" s="412"/>
      <c r="KY532" s="412"/>
      <c r="KZ532" s="412"/>
      <c r="LA532" s="412"/>
      <c r="LB532" s="412"/>
      <c r="LC532" s="412"/>
      <c r="LD532" s="412"/>
      <c r="LE532" s="412"/>
      <c r="LF532" s="412"/>
      <c r="LG532" s="412"/>
      <c r="LH532" s="412"/>
      <c r="LI532" s="412"/>
      <c r="LJ532" s="412"/>
      <c r="LK532" s="412"/>
      <c r="LL532" s="412"/>
      <c r="LM532" s="412"/>
      <c r="LN532" s="412"/>
      <c r="LO532" s="412"/>
      <c r="LP532" s="412"/>
      <c r="LQ532" s="412"/>
      <c r="LR532" s="412"/>
      <c r="LS532" s="412"/>
      <c r="LT532" s="412"/>
      <c r="LU532" s="412"/>
      <c r="LV532" s="412"/>
      <c r="LW532" s="412"/>
      <c r="LX532" s="412"/>
      <c r="LY532" s="412"/>
      <c r="LZ532" s="412"/>
      <c r="MA532" s="412"/>
      <c r="MB532" s="412"/>
      <c r="MC532" s="412"/>
      <c r="MD532" s="412"/>
      <c r="ME532" s="412"/>
      <c r="MF532" s="412"/>
      <c r="MG532" s="412"/>
      <c r="MH532" s="413"/>
      <c r="MI532" s="413"/>
      <c r="MJ532" s="413"/>
      <c r="MK532" s="413"/>
      <c r="ML532" s="413"/>
      <c r="MM532" s="413"/>
      <c r="MN532" s="413"/>
      <c r="MO532" s="413"/>
      <c r="MP532" s="413"/>
      <c r="MQ532" s="413"/>
      <c r="MR532" s="413"/>
      <c r="MS532" s="413"/>
      <c r="MT532" s="413"/>
      <c r="MU532" s="413"/>
      <c r="MV532" s="413"/>
      <c r="MW532" s="413"/>
      <c r="MX532" s="413"/>
      <c r="MY532" s="413"/>
      <c r="MZ532" s="413"/>
      <c r="NA532" s="413"/>
      <c r="NB532" s="413"/>
      <c r="NC532" s="413"/>
      <c r="ND532" s="413"/>
      <c r="NE532" s="413"/>
      <c r="NF532" s="414"/>
      <c r="NG532" s="414"/>
      <c r="NH532" s="414"/>
      <c r="NI532" s="414"/>
      <c r="NJ532" s="414"/>
      <c r="NK532" s="413"/>
      <c r="NL532" s="413"/>
      <c r="NM532" s="414"/>
      <c r="NN532" s="414"/>
      <c r="NO532" s="413"/>
      <c r="NP532" s="413"/>
      <c r="NQ532" s="414"/>
      <c r="NR532" s="414"/>
      <c r="NS532" s="413"/>
      <c r="NT532" s="413"/>
      <c r="NU532" s="413"/>
      <c r="NV532" s="413"/>
      <c r="NW532" s="413"/>
      <c r="NX532" s="413"/>
      <c r="NY532" s="413"/>
      <c r="NZ532" s="414"/>
      <c r="OA532" s="414"/>
      <c r="OB532" s="413"/>
      <c r="OC532" s="413"/>
      <c r="OD532" s="414"/>
      <c r="OE532" s="414"/>
      <c r="OF532" s="413"/>
      <c r="OG532" s="413"/>
      <c r="OH532" s="413"/>
      <c r="OI532" s="413"/>
      <c r="OJ532" s="413"/>
      <c r="OK532" s="407"/>
      <c r="OL532" s="439"/>
      <c r="OM532" s="413"/>
      <c r="ON532" s="413"/>
      <c r="OO532" s="413"/>
      <c r="OP532" s="413"/>
      <c r="OQ532" s="413"/>
      <c r="OR532" s="413"/>
      <c r="OS532" s="413"/>
      <c r="OT532" s="412"/>
      <c r="OU532" s="412"/>
      <c r="OV532" s="412"/>
      <c r="OW532" s="412"/>
      <c r="OX532" s="412"/>
      <c r="OY532" s="412"/>
      <c r="OZ532" s="412"/>
      <c r="PA532" s="412"/>
      <c r="PB532" s="412"/>
      <c r="PC532" s="412"/>
      <c r="PD532" s="412"/>
      <c r="PE532" s="412"/>
      <c r="PF532" s="412"/>
      <c r="PG532" s="412"/>
      <c r="PH532" s="412"/>
      <c r="PI532" s="412"/>
      <c r="PJ532" s="412"/>
      <c r="PK532" s="412"/>
      <c r="PL532" s="412"/>
      <c r="PM532" s="412"/>
      <c r="PN532" s="412"/>
      <c r="PO532" s="412"/>
      <c r="PP532" s="412"/>
      <c r="PQ532" s="412"/>
      <c r="PR532" s="412"/>
      <c r="PS532" s="412"/>
      <c r="PT532" s="412"/>
      <c r="PU532" s="412"/>
      <c r="PV532" s="412"/>
      <c r="PW532" s="412"/>
      <c r="PX532" s="412"/>
      <c r="PY532" s="412"/>
      <c r="PZ532" s="412"/>
      <c r="QA532" s="412"/>
      <c r="QB532" s="412"/>
      <c r="QC532" s="412"/>
      <c r="QD532" s="412"/>
      <c r="QE532" s="412"/>
      <c r="QF532" s="412"/>
      <c r="QG532" s="412"/>
      <c r="QH532" s="412"/>
      <c r="QI532" s="412"/>
      <c r="QJ532" s="412"/>
      <c r="QK532" s="412"/>
      <c r="QL532" s="413"/>
      <c r="QM532" s="413"/>
      <c r="QN532" s="413"/>
      <c r="QO532" s="413"/>
      <c r="QP532" s="413"/>
      <c r="QQ532" s="413"/>
      <c r="QR532" s="413"/>
      <c r="QS532" s="413"/>
      <c r="QT532" s="413"/>
      <c r="QU532" s="413"/>
      <c r="QV532" s="413"/>
      <c r="QW532" s="413"/>
      <c r="QX532" s="413"/>
      <c r="QY532" s="413"/>
      <c r="QZ532" s="413"/>
      <c r="RA532" s="413"/>
      <c r="RB532" s="413"/>
      <c r="RC532" s="413"/>
      <c r="RD532" s="413"/>
      <c r="RE532" s="413"/>
      <c r="RF532" s="413"/>
      <c r="RG532" s="413"/>
      <c r="RH532" s="413"/>
      <c r="RI532" s="413"/>
      <c r="RJ532" s="414"/>
      <c r="RK532" s="414"/>
      <c r="RL532" s="414"/>
      <c r="RM532" s="414"/>
      <c r="RN532" s="414"/>
      <c r="RO532" s="413"/>
      <c r="RP532" s="413"/>
      <c r="RQ532" s="414"/>
      <c r="RR532" s="414"/>
      <c r="RS532" s="413"/>
      <c r="RT532" s="413"/>
      <c r="RU532" s="414"/>
      <c r="RV532" s="414"/>
      <c r="RW532" s="413"/>
      <c r="RX532" s="413"/>
      <c r="RY532" s="413"/>
      <c r="RZ532" s="413"/>
      <c r="SA532" s="413"/>
      <c r="SB532" s="413"/>
      <c r="SC532" s="413"/>
      <c r="SD532" s="414"/>
      <c r="SE532" s="414"/>
      <c r="SF532" s="413"/>
      <c r="SG532" s="413"/>
      <c r="SH532" s="414"/>
      <c r="SI532" s="414"/>
      <c r="SJ532" s="413"/>
      <c r="SK532" s="413"/>
      <c r="SL532" s="413"/>
      <c r="SM532" s="413"/>
      <c r="SN532" s="413"/>
      <c r="SO532" s="407"/>
      <c r="SP532" s="439"/>
      <c r="SQ532" s="413"/>
      <c r="SR532" s="413"/>
      <c r="SS532" s="413"/>
      <c r="ST532" s="413"/>
      <c r="SU532" s="413"/>
      <c r="SV532" s="413"/>
      <c r="SW532" s="413"/>
      <c r="SX532" s="412"/>
      <c r="SY532" s="412"/>
      <c r="SZ532" s="412"/>
      <c r="TA532" s="412"/>
      <c r="TB532" s="412"/>
      <c r="TC532" s="412"/>
      <c r="TD532" s="412"/>
      <c r="TE532" s="412"/>
      <c r="TF532" s="412"/>
      <c r="TG532" s="412"/>
      <c r="TH532" s="412"/>
      <c r="TI532" s="412"/>
      <c r="TJ532" s="412"/>
      <c r="TK532" s="412"/>
      <c r="TL532" s="412"/>
      <c r="TM532" s="412"/>
      <c r="TN532" s="412"/>
      <c r="TO532" s="412"/>
      <c r="TP532" s="412"/>
      <c r="TQ532" s="412"/>
      <c r="TR532" s="412"/>
      <c r="TS532" s="412"/>
      <c r="TT532" s="412"/>
      <c r="TU532" s="412"/>
      <c r="TV532" s="412"/>
      <c r="TW532" s="412"/>
      <c r="TX532" s="412"/>
      <c r="TY532" s="412"/>
      <c r="TZ532" s="412"/>
      <c r="UA532" s="412"/>
      <c r="UB532" s="412"/>
      <c r="UC532" s="412"/>
      <c r="UD532" s="412"/>
      <c r="UE532" s="412"/>
      <c r="UF532" s="412"/>
      <c r="UG532" s="412"/>
      <c r="UH532" s="412"/>
      <c r="UI532" s="412"/>
      <c r="UJ532" s="412"/>
      <c r="UK532" s="412"/>
      <c r="UL532" s="412"/>
      <c r="UM532" s="412"/>
      <c r="UN532" s="412"/>
      <c r="UO532" s="412"/>
      <c r="UP532" s="413"/>
      <c r="UQ532" s="413"/>
      <c r="UR532" s="413"/>
      <c r="US532" s="413"/>
      <c r="UT532" s="413"/>
      <c r="UU532" s="413"/>
      <c r="UV532" s="413"/>
      <c r="UW532" s="413"/>
      <c r="UX532" s="413"/>
      <c r="UY532" s="413"/>
      <c r="UZ532" s="413"/>
      <c r="VA532" s="413"/>
      <c r="VB532" s="413"/>
      <c r="VC532" s="413"/>
      <c r="VD532" s="413"/>
      <c r="VE532" s="413"/>
      <c r="VF532" s="413"/>
      <c r="VG532" s="413"/>
      <c r="VH532" s="413"/>
      <c r="VI532" s="413"/>
      <c r="VJ532" s="413"/>
      <c r="VK532" s="413"/>
      <c r="VL532" s="413"/>
      <c r="VM532" s="413"/>
      <c r="VN532" s="414"/>
      <c r="VO532" s="414"/>
      <c r="VP532" s="414"/>
      <c r="VQ532" s="414"/>
      <c r="VR532" s="414"/>
      <c r="VS532" s="413"/>
      <c r="VT532" s="413"/>
      <c r="VU532" s="414"/>
      <c r="VV532" s="414"/>
      <c r="VW532" s="413"/>
      <c r="VX532" s="413"/>
      <c r="VY532" s="414"/>
      <c r="VZ532" s="414"/>
      <c r="WA532" s="413"/>
      <c r="WB532" s="413"/>
      <c r="WC532" s="413"/>
      <c r="WD532" s="413"/>
      <c r="WE532" s="413"/>
      <c r="WF532" s="413"/>
      <c r="WG532" s="413"/>
      <c r="WH532" s="414"/>
      <c r="WI532" s="414"/>
      <c r="WJ532" s="413"/>
      <c r="WK532" s="413"/>
      <c r="WL532" s="414"/>
      <c r="WM532" s="414"/>
      <c r="WN532" s="413"/>
      <c r="WO532" s="413"/>
      <c r="WP532" s="413"/>
      <c r="WQ532" s="413"/>
      <c r="WR532" s="413"/>
      <c r="WS532" s="407"/>
      <c r="WT532" s="439"/>
      <c r="WU532" s="413"/>
      <c r="WV532" s="413"/>
      <c r="WW532" s="413"/>
      <c r="WX532" s="413"/>
      <c r="WY532" s="413"/>
      <c r="WZ532" s="413"/>
      <c r="XA532" s="413"/>
      <c r="XB532" s="412"/>
      <c r="XC532" s="412"/>
      <c r="XD532" s="412"/>
      <c r="XE532" s="412"/>
      <c r="XF532" s="412"/>
      <c r="XG532" s="412"/>
      <c r="XH532" s="412"/>
      <c r="XI532" s="412"/>
      <c r="XJ532" s="412"/>
      <c r="XK532" s="412"/>
      <c r="XL532" s="412"/>
      <c r="XM532" s="412"/>
      <c r="XN532" s="412"/>
      <c r="XO532" s="412"/>
      <c r="XP532" s="412"/>
      <c r="XQ532" s="412"/>
      <c r="XR532" s="412"/>
      <c r="XS532" s="412"/>
      <c r="XT532" s="412"/>
      <c r="XU532" s="412"/>
      <c r="XV532" s="412"/>
      <c r="XW532" s="412"/>
      <c r="XX532" s="412"/>
      <c r="XY532" s="412"/>
      <c r="XZ532" s="412"/>
      <c r="YA532" s="412"/>
      <c r="YB532" s="412"/>
      <c r="YC532" s="412"/>
      <c r="YD532" s="412"/>
      <c r="YE532" s="412"/>
      <c r="YF532" s="412"/>
      <c r="YG532" s="412"/>
      <c r="YH532" s="412"/>
      <c r="YI532" s="412"/>
      <c r="YJ532" s="412"/>
      <c r="YK532" s="412"/>
      <c r="YL532" s="412"/>
      <c r="YM532" s="412"/>
      <c r="YN532" s="412"/>
      <c r="YO532" s="412"/>
      <c r="YP532" s="412"/>
      <c r="YQ532" s="412"/>
      <c r="YR532" s="412"/>
      <c r="YS532" s="412"/>
      <c r="YT532" s="413"/>
      <c r="YU532" s="413"/>
      <c r="YV532" s="413"/>
      <c r="YW532" s="413"/>
      <c r="YX532" s="413"/>
      <c r="YY532" s="413"/>
      <c r="YZ532" s="413"/>
      <c r="ZA532" s="413"/>
      <c r="ZB532" s="413"/>
      <c r="ZC532" s="413"/>
      <c r="ZD532" s="413"/>
      <c r="ZE532" s="413"/>
      <c r="ZF532" s="413"/>
      <c r="ZG532" s="413"/>
      <c r="ZH532" s="413"/>
      <c r="ZI532" s="413"/>
      <c r="ZJ532" s="413"/>
      <c r="ZK532" s="413"/>
      <c r="ZL532" s="413"/>
      <c r="ZM532" s="413"/>
      <c r="ZN532" s="413"/>
      <c r="ZO532" s="413"/>
      <c r="ZP532" s="413"/>
      <c r="ZQ532" s="413"/>
      <c r="ZR532" s="414"/>
      <c r="ZS532" s="414"/>
      <c r="ZT532" s="414"/>
      <c r="ZU532" s="414"/>
      <c r="ZV532" s="414"/>
      <c r="ZW532" s="413"/>
      <c r="ZX532" s="413"/>
      <c r="ZY532" s="414"/>
      <c r="ZZ532" s="414"/>
      <c r="AAA532" s="413"/>
      <c r="AAB532" s="413"/>
      <c r="AAC532" s="414"/>
      <c r="AAD532" s="414"/>
      <c r="AAE532" s="413"/>
      <c r="AAF532" s="413"/>
      <c r="AAG532" s="413"/>
      <c r="AAH532" s="413"/>
      <c r="AAI532" s="413"/>
      <c r="AAJ532" s="413"/>
      <c r="AAK532" s="413"/>
      <c r="AAL532" s="414"/>
      <c r="AAM532" s="414"/>
      <c r="AAN532" s="413"/>
      <c r="AAO532" s="413"/>
      <c r="AAP532" s="414"/>
      <c r="AAQ532" s="414"/>
      <c r="AAR532" s="413"/>
      <c r="AAS532" s="413"/>
      <c r="AAT532" s="413"/>
      <c r="AAU532" s="413"/>
      <c r="AAV532" s="413"/>
      <c r="AAW532" s="407"/>
      <c r="AAX532" s="439"/>
      <c r="AAY532" s="413"/>
      <c r="AAZ532" s="413"/>
      <c r="ABA532" s="413"/>
      <c r="ABB532" s="413"/>
      <c r="ABC532" s="413"/>
      <c r="ABD532" s="413"/>
      <c r="ABE532" s="413"/>
      <c r="ABF532" s="412"/>
      <c r="ABG532" s="412"/>
      <c r="ABH532" s="412"/>
      <c r="ABI532" s="412"/>
      <c r="ABJ532" s="412"/>
      <c r="ABK532" s="412"/>
      <c r="ABL532" s="412"/>
      <c r="ABM532" s="412"/>
      <c r="ABN532" s="412"/>
      <c r="ABO532" s="412"/>
      <c r="ABP532" s="412"/>
      <c r="ABQ532" s="412"/>
      <c r="ABR532" s="412"/>
      <c r="ABS532" s="412"/>
      <c r="ABT532" s="412"/>
      <c r="ABU532" s="412"/>
      <c r="ABV532" s="412"/>
      <c r="ABW532" s="412"/>
      <c r="ABX532" s="412"/>
      <c r="ABY532" s="412"/>
      <c r="ABZ532" s="412"/>
      <c r="ACA532" s="412"/>
      <c r="ACB532" s="412"/>
      <c r="ACC532" s="412"/>
      <c r="ACD532" s="412"/>
      <c r="ACE532" s="412"/>
      <c r="ACF532" s="412"/>
      <c r="ACG532" s="412"/>
      <c r="ACH532" s="412"/>
      <c r="ACI532" s="412"/>
      <c r="ACJ532" s="412"/>
      <c r="ACK532" s="412"/>
      <c r="ACL532" s="412"/>
      <c r="ACM532" s="412"/>
      <c r="ACN532" s="412"/>
      <c r="ACO532" s="412"/>
      <c r="ACP532" s="412"/>
      <c r="ACQ532" s="412"/>
      <c r="ACR532" s="412"/>
      <c r="ACS532" s="412"/>
      <c r="ACT532" s="412"/>
      <c r="ACU532" s="412"/>
      <c r="ACV532" s="412"/>
      <c r="ACW532" s="412"/>
      <c r="ACX532" s="413"/>
      <c r="ACY532" s="413"/>
      <c r="ACZ532" s="413"/>
      <c r="ADA532" s="413"/>
      <c r="ADB532" s="413"/>
      <c r="ADC532" s="413"/>
      <c r="ADD532" s="413"/>
      <c r="ADE532" s="413"/>
      <c r="ADF532" s="413"/>
      <c r="ADG532" s="413"/>
      <c r="ADH532" s="413"/>
      <c r="ADI532" s="413"/>
      <c r="ADJ532" s="413"/>
      <c r="ADK532" s="413"/>
      <c r="ADL532" s="413"/>
      <c r="ADM532" s="413"/>
      <c r="ADN532" s="413"/>
      <c r="ADO532" s="413"/>
      <c r="ADP532" s="413"/>
      <c r="ADQ532" s="413"/>
      <c r="ADR532" s="413"/>
      <c r="ADS532" s="413"/>
      <c r="ADT532" s="413"/>
      <c r="ADU532" s="413"/>
      <c r="ADV532" s="414"/>
      <c r="ADW532" s="414"/>
      <c r="ADX532" s="414"/>
      <c r="ADY532" s="414"/>
      <c r="ADZ532" s="414"/>
      <c r="AEA532" s="413"/>
      <c r="AEB532" s="413"/>
      <c r="AEC532" s="414"/>
      <c r="AED532" s="414"/>
      <c r="AEE532" s="413"/>
      <c r="AEF532" s="413"/>
      <c r="AEG532" s="414"/>
      <c r="AEH532" s="414"/>
      <c r="AEI532" s="413"/>
      <c r="AEJ532" s="413"/>
      <c r="AEK532" s="413"/>
      <c r="AEL532" s="413"/>
      <c r="AEM532" s="413"/>
      <c r="AEN532" s="413"/>
      <c r="AEO532" s="413"/>
      <c r="AEP532" s="414"/>
      <c r="AEQ532" s="414"/>
      <c r="AER532" s="413"/>
      <c r="AES532" s="413"/>
      <c r="AET532" s="414"/>
      <c r="AEU532" s="414"/>
      <c r="AEV532" s="413"/>
      <c r="AEW532" s="413"/>
      <c r="AEX532" s="413"/>
      <c r="AEY532" s="413"/>
      <c r="AEZ532" s="413"/>
      <c r="AFA532" s="407"/>
      <c r="AFB532" s="439"/>
      <c r="AFC532" s="413"/>
      <c r="AFD532" s="413"/>
      <c r="AFE532" s="413"/>
      <c r="AFF532" s="413"/>
      <c r="AFG532" s="413"/>
      <c r="AFH532" s="413"/>
      <c r="AFI532" s="413"/>
      <c r="AFJ532" s="412"/>
      <c r="AFK532" s="412"/>
      <c r="AFL532" s="412"/>
      <c r="AFM532" s="412"/>
      <c r="AFN532" s="412"/>
      <c r="AFO532" s="412"/>
      <c r="AFP532" s="412"/>
      <c r="AFQ532" s="412"/>
      <c r="AFR532" s="412"/>
      <c r="AFS532" s="412"/>
      <c r="AFT532" s="412"/>
      <c r="AFU532" s="412"/>
      <c r="AFV532" s="412"/>
      <c r="AFW532" s="412"/>
      <c r="AFX532" s="412"/>
      <c r="AFY532" s="412"/>
      <c r="AFZ532" s="412"/>
      <c r="AGA532" s="412"/>
      <c r="AGB532" s="412"/>
      <c r="AGC532" s="412"/>
      <c r="AGD532" s="412"/>
      <c r="AGE532" s="412"/>
      <c r="AGF532" s="412"/>
      <c r="AGG532" s="412"/>
      <c r="AGH532" s="412"/>
      <c r="AGI532" s="412"/>
      <c r="AGJ532" s="412"/>
      <c r="AGK532" s="412"/>
      <c r="AGL532" s="412"/>
      <c r="AGM532" s="412"/>
      <c r="AGN532" s="412"/>
      <c r="AGO532" s="412"/>
      <c r="AGP532" s="412"/>
      <c r="AGQ532" s="412"/>
      <c r="AGR532" s="412"/>
      <c r="AGS532" s="412"/>
      <c r="AGT532" s="412"/>
      <c r="AGU532" s="412"/>
      <c r="AGV532" s="412"/>
      <c r="AGW532" s="412"/>
      <c r="AGX532" s="412"/>
      <c r="AGY532" s="412"/>
      <c r="AGZ532" s="412"/>
      <c r="AHA532" s="412"/>
      <c r="AHB532" s="413"/>
      <c r="AHC532" s="413"/>
      <c r="AHD532" s="413"/>
      <c r="AHE532" s="413"/>
      <c r="AHF532" s="413"/>
      <c r="AHG532" s="413"/>
      <c r="AHH532" s="413"/>
      <c r="AHI532" s="413"/>
      <c r="AHJ532" s="413"/>
      <c r="AHK532" s="413"/>
      <c r="AHL532" s="413"/>
      <c r="AHM532" s="413"/>
      <c r="AHN532" s="413"/>
      <c r="AHO532" s="413"/>
      <c r="AHP532" s="413"/>
      <c r="AHQ532" s="413"/>
      <c r="AHR532" s="413"/>
      <c r="AHS532" s="413"/>
      <c r="AHT532" s="413"/>
      <c r="AHU532" s="413"/>
      <c r="AHV532" s="413"/>
      <c r="AHW532" s="413"/>
      <c r="AHX532" s="413"/>
      <c r="AHY532" s="413"/>
      <c r="AHZ532" s="414"/>
      <c r="AIA532" s="414"/>
      <c r="AIB532" s="414"/>
      <c r="AIC532" s="414"/>
      <c r="AID532" s="414"/>
      <c r="AIE532" s="413"/>
      <c r="AIF532" s="413"/>
      <c r="AIG532" s="414"/>
      <c r="AIH532" s="414"/>
      <c r="AII532" s="413"/>
      <c r="AIJ532" s="413"/>
      <c r="AIK532" s="414"/>
      <c r="AIL532" s="414"/>
      <c r="AIM532" s="413"/>
      <c r="AIN532" s="413"/>
      <c r="AIO532" s="413"/>
      <c r="AIP532" s="413"/>
      <c r="AIQ532" s="413"/>
      <c r="AIR532" s="413"/>
      <c r="AIS532" s="413"/>
      <c r="AIT532" s="414"/>
      <c r="AIU532" s="414"/>
      <c r="AIV532" s="413"/>
      <c r="AIW532" s="413"/>
      <c r="AIX532" s="414"/>
      <c r="AIY532" s="414"/>
      <c r="AIZ532" s="413"/>
      <c r="AJA532" s="413"/>
      <c r="AJB532" s="413"/>
      <c r="AJC532" s="413"/>
      <c r="AJD532" s="413"/>
      <c r="AJE532" s="407"/>
      <c r="AJF532" s="439"/>
      <c r="AJG532" s="413"/>
      <c r="AJH532" s="413"/>
      <c r="AJI532" s="413"/>
      <c r="AJJ532" s="413"/>
      <c r="AJK532" s="413"/>
      <c r="AJL532" s="413"/>
      <c r="AJM532" s="413"/>
      <c r="AJN532" s="412"/>
      <c r="AJO532" s="412"/>
      <c r="AJP532" s="412"/>
      <c r="AJQ532" s="412"/>
      <c r="AJR532" s="412"/>
      <c r="AJS532" s="412"/>
      <c r="AJT532" s="412"/>
      <c r="AJU532" s="412"/>
      <c r="AJV532" s="412"/>
      <c r="AJW532" s="412"/>
      <c r="AJX532" s="412"/>
      <c r="AJY532" s="412"/>
      <c r="AJZ532" s="412"/>
      <c r="AKA532" s="412"/>
      <c r="AKB532" s="412"/>
      <c r="AKC532" s="412"/>
      <c r="AKD532" s="412"/>
      <c r="AKE532" s="412"/>
      <c r="AKF532" s="412"/>
      <c r="AKG532" s="412"/>
      <c r="AKH532" s="412"/>
      <c r="AKI532" s="412"/>
      <c r="AKJ532" s="412"/>
      <c r="AKK532" s="412"/>
      <c r="AKL532" s="412"/>
      <c r="AKM532" s="412"/>
      <c r="AKN532" s="412"/>
      <c r="AKO532" s="412"/>
      <c r="AKP532" s="412"/>
      <c r="AKQ532" s="412"/>
      <c r="AKR532" s="412"/>
      <c r="AKS532" s="412"/>
      <c r="AKT532" s="412"/>
      <c r="AKU532" s="412"/>
      <c r="AKV532" s="412"/>
      <c r="AKW532" s="412"/>
      <c r="AKX532" s="412"/>
      <c r="AKY532" s="412"/>
      <c r="AKZ532" s="412"/>
      <c r="ALA532" s="412"/>
      <c r="ALB532" s="412"/>
      <c r="ALC532" s="412"/>
      <c r="ALD532" s="412"/>
      <c r="ALE532" s="412"/>
      <c r="ALF532" s="413"/>
      <c r="ALG532" s="413"/>
      <c r="ALH532" s="413"/>
      <c r="ALI532" s="413"/>
      <c r="ALJ532" s="413"/>
      <c r="ALK532" s="413"/>
      <c r="ALL532" s="413"/>
      <c r="ALM532" s="413"/>
      <c r="ALN532" s="413"/>
      <c r="ALO532" s="413"/>
      <c r="ALP532" s="413"/>
      <c r="ALQ532" s="413"/>
      <c r="ALR532" s="413"/>
      <c r="ALS532" s="413"/>
      <c r="ALT532" s="413"/>
      <c r="ALU532" s="413"/>
      <c r="ALV532" s="413"/>
      <c r="ALW532" s="413"/>
      <c r="ALX532" s="413"/>
      <c r="ALY532" s="413"/>
      <c r="ALZ532" s="413"/>
      <c r="AMA532" s="413"/>
      <c r="AMB532" s="413"/>
      <c r="AMC532" s="413"/>
      <c r="AMD532" s="414"/>
      <c r="AME532" s="414"/>
      <c r="AMF532" s="414"/>
      <c r="AMG532" s="414"/>
      <c r="AMH532" s="414"/>
      <c r="AMI532" s="413"/>
      <c r="AMJ532" s="413"/>
      <c r="AMK532" s="414"/>
      <c r="AML532" s="414"/>
      <c r="AMM532" s="413"/>
      <c r="AMN532" s="413"/>
      <c r="AMO532" s="414"/>
      <c r="AMP532" s="414"/>
      <c r="AMQ532" s="413"/>
      <c r="AMR532" s="413"/>
      <c r="AMS532" s="413"/>
      <c r="AMT532" s="413"/>
      <c r="AMU532" s="413"/>
      <c r="AMV532" s="413"/>
      <c r="AMW532" s="413"/>
      <c r="AMX532" s="414"/>
      <c r="AMY532" s="414"/>
      <c r="AMZ532" s="413"/>
      <c r="ANA532" s="413"/>
      <c r="ANB532" s="414"/>
      <c r="ANC532" s="414"/>
      <c r="AND532" s="413"/>
      <c r="ANE532" s="413"/>
      <c r="ANF532" s="413"/>
      <c r="ANG532" s="413"/>
      <c r="ANH532" s="413"/>
      <c r="ANI532" s="407"/>
      <c r="ANJ532" s="439"/>
      <c r="ANK532" s="413"/>
      <c r="ANL532" s="413"/>
      <c r="ANM532" s="413"/>
      <c r="ANN532" s="413"/>
      <c r="ANO532" s="413"/>
      <c r="ANP532" s="413"/>
      <c r="ANQ532" s="413"/>
      <c r="ANR532" s="412"/>
      <c r="ANS532" s="412"/>
      <c r="ANT532" s="412"/>
      <c r="ANU532" s="412"/>
      <c r="ANV532" s="412"/>
      <c r="ANW532" s="412"/>
      <c r="ANX532" s="412"/>
      <c r="ANY532" s="412"/>
      <c r="ANZ532" s="412"/>
      <c r="AOA532" s="412"/>
      <c r="AOB532" s="412"/>
      <c r="AOC532" s="412"/>
      <c r="AOD532" s="412"/>
      <c r="AOE532" s="412"/>
      <c r="AOF532" s="412"/>
      <c r="AOG532" s="412"/>
      <c r="AOH532" s="412"/>
      <c r="AOI532" s="412"/>
      <c r="AOJ532" s="412"/>
      <c r="AOK532" s="412"/>
      <c r="AOL532" s="412"/>
      <c r="AOM532" s="412"/>
      <c r="AON532" s="412"/>
      <c r="AOO532" s="412"/>
      <c r="AOP532" s="412"/>
      <c r="AOQ532" s="412"/>
      <c r="AOR532" s="412"/>
      <c r="AOS532" s="412"/>
      <c r="AOT532" s="412"/>
      <c r="AOU532" s="412"/>
      <c r="AOV532" s="412"/>
      <c r="AOW532" s="412"/>
      <c r="AOX532" s="412"/>
      <c r="AOY532" s="412"/>
      <c r="AOZ532" s="412"/>
      <c r="APA532" s="412"/>
      <c r="APB532" s="412"/>
      <c r="APC532" s="412"/>
      <c r="APD532" s="412"/>
      <c r="APE532" s="412"/>
      <c r="APF532" s="412"/>
      <c r="APG532" s="412"/>
      <c r="APH532" s="412"/>
      <c r="API532" s="412"/>
      <c r="APJ532" s="413"/>
      <c r="APK532" s="413"/>
      <c r="APL532" s="413"/>
      <c r="APM532" s="413"/>
      <c r="APN532" s="413"/>
      <c r="APO532" s="413"/>
      <c r="APP532" s="413"/>
      <c r="APQ532" s="413"/>
      <c r="APR532" s="413"/>
      <c r="APS532" s="413"/>
      <c r="APT532" s="413"/>
      <c r="APU532" s="413"/>
      <c r="APV532" s="413"/>
      <c r="APW532" s="413"/>
      <c r="APX532" s="413"/>
      <c r="APY532" s="413"/>
      <c r="APZ532" s="413"/>
      <c r="AQA532" s="413"/>
      <c r="AQB532" s="413"/>
      <c r="AQC532" s="413"/>
      <c r="AQD532" s="413"/>
      <c r="AQE532" s="413"/>
      <c r="AQF532" s="413"/>
      <c r="AQG532" s="413"/>
      <c r="AQH532" s="414"/>
      <c r="AQI532" s="414"/>
      <c r="AQJ532" s="414"/>
      <c r="AQK532" s="414"/>
      <c r="AQL532" s="414"/>
      <c r="AQM532" s="413"/>
      <c r="AQN532" s="413"/>
      <c r="AQO532" s="414"/>
      <c r="AQP532" s="414"/>
      <c r="AQQ532" s="413"/>
      <c r="AQR532" s="413"/>
      <c r="AQS532" s="414"/>
      <c r="AQT532" s="414"/>
      <c r="AQU532" s="413"/>
      <c r="AQV532" s="413"/>
      <c r="AQW532" s="413"/>
      <c r="AQX532" s="413"/>
      <c r="AQY532" s="413"/>
      <c r="AQZ532" s="413"/>
      <c r="ARA532" s="413"/>
      <c r="ARB532" s="414"/>
      <c r="ARC532" s="414"/>
      <c r="ARD532" s="413"/>
      <c r="ARE532" s="413"/>
      <c r="ARF532" s="414"/>
      <c r="ARG532" s="414"/>
      <c r="ARH532" s="413"/>
      <c r="ARI532" s="413"/>
      <c r="ARJ532" s="413"/>
      <c r="ARK532" s="413"/>
      <c r="ARL532" s="413"/>
      <c r="ARM532" s="407"/>
      <c r="ARN532" s="439"/>
      <c r="ARO532" s="413"/>
      <c r="ARP532" s="413"/>
      <c r="ARQ532" s="413"/>
      <c r="ARR532" s="413"/>
      <c r="ARS532" s="413"/>
      <c r="ART532" s="413"/>
      <c r="ARU532" s="413"/>
      <c r="ARV532" s="412"/>
      <c r="ARW532" s="412"/>
      <c r="ARX532" s="412"/>
      <c r="ARY532" s="412"/>
      <c r="ARZ532" s="412"/>
      <c r="ASA532" s="412"/>
      <c r="ASB532" s="412"/>
      <c r="ASC532" s="412"/>
      <c r="ASD532" s="412"/>
      <c r="ASE532" s="412"/>
      <c r="ASF532" s="412"/>
      <c r="ASG532" s="412"/>
      <c r="ASH532" s="412"/>
      <c r="ASI532" s="412"/>
      <c r="ASJ532" s="412"/>
      <c r="ASK532" s="412"/>
      <c r="ASL532" s="412"/>
      <c r="ASM532" s="412"/>
      <c r="ASN532" s="412"/>
      <c r="ASO532" s="412"/>
      <c r="ASP532" s="412"/>
      <c r="ASQ532" s="412"/>
      <c r="ASR532" s="412"/>
      <c r="ASS532" s="412"/>
      <c r="AST532" s="412"/>
      <c r="ASU532" s="412"/>
      <c r="ASV532" s="412"/>
      <c r="ASW532" s="412"/>
      <c r="ASX532" s="412"/>
      <c r="ASY532" s="412"/>
      <c r="ASZ532" s="412"/>
      <c r="ATA532" s="412"/>
      <c r="ATB532" s="412"/>
      <c r="ATC532" s="412"/>
      <c r="ATD532" s="412"/>
      <c r="ATE532" s="412"/>
      <c r="ATF532" s="412"/>
      <c r="ATG532" s="412"/>
      <c r="ATH532" s="412"/>
      <c r="ATI532" s="412"/>
      <c r="ATJ532" s="412"/>
      <c r="ATK532" s="412"/>
      <c r="ATL532" s="412"/>
      <c r="ATM532" s="412"/>
      <c r="ATN532" s="413"/>
      <c r="ATO532" s="413"/>
      <c r="ATP532" s="413"/>
      <c r="ATQ532" s="413"/>
      <c r="ATR532" s="413"/>
      <c r="ATS532" s="413"/>
      <c r="ATT532" s="413"/>
      <c r="ATU532" s="413"/>
      <c r="ATV532" s="413"/>
      <c r="ATW532" s="413"/>
      <c r="ATX532" s="413"/>
      <c r="ATY532" s="413"/>
      <c r="ATZ532" s="413"/>
      <c r="AUA532" s="413"/>
      <c r="AUB532" s="413"/>
      <c r="AUC532" s="413"/>
      <c r="AUD532" s="413"/>
      <c r="AUE532" s="413"/>
      <c r="AUF532" s="413"/>
      <c r="AUG532" s="413"/>
      <c r="AUH532" s="413"/>
      <c r="AUI532" s="413"/>
      <c r="AUJ532" s="413"/>
      <c r="AUK532" s="413"/>
      <c r="AUL532" s="414"/>
      <c r="AUM532" s="414"/>
      <c r="AUN532" s="414"/>
      <c r="AUO532" s="414"/>
      <c r="AUP532" s="414"/>
      <c r="AUQ532" s="413"/>
      <c r="AUR532" s="413"/>
      <c r="AUS532" s="414"/>
      <c r="AUT532" s="414"/>
      <c r="AUU532" s="413"/>
      <c r="AUV532" s="413"/>
      <c r="AUW532" s="414"/>
      <c r="AUX532" s="414"/>
      <c r="AUY532" s="413"/>
      <c r="AUZ532" s="413"/>
      <c r="AVA532" s="413"/>
      <c r="AVB532" s="413"/>
      <c r="AVC532" s="413"/>
      <c r="AVD532" s="413"/>
      <c r="AVE532" s="413"/>
      <c r="AVF532" s="414"/>
      <c r="AVG532" s="414"/>
      <c r="AVH532" s="413"/>
      <c r="AVI532" s="413"/>
      <c r="AVJ532" s="414"/>
      <c r="AVK532" s="414"/>
      <c r="AVL532" s="413"/>
      <c r="AVM532" s="413"/>
      <c r="AVN532" s="413"/>
      <c r="AVO532" s="413"/>
      <c r="AVP532" s="413"/>
      <c r="AVQ532" s="407"/>
      <c r="AVR532" s="439"/>
      <c r="AVS532" s="413"/>
      <c r="AVT532" s="413"/>
      <c r="AVU532" s="413"/>
      <c r="AVV532" s="413"/>
      <c r="AVW532" s="413"/>
      <c r="AVX532" s="413"/>
      <c r="AVY532" s="413"/>
      <c r="AVZ532" s="412"/>
      <c r="AWA532" s="412"/>
      <c r="AWB532" s="412"/>
      <c r="AWC532" s="412"/>
      <c r="AWD532" s="412"/>
      <c r="AWE532" s="412"/>
      <c r="AWF532" s="412"/>
      <c r="AWG532" s="412"/>
      <c r="AWH532" s="412"/>
      <c r="AWI532" s="412"/>
      <c r="AWJ532" s="412"/>
      <c r="AWK532" s="412"/>
      <c r="AWL532" s="412"/>
      <c r="AWM532" s="412"/>
      <c r="AWN532" s="412"/>
      <c r="AWO532" s="412"/>
      <c r="AWP532" s="412"/>
      <c r="AWQ532" s="412"/>
      <c r="AWR532" s="412"/>
      <c r="AWS532" s="412"/>
      <c r="AWT532" s="412"/>
      <c r="AWU532" s="412"/>
      <c r="AWV532" s="412"/>
      <c r="AWW532" s="412"/>
      <c r="AWX532" s="412"/>
      <c r="AWY532" s="412"/>
      <c r="AWZ532" s="412"/>
      <c r="AXA532" s="412"/>
      <c r="AXB532" s="412"/>
      <c r="AXC532" s="412"/>
      <c r="AXD532" s="412"/>
      <c r="AXE532" s="412"/>
      <c r="AXF532" s="412"/>
      <c r="AXG532" s="412"/>
      <c r="AXH532" s="412"/>
      <c r="AXI532" s="412"/>
      <c r="AXJ532" s="412"/>
      <c r="AXK532" s="412"/>
      <c r="AXL532" s="412"/>
      <c r="AXM532" s="412"/>
      <c r="AXN532" s="412"/>
      <c r="AXO532" s="412"/>
      <c r="AXP532" s="412"/>
      <c r="AXQ532" s="412"/>
      <c r="AXR532" s="413"/>
      <c r="AXS532" s="413"/>
      <c r="AXT532" s="413"/>
      <c r="AXU532" s="413"/>
      <c r="AXV532" s="413"/>
      <c r="AXW532" s="413"/>
      <c r="AXX532" s="413"/>
      <c r="AXY532" s="413"/>
      <c r="AXZ532" s="413"/>
      <c r="AYA532" s="413"/>
      <c r="AYB532" s="413"/>
      <c r="AYC532" s="413"/>
      <c r="AYD532" s="413"/>
      <c r="AYE532" s="413"/>
      <c r="AYF532" s="413"/>
      <c r="AYG532" s="413"/>
      <c r="AYH532" s="413"/>
      <c r="AYI532" s="413"/>
      <c r="AYJ532" s="413"/>
      <c r="AYK532" s="413"/>
      <c r="AYL532" s="413"/>
      <c r="AYM532" s="413"/>
      <c r="AYN532" s="413"/>
      <c r="AYO532" s="413"/>
      <c r="AYP532" s="414"/>
      <c r="AYQ532" s="414"/>
      <c r="AYR532" s="414"/>
      <c r="AYS532" s="414"/>
      <c r="AYT532" s="414"/>
      <c r="AYU532" s="413"/>
      <c r="AYV532" s="413"/>
      <c r="AYW532" s="414"/>
      <c r="AYX532" s="414"/>
      <c r="AYY532" s="413"/>
      <c r="AYZ532" s="413"/>
      <c r="AZA532" s="414"/>
      <c r="AZB532" s="414"/>
      <c r="AZC532" s="413"/>
      <c r="AZD532" s="413"/>
      <c r="AZE532" s="413"/>
      <c r="AZF532" s="413"/>
      <c r="AZG532" s="413"/>
      <c r="AZH532" s="413"/>
      <c r="AZI532" s="413"/>
      <c r="AZJ532" s="414"/>
      <c r="AZK532" s="414"/>
      <c r="AZL532" s="413"/>
      <c r="AZM532" s="413"/>
      <c r="AZN532" s="414"/>
      <c r="AZO532" s="414"/>
      <c r="AZP532" s="413"/>
      <c r="AZQ532" s="413"/>
      <c r="AZR532" s="413"/>
      <c r="AZS532" s="413"/>
      <c r="AZT532" s="413"/>
      <c r="AZU532" s="407"/>
      <c r="AZV532" s="439"/>
      <c r="AZW532" s="413"/>
      <c r="AZX532" s="413"/>
      <c r="AZY532" s="413"/>
      <c r="AZZ532" s="413"/>
      <c r="BAA532" s="413"/>
      <c r="BAB532" s="413"/>
      <c r="BAC532" s="413"/>
      <c r="BAD532" s="412"/>
      <c r="BAE532" s="412"/>
      <c r="BAF532" s="412"/>
      <c r="BAG532" s="412"/>
      <c r="BAH532" s="412"/>
      <c r="BAI532" s="412"/>
      <c r="BAJ532" s="412"/>
      <c r="BAK532" s="412"/>
      <c r="BAL532" s="412"/>
      <c r="BAM532" s="412"/>
      <c r="BAN532" s="412"/>
      <c r="BAO532" s="412"/>
      <c r="BAP532" s="412"/>
      <c r="BAQ532" s="412"/>
      <c r="BAR532" s="412"/>
      <c r="BAS532" s="412"/>
      <c r="BAT532" s="412"/>
      <c r="BAU532" s="412"/>
      <c r="BAV532" s="412"/>
      <c r="BAW532" s="412"/>
      <c r="BAX532" s="412"/>
      <c r="BAY532" s="412"/>
      <c r="BAZ532" s="412"/>
      <c r="BBA532" s="412"/>
      <c r="BBB532" s="412"/>
      <c r="BBC532" s="412"/>
      <c r="BBD532" s="412"/>
      <c r="BBE532" s="412"/>
      <c r="BBF532" s="412"/>
      <c r="BBG532" s="412"/>
      <c r="BBH532" s="412"/>
      <c r="BBI532" s="412"/>
      <c r="BBJ532" s="412"/>
      <c r="BBK532" s="412"/>
      <c r="BBL532" s="412"/>
      <c r="BBM532" s="412"/>
      <c r="BBN532" s="412"/>
      <c r="BBO532" s="412"/>
      <c r="BBP532" s="412"/>
      <c r="BBQ532" s="412"/>
      <c r="BBR532" s="412"/>
      <c r="BBS532" s="412"/>
      <c r="BBT532" s="412"/>
      <c r="BBU532" s="412"/>
      <c r="BBV532" s="413"/>
      <c r="BBW532" s="413"/>
      <c r="BBX532" s="413"/>
      <c r="BBY532" s="413"/>
      <c r="BBZ532" s="413"/>
      <c r="BCA532" s="413"/>
      <c r="BCB532" s="413"/>
      <c r="BCC532" s="413"/>
      <c r="BCD532" s="413"/>
      <c r="BCE532" s="413"/>
      <c r="BCF532" s="413"/>
      <c r="BCG532" s="413"/>
      <c r="BCH532" s="413"/>
      <c r="BCI532" s="413"/>
      <c r="BCJ532" s="413"/>
      <c r="BCK532" s="413"/>
      <c r="BCL532" s="413"/>
      <c r="BCM532" s="413"/>
      <c r="BCN532" s="413"/>
      <c r="BCO532" s="413"/>
      <c r="BCP532" s="413"/>
      <c r="BCQ532" s="413"/>
      <c r="BCR532" s="413"/>
      <c r="BCS532" s="413"/>
      <c r="BCT532" s="414"/>
      <c r="BCU532" s="414"/>
      <c r="BCV532" s="414"/>
      <c r="BCW532" s="414"/>
      <c r="BCX532" s="414"/>
      <c r="BCY532" s="413"/>
      <c r="BCZ532" s="413"/>
      <c r="BDA532" s="414"/>
      <c r="BDB532" s="414"/>
      <c r="BDC532" s="413"/>
      <c r="BDD532" s="413"/>
      <c r="BDE532" s="414"/>
      <c r="BDF532" s="414"/>
      <c r="BDG532" s="413"/>
      <c r="BDH532" s="413"/>
      <c r="BDI532" s="413"/>
      <c r="BDJ532" s="413"/>
      <c r="BDK532" s="413"/>
      <c r="BDL532" s="413"/>
      <c r="BDM532" s="413"/>
      <c r="BDN532" s="414"/>
      <c r="BDO532" s="414"/>
      <c r="BDP532" s="413"/>
      <c r="BDQ532" s="413"/>
      <c r="BDR532" s="414"/>
      <c r="BDS532" s="414"/>
      <c r="BDT532" s="413"/>
      <c r="BDU532" s="413"/>
      <c r="BDV532" s="413"/>
      <c r="BDW532" s="413"/>
      <c r="BDX532" s="413"/>
      <c r="BDY532" s="407"/>
      <c r="BDZ532" s="439"/>
      <c r="BEA532" s="413"/>
      <c r="BEB532" s="413"/>
      <c r="BEC532" s="413"/>
      <c r="BED532" s="413"/>
      <c r="BEE532" s="413"/>
      <c r="BEF532" s="413"/>
      <c r="BEG532" s="413"/>
      <c r="BEH532" s="412"/>
      <c r="BEI532" s="412"/>
      <c r="BEJ532" s="412"/>
      <c r="BEK532" s="412"/>
      <c r="BEL532" s="412"/>
      <c r="BEM532" s="412"/>
      <c r="BEN532" s="412"/>
      <c r="BEO532" s="412"/>
      <c r="BEP532" s="412"/>
      <c r="BEQ532" s="412"/>
      <c r="BER532" s="412"/>
      <c r="BES532" s="412"/>
      <c r="BET532" s="412"/>
      <c r="BEU532" s="412"/>
      <c r="BEV532" s="412"/>
      <c r="BEW532" s="412"/>
      <c r="BEX532" s="412"/>
      <c r="BEY532" s="412"/>
      <c r="BEZ532" s="412"/>
      <c r="BFA532" s="412"/>
      <c r="BFB532" s="412"/>
      <c r="BFC532" s="412"/>
      <c r="BFD532" s="412"/>
      <c r="BFE532" s="412"/>
      <c r="BFF532" s="412"/>
      <c r="BFG532" s="412"/>
      <c r="BFH532" s="412"/>
      <c r="BFI532" s="412"/>
      <c r="BFJ532" s="412"/>
      <c r="BFK532" s="412"/>
      <c r="BFL532" s="412"/>
      <c r="BFM532" s="412"/>
      <c r="BFN532" s="412"/>
      <c r="BFO532" s="412"/>
      <c r="BFP532" s="412"/>
      <c r="BFQ532" s="412"/>
      <c r="BFR532" s="412"/>
      <c r="BFS532" s="412"/>
      <c r="BFT532" s="412"/>
      <c r="BFU532" s="412"/>
      <c r="BFV532" s="412"/>
      <c r="BFW532" s="412"/>
      <c r="BFX532" s="412"/>
      <c r="BFY532" s="412"/>
      <c r="BFZ532" s="413"/>
      <c r="BGA532" s="413"/>
      <c r="BGB532" s="413"/>
      <c r="BGC532" s="413"/>
      <c r="BGD532" s="413"/>
      <c r="BGE532" s="413"/>
      <c r="BGF532" s="413"/>
      <c r="BGG532" s="413"/>
      <c r="BGH532" s="413"/>
      <c r="BGI532" s="413"/>
      <c r="BGJ532" s="413"/>
      <c r="BGK532" s="413"/>
      <c r="BGL532" s="413"/>
      <c r="BGM532" s="413"/>
      <c r="BGN532" s="413"/>
      <c r="BGO532" s="413"/>
      <c r="BGP532" s="413"/>
      <c r="BGQ532" s="413"/>
      <c r="BGR532" s="413"/>
      <c r="BGS532" s="413"/>
      <c r="BGT532" s="413"/>
      <c r="BGU532" s="413"/>
      <c r="BGV532" s="413"/>
      <c r="BGW532" s="413"/>
      <c r="BGX532" s="414"/>
      <c r="BGY532" s="414"/>
      <c r="BGZ532" s="414"/>
      <c r="BHA532" s="414"/>
      <c r="BHB532" s="414"/>
      <c r="BHC532" s="413"/>
      <c r="BHD532" s="413"/>
      <c r="BHE532" s="414"/>
      <c r="BHF532" s="414"/>
      <c r="BHG532" s="413"/>
      <c r="BHH532" s="413"/>
      <c r="BHI532" s="414"/>
      <c r="BHJ532" s="414"/>
      <c r="BHK532" s="413"/>
      <c r="BHL532" s="413"/>
      <c r="BHM532" s="413"/>
      <c r="BHN532" s="413"/>
      <c r="BHO532" s="413"/>
      <c r="BHP532" s="413"/>
      <c r="BHQ532" s="413"/>
      <c r="BHR532" s="414"/>
      <c r="BHS532" s="414"/>
      <c r="BHT532" s="413"/>
      <c r="BHU532" s="413"/>
      <c r="BHV532" s="414"/>
      <c r="BHW532" s="414"/>
      <c r="BHX532" s="413"/>
      <c r="BHY532" s="413"/>
      <c r="BHZ532" s="413"/>
      <c r="BIA532" s="413"/>
      <c r="BIB532" s="413"/>
      <c r="BIC532" s="407"/>
      <c r="BID532" s="439"/>
      <c r="BIE532" s="413"/>
      <c r="BIF532" s="413"/>
      <c r="BIG532" s="413"/>
      <c r="BIH532" s="413"/>
      <c r="BII532" s="413"/>
      <c r="BIJ532" s="413"/>
      <c r="BIK532" s="413"/>
      <c r="BIL532" s="412"/>
      <c r="BIM532" s="412"/>
      <c r="BIN532" s="412"/>
      <c r="BIO532" s="412"/>
      <c r="BIP532" s="412"/>
      <c r="BIQ532" s="412"/>
      <c r="BIR532" s="412"/>
      <c r="BIS532" s="412"/>
      <c r="BIT532" s="412"/>
      <c r="BIU532" s="412"/>
      <c r="BIV532" s="412"/>
      <c r="BIW532" s="412"/>
      <c r="BIX532" s="412"/>
      <c r="BIY532" s="412"/>
      <c r="BIZ532" s="412"/>
      <c r="BJA532" s="412"/>
      <c r="BJB532" s="412"/>
      <c r="BJC532" s="412"/>
      <c r="BJD532" s="412"/>
      <c r="BJE532" s="412"/>
      <c r="BJF532" s="412"/>
      <c r="BJG532" s="412"/>
      <c r="BJH532" s="412"/>
      <c r="BJI532" s="412"/>
      <c r="BJJ532" s="412"/>
      <c r="BJK532" s="412"/>
      <c r="BJL532" s="412"/>
      <c r="BJM532" s="412"/>
      <c r="BJN532" s="412"/>
      <c r="BJO532" s="412"/>
      <c r="BJP532" s="412"/>
      <c r="BJQ532" s="412"/>
      <c r="BJR532" s="412"/>
      <c r="BJS532" s="412"/>
      <c r="BJT532" s="412"/>
      <c r="BJU532" s="412"/>
      <c r="BJV532" s="412"/>
      <c r="BJW532" s="412"/>
      <c r="BJX532" s="412"/>
      <c r="BJY532" s="412"/>
      <c r="BJZ532" s="412"/>
      <c r="BKA532" s="412"/>
      <c r="BKB532" s="412"/>
      <c r="BKC532" s="412"/>
      <c r="BKD532" s="413"/>
      <c r="BKE532" s="413"/>
      <c r="BKF532" s="413"/>
      <c r="BKG532" s="413"/>
      <c r="BKH532" s="413"/>
      <c r="BKI532" s="413"/>
      <c r="BKJ532" s="413"/>
      <c r="BKK532" s="413"/>
      <c r="BKL532" s="413"/>
      <c r="BKM532" s="413"/>
      <c r="BKN532" s="413"/>
      <c r="BKO532" s="413"/>
      <c r="BKP532" s="413"/>
      <c r="BKQ532" s="413"/>
      <c r="BKR532" s="413"/>
      <c r="BKS532" s="413"/>
      <c r="BKT532" s="413"/>
      <c r="BKU532" s="413"/>
      <c r="BKV532" s="413"/>
      <c r="BKW532" s="413"/>
      <c r="BKX532" s="413"/>
      <c r="BKY532" s="413"/>
      <c r="BKZ532" s="413"/>
      <c r="BLA532" s="413"/>
      <c r="BLB532" s="414"/>
      <c r="BLC532" s="414"/>
      <c r="BLD532" s="414"/>
      <c r="BLE532" s="414"/>
      <c r="BLF532" s="414"/>
      <c r="BLG532" s="413"/>
      <c r="BLH532" s="413"/>
      <c r="BLI532" s="414"/>
      <c r="BLJ532" s="414"/>
      <c r="BLK532" s="413"/>
      <c r="BLL532" s="413"/>
      <c r="BLM532" s="414"/>
      <c r="BLN532" s="414"/>
      <c r="BLO532" s="413"/>
      <c r="BLP532" s="413"/>
      <c r="BLQ532" s="413"/>
      <c r="BLR532" s="413"/>
      <c r="BLS532" s="413"/>
      <c r="BLT532" s="413"/>
      <c r="BLU532" s="413"/>
      <c r="BLV532" s="414"/>
      <c r="BLW532" s="414"/>
      <c r="BLX532" s="413"/>
      <c r="BLY532" s="413"/>
      <c r="BLZ532" s="414"/>
      <c r="BMA532" s="414"/>
      <c r="BMB532" s="413"/>
      <c r="BMC532" s="413"/>
      <c r="BMD532" s="413"/>
      <c r="BME532" s="413"/>
      <c r="BMF532" s="413"/>
      <c r="BMG532" s="407"/>
      <c r="BMH532" s="439"/>
      <c r="BMI532" s="413"/>
      <c r="BMJ532" s="413"/>
      <c r="BMK532" s="413"/>
      <c r="BML532" s="413"/>
      <c r="BMM532" s="413"/>
      <c r="BMN532" s="413"/>
      <c r="BMO532" s="413"/>
      <c r="BMP532" s="412"/>
      <c r="BMQ532" s="412"/>
      <c r="BMR532" s="412"/>
      <c r="BMS532" s="412"/>
      <c r="BMT532" s="412"/>
      <c r="BMU532" s="412"/>
      <c r="BMV532" s="412"/>
      <c r="BMW532" s="412"/>
      <c r="BMX532" s="412"/>
      <c r="BMY532" s="412"/>
      <c r="BMZ532" s="412"/>
      <c r="BNA532" s="412"/>
      <c r="BNB532" s="412"/>
      <c r="BNC532" s="412"/>
      <c r="BND532" s="412"/>
      <c r="BNE532" s="412"/>
      <c r="BNF532" s="412"/>
      <c r="BNG532" s="412"/>
      <c r="BNH532" s="412"/>
      <c r="BNI532" s="412"/>
      <c r="BNJ532" s="412"/>
      <c r="BNK532" s="412"/>
      <c r="BNL532" s="412"/>
      <c r="BNM532" s="412"/>
      <c r="BNN532" s="412"/>
      <c r="BNO532" s="412"/>
      <c r="BNP532" s="412"/>
      <c r="BNQ532" s="412"/>
      <c r="BNR532" s="412"/>
      <c r="BNS532" s="412"/>
      <c r="BNT532" s="412"/>
      <c r="BNU532" s="412"/>
      <c r="BNV532" s="412"/>
      <c r="BNW532" s="412"/>
      <c r="BNX532" s="412"/>
      <c r="BNY532" s="412"/>
      <c r="BNZ532" s="412"/>
      <c r="BOA532" s="412"/>
      <c r="BOB532" s="412"/>
      <c r="BOC532" s="412"/>
      <c r="BOD532" s="412"/>
      <c r="BOE532" s="412"/>
      <c r="BOF532" s="412"/>
      <c r="BOG532" s="412"/>
      <c r="BOH532" s="413"/>
      <c r="BOI532" s="413"/>
      <c r="BOJ532" s="413"/>
      <c r="BOK532" s="413"/>
      <c r="BOL532" s="413"/>
      <c r="BOM532" s="413"/>
      <c r="BON532" s="413"/>
      <c r="BOO532" s="413"/>
      <c r="BOP532" s="413"/>
      <c r="BOQ532" s="413"/>
      <c r="BOR532" s="413"/>
      <c r="BOS532" s="413"/>
      <c r="BOT532" s="413"/>
      <c r="BOU532" s="413"/>
      <c r="BOV532" s="413"/>
      <c r="BOW532" s="413"/>
      <c r="BOX532" s="413"/>
      <c r="BOY532" s="413"/>
      <c r="BOZ532" s="413"/>
      <c r="BPA532" s="413"/>
      <c r="BPB532" s="413"/>
      <c r="BPC532" s="413"/>
      <c r="BPD532" s="413"/>
      <c r="BPE532" s="413"/>
      <c r="BPF532" s="414"/>
      <c r="BPG532" s="414"/>
      <c r="BPH532" s="414"/>
      <c r="BPI532" s="414"/>
      <c r="BPJ532" s="414"/>
      <c r="BPK532" s="413"/>
      <c r="BPL532" s="413"/>
      <c r="BPM532" s="414"/>
      <c r="BPN532" s="414"/>
      <c r="BPO532" s="413"/>
      <c r="BPP532" s="413"/>
      <c r="BPQ532" s="414"/>
      <c r="BPR532" s="414"/>
      <c r="BPS532" s="413"/>
      <c r="BPT532" s="413"/>
      <c r="BPU532" s="413"/>
      <c r="BPV532" s="413"/>
      <c r="BPW532" s="413"/>
      <c r="BPX532" s="413"/>
      <c r="BPY532" s="413"/>
      <c r="BPZ532" s="414"/>
      <c r="BQA532" s="414"/>
      <c r="BQB532" s="413"/>
      <c r="BQC532" s="413"/>
      <c r="BQD532" s="414"/>
      <c r="BQE532" s="414"/>
      <c r="BQF532" s="413"/>
      <c r="BQG532" s="413"/>
      <c r="BQH532" s="413"/>
      <c r="BQI532" s="413"/>
      <c r="BQJ532" s="413"/>
      <c r="BQK532" s="407"/>
      <c r="BQL532" s="439"/>
      <c r="BQM532" s="413"/>
      <c r="BQN532" s="413"/>
      <c r="BQO532" s="413"/>
      <c r="BQP532" s="413"/>
      <c r="BQQ532" s="413"/>
      <c r="BQR532" s="413"/>
      <c r="BQS532" s="413"/>
      <c r="BQT532" s="412"/>
      <c r="BQU532" s="412"/>
      <c r="BQV532" s="412"/>
      <c r="BQW532" s="412"/>
      <c r="BQX532" s="412"/>
      <c r="BQY532" s="412"/>
      <c r="BQZ532" s="412"/>
      <c r="BRA532" s="412"/>
      <c r="BRB532" s="412"/>
      <c r="BRC532" s="412"/>
      <c r="BRD532" s="412"/>
      <c r="BRE532" s="412"/>
      <c r="BRF532" s="412"/>
      <c r="BRG532" s="412"/>
      <c r="BRH532" s="412"/>
      <c r="BRI532" s="412"/>
      <c r="BRJ532" s="412"/>
      <c r="BRK532" s="412"/>
      <c r="BRL532" s="412"/>
      <c r="BRM532" s="412"/>
      <c r="BRN532" s="412"/>
      <c r="BRO532" s="412"/>
      <c r="BRP532" s="412"/>
      <c r="BRQ532" s="412"/>
      <c r="BRR532" s="412"/>
      <c r="BRS532" s="412"/>
      <c r="BRT532" s="412"/>
      <c r="BRU532" s="412"/>
      <c r="BRV532" s="412"/>
      <c r="BRW532" s="412"/>
      <c r="BRX532" s="412"/>
      <c r="BRY532" s="412"/>
      <c r="BRZ532" s="412"/>
      <c r="BSA532" s="412"/>
      <c r="BSB532" s="412"/>
      <c r="BSC532" s="412"/>
      <c r="BSD532" s="412"/>
      <c r="BSE532" s="412"/>
      <c r="BSF532" s="412"/>
      <c r="BSG532" s="412"/>
      <c r="BSH532" s="412"/>
      <c r="BSI532" s="412"/>
      <c r="BSJ532" s="412"/>
      <c r="BSK532" s="412"/>
      <c r="BSL532" s="413"/>
      <c r="BSM532" s="413"/>
      <c r="BSN532" s="413"/>
      <c r="BSO532" s="413"/>
      <c r="BSP532" s="413"/>
      <c r="BSQ532" s="413"/>
      <c r="BSR532" s="413"/>
      <c r="BSS532" s="413"/>
      <c r="BST532" s="413"/>
      <c r="BSU532" s="413"/>
      <c r="BSV532" s="413"/>
      <c r="BSW532" s="413"/>
      <c r="BSX532" s="413"/>
      <c r="BSY532" s="413"/>
      <c r="BSZ532" s="413"/>
      <c r="BTA532" s="413"/>
      <c r="BTB532" s="413"/>
      <c r="BTC532" s="413"/>
      <c r="BTD532" s="413"/>
      <c r="BTE532" s="413"/>
      <c r="BTF532" s="413"/>
      <c r="BTG532" s="413"/>
      <c r="BTH532" s="413"/>
      <c r="BTI532" s="413"/>
      <c r="BTJ532" s="414"/>
      <c r="BTK532" s="414"/>
      <c r="BTL532" s="414"/>
      <c r="BTM532" s="414"/>
      <c r="BTN532" s="414"/>
      <c r="BTO532" s="413"/>
      <c r="BTP532" s="413"/>
      <c r="BTQ532" s="414"/>
      <c r="BTR532" s="414"/>
      <c r="BTS532" s="413"/>
      <c r="BTT532" s="413"/>
      <c r="BTU532" s="414"/>
      <c r="BTV532" s="414"/>
      <c r="BTW532" s="413"/>
      <c r="BTX532" s="413"/>
      <c r="BTY532" s="413"/>
      <c r="BTZ532" s="413"/>
      <c r="BUA532" s="413"/>
      <c r="BUB532" s="413"/>
      <c r="BUC532" s="413"/>
      <c r="BUD532" s="414"/>
      <c r="BUE532" s="414"/>
      <c r="BUF532" s="413"/>
      <c r="BUG532" s="413"/>
      <c r="BUH532" s="414"/>
      <c r="BUI532" s="414"/>
      <c r="BUJ532" s="413"/>
      <c r="BUK532" s="413"/>
      <c r="BUL532" s="413"/>
      <c r="BUM532" s="413"/>
      <c r="BUN532" s="413"/>
      <c r="BUO532" s="407"/>
      <c r="BUP532" s="439"/>
      <c r="BUQ532" s="413"/>
      <c r="BUR532" s="413"/>
      <c r="BUS532" s="413"/>
      <c r="BUT532" s="413"/>
      <c r="BUU532" s="413"/>
      <c r="BUV532" s="413"/>
      <c r="BUW532" s="413"/>
      <c r="BUX532" s="412"/>
      <c r="BUY532" s="412"/>
      <c r="BUZ532" s="412"/>
      <c r="BVA532" s="412"/>
      <c r="BVB532" s="412"/>
      <c r="BVC532" s="412"/>
      <c r="BVD532" s="412"/>
      <c r="BVE532" s="412"/>
      <c r="BVF532" s="412"/>
      <c r="BVG532" s="412"/>
      <c r="BVH532" s="412"/>
      <c r="BVI532" s="412"/>
      <c r="BVJ532" s="412"/>
      <c r="BVK532" s="412"/>
      <c r="BVL532" s="412"/>
      <c r="BVM532" s="412"/>
      <c r="BVN532" s="412"/>
      <c r="BVO532" s="412"/>
      <c r="BVP532" s="412"/>
      <c r="BVQ532" s="412"/>
      <c r="BVR532" s="412"/>
      <c r="BVS532" s="412"/>
      <c r="BVT532" s="412"/>
      <c r="BVU532" s="412"/>
      <c r="BVV532" s="412"/>
      <c r="BVW532" s="412"/>
      <c r="BVX532" s="412"/>
      <c r="BVY532" s="412"/>
      <c r="BVZ532" s="412"/>
      <c r="BWA532" s="412"/>
      <c r="BWB532" s="412"/>
      <c r="BWC532" s="412"/>
      <c r="BWD532" s="412"/>
      <c r="BWE532" s="412"/>
      <c r="BWF532" s="412"/>
      <c r="BWG532" s="412"/>
      <c r="BWH532" s="412"/>
      <c r="BWI532" s="412"/>
      <c r="BWJ532" s="412"/>
      <c r="BWK532" s="412"/>
      <c r="BWL532" s="412"/>
      <c r="BWM532" s="412"/>
      <c r="BWN532" s="412"/>
      <c r="BWO532" s="412"/>
      <c r="BWP532" s="413"/>
      <c r="BWQ532" s="413"/>
      <c r="BWR532" s="413"/>
      <c r="BWS532" s="413"/>
      <c r="BWT532" s="413"/>
      <c r="BWU532" s="413"/>
      <c r="BWV532" s="413"/>
      <c r="BWW532" s="413"/>
      <c r="BWX532" s="413"/>
      <c r="BWY532" s="413"/>
      <c r="BWZ532" s="413"/>
      <c r="BXA532" s="413"/>
      <c r="BXB532" s="413"/>
      <c r="BXC532" s="413"/>
      <c r="BXD532" s="413"/>
      <c r="BXE532" s="413"/>
      <c r="BXF532" s="413"/>
      <c r="BXG532" s="413"/>
      <c r="BXH532" s="413"/>
      <c r="BXI532" s="413"/>
      <c r="BXJ532" s="413"/>
      <c r="BXK532" s="413"/>
      <c r="BXL532" s="413"/>
      <c r="BXM532" s="413"/>
      <c r="BXN532" s="414"/>
      <c r="BXO532" s="414"/>
      <c r="BXP532" s="414"/>
      <c r="BXQ532" s="414"/>
      <c r="BXR532" s="414"/>
      <c r="BXS532" s="413"/>
      <c r="BXT532" s="413"/>
      <c r="BXU532" s="414"/>
      <c r="BXV532" s="414"/>
      <c r="BXW532" s="413"/>
      <c r="BXX532" s="413"/>
      <c r="BXY532" s="414"/>
      <c r="BXZ532" s="414"/>
      <c r="BYA532" s="413"/>
      <c r="BYB532" s="413"/>
      <c r="BYC532" s="413"/>
      <c r="BYD532" s="413"/>
      <c r="BYE532" s="413"/>
      <c r="BYF532" s="413"/>
      <c r="BYG532" s="413"/>
      <c r="BYH532" s="414"/>
      <c r="BYI532" s="414"/>
      <c r="BYJ532" s="413"/>
      <c r="BYK532" s="413"/>
      <c r="BYL532" s="414"/>
      <c r="BYM532" s="414"/>
      <c r="BYN532" s="413"/>
      <c r="BYO532" s="413"/>
      <c r="BYP532" s="413"/>
      <c r="BYQ532" s="413"/>
      <c r="BYR532" s="413"/>
      <c r="BYS532" s="407"/>
      <c r="BYT532" s="439"/>
      <c r="BYU532" s="413"/>
      <c r="BYV532" s="413"/>
      <c r="BYW532" s="413"/>
      <c r="BYX532" s="413"/>
      <c r="BYY532" s="413"/>
      <c r="BYZ532" s="413"/>
      <c r="BZA532" s="413"/>
      <c r="BZB532" s="412"/>
      <c r="BZC532" s="412"/>
      <c r="BZD532" s="412"/>
      <c r="BZE532" s="412"/>
      <c r="BZF532" s="412"/>
      <c r="BZG532" s="412"/>
      <c r="BZH532" s="412"/>
      <c r="BZI532" s="412"/>
      <c r="BZJ532" s="412"/>
      <c r="BZK532" s="412"/>
      <c r="BZL532" s="412"/>
      <c r="BZM532" s="412"/>
      <c r="BZN532" s="412"/>
      <c r="BZO532" s="412"/>
      <c r="BZP532" s="412"/>
      <c r="BZQ532" s="412"/>
      <c r="BZR532" s="412"/>
      <c r="BZS532" s="412"/>
      <c r="BZT532" s="412"/>
      <c r="BZU532" s="412"/>
      <c r="BZV532" s="412"/>
      <c r="BZW532" s="412"/>
      <c r="BZX532" s="412"/>
      <c r="BZY532" s="412"/>
      <c r="BZZ532" s="412"/>
      <c r="CAA532" s="412"/>
      <c r="CAB532" s="412"/>
      <c r="CAC532" s="412"/>
      <c r="CAD532" s="412"/>
      <c r="CAE532" s="412"/>
      <c r="CAF532" s="412"/>
      <c r="CAG532" s="412"/>
      <c r="CAH532" s="412"/>
      <c r="CAI532" s="412"/>
      <c r="CAJ532" s="412"/>
      <c r="CAK532" s="412"/>
      <c r="CAL532" s="412"/>
      <c r="CAM532" s="412"/>
      <c r="CAN532" s="412"/>
      <c r="CAO532" s="412"/>
      <c r="CAP532" s="412"/>
      <c r="CAQ532" s="412"/>
      <c r="CAR532" s="412"/>
      <c r="CAS532" s="412"/>
      <c r="CAT532" s="413"/>
      <c r="CAU532" s="413"/>
      <c r="CAV532" s="413"/>
      <c r="CAW532" s="413"/>
      <c r="CAX532" s="413"/>
      <c r="CAY532" s="413"/>
      <c r="CAZ532" s="413"/>
      <c r="CBA532" s="413"/>
      <c r="CBB532" s="413"/>
      <c r="CBC532" s="413"/>
      <c r="CBD532" s="413"/>
      <c r="CBE532" s="413"/>
      <c r="CBF532" s="413"/>
      <c r="CBG532" s="413"/>
      <c r="CBH532" s="413"/>
      <c r="CBI532" s="413"/>
      <c r="CBJ532" s="413"/>
      <c r="CBK532" s="413"/>
      <c r="CBL532" s="413"/>
      <c r="CBM532" s="413"/>
      <c r="CBN532" s="413"/>
      <c r="CBO532" s="413"/>
      <c r="CBP532" s="413"/>
      <c r="CBQ532" s="413"/>
      <c r="CBR532" s="414"/>
      <c r="CBS532" s="414"/>
      <c r="CBT532" s="414"/>
      <c r="CBU532" s="414"/>
      <c r="CBV532" s="414"/>
      <c r="CBW532" s="413"/>
      <c r="CBX532" s="413"/>
      <c r="CBY532" s="414"/>
      <c r="CBZ532" s="414"/>
      <c r="CCA532" s="413"/>
      <c r="CCB532" s="413"/>
      <c r="CCC532" s="414"/>
      <c r="CCD532" s="414"/>
      <c r="CCE532" s="413"/>
      <c r="CCF532" s="413"/>
      <c r="CCG532" s="413"/>
      <c r="CCH532" s="413"/>
      <c r="CCI532" s="413"/>
      <c r="CCJ532" s="413"/>
      <c r="CCK532" s="413"/>
      <c r="CCL532" s="414"/>
      <c r="CCM532" s="414"/>
      <c r="CCN532" s="413"/>
      <c r="CCO532" s="413"/>
      <c r="CCP532" s="414"/>
      <c r="CCQ532" s="414"/>
      <c r="CCR532" s="413"/>
      <c r="CCS532" s="413"/>
      <c r="CCT532" s="413"/>
      <c r="CCU532" s="413"/>
      <c r="CCV532" s="413"/>
      <c r="CCW532" s="407"/>
      <c r="CCX532" s="439"/>
      <c r="CCY532" s="413"/>
      <c r="CCZ532" s="413"/>
      <c r="CDA532" s="413"/>
      <c r="CDB532" s="413"/>
      <c r="CDC532" s="413"/>
      <c r="CDD532" s="413"/>
      <c r="CDE532" s="413"/>
      <c r="CDF532" s="412"/>
      <c r="CDG532" s="412"/>
      <c r="CDH532" s="412"/>
      <c r="CDI532" s="412"/>
      <c r="CDJ532" s="412"/>
      <c r="CDK532" s="412"/>
      <c r="CDL532" s="412"/>
      <c r="CDM532" s="412"/>
      <c r="CDN532" s="412"/>
      <c r="CDO532" s="412"/>
      <c r="CDP532" s="412"/>
      <c r="CDQ532" s="412"/>
      <c r="CDR532" s="412"/>
      <c r="CDS532" s="412"/>
      <c r="CDT532" s="412"/>
      <c r="CDU532" s="412"/>
      <c r="CDV532" s="412"/>
      <c r="CDW532" s="412"/>
      <c r="CDX532" s="412"/>
      <c r="CDY532" s="412"/>
      <c r="CDZ532" s="412"/>
      <c r="CEA532" s="412"/>
      <c r="CEB532" s="412"/>
      <c r="CEC532" s="412"/>
      <c r="CED532" s="412"/>
      <c r="CEE532" s="412"/>
      <c r="CEF532" s="412"/>
      <c r="CEG532" s="412"/>
      <c r="CEH532" s="412"/>
      <c r="CEI532" s="412"/>
      <c r="CEJ532" s="412"/>
      <c r="CEK532" s="412"/>
      <c r="CEL532" s="412"/>
      <c r="CEM532" s="412"/>
      <c r="CEN532" s="412"/>
      <c r="CEO532" s="412"/>
      <c r="CEP532" s="412"/>
      <c r="CEQ532" s="412"/>
      <c r="CER532" s="412"/>
      <c r="CES532" s="412"/>
      <c r="CET532" s="412"/>
      <c r="CEU532" s="412"/>
      <c r="CEV532" s="412"/>
      <c r="CEW532" s="412"/>
      <c r="CEX532" s="413"/>
      <c r="CEY532" s="413"/>
      <c r="CEZ532" s="413"/>
      <c r="CFA532" s="413"/>
      <c r="CFB532" s="413"/>
      <c r="CFC532" s="413"/>
      <c r="CFD532" s="413"/>
      <c r="CFE532" s="413"/>
      <c r="CFF532" s="413"/>
      <c r="CFG532" s="413"/>
      <c r="CFH532" s="413"/>
      <c r="CFI532" s="413"/>
      <c r="CFJ532" s="413"/>
      <c r="CFK532" s="413"/>
      <c r="CFL532" s="413"/>
      <c r="CFM532" s="413"/>
      <c r="CFN532" s="413"/>
      <c r="CFO532" s="413"/>
      <c r="CFP532" s="413"/>
      <c r="CFQ532" s="413"/>
      <c r="CFR532" s="413"/>
      <c r="CFS532" s="413"/>
      <c r="CFT532" s="413"/>
      <c r="CFU532" s="413"/>
      <c r="CFV532" s="414"/>
      <c r="CFW532" s="414"/>
      <c r="CFX532" s="414"/>
      <c r="CFY532" s="414"/>
      <c r="CFZ532" s="414"/>
      <c r="CGA532" s="413"/>
      <c r="CGB532" s="413"/>
      <c r="CGC532" s="414"/>
      <c r="CGD532" s="414"/>
      <c r="CGE532" s="413"/>
      <c r="CGF532" s="413"/>
      <c r="CGG532" s="414"/>
      <c r="CGH532" s="414"/>
      <c r="CGI532" s="413"/>
      <c r="CGJ532" s="413"/>
      <c r="CGK532" s="413"/>
      <c r="CGL532" s="413"/>
      <c r="CGM532" s="413"/>
      <c r="CGN532" s="413"/>
      <c r="CGO532" s="413"/>
      <c r="CGP532" s="414"/>
      <c r="CGQ532" s="414"/>
      <c r="CGR532" s="413"/>
      <c r="CGS532" s="413"/>
      <c r="CGT532" s="414"/>
      <c r="CGU532" s="414"/>
      <c r="CGV532" s="413"/>
      <c r="CGW532" s="413"/>
      <c r="CGX532" s="413"/>
      <c r="CGY532" s="413"/>
      <c r="CGZ532" s="413"/>
      <c r="CHA532" s="407"/>
      <c r="CHB532" s="439"/>
      <c r="CHC532" s="413"/>
      <c r="CHD532" s="413"/>
      <c r="CHE532" s="413"/>
      <c r="CHF532" s="413"/>
      <c r="CHG532" s="413"/>
      <c r="CHH532" s="413"/>
      <c r="CHI532" s="413"/>
      <c r="CHJ532" s="412"/>
      <c r="CHK532" s="412"/>
      <c r="CHL532" s="412"/>
      <c r="CHM532" s="412"/>
      <c r="CHN532" s="412"/>
      <c r="CHO532" s="412"/>
      <c r="CHP532" s="412"/>
      <c r="CHQ532" s="412"/>
      <c r="CHR532" s="412"/>
      <c r="CHS532" s="412"/>
      <c r="CHT532" s="412"/>
      <c r="CHU532" s="412"/>
      <c r="CHV532" s="412"/>
      <c r="CHW532" s="412"/>
      <c r="CHX532" s="412"/>
      <c r="CHY532" s="412"/>
      <c r="CHZ532" s="412"/>
      <c r="CIA532" s="412"/>
      <c r="CIB532" s="412"/>
      <c r="CIC532" s="412"/>
      <c r="CID532" s="412"/>
      <c r="CIE532" s="412"/>
      <c r="CIF532" s="412"/>
      <c r="CIG532" s="412"/>
      <c r="CIH532" s="412"/>
      <c r="CII532" s="412"/>
      <c r="CIJ532" s="412"/>
      <c r="CIK532" s="412"/>
      <c r="CIL532" s="412"/>
      <c r="CIM532" s="412"/>
      <c r="CIN532" s="412"/>
      <c r="CIO532" s="412"/>
      <c r="CIP532" s="412"/>
      <c r="CIQ532" s="412"/>
      <c r="CIR532" s="412"/>
      <c r="CIS532" s="412"/>
      <c r="CIT532" s="412"/>
      <c r="CIU532" s="412"/>
      <c r="CIV532" s="412"/>
      <c r="CIW532" s="412"/>
      <c r="CIX532" s="412"/>
      <c r="CIY532" s="412"/>
      <c r="CIZ532" s="412"/>
      <c r="CJA532" s="412"/>
      <c r="CJB532" s="413"/>
      <c r="CJC532" s="413"/>
      <c r="CJD532" s="413"/>
      <c r="CJE532" s="413"/>
      <c r="CJF532" s="413"/>
      <c r="CJG532" s="413"/>
      <c r="CJH532" s="413"/>
      <c r="CJI532" s="413"/>
      <c r="CJJ532" s="413"/>
      <c r="CJK532" s="413"/>
      <c r="CJL532" s="413"/>
      <c r="CJM532" s="413"/>
      <c r="CJN532" s="413"/>
      <c r="CJO532" s="413"/>
      <c r="CJP532" s="413"/>
      <c r="CJQ532" s="413"/>
      <c r="CJR532" s="413"/>
      <c r="CJS532" s="413"/>
      <c r="CJT532" s="413"/>
      <c r="CJU532" s="413"/>
      <c r="CJV532" s="413"/>
      <c r="CJW532" s="413"/>
      <c r="CJX532" s="413"/>
      <c r="CJY532" s="413"/>
      <c r="CJZ532" s="414"/>
      <c r="CKA532" s="414"/>
      <c r="CKB532" s="414"/>
      <c r="CKC532" s="414"/>
      <c r="CKD532" s="414"/>
      <c r="CKE532" s="413"/>
      <c r="CKF532" s="413"/>
      <c r="CKG532" s="414"/>
      <c r="CKH532" s="414"/>
      <c r="CKI532" s="413"/>
      <c r="CKJ532" s="413"/>
      <c r="CKK532" s="414"/>
      <c r="CKL532" s="414"/>
      <c r="CKM532" s="413"/>
      <c r="CKN532" s="413"/>
      <c r="CKO532" s="413"/>
      <c r="CKP532" s="413"/>
      <c r="CKQ532" s="413"/>
      <c r="CKR532" s="413"/>
      <c r="CKS532" s="413"/>
      <c r="CKT532" s="414"/>
      <c r="CKU532" s="414"/>
      <c r="CKV532" s="413"/>
      <c r="CKW532" s="413"/>
      <c r="CKX532" s="414"/>
      <c r="CKY532" s="414"/>
      <c r="CKZ532" s="413"/>
      <c r="CLA532" s="413"/>
      <c r="CLB532" s="413"/>
      <c r="CLC532" s="413"/>
      <c r="CLD532" s="413"/>
      <c r="CLE532" s="407"/>
      <c r="CLF532" s="439"/>
      <c r="CLG532" s="413"/>
      <c r="CLH532" s="413"/>
      <c r="CLI532" s="413"/>
      <c r="CLJ532" s="413"/>
      <c r="CLK532" s="413"/>
      <c r="CLL532" s="413"/>
      <c r="CLM532" s="413"/>
      <c r="CLN532" s="412"/>
      <c r="CLO532" s="412"/>
      <c r="CLP532" s="412"/>
      <c r="CLQ532" s="412"/>
      <c r="CLR532" s="412"/>
      <c r="CLS532" s="412"/>
      <c r="CLT532" s="412"/>
      <c r="CLU532" s="412"/>
      <c r="CLV532" s="412"/>
      <c r="CLW532" s="412"/>
      <c r="CLX532" s="412"/>
      <c r="CLY532" s="412"/>
      <c r="CLZ532" s="412"/>
      <c r="CMA532" s="412"/>
      <c r="CMB532" s="412"/>
      <c r="CMC532" s="412"/>
      <c r="CMD532" s="412"/>
      <c r="CME532" s="412"/>
      <c r="CMF532" s="412"/>
      <c r="CMG532" s="412"/>
      <c r="CMH532" s="412"/>
      <c r="CMI532" s="412"/>
      <c r="CMJ532" s="412"/>
      <c r="CMK532" s="412"/>
      <c r="CML532" s="412"/>
      <c r="CMM532" s="412"/>
      <c r="CMN532" s="412"/>
      <c r="CMO532" s="412"/>
      <c r="CMP532" s="412"/>
      <c r="CMQ532" s="412"/>
      <c r="CMR532" s="412"/>
      <c r="CMS532" s="412"/>
      <c r="CMT532" s="412"/>
      <c r="CMU532" s="412"/>
      <c r="CMV532" s="412"/>
      <c r="CMW532" s="412"/>
      <c r="CMX532" s="412"/>
      <c r="CMY532" s="412"/>
      <c r="CMZ532" s="412"/>
      <c r="CNA532" s="412"/>
      <c r="CNB532" s="412"/>
      <c r="CNC532" s="412"/>
      <c r="CND532" s="412"/>
      <c r="CNE532" s="412"/>
      <c r="CNF532" s="413"/>
      <c r="CNG532" s="413"/>
      <c r="CNH532" s="413"/>
      <c r="CNI532" s="413"/>
      <c r="CNJ532" s="413"/>
      <c r="CNK532" s="413"/>
      <c r="CNL532" s="413"/>
      <c r="CNM532" s="413"/>
      <c r="CNN532" s="413"/>
      <c r="CNO532" s="413"/>
      <c r="CNP532" s="413"/>
      <c r="CNQ532" s="413"/>
      <c r="CNR532" s="413"/>
      <c r="CNS532" s="413"/>
      <c r="CNT532" s="413"/>
      <c r="CNU532" s="413"/>
      <c r="CNV532" s="413"/>
      <c r="CNW532" s="413"/>
      <c r="CNX532" s="413"/>
      <c r="CNY532" s="413"/>
      <c r="CNZ532" s="413"/>
      <c r="COA532" s="413"/>
      <c r="COB532" s="413"/>
      <c r="COC532" s="413"/>
      <c r="COD532" s="414"/>
      <c r="COE532" s="414"/>
      <c r="COF532" s="414"/>
      <c r="COG532" s="414"/>
      <c r="COH532" s="414"/>
      <c r="COI532" s="413"/>
      <c r="COJ532" s="413"/>
      <c r="COK532" s="414"/>
      <c r="COL532" s="414"/>
      <c r="COM532" s="413"/>
      <c r="CON532" s="413"/>
      <c r="COO532" s="414"/>
      <c r="COP532" s="414"/>
      <c r="COQ532" s="413"/>
      <c r="COR532" s="413"/>
      <c r="COS532" s="413"/>
      <c r="COT532" s="413"/>
      <c r="COU532" s="413"/>
      <c r="COV532" s="413"/>
      <c r="COW532" s="413"/>
      <c r="COX532" s="414"/>
      <c r="COY532" s="414"/>
      <c r="COZ532" s="413"/>
      <c r="CPA532" s="413"/>
      <c r="CPB532" s="414"/>
      <c r="CPC532" s="414"/>
      <c r="CPD532" s="413"/>
      <c r="CPE532" s="413"/>
      <c r="CPF532" s="413"/>
      <c r="CPG532" s="413"/>
      <c r="CPH532" s="413"/>
      <c r="CPI532" s="407"/>
      <c r="CPJ532" s="439"/>
      <c r="CPK532" s="413"/>
      <c r="CPL532" s="413"/>
      <c r="CPM532" s="413"/>
      <c r="CPN532" s="413"/>
      <c r="CPO532" s="413"/>
      <c r="CPP532" s="413"/>
      <c r="CPQ532" s="413"/>
      <c r="CPR532" s="412"/>
      <c r="CPS532" s="412"/>
      <c r="CPT532" s="412"/>
      <c r="CPU532" s="412"/>
      <c r="CPV532" s="412"/>
      <c r="CPW532" s="412"/>
      <c r="CPX532" s="412"/>
      <c r="CPY532" s="412"/>
      <c r="CPZ532" s="412"/>
      <c r="CQA532" s="412"/>
      <c r="CQB532" s="412"/>
      <c r="CQC532" s="412"/>
      <c r="CQD532" s="412"/>
      <c r="CQE532" s="412"/>
      <c r="CQF532" s="412"/>
      <c r="CQG532" s="412"/>
      <c r="CQH532" s="412"/>
      <c r="CQI532" s="412"/>
      <c r="CQJ532" s="412"/>
      <c r="CQK532" s="412"/>
      <c r="CQL532" s="412"/>
      <c r="CQM532" s="412"/>
      <c r="CQN532" s="412"/>
      <c r="CQO532" s="412"/>
      <c r="CQP532" s="412"/>
      <c r="CQQ532" s="412"/>
      <c r="CQR532" s="412"/>
      <c r="CQS532" s="412"/>
      <c r="CQT532" s="412"/>
      <c r="CQU532" s="412"/>
      <c r="CQV532" s="412"/>
      <c r="CQW532" s="412"/>
      <c r="CQX532" s="412"/>
      <c r="CQY532" s="412"/>
      <c r="CQZ532" s="412"/>
      <c r="CRA532" s="412"/>
      <c r="CRB532" s="412"/>
      <c r="CRC532" s="412"/>
      <c r="CRD532" s="412"/>
      <c r="CRE532" s="412"/>
      <c r="CRF532" s="412"/>
      <c r="CRG532" s="412"/>
      <c r="CRH532" s="412"/>
      <c r="CRI532" s="412"/>
      <c r="CRJ532" s="413"/>
      <c r="CRK532" s="413"/>
      <c r="CRL532" s="413"/>
      <c r="CRM532" s="413"/>
      <c r="CRN532" s="413"/>
      <c r="CRO532" s="413"/>
      <c r="CRP532" s="413"/>
      <c r="CRQ532" s="413"/>
      <c r="CRR532" s="413"/>
      <c r="CRS532" s="413"/>
      <c r="CRT532" s="413"/>
      <c r="CRU532" s="413"/>
      <c r="CRV532" s="413"/>
      <c r="CRW532" s="413"/>
      <c r="CRX532" s="413"/>
      <c r="CRY532" s="413"/>
      <c r="CRZ532" s="413"/>
      <c r="CSA532" s="413"/>
      <c r="CSB532" s="413"/>
      <c r="CSC532" s="413"/>
      <c r="CSD532" s="413"/>
      <c r="CSE532" s="413"/>
      <c r="CSF532" s="413"/>
      <c r="CSG532" s="413"/>
      <c r="CSH532" s="414"/>
      <c r="CSI532" s="414"/>
      <c r="CSJ532" s="414"/>
      <c r="CSK532" s="414"/>
      <c r="CSL532" s="414"/>
      <c r="CSM532" s="413"/>
      <c r="CSN532" s="413"/>
      <c r="CSO532" s="414"/>
      <c r="CSP532" s="414"/>
      <c r="CSQ532" s="413"/>
      <c r="CSR532" s="413"/>
      <c r="CSS532" s="414"/>
      <c r="CST532" s="414"/>
      <c r="CSU532" s="413"/>
      <c r="CSV532" s="413"/>
      <c r="CSW532" s="413"/>
      <c r="CSX532" s="413"/>
      <c r="CSY532" s="413"/>
      <c r="CSZ532" s="413"/>
      <c r="CTA532" s="413"/>
      <c r="CTB532" s="414"/>
      <c r="CTC532" s="414"/>
      <c r="CTD532" s="413"/>
      <c r="CTE532" s="413"/>
      <c r="CTF532" s="414"/>
      <c r="CTG532" s="414"/>
      <c r="CTH532" s="413"/>
      <c r="CTI532" s="413"/>
      <c r="CTJ532" s="413"/>
      <c r="CTK532" s="413"/>
      <c r="CTL532" s="413"/>
      <c r="CTM532" s="407"/>
      <c r="CTN532" s="439"/>
      <c r="CTO532" s="413"/>
      <c r="CTP532" s="413"/>
      <c r="CTQ532" s="413"/>
      <c r="CTR532" s="413"/>
      <c r="CTS532" s="413"/>
      <c r="CTT532" s="413"/>
      <c r="CTU532" s="413"/>
      <c r="CTV532" s="412"/>
      <c r="CTW532" s="412"/>
      <c r="CTX532" s="412"/>
      <c r="CTY532" s="412"/>
      <c r="CTZ532" s="412"/>
      <c r="CUA532" s="412"/>
      <c r="CUB532" s="412"/>
      <c r="CUC532" s="412"/>
      <c r="CUD532" s="412"/>
      <c r="CUE532" s="412"/>
      <c r="CUF532" s="412"/>
      <c r="CUG532" s="412"/>
      <c r="CUH532" s="412"/>
      <c r="CUI532" s="412"/>
      <c r="CUJ532" s="412"/>
      <c r="CUK532" s="412"/>
      <c r="CUL532" s="412"/>
      <c r="CUM532" s="412"/>
      <c r="CUN532" s="412"/>
      <c r="CUO532" s="412"/>
      <c r="CUP532" s="412"/>
      <c r="CUQ532" s="412"/>
      <c r="CUR532" s="412"/>
      <c r="CUS532" s="412"/>
      <c r="CUT532" s="412"/>
      <c r="CUU532" s="412"/>
      <c r="CUV532" s="412"/>
      <c r="CUW532" s="412"/>
      <c r="CUX532" s="412"/>
      <c r="CUY532" s="412"/>
      <c r="CUZ532" s="412"/>
      <c r="CVA532" s="412"/>
      <c r="CVB532" s="412"/>
      <c r="CVC532" s="412"/>
      <c r="CVD532" s="412"/>
      <c r="CVE532" s="412"/>
      <c r="CVF532" s="412"/>
      <c r="CVG532" s="412"/>
      <c r="CVH532" s="412"/>
      <c r="CVI532" s="412"/>
      <c r="CVJ532" s="412"/>
      <c r="CVK532" s="412"/>
      <c r="CVL532" s="412"/>
      <c r="CVM532" s="412"/>
      <c r="CVN532" s="413"/>
      <c r="CVO532" s="413"/>
      <c r="CVP532" s="413"/>
      <c r="CVQ532" s="413"/>
      <c r="CVR532" s="413"/>
      <c r="CVS532" s="413"/>
      <c r="CVT532" s="413"/>
      <c r="CVU532" s="413"/>
      <c r="CVV532" s="413"/>
      <c r="CVW532" s="413"/>
      <c r="CVX532" s="413"/>
      <c r="CVY532" s="413"/>
      <c r="CVZ532" s="413"/>
      <c r="CWA532" s="413"/>
      <c r="CWB532" s="413"/>
      <c r="CWC532" s="413"/>
      <c r="CWD532" s="413"/>
      <c r="CWE532" s="413"/>
      <c r="CWF532" s="413"/>
      <c r="CWG532" s="413"/>
      <c r="CWH532" s="413"/>
      <c r="CWI532" s="413"/>
      <c r="CWJ532" s="413"/>
      <c r="CWK532" s="413"/>
      <c r="CWL532" s="414"/>
      <c r="CWM532" s="414"/>
      <c r="CWN532" s="414"/>
      <c r="CWO532" s="414"/>
      <c r="CWP532" s="414"/>
      <c r="CWQ532" s="413"/>
      <c r="CWR532" s="413"/>
      <c r="CWS532" s="414"/>
      <c r="CWT532" s="414"/>
      <c r="CWU532" s="413"/>
      <c r="CWV532" s="413"/>
      <c r="CWW532" s="414"/>
      <c r="CWX532" s="414"/>
      <c r="CWY532" s="413"/>
      <c r="CWZ532" s="413"/>
      <c r="CXA532" s="413"/>
      <c r="CXB532" s="413"/>
      <c r="CXC532" s="413"/>
      <c r="CXD532" s="413"/>
      <c r="CXE532" s="413"/>
      <c r="CXF532" s="414"/>
      <c r="CXG532" s="414"/>
      <c r="CXH532" s="413"/>
      <c r="CXI532" s="413"/>
      <c r="CXJ532" s="414"/>
      <c r="CXK532" s="414"/>
      <c r="CXL532" s="413"/>
      <c r="CXM532" s="413"/>
      <c r="CXN532" s="413"/>
      <c r="CXO532" s="413"/>
      <c r="CXP532" s="413"/>
      <c r="CXQ532" s="407"/>
      <c r="CXR532" s="439"/>
      <c r="CXS532" s="413"/>
      <c r="CXT532" s="413"/>
      <c r="CXU532" s="413"/>
      <c r="CXV532" s="413"/>
      <c r="CXW532" s="413"/>
      <c r="CXX532" s="413"/>
      <c r="CXY532" s="413"/>
      <c r="CXZ532" s="412"/>
      <c r="CYA532" s="412"/>
      <c r="CYB532" s="412"/>
      <c r="CYC532" s="412"/>
      <c r="CYD532" s="412"/>
      <c r="CYE532" s="412"/>
      <c r="CYF532" s="412"/>
      <c r="CYG532" s="412"/>
      <c r="CYH532" s="412"/>
      <c r="CYI532" s="412"/>
      <c r="CYJ532" s="412"/>
      <c r="CYK532" s="412"/>
      <c r="CYL532" s="412"/>
      <c r="CYM532" s="412"/>
      <c r="CYN532" s="412"/>
      <c r="CYO532" s="412"/>
      <c r="CYP532" s="412"/>
      <c r="CYQ532" s="412"/>
      <c r="CYR532" s="412"/>
      <c r="CYS532" s="412"/>
      <c r="CYT532" s="412"/>
      <c r="CYU532" s="412"/>
      <c r="CYV532" s="412"/>
      <c r="CYW532" s="412"/>
      <c r="CYX532" s="412"/>
      <c r="CYY532" s="412"/>
      <c r="CYZ532" s="412"/>
      <c r="CZA532" s="412"/>
      <c r="CZB532" s="412"/>
      <c r="CZC532" s="412"/>
      <c r="CZD532" s="412"/>
      <c r="CZE532" s="412"/>
      <c r="CZF532" s="412"/>
      <c r="CZG532" s="412"/>
      <c r="CZH532" s="412"/>
      <c r="CZI532" s="412"/>
      <c r="CZJ532" s="412"/>
      <c r="CZK532" s="412"/>
      <c r="CZL532" s="412"/>
      <c r="CZM532" s="412"/>
      <c r="CZN532" s="412"/>
      <c r="CZO532" s="412"/>
      <c r="CZP532" s="412"/>
      <c r="CZQ532" s="412"/>
      <c r="CZR532" s="413"/>
      <c r="CZS532" s="413"/>
      <c r="CZT532" s="413"/>
      <c r="CZU532" s="413"/>
      <c r="CZV532" s="413"/>
      <c r="CZW532" s="413"/>
      <c r="CZX532" s="413"/>
      <c r="CZY532" s="413"/>
      <c r="CZZ532" s="413"/>
      <c r="DAA532" s="413"/>
      <c r="DAB532" s="413"/>
      <c r="DAC532" s="413"/>
      <c r="DAD532" s="413"/>
      <c r="DAE532" s="413"/>
      <c r="DAF532" s="413"/>
      <c r="DAG532" s="413"/>
      <c r="DAH532" s="413"/>
      <c r="DAI532" s="413"/>
      <c r="DAJ532" s="413"/>
      <c r="DAK532" s="413"/>
      <c r="DAL532" s="413"/>
      <c r="DAM532" s="413"/>
      <c r="DAN532" s="413"/>
      <c r="DAO532" s="413"/>
      <c r="DAP532" s="414"/>
      <c r="DAQ532" s="414"/>
      <c r="DAR532" s="414"/>
      <c r="DAS532" s="414"/>
      <c r="DAT532" s="414"/>
      <c r="DAU532" s="413"/>
      <c r="DAV532" s="413"/>
      <c r="DAW532" s="414"/>
      <c r="DAX532" s="414"/>
      <c r="DAY532" s="413"/>
      <c r="DAZ532" s="413"/>
      <c r="DBA532" s="414"/>
      <c r="DBB532" s="414"/>
      <c r="DBC532" s="413"/>
      <c r="DBD532" s="413"/>
      <c r="DBE532" s="413"/>
      <c r="DBF532" s="413"/>
      <c r="DBG532" s="413"/>
      <c r="DBH532" s="413"/>
      <c r="DBI532" s="413"/>
      <c r="DBJ532" s="414"/>
      <c r="DBK532" s="414"/>
      <c r="DBL532" s="413"/>
      <c r="DBM532" s="413"/>
      <c r="DBN532" s="414"/>
      <c r="DBO532" s="414"/>
      <c r="DBP532" s="413"/>
      <c r="DBQ532" s="413"/>
      <c r="DBR532" s="413"/>
      <c r="DBS532" s="413"/>
      <c r="DBT532" s="413"/>
      <c r="DBU532" s="407"/>
      <c r="DBV532" s="439"/>
      <c r="DBW532" s="413"/>
      <c r="DBX532" s="413"/>
      <c r="DBY532" s="413"/>
      <c r="DBZ532" s="413"/>
      <c r="DCA532" s="413"/>
      <c r="DCB532" s="413"/>
      <c r="DCC532" s="413"/>
      <c r="DCD532" s="412"/>
      <c r="DCE532" s="412"/>
      <c r="DCF532" s="412"/>
      <c r="DCG532" s="412"/>
      <c r="DCH532" s="412"/>
      <c r="DCI532" s="412"/>
      <c r="DCJ532" s="412"/>
      <c r="DCK532" s="412"/>
      <c r="DCL532" s="412"/>
      <c r="DCM532" s="412"/>
      <c r="DCN532" s="412"/>
      <c r="DCO532" s="412"/>
      <c r="DCP532" s="412"/>
      <c r="DCQ532" s="412"/>
      <c r="DCR532" s="412"/>
      <c r="DCS532" s="412"/>
      <c r="DCT532" s="412"/>
      <c r="DCU532" s="412"/>
      <c r="DCV532" s="412"/>
      <c r="DCW532" s="412"/>
      <c r="DCX532" s="412"/>
      <c r="DCY532" s="412"/>
      <c r="DCZ532" s="412"/>
      <c r="DDA532" s="412"/>
      <c r="DDB532" s="412"/>
      <c r="DDC532" s="412"/>
      <c r="DDD532" s="412"/>
      <c r="DDE532" s="412"/>
      <c r="DDF532" s="412"/>
      <c r="DDG532" s="412"/>
      <c r="DDH532" s="412"/>
      <c r="DDI532" s="412"/>
      <c r="DDJ532" s="412"/>
      <c r="DDK532" s="412"/>
      <c r="DDL532" s="412"/>
      <c r="DDM532" s="412"/>
      <c r="DDN532" s="412"/>
      <c r="DDO532" s="412"/>
      <c r="DDP532" s="412"/>
      <c r="DDQ532" s="412"/>
      <c r="DDR532" s="412"/>
      <c r="DDS532" s="412"/>
      <c r="DDT532" s="412"/>
      <c r="DDU532" s="412"/>
      <c r="DDV532" s="413"/>
      <c r="DDW532" s="413"/>
      <c r="DDX532" s="413"/>
      <c r="DDY532" s="413"/>
      <c r="DDZ532" s="413"/>
      <c r="DEA532" s="413"/>
      <c r="DEB532" s="413"/>
      <c r="DEC532" s="413"/>
      <c r="DED532" s="413"/>
      <c r="DEE532" s="413"/>
      <c r="DEF532" s="413"/>
      <c r="DEG532" s="413"/>
      <c r="DEH532" s="413"/>
      <c r="DEI532" s="413"/>
      <c r="DEJ532" s="413"/>
      <c r="DEK532" s="413"/>
      <c r="DEL532" s="413"/>
      <c r="DEM532" s="413"/>
      <c r="DEN532" s="413"/>
      <c r="DEO532" s="413"/>
      <c r="DEP532" s="413"/>
      <c r="DEQ532" s="413"/>
      <c r="DER532" s="413"/>
      <c r="DES532" s="413"/>
      <c r="DET532" s="414"/>
      <c r="DEU532" s="414"/>
      <c r="DEV532" s="414"/>
      <c r="DEW532" s="414"/>
      <c r="DEX532" s="414"/>
      <c r="DEY532" s="413"/>
      <c r="DEZ532" s="413"/>
      <c r="DFA532" s="414"/>
      <c r="DFB532" s="414"/>
      <c r="DFC532" s="413"/>
      <c r="DFD532" s="413"/>
      <c r="DFE532" s="414"/>
      <c r="DFF532" s="414"/>
      <c r="DFG532" s="413"/>
      <c r="DFH532" s="413"/>
      <c r="DFI532" s="413"/>
      <c r="DFJ532" s="413"/>
      <c r="DFK532" s="413"/>
      <c r="DFL532" s="413"/>
      <c r="DFM532" s="413"/>
      <c r="DFN532" s="414"/>
      <c r="DFO532" s="414"/>
      <c r="DFP532" s="413"/>
      <c r="DFQ532" s="413"/>
      <c r="DFR532" s="414"/>
      <c r="DFS532" s="414"/>
      <c r="DFT532" s="413"/>
      <c r="DFU532" s="413"/>
      <c r="DFV532" s="413"/>
      <c r="DFW532" s="413"/>
      <c r="DFX532" s="413"/>
      <c r="DFY532" s="407"/>
      <c r="DFZ532" s="439"/>
      <c r="DGA532" s="413"/>
      <c r="DGB532" s="413"/>
      <c r="DGC532" s="413"/>
      <c r="DGD532" s="413"/>
      <c r="DGE532" s="413"/>
      <c r="DGF532" s="413"/>
      <c r="DGG532" s="413"/>
      <c r="DGH532" s="412"/>
      <c r="DGI532" s="412"/>
      <c r="DGJ532" s="412"/>
      <c r="DGK532" s="412"/>
      <c r="DGL532" s="412"/>
      <c r="DGM532" s="412"/>
      <c r="DGN532" s="412"/>
      <c r="DGO532" s="412"/>
      <c r="DGP532" s="412"/>
      <c r="DGQ532" s="412"/>
      <c r="DGR532" s="412"/>
      <c r="DGS532" s="412"/>
      <c r="DGT532" s="412"/>
      <c r="DGU532" s="412"/>
      <c r="DGV532" s="412"/>
      <c r="DGW532" s="412"/>
      <c r="DGX532" s="412"/>
      <c r="DGY532" s="412"/>
      <c r="DGZ532" s="412"/>
      <c r="DHA532" s="412"/>
      <c r="DHB532" s="412"/>
      <c r="DHC532" s="412"/>
      <c r="DHD532" s="412"/>
      <c r="DHE532" s="412"/>
      <c r="DHF532" s="412"/>
      <c r="DHG532" s="412"/>
      <c r="DHH532" s="412"/>
      <c r="DHI532" s="412"/>
      <c r="DHJ532" s="412"/>
      <c r="DHK532" s="412"/>
      <c r="DHL532" s="412"/>
      <c r="DHM532" s="412"/>
      <c r="DHN532" s="412"/>
      <c r="DHO532" s="412"/>
      <c r="DHP532" s="412"/>
      <c r="DHQ532" s="412"/>
      <c r="DHR532" s="412"/>
      <c r="DHS532" s="412"/>
      <c r="DHT532" s="412"/>
      <c r="DHU532" s="412"/>
      <c r="DHV532" s="412"/>
      <c r="DHW532" s="412"/>
      <c r="DHX532" s="412"/>
      <c r="DHY532" s="412"/>
      <c r="DHZ532" s="413"/>
      <c r="DIA532" s="413"/>
      <c r="DIB532" s="413"/>
      <c r="DIC532" s="413"/>
      <c r="DID532" s="413"/>
      <c r="DIE532" s="413"/>
      <c r="DIF532" s="413"/>
      <c r="DIG532" s="413"/>
      <c r="DIH532" s="413"/>
      <c r="DII532" s="413"/>
      <c r="DIJ532" s="413"/>
      <c r="DIK532" s="413"/>
      <c r="DIL532" s="413"/>
      <c r="DIM532" s="413"/>
      <c r="DIN532" s="413"/>
      <c r="DIO532" s="413"/>
      <c r="DIP532" s="413"/>
      <c r="DIQ532" s="413"/>
      <c r="DIR532" s="413"/>
      <c r="DIS532" s="413"/>
      <c r="DIT532" s="413"/>
      <c r="DIU532" s="413"/>
      <c r="DIV532" s="413"/>
      <c r="DIW532" s="413"/>
      <c r="DIX532" s="414"/>
      <c r="DIY532" s="414"/>
      <c r="DIZ532" s="414"/>
      <c r="DJA532" s="414"/>
      <c r="DJB532" s="414"/>
      <c r="DJC532" s="413"/>
      <c r="DJD532" s="413"/>
      <c r="DJE532" s="414"/>
      <c r="DJF532" s="414"/>
      <c r="DJG532" s="413"/>
      <c r="DJH532" s="413"/>
      <c r="DJI532" s="414"/>
      <c r="DJJ532" s="414"/>
      <c r="DJK532" s="413"/>
      <c r="DJL532" s="413"/>
      <c r="DJM532" s="413"/>
      <c r="DJN532" s="413"/>
      <c r="DJO532" s="413"/>
      <c r="DJP532" s="413"/>
      <c r="DJQ532" s="413"/>
      <c r="DJR532" s="414"/>
      <c r="DJS532" s="414"/>
      <c r="DJT532" s="413"/>
      <c r="DJU532" s="413"/>
      <c r="DJV532" s="414"/>
      <c r="DJW532" s="414"/>
      <c r="DJX532" s="413"/>
      <c r="DJY532" s="413"/>
      <c r="DJZ532" s="413"/>
      <c r="DKA532" s="413"/>
      <c r="DKB532" s="413"/>
      <c r="DKC532" s="407"/>
      <c r="DKD532" s="439"/>
      <c r="DKE532" s="413"/>
      <c r="DKF532" s="413"/>
      <c r="DKG532" s="413"/>
      <c r="DKH532" s="413"/>
      <c r="DKI532" s="413"/>
      <c r="DKJ532" s="413"/>
      <c r="DKK532" s="413"/>
      <c r="DKL532" s="412"/>
      <c r="DKM532" s="412"/>
      <c r="DKN532" s="412"/>
      <c r="DKO532" s="412"/>
      <c r="DKP532" s="412"/>
      <c r="DKQ532" s="412"/>
      <c r="DKR532" s="412"/>
      <c r="DKS532" s="412"/>
      <c r="DKT532" s="412"/>
      <c r="DKU532" s="412"/>
      <c r="DKV532" s="412"/>
      <c r="DKW532" s="412"/>
      <c r="DKX532" s="412"/>
      <c r="DKY532" s="412"/>
      <c r="DKZ532" s="412"/>
      <c r="DLA532" s="412"/>
      <c r="DLB532" s="412"/>
      <c r="DLC532" s="412"/>
      <c r="DLD532" s="412"/>
      <c r="DLE532" s="412"/>
      <c r="DLF532" s="412"/>
      <c r="DLG532" s="412"/>
      <c r="DLH532" s="412"/>
      <c r="DLI532" s="412"/>
      <c r="DLJ532" s="412"/>
      <c r="DLK532" s="412"/>
      <c r="DLL532" s="412"/>
      <c r="DLM532" s="412"/>
      <c r="DLN532" s="412"/>
      <c r="DLO532" s="412"/>
      <c r="DLP532" s="412"/>
      <c r="DLQ532" s="412"/>
      <c r="DLR532" s="412"/>
      <c r="DLS532" s="412"/>
      <c r="DLT532" s="412"/>
      <c r="DLU532" s="412"/>
      <c r="DLV532" s="412"/>
      <c r="DLW532" s="412"/>
      <c r="DLX532" s="412"/>
      <c r="DLY532" s="412"/>
      <c r="DLZ532" s="412"/>
      <c r="DMA532" s="412"/>
      <c r="DMB532" s="412"/>
      <c r="DMC532" s="412"/>
      <c r="DMD532" s="413"/>
      <c r="DME532" s="413"/>
      <c r="DMF532" s="413"/>
      <c r="DMG532" s="413"/>
      <c r="DMH532" s="413"/>
      <c r="DMI532" s="413"/>
      <c r="DMJ532" s="413"/>
      <c r="DMK532" s="413"/>
      <c r="DML532" s="413"/>
      <c r="DMM532" s="413"/>
      <c r="DMN532" s="413"/>
      <c r="DMO532" s="413"/>
      <c r="DMP532" s="413"/>
      <c r="DMQ532" s="413"/>
      <c r="DMR532" s="413"/>
      <c r="DMS532" s="413"/>
      <c r="DMT532" s="413"/>
      <c r="DMU532" s="413"/>
      <c r="DMV532" s="413"/>
      <c r="DMW532" s="413"/>
      <c r="DMX532" s="413"/>
      <c r="DMY532" s="413"/>
      <c r="DMZ532" s="413"/>
      <c r="DNA532" s="413"/>
      <c r="DNB532" s="414"/>
      <c r="DNC532" s="414"/>
      <c r="DND532" s="414"/>
      <c r="DNE532" s="414"/>
      <c r="DNF532" s="414"/>
      <c r="DNG532" s="413"/>
      <c r="DNH532" s="413"/>
      <c r="DNI532" s="414"/>
      <c r="DNJ532" s="414"/>
      <c r="DNK532" s="413"/>
      <c r="DNL532" s="413"/>
      <c r="DNM532" s="414"/>
      <c r="DNN532" s="414"/>
      <c r="DNO532" s="413"/>
      <c r="DNP532" s="413"/>
      <c r="DNQ532" s="413"/>
      <c r="DNR532" s="413"/>
      <c r="DNS532" s="413"/>
      <c r="DNT532" s="413"/>
      <c r="DNU532" s="413"/>
      <c r="DNV532" s="414"/>
      <c r="DNW532" s="414"/>
      <c r="DNX532" s="413"/>
      <c r="DNY532" s="413"/>
      <c r="DNZ532" s="414"/>
      <c r="DOA532" s="414"/>
      <c r="DOB532" s="413"/>
      <c r="DOC532" s="413"/>
      <c r="DOD532" s="413"/>
      <c r="DOE532" s="413"/>
      <c r="DOF532" s="413"/>
      <c r="DOG532" s="407"/>
      <c r="DOH532" s="439"/>
      <c r="DOI532" s="413"/>
      <c r="DOJ532" s="413"/>
      <c r="DOK532" s="413"/>
      <c r="DOL532" s="413"/>
      <c r="DOM532" s="413"/>
      <c r="DON532" s="413"/>
      <c r="DOO532" s="413"/>
      <c r="DOP532" s="412"/>
      <c r="DOQ532" s="412"/>
      <c r="DOR532" s="412"/>
      <c r="DOS532" s="412"/>
      <c r="DOT532" s="412"/>
      <c r="DOU532" s="412"/>
      <c r="DOV532" s="412"/>
      <c r="DOW532" s="412"/>
      <c r="DOX532" s="412"/>
      <c r="DOY532" s="412"/>
      <c r="DOZ532" s="412"/>
      <c r="DPA532" s="412"/>
      <c r="DPB532" s="412"/>
      <c r="DPC532" s="412"/>
      <c r="DPD532" s="412"/>
      <c r="DPE532" s="412"/>
      <c r="DPF532" s="412"/>
      <c r="DPG532" s="412"/>
      <c r="DPH532" s="412"/>
      <c r="DPI532" s="412"/>
      <c r="DPJ532" s="412"/>
      <c r="DPK532" s="412"/>
      <c r="DPL532" s="412"/>
      <c r="DPM532" s="412"/>
      <c r="DPN532" s="412"/>
      <c r="DPO532" s="412"/>
      <c r="DPP532" s="412"/>
      <c r="DPQ532" s="412"/>
      <c r="DPR532" s="412"/>
      <c r="DPS532" s="412"/>
      <c r="DPT532" s="412"/>
      <c r="DPU532" s="412"/>
      <c r="DPV532" s="412"/>
      <c r="DPW532" s="412"/>
      <c r="DPX532" s="412"/>
      <c r="DPY532" s="412"/>
      <c r="DPZ532" s="412"/>
      <c r="DQA532" s="412"/>
      <c r="DQB532" s="412"/>
      <c r="DQC532" s="412"/>
      <c r="DQD532" s="412"/>
      <c r="DQE532" s="412"/>
      <c r="DQF532" s="412"/>
      <c r="DQG532" s="412"/>
      <c r="DQH532" s="413"/>
      <c r="DQI532" s="413"/>
      <c r="DQJ532" s="413"/>
      <c r="DQK532" s="413"/>
      <c r="DQL532" s="413"/>
      <c r="DQM532" s="413"/>
      <c r="DQN532" s="413"/>
      <c r="DQO532" s="413"/>
      <c r="DQP532" s="413"/>
      <c r="DQQ532" s="413"/>
      <c r="DQR532" s="413"/>
      <c r="DQS532" s="413"/>
      <c r="DQT532" s="413"/>
      <c r="DQU532" s="413"/>
      <c r="DQV532" s="413"/>
      <c r="DQW532" s="413"/>
      <c r="DQX532" s="413"/>
      <c r="DQY532" s="413"/>
      <c r="DQZ532" s="413"/>
      <c r="DRA532" s="413"/>
      <c r="DRB532" s="413"/>
      <c r="DRC532" s="413"/>
      <c r="DRD532" s="413"/>
      <c r="DRE532" s="413"/>
      <c r="DRF532" s="414"/>
      <c r="DRG532" s="414"/>
      <c r="DRH532" s="414"/>
      <c r="DRI532" s="414"/>
      <c r="DRJ532" s="414"/>
      <c r="DRK532" s="413"/>
      <c r="DRL532" s="413"/>
      <c r="DRM532" s="414"/>
      <c r="DRN532" s="414"/>
      <c r="DRO532" s="413"/>
      <c r="DRP532" s="413"/>
      <c r="DRQ532" s="414"/>
      <c r="DRR532" s="414"/>
      <c r="DRS532" s="413"/>
      <c r="DRT532" s="413"/>
      <c r="DRU532" s="413"/>
      <c r="DRV532" s="413"/>
      <c r="DRW532" s="413"/>
      <c r="DRX532" s="413"/>
      <c r="DRY532" s="413"/>
      <c r="DRZ532" s="414"/>
      <c r="DSA532" s="414"/>
      <c r="DSB532" s="413"/>
      <c r="DSC532" s="413"/>
      <c r="DSD532" s="414"/>
      <c r="DSE532" s="414"/>
      <c r="DSF532" s="413"/>
      <c r="DSG532" s="413"/>
      <c r="DSH532" s="413"/>
      <c r="DSI532" s="413"/>
      <c r="DSJ532" s="413"/>
      <c r="DSK532" s="407"/>
      <c r="DSL532" s="439"/>
      <c r="DSM532" s="413"/>
      <c r="DSN532" s="413"/>
      <c r="DSO532" s="413"/>
      <c r="DSP532" s="413"/>
      <c r="DSQ532" s="413"/>
      <c r="DSR532" s="413"/>
      <c r="DSS532" s="413"/>
      <c r="DST532" s="412"/>
      <c r="DSU532" s="412"/>
      <c r="DSV532" s="412"/>
      <c r="DSW532" s="412"/>
      <c r="DSX532" s="412"/>
      <c r="DSY532" s="412"/>
      <c r="DSZ532" s="412"/>
      <c r="DTA532" s="412"/>
      <c r="DTB532" s="412"/>
      <c r="DTC532" s="412"/>
      <c r="DTD532" s="412"/>
      <c r="DTE532" s="412"/>
      <c r="DTF532" s="412"/>
      <c r="DTG532" s="412"/>
      <c r="DTH532" s="412"/>
      <c r="DTI532" s="412"/>
      <c r="DTJ532" s="412"/>
      <c r="DTK532" s="412"/>
      <c r="DTL532" s="412"/>
      <c r="DTM532" s="412"/>
      <c r="DTN532" s="412"/>
      <c r="DTO532" s="412"/>
      <c r="DTP532" s="412"/>
      <c r="DTQ532" s="412"/>
      <c r="DTR532" s="412"/>
      <c r="DTS532" s="412"/>
      <c r="DTT532" s="412"/>
      <c r="DTU532" s="412"/>
      <c r="DTV532" s="412"/>
      <c r="DTW532" s="412"/>
      <c r="DTX532" s="412"/>
      <c r="DTY532" s="412"/>
      <c r="DTZ532" s="412"/>
      <c r="DUA532" s="412"/>
      <c r="DUB532" s="412"/>
      <c r="DUC532" s="412"/>
      <c r="DUD532" s="412"/>
      <c r="DUE532" s="412"/>
      <c r="DUF532" s="412"/>
      <c r="DUG532" s="412"/>
      <c r="DUH532" s="412"/>
      <c r="DUI532" s="412"/>
      <c r="DUJ532" s="412"/>
      <c r="DUK532" s="412"/>
      <c r="DUL532" s="413"/>
      <c r="DUM532" s="413"/>
      <c r="DUN532" s="413"/>
      <c r="DUO532" s="413"/>
      <c r="DUP532" s="413"/>
      <c r="DUQ532" s="413"/>
      <c r="DUR532" s="413"/>
      <c r="DUS532" s="413"/>
      <c r="DUT532" s="413"/>
      <c r="DUU532" s="413"/>
      <c r="DUV532" s="413"/>
      <c r="DUW532" s="413"/>
      <c r="DUX532" s="413"/>
      <c r="DUY532" s="413"/>
      <c r="DUZ532" s="413"/>
      <c r="DVA532" s="413"/>
      <c r="DVB532" s="413"/>
      <c r="DVC532" s="413"/>
      <c r="DVD532" s="413"/>
      <c r="DVE532" s="413"/>
      <c r="DVF532" s="413"/>
      <c r="DVG532" s="413"/>
      <c r="DVH532" s="413"/>
      <c r="DVI532" s="413"/>
      <c r="DVJ532" s="414"/>
      <c r="DVK532" s="414"/>
      <c r="DVL532" s="414"/>
      <c r="DVM532" s="414"/>
      <c r="DVN532" s="414"/>
      <c r="DVO532" s="413"/>
      <c r="DVP532" s="413"/>
      <c r="DVQ532" s="414"/>
      <c r="DVR532" s="414"/>
      <c r="DVS532" s="413"/>
      <c r="DVT532" s="413"/>
      <c r="DVU532" s="414"/>
      <c r="DVV532" s="414"/>
      <c r="DVW532" s="413"/>
      <c r="DVX532" s="413"/>
      <c r="DVY532" s="413"/>
      <c r="DVZ532" s="413"/>
      <c r="DWA532" s="413"/>
      <c r="DWB532" s="413"/>
      <c r="DWC532" s="413"/>
      <c r="DWD532" s="414"/>
      <c r="DWE532" s="414"/>
      <c r="DWF532" s="413"/>
      <c r="DWG532" s="413"/>
      <c r="DWH532" s="414"/>
      <c r="DWI532" s="414"/>
      <c r="DWJ532" s="413"/>
      <c r="DWK532" s="413"/>
      <c r="DWL532" s="413"/>
      <c r="DWM532" s="413"/>
      <c r="DWN532" s="413"/>
      <c r="DWO532" s="407"/>
      <c r="DWP532" s="439"/>
      <c r="DWQ532" s="413"/>
      <c r="DWR532" s="413"/>
      <c r="DWS532" s="413"/>
      <c r="DWT532" s="413"/>
      <c r="DWU532" s="413"/>
      <c r="DWV532" s="413"/>
      <c r="DWW532" s="413"/>
      <c r="DWX532" s="412"/>
      <c r="DWY532" s="412"/>
      <c r="DWZ532" s="412"/>
      <c r="DXA532" s="412"/>
      <c r="DXB532" s="412"/>
      <c r="DXC532" s="412"/>
      <c r="DXD532" s="412"/>
      <c r="DXE532" s="412"/>
      <c r="DXF532" s="412"/>
      <c r="DXG532" s="412"/>
      <c r="DXH532" s="412"/>
      <c r="DXI532" s="412"/>
      <c r="DXJ532" s="412"/>
      <c r="DXK532" s="412"/>
      <c r="DXL532" s="412"/>
      <c r="DXM532" s="412"/>
      <c r="DXN532" s="412"/>
      <c r="DXO532" s="412"/>
      <c r="DXP532" s="412"/>
      <c r="DXQ532" s="412"/>
      <c r="DXR532" s="412"/>
      <c r="DXS532" s="412"/>
      <c r="DXT532" s="412"/>
      <c r="DXU532" s="412"/>
      <c r="DXV532" s="412"/>
      <c r="DXW532" s="412"/>
      <c r="DXX532" s="412"/>
      <c r="DXY532" s="412"/>
      <c r="DXZ532" s="412"/>
      <c r="DYA532" s="412"/>
      <c r="DYB532" s="412"/>
      <c r="DYC532" s="412"/>
      <c r="DYD532" s="412"/>
      <c r="DYE532" s="412"/>
      <c r="DYF532" s="412"/>
      <c r="DYG532" s="412"/>
      <c r="DYH532" s="412"/>
      <c r="DYI532" s="412"/>
      <c r="DYJ532" s="412"/>
      <c r="DYK532" s="412"/>
      <c r="DYL532" s="412"/>
      <c r="DYM532" s="412"/>
      <c r="DYN532" s="412"/>
      <c r="DYO532" s="412"/>
      <c r="DYP532" s="413"/>
      <c r="DYQ532" s="413"/>
      <c r="DYR532" s="413"/>
      <c r="DYS532" s="413"/>
      <c r="DYT532" s="413"/>
      <c r="DYU532" s="413"/>
      <c r="DYV532" s="413"/>
      <c r="DYW532" s="413"/>
      <c r="DYX532" s="413"/>
      <c r="DYY532" s="413"/>
      <c r="DYZ532" s="413"/>
      <c r="DZA532" s="413"/>
      <c r="DZB532" s="413"/>
      <c r="DZC532" s="413"/>
      <c r="DZD532" s="413"/>
      <c r="DZE532" s="413"/>
      <c r="DZF532" s="413"/>
      <c r="DZG532" s="413"/>
      <c r="DZH532" s="413"/>
      <c r="DZI532" s="413"/>
      <c r="DZJ532" s="413"/>
      <c r="DZK532" s="413"/>
      <c r="DZL532" s="413"/>
      <c r="DZM532" s="413"/>
      <c r="DZN532" s="414"/>
      <c r="DZO532" s="414"/>
      <c r="DZP532" s="414"/>
      <c r="DZQ532" s="414"/>
      <c r="DZR532" s="414"/>
      <c r="DZS532" s="413"/>
      <c r="DZT532" s="413"/>
      <c r="DZU532" s="414"/>
      <c r="DZV532" s="414"/>
      <c r="DZW532" s="413"/>
      <c r="DZX532" s="413"/>
      <c r="DZY532" s="414"/>
      <c r="DZZ532" s="414"/>
      <c r="EAA532" s="413"/>
      <c r="EAB532" s="413"/>
      <c r="EAC532" s="413"/>
      <c r="EAD532" s="413"/>
      <c r="EAE532" s="413"/>
      <c r="EAF532" s="413"/>
      <c r="EAG532" s="413"/>
      <c r="EAH532" s="414"/>
      <c r="EAI532" s="414"/>
      <c r="EAJ532" s="413"/>
      <c r="EAK532" s="413"/>
      <c r="EAL532" s="414"/>
      <c r="EAM532" s="414"/>
      <c r="EAN532" s="413"/>
      <c r="EAO532" s="413"/>
      <c r="EAP532" s="413"/>
      <c r="EAQ532" s="413"/>
      <c r="EAR532" s="413"/>
      <c r="EAS532" s="407"/>
      <c r="EAT532" s="439"/>
      <c r="EAU532" s="413"/>
      <c r="EAV532" s="413"/>
      <c r="EAW532" s="413"/>
      <c r="EAX532" s="413"/>
      <c r="EAY532" s="413"/>
      <c r="EAZ532" s="413"/>
      <c r="EBA532" s="413"/>
      <c r="EBB532" s="412"/>
      <c r="EBC532" s="412"/>
      <c r="EBD532" s="412"/>
      <c r="EBE532" s="412"/>
      <c r="EBF532" s="412"/>
      <c r="EBG532" s="412"/>
      <c r="EBH532" s="412"/>
      <c r="EBI532" s="412"/>
      <c r="EBJ532" s="412"/>
      <c r="EBK532" s="412"/>
      <c r="EBL532" s="412"/>
      <c r="EBM532" s="412"/>
      <c r="EBN532" s="412"/>
      <c r="EBO532" s="412"/>
      <c r="EBP532" s="412"/>
      <c r="EBQ532" s="412"/>
      <c r="EBR532" s="412"/>
      <c r="EBS532" s="412"/>
      <c r="EBT532" s="412"/>
      <c r="EBU532" s="412"/>
      <c r="EBV532" s="412"/>
      <c r="EBW532" s="412"/>
      <c r="EBX532" s="412"/>
      <c r="EBY532" s="412"/>
      <c r="EBZ532" s="412"/>
      <c r="ECA532" s="412"/>
      <c r="ECB532" s="412"/>
      <c r="ECC532" s="412"/>
      <c r="ECD532" s="412"/>
      <c r="ECE532" s="412"/>
      <c r="ECF532" s="412"/>
      <c r="ECG532" s="412"/>
      <c r="ECH532" s="412"/>
      <c r="ECI532" s="412"/>
      <c r="ECJ532" s="412"/>
      <c r="ECK532" s="412"/>
      <c r="ECL532" s="412"/>
      <c r="ECM532" s="412"/>
      <c r="ECN532" s="412"/>
      <c r="ECO532" s="412"/>
      <c r="ECP532" s="412"/>
      <c r="ECQ532" s="412"/>
      <c r="ECR532" s="412"/>
      <c r="ECS532" s="412"/>
      <c r="ECT532" s="413"/>
      <c r="ECU532" s="413"/>
      <c r="ECV532" s="413"/>
      <c r="ECW532" s="413"/>
      <c r="ECX532" s="413"/>
      <c r="ECY532" s="413"/>
      <c r="ECZ532" s="413"/>
      <c r="EDA532" s="413"/>
      <c r="EDB532" s="413"/>
      <c r="EDC532" s="413"/>
      <c r="EDD532" s="413"/>
      <c r="EDE532" s="413"/>
      <c r="EDF532" s="413"/>
      <c r="EDG532" s="413"/>
      <c r="EDH532" s="413"/>
      <c r="EDI532" s="413"/>
      <c r="EDJ532" s="413"/>
      <c r="EDK532" s="413"/>
      <c r="EDL532" s="413"/>
      <c r="EDM532" s="413"/>
      <c r="EDN532" s="413"/>
      <c r="EDO532" s="413"/>
      <c r="EDP532" s="413"/>
      <c r="EDQ532" s="413"/>
      <c r="EDR532" s="414"/>
      <c r="EDS532" s="414"/>
      <c r="EDT532" s="414"/>
      <c r="EDU532" s="414"/>
      <c r="EDV532" s="414"/>
      <c r="EDW532" s="413"/>
      <c r="EDX532" s="413"/>
      <c r="EDY532" s="414"/>
      <c r="EDZ532" s="414"/>
      <c r="EEA532" s="413"/>
      <c r="EEB532" s="413"/>
      <c r="EEC532" s="414"/>
      <c r="EED532" s="414"/>
      <c r="EEE532" s="413"/>
      <c r="EEF532" s="413"/>
      <c r="EEG532" s="413"/>
      <c r="EEH532" s="413"/>
      <c r="EEI532" s="413"/>
      <c r="EEJ532" s="413"/>
      <c r="EEK532" s="413"/>
      <c r="EEL532" s="414"/>
      <c r="EEM532" s="414"/>
      <c r="EEN532" s="413"/>
      <c r="EEO532" s="413"/>
      <c r="EEP532" s="414"/>
      <c r="EEQ532" s="414"/>
      <c r="EER532" s="413"/>
      <c r="EES532" s="413"/>
      <c r="EET532" s="413"/>
      <c r="EEU532" s="413"/>
      <c r="EEV532" s="413"/>
      <c r="EEW532" s="407"/>
      <c r="EEX532" s="439"/>
      <c r="EEY532" s="413"/>
      <c r="EEZ532" s="413"/>
      <c r="EFA532" s="413"/>
      <c r="EFB532" s="413"/>
      <c r="EFC532" s="413"/>
      <c r="EFD532" s="413"/>
      <c r="EFE532" s="413"/>
      <c r="EFF532" s="412"/>
      <c r="EFG532" s="412"/>
      <c r="EFH532" s="412"/>
      <c r="EFI532" s="412"/>
      <c r="EFJ532" s="412"/>
      <c r="EFK532" s="412"/>
      <c r="EFL532" s="412"/>
      <c r="EFM532" s="412"/>
      <c r="EFN532" s="412"/>
      <c r="EFO532" s="412"/>
      <c r="EFP532" s="412"/>
      <c r="EFQ532" s="412"/>
      <c r="EFR532" s="412"/>
      <c r="EFS532" s="412"/>
      <c r="EFT532" s="412"/>
      <c r="EFU532" s="412"/>
      <c r="EFV532" s="412"/>
      <c r="EFW532" s="412"/>
      <c r="EFX532" s="412"/>
      <c r="EFY532" s="412"/>
      <c r="EFZ532" s="412"/>
      <c r="EGA532" s="412"/>
      <c r="EGB532" s="412"/>
      <c r="EGC532" s="412"/>
      <c r="EGD532" s="412"/>
      <c r="EGE532" s="412"/>
      <c r="EGF532" s="412"/>
      <c r="EGG532" s="412"/>
      <c r="EGH532" s="412"/>
      <c r="EGI532" s="412"/>
      <c r="EGJ532" s="412"/>
      <c r="EGK532" s="412"/>
      <c r="EGL532" s="412"/>
      <c r="EGM532" s="412"/>
      <c r="EGN532" s="412"/>
      <c r="EGO532" s="412"/>
      <c r="EGP532" s="412"/>
      <c r="EGQ532" s="412"/>
      <c r="EGR532" s="412"/>
      <c r="EGS532" s="412"/>
      <c r="EGT532" s="412"/>
      <c r="EGU532" s="412"/>
      <c r="EGV532" s="412"/>
      <c r="EGW532" s="412"/>
      <c r="EGX532" s="413"/>
      <c r="EGY532" s="413"/>
      <c r="EGZ532" s="413"/>
      <c r="EHA532" s="413"/>
      <c r="EHB532" s="413"/>
      <c r="EHC532" s="413"/>
      <c r="EHD532" s="413"/>
      <c r="EHE532" s="413"/>
      <c r="EHF532" s="413"/>
      <c r="EHG532" s="413"/>
      <c r="EHH532" s="413"/>
      <c r="EHI532" s="413"/>
      <c r="EHJ532" s="413"/>
      <c r="EHK532" s="413"/>
      <c r="EHL532" s="413"/>
      <c r="EHM532" s="413"/>
      <c r="EHN532" s="413"/>
      <c r="EHO532" s="413"/>
      <c r="EHP532" s="413"/>
      <c r="EHQ532" s="413"/>
      <c r="EHR532" s="413"/>
      <c r="EHS532" s="413"/>
      <c r="EHT532" s="413"/>
      <c r="EHU532" s="413"/>
      <c r="EHV532" s="414"/>
      <c r="EHW532" s="414"/>
      <c r="EHX532" s="414"/>
      <c r="EHY532" s="414"/>
      <c r="EHZ532" s="414"/>
      <c r="EIA532" s="413"/>
      <c r="EIB532" s="413"/>
      <c r="EIC532" s="414"/>
      <c r="EID532" s="414"/>
      <c r="EIE532" s="413"/>
      <c r="EIF532" s="413"/>
      <c r="EIG532" s="414"/>
      <c r="EIH532" s="414"/>
      <c r="EII532" s="413"/>
      <c r="EIJ532" s="413"/>
      <c r="EIK532" s="413"/>
      <c r="EIL532" s="413"/>
      <c r="EIM532" s="413"/>
      <c r="EIN532" s="413"/>
      <c r="EIO532" s="413"/>
      <c r="EIP532" s="414"/>
      <c r="EIQ532" s="414"/>
      <c r="EIR532" s="413"/>
      <c r="EIS532" s="413"/>
      <c r="EIT532" s="414"/>
      <c r="EIU532" s="414"/>
      <c r="EIV532" s="413"/>
      <c r="EIW532" s="413"/>
      <c r="EIX532" s="413"/>
      <c r="EIY532" s="413"/>
      <c r="EIZ532" s="413"/>
      <c r="EJA532" s="407"/>
      <c r="EJB532" s="439"/>
      <c r="EJC532" s="413"/>
      <c r="EJD532" s="413"/>
      <c r="EJE532" s="413"/>
      <c r="EJF532" s="413"/>
      <c r="EJG532" s="413"/>
      <c r="EJH532" s="413"/>
      <c r="EJI532" s="413"/>
      <c r="EJJ532" s="412"/>
      <c r="EJK532" s="412"/>
      <c r="EJL532" s="412"/>
      <c r="EJM532" s="412"/>
      <c r="EJN532" s="412"/>
      <c r="EJO532" s="412"/>
      <c r="EJP532" s="412"/>
      <c r="EJQ532" s="412"/>
      <c r="EJR532" s="412"/>
      <c r="EJS532" s="412"/>
      <c r="EJT532" s="412"/>
      <c r="EJU532" s="412"/>
      <c r="EJV532" s="412"/>
      <c r="EJW532" s="412"/>
      <c r="EJX532" s="412"/>
      <c r="EJY532" s="412"/>
      <c r="EJZ532" s="412"/>
      <c r="EKA532" s="412"/>
      <c r="EKB532" s="412"/>
      <c r="EKC532" s="412"/>
      <c r="EKD532" s="412"/>
      <c r="EKE532" s="412"/>
      <c r="EKF532" s="412"/>
      <c r="EKG532" s="412"/>
      <c r="EKH532" s="412"/>
      <c r="EKI532" s="412"/>
      <c r="EKJ532" s="412"/>
      <c r="EKK532" s="412"/>
      <c r="EKL532" s="412"/>
      <c r="EKM532" s="412"/>
      <c r="EKN532" s="412"/>
      <c r="EKO532" s="412"/>
      <c r="EKP532" s="412"/>
      <c r="EKQ532" s="412"/>
      <c r="EKR532" s="412"/>
      <c r="EKS532" s="412"/>
      <c r="EKT532" s="412"/>
      <c r="EKU532" s="412"/>
      <c r="EKV532" s="412"/>
      <c r="EKW532" s="412"/>
      <c r="EKX532" s="412"/>
      <c r="EKY532" s="412"/>
      <c r="EKZ532" s="412"/>
      <c r="ELA532" s="412"/>
      <c r="ELB532" s="413"/>
      <c r="ELC532" s="413"/>
      <c r="ELD532" s="413"/>
      <c r="ELE532" s="413"/>
      <c r="ELF532" s="413"/>
      <c r="ELG532" s="413"/>
      <c r="ELH532" s="413"/>
      <c r="ELI532" s="413"/>
      <c r="ELJ532" s="413"/>
      <c r="ELK532" s="413"/>
      <c r="ELL532" s="413"/>
      <c r="ELM532" s="413"/>
      <c r="ELN532" s="413"/>
      <c r="ELO532" s="413"/>
      <c r="ELP532" s="413"/>
      <c r="ELQ532" s="413"/>
      <c r="ELR532" s="413"/>
      <c r="ELS532" s="413"/>
      <c r="ELT532" s="413"/>
      <c r="ELU532" s="413"/>
      <c r="ELV532" s="413"/>
      <c r="ELW532" s="413"/>
      <c r="ELX532" s="413"/>
      <c r="ELY532" s="413"/>
      <c r="ELZ532" s="414"/>
      <c r="EMA532" s="414"/>
      <c r="EMB532" s="414"/>
      <c r="EMC532" s="414"/>
      <c r="EMD532" s="414"/>
      <c r="EME532" s="413"/>
      <c r="EMF532" s="413"/>
      <c r="EMG532" s="414"/>
      <c r="EMH532" s="414"/>
      <c r="EMI532" s="413"/>
      <c r="EMJ532" s="413"/>
      <c r="EMK532" s="414"/>
      <c r="EML532" s="414"/>
      <c r="EMM532" s="413"/>
      <c r="EMN532" s="413"/>
      <c r="EMO532" s="413"/>
      <c r="EMP532" s="413"/>
      <c r="EMQ532" s="413"/>
      <c r="EMR532" s="413"/>
      <c r="EMS532" s="413"/>
      <c r="EMT532" s="414"/>
      <c r="EMU532" s="414"/>
      <c r="EMV532" s="413"/>
      <c r="EMW532" s="413"/>
      <c r="EMX532" s="414"/>
      <c r="EMY532" s="414"/>
      <c r="EMZ532" s="413"/>
      <c r="ENA532" s="413"/>
      <c r="ENB532" s="413"/>
      <c r="ENC532" s="413"/>
      <c r="END532" s="413"/>
      <c r="ENE532" s="407"/>
      <c r="ENF532" s="439"/>
      <c r="ENG532" s="413"/>
      <c r="ENH532" s="413"/>
      <c r="ENI532" s="413"/>
      <c r="ENJ532" s="413"/>
      <c r="ENK532" s="413"/>
      <c r="ENL532" s="413"/>
      <c r="ENM532" s="413"/>
      <c r="ENN532" s="412"/>
      <c r="ENO532" s="412"/>
      <c r="ENP532" s="412"/>
      <c r="ENQ532" s="412"/>
      <c r="ENR532" s="412"/>
      <c r="ENS532" s="412"/>
      <c r="ENT532" s="412"/>
      <c r="ENU532" s="412"/>
      <c r="ENV532" s="412"/>
      <c r="ENW532" s="412"/>
      <c r="ENX532" s="412"/>
      <c r="ENY532" s="412"/>
      <c r="ENZ532" s="412"/>
      <c r="EOA532" s="412"/>
      <c r="EOB532" s="412"/>
      <c r="EOC532" s="412"/>
      <c r="EOD532" s="412"/>
      <c r="EOE532" s="412"/>
      <c r="EOF532" s="412"/>
      <c r="EOG532" s="412"/>
      <c r="EOH532" s="412"/>
      <c r="EOI532" s="412"/>
      <c r="EOJ532" s="412"/>
      <c r="EOK532" s="412"/>
      <c r="EOL532" s="412"/>
      <c r="EOM532" s="412"/>
      <c r="EON532" s="412"/>
      <c r="EOO532" s="412"/>
      <c r="EOP532" s="412"/>
      <c r="EOQ532" s="412"/>
      <c r="EOR532" s="412"/>
      <c r="EOS532" s="412"/>
      <c r="EOT532" s="412"/>
      <c r="EOU532" s="412"/>
      <c r="EOV532" s="412"/>
      <c r="EOW532" s="412"/>
      <c r="EOX532" s="412"/>
      <c r="EOY532" s="412"/>
      <c r="EOZ532" s="412"/>
      <c r="EPA532" s="412"/>
      <c r="EPB532" s="412"/>
      <c r="EPC532" s="412"/>
      <c r="EPD532" s="412"/>
      <c r="EPE532" s="412"/>
      <c r="EPF532" s="413"/>
      <c r="EPG532" s="413"/>
      <c r="EPH532" s="413"/>
      <c r="EPI532" s="413"/>
      <c r="EPJ532" s="413"/>
      <c r="EPK532" s="413"/>
      <c r="EPL532" s="413"/>
      <c r="EPM532" s="413"/>
      <c r="EPN532" s="413"/>
      <c r="EPO532" s="413"/>
      <c r="EPP532" s="413"/>
      <c r="EPQ532" s="413"/>
      <c r="EPR532" s="413"/>
      <c r="EPS532" s="413"/>
      <c r="EPT532" s="413"/>
      <c r="EPU532" s="413"/>
      <c r="EPV532" s="413"/>
      <c r="EPW532" s="413"/>
      <c r="EPX532" s="413"/>
      <c r="EPY532" s="413"/>
      <c r="EPZ532" s="413"/>
      <c r="EQA532" s="413"/>
      <c r="EQB532" s="413"/>
      <c r="EQC532" s="413"/>
      <c r="EQD532" s="414"/>
      <c r="EQE532" s="414"/>
      <c r="EQF532" s="414"/>
      <c r="EQG532" s="414"/>
      <c r="EQH532" s="414"/>
      <c r="EQI532" s="413"/>
      <c r="EQJ532" s="413"/>
      <c r="EQK532" s="414"/>
      <c r="EQL532" s="414"/>
      <c r="EQM532" s="413"/>
      <c r="EQN532" s="413"/>
      <c r="EQO532" s="414"/>
      <c r="EQP532" s="414"/>
      <c r="EQQ532" s="413"/>
      <c r="EQR532" s="413"/>
      <c r="EQS532" s="413"/>
      <c r="EQT532" s="413"/>
      <c r="EQU532" s="413"/>
      <c r="EQV532" s="413"/>
      <c r="EQW532" s="413"/>
      <c r="EQX532" s="414"/>
      <c r="EQY532" s="414"/>
      <c r="EQZ532" s="413"/>
      <c r="ERA532" s="413"/>
      <c r="ERB532" s="414"/>
      <c r="ERC532" s="414"/>
      <c r="ERD532" s="413"/>
      <c r="ERE532" s="413"/>
      <c r="ERF532" s="413"/>
      <c r="ERG532" s="413"/>
      <c r="ERH532" s="413"/>
      <c r="ERI532" s="407"/>
      <c r="ERJ532" s="439"/>
      <c r="ERK532" s="413"/>
      <c r="ERL532" s="413"/>
      <c r="ERM532" s="413"/>
      <c r="ERN532" s="413"/>
      <c r="ERO532" s="413"/>
      <c r="ERP532" s="413"/>
      <c r="ERQ532" s="413"/>
      <c r="ERR532" s="412"/>
      <c r="ERS532" s="412"/>
      <c r="ERT532" s="412"/>
      <c r="ERU532" s="412"/>
      <c r="ERV532" s="412"/>
      <c r="ERW532" s="412"/>
      <c r="ERX532" s="412"/>
      <c r="ERY532" s="412"/>
      <c r="ERZ532" s="412"/>
      <c r="ESA532" s="412"/>
      <c r="ESB532" s="412"/>
      <c r="ESC532" s="412"/>
      <c r="ESD532" s="412"/>
      <c r="ESE532" s="412"/>
      <c r="ESF532" s="412"/>
      <c r="ESG532" s="412"/>
      <c r="ESH532" s="412"/>
      <c r="ESI532" s="412"/>
      <c r="ESJ532" s="412"/>
      <c r="ESK532" s="412"/>
      <c r="ESL532" s="412"/>
      <c r="ESM532" s="412"/>
      <c r="ESN532" s="412"/>
      <c r="ESO532" s="412"/>
      <c r="ESP532" s="412"/>
      <c r="ESQ532" s="412"/>
      <c r="ESR532" s="412"/>
      <c r="ESS532" s="412"/>
      <c r="EST532" s="412"/>
      <c r="ESU532" s="412"/>
      <c r="ESV532" s="412"/>
      <c r="ESW532" s="412"/>
      <c r="ESX532" s="412"/>
      <c r="ESY532" s="412"/>
      <c r="ESZ532" s="412"/>
      <c r="ETA532" s="412"/>
      <c r="ETB532" s="412"/>
      <c r="ETC532" s="412"/>
      <c r="ETD532" s="412"/>
      <c r="ETE532" s="412"/>
      <c r="ETF532" s="412"/>
      <c r="ETG532" s="412"/>
      <c r="ETH532" s="412"/>
      <c r="ETI532" s="412"/>
      <c r="ETJ532" s="413"/>
      <c r="ETK532" s="413"/>
      <c r="ETL532" s="413"/>
      <c r="ETM532" s="413"/>
      <c r="ETN532" s="413"/>
      <c r="ETO532" s="413"/>
      <c r="ETP532" s="413"/>
      <c r="ETQ532" s="413"/>
      <c r="ETR532" s="413"/>
      <c r="ETS532" s="413"/>
      <c r="ETT532" s="413"/>
      <c r="ETU532" s="413"/>
      <c r="ETV532" s="413"/>
      <c r="ETW532" s="413"/>
      <c r="ETX532" s="413"/>
      <c r="ETY532" s="413"/>
      <c r="ETZ532" s="413"/>
      <c r="EUA532" s="413"/>
      <c r="EUB532" s="413"/>
      <c r="EUC532" s="413"/>
      <c r="EUD532" s="413"/>
      <c r="EUE532" s="413"/>
      <c r="EUF532" s="413"/>
      <c r="EUG532" s="413"/>
      <c r="EUH532" s="414"/>
      <c r="EUI532" s="414"/>
      <c r="EUJ532" s="414"/>
      <c r="EUK532" s="414"/>
      <c r="EUL532" s="414"/>
      <c r="EUM532" s="413"/>
      <c r="EUN532" s="413"/>
      <c r="EUO532" s="414"/>
      <c r="EUP532" s="414"/>
      <c r="EUQ532" s="413"/>
      <c r="EUR532" s="413"/>
      <c r="EUS532" s="414"/>
      <c r="EUT532" s="414"/>
      <c r="EUU532" s="413"/>
      <c r="EUV532" s="413"/>
      <c r="EUW532" s="413"/>
      <c r="EUX532" s="413"/>
      <c r="EUY532" s="413"/>
      <c r="EUZ532" s="413"/>
      <c r="EVA532" s="413"/>
      <c r="EVB532" s="414"/>
      <c r="EVC532" s="414"/>
      <c r="EVD532" s="413"/>
      <c r="EVE532" s="413"/>
      <c r="EVF532" s="414"/>
      <c r="EVG532" s="414"/>
      <c r="EVH532" s="413"/>
      <c r="EVI532" s="413"/>
      <c r="EVJ532" s="413"/>
      <c r="EVK532" s="413"/>
      <c r="EVL532" s="413"/>
      <c r="EVM532" s="407"/>
      <c r="EVN532" s="439"/>
      <c r="EVO532" s="413"/>
      <c r="EVP532" s="413"/>
      <c r="EVQ532" s="413"/>
      <c r="EVR532" s="413"/>
      <c r="EVS532" s="413"/>
      <c r="EVT532" s="413"/>
      <c r="EVU532" s="413"/>
      <c r="EVV532" s="412"/>
      <c r="EVW532" s="412"/>
      <c r="EVX532" s="412"/>
      <c r="EVY532" s="412"/>
      <c r="EVZ532" s="412"/>
      <c r="EWA532" s="412"/>
      <c r="EWB532" s="412"/>
      <c r="EWC532" s="412"/>
      <c r="EWD532" s="412"/>
      <c r="EWE532" s="412"/>
      <c r="EWF532" s="412"/>
      <c r="EWG532" s="412"/>
      <c r="EWH532" s="412"/>
      <c r="EWI532" s="412"/>
      <c r="EWJ532" s="412"/>
      <c r="EWK532" s="412"/>
      <c r="EWL532" s="412"/>
      <c r="EWM532" s="412"/>
      <c r="EWN532" s="412"/>
      <c r="EWO532" s="412"/>
      <c r="EWP532" s="412"/>
      <c r="EWQ532" s="412"/>
      <c r="EWR532" s="412"/>
      <c r="EWS532" s="412"/>
      <c r="EWT532" s="412"/>
      <c r="EWU532" s="412"/>
      <c r="EWV532" s="412"/>
      <c r="EWW532" s="412"/>
      <c r="EWX532" s="412"/>
      <c r="EWY532" s="412"/>
      <c r="EWZ532" s="412"/>
      <c r="EXA532" s="412"/>
      <c r="EXB532" s="412"/>
      <c r="EXC532" s="412"/>
      <c r="EXD532" s="412"/>
      <c r="EXE532" s="412"/>
      <c r="EXF532" s="412"/>
      <c r="EXG532" s="412"/>
      <c r="EXH532" s="412"/>
      <c r="EXI532" s="412"/>
      <c r="EXJ532" s="412"/>
      <c r="EXK532" s="412"/>
      <c r="EXL532" s="412"/>
      <c r="EXM532" s="412"/>
      <c r="EXN532" s="413"/>
      <c r="EXO532" s="413"/>
      <c r="EXP532" s="413"/>
      <c r="EXQ532" s="413"/>
      <c r="EXR532" s="413"/>
      <c r="EXS532" s="413"/>
      <c r="EXT532" s="413"/>
      <c r="EXU532" s="413"/>
      <c r="EXV532" s="413"/>
      <c r="EXW532" s="413"/>
      <c r="EXX532" s="413"/>
      <c r="EXY532" s="413"/>
      <c r="EXZ532" s="413"/>
      <c r="EYA532" s="413"/>
      <c r="EYB532" s="413"/>
      <c r="EYC532" s="413"/>
      <c r="EYD532" s="413"/>
      <c r="EYE532" s="413"/>
      <c r="EYF532" s="413"/>
      <c r="EYG532" s="413"/>
      <c r="EYH532" s="413"/>
      <c r="EYI532" s="413"/>
      <c r="EYJ532" s="413"/>
      <c r="EYK532" s="413"/>
      <c r="EYL532" s="414"/>
      <c r="EYM532" s="414"/>
      <c r="EYN532" s="414"/>
      <c r="EYO532" s="414"/>
      <c r="EYP532" s="414"/>
      <c r="EYQ532" s="413"/>
      <c r="EYR532" s="413"/>
      <c r="EYS532" s="414"/>
      <c r="EYT532" s="414"/>
      <c r="EYU532" s="413"/>
      <c r="EYV532" s="413"/>
      <c r="EYW532" s="414"/>
      <c r="EYX532" s="414"/>
      <c r="EYY532" s="413"/>
      <c r="EYZ532" s="413"/>
      <c r="EZA532" s="413"/>
      <c r="EZB532" s="413"/>
      <c r="EZC532" s="413"/>
      <c r="EZD532" s="413"/>
      <c r="EZE532" s="413"/>
      <c r="EZF532" s="414"/>
      <c r="EZG532" s="414"/>
      <c r="EZH532" s="413"/>
      <c r="EZI532" s="413"/>
      <c r="EZJ532" s="414"/>
      <c r="EZK532" s="414"/>
      <c r="EZL532" s="413"/>
      <c r="EZM532" s="413"/>
      <c r="EZN532" s="413"/>
      <c r="EZO532" s="413"/>
      <c r="EZP532" s="413"/>
      <c r="EZQ532" s="407"/>
      <c r="EZR532" s="439"/>
      <c r="EZS532" s="413"/>
      <c r="EZT532" s="413"/>
      <c r="EZU532" s="413"/>
      <c r="EZV532" s="413"/>
      <c r="EZW532" s="413"/>
      <c r="EZX532" s="413"/>
      <c r="EZY532" s="413"/>
      <c r="EZZ532" s="412"/>
      <c r="FAA532" s="412"/>
      <c r="FAB532" s="412"/>
      <c r="FAC532" s="412"/>
      <c r="FAD532" s="412"/>
      <c r="FAE532" s="412"/>
      <c r="FAF532" s="412"/>
      <c r="FAG532" s="412"/>
      <c r="FAH532" s="412"/>
      <c r="FAI532" s="412"/>
      <c r="FAJ532" s="412"/>
      <c r="FAK532" s="412"/>
      <c r="FAL532" s="412"/>
      <c r="FAM532" s="412"/>
      <c r="FAN532" s="412"/>
      <c r="FAO532" s="412"/>
      <c r="FAP532" s="412"/>
      <c r="FAQ532" s="412"/>
      <c r="FAR532" s="412"/>
      <c r="FAS532" s="412"/>
      <c r="FAT532" s="412"/>
      <c r="FAU532" s="412"/>
      <c r="FAV532" s="412"/>
      <c r="FAW532" s="412"/>
      <c r="FAX532" s="412"/>
      <c r="FAY532" s="412"/>
      <c r="FAZ532" s="412"/>
      <c r="FBA532" s="412"/>
      <c r="FBB532" s="412"/>
      <c r="FBC532" s="412"/>
      <c r="FBD532" s="412"/>
      <c r="FBE532" s="412"/>
      <c r="FBF532" s="412"/>
      <c r="FBG532" s="412"/>
      <c r="FBH532" s="412"/>
      <c r="FBI532" s="412"/>
      <c r="FBJ532" s="412"/>
      <c r="FBK532" s="412"/>
      <c r="FBL532" s="412"/>
      <c r="FBM532" s="412"/>
      <c r="FBN532" s="412"/>
      <c r="FBO532" s="412"/>
      <c r="FBP532" s="412"/>
      <c r="FBQ532" s="412"/>
      <c r="FBR532" s="413"/>
      <c r="FBS532" s="413"/>
      <c r="FBT532" s="413"/>
      <c r="FBU532" s="413"/>
      <c r="FBV532" s="413"/>
      <c r="FBW532" s="413"/>
      <c r="FBX532" s="413"/>
      <c r="FBY532" s="413"/>
      <c r="FBZ532" s="413"/>
      <c r="FCA532" s="413"/>
      <c r="FCB532" s="413"/>
      <c r="FCC532" s="413"/>
      <c r="FCD532" s="413"/>
      <c r="FCE532" s="413"/>
      <c r="FCF532" s="413"/>
      <c r="FCG532" s="413"/>
      <c r="FCH532" s="413"/>
      <c r="FCI532" s="413"/>
      <c r="FCJ532" s="413"/>
      <c r="FCK532" s="413"/>
      <c r="FCL532" s="413"/>
      <c r="FCM532" s="413"/>
      <c r="FCN532" s="413"/>
      <c r="FCO532" s="413"/>
      <c r="FCP532" s="414"/>
      <c r="FCQ532" s="414"/>
      <c r="FCR532" s="414"/>
      <c r="FCS532" s="414"/>
      <c r="FCT532" s="414"/>
      <c r="FCU532" s="413"/>
      <c r="FCV532" s="413"/>
      <c r="FCW532" s="414"/>
      <c r="FCX532" s="414"/>
      <c r="FCY532" s="413"/>
      <c r="FCZ532" s="413"/>
      <c r="FDA532" s="414"/>
      <c r="FDB532" s="414"/>
      <c r="FDC532" s="413"/>
      <c r="FDD532" s="413"/>
      <c r="FDE532" s="413"/>
      <c r="FDF532" s="413"/>
      <c r="FDG532" s="413"/>
      <c r="FDH532" s="413"/>
      <c r="FDI532" s="413"/>
      <c r="FDJ532" s="414"/>
      <c r="FDK532" s="414"/>
      <c r="FDL532" s="413"/>
      <c r="FDM532" s="413"/>
      <c r="FDN532" s="414"/>
      <c r="FDO532" s="414"/>
      <c r="FDP532" s="413"/>
      <c r="FDQ532" s="413"/>
      <c r="FDR532" s="413"/>
      <c r="FDS532" s="413"/>
      <c r="FDT532" s="413"/>
      <c r="FDU532" s="407"/>
      <c r="FDV532" s="439"/>
      <c r="FDW532" s="413"/>
      <c r="FDX532" s="413"/>
      <c r="FDY532" s="413"/>
      <c r="FDZ532" s="413"/>
      <c r="FEA532" s="413"/>
      <c r="FEB532" s="413"/>
      <c r="FEC532" s="413"/>
      <c r="FED532" s="412"/>
      <c r="FEE532" s="412"/>
      <c r="FEF532" s="412"/>
      <c r="FEG532" s="412"/>
      <c r="FEH532" s="412"/>
      <c r="FEI532" s="412"/>
      <c r="FEJ532" s="412"/>
      <c r="FEK532" s="412"/>
      <c r="FEL532" s="412"/>
      <c r="FEM532" s="412"/>
      <c r="FEN532" s="412"/>
      <c r="FEO532" s="412"/>
      <c r="FEP532" s="412"/>
      <c r="FEQ532" s="412"/>
      <c r="FER532" s="412"/>
      <c r="FES532" s="412"/>
      <c r="FET532" s="412"/>
      <c r="FEU532" s="412"/>
      <c r="FEV532" s="412"/>
      <c r="FEW532" s="412"/>
      <c r="FEX532" s="412"/>
      <c r="FEY532" s="412"/>
      <c r="FEZ532" s="412"/>
      <c r="FFA532" s="412"/>
      <c r="FFB532" s="412"/>
      <c r="FFC532" s="412"/>
      <c r="FFD532" s="412"/>
      <c r="FFE532" s="412"/>
      <c r="FFF532" s="412"/>
      <c r="FFG532" s="412"/>
      <c r="FFH532" s="412"/>
      <c r="FFI532" s="412"/>
      <c r="FFJ532" s="412"/>
      <c r="FFK532" s="412"/>
      <c r="FFL532" s="412"/>
      <c r="FFM532" s="412"/>
      <c r="FFN532" s="412"/>
      <c r="FFO532" s="412"/>
      <c r="FFP532" s="412"/>
      <c r="FFQ532" s="412"/>
      <c r="FFR532" s="412"/>
      <c r="FFS532" s="412"/>
      <c r="FFT532" s="412"/>
      <c r="FFU532" s="412"/>
      <c r="FFV532" s="413"/>
      <c r="FFW532" s="413"/>
      <c r="FFX532" s="413"/>
      <c r="FFY532" s="413"/>
      <c r="FFZ532" s="413"/>
      <c r="FGA532" s="413"/>
      <c r="FGB532" s="413"/>
      <c r="FGC532" s="413"/>
      <c r="FGD532" s="413"/>
      <c r="FGE532" s="413"/>
      <c r="FGF532" s="413"/>
      <c r="FGG532" s="413"/>
      <c r="FGH532" s="413"/>
      <c r="FGI532" s="413"/>
      <c r="FGJ532" s="413"/>
      <c r="FGK532" s="413"/>
      <c r="FGL532" s="413"/>
      <c r="FGM532" s="413"/>
      <c r="FGN532" s="413"/>
      <c r="FGO532" s="413"/>
      <c r="FGP532" s="413"/>
      <c r="FGQ532" s="413"/>
      <c r="FGR532" s="413"/>
      <c r="FGS532" s="413"/>
      <c r="FGT532" s="414"/>
      <c r="FGU532" s="414"/>
      <c r="FGV532" s="414"/>
      <c r="FGW532" s="414"/>
      <c r="FGX532" s="414"/>
      <c r="FGY532" s="413"/>
      <c r="FGZ532" s="413"/>
      <c r="FHA532" s="414"/>
      <c r="FHB532" s="414"/>
      <c r="FHC532" s="413"/>
      <c r="FHD532" s="413"/>
      <c r="FHE532" s="414"/>
      <c r="FHF532" s="414"/>
      <c r="FHG532" s="413"/>
      <c r="FHH532" s="413"/>
      <c r="FHI532" s="413"/>
      <c r="FHJ532" s="413"/>
      <c r="FHK532" s="413"/>
      <c r="FHL532" s="413"/>
      <c r="FHM532" s="413"/>
      <c r="FHN532" s="414"/>
      <c r="FHO532" s="414"/>
      <c r="FHP532" s="413"/>
      <c r="FHQ532" s="413"/>
      <c r="FHR532" s="414"/>
      <c r="FHS532" s="414"/>
      <c r="FHT532" s="413"/>
      <c r="FHU532" s="413"/>
      <c r="FHV532" s="413"/>
      <c r="FHW532" s="413"/>
      <c r="FHX532" s="413"/>
      <c r="FHY532" s="407"/>
      <c r="FHZ532" s="439"/>
      <c r="FIA532" s="413"/>
      <c r="FIB532" s="413"/>
      <c r="FIC532" s="413"/>
      <c r="FID532" s="413"/>
      <c r="FIE532" s="413"/>
      <c r="FIF532" s="413"/>
      <c r="FIG532" s="413"/>
      <c r="FIH532" s="412"/>
      <c r="FII532" s="412"/>
      <c r="FIJ532" s="412"/>
      <c r="FIK532" s="412"/>
      <c r="FIL532" s="412"/>
      <c r="FIM532" s="412"/>
      <c r="FIN532" s="412"/>
      <c r="FIO532" s="412"/>
      <c r="FIP532" s="412"/>
      <c r="FIQ532" s="412"/>
      <c r="FIR532" s="412"/>
      <c r="FIS532" s="412"/>
      <c r="FIT532" s="412"/>
      <c r="FIU532" s="412"/>
      <c r="FIV532" s="412"/>
      <c r="FIW532" s="412"/>
      <c r="FIX532" s="412"/>
      <c r="FIY532" s="412"/>
      <c r="FIZ532" s="412"/>
      <c r="FJA532" s="412"/>
      <c r="FJB532" s="412"/>
      <c r="FJC532" s="412"/>
      <c r="FJD532" s="412"/>
      <c r="FJE532" s="412"/>
      <c r="FJF532" s="412"/>
      <c r="FJG532" s="412"/>
      <c r="FJH532" s="412"/>
      <c r="FJI532" s="412"/>
      <c r="FJJ532" s="412"/>
      <c r="FJK532" s="412"/>
      <c r="FJL532" s="412"/>
      <c r="FJM532" s="412"/>
      <c r="FJN532" s="412"/>
      <c r="FJO532" s="412"/>
      <c r="FJP532" s="412"/>
      <c r="FJQ532" s="412"/>
      <c r="FJR532" s="412"/>
      <c r="FJS532" s="412"/>
      <c r="FJT532" s="412"/>
      <c r="FJU532" s="412"/>
      <c r="FJV532" s="412"/>
      <c r="FJW532" s="412"/>
      <c r="FJX532" s="412"/>
      <c r="FJY532" s="412"/>
      <c r="FJZ532" s="413"/>
      <c r="FKA532" s="413"/>
      <c r="FKB532" s="413"/>
      <c r="FKC532" s="413"/>
      <c r="FKD532" s="413"/>
      <c r="FKE532" s="413"/>
      <c r="FKF532" s="413"/>
      <c r="FKG532" s="413"/>
      <c r="FKH532" s="413"/>
      <c r="FKI532" s="413"/>
      <c r="FKJ532" s="413"/>
      <c r="FKK532" s="413"/>
      <c r="FKL532" s="413"/>
      <c r="FKM532" s="413"/>
      <c r="FKN532" s="413"/>
      <c r="FKO532" s="413"/>
      <c r="FKP532" s="413"/>
      <c r="FKQ532" s="413"/>
      <c r="FKR532" s="413"/>
      <c r="FKS532" s="413"/>
      <c r="FKT532" s="413"/>
      <c r="FKU532" s="413"/>
      <c r="FKV532" s="413"/>
      <c r="FKW532" s="413"/>
      <c r="FKX532" s="414"/>
      <c r="FKY532" s="414"/>
      <c r="FKZ532" s="414"/>
      <c r="FLA532" s="414"/>
      <c r="FLB532" s="414"/>
      <c r="FLC532" s="413"/>
      <c r="FLD532" s="413"/>
      <c r="FLE532" s="414"/>
      <c r="FLF532" s="414"/>
      <c r="FLG532" s="413"/>
      <c r="FLH532" s="413"/>
      <c r="FLI532" s="414"/>
      <c r="FLJ532" s="414"/>
      <c r="FLK532" s="413"/>
      <c r="FLL532" s="413"/>
      <c r="FLM532" s="413"/>
      <c r="FLN532" s="413"/>
      <c r="FLO532" s="413"/>
      <c r="FLP532" s="413"/>
      <c r="FLQ532" s="413"/>
      <c r="FLR532" s="414"/>
      <c r="FLS532" s="414"/>
      <c r="FLT532" s="413"/>
      <c r="FLU532" s="413"/>
      <c r="FLV532" s="414"/>
      <c r="FLW532" s="414"/>
      <c r="FLX532" s="413"/>
      <c r="FLY532" s="413"/>
      <c r="FLZ532" s="413"/>
      <c r="FMA532" s="413"/>
      <c r="FMB532" s="413"/>
      <c r="FMC532" s="407"/>
      <c r="FMD532" s="439"/>
      <c r="FME532" s="413"/>
      <c r="FMF532" s="413"/>
      <c r="FMG532" s="413"/>
      <c r="FMH532" s="413"/>
      <c r="FMI532" s="413"/>
      <c r="FMJ532" s="413"/>
      <c r="FMK532" s="413"/>
      <c r="FML532" s="412"/>
      <c r="FMM532" s="412"/>
      <c r="FMN532" s="412"/>
      <c r="FMO532" s="412"/>
      <c r="FMP532" s="412"/>
      <c r="FMQ532" s="412"/>
      <c r="FMR532" s="412"/>
      <c r="FMS532" s="412"/>
      <c r="FMT532" s="412"/>
      <c r="FMU532" s="412"/>
      <c r="FMV532" s="412"/>
      <c r="FMW532" s="412"/>
      <c r="FMX532" s="412"/>
      <c r="FMY532" s="412"/>
      <c r="FMZ532" s="412"/>
      <c r="FNA532" s="412"/>
      <c r="FNB532" s="412"/>
      <c r="FNC532" s="412"/>
      <c r="FND532" s="412"/>
      <c r="FNE532" s="412"/>
      <c r="FNF532" s="412"/>
      <c r="FNG532" s="412"/>
      <c r="FNH532" s="412"/>
      <c r="FNI532" s="412"/>
      <c r="FNJ532" s="412"/>
      <c r="FNK532" s="412"/>
      <c r="FNL532" s="412"/>
      <c r="FNM532" s="412"/>
      <c r="FNN532" s="412"/>
      <c r="FNO532" s="412"/>
      <c r="FNP532" s="412"/>
      <c r="FNQ532" s="412"/>
      <c r="FNR532" s="412"/>
      <c r="FNS532" s="412"/>
      <c r="FNT532" s="412"/>
      <c r="FNU532" s="412"/>
      <c r="FNV532" s="412"/>
      <c r="FNW532" s="412"/>
      <c r="FNX532" s="412"/>
      <c r="FNY532" s="412"/>
      <c r="FNZ532" s="412"/>
      <c r="FOA532" s="412"/>
      <c r="FOB532" s="412"/>
      <c r="FOC532" s="412"/>
      <c r="FOD532" s="413"/>
      <c r="FOE532" s="413"/>
      <c r="FOF532" s="413"/>
      <c r="FOG532" s="413"/>
      <c r="FOH532" s="413"/>
      <c r="FOI532" s="413"/>
      <c r="FOJ532" s="413"/>
      <c r="FOK532" s="413"/>
      <c r="FOL532" s="413"/>
      <c r="FOM532" s="413"/>
      <c r="FON532" s="413"/>
      <c r="FOO532" s="413"/>
      <c r="FOP532" s="413"/>
      <c r="FOQ532" s="413"/>
      <c r="FOR532" s="413"/>
      <c r="FOS532" s="413"/>
      <c r="FOT532" s="413"/>
      <c r="FOU532" s="413"/>
      <c r="FOV532" s="413"/>
      <c r="FOW532" s="413"/>
      <c r="FOX532" s="413"/>
      <c r="FOY532" s="413"/>
      <c r="FOZ532" s="413"/>
      <c r="FPA532" s="413"/>
      <c r="FPB532" s="414"/>
      <c r="FPC532" s="414"/>
      <c r="FPD532" s="414"/>
      <c r="FPE532" s="414"/>
      <c r="FPF532" s="414"/>
      <c r="FPG532" s="413"/>
      <c r="FPH532" s="413"/>
      <c r="FPI532" s="414"/>
      <c r="FPJ532" s="414"/>
      <c r="FPK532" s="413"/>
      <c r="FPL532" s="413"/>
      <c r="FPM532" s="414"/>
      <c r="FPN532" s="414"/>
      <c r="FPO532" s="413"/>
      <c r="FPP532" s="413"/>
      <c r="FPQ532" s="413"/>
      <c r="FPR532" s="413"/>
      <c r="FPS532" s="413"/>
      <c r="FPT532" s="413"/>
      <c r="FPU532" s="413"/>
      <c r="FPV532" s="414"/>
      <c r="FPW532" s="414"/>
      <c r="FPX532" s="413"/>
      <c r="FPY532" s="413"/>
      <c r="FPZ532" s="414"/>
      <c r="FQA532" s="414"/>
      <c r="FQB532" s="413"/>
      <c r="FQC532" s="413"/>
      <c r="FQD532" s="413"/>
      <c r="FQE532" s="413"/>
      <c r="FQF532" s="413"/>
      <c r="FQG532" s="407"/>
      <c r="FQH532" s="439"/>
      <c r="FQI532" s="413"/>
      <c r="FQJ532" s="413"/>
      <c r="FQK532" s="413"/>
      <c r="FQL532" s="413"/>
      <c r="FQM532" s="413"/>
      <c r="FQN532" s="413"/>
      <c r="FQO532" s="413"/>
      <c r="FQP532" s="412"/>
      <c r="FQQ532" s="412"/>
      <c r="FQR532" s="412"/>
      <c r="FQS532" s="412"/>
      <c r="FQT532" s="412"/>
      <c r="FQU532" s="412"/>
      <c r="FQV532" s="412"/>
      <c r="FQW532" s="412"/>
      <c r="FQX532" s="412"/>
      <c r="FQY532" s="412"/>
      <c r="FQZ532" s="412"/>
      <c r="FRA532" s="412"/>
      <c r="FRB532" s="412"/>
      <c r="FRC532" s="412"/>
      <c r="FRD532" s="412"/>
      <c r="FRE532" s="412"/>
      <c r="FRF532" s="412"/>
      <c r="FRG532" s="412"/>
      <c r="FRH532" s="412"/>
      <c r="FRI532" s="412"/>
      <c r="FRJ532" s="412"/>
      <c r="FRK532" s="412"/>
      <c r="FRL532" s="412"/>
      <c r="FRM532" s="412"/>
      <c r="FRN532" s="412"/>
      <c r="FRO532" s="412"/>
      <c r="FRP532" s="412"/>
      <c r="FRQ532" s="412"/>
      <c r="FRR532" s="412"/>
      <c r="FRS532" s="412"/>
      <c r="FRT532" s="412"/>
      <c r="FRU532" s="412"/>
      <c r="FRV532" s="412"/>
      <c r="FRW532" s="412"/>
      <c r="FRX532" s="412"/>
      <c r="FRY532" s="412"/>
      <c r="FRZ532" s="412"/>
      <c r="FSA532" s="412"/>
      <c r="FSB532" s="412"/>
      <c r="FSC532" s="412"/>
      <c r="FSD532" s="412"/>
      <c r="FSE532" s="412"/>
      <c r="FSF532" s="412"/>
      <c r="FSG532" s="412"/>
      <c r="FSH532" s="413"/>
      <c r="FSI532" s="413"/>
      <c r="FSJ532" s="413"/>
      <c r="FSK532" s="413"/>
      <c r="FSL532" s="413"/>
      <c r="FSM532" s="413"/>
      <c r="FSN532" s="413"/>
      <c r="FSO532" s="413"/>
      <c r="FSP532" s="413"/>
      <c r="FSQ532" s="413"/>
      <c r="FSR532" s="413"/>
      <c r="FSS532" s="413"/>
      <c r="FST532" s="413"/>
      <c r="FSU532" s="413"/>
      <c r="FSV532" s="413"/>
      <c r="FSW532" s="413"/>
      <c r="FSX532" s="413"/>
      <c r="FSY532" s="413"/>
      <c r="FSZ532" s="413"/>
      <c r="FTA532" s="413"/>
      <c r="FTB532" s="413"/>
      <c r="FTC532" s="413"/>
      <c r="FTD532" s="413"/>
      <c r="FTE532" s="413"/>
      <c r="FTF532" s="414"/>
      <c r="FTG532" s="414"/>
      <c r="FTH532" s="414"/>
      <c r="FTI532" s="414"/>
      <c r="FTJ532" s="414"/>
      <c r="FTK532" s="413"/>
      <c r="FTL532" s="413"/>
      <c r="FTM532" s="414"/>
      <c r="FTN532" s="414"/>
      <c r="FTO532" s="413"/>
      <c r="FTP532" s="413"/>
      <c r="FTQ532" s="414"/>
      <c r="FTR532" s="414"/>
      <c r="FTS532" s="413"/>
      <c r="FTT532" s="413"/>
      <c r="FTU532" s="413"/>
      <c r="FTV532" s="413"/>
      <c r="FTW532" s="413"/>
      <c r="FTX532" s="413"/>
      <c r="FTY532" s="413"/>
      <c r="FTZ532" s="414"/>
      <c r="FUA532" s="414"/>
      <c r="FUB532" s="413"/>
      <c r="FUC532" s="413"/>
      <c r="FUD532" s="414"/>
      <c r="FUE532" s="414"/>
      <c r="FUF532" s="413"/>
      <c r="FUG532" s="413"/>
      <c r="FUH532" s="413"/>
      <c r="FUI532" s="413"/>
      <c r="FUJ532" s="413"/>
      <c r="FUK532" s="407"/>
      <c r="FUL532" s="439"/>
      <c r="FUM532" s="413"/>
      <c r="FUN532" s="413"/>
      <c r="FUO532" s="413"/>
      <c r="FUP532" s="413"/>
      <c r="FUQ532" s="413"/>
      <c r="FUR532" s="413"/>
      <c r="FUS532" s="413"/>
      <c r="FUT532" s="412"/>
      <c r="FUU532" s="412"/>
      <c r="FUV532" s="412"/>
      <c r="FUW532" s="412"/>
      <c r="FUX532" s="412"/>
      <c r="FUY532" s="412"/>
      <c r="FUZ532" s="412"/>
      <c r="FVA532" s="412"/>
      <c r="FVB532" s="412"/>
      <c r="FVC532" s="412"/>
      <c r="FVD532" s="412"/>
      <c r="FVE532" s="412"/>
      <c r="FVF532" s="412"/>
      <c r="FVG532" s="412"/>
      <c r="FVH532" s="412"/>
      <c r="FVI532" s="412"/>
      <c r="FVJ532" s="412"/>
      <c r="FVK532" s="412"/>
      <c r="FVL532" s="412"/>
      <c r="FVM532" s="412"/>
      <c r="FVN532" s="412"/>
      <c r="FVO532" s="412"/>
      <c r="FVP532" s="412"/>
      <c r="FVQ532" s="412"/>
      <c r="FVR532" s="412"/>
      <c r="FVS532" s="412"/>
      <c r="FVT532" s="412"/>
      <c r="FVU532" s="412"/>
      <c r="FVV532" s="412"/>
      <c r="FVW532" s="412"/>
      <c r="FVX532" s="412"/>
      <c r="FVY532" s="412"/>
      <c r="FVZ532" s="412"/>
      <c r="FWA532" s="412"/>
      <c r="FWB532" s="412"/>
      <c r="FWC532" s="412"/>
      <c r="FWD532" s="412"/>
      <c r="FWE532" s="412"/>
      <c r="FWF532" s="412"/>
      <c r="FWG532" s="412"/>
      <c r="FWH532" s="412"/>
      <c r="FWI532" s="412"/>
      <c r="FWJ532" s="412"/>
      <c r="FWK532" s="412"/>
      <c r="FWL532" s="413"/>
      <c r="FWM532" s="413"/>
      <c r="FWN532" s="413"/>
      <c r="FWO532" s="413"/>
      <c r="FWP532" s="413"/>
      <c r="FWQ532" s="413"/>
      <c r="FWR532" s="413"/>
      <c r="FWS532" s="413"/>
      <c r="FWT532" s="413"/>
      <c r="FWU532" s="413"/>
      <c r="FWV532" s="413"/>
      <c r="FWW532" s="413"/>
      <c r="FWX532" s="413"/>
      <c r="FWY532" s="413"/>
      <c r="FWZ532" s="413"/>
      <c r="FXA532" s="413"/>
      <c r="FXB532" s="413"/>
      <c r="FXC532" s="413"/>
      <c r="FXD532" s="413"/>
      <c r="FXE532" s="413"/>
      <c r="FXF532" s="413"/>
      <c r="FXG532" s="413"/>
      <c r="FXH532" s="413"/>
      <c r="FXI532" s="413"/>
      <c r="FXJ532" s="414"/>
      <c r="FXK532" s="414"/>
      <c r="FXL532" s="414"/>
      <c r="FXM532" s="414"/>
      <c r="FXN532" s="414"/>
      <c r="FXO532" s="413"/>
      <c r="FXP532" s="413"/>
      <c r="FXQ532" s="414"/>
      <c r="FXR532" s="414"/>
      <c r="FXS532" s="413"/>
      <c r="FXT532" s="413"/>
      <c r="FXU532" s="414"/>
      <c r="FXV532" s="414"/>
      <c r="FXW532" s="413"/>
      <c r="FXX532" s="413"/>
      <c r="FXY532" s="413"/>
      <c r="FXZ532" s="413"/>
      <c r="FYA532" s="413"/>
      <c r="FYB532" s="413"/>
      <c r="FYC532" s="413"/>
      <c r="FYD532" s="414"/>
      <c r="FYE532" s="414"/>
      <c r="FYF532" s="413"/>
      <c r="FYG532" s="413"/>
      <c r="FYH532" s="414"/>
      <c r="FYI532" s="414"/>
      <c r="FYJ532" s="413"/>
      <c r="FYK532" s="413"/>
      <c r="FYL532" s="413"/>
      <c r="FYM532" s="413"/>
      <c r="FYN532" s="413"/>
      <c r="FYO532" s="407"/>
      <c r="FYP532" s="439"/>
      <c r="FYQ532" s="413"/>
      <c r="FYR532" s="413"/>
      <c r="FYS532" s="413"/>
      <c r="FYT532" s="413"/>
      <c r="FYU532" s="413"/>
      <c r="FYV532" s="413"/>
      <c r="FYW532" s="413"/>
      <c r="FYX532" s="412"/>
      <c r="FYY532" s="412"/>
      <c r="FYZ532" s="412"/>
      <c r="FZA532" s="412"/>
      <c r="FZB532" s="412"/>
      <c r="FZC532" s="412"/>
      <c r="FZD532" s="412"/>
      <c r="FZE532" s="412"/>
      <c r="FZF532" s="412"/>
      <c r="FZG532" s="412"/>
      <c r="FZH532" s="412"/>
      <c r="FZI532" s="412"/>
      <c r="FZJ532" s="412"/>
      <c r="FZK532" s="412"/>
      <c r="FZL532" s="412"/>
      <c r="FZM532" s="412"/>
      <c r="FZN532" s="412"/>
      <c r="FZO532" s="412"/>
      <c r="FZP532" s="412"/>
      <c r="FZQ532" s="412"/>
      <c r="FZR532" s="412"/>
      <c r="FZS532" s="412"/>
      <c r="FZT532" s="412"/>
      <c r="FZU532" s="412"/>
      <c r="FZV532" s="412"/>
      <c r="FZW532" s="412"/>
      <c r="FZX532" s="412"/>
      <c r="FZY532" s="412"/>
      <c r="FZZ532" s="412"/>
      <c r="GAA532" s="412"/>
      <c r="GAB532" s="412"/>
      <c r="GAC532" s="412"/>
      <c r="GAD532" s="412"/>
      <c r="GAE532" s="412"/>
      <c r="GAF532" s="412"/>
      <c r="GAG532" s="412"/>
      <c r="GAH532" s="412"/>
      <c r="GAI532" s="412"/>
      <c r="GAJ532" s="412"/>
      <c r="GAK532" s="412"/>
      <c r="GAL532" s="412"/>
      <c r="GAM532" s="412"/>
      <c r="GAN532" s="412"/>
      <c r="GAO532" s="412"/>
      <c r="GAP532" s="413"/>
      <c r="GAQ532" s="413"/>
      <c r="GAR532" s="413"/>
      <c r="GAS532" s="413"/>
      <c r="GAT532" s="413"/>
      <c r="GAU532" s="413"/>
      <c r="GAV532" s="413"/>
      <c r="GAW532" s="413"/>
      <c r="GAX532" s="413"/>
      <c r="GAY532" s="413"/>
      <c r="GAZ532" s="413"/>
      <c r="GBA532" s="413"/>
      <c r="GBB532" s="413"/>
      <c r="GBC532" s="413"/>
      <c r="GBD532" s="413"/>
      <c r="GBE532" s="413"/>
      <c r="GBF532" s="413"/>
      <c r="GBG532" s="413"/>
      <c r="GBH532" s="413"/>
      <c r="GBI532" s="413"/>
      <c r="GBJ532" s="413"/>
      <c r="GBK532" s="413"/>
      <c r="GBL532" s="413"/>
      <c r="GBM532" s="413"/>
      <c r="GBN532" s="414"/>
      <c r="GBO532" s="414"/>
      <c r="GBP532" s="414"/>
      <c r="GBQ532" s="414"/>
      <c r="GBR532" s="414"/>
      <c r="GBS532" s="413"/>
      <c r="GBT532" s="413"/>
      <c r="GBU532" s="414"/>
      <c r="GBV532" s="414"/>
      <c r="GBW532" s="413"/>
      <c r="GBX532" s="413"/>
      <c r="GBY532" s="414"/>
      <c r="GBZ532" s="414"/>
      <c r="GCA532" s="413"/>
      <c r="GCB532" s="413"/>
      <c r="GCC532" s="413"/>
      <c r="GCD532" s="413"/>
      <c r="GCE532" s="413"/>
      <c r="GCF532" s="413"/>
      <c r="GCG532" s="413"/>
      <c r="GCH532" s="414"/>
      <c r="GCI532" s="414"/>
      <c r="GCJ532" s="413"/>
      <c r="GCK532" s="413"/>
      <c r="GCL532" s="414"/>
      <c r="GCM532" s="414"/>
      <c r="GCN532" s="413"/>
      <c r="GCO532" s="413"/>
      <c r="GCP532" s="413"/>
      <c r="GCQ532" s="413"/>
      <c r="GCR532" s="413"/>
      <c r="GCS532" s="407"/>
      <c r="GCT532" s="439"/>
      <c r="GCU532" s="413"/>
      <c r="GCV532" s="413"/>
      <c r="GCW532" s="413"/>
      <c r="GCX532" s="413"/>
      <c r="GCY532" s="413"/>
      <c r="GCZ532" s="413"/>
      <c r="GDA532" s="413"/>
      <c r="GDB532" s="412"/>
      <c r="GDC532" s="412"/>
      <c r="GDD532" s="412"/>
      <c r="GDE532" s="412"/>
      <c r="GDF532" s="412"/>
      <c r="GDG532" s="412"/>
      <c r="GDH532" s="412"/>
      <c r="GDI532" s="412"/>
      <c r="GDJ532" s="412"/>
      <c r="GDK532" s="412"/>
      <c r="GDL532" s="412"/>
      <c r="GDM532" s="412"/>
      <c r="GDN532" s="412"/>
      <c r="GDO532" s="412"/>
      <c r="GDP532" s="412"/>
      <c r="GDQ532" s="412"/>
      <c r="GDR532" s="412"/>
      <c r="GDS532" s="412"/>
      <c r="GDT532" s="412"/>
      <c r="GDU532" s="412"/>
      <c r="GDV532" s="412"/>
      <c r="GDW532" s="412"/>
      <c r="GDX532" s="412"/>
      <c r="GDY532" s="412"/>
      <c r="GDZ532" s="412"/>
      <c r="GEA532" s="412"/>
      <c r="GEB532" s="412"/>
      <c r="GEC532" s="412"/>
      <c r="GED532" s="412"/>
      <c r="GEE532" s="412"/>
      <c r="GEF532" s="412"/>
      <c r="GEG532" s="412"/>
      <c r="GEH532" s="412"/>
      <c r="GEI532" s="412"/>
      <c r="GEJ532" s="412"/>
      <c r="GEK532" s="412"/>
      <c r="GEL532" s="412"/>
      <c r="GEM532" s="412"/>
      <c r="GEN532" s="412"/>
      <c r="GEO532" s="412"/>
      <c r="GEP532" s="412"/>
      <c r="GEQ532" s="412"/>
      <c r="GER532" s="412"/>
      <c r="GES532" s="412"/>
      <c r="GET532" s="413"/>
      <c r="GEU532" s="413"/>
      <c r="GEV532" s="413"/>
      <c r="GEW532" s="413"/>
      <c r="GEX532" s="413"/>
      <c r="GEY532" s="413"/>
      <c r="GEZ532" s="413"/>
      <c r="GFA532" s="413"/>
      <c r="GFB532" s="413"/>
      <c r="GFC532" s="413"/>
      <c r="GFD532" s="413"/>
      <c r="GFE532" s="413"/>
      <c r="GFF532" s="413"/>
      <c r="GFG532" s="413"/>
      <c r="GFH532" s="413"/>
      <c r="GFI532" s="413"/>
      <c r="GFJ532" s="413"/>
      <c r="GFK532" s="413"/>
      <c r="GFL532" s="413"/>
      <c r="GFM532" s="413"/>
      <c r="GFN532" s="413"/>
      <c r="GFO532" s="413"/>
      <c r="GFP532" s="413"/>
      <c r="GFQ532" s="413"/>
      <c r="GFR532" s="414"/>
      <c r="GFS532" s="414"/>
      <c r="GFT532" s="414"/>
      <c r="GFU532" s="414"/>
      <c r="GFV532" s="414"/>
      <c r="GFW532" s="413"/>
      <c r="GFX532" s="413"/>
      <c r="GFY532" s="414"/>
      <c r="GFZ532" s="414"/>
      <c r="GGA532" s="413"/>
      <c r="GGB532" s="413"/>
      <c r="GGC532" s="414"/>
      <c r="GGD532" s="414"/>
      <c r="GGE532" s="413"/>
      <c r="GGF532" s="413"/>
      <c r="GGG532" s="413"/>
      <c r="GGH532" s="413"/>
      <c r="GGI532" s="413"/>
      <c r="GGJ532" s="413"/>
      <c r="GGK532" s="413"/>
      <c r="GGL532" s="414"/>
      <c r="GGM532" s="414"/>
      <c r="GGN532" s="413"/>
      <c r="GGO532" s="413"/>
      <c r="GGP532" s="414"/>
      <c r="GGQ532" s="414"/>
      <c r="GGR532" s="413"/>
      <c r="GGS532" s="413"/>
      <c r="GGT532" s="413"/>
      <c r="GGU532" s="413"/>
      <c r="GGV532" s="413"/>
      <c r="GGW532" s="407"/>
      <c r="GGX532" s="439"/>
      <c r="GGY532" s="413"/>
      <c r="GGZ532" s="413"/>
      <c r="GHA532" s="413"/>
      <c r="GHB532" s="413"/>
      <c r="GHC532" s="413"/>
      <c r="GHD532" s="413"/>
      <c r="GHE532" s="413"/>
      <c r="GHF532" s="412"/>
      <c r="GHG532" s="412"/>
      <c r="GHH532" s="412"/>
      <c r="GHI532" s="412"/>
      <c r="GHJ532" s="412"/>
      <c r="GHK532" s="412"/>
      <c r="GHL532" s="412"/>
      <c r="GHM532" s="412"/>
      <c r="GHN532" s="412"/>
      <c r="GHO532" s="412"/>
      <c r="GHP532" s="412"/>
      <c r="GHQ532" s="412"/>
      <c r="GHR532" s="412"/>
      <c r="GHS532" s="412"/>
      <c r="GHT532" s="412"/>
      <c r="GHU532" s="412"/>
      <c r="GHV532" s="412"/>
      <c r="GHW532" s="412"/>
      <c r="GHX532" s="412"/>
      <c r="GHY532" s="412"/>
      <c r="GHZ532" s="412"/>
      <c r="GIA532" s="412"/>
      <c r="GIB532" s="412"/>
      <c r="GIC532" s="412"/>
      <c r="GID532" s="412"/>
      <c r="GIE532" s="412"/>
      <c r="GIF532" s="412"/>
      <c r="GIG532" s="412"/>
      <c r="GIH532" s="412"/>
      <c r="GII532" s="412"/>
      <c r="GIJ532" s="412"/>
      <c r="GIK532" s="412"/>
      <c r="GIL532" s="412"/>
      <c r="GIM532" s="412"/>
      <c r="GIN532" s="412"/>
      <c r="GIO532" s="412"/>
      <c r="GIP532" s="412"/>
      <c r="GIQ532" s="412"/>
      <c r="GIR532" s="412"/>
      <c r="GIS532" s="412"/>
      <c r="GIT532" s="412"/>
      <c r="GIU532" s="412"/>
      <c r="GIV532" s="412"/>
      <c r="GIW532" s="412"/>
      <c r="GIX532" s="413"/>
      <c r="GIY532" s="413"/>
      <c r="GIZ532" s="413"/>
      <c r="GJA532" s="413"/>
      <c r="GJB532" s="413"/>
      <c r="GJC532" s="413"/>
      <c r="GJD532" s="413"/>
      <c r="GJE532" s="413"/>
      <c r="GJF532" s="413"/>
      <c r="GJG532" s="413"/>
      <c r="GJH532" s="413"/>
      <c r="GJI532" s="413"/>
      <c r="GJJ532" s="413"/>
      <c r="GJK532" s="413"/>
      <c r="GJL532" s="413"/>
      <c r="GJM532" s="413"/>
      <c r="GJN532" s="413"/>
      <c r="GJO532" s="413"/>
      <c r="GJP532" s="413"/>
      <c r="GJQ532" s="413"/>
      <c r="GJR532" s="413"/>
      <c r="GJS532" s="413"/>
      <c r="GJT532" s="413"/>
      <c r="GJU532" s="413"/>
      <c r="GJV532" s="414"/>
      <c r="GJW532" s="414"/>
      <c r="GJX532" s="414"/>
      <c r="GJY532" s="414"/>
      <c r="GJZ532" s="414"/>
      <c r="GKA532" s="413"/>
      <c r="GKB532" s="413"/>
      <c r="GKC532" s="414"/>
      <c r="GKD532" s="414"/>
      <c r="GKE532" s="413"/>
      <c r="GKF532" s="413"/>
      <c r="GKG532" s="414"/>
      <c r="GKH532" s="414"/>
      <c r="GKI532" s="413"/>
      <c r="GKJ532" s="413"/>
      <c r="GKK532" s="413"/>
      <c r="GKL532" s="413"/>
      <c r="GKM532" s="413"/>
      <c r="GKN532" s="413"/>
      <c r="GKO532" s="413"/>
      <c r="GKP532" s="414"/>
      <c r="GKQ532" s="414"/>
      <c r="GKR532" s="413"/>
      <c r="GKS532" s="413"/>
      <c r="GKT532" s="414"/>
      <c r="GKU532" s="414"/>
      <c r="GKV532" s="413"/>
      <c r="GKW532" s="413"/>
      <c r="GKX532" s="413"/>
      <c r="GKY532" s="413"/>
      <c r="GKZ532" s="413"/>
      <c r="GLA532" s="407"/>
      <c r="GLB532" s="439"/>
      <c r="GLC532" s="413"/>
      <c r="GLD532" s="413"/>
      <c r="GLE532" s="413"/>
      <c r="GLF532" s="413"/>
      <c r="GLG532" s="413"/>
      <c r="GLH532" s="413"/>
      <c r="GLI532" s="413"/>
      <c r="GLJ532" s="412"/>
      <c r="GLK532" s="412"/>
      <c r="GLL532" s="412"/>
      <c r="GLM532" s="412"/>
      <c r="GLN532" s="412"/>
      <c r="GLO532" s="412"/>
      <c r="GLP532" s="412"/>
      <c r="GLQ532" s="412"/>
      <c r="GLR532" s="412"/>
      <c r="GLS532" s="412"/>
      <c r="GLT532" s="412"/>
      <c r="GLU532" s="412"/>
      <c r="GLV532" s="412"/>
      <c r="GLW532" s="412"/>
      <c r="GLX532" s="412"/>
      <c r="GLY532" s="412"/>
      <c r="GLZ532" s="412"/>
      <c r="GMA532" s="412"/>
      <c r="GMB532" s="412"/>
      <c r="GMC532" s="412"/>
      <c r="GMD532" s="412"/>
      <c r="GME532" s="412"/>
      <c r="GMF532" s="412"/>
      <c r="GMG532" s="412"/>
      <c r="GMH532" s="412"/>
      <c r="GMI532" s="412"/>
      <c r="GMJ532" s="412"/>
      <c r="GMK532" s="412"/>
      <c r="GML532" s="412"/>
      <c r="GMM532" s="412"/>
      <c r="GMN532" s="412"/>
      <c r="GMO532" s="412"/>
      <c r="GMP532" s="412"/>
      <c r="GMQ532" s="412"/>
      <c r="GMR532" s="412"/>
      <c r="GMS532" s="412"/>
      <c r="GMT532" s="412"/>
      <c r="GMU532" s="412"/>
      <c r="GMV532" s="412"/>
      <c r="GMW532" s="412"/>
      <c r="GMX532" s="412"/>
      <c r="GMY532" s="412"/>
      <c r="GMZ532" s="412"/>
      <c r="GNA532" s="412"/>
      <c r="GNB532" s="413"/>
      <c r="GNC532" s="413"/>
      <c r="GND532" s="413"/>
      <c r="GNE532" s="413"/>
      <c r="GNF532" s="413"/>
      <c r="GNG532" s="413"/>
      <c r="GNH532" s="413"/>
      <c r="GNI532" s="413"/>
      <c r="GNJ532" s="413"/>
      <c r="GNK532" s="413"/>
      <c r="GNL532" s="413"/>
      <c r="GNM532" s="413"/>
      <c r="GNN532" s="413"/>
      <c r="GNO532" s="413"/>
      <c r="GNP532" s="413"/>
      <c r="GNQ532" s="413"/>
      <c r="GNR532" s="413"/>
      <c r="GNS532" s="413"/>
      <c r="GNT532" s="413"/>
      <c r="GNU532" s="413"/>
      <c r="GNV532" s="413"/>
      <c r="GNW532" s="413"/>
      <c r="GNX532" s="413"/>
      <c r="GNY532" s="413"/>
      <c r="GNZ532" s="414"/>
      <c r="GOA532" s="414"/>
      <c r="GOB532" s="414"/>
      <c r="GOC532" s="414"/>
      <c r="GOD532" s="414"/>
      <c r="GOE532" s="413"/>
      <c r="GOF532" s="413"/>
      <c r="GOG532" s="414"/>
      <c r="GOH532" s="414"/>
      <c r="GOI532" s="413"/>
      <c r="GOJ532" s="413"/>
      <c r="GOK532" s="414"/>
      <c r="GOL532" s="414"/>
      <c r="GOM532" s="413"/>
      <c r="GON532" s="413"/>
      <c r="GOO532" s="413"/>
      <c r="GOP532" s="413"/>
      <c r="GOQ532" s="413"/>
      <c r="GOR532" s="413"/>
      <c r="GOS532" s="413"/>
      <c r="GOT532" s="414"/>
      <c r="GOU532" s="414"/>
      <c r="GOV532" s="413"/>
      <c r="GOW532" s="413"/>
      <c r="GOX532" s="414"/>
      <c r="GOY532" s="414"/>
      <c r="GOZ532" s="413"/>
      <c r="GPA532" s="413"/>
      <c r="GPB532" s="413"/>
      <c r="GPC532" s="413"/>
      <c r="GPD532" s="413"/>
      <c r="GPE532" s="407"/>
      <c r="GPF532" s="439"/>
      <c r="GPG532" s="413"/>
      <c r="GPH532" s="413"/>
      <c r="GPI532" s="413"/>
      <c r="GPJ532" s="413"/>
      <c r="GPK532" s="413"/>
      <c r="GPL532" s="413"/>
      <c r="GPM532" s="413"/>
      <c r="GPN532" s="412"/>
      <c r="GPO532" s="412"/>
      <c r="GPP532" s="412"/>
      <c r="GPQ532" s="412"/>
      <c r="GPR532" s="412"/>
      <c r="GPS532" s="412"/>
      <c r="GPT532" s="412"/>
      <c r="GPU532" s="412"/>
      <c r="GPV532" s="412"/>
      <c r="GPW532" s="412"/>
      <c r="GPX532" s="412"/>
      <c r="GPY532" s="412"/>
      <c r="GPZ532" s="412"/>
      <c r="GQA532" s="412"/>
      <c r="GQB532" s="412"/>
      <c r="GQC532" s="412"/>
      <c r="GQD532" s="412"/>
      <c r="GQE532" s="412"/>
      <c r="GQF532" s="412"/>
      <c r="GQG532" s="412"/>
      <c r="GQH532" s="412"/>
      <c r="GQI532" s="412"/>
      <c r="GQJ532" s="412"/>
      <c r="GQK532" s="412"/>
      <c r="GQL532" s="412"/>
      <c r="GQM532" s="412"/>
      <c r="GQN532" s="412"/>
      <c r="GQO532" s="412"/>
      <c r="GQP532" s="412"/>
      <c r="GQQ532" s="412"/>
      <c r="GQR532" s="412"/>
      <c r="GQS532" s="412"/>
      <c r="GQT532" s="412"/>
      <c r="GQU532" s="412"/>
      <c r="GQV532" s="412"/>
      <c r="GQW532" s="412"/>
      <c r="GQX532" s="412"/>
      <c r="GQY532" s="412"/>
      <c r="GQZ532" s="412"/>
      <c r="GRA532" s="412"/>
      <c r="GRB532" s="412"/>
      <c r="GRC532" s="412"/>
      <c r="GRD532" s="412"/>
      <c r="GRE532" s="412"/>
      <c r="GRF532" s="413"/>
      <c r="GRG532" s="413"/>
      <c r="GRH532" s="413"/>
      <c r="GRI532" s="413"/>
      <c r="GRJ532" s="413"/>
      <c r="GRK532" s="413"/>
      <c r="GRL532" s="413"/>
      <c r="GRM532" s="413"/>
      <c r="GRN532" s="413"/>
      <c r="GRO532" s="413"/>
      <c r="GRP532" s="413"/>
      <c r="GRQ532" s="413"/>
      <c r="GRR532" s="413"/>
      <c r="GRS532" s="413"/>
      <c r="GRT532" s="413"/>
      <c r="GRU532" s="413"/>
      <c r="GRV532" s="413"/>
      <c r="GRW532" s="413"/>
      <c r="GRX532" s="413"/>
      <c r="GRY532" s="413"/>
      <c r="GRZ532" s="413"/>
      <c r="GSA532" s="413"/>
      <c r="GSB532" s="413"/>
      <c r="GSC532" s="413"/>
      <c r="GSD532" s="414"/>
      <c r="GSE532" s="414"/>
      <c r="GSF532" s="414"/>
      <c r="GSG532" s="414"/>
      <c r="GSH532" s="414"/>
      <c r="GSI532" s="413"/>
      <c r="GSJ532" s="413"/>
      <c r="GSK532" s="414"/>
      <c r="GSL532" s="414"/>
      <c r="GSM532" s="413"/>
      <c r="GSN532" s="413"/>
      <c r="GSO532" s="414"/>
      <c r="GSP532" s="414"/>
      <c r="GSQ532" s="413"/>
      <c r="GSR532" s="413"/>
      <c r="GSS532" s="413"/>
      <c r="GST532" s="413"/>
      <c r="GSU532" s="413"/>
      <c r="GSV532" s="413"/>
      <c r="GSW532" s="413"/>
      <c r="GSX532" s="414"/>
      <c r="GSY532" s="414"/>
      <c r="GSZ532" s="413"/>
      <c r="GTA532" s="413"/>
      <c r="GTB532" s="414"/>
      <c r="GTC532" s="414"/>
      <c r="GTD532" s="413"/>
      <c r="GTE532" s="413"/>
      <c r="GTF532" s="413"/>
      <c r="GTG532" s="413"/>
      <c r="GTH532" s="413"/>
      <c r="GTI532" s="407"/>
      <c r="GTJ532" s="439"/>
      <c r="GTK532" s="413"/>
      <c r="GTL532" s="413"/>
      <c r="GTM532" s="413"/>
      <c r="GTN532" s="413"/>
      <c r="GTO532" s="413"/>
      <c r="GTP532" s="413"/>
      <c r="GTQ532" s="413"/>
      <c r="GTR532" s="412"/>
      <c r="GTS532" s="412"/>
      <c r="GTT532" s="412"/>
      <c r="GTU532" s="412"/>
      <c r="GTV532" s="412"/>
      <c r="GTW532" s="412"/>
      <c r="GTX532" s="412"/>
      <c r="GTY532" s="412"/>
      <c r="GTZ532" s="412"/>
      <c r="GUA532" s="412"/>
      <c r="GUB532" s="412"/>
      <c r="GUC532" s="412"/>
      <c r="GUD532" s="412"/>
      <c r="GUE532" s="412"/>
      <c r="GUF532" s="412"/>
      <c r="GUG532" s="412"/>
      <c r="GUH532" s="412"/>
      <c r="GUI532" s="412"/>
      <c r="GUJ532" s="412"/>
      <c r="GUK532" s="412"/>
      <c r="GUL532" s="412"/>
      <c r="GUM532" s="412"/>
      <c r="GUN532" s="412"/>
      <c r="GUO532" s="412"/>
      <c r="GUP532" s="412"/>
      <c r="GUQ532" s="412"/>
      <c r="GUR532" s="412"/>
      <c r="GUS532" s="412"/>
      <c r="GUT532" s="412"/>
      <c r="GUU532" s="412"/>
      <c r="GUV532" s="412"/>
      <c r="GUW532" s="412"/>
      <c r="GUX532" s="412"/>
      <c r="GUY532" s="412"/>
      <c r="GUZ532" s="412"/>
      <c r="GVA532" s="412"/>
      <c r="GVB532" s="412"/>
      <c r="GVC532" s="412"/>
      <c r="GVD532" s="412"/>
      <c r="GVE532" s="412"/>
      <c r="GVF532" s="412"/>
      <c r="GVG532" s="412"/>
      <c r="GVH532" s="412"/>
      <c r="GVI532" s="412"/>
      <c r="GVJ532" s="413"/>
      <c r="GVK532" s="413"/>
      <c r="GVL532" s="413"/>
      <c r="GVM532" s="413"/>
      <c r="GVN532" s="413"/>
      <c r="GVO532" s="413"/>
      <c r="GVP532" s="413"/>
      <c r="GVQ532" s="413"/>
      <c r="GVR532" s="413"/>
      <c r="GVS532" s="413"/>
      <c r="GVT532" s="413"/>
      <c r="GVU532" s="413"/>
      <c r="GVV532" s="413"/>
      <c r="GVW532" s="413"/>
      <c r="GVX532" s="413"/>
      <c r="GVY532" s="413"/>
      <c r="GVZ532" s="413"/>
      <c r="GWA532" s="413"/>
      <c r="GWB532" s="413"/>
      <c r="GWC532" s="413"/>
      <c r="GWD532" s="413"/>
      <c r="GWE532" s="413"/>
      <c r="GWF532" s="413"/>
      <c r="GWG532" s="413"/>
      <c r="GWH532" s="414"/>
      <c r="GWI532" s="414"/>
      <c r="GWJ532" s="414"/>
      <c r="GWK532" s="414"/>
      <c r="GWL532" s="414"/>
      <c r="GWM532" s="413"/>
      <c r="GWN532" s="413"/>
      <c r="GWO532" s="414"/>
      <c r="GWP532" s="414"/>
      <c r="GWQ532" s="413"/>
      <c r="GWR532" s="413"/>
      <c r="GWS532" s="414"/>
      <c r="GWT532" s="414"/>
      <c r="GWU532" s="413"/>
      <c r="GWV532" s="413"/>
      <c r="GWW532" s="413"/>
      <c r="GWX532" s="413"/>
      <c r="GWY532" s="413"/>
      <c r="GWZ532" s="413"/>
      <c r="GXA532" s="413"/>
      <c r="GXB532" s="414"/>
      <c r="GXC532" s="414"/>
      <c r="GXD532" s="413"/>
      <c r="GXE532" s="413"/>
      <c r="GXF532" s="414"/>
      <c r="GXG532" s="414"/>
      <c r="GXH532" s="413"/>
      <c r="GXI532" s="413"/>
      <c r="GXJ532" s="413"/>
      <c r="GXK532" s="413"/>
      <c r="GXL532" s="413"/>
      <c r="GXM532" s="407"/>
      <c r="GXN532" s="439"/>
      <c r="GXO532" s="413"/>
      <c r="GXP532" s="413"/>
      <c r="GXQ532" s="413"/>
      <c r="GXR532" s="413"/>
      <c r="GXS532" s="413"/>
      <c r="GXT532" s="413"/>
      <c r="GXU532" s="413"/>
      <c r="GXV532" s="412"/>
      <c r="GXW532" s="412"/>
      <c r="GXX532" s="412"/>
      <c r="GXY532" s="412"/>
      <c r="GXZ532" s="412"/>
      <c r="GYA532" s="412"/>
      <c r="GYB532" s="412"/>
      <c r="GYC532" s="412"/>
      <c r="GYD532" s="412"/>
      <c r="GYE532" s="412"/>
      <c r="GYF532" s="412"/>
      <c r="GYG532" s="412"/>
      <c r="GYH532" s="412"/>
      <c r="GYI532" s="412"/>
      <c r="GYJ532" s="412"/>
      <c r="GYK532" s="412"/>
      <c r="GYL532" s="412"/>
      <c r="GYM532" s="412"/>
      <c r="GYN532" s="412"/>
      <c r="GYO532" s="412"/>
      <c r="GYP532" s="412"/>
      <c r="GYQ532" s="412"/>
      <c r="GYR532" s="412"/>
      <c r="GYS532" s="412"/>
      <c r="GYT532" s="412"/>
      <c r="GYU532" s="412"/>
      <c r="GYV532" s="412"/>
      <c r="GYW532" s="412"/>
      <c r="GYX532" s="412"/>
      <c r="GYY532" s="412"/>
      <c r="GYZ532" s="412"/>
      <c r="GZA532" s="412"/>
      <c r="GZB532" s="412"/>
      <c r="GZC532" s="412"/>
      <c r="GZD532" s="412"/>
      <c r="GZE532" s="412"/>
      <c r="GZF532" s="412"/>
      <c r="GZG532" s="412"/>
      <c r="GZH532" s="412"/>
      <c r="GZI532" s="412"/>
      <c r="GZJ532" s="412"/>
      <c r="GZK532" s="412"/>
      <c r="GZL532" s="412"/>
      <c r="GZM532" s="412"/>
      <c r="GZN532" s="413"/>
      <c r="GZO532" s="413"/>
      <c r="GZP532" s="413"/>
      <c r="GZQ532" s="413"/>
      <c r="GZR532" s="413"/>
      <c r="GZS532" s="413"/>
      <c r="GZT532" s="413"/>
      <c r="GZU532" s="413"/>
      <c r="GZV532" s="413"/>
      <c r="GZW532" s="413"/>
      <c r="GZX532" s="413"/>
      <c r="GZY532" s="413"/>
      <c r="GZZ532" s="413"/>
      <c r="HAA532" s="413"/>
      <c r="HAB532" s="413"/>
      <c r="HAC532" s="413"/>
      <c r="HAD532" s="413"/>
      <c r="HAE532" s="413"/>
      <c r="HAF532" s="413"/>
      <c r="HAG532" s="413"/>
      <c r="HAH532" s="413"/>
      <c r="HAI532" s="413"/>
      <c r="HAJ532" s="413"/>
      <c r="HAK532" s="413"/>
      <c r="HAL532" s="414"/>
      <c r="HAM532" s="414"/>
      <c r="HAN532" s="414"/>
      <c r="HAO532" s="414"/>
      <c r="HAP532" s="414"/>
      <c r="HAQ532" s="413"/>
      <c r="HAR532" s="413"/>
      <c r="HAS532" s="414"/>
      <c r="HAT532" s="414"/>
      <c r="HAU532" s="413"/>
      <c r="HAV532" s="413"/>
      <c r="HAW532" s="414"/>
      <c r="HAX532" s="414"/>
      <c r="HAY532" s="413"/>
      <c r="HAZ532" s="413"/>
      <c r="HBA532" s="413"/>
      <c r="HBB532" s="413"/>
      <c r="HBC532" s="413"/>
      <c r="HBD532" s="413"/>
      <c r="HBE532" s="413"/>
      <c r="HBF532" s="414"/>
      <c r="HBG532" s="414"/>
      <c r="HBH532" s="413"/>
      <c r="HBI532" s="413"/>
      <c r="HBJ532" s="414"/>
      <c r="HBK532" s="414"/>
      <c r="HBL532" s="413"/>
      <c r="HBM532" s="413"/>
      <c r="HBN532" s="413"/>
      <c r="HBO532" s="413"/>
      <c r="HBP532" s="413"/>
      <c r="HBQ532" s="407"/>
      <c r="HBR532" s="439"/>
      <c r="HBS532" s="413"/>
      <c r="HBT532" s="413"/>
      <c r="HBU532" s="413"/>
      <c r="HBV532" s="413"/>
      <c r="HBW532" s="413"/>
      <c r="HBX532" s="413"/>
      <c r="HBY532" s="413"/>
      <c r="HBZ532" s="412"/>
      <c r="HCA532" s="412"/>
      <c r="HCB532" s="412"/>
      <c r="HCC532" s="412"/>
      <c r="HCD532" s="412"/>
      <c r="HCE532" s="412"/>
      <c r="HCF532" s="412"/>
      <c r="HCG532" s="412"/>
      <c r="HCH532" s="412"/>
      <c r="HCI532" s="412"/>
      <c r="HCJ532" s="412"/>
      <c r="HCK532" s="412"/>
      <c r="HCL532" s="412"/>
      <c r="HCM532" s="412"/>
      <c r="HCN532" s="412"/>
      <c r="HCO532" s="412"/>
      <c r="HCP532" s="412"/>
      <c r="HCQ532" s="412"/>
      <c r="HCR532" s="412"/>
      <c r="HCS532" s="412"/>
      <c r="HCT532" s="412"/>
      <c r="HCU532" s="412"/>
      <c r="HCV532" s="412"/>
      <c r="HCW532" s="412"/>
      <c r="HCX532" s="412"/>
      <c r="HCY532" s="412"/>
      <c r="HCZ532" s="412"/>
      <c r="HDA532" s="412"/>
      <c r="HDB532" s="412"/>
      <c r="HDC532" s="412"/>
      <c r="HDD532" s="412"/>
      <c r="HDE532" s="412"/>
      <c r="HDF532" s="412"/>
      <c r="HDG532" s="412"/>
      <c r="HDH532" s="412"/>
      <c r="HDI532" s="412"/>
      <c r="HDJ532" s="412"/>
      <c r="HDK532" s="412"/>
      <c r="HDL532" s="412"/>
      <c r="HDM532" s="412"/>
      <c r="HDN532" s="412"/>
      <c r="HDO532" s="412"/>
      <c r="HDP532" s="412"/>
      <c r="HDQ532" s="412"/>
      <c r="HDR532" s="413"/>
      <c r="HDS532" s="413"/>
      <c r="HDT532" s="413"/>
      <c r="HDU532" s="413"/>
      <c r="HDV532" s="413"/>
      <c r="HDW532" s="413"/>
      <c r="HDX532" s="413"/>
      <c r="HDY532" s="413"/>
      <c r="HDZ532" s="413"/>
      <c r="HEA532" s="413"/>
      <c r="HEB532" s="413"/>
      <c r="HEC532" s="413"/>
      <c r="HED532" s="413"/>
      <c r="HEE532" s="413"/>
      <c r="HEF532" s="413"/>
      <c r="HEG532" s="413"/>
      <c r="HEH532" s="413"/>
      <c r="HEI532" s="413"/>
      <c r="HEJ532" s="413"/>
      <c r="HEK532" s="413"/>
      <c r="HEL532" s="413"/>
      <c r="HEM532" s="413"/>
      <c r="HEN532" s="413"/>
      <c r="HEO532" s="413"/>
      <c r="HEP532" s="414"/>
      <c r="HEQ532" s="414"/>
      <c r="HER532" s="414"/>
      <c r="HES532" s="414"/>
      <c r="HET532" s="414"/>
      <c r="HEU532" s="413"/>
      <c r="HEV532" s="413"/>
      <c r="HEW532" s="414"/>
      <c r="HEX532" s="414"/>
      <c r="HEY532" s="413"/>
      <c r="HEZ532" s="413"/>
      <c r="HFA532" s="414"/>
      <c r="HFB532" s="414"/>
      <c r="HFC532" s="413"/>
      <c r="HFD532" s="413"/>
      <c r="HFE532" s="413"/>
      <c r="HFF532" s="413"/>
      <c r="HFG532" s="413"/>
      <c r="HFH532" s="413"/>
      <c r="HFI532" s="413"/>
      <c r="HFJ532" s="414"/>
      <c r="HFK532" s="414"/>
      <c r="HFL532" s="413"/>
      <c r="HFM532" s="413"/>
      <c r="HFN532" s="414"/>
      <c r="HFO532" s="414"/>
      <c r="HFP532" s="413"/>
      <c r="HFQ532" s="413"/>
      <c r="HFR532" s="413"/>
      <c r="HFS532" s="413"/>
      <c r="HFT532" s="413"/>
      <c r="HFU532" s="407"/>
      <c r="HFV532" s="439"/>
      <c r="HFW532" s="413"/>
      <c r="HFX532" s="413"/>
      <c r="HFY532" s="413"/>
      <c r="HFZ532" s="413"/>
      <c r="HGA532" s="413"/>
      <c r="HGB532" s="413"/>
      <c r="HGC532" s="413"/>
      <c r="HGD532" s="412"/>
      <c r="HGE532" s="412"/>
      <c r="HGF532" s="412"/>
      <c r="HGG532" s="412"/>
      <c r="HGH532" s="412"/>
      <c r="HGI532" s="412"/>
      <c r="HGJ532" s="412"/>
      <c r="HGK532" s="412"/>
      <c r="HGL532" s="412"/>
      <c r="HGM532" s="412"/>
      <c r="HGN532" s="412"/>
      <c r="HGO532" s="412"/>
      <c r="HGP532" s="412"/>
      <c r="HGQ532" s="412"/>
      <c r="HGR532" s="412"/>
      <c r="HGS532" s="412"/>
      <c r="HGT532" s="412"/>
      <c r="HGU532" s="412"/>
      <c r="HGV532" s="412"/>
      <c r="HGW532" s="412"/>
      <c r="HGX532" s="412"/>
      <c r="HGY532" s="412"/>
      <c r="HGZ532" s="412"/>
      <c r="HHA532" s="412"/>
      <c r="HHB532" s="412"/>
      <c r="HHC532" s="412"/>
      <c r="HHD532" s="412"/>
      <c r="HHE532" s="412"/>
      <c r="HHF532" s="412"/>
      <c r="HHG532" s="412"/>
      <c r="HHH532" s="412"/>
      <c r="HHI532" s="412"/>
      <c r="HHJ532" s="412"/>
      <c r="HHK532" s="412"/>
      <c r="HHL532" s="412"/>
      <c r="HHM532" s="412"/>
      <c r="HHN532" s="412"/>
      <c r="HHO532" s="412"/>
      <c r="HHP532" s="412"/>
      <c r="HHQ532" s="412"/>
      <c r="HHR532" s="412"/>
      <c r="HHS532" s="412"/>
      <c r="HHT532" s="412"/>
      <c r="HHU532" s="412"/>
      <c r="HHV532" s="413"/>
      <c r="HHW532" s="413"/>
      <c r="HHX532" s="413"/>
      <c r="HHY532" s="413"/>
      <c r="HHZ532" s="413"/>
      <c r="HIA532" s="413"/>
      <c r="HIB532" s="413"/>
      <c r="HIC532" s="413"/>
      <c r="HID532" s="413"/>
      <c r="HIE532" s="413"/>
      <c r="HIF532" s="413"/>
      <c r="HIG532" s="413"/>
      <c r="HIH532" s="413"/>
      <c r="HII532" s="413"/>
      <c r="HIJ532" s="413"/>
      <c r="HIK532" s="413"/>
      <c r="HIL532" s="413"/>
      <c r="HIM532" s="413"/>
      <c r="HIN532" s="413"/>
      <c r="HIO532" s="413"/>
      <c r="HIP532" s="413"/>
      <c r="HIQ532" s="413"/>
      <c r="HIR532" s="413"/>
      <c r="HIS532" s="413"/>
      <c r="HIT532" s="414"/>
      <c r="HIU532" s="414"/>
      <c r="HIV532" s="414"/>
      <c r="HIW532" s="414"/>
      <c r="HIX532" s="414"/>
      <c r="HIY532" s="413"/>
      <c r="HIZ532" s="413"/>
      <c r="HJA532" s="414"/>
      <c r="HJB532" s="414"/>
      <c r="HJC532" s="413"/>
      <c r="HJD532" s="413"/>
      <c r="HJE532" s="414"/>
      <c r="HJF532" s="414"/>
      <c r="HJG532" s="413"/>
      <c r="HJH532" s="413"/>
      <c r="HJI532" s="413"/>
      <c r="HJJ532" s="413"/>
      <c r="HJK532" s="413"/>
      <c r="HJL532" s="413"/>
      <c r="HJM532" s="413"/>
      <c r="HJN532" s="414"/>
      <c r="HJO532" s="414"/>
      <c r="HJP532" s="413"/>
      <c r="HJQ532" s="413"/>
      <c r="HJR532" s="414"/>
      <c r="HJS532" s="414"/>
      <c r="HJT532" s="413"/>
      <c r="HJU532" s="413"/>
      <c r="HJV532" s="413"/>
      <c r="HJW532" s="413"/>
      <c r="HJX532" s="413"/>
      <c r="HJY532" s="407"/>
      <c r="HJZ532" s="439"/>
      <c r="HKA532" s="413"/>
      <c r="HKB532" s="413"/>
      <c r="HKC532" s="413"/>
      <c r="HKD532" s="413"/>
      <c r="HKE532" s="413"/>
      <c r="HKF532" s="413"/>
      <c r="HKG532" s="413"/>
      <c r="HKH532" s="412"/>
      <c r="HKI532" s="412"/>
      <c r="HKJ532" s="412"/>
      <c r="HKK532" s="412"/>
      <c r="HKL532" s="412"/>
      <c r="HKM532" s="412"/>
      <c r="HKN532" s="412"/>
      <c r="HKO532" s="412"/>
      <c r="HKP532" s="412"/>
      <c r="HKQ532" s="412"/>
      <c r="HKR532" s="412"/>
      <c r="HKS532" s="412"/>
      <c r="HKT532" s="412"/>
      <c r="HKU532" s="412"/>
      <c r="HKV532" s="412"/>
      <c r="HKW532" s="412"/>
      <c r="HKX532" s="412"/>
      <c r="HKY532" s="412"/>
      <c r="HKZ532" s="412"/>
      <c r="HLA532" s="412"/>
      <c r="HLB532" s="412"/>
      <c r="HLC532" s="412"/>
      <c r="HLD532" s="412"/>
      <c r="HLE532" s="412"/>
      <c r="HLF532" s="412"/>
      <c r="HLG532" s="412"/>
      <c r="HLH532" s="412"/>
      <c r="HLI532" s="412"/>
      <c r="HLJ532" s="412"/>
      <c r="HLK532" s="412"/>
      <c r="HLL532" s="412"/>
      <c r="HLM532" s="412"/>
      <c r="HLN532" s="412"/>
      <c r="HLO532" s="412"/>
      <c r="HLP532" s="412"/>
      <c r="HLQ532" s="412"/>
      <c r="HLR532" s="412"/>
      <c r="HLS532" s="412"/>
      <c r="HLT532" s="412"/>
      <c r="HLU532" s="412"/>
      <c r="HLV532" s="412"/>
      <c r="HLW532" s="412"/>
      <c r="HLX532" s="412"/>
      <c r="HLY532" s="412"/>
      <c r="HLZ532" s="413"/>
      <c r="HMA532" s="413"/>
      <c r="HMB532" s="413"/>
      <c r="HMC532" s="413"/>
      <c r="HMD532" s="413"/>
      <c r="HME532" s="413"/>
      <c r="HMF532" s="413"/>
      <c r="HMG532" s="413"/>
      <c r="HMH532" s="413"/>
      <c r="HMI532" s="413"/>
      <c r="HMJ532" s="413"/>
      <c r="HMK532" s="413"/>
      <c r="HML532" s="413"/>
      <c r="HMM532" s="413"/>
      <c r="HMN532" s="413"/>
      <c r="HMO532" s="413"/>
      <c r="HMP532" s="413"/>
      <c r="HMQ532" s="413"/>
      <c r="HMR532" s="413"/>
      <c r="HMS532" s="413"/>
      <c r="HMT532" s="413"/>
      <c r="HMU532" s="413"/>
      <c r="HMV532" s="413"/>
      <c r="HMW532" s="413"/>
      <c r="HMX532" s="414"/>
      <c r="HMY532" s="414"/>
      <c r="HMZ532" s="414"/>
      <c r="HNA532" s="414"/>
      <c r="HNB532" s="414"/>
      <c r="HNC532" s="413"/>
      <c r="HND532" s="413"/>
      <c r="HNE532" s="414"/>
      <c r="HNF532" s="414"/>
      <c r="HNG532" s="413"/>
      <c r="HNH532" s="413"/>
      <c r="HNI532" s="414"/>
      <c r="HNJ532" s="414"/>
      <c r="HNK532" s="413"/>
      <c r="HNL532" s="413"/>
      <c r="HNM532" s="413"/>
      <c r="HNN532" s="413"/>
      <c r="HNO532" s="413"/>
      <c r="HNP532" s="413"/>
      <c r="HNQ532" s="413"/>
      <c r="HNR532" s="414"/>
      <c r="HNS532" s="414"/>
      <c r="HNT532" s="413"/>
      <c r="HNU532" s="413"/>
      <c r="HNV532" s="414"/>
      <c r="HNW532" s="414"/>
      <c r="HNX532" s="413"/>
      <c r="HNY532" s="413"/>
      <c r="HNZ532" s="413"/>
      <c r="HOA532" s="413"/>
      <c r="HOB532" s="413"/>
      <c r="HOC532" s="407"/>
      <c r="HOD532" s="439"/>
      <c r="HOE532" s="413"/>
      <c r="HOF532" s="413"/>
      <c r="HOG532" s="413"/>
      <c r="HOH532" s="413"/>
      <c r="HOI532" s="413"/>
      <c r="HOJ532" s="413"/>
      <c r="HOK532" s="413"/>
      <c r="HOL532" s="412"/>
      <c r="HOM532" s="412"/>
      <c r="HON532" s="412"/>
      <c r="HOO532" s="412"/>
      <c r="HOP532" s="412"/>
      <c r="HOQ532" s="412"/>
      <c r="HOR532" s="412"/>
      <c r="HOS532" s="412"/>
      <c r="HOT532" s="412"/>
      <c r="HOU532" s="412"/>
      <c r="HOV532" s="412"/>
      <c r="HOW532" s="412"/>
      <c r="HOX532" s="412"/>
      <c r="HOY532" s="412"/>
      <c r="HOZ532" s="412"/>
      <c r="HPA532" s="412"/>
      <c r="HPB532" s="412"/>
      <c r="HPC532" s="412"/>
      <c r="HPD532" s="412"/>
      <c r="HPE532" s="412"/>
      <c r="HPF532" s="412"/>
      <c r="HPG532" s="412"/>
      <c r="HPH532" s="412"/>
      <c r="HPI532" s="412"/>
      <c r="HPJ532" s="412"/>
      <c r="HPK532" s="412"/>
      <c r="HPL532" s="412"/>
      <c r="HPM532" s="412"/>
      <c r="HPN532" s="412"/>
      <c r="HPO532" s="412"/>
      <c r="HPP532" s="412"/>
      <c r="HPQ532" s="412"/>
      <c r="HPR532" s="412"/>
      <c r="HPS532" s="412"/>
      <c r="HPT532" s="412"/>
      <c r="HPU532" s="412"/>
      <c r="HPV532" s="412"/>
      <c r="HPW532" s="412"/>
      <c r="HPX532" s="412"/>
      <c r="HPY532" s="412"/>
      <c r="HPZ532" s="412"/>
      <c r="HQA532" s="412"/>
      <c r="HQB532" s="412"/>
      <c r="HQC532" s="412"/>
      <c r="HQD532" s="413"/>
      <c r="HQE532" s="413"/>
      <c r="HQF532" s="413"/>
      <c r="HQG532" s="413"/>
      <c r="HQH532" s="413"/>
      <c r="HQI532" s="413"/>
      <c r="HQJ532" s="413"/>
      <c r="HQK532" s="413"/>
      <c r="HQL532" s="413"/>
      <c r="HQM532" s="413"/>
      <c r="HQN532" s="413"/>
      <c r="HQO532" s="413"/>
      <c r="HQP532" s="413"/>
      <c r="HQQ532" s="413"/>
      <c r="HQR532" s="413"/>
      <c r="HQS532" s="413"/>
      <c r="HQT532" s="413"/>
      <c r="HQU532" s="413"/>
      <c r="HQV532" s="413"/>
      <c r="HQW532" s="413"/>
      <c r="HQX532" s="413"/>
      <c r="HQY532" s="413"/>
      <c r="HQZ532" s="413"/>
      <c r="HRA532" s="413"/>
      <c r="HRB532" s="414"/>
      <c r="HRC532" s="414"/>
      <c r="HRD532" s="414"/>
      <c r="HRE532" s="414"/>
      <c r="HRF532" s="414"/>
      <c r="HRG532" s="413"/>
      <c r="HRH532" s="413"/>
      <c r="HRI532" s="414"/>
      <c r="HRJ532" s="414"/>
      <c r="HRK532" s="413"/>
      <c r="HRL532" s="413"/>
      <c r="HRM532" s="414"/>
      <c r="HRN532" s="414"/>
      <c r="HRO532" s="413"/>
      <c r="HRP532" s="413"/>
      <c r="HRQ532" s="413"/>
      <c r="HRR532" s="413"/>
      <c r="HRS532" s="413"/>
      <c r="HRT532" s="413"/>
      <c r="HRU532" s="413"/>
      <c r="HRV532" s="414"/>
      <c r="HRW532" s="414"/>
      <c r="HRX532" s="413"/>
      <c r="HRY532" s="413"/>
      <c r="HRZ532" s="414"/>
      <c r="HSA532" s="414"/>
      <c r="HSB532" s="413"/>
      <c r="HSC532" s="413"/>
      <c r="HSD532" s="413"/>
      <c r="HSE532" s="413"/>
      <c r="HSF532" s="413"/>
      <c r="HSG532" s="407"/>
      <c r="HSH532" s="439"/>
      <c r="HSI532" s="413"/>
      <c r="HSJ532" s="413"/>
      <c r="HSK532" s="413"/>
      <c r="HSL532" s="413"/>
      <c r="HSM532" s="413"/>
      <c r="HSN532" s="413"/>
      <c r="HSO532" s="413"/>
      <c r="HSP532" s="412"/>
      <c r="HSQ532" s="412"/>
      <c r="HSR532" s="412"/>
      <c r="HSS532" s="412"/>
      <c r="HST532" s="412"/>
      <c r="HSU532" s="412"/>
      <c r="HSV532" s="412"/>
      <c r="HSW532" s="412"/>
      <c r="HSX532" s="412"/>
      <c r="HSY532" s="412"/>
      <c r="HSZ532" s="412"/>
      <c r="HTA532" s="412"/>
      <c r="HTB532" s="412"/>
      <c r="HTC532" s="412"/>
      <c r="HTD532" s="412"/>
      <c r="HTE532" s="412"/>
      <c r="HTF532" s="412"/>
      <c r="HTG532" s="412"/>
      <c r="HTH532" s="412"/>
      <c r="HTI532" s="412"/>
      <c r="HTJ532" s="412"/>
      <c r="HTK532" s="412"/>
      <c r="HTL532" s="412"/>
      <c r="HTM532" s="412"/>
      <c r="HTN532" s="412"/>
      <c r="HTO532" s="412"/>
      <c r="HTP532" s="412"/>
      <c r="HTQ532" s="412"/>
      <c r="HTR532" s="412"/>
      <c r="HTS532" s="412"/>
      <c r="HTT532" s="412"/>
      <c r="HTU532" s="412"/>
      <c r="HTV532" s="412"/>
      <c r="HTW532" s="412"/>
      <c r="HTX532" s="412"/>
      <c r="HTY532" s="412"/>
      <c r="HTZ532" s="412"/>
      <c r="HUA532" s="412"/>
      <c r="HUB532" s="412"/>
      <c r="HUC532" s="412"/>
      <c r="HUD532" s="412"/>
      <c r="HUE532" s="412"/>
      <c r="HUF532" s="412"/>
      <c r="HUG532" s="412"/>
      <c r="HUH532" s="413"/>
      <c r="HUI532" s="413"/>
      <c r="HUJ532" s="413"/>
      <c r="HUK532" s="413"/>
      <c r="HUL532" s="413"/>
      <c r="HUM532" s="413"/>
      <c r="HUN532" s="413"/>
      <c r="HUO532" s="413"/>
      <c r="HUP532" s="413"/>
      <c r="HUQ532" s="413"/>
      <c r="HUR532" s="413"/>
      <c r="HUS532" s="413"/>
      <c r="HUT532" s="413"/>
      <c r="HUU532" s="413"/>
      <c r="HUV532" s="413"/>
      <c r="HUW532" s="413"/>
      <c r="HUX532" s="413"/>
      <c r="HUY532" s="413"/>
      <c r="HUZ532" s="413"/>
      <c r="HVA532" s="413"/>
      <c r="HVB532" s="413"/>
      <c r="HVC532" s="413"/>
      <c r="HVD532" s="413"/>
      <c r="HVE532" s="413"/>
      <c r="HVF532" s="414"/>
      <c r="HVG532" s="414"/>
      <c r="HVH532" s="414"/>
      <c r="HVI532" s="414"/>
      <c r="HVJ532" s="414"/>
      <c r="HVK532" s="413"/>
      <c r="HVL532" s="413"/>
      <c r="HVM532" s="414"/>
      <c r="HVN532" s="414"/>
      <c r="HVO532" s="413"/>
      <c r="HVP532" s="413"/>
      <c r="HVQ532" s="414"/>
      <c r="HVR532" s="414"/>
      <c r="HVS532" s="413"/>
      <c r="HVT532" s="413"/>
      <c r="HVU532" s="413"/>
      <c r="HVV532" s="413"/>
      <c r="HVW532" s="413"/>
      <c r="HVX532" s="413"/>
      <c r="HVY532" s="413"/>
      <c r="HVZ532" s="414"/>
      <c r="HWA532" s="414"/>
      <c r="HWB532" s="413"/>
      <c r="HWC532" s="413"/>
      <c r="HWD532" s="414"/>
      <c r="HWE532" s="414"/>
      <c r="HWF532" s="413"/>
      <c r="HWG532" s="413"/>
      <c r="HWH532" s="413"/>
      <c r="HWI532" s="413"/>
      <c r="HWJ532" s="413"/>
      <c r="HWK532" s="407"/>
      <c r="HWL532" s="439"/>
      <c r="HWM532" s="413"/>
      <c r="HWN532" s="413"/>
      <c r="HWO532" s="413"/>
      <c r="HWP532" s="413"/>
      <c r="HWQ532" s="413"/>
      <c r="HWR532" s="413"/>
      <c r="HWS532" s="413"/>
      <c r="HWT532" s="412"/>
      <c r="HWU532" s="412"/>
      <c r="HWV532" s="412"/>
      <c r="HWW532" s="412"/>
      <c r="HWX532" s="412"/>
      <c r="HWY532" s="412"/>
      <c r="HWZ532" s="412"/>
      <c r="HXA532" s="412"/>
      <c r="HXB532" s="412"/>
      <c r="HXC532" s="412"/>
      <c r="HXD532" s="412"/>
      <c r="HXE532" s="412"/>
      <c r="HXF532" s="412"/>
      <c r="HXG532" s="412"/>
      <c r="HXH532" s="412"/>
      <c r="HXI532" s="412"/>
      <c r="HXJ532" s="412"/>
      <c r="HXK532" s="412"/>
      <c r="HXL532" s="412"/>
      <c r="HXM532" s="412"/>
      <c r="HXN532" s="412"/>
      <c r="HXO532" s="412"/>
      <c r="HXP532" s="412"/>
      <c r="HXQ532" s="412"/>
      <c r="HXR532" s="412"/>
      <c r="HXS532" s="412"/>
      <c r="HXT532" s="412"/>
      <c r="HXU532" s="412"/>
      <c r="HXV532" s="412"/>
      <c r="HXW532" s="412"/>
      <c r="HXX532" s="412"/>
      <c r="HXY532" s="412"/>
      <c r="HXZ532" s="412"/>
      <c r="HYA532" s="412"/>
      <c r="HYB532" s="412"/>
      <c r="HYC532" s="412"/>
      <c r="HYD532" s="412"/>
      <c r="HYE532" s="412"/>
      <c r="HYF532" s="412"/>
      <c r="HYG532" s="412"/>
      <c r="HYH532" s="412"/>
      <c r="HYI532" s="412"/>
      <c r="HYJ532" s="412"/>
      <c r="HYK532" s="412"/>
      <c r="HYL532" s="413"/>
      <c r="HYM532" s="413"/>
      <c r="HYN532" s="413"/>
      <c r="HYO532" s="413"/>
      <c r="HYP532" s="413"/>
      <c r="HYQ532" s="413"/>
      <c r="HYR532" s="413"/>
      <c r="HYS532" s="413"/>
      <c r="HYT532" s="413"/>
      <c r="HYU532" s="413"/>
      <c r="HYV532" s="413"/>
      <c r="HYW532" s="413"/>
      <c r="HYX532" s="413"/>
      <c r="HYY532" s="413"/>
      <c r="HYZ532" s="413"/>
      <c r="HZA532" s="413"/>
      <c r="HZB532" s="413"/>
      <c r="HZC532" s="413"/>
      <c r="HZD532" s="413"/>
      <c r="HZE532" s="413"/>
      <c r="HZF532" s="413"/>
      <c r="HZG532" s="413"/>
      <c r="HZH532" s="413"/>
      <c r="HZI532" s="413"/>
      <c r="HZJ532" s="414"/>
      <c r="HZK532" s="414"/>
      <c r="HZL532" s="414"/>
      <c r="HZM532" s="414"/>
      <c r="HZN532" s="414"/>
      <c r="HZO532" s="413"/>
      <c r="HZP532" s="413"/>
      <c r="HZQ532" s="414"/>
      <c r="HZR532" s="414"/>
      <c r="HZS532" s="413"/>
      <c r="HZT532" s="413"/>
      <c r="HZU532" s="414"/>
      <c r="HZV532" s="414"/>
      <c r="HZW532" s="413"/>
      <c r="HZX532" s="413"/>
      <c r="HZY532" s="413"/>
      <c r="HZZ532" s="413"/>
      <c r="IAA532" s="413"/>
      <c r="IAB532" s="413"/>
      <c r="IAC532" s="413"/>
      <c r="IAD532" s="414"/>
      <c r="IAE532" s="414"/>
      <c r="IAF532" s="413"/>
      <c r="IAG532" s="413"/>
      <c r="IAH532" s="414"/>
      <c r="IAI532" s="414"/>
      <c r="IAJ532" s="413"/>
      <c r="IAK532" s="413"/>
      <c r="IAL532" s="413"/>
      <c r="IAM532" s="413"/>
      <c r="IAN532" s="413"/>
      <c r="IAO532" s="407"/>
      <c r="IAP532" s="439"/>
      <c r="IAQ532" s="413"/>
      <c r="IAR532" s="413"/>
      <c r="IAS532" s="413"/>
      <c r="IAT532" s="413"/>
      <c r="IAU532" s="413"/>
      <c r="IAV532" s="413"/>
      <c r="IAW532" s="413"/>
      <c r="IAX532" s="412"/>
      <c r="IAY532" s="412"/>
      <c r="IAZ532" s="412"/>
      <c r="IBA532" s="412"/>
      <c r="IBB532" s="412"/>
      <c r="IBC532" s="412"/>
      <c r="IBD532" s="412"/>
      <c r="IBE532" s="412"/>
      <c r="IBF532" s="412"/>
      <c r="IBG532" s="412"/>
      <c r="IBH532" s="412"/>
      <c r="IBI532" s="412"/>
      <c r="IBJ532" s="412"/>
      <c r="IBK532" s="412"/>
      <c r="IBL532" s="412"/>
      <c r="IBM532" s="412"/>
      <c r="IBN532" s="412"/>
      <c r="IBO532" s="412"/>
      <c r="IBP532" s="412"/>
      <c r="IBQ532" s="412"/>
      <c r="IBR532" s="412"/>
      <c r="IBS532" s="412"/>
      <c r="IBT532" s="412"/>
      <c r="IBU532" s="412"/>
      <c r="IBV532" s="412"/>
      <c r="IBW532" s="412"/>
      <c r="IBX532" s="412"/>
      <c r="IBY532" s="412"/>
      <c r="IBZ532" s="412"/>
      <c r="ICA532" s="412"/>
      <c r="ICB532" s="412"/>
      <c r="ICC532" s="412"/>
      <c r="ICD532" s="412"/>
      <c r="ICE532" s="412"/>
      <c r="ICF532" s="412"/>
      <c r="ICG532" s="412"/>
      <c r="ICH532" s="412"/>
      <c r="ICI532" s="412"/>
      <c r="ICJ532" s="412"/>
      <c r="ICK532" s="412"/>
      <c r="ICL532" s="412"/>
      <c r="ICM532" s="412"/>
      <c r="ICN532" s="412"/>
      <c r="ICO532" s="412"/>
      <c r="ICP532" s="413"/>
      <c r="ICQ532" s="413"/>
      <c r="ICR532" s="413"/>
      <c r="ICS532" s="413"/>
      <c r="ICT532" s="413"/>
      <c r="ICU532" s="413"/>
      <c r="ICV532" s="413"/>
      <c r="ICW532" s="413"/>
      <c r="ICX532" s="413"/>
      <c r="ICY532" s="413"/>
      <c r="ICZ532" s="413"/>
      <c r="IDA532" s="413"/>
      <c r="IDB532" s="413"/>
      <c r="IDC532" s="413"/>
      <c r="IDD532" s="413"/>
      <c r="IDE532" s="413"/>
      <c r="IDF532" s="413"/>
      <c r="IDG532" s="413"/>
      <c r="IDH532" s="413"/>
      <c r="IDI532" s="413"/>
      <c r="IDJ532" s="413"/>
      <c r="IDK532" s="413"/>
      <c r="IDL532" s="413"/>
      <c r="IDM532" s="413"/>
      <c r="IDN532" s="414"/>
      <c r="IDO532" s="414"/>
      <c r="IDP532" s="414"/>
      <c r="IDQ532" s="414"/>
      <c r="IDR532" s="414"/>
      <c r="IDS532" s="413"/>
      <c r="IDT532" s="413"/>
      <c r="IDU532" s="414"/>
      <c r="IDV532" s="414"/>
      <c r="IDW532" s="413"/>
      <c r="IDX532" s="413"/>
      <c r="IDY532" s="414"/>
      <c r="IDZ532" s="414"/>
      <c r="IEA532" s="413"/>
      <c r="IEB532" s="413"/>
      <c r="IEC532" s="413"/>
      <c r="IED532" s="413"/>
      <c r="IEE532" s="413"/>
      <c r="IEF532" s="413"/>
      <c r="IEG532" s="413"/>
      <c r="IEH532" s="414"/>
      <c r="IEI532" s="414"/>
      <c r="IEJ532" s="413"/>
      <c r="IEK532" s="413"/>
      <c r="IEL532" s="414"/>
      <c r="IEM532" s="414"/>
      <c r="IEN532" s="413"/>
      <c r="IEO532" s="413"/>
      <c r="IEP532" s="413"/>
      <c r="IEQ532" s="413"/>
      <c r="IER532" s="413"/>
      <c r="IES532" s="407"/>
      <c r="IET532" s="439"/>
      <c r="IEU532" s="413"/>
      <c r="IEV532" s="413"/>
      <c r="IEW532" s="413"/>
      <c r="IEX532" s="413"/>
      <c r="IEY532" s="413"/>
      <c r="IEZ532" s="413"/>
      <c r="IFA532" s="413"/>
      <c r="IFB532" s="412"/>
      <c r="IFC532" s="412"/>
      <c r="IFD532" s="412"/>
      <c r="IFE532" s="412"/>
      <c r="IFF532" s="412"/>
      <c r="IFG532" s="412"/>
      <c r="IFH532" s="412"/>
      <c r="IFI532" s="412"/>
      <c r="IFJ532" s="412"/>
      <c r="IFK532" s="412"/>
      <c r="IFL532" s="412"/>
      <c r="IFM532" s="412"/>
      <c r="IFN532" s="412"/>
      <c r="IFO532" s="412"/>
      <c r="IFP532" s="412"/>
      <c r="IFQ532" s="412"/>
      <c r="IFR532" s="412"/>
      <c r="IFS532" s="412"/>
      <c r="IFT532" s="412"/>
      <c r="IFU532" s="412"/>
      <c r="IFV532" s="412"/>
      <c r="IFW532" s="412"/>
      <c r="IFX532" s="412"/>
      <c r="IFY532" s="412"/>
      <c r="IFZ532" s="412"/>
      <c r="IGA532" s="412"/>
      <c r="IGB532" s="412"/>
      <c r="IGC532" s="412"/>
      <c r="IGD532" s="412"/>
      <c r="IGE532" s="412"/>
      <c r="IGF532" s="412"/>
      <c r="IGG532" s="412"/>
      <c r="IGH532" s="412"/>
      <c r="IGI532" s="412"/>
      <c r="IGJ532" s="412"/>
      <c r="IGK532" s="412"/>
      <c r="IGL532" s="412"/>
      <c r="IGM532" s="412"/>
      <c r="IGN532" s="412"/>
      <c r="IGO532" s="412"/>
      <c r="IGP532" s="412"/>
      <c r="IGQ532" s="412"/>
      <c r="IGR532" s="412"/>
      <c r="IGS532" s="412"/>
      <c r="IGT532" s="413"/>
      <c r="IGU532" s="413"/>
      <c r="IGV532" s="413"/>
      <c r="IGW532" s="413"/>
      <c r="IGX532" s="413"/>
      <c r="IGY532" s="413"/>
      <c r="IGZ532" s="413"/>
      <c r="IHA532" s="413"/>
      <c r="IHB532" s="413"/>
      <c r="IHC532" s="413"/>
      <c r="IHD532" s="413"/>
      <c r="IHE532" s="413"/>
      <c r="IHF532" s="413"/>
      <c r="IHG532" s="413"/>
      <c r="IHH532" s="413"/>
      <c r="IHI532" s="413"/>
      <c r="IHJ532" s="413"/>
      <c r="IHK532" s="413"/>
      <c r="IHL532" s="413"/>
      <c r="IHM532" s="413"/>
      <c r="IHN532" s="413"/>
      <c r="IHO532" s="413"/>
      <c r="IHP532" s="413"/>
      <c r="IHQ532" s="413"/>
      <c r="IHR532" s="414"/>
      <c r="IHS532" s="414"/>
      <c r="IHT532" s="414"/>
      <c r="IHU532" s="414"/>
      <c r="IHV532" s="414"/>
      <c r="IHW532" s="413"/>
      <c r="IHX532" s="413"/>
      <c r="IHY532" s="414"/>
      <c r="IHZ532" s="414"/>
      <c r="IIA532" s="413"/>
      <c r="IIB532" s="413"/>
      <c r="IIC532" s="414"/>
      <c r="IID532" s="414"/>
      <c r="IIE532" s="413"/>
      <c r="IIF532" s="413"/>
      <c r="IIG532" s="413"/>
      <c r="IIH532" s="413"/>
      <c r="III532" s="413"/>
      <c r="IIJ532" s="413"/>
      <c r="IIK532" s="413"/>
      <c r="IIL532" s="414"/>
      <c r="IIM532" s="414"/>
      <c r="IIN532" s="413"/>
      <c r="IIO532" s="413"/>
      <c r="IIP532" s="414"/>
      <c r="IIQ532" s="414"/>
      <c r="IIR532" s="413"/>
      <c r="IIS532" s="413"/>
      <c r="IIT532" s="413"/>
      <c r="IIU532" s="413"/>
      <c r="IIV532" s="413"/>
      <c r="IIW532" s="407"/>
      <c r="IIX532" s="439"/>
      <c r="IIY532" s="413"/>
      <c r="IIZ532" s="413"/>
      <c r="IJA532" s="413"/>
      <c r="IJB532" s="413"/>
      <c r="IJC532" s="413"/>
      <c r="IJD532" s="413"/>
      <c r="IJE532" s="413"/>
      <c r="IJF532" s="412"/>
      <c r="IJG532" s="412"/>
      <c r="IJH532" s="412"/>
      <c r="IJI532" s="412"/>
      <c r="IJJ532" s="412"/>
      <c r="IJK532" s="412"/>
      <c r="IJL532" s="412"/>
      <c r="IJM532" s="412"/>
      <c r="IJN532" s="412"/>
      <c r="IJO532" s="412"/>
      <c r="IJP532" s="412"/>
      <c r="IJQ532" s="412"/>
      <c r="IJR532" s="412"/>
      <c r="IJS532" s="412"/>
      <c r="IJT532" s="412"/>
      <c r="IJU532" s="412"/>
      <c r="IJV532" s="412"/>
      <c r="IJW532" s="412"/>
      <c r="IJX532" s="412"/>
      <c r="IJY532" s="412"/>
      <c r="IJZ532" s="412"/>
      <c r="IKA532" s="412"/>
      <c r="IKB532" s="412"/>
      <c r="IKC532" s="412"/>
      <c r="IKD532" s="412"/>
      <c r="IKE532" s="412"/>
      <c r="IKF532" s="412"/>
      <c r="IKG532" s="412"/>
      <c r="IKH532" s="412"/>
      <c r="IKI532" s="412"/>
      <c r="IKJ532" s="412"/>
      <c r="IKK532" s="412"/>
      <c r="IKL532" s="412"/>
      <c r="IKM532" s="412"/>
      <c r="IKN532" s="412"/>
      <c r="IKO532" s="412"/>
      <c r="IKP532" s="412"/>
      <c r="IKQ532" s="412"/>
      <c r="IKR532" s="412"/>
      <c r="IKS532" s="412"/>
      <c r="IKT532" s="412"/>
      <c r="IKU532" s="412"/>
      <c r="IKV532" s="412"/>
      <c r="IKW532" s="412"/>
      <c r="IKX532" s="413"/>
      <c r="IKY532" s="413"/>
      <c r="IKZ532" s="413"/>
      <c r="ILA532" s="413"/>
      <c r="ILB532" s="413"/>
      <c r="ILC532" s="413"/>
      <c r="ILD532" s="413"/>
      <c r="ILE532" s="413"/>
      <c r="ILF532" s="413"/>
      <c r="ILG532" s="413"/>
      <c r="ILH532" s="413"/>
      <c r="ILI532" s="413"/>
      <c r="ILJ532" s="413"/>
      <c r="ILK532" s="413"/>
      <c r="ILL532" s="413"/>
      <c r="ILM532" s="413"/>
      <c r="ILN532" s="413"/>
      <c r="ILO532" s="413"/>
      <c r="ILP532" s="413"/>
      <c r="ILQ532" s="413"/>
      <c r="ILR532" s="413"/>
      <c r="ILS532" s="413"/>
      <c r="ILT532" s="413"/>
      <c r="ILU532" s="413"/>
      <c r="ILV532" s="414"/>
      <c r="ILW532" s="414"/>
      <c r="ILX532" s="414"/>
      <c r="ILY532" s="414"/>
      <c r="ILZ532" s="414"/>
      <c r="IMA532" s="413"/>
      <c r="IMB532" s="413"/>
      <c r="IMC532" s="414"/>
      <c r="IMD532" s="414"/>
      <c r="IME532" s="413"/>
      <c r="IMF532" s="413"/>
      <c r="IMG532" s="414"/>
      <c r="IMH532" s="414"/>
      <c r="IMI532" s="413"/>
      <c r="IMJ532" s="413"/>
      <c r="IMK532" s="413"/>
      <c r="IML532" s="413"/>
      <c r="IMM532" s="413"/>
      <c r="IMN532" s="413"/>
      <c r="IMO532" s="413"/>
      <c r="IMP532" s="414"/>
      <c r="IMQ532" s="414"/>
      <c r="IMR532" s="413"/>
      <c r="IMS532" s="413"/>
      <c r="IMT532" s="414"/>
      <c r="IMU532" s="414"/>
      <c r="IMV532" s="413"/>
      <c r="IMW532" s="413"/>
      <c r="IMX532" s="413"/>
      <c r="IMY532" s="413"/>
      <c r="IMZ532" s="413"/>
      <c r="INA532" s="407"/>
      <c r="INB532" s="439"/>
      <c r="INC532" s="413"/>
      <c r="IND532" s="413"/>
      <c r="INE532" s="413"/>
      <c r="INF532" s="413"/>
      <c r="ING532" s="413"/>
      <c r="INH532" s="413"/>
      <c r="INI532" s="413"/>
      <c r="INJ532" s="412"/>
      <c r="INK532" s="412"/>
      <c r="INL532" s="412"/>
      <c r="INM532" s="412"/>
      <c r="INN532" s="412"/>
      <c r="INO532" s="412"/>
      <c r="INP532" s="412"/>
      <c r="INQ532" s="412"/>
      <c r="INR532" s="412"/>
      <c r="INS532" s="412"/>
      <c r="INT532" s="412"/>
      <c r="INU532" s="412"/>
      <c r="INV532" s="412"/>
      <c r="INW532" s="412"/>
      <c r="INX532" s="412"/>
      <c r="INY532" s="412"/>
      <c r="INZ532" s="412"/>
      <c r="IOA532" s="412"/>
      <c r="IOB532" s="412"/>
      <c r="IOC532" s="412"/>
      <c r="IOD532" s="412"/>
      <c r="IOE532" s="412"/>
      <c r="IOF532" s="412"/>
      <c r="IOG532" s="412"/>
      <c r="IOH532" s="412"/>
      <c r="IOI532" s="412"/>
      <c r="IOJ532" s="412"/>
      <c r="IOK532" s="412"/>
      <c r="IOL532" s="412"/>
      <c r="IOM532" s="412"/>
      <c r="ION532" s="412"/>
      <c r="IOO532" s="412"/>
      <c r="IOP532" s="412"/>
      <c r="IOQ532" s="412"/>
      <c r="IOR532" s="412"/>
      <c r="IOS532" s="412"/>
      <c r="IOT532" s="412"/>
      <c r="IOU532" s="412"/>
      <c r="IOV532" s="412"/>
      <c r="IOW532" s="412"/>
      <c r="IOX532" s="412"/>
      <c r="IOY532" s="412"/>
      <c r="IOZ532" s="412"/>
      <c r="IPA532" s="412"/>
      <c r="IPB532" s="413"/>
      <c r="IPC532" s="413"/>
      <c r="IPD532" s="413"/>
      <c r="IPE532" s="413"/>
      <c r="IPF532" s="413"/>
      <c r="IPG532" s="413"/>
      <c r="IPH532" s="413"/>
      <c r="IPI532" s="413"/>
      <c r="IPJ532" s="413"/>
      <c r="IPK532" s="413"/>
      <c r="IPL532" s="413"/>
      <c r="IPM532" s="413"/>
      <c r="IPN532" s="413"/>
      <c r="IPO532" s="413"/>
      <c r="IPP532" s="413"/>
      <c r="IPQ532" s="413"/>
      <c r="IPR532" s="413"/>
      <c r="IPS532" s="413"/>
      <c r="IPT532" s="413"/>
      <c r="IPU532" s="413"/>
      <c r="IPV532" s="413"/>
      <c r="IPW532" s="413"/>
      <c r="IPX532" s="413"/>
      <c r="IPY532" s="413"/>
      <c r="IPZ532" s="414"/>
      <c r="IQA532" s="414"/>
      <c r="IQB532" s="414"/>
      <c r="IQC532" s="414"/>
      <c r="IQD532" s="414"/>
      <c r="IQE532" s="413"/>
      <c r="IQF532" s="413"/>
      <c r="IQG532" s="414"/>
      <c r="IQH532" s="414"/>
      <c r="IQI532" s="413"/>
      <c r="IQJ532" s="413"/>
      <c r="IQK532" s="414"/>
      <c r="IQL532" s="414"/>
      <c r="IQM532" s="413"/>
      <c r="IQN532" s="413"/>
      <c r="IQO532" s="413"/>
      <c r="IQP532" s="413"/>
      <c r="IQQ532" s="413"/>
      <c r="IQR532" s="413"/>
      <c r="IQS532" s="413"/>
      <c r="IQT532" s="414"/>
      <c r="IQU532" s="414"/>
      <c r="IQV532" s="413"/>
      <c r="IQW532" s="413"/>
      <c r="IQX532" s="414"/>
      <c r="IQY532" s="414"/>
      <c r="IQZ532" s="413"/>
      <c r="IRA532" s="413"/>
      <c r="IRB532" s="413"/>
      <c r="IRC532" s="413"/>
      <c r="IRD532" s="413"/>
      <c r="IRE532" s="407"/>
      <c r="IRF532" s="439"/>
      <c r="IRG532" s="413"/>
      <c r="IRH532" s="413"/>
      <c r="IRI532" s="413"/>
      <c r="IRJ532" s="413"/>
      <c r="IRK532" s="413"/>
      <c r="IRL532" s="413"/>
      <c r="IRM532" s="413"/>
      <c r="IRN532" s="412"/>
      <c r="IRO532" s="412"/>
      <c r="IRP532" s="412"/>
      <c r="IRQ532" s="412"/>
      <c r="IRR532" s="412"/>
      <c r="IRS532" s="412"/>
      <c r="IRT532" s="412"/>
      <c r="IRU532" s="412"/>
      <c r="IRV532" s="412"/>
      <c r="IRW532" s="412"/>
      <c r="IRX532" s="412"/>
      <c r="IRY532" s="412"/>
      <c r="IRZ532" s="412"/>
      <c r="ISA532" s="412"/>
      <c r="ISB532" s="412"/>
      <c r="ISC532" s="412"/>
      <c r="ISD532" s="412"/>
      <c r="ISE532" s="412"/>
      <c r="ISF532" s="412"/>
      <c r="ISG532" s="412"/>
      <c r="ISH532" s="412"/>
      <c r="ISI532" s="412"/>
      <c r="ISJ532" s="412"/>
      <c r="ISK532" s="412"/>
      <c r="ISL532" s="412"/>
      <c r="ISM532" s="412"/>
      <c r="ISN532" s="412"/>
      <c r="ISO532" s="412"/>
      <c r="ISP532" s="412"/>
      <c r="ISQ532" s="412"/>
      <c r="ISR532" s="412"/>
      <c r="ISS532" s="412"/>
      <c r="IST532" s="412"/>
      <c r="ISU532" s="412"/>
      <c r="ISV532" s="412"/>
      <c r="ISW532" s="412"/>
      <c r="ISX532" s="412"/>
      <c r="ISY532" s="412"/>
      <c r="ISZ532" s="412"/>
      <c r="ITA532" s="412"/>
      <c r="ITB532" s="412"/>
      <c r="ITC532" s="412"/>
      <c r="ITD532" s="412"/>
      <c r="ITE532" s="412"/>
      <c r="ITF532" s="413"/>
      <c r="ITG532" s="413"/>
      <c r="ITH532" s="413"/>
      <c r="ITI532" s="413"/>
      <c r="ITJ532" s="413"/>
      <c r="ITK532" s="413"/>
      <c r="ITL532" s="413"/>
      <c r="ITM532" s="413"/>
      <c r="ITN532" s="413"/>
      <c r="ITO532" s="413"/>
      <c r="ITP532" s="413"/>
      <c r="ITQ532" s="413"/>
      <c r="ITR532" s="413"/>
      <c r="ITS532" s="413"/>
      <c r="ITT532" s="413"/>
      <c r="ITU532" s="413"/>
      <c r="ITV532" s="413"/>
      <c r="ITW532" s="413"/>
      <c r="ITX532" s="413"/>
      <c r="ITY532" s="413"/>
      <c r="ITZ532" s="413"/>
      <c r="IUA532" s="413"/>
      <c r="IUB532" s="413"/>
      <c r="IUC532" s="413"/>
      <c r="IUD532" s="414"/>
      <c r="IUE532" s="414"/>
      <c r="IUF532" s="414"/>
      <c r="IUG532" s="414"/>
      <c r="IUH532" s="414"/>
      <c r="IUI532" s="413"/>
      <c r="IUJ532" s="413"/>
      <c r="IUK532" s="414"/>
      <c r="IUL532" s="414"/>
      <c r="IUM532" s="413"/>
      <c r="IUN532" s="413"/>
      <c r="IUO532" s="414"/>
      <c r="IUP532" s="414"/>
      <c r="IUQ532" s="413"/>
      <c r="IUR532" s="413"/>
      <c r="IUS532" s="413"/>
      <c r="IUT532" s="413"/>
      <c r="IUU532" s="413"/>
      <c r="IUV532" s="413"/>
      <c r="IUW532" s="413"/>
      <c r="IUX532" s="414"/>
      <c r="IUY532" s="414"/>
      <c r="IUZ532" s="413"/>
      <c r="IVA532" s="413"/>
      <c r="IVB532" s="414"/>
      <c r="IVC532" s="414"/>
      <c r="IVD532" s="413"/>
      <c r="IVE532" s="413"/>
      <c r="IVF532" s="413"/>
      <c r="IVG532" s="413"/>
      <c r="IVH532" s="413"/>
      <c r="IVI532" s="407"/>
      <c r="IVJ532" s="439"/>
      <c r="IVK532" s="413"/>
      <c r="IVL532" s="413"/>
      <c r="IVM532" s="413"/>
      <c r="IVN532" s="413"/>
      <c r="IVO532" s="413"/>
      <c r="IVP532" s="413"/>
      <c r="IVQ532" s="413"/>
      <c r="IVR532" s="412"/>
      <c r="IVS532" s="412"/>
      <c r="IVT532" s="412"/>
      <c r="IVU532" s="412"/>
      <c r="IVV532" s="412"/>
      <c r="IVW532" s="412"/>
      <c r="IVX532" s="412"/>
      <c r="IVY532" s="412"/>
      <c r="IVZ532" s="412"/>
      <c r="IWA532" s="412"/>
      <c r="IWB532" s="412"/>
      <c r="IWC532" s="412"/>
      <c r="IWD532" s="412"/>
      <c r="IWE532" s="412"/>
      <c r="IWF532" s="412"/>
      <c r="IWG532" s="412"/>
      <c r="IWH532" s="412"/>
      <c r="IWI532" s="412"/>
      <c r="IWJ532" s="412"/>
      <c r="IWK532" s="412"/>
      <c r="IWL532" s="412"/>
      <c r="IWM532" s="412"/>
      <c r="IWN532" s="412"/>
      <c r="IWO532" s="412"/>
      <c r="IWP532" s="412"/>
      <c r="IWQ532" s="412"/>
      <c r="IWR532" s="412"/>
      <c r="IWS532" s="412"/>
      <c r="IWT532" s="412"/>
      <c r="IWU532" s="412"/>
      <c r="IWV532" s="412"/>
      <c r="IWW532" s="412"/>
      <c r="IWX532" s="412"/>
      <c r="IWY532" s="412"/>
      <c r="IWZ532" s="412"/>
      <c r="IXA532" s="412"/>
      <c r="IXB532" s="412"/>
      <c r="IXC532" s="412"/>
      <c r="IXD532" s="412"/>
      <c r="IXE532" s="412"/>
      <c r="IXF532" s="412"/>
      <c r="IXG532" s="412"/>
      <c r="IXH532" s="412"/>
      <c r="IXI532" s="412"/>
      <c r="IXJ532" s="413"/>
      <c r="IXK532" s="413"/>
      <c r="IXL532" s="413"/>
      <c r="IXM532" s="413"/>
      <c r="IXN532" s="413"/>
      <c r="IXO532" s="413"/>
      <c r="IXP532" s="413"/>
      <c r="IXQ532" s="413"/>
      <c r="IXR532" s="413"/>
      <c r="IXS532" s="413"/>
      <c r="IXT532" s="413"/>
      <c r="IXU532" s="413"/>
      <c r="IXV532" s="413"/>
      <c r="IXW532" s="413"/>
      <c r="IXX532" s="413"/>
      <c r="IXY532" s="413"/>
      <c r="IXZ532" s="413"/>
      <c r="IYA532" s="413"/>
      <c r="IYB532" s="413"/>
      <c r="IYC532" s="413"/>
      <c r="IYD532" s="413"/>
      <c r="IYE532" s="413"/>
      <c r="IYF532" s="413"/>
      <c r="IYG532" s="413"/>
      <c r="IYH532" s="414"/>
      <c r="IYI532" s="414"/>
      <c r="IYJ532" s="414"/>
      <c r="IYK532" s="414"/>
      <c r="IYL532" s="414"/>
      <c r="IYM532" s="413"/>
      <c r="IYN532" s="413"/>
      <c r="IYO532" s="414"/>
      <c r="IYP532" s="414"/>
      <c r="IYQ532" s="413"/>
      <c r="IYR532" s="413"/>
      <c r="IYS532" s="414"/>
      <c r="IYT532" s="414"/>
      <c r="IYU532" s="413"/>
      <c r="IYV532" s="413"/>
      <c r="IYW532" s="413"/>
      <c r="IYX532" s="413"/>
      <c r="IYY532" s="413"/>
      <c r="IYZ532" s="413"/>
      <c r="IZA532" s="413"/>
      <c r="IZB532" s="414"/>
      <c r="IZC532" s="414"/>
      <c r="IZD532" s="413"/>
      <c r="IZE532" s="413"/>
      <c r="IZF532" s="414"/>
      <c r="IZG532" s="414"/>
      <c r="IZH532" s="413"/>
      <c r="IZI532" s="413"/>
      <c r="IZJ532" s="413"/>
      <c r="IZK532" s="413"/>
      <c r="IZL532" s="413"/>
      <c r="IZM532" s="407"/>
      <c r="IZN532" s="439"/>
      <c r="IZO532" s="413"/>
      <c r="IZP532" s="413"/>
      <c r="IZQ532" s="413"/>
      <c r="IZR532" s="413"/>
      <c r="IZS532" s="413"/>
      <c r="IZT532" s="413"/>
      <c r="IZU532" s="413"/>
      <c r="IZV532" s="412"/>
      <c r="IZW532" s="412"/>
      <c r="IZX532" s="412"/>
      <c r="IZY532" s="412"/>
      <c r="IZZ532" s="412"/>
      <c r="JAA532" s="412"/>
      <c r="JAB532" s="412"/>
      <c r="JAC532" s="412"/>
      <c r="JAD532" s="412"/>
      <c r="JAE532" s="412"/>
      <c r="JAF532" s="412"/>
      <c r="JAG532" s="412"/>
      <c r="JAH532" s="412"/>
      <c r="JAI532" s="412"/>
      <c r="JAJ532" s="412"/>
      <c r="JAK532" s="412"/>
      <c r="JAL532" s="412"/>
      <c r="JAM532" s="412"/>
      <c r="JAN532" s="412"/>
      <c r="JAO532" s="412"/>
      <c r="JAP532" s="412"/>
      <c r="JAQ532" s="412"/>
      <c r="JAR532" s="412"/>
      <c r="JAS532" s="412"/>
      <c r="JAT532" s="412"/>
      <c r="JAU532" s="412"/>
      <c r="JAV532" s="412"/>
      <c r="JAW532" s="412"/>
      <c r="JAX532" s="412"/>
      <c r="JAY532" s="412"/>
      <c r="JAZ532" s="412"/>
      <c r="JBA532" s="412"/>
      <c r="JBB532" s="412"/>
      <c r="JBC532" s="412"/>
      <c r="JBD532" s="412"/>
      <c r="JBE532" s="412"/>
      <c r="JBF532" s="412"/>
      <c r="JBG532" s="412"/>
      <c r="JBH532" s="412"/>
      <c r="JBI532" s="412"/>
      <c r="JBJ532" s="412"/>
      <c r="JBK532" s="412"/>
      <c r="JBL532" s="412"/>
      <c r="JBM532" s="412"/>
      <c r="JBN532" s="413"/>
      <c r="JBO532" s="413"/>
      <c r="JBP532" s="413"/>
      <c r="JBQ532" s="413"/>
      <c r="JBR532" s="413"/>
      <c r="JBS532" s="413"/>
      <c r="JBT532" s="413"/>
      <c r="JBU532" s="413"/>
      <c r="JBV532" s="413"/>
      <c r="JBW532" s="413"/>
      <c r="JBX532" s="413"/>
      <c r="JBY532" s="413"/>
      <c r="JBZ532" s="413"/>
      <c r="JCA532" s="413"/>
      <c r="JCB532" s="413"/>
      <c r="JCC532" s="413"/>
      <c r="JCD532" s="413"/>
      <c r="JCE532" s="413"/>
      <c r="JCF532" s="413"/>
      <c r="JCG532" s="413"/>
      <c r="JCH532" s="413"/>
      <c r="JCI532" s="413"/>
      <c r="JCJ532" s="413"/>
      <c r="JCK532" s="413"/>
      <c r="JCL532" s="414"/>
      <c r="JCM532" s="414"/>
      <c r="JCN532" s="414"/>
      <c r="JCO532" s="414"/>
      <c r="JCP532" s="414"/>
      <c r="JCQ532" s="413"/>
      <c r="JCR532" s="413"/>
      <c r="JCS532" s="414"/>
      <c r="JCT532" s="414"/>
      <c r="JCU532" s="413"/>
      <c r="JCV532" s="413"/>
      <c r="JCW532" s="414"/>
      <c r="JCX532" s="414"/>
      <c r="JCY532" s="413"/>
      <c r="JCZ532" s="413"/>
      <c r="JDA532" s="413"/>
      <c r="JDB532" s="413"/>
      <c r="JDC532" s="413"/>
      <c r="JDD532" s="413"/>
      <c r="JDE532" s="413"/>
      <c r="JDF532" s="414"/>
      <c r="JDG532" s="414"/>
      <c r="JDH532" s="413"/>
      <c r="JDI532" s="413"/>
      <c r="JDJ532" s="414"/>
      <c r="JDK532" s="414"/>
      <c r="JDL532" s="413"/>
      <c r="JDM532" s="413"/>
      <c r="JDN532" s="413"/>
      <c r="JDO532" s="413"/>
      <c r="JDP532" s="413"/>
      <c r="JDQ532" s="407"/>
      <c r="JDR532" s="439"/>
      <c r="JDS532" s="413"/>
      <c r="JDT532" s="413"/>
      <c r="JDU532" s="413"/>
      <c r="JDV532" s="413"/>
      <c r="JDW532" s="413"/>
      <c r="JDX532" s="413"/>
      <c r="JDY532" s="413"/>
      <c r="JDZ532" s="412"/>
      <c r="JEA532" s="412"/>
      <c r="JEB532" s="412"/>
      <c r="JEC532" s="412"/>
      <c r="JED532" s="412"/>
      <c r="JEE532" s="412"/>
      <c r="JEF532" s="412"/>
      <c r="JEG532" s="412"/>
      <c r="JEH532" s="412"/>
      <c r="JEI532" s="412"/>
      <c r="JEJ532" s="412"/>
      <c r="JEK532" s="412"/>
      <c r="JEL532" s="412"/>
      <c r="JEM532" s="412"/>
      <c r="JEN532" s="412"/>
      <c r="JEO532" s="412"/>
      <c r="JEP532" s="412"/>
      <c r="JEQ532" s="412"/>
      <c r="JER532" s="412"/>
      <c r="JES532" s="412"/>
      <c r="JET532" s="412"/>
      <c r="JEU532" s="412"/>
      <c r="JEV532" s="412"/>
      <c r="JEW532" s="412"/>
      <c r="JEX532" s="412"/>
      <c r="JEY532" s="412"/>
      <c r="JEZ532" s="412"/>
      <c r="JFA532" s="412"/>
      <c r="JFB532" s="412"/>
      <c r="JFC532" s="412"/>
      <c r="JFD532" s="412"/>
      <c r="JFE532" s="412"/>
      <c r="JFF532" s="412"/>
      <c r="JFG532" s="412"/>
      <c r="JFH532" s="412"/>
      <c r="JFI532" s="412"/>
      <c r="JFJ532" s="412"/>
      <c r="JFK532" s="412"/>
      <c r="JFL532" s="412"/>
      <c r="JFM532" s="412"/>
      <c r="JFN532" s="412"/>
      <c r="JFO532" s="412"/>
      <c r="JFP532" s="412"/>
      <c r="JFQ532" s="412"/>
      <c r="JFR532" s="413"/>
      <c r="JFS532" s="413"/>
      <c r="JFT532" s="413"/>
      <c r="JFU532" s="413"/>
      <c r="JFV532" s="413"/>
      <c r="JFW532" s="413"/>
      <c r="JFX532" s="413"/>
      <c r="JFY532" s="413"/>
      <c r="JFZ532" s="413"/>
      <c r="JGA532" s="413"/>
      <c r="JGB532" s="413"/>
      <c r="JGC532" s="413"/>
      <c r="JGD532" s="413"/>
      <c r="JGE532" s="413"/>
      <c r="JGF532" s="413"/>
      <c r="JGG532" s="413"/>
      <c r="JGH532" s="413"/>
      <c r="JGI532" s="413"/>
      <c r="JGJ532" s="413"/>
      <c r="JGK532" s="413"/>
      <c r="JGL532" s="413"/>
      <c r="JGM532" s="413"/>
      <c r="JGN532" s="413"/>
      <c r="JGO532" s="413"/>
      <c r="JGP532" s="414"/>
      <c r="JGQ532" s="414"/>
      <c r="JGR532" s="414"/>
      <c r="JGS532" s="414"/>
      <c r="JGT532" s="414"/>
      <c r="JGU532" s="413"/>
      <c r="JGV532" s="413"/>
      <c r="JGW532" s="414"/>
      <c r="JGX532" s="414"/>
      <c r="JGY532" s="413"/>
      <c r="JGZ532" s="413"/>
      <c r="JHA532" s="414"/>
      <c r="JHB532" s="414"/>
      <c r="JHC532" s="413"/>
      <c r="JHD532" s="413"/>
      <c r="JHE532" s="413"/>
      <c r="JHF532" s="413"/>
      <c r="JHG532" s="413"/>
      <c r="JHH532" s="413"/>
      <c r="JHI532" s="413"/>
      <c r="JHJ532" s="414"/>
      <c r="JHK532" s="414"/>
      <c r="JHL532" s="413"/>
      <c r="JHM532" s="413"/>
      <c r="JHN532" s="414"/>
      <c r="JHO532" s="414"/>
      <c r="JHP532" s="413"/>
      <c r="JHQ532" s="413"/>
      <c r="JHR532" s="413"/>
      <c r="JHS532" s="413"/>
      <c r="JHT532" s="413"/>
      <c r="JHU532" s="407"/>
      <c r="JHV532" s="439"/>
      <c r="JHW532" s="413"/>
      <c r="JHX532" s="413"/>
      <c r="JHY532" s="413"/>
      <c r="JHZ532" s="413"/>
      <c r="JIA532" s="413"/>
      <c r="JIB532" s="413"/>
      <c r="JIC532" s="413"/>
      <c r="JID532" s="412"/>
      <c r="JIE532" s="412"/>
      <c r="JIF532" s="412"/>
      <c r="JIG532" s="412"/>
      <c r="JIH532" s="412"/>
      <c r="JII532" s="412"/>
      <c r="JIJ532" s="412"/>
      <c r="JIK532" s="412"/>
      <c r="JIL532" s="412"/>
      <c r="JIM532" s="412"/>
      <c r="JIN532" s="412"/>
      <c r="JIO532" s="412"/>
      <c r="JIP532" s="412"/>
      <c r="JIQ532" s="412"/>
      <c r="JIR532" s="412"/>
      <c r="JIS532" s="412"/>
      <c r="JIT532" s="412"/>
      <c r="JIU532" s="412"/>
      <c r="JIV532" s="412"/>
      <c r="JIW532" s="412"/>
      <c r="JIX532" s="412"/>
      <c r="JIY532" s="412"/>
      <c r="JIZ532" s="412"/>
      <c r="JJA532" s="412"/>
      <c r="JJB532" s="412"/>
      <c r="JJC532" s="412"/>
      <c r="JJD532" s="412"/>
      <c r="JJE532" s="412"/>
      <c r="JJF532" s="412"/>
      <c r="JJG532" s="412"/>
      <c r="JJH532" s="412"/>
      <c r="JJI532" s="412"/>
      <c r="JJJ532" s="412"/>
      <c r="JJK532" s="412"/>
      <c r="JJL532" s="412"/>
      <c r="JJM532" s="412"/>
      <c r="JJN532" s="412"/>
      <c r="JJO532" s="412"/>
      <c r="JJP532" s="412"/>
      <c r="JJQ532" s="412"/>
      <c r="JJR532" s="412"/>
      <c r="JJS532" s="412"/>
      <c r="JJT532" s="412"/>
      <c r="JJU532" s="412"/>
      <c r="JJV532" s="413"/>
      <c r="JJW532" s="413"/>
      <c r="JJX532" s="413"/>
      <c r="JJY532" s="413"/>
      <c r="JJZ532" s="413"/>
      <c r="JKA532" s="413"/>
      <c r="JKB532" s="413"/>
      <c r="JKC532" s="413"/>
      <c r="JKD532" s="413"/>
      <c r="JKE532" s="413"/>
      <c r="JKF532" s="413"/>
      <c r="JKG532" s="413"/>
      <c r="JKH532" s="413"/>
      <c r="JKI532" s="413"/>
      <c r="JKJ532" s="413"/>
      <c r="JKK532" s="413"/>
      <c r="JKL532" s="413"/>
      <c r="JKM532" s="413"/>
      <c r="JKN532" s="413"/>
      <c r="JKO532" s="413"/>
      <c r="JKP532" s="413"/>
      <c r="JKQ532" s="413"/>
      <c r="JKR532" s="413"/>
      <c r="JKS532" s="413"/>
      <c r="JKT532" s="414"/>
      <c r="JKU532" s="414"/>
      <c r="JKV532" s="414"/>
      <c r="JKW532" s="414"/>
      <c r="JKX532" s="414"/>
      <c r="JKY532" s="413"/>
      <c r="JKZ532" s="413"/>
      <c r="JLA532" s="414"/>
      <c r="JLB532" s="414"/>
      <c r="JLC532" s="413"/>
      <c r="JLD532" s="413"/>
      <c r="JLE532" s="414"/>
      <c r="JLF532" s="414"/>
      <c r="JLG532" s="413"/>
      <c r="JLH532" s="413"/>
      <c r="JLI532" s="413"/>
      <c r="JLJ532" s="413"/>
      <c r="JLK532" s="413"/>
      <c r="JLL532" s="413"/>
      <c r="JLM532" s="413"/>
      <c r="JLN532" s="414"/>
      <c r="JLO532" s="414"/>
      <c r="JLP532" s="413"/>
      <c r="JLQ532" s="413"/>
      <c r="JLR532" s="414"/>
      <c r="JLS532" s="414"/>
      <c r="JLT532" s="413"/>
      <c r="JLU532" s="413"/>
      <c r="JLV532" s="413"/>
      <c r="JLW532" s="413"/>
      <c r="JLX532" s="413"/>
      <c r="JLY532" s="407"/>
      <c r="JLZ532" s="439"/>
      <c r="JMA532" s="413"/>
      <c r="JMB532" s="413"/>
      <c r="JMC532" s="413"/>
      <c r="JMD532" s="413"/>
      <c r="JME532" s="413"/>
      <c r="JMF532" s="413"/>
      <c r="JMG532" s="413"/>
      <c r="JMH532" s="412"/>
      <c r="JMI532" s="412"/>
      <c r="JMJ532" s="412"/>
      <c r="JMK532" s="412"/>
      <c r="JML532" s="412"/>
      <c r="JMM532" s="412"/>
      <c r="JMN532" s="412"/>
      <c r="JMO532" s="412"/>
      <c r="JMP532" s="412"/>
      <c r="JMQ532" s="412"/>
      <c r="JMR532" s="412"/>
      <c r="JMS532" s="412"/>
      <c r="JMT532" s="412"/>
      <c r="JMU532" s="412"/>
      <c r="JMV532" s="412"/>
      <c r="JMW532" s="412"/>
      <c r="JMX532" s="412"/>
      <c r="JMY532" s="412"/>
      <c r="JMZ532" s="412"/>
      <c r="JNA532" s="412"/>
      <c r="JNB532" s="412"/>
      <c r="JNC532" s="412"/>
      <c r="JND532" s="412"/>
      <c r="JNE532" s="412"/>
      <c r="JNF532" s="412"/>
      <c r="JNG532" s="412"/>
      <c r="JNH532" s="412"/>
      <c r="JNI532" s="412"/>
      <c r="JNJ532" s="412"/>
      <c r="JNK532" s="412"/>
      <c r="JNL532" s="412"/>
      <c r="JNM532" s="412"/>
      <c r="JNN532" s="412"/>
      <c r="JNO532" s="412"/>
      <c r="JNP532" s="412"/>
      <c r="JNQ532" s="412"/>
      <c r="JNR532" s="412"/>
      <c r="JNS532" s="412"/>
      <c r="JNT532" s="412"/>
      <c r="JNU532" s="412"/>
      <c r="JNV532" s="412"/>
      <c r="JNW532" s="412"/>
      <c r="JNX532" s="412"/>
      <c r="JNY532" s="412"/>
      <c r="JNZ532" s="413"/>
      <c r="JOA532" s="413"/>
      <c r="JOB532" s="413"/>
      <c r="JOC532" s="413"/>
      <c r="JOD532" s="413"/>
      <c r="JOE532" s="413"/>
      <c r="JOF532" s="413"/>
      <c r="JOG532" s="413"/>
      <c r="JOH532" s="413"/>
      <c r="JOI532" s="413"/>
      <c r="JOJ532" s="413"/>
      <c r="JOK532" s="413"/>
      <c r="JOL532" s="413"/>
      <c r="JOM532" s="413"/>
      <c r="JON532" s="413"/>
      <c r="JOO532" s="413"/>
      <c r="JOP532" s="413"/>
      <c r="JOQ532" s="413"/>
      <c r="JOR532" s="413"/>
      <c r="JOS532" s="413"/>
      <c r="JOT532" s="413"/>
      <c r="JOU532" s="413"/>
      <c r="JOV532" s="413"/>
      <c r="JOW532" s="413"/>
      <c r="JOX532" s="414"/>
      <c r="JOY532" s="414"/>
      <c r="JOZ532" s="414"/>
      <c r="JPA532" s="414"/>
      <c r="JPB532" s="414"/>
      <c r="JPC532" s="413"/>
      <c r="JPD532" s="413"/>
      <c r="JPE532" s="414"/>
      <c r="JPF532" s="414"/>
      <c r="JPG532" s="413"/>
      <c r="JPH532" s="413"/>
      <c r="JPI532" s="414"/>
      <c r="JPJ532" s="414"/>
      <c r="JPK532" s="413"/>
      <c r="JPL532" s="413"/>
      <c r="JPM532" s="413"/>
      <c r="JPN532" s="413"/>
      <c r="JPO532" s="413"/>
      <c r="JPP532" s="413"/>
      <c r="JPQ532" s="413"/>
      <c r="JPR532" s="414"/>
      <c r="JPS532" s="414"/>
      <c r="JPT532" s="413"/>
      <c r="JPU532" s="413"/>
      <c r="JPV532" s="414"/>
      <c r="JPW532" s="414"/>
      <c r="JPX532" s="413"/>
      <c r="JPY532" s="413"/>
      <c r="JPZ532" s="413"/>
      <c r="JQA532" s="413"/>
      <c r="JQB532" s="413"/>
      <c r="JQC532" s="407"/>
      <c r="JQD532" s="439"/>
      <c r="JQE532" s="413"/>
      <c r="JQF532" s="413"/>
      <c r="JQG532" s="413"/>
      <c r="JQH532" s="413"/>
      <c r="JQI532" s="413"/>
      <c r="JQJ532" s="413"/>
      <c r="JQK532" s="413"/>
      <c r="JQL532" s="412"/>
      <c r="JQM532" s="412"/>
      <c r="JQN532" s="412"/>
      <c r="JQO532" s="412"/>
      <c r="JQP532" s="412"/>
      <c r="JQQ532" s="412"/>
      <c r="JQR532" s="412"/>
      <c r="JQS532" s="412"/>
      <c r="JQT532" s="412"/>
      <c r="JQU532" s="412"/>
      <c r="JQV532" s="412"/>
      <c r="JQW532" s="412"/>
      <c r="JQX532" s="412"/>
      <c r="JQY532" s="412"/>
      <c r="JQZ532" s="412"/>
      <c r="JRA532" s="412"/>
      <c r="JRB532" s="412"/>
      <c r="JRC532" s="412"/>
      <c r="JRD532" s="412"/>
      <c r="JRE532" s="412"/>
      <c r="JRF532" s="412"/>
      <c r="JRG532" s="412"/>
      <c r="JRH532" s="412"/>
      <c r="JRI532" s="412"/>
      <c r="JRJ532" s="412"/>
      <c r="JRK532" s="412"/>
      <c r="JRL532" s="412"/>
      <c r="JRM532" s="412"/>
      <c r="JRN532" s="412"/>
      <c r="JRO532" s="412"/>
      <c r="JRP532" s="412"/>
      <c r="JRQ532" s="412"/>
      <c r="JRR532" s="412"/>
      <c r="JRS532" s="412"/>
      <c r="JRT532" s="412"/>
      <c r="JRU532" s="412"/>
      <c r="JRV532" s="412"/>
      <c r="JRW532" s="412"/>
      <c r="JRX532" s="412"/>
      <c r="JRY532" s="412"/>
      <c r="JRZ532" s="412"/>
      <c r="JSA532" s="412"/>
      <c r="JSB532" s="412"/>
      <c r="JSC532" s="412"/>
      <c r="JSD532" s="413"/>
      <c r="JSE532" s="413"/>
      <c r="JSF532" s="413"/>
      <c r="JSG532" s="413"/>
      <c r="JSH532" s="413"/>
      <c r="JSI532" s="413"/>
      <c r="JSJ532" s="413"/>
      <c r="JSK532" s="413"/>
      <c r="JSL532" s="413"/>
      <c r="JSM532" s="413"/>
      <c r="JSN532" s="413"/>
      <c r="JSO532" s="413"/>
      <c r="JSP532" s="413"/>
      <c r="JSQ532" s="413"/>
      <c r="JSR532" s="413"/>
      <c r="JSS532" s="413"/>
      <c r="JST532" s="413"/>
      <c r="JSU532" s="413"/>
      <c r="JSV532" s="413"/>
      <c r="JSW532" s="413"/>
      <c r="JSX532" s="413"/>
      <c r="JSY532" s="413"/>
      <c r="JSZ532" s="413"/>
      <c r="JTA532" s="413"/>
      <c r="JTB532" s="414"/>
      <c r="JTC532" s="414"/>
      <c r="JTD532" s="414"/>
      <c r="JTE532" s="414"/>
      <c r="JTF532" s="414"/>
      <c r="JTG532" s="413"/>
      <c r="JTH532" s="413"/>
      <c r="JTI532" s="414"/>
      <c r="JTJ532" s="414"/>
      <c r="JTK532" s="413"/>
      <c r="JTL532" s="413"/>
      <c r="JTM532" s="414"/>
      <c r="JTN532" s="414"/>
      <c r="JTO532" s="413"/>
      <c r="JTP532" s="413"/>
      <c r="JTQ532" s="413"/>
      <c r="JTR532" s="413"/>
      <c r="JTS532" s="413"/>
      <c r="JTT532" s="413"/>
      <c r="JTU532" s="413"/>
      <c r="JTV532" s="414"/>
      <c r="JTW532" s="414"/>
      <c r="JTX532" s="413"/>
      <c r="JTY532" s="413"/>
      <c r="JTZ532" s="414"/>
      <c r="JUA532" s="414"/>
      <c r="JUB532" s="413"/>
      <c r="JUC532" s="413"/>
      <c r="JUD532" s="413"/>
      <c r="JUE532" s="413"/>
      <c r="JUF532" s="413"/>
      <c r="JUG532" s="407"/>
      <c r="JUH532" s="439"/>
      <c r="JUI532" s="413"/>
      <c r="JUJ532" s="413"/>
      <c r="JUK532" s="413"/>
      <c r="JUL532" s="413"/>
      <c r="JUM532" s="413"/>
      <c r="JUN532" s="413"/>
      <c r="JUO532" s="413"/>
      <c r="JUP532" s="412"/>
      <c r="JUQ532" s="412"/>
      <c r="JUR532" s="412"/>
      <c r="JUS532" s="412"/>
      <c r="JUT532" s="412"/>
      <c r="JUU532" s="412"/>
      <c r="JUV532" s="412"/>
      <c r="JUW532" s="412"/>
      <c r="JUX532" s="412"/>
      <c r="JUY532" s="412"/>
      <c r="JUZ532" s="412"/>
      <c r="JVA532" s="412"/>
      <c r="JVB532" s="412"/>
      <c r="JVC532" s="412"/>
      <c r="JVD532" s="412"/>
      <c r="JVE532" s="412"/>
      <c r="JVF532" s="412"/>
      <c r="JVG532" s="412"/>
      <c r="JVH532" s="412"/>
      <c r="JVI532" s="412"/>
      <c r="JVJ532" s="412"/>
      <c r="JVK532" s="412"/>
      <c r="JVL532" s="412"/>
      <c r="JVM532" s="412"/>
      <c r="JVN532" s="412"/>
      <c r="JVO532" s="412"/>
      <c r="JVP532" s="412"/>
      <c r="JVQ532" s="412"/>
      <c r="JVR532" s="412"/>
      <c r="JVS532" s="412"/>
      <c r="JVT532" s="412"/>
      <c r="JVU532" s="412"/>
      <c r="JVV532" s="412"/>
      <c r="JVW532" s="412"/>
      <c r="JVX532" s="412"/>
      <c r="JVY532" s="412"/>
      <c r="JVZ532" s="412"/>
      <c r="JWA532" s="412"/>
      <c r="JWB532" s="412"/>
      <c r="JWC532" s="412"/>
      <c r="JWD532" s="412"/>
      <c r="JWE532" s="412"/>
      <c r="JWF532" s="412"/>
      <c r="JWG532" s="412"/>
      <c r="JWH532" s="413"/>
      <c r="JWI532" s="413"/>
      <c r="JWJ532" s="413"/>
      <c r="JWK532" s="413"/>
      <c r="JWL532" s="413"/>
      <c r="JWM532" s="413"/>
      <c r="JWN532" s="413"/>
      <c r="JWO532" s="413"/>
      <c r="JWP532" s="413"/>
      <c r="JWQ532" s="413"/>
      <c r="JWR532" s="413"/>
      <c r="JWS532" s="413"/>
      <c r="JWT532" s="413"/>
      <c r="JWU532" s="413"/>
      <c r="JWV532" s="413"/>
      <c r="JWW532" s="413"/>
      <c r="JWX532" s="413"/>
      <c r="JWY532" s="413"/>
      <c r="JWZ532" s="413"/>
      <c r="JXA532" s="413"/>
      <c r="JXB532" s="413"/>
      <c r="JXC532" s="413"/>
      <c r="JXD532" s="413"/>
      <c r="JXE532" s="413"/>
      <c r="JXF532" s="414"/>
      <c r="JXG532" s="414"/>
      <c r="JXH532" s="414"/>
      <c r="JXI532" s="414"/>
      <c r="JXJ532" s="414"/>
      <c r="JXK532" s="413"/>
      <c r="JXL532" s="413"/>
      <c r="JXM532" s="414"/>
      <c r="JXN532" s="414"/>
      <c r="JXO532" s="413"/>
      <c r="JXP532" s="413"/>
      <c r="JXQ532" s="414"/>
      <c r="JXR532" s="414"/>
      <c r="JXS532" s="413"/>
      <c r="JXT532" s="413"/>
      <c r="JXU532" s="413"/>
      <c r="JXV532" s="413"/>
      <c r="JXW532" s="413"/>
      <c r="JXX532" s="413"/>
      <c r="JXY532" s="413"/>
      <c r="JXZ532" s="414"/>
      <c r="JYA532" s="414"/>
      <c r="JYB532" s="413"/>
      <c r="JYC532" s="413"/>
      <c r="JYD532" s="414"/>
      <c r="JYE532" s="414"/>
      <c r="JYF532" s="413"/>
      <c r="JYG532" s="413"/>
      <c r="JYH532" s="413"/>
      <c r="JYI532" s="413"/>
      <c r="JYJ532" s="413"/>
      <c r="JYK532" s="407"/>
      <c r="JYL532" s="439"/>
      <c r="JYM532" s="413"/>
      <c r="JYN532" s="413"/>
      <c r="JYO532" s="413"/>
      <c r="JYP532" s="413"/>
      <c r="JYQ532" s="413"/>
      <c r="JYR532" s="413"/>
      <c r="JYS532" s="413"/>
      <c r="JYT532" s="412"/>
      <c r="JYU532" s="412"/>
      <c r="JYV532" s="412"/>
      <c r="JYW532" s="412"/>
      <c r="JYX532" s="412"/>
      <c r="JYY532" s="412"/>
      <c r="JYZ532" s="412"/>
      <c r="JZA532" s="412"/>
      <c r="JZB532" s="412"/>
      <c r="JZC532" s="412"/>
      <c r="JZD532" s="412"/>
      <c r="JZE532" s="412"/>
      <c r="JZF532" s="412"/>
      <c r="JZG532" s="412"/>
      <c r="JZH532" s="412"/>
      <c r="JZI532" s="412"/>
      <c r="JZJ532" s="412"/>
      <c r="JZK532" s="412"/>
      <c r="JZL532" s="412"/>
      <c r="JZM532" s="412"/>
      <c r="JZN532" s="412"/>
      <c r="JZO532" s="412"/>
      <c r="JZP532" s="412"/>
      <c r="JZQ532" s="412"/>
      <c r="JZR532" s="412"/>
      <c r="JZS532" s="412"/>
      <c r="JZT532" s="412"/>
      <c r="JZU532" s="412"/>
      <c r="JZV532" s="412"/>
      <c r="JZW532" s="412"/>
      <c r="JZX532" s="412"/>
      <c r="JZY532" s="412"/>
      <c r="JZZ532" s="412"/>
      <c r="KAA532" s="412"/>
      <c r="KAB532" s="412"/>
      <c r="KAC532" s="412"/>
      <c r="KAD532" s="412"/>
      <c r="KAE532" s="412"/>
      <c r="KAF532" s="412"/>
      <c r="KAG532" s="412"/>
      <c r="KAH532" s="412"/>
      <c r="KAI532" s="412"/>
      <c r="KAJ532" s="412"/>
      <c r="KAK532" s="412"/>
      <c r="KAL532" s="413"/>
      <c r="KAM532" s="413"/>
      <c r="KAN532" s="413"/>
      <c r="KAO532" s="413"/>
      <c r="KAP532" s="413"/>
      <c r="KAQ532" s="413"/>
      <c r="KAR532" s="413"/>
      <c r="KAS532" s="413"/>
      <c r="KAT532" s="413"/>
      <c r="KAU532" s="413"/>
      <c r="KAV532" s="413"/>
      <c r="KAW532" s="413"/>
      <c r="KAX532" s="413"/>
      <c r="KAY532" s="413"/>
      <c r="KAZ532" s="413"/>
      <c r="KBA532" s="413"/>
      <c r="KBB532" s="413"/>
      <c r="KBC532" s="413"/>
      <c r="KBD532" s="413"/>
      <c r="KBE532" s="413"/>
      <c r="KBF532" s="413"/>
      <c r="KBG532" s="413"/>
      <c r="KBH532" s="413"/>
      <c r="KBI532" s="413"/>
      <c r="KBJ532" s="414"/>
      <c r="KBK532" s="414"/>
      <c r="KBL532" s="414"/>
      <c r="KBM532" s="414"/>
      <c r="KBN532" s="414"/>
      <c r="KBO532" s="413"/>
      <c r="KBP532" s="413"/>
      <c r="KBQ532" s="414"/>
      <c r="KBR532" s="414"/>
      <c r="KBS532" s="413"/>
      <c r="KBT532" s="413"/>
      <c r="KBU532" s="414"/>
      <c r="KBV532" s="414"/>
      <c r="KBW532" s="413"/>
      <c r="KBX532" s="413"/>
      <c r="KBY532" s="413"/>
      <c r="KBZ532" s="413"/>
      <c r="KCA532" s="413"/>
      <c r="KCB532" s="413"/>
      <c r="KCC532" s="413"/>
      <c r="KCD532" s="414"/>
      <c r="KCE532" s="414"/>
      <c r="KCF532" s="413"/>
      <c r="KCG532" s="413"/>
      <c r="KCH532" s="414"/>
      <c r="KCI532" s="414"/>
      <c r="KCJ532" s="413"/>
      <c r="KCK532" s="413"/>
      <c r="KCL532" s="413"/>
      <c r="KCM532" s="413"/>
      <c r="KCN532" s="413"/>
      <c r="KCO532" s="407"/>
      <c r="KCP532" s="439"/>
      <c r="KCQ532" s="413"/>
      <c r="KCR532" s="413"/>
      <c r="KCS532" s="413"/>
      <c r="KCT532" s="413"/>
      <c r="KCU532" s="413"/>
      <c r="KCV532" s="413"/>
      <c r="KCW532" s="413"/>
      <c r="KCX532" s="412"/>
      <c r="KCY532" s="412"/>
      <c r="KCZ532" s="412"/>
      <c r="KDA532" s="412"/>
      <c r="KDB532" s="412"/>
      <c r="KDC532" s="412"/>
      <c r="KDD532" s="412"/>
      <c r="KDE532" s="412"/>
      <c r="KDF532" s="412"/>
      <c r="KDG532" s="412"/>
      <c r="KDH532" s="412"/>
      <c r="KDI532" s="412"/>
      <c r="KDJ532" s="412"/>
      <c r="KDK532" s="412"/>
      <c r="KDL532" s="412"/>
      <c r="KDM532" s="412"/>
      <c r="KDN532" s="412"/>
      <c r="KDO532" s="412"/>
      <c r="KDP532" s="412"/>
      <c r="KDQ532" s="412"/>
      <c r="KDR532" s="412"/>
      <c r="KDS532" s="412"/>
      <c r="KDT532" s="412"/>
      <c r="KDU532" s="412"/>
      <c r="KDV532" s="412"/>
      <c r="KDW532" s="412"/>
      <c r="KDX532" s="412"/>
      <c r="KDY532" s="412"/>
      <c r="KDZ532" s="412"/>
      <c r="KEA532" s="412"/>
      <c r="KEB532" s="412"/>
      <c r="KEC532" s="412"/>
      <c r="KED532" s="412"/>
      <c r="KEE532" s="412"/>
      <c r="KEF532" s="412"/>
      <c r="KEG532" s="412"/>
      <c r="KEH532" s="412"/>
      <c r="KEI532" s="412"/>
      <c r="KEJ532" s="412"/>
      <c r="KEK532" s="412"/>
      <c r="KEL532" s="412"/>
      <c r="KEM532" s="412"/>
      <c r="KEN532" s="412"/>
      <c r="KEO532" s="412"/>
      <c r="KEP532" s="413"/>
      <c r="KEQ532" s="413"/>
      <c r="KER532" s="413"/>
      <c r="KES532" s="413"/>
      <c r="KET532" s="413"/>
      <c r="KEU532" s="413"/>
      <c r="KEV532" s="413"/>
      <c r="KEW532" s="413"/>
      <c r="KEX532" s="413"/>
      <c r="KEY532" s="413"/>
      <c r="KEZ532" s="413"/>
      <c r="KFA532" s="413"/>
      <c r="KFB532" s="413"/>
      <c r="KFC532" s="413"/>
      <c r="KFD532" s="413"/>
      <c r="KFE532" s="413"/>
      <c r="KFF532" s="413"/>
      <c r="KFG532" s="413"/>
      <c r="KFH532" s="413"/>
      <c r="KFI532" s="413"/>
      <c r="KFJ532" s="413"/>
      <c r="KFK532" s="413"/>
      <c r="KFL532" s="413"/>
      <c r="KFM532" s="413"/>
      <c r="KFN532" s="414"/>
      <c r="KFO532" s="414"/>
      <c r="KFP532" s="414"/>
      <c r="KFQ532" s="414"/>
      <c r="KFR532" s="414"/>
      <c r="KFS532" s="413"/>
      <c r="KFT532" s="413"/>
      <c r="KFU532" s="414"/>
      <c r="KFV532" s="414"/>
      <c r="KFW532" s="413"/>
      <c r="KFX532" s="413"/>
      <c r="KFY532" s="414"/>
      <c r="KFZ532" s="414"/>
      <c r="KGA532" s="413"/>
      <c r="KGB532" s="413"/>
      <c r="KGC532" s="413"/>
      <c r="KGD532" s="413"/>
      <c r="KGE532" s="413"/>
      <c r="KGF532" s="413"/>
      <c r="KGG532" s="413"/>
      <c r="KGH532" s="414"/>
      <c r="KGI532" s="414"/>
      <c r="KGJ532" s="413"/>
      <c r="KGK532" s="413"/>
      <c r="KGL532" s="414"/>
      <c r="KGM532" s="414"/>
      <c r="KGN532" s="413"/>
      <c r="KGO532" s="413"/>
      <c r="KGP532" s="413"/>
      <c r="KGQ532" s="413"/>
      <c r="KGR532" s="413"/>
      <c r="KGS532" s="407"/>
      <c r="KGT532" s="439"/>
      <c r="KGU532" s="413"/>
      <c r="KGV532" s="413"/>
      <c r="KGW532" s="413"/>
      <c r="KGX532" s="413"/>
      <c r="KGY532" s="413"/>
      <c r="KGZ532" s="413"/>
      <c r="KHA532" s="413"/>
      <c r="KHB532" s="412"/>
      <c r="KHC532" s="412"/>
      <c r="KHD532" s="412"/>
      <c r="KHE532" s="412"/>
      <c r="KHF532" s="412"/>
      <c r="KHG532" s="412"/>
      <c r="KHH532" s="412"/>
      <c r="KHI532" s="412"/>
      <c r="KHJ532" s="412"/>
      <c r="KHK532" s="412"/>
      <c r="KHL532" s="412"/>
      <c r="KHM532" s="412"/>
      <c r="KHN532" s="412"/>
      <c r="KHO532" s="412"/>
      <c r="KHP532" s="412"/>
      <c r="KHQ532" s="412"/>
      <c r="KHR532" s="412"/>
      <c r="KHS532" s="412"/>
      <c r="KHT532" s="412"/>
      <c r="KHU532" s="412"/>
      <c r="KHV532" s="412"/>
      <c r="KHW532" s="412"/>
      <c r="KHX532" s="412"/>
      <c r="KHY532" s="412"/>
      <c r="KHZ532" s="412"/>
      <c r="KIA532" s="412"/>
      <c r="KIB532" s="412"/>
      <c r="KIC532" s="412"/>
      <c r="KID532" s="412"/>
      <c r="KIE532" s="412"/>
      <c r="KIF532" s="412"/>
      <c r="KIG532" s="412"/>
      <c r="KIH532" s="412"/>
      <c r="KII532" s="412"/>
      <c r="KIJ532" s="412"/>
      <c r="KIK532" s="412"/>
      <c r="KIL532" s="412"/>
      <c r="KIM532" s="412"/>
      <c r="KIN532" s="412"/>
      <c r="KIO532" s="412"/>
      <c r="KIP532" s="412"/>
      <c r="KIQ532" s="412"/>
      <c r="KIR532" s="412"/>
      <c r="KIS532" s="412"/>
      <c r="KIT532" s="413"/>
      <c r="KIU532" s="413"/>
      <c r="KIV532" s="413"/>
      <c r="KIW532" s="413"/>
      <c r="KIX532" s="413"/>
      <c r="KIY532" s="413"/>
      <c r="KIZ532" s="413"/>
      <c r="KJA532" s="413"/>
      <c r="KJB532" s="413"/>
      <c r="KJC532" s="413"/>
      <c r="KJD532" s="413"/>
      <c r="KJE532" s="413"/>
      <c r="KJF532" s="413"/>
      <c r="KJG532" s="413"/>
      <c r="KJH532" s="413"/>
      <c r="KJI532" s="413"/>
      <c r="KJJ532" s="413"/>
      <c r="KJK532" s="413"/>
      <c r="KJL532" s="413"/>
      <c r="KJM532" s="413"/>
      <c r="KJN532" s="413"/>
      <c r="KJO532" s="413"/>
      <c r="KJP532" s="413"/>
      <c r="KJQ532" s="413"/>
      <c r="KJR532" s="414"/>
      <c r="KJS532" s="414"/>
      <c r="KJT532" s="414"/>
      <c r="KJU532" s="414"/>
      <c r="KJV532" s="414"/>
      <c r="KJW532" s="413"/>
      <c r="KJX532" s="413"/>
      <c r="KJY532" s="414"/>
      <c r="KJZ532" s="414"/>
      <c r="KKA532" s="413"/>
      <c r="KKB532" s="413"/>
      <c r="KKC532" s="414"/>
      <c r="KKD532" s="414"/>
      <c r="KKE532" s="413"/>
      <c r="KKF532" s="413"/>
      <c r="KKG532" s="413"/>
      <c r="KKH532" s="413"/>
      <c r="KKI532" s="413"/>
      <c r="KKJ532" s="413"/>
      <c r="KKK532" s="413"/>
      <c r="KKL532" s="414"/>
      <c r="KKM532" s="414"/>
      <c r="KKN532" s="413"/>
      <c r="KKO532" s="413"/>
      <c r="KKP532" s="414"/>
      <c r="KKQ532" s="414"/>
      <c r="KKR532" s="413"/>
      <c r="KKS532" s="413"/>
      <c r="KKT532" s="413"/>
      <c r="KKU532" s="413"/>
      <c r="KKV532" s="413"/>
      <c r="KKW532" s="407"/>
      <c r="KKX532" s="439"/>
      <c r="KKY532" s="413"/>
      <c r="KKZ532" s="413"/>
      <c r="KLA532" s="413"/>
      <c r="KLB532" s="413"/>
      <c r="KLC532" s="413"/>
      <c r="KLD532" s="413"/>
      <c r="KLE532" s="413"/>
      <c r="KLF532" s="412"/>
      <c r="KLG532" s="412"/>
      <c r="KLH532" s="412"/>
      <c r="KLI532" s="412"/>
      <c r="KLJ532" s="412"/>
      <c r="KLK532" s="412"/>
      <c r="KLL532" s="412"/>
      <c r="KLM532" s="412"/>
      <c r="KLN532" s="412"/>
      <c r="KLO532" s="412"/>
      <c r="KLP532" s="412"/>
      <c r="KLQ532" s="412"/>
      <c r="KLR532" s="412"/>
      <c r="KLS532" s="412"/>
      <c r="KLT532" s="412"/>
      <c r="KLU532" s="412"/>
      <c r="KLV532" s="412"/>
      <c r="KLW532" s="412"/>
      <c r="KLX532" s="412"/>
      <c r="KLY532" s="412"/>
      <c r="KLZ532" s="412"/>
      <c r="KMA532" s="412"/>
      <c r="KMB532" s="412"/>
      <c r="KMC532" s="412"/>
      <c r="KMD532" s="412"/>
      <c r="KME532" s="412"/>
      <c r="KMF532" s="412"/>
      <c r="KMG532" s="412"/>
      <c r="KMH532" s="412"/>
      <c r="KMI532" s="412"/>
      <c r="KMJ532" s="412"/>
      <c r="KMK532" s="412"/>
      <c r="KML532" s="412"/>
      <c r="KMM532" s="412"/>
      <c r="KMN532" s="412"/>
      <c r="KMO532" s="412"/>
      <c r="KMP532" s="412"/>
      <c r="KMQ532" s="412"/>
      <c r="KMR532" s="412"/>
      <c r="KMS532" s="412"/>
      <c r="KMT532" s="412"/>
      <c r="KMU532" s="412"/>
      <c r="KMV532" s="412"/>
      <c r="KMW532" s="412"/>
      <c r="KMX532" s="413"/>
      <c r="KMY532" s="413"/>
      <c r="KMZ532" s="413"/>
      <c r="KNA532" s="413"/>
      <c r="KNB532" s="413"/>
      <c r="KNC532" s="413"/>
      <c r="KND532" s="413"/>
      <c r="KNE532" s="413"/>
      <c r="KNF532" s="413"/>
      <c r="KNG532" s="413"/>
      <c r="KNH532" s="413"/>
      <c r="KNI532" s="413"/>
      <c r="KNJ532" s="413"/>
      <c r="KNK532" s="413"/>
      <c r="KNL532" s="413"/>
      <c r="KNM532" s="413"/>
      <c r="KNN532" s="413"/>
      <c r="KNO532" s="413"/>
      <c r="KNP532" s="413"/>
      <c r="KNQ532" s="413"/>
      <c r="KNR532" s="413"/>
      <c r="KNS532" s="413"/>
      <c r="KNT532" s="413"/>
      <c r="KNU532" s="413"/>
      <c r="KNV532" s="414"/>
      <c r="KNW532" s="414"/>
      <c r="KNX532" s="414"/>
      <c r="KNY532" s="414"/>
      <c r="KNZ532" s="414"/>
      <c r="KOA532" s="413"/>
      <c r="KOB532" s="413"/>
      <c r="KOC532" s="414"/>
      <c r="KOD532" s="414"/>
      <c r="KOE532" s="413"/>
      <c r="KOF532" s="413"/>
      <c r="KOG532" s="414"/>
      <c r="KOH532" s="414"/>
      <c r="KOI532" s="413"/>
      <c r="KOJ532" s="413"/>
      <c r="KOK532" s="413"/>
      <c r="KOL532" s="413"/>
      <c r="KOM532" s="413"/>
      <c r="KON532" s="413"/>
      <c r="KOO532" s="413"/>
      <c r="KOP532" s="414"/>
      <c r="KOQ532" s="414"/>
      <c r="KOR532" s="413"/>
      <c r="KOS532" s="413"/>
      <c r="KOT532" s="414"/>
      <c r="KOU532" s="414"/>
      <c r="KOV532" s="413"/>
      <c r="KOW532" s="413"/>
      <c r="KOX532" s="413"/>
      <c r="KOY532" s="413"/>
      <c r="KOZ532" s="413"/>
      <c r="KPA532" s="407"/>
      <c r="KPB532" s="439"/>
      <c r="KPC532" s="413"/>
      <c r="KPD532" s="413"/>
      <c r="KPE532" s="413"/>
      <c r="KPF532" s="413"/>
      <c r="KPG532" s="413"/>
      <c r="KPH532" s="413"/>
      <c r="KPI532" s="413"/>
      <c r="KPJ532" s="412"/>
      <c r="KPK532" s="412"/>
      <c r="KPL532" s="412"/>
      <c r="KPM532" s="412"/>
      <c r="KPN532" s="412"/>
      <c r="KPO532" s="412"/>
      <c r="KPP532" s="412"/>
      <c r="KPQ532" s="412"/>
      <c r="KPR532" s="412"/>
      <c r="KPS532" s="412"/>
      <c r="KPT532" s="412"/>
      <c r="KPU532" s="412"/>
      <c r="KPV532" s="412"/>
      <c r="KPW532" s="412"/>
      <c r="KPX532" s="412"/>
      <c r="KPY532" s="412"/>
      <c r="KPZ532" s="412"/>
      <c r="KQA532" s="412"/>
      <c r="KQB532" s="412"/>
      <c r="KQC532" s="412"/>
      <c r="KQD532" s="412"/>
      <c r="KQE532" s="412"/>
      <c r="KQF532" s="412"/>
      <c r="KQG532" s="412"/>
      <c r="KQH532" s="412"/>
      <c r="KQI532" s="412"/>
      <c r="KQJ532" s="412"/>
      <c r="KQK532" s="412"/>
      <c r="KQL532" s="412"/>
      <c r="KQM532" s="412"/>
      <c r="KQN532" s="412"/>
      <c r="KQO532" s="412"/>
      <c r="KQP532" s="412"/>
      <c r="KQQ532" s="412"/>
      <c r="KQR532" s="412"/>
      <c r="KQS532" s="412"/>
      <c r="KQT532" s="412"/>
      <c r="KQU532" s="412"/>
      <c r="KQV532" s="412"/>
      <c r="KQW532" s="412"/>
      <c r="KQX532" s="412"/>
      <c r="KQY532" s="412"/>
      <c r="KQZ532" s="412"/>
      <c r="KRA532" s="412"/>
      <c r="KRB532" s="413"/>
      <c r="KRC532" s="413"/>
      <c r="KRD532" s="413"/>
      <c r="KRE532" s="413"/>
      <c r="KRF532" s="413"/>
      <c r="KRG532" s="413"/>
      <c r="KRH532" s="413"/>
      <c r="KRI532" s="413"/>
      <c r="KRJ532" s="413"/>
      <c r="KRK532" s="413"/>
      <c r="KRL532" s="413"/>
      <c r="KRM532" s="413"/>
      <c r="KRN532" s="413"/>
      <c r="KRO532" s="413"/>
      <c r="KRP532" s="413"/>
      <c r="KRQ532" s="413"/>
      <c r="KRR532" s="413"/>
      <c r="KRS532" s="413"/>
      <c r="KRT532" s="413"/>
      <c r="KRU532" s="413"/>
      <c r="KRV532" s="413"/>
      <c r="KRW532" s="413"/>
      <c r="KRX532" s="413"/>
      <c r="KRY532" s="413"/>
      <c r="KRZ532" s="414"/>
      <c r="KSA532" s="414"/>
      <c r="KSB532" s="414"/>
      <c r="KSC532" s="414"/>
      <c r="KSD532" s="414"/>
      <c r="KSE532" s="413"/>
      <c r="KSF532" s="413"/>
      <c r="KSG532" s="414"/>
      <c r="KSH532" s="414"/>
      <c r="KSI532" s="413"/>
      <c r="KSJ532" s="413"/>
      <c r="KSK532" s="414"/>
      <c r="KSL532" s="414"/>
      <c r="KSM532" s="413"/>
      <c r="KSN532" s="413"/>
      <c r="KSO532" s="413"/>
      <c r="KSP532" s="413"/>
      <c r="KSQ532" s="413"/>
      <c r="KSR532" s="413"/>
      <c r="KSS532" s="413"/>
      <c r="KST532" s="414"/>
      <c r="KSU532" s="414"/>
      <c r="KSV532" s="413"/>
      <c r="KSW532" s="413"/>
      <c r="KSX532" s="414"/>
      <c r="KSY532" s="414"/>
      <c r="KSZ532" s="413"/>
      <c r="KTA532" s="413"/>
      <c r="KTB532" s="413"/>
      <c r="KTC532" s="413"/>
      <c r="KTD532" s="413"/>
      <c r="KTE532" s="407"/>
      <c r="KTF532" s="439"/>
      <c r="KTG532" s="413"/>
      <c r="KTH532" s="413"/>
      <c r="KTI532" s="413"/>
      <c r="KTJ532" s="413"/>
      <c r="KTK532" s="413"/>
      <c r="KTL532" s="413"/>
      <c r="KTM532" s="413"/>
      <c r="KTN532" s="412"/>
      <c r="KTO532" s="412"/>
      <c r="KTP532" s="412"/>
      <c r="KTQ532" s="412"/>
      <c r="KTR532" s="412"/>
      <c r="KTS532" s="412"/>
      <c r="KTT532" s="412"/>
      <c r="KTU532" s="412"/>
      <c r="KTV532" s="412"/>
      <c r="KTW532" s="412"/>
      <c r="KTX532" s="412"/>
      <c r="KTY532" s="412"/>
      <c r="KTZ532" s="412"/>
      <c r="KUA532" s="412"/>
      <c r="KUB532" s="412"/>
      <c r="KUC532" s="412"/>
      <c r="KUD532" s="412"/>
      <c r="KUE532" s="412"/>
      <c r="KUF532" s="412"/>
      <c r="KUG532" s="412"/>
      <c r="KUH532" s="412"/>
      <c r="KUI532" s="412"/>
      <c r="KUJ532" s="412"/>
      <c r="KUK532" s="412"/>
      <c r="KUL532" s="412"/>
      <c r="KUM532" s="412"/>
      <c r="KUN532" s="412"/>
      <c r="KUO532" s="412"/>
      <c r="KUP532" s="412"/>
      <c r="KUQ532" s="412"/>
      <c r="KUR532" s="412"/>
      <c r="KUS532" s="412"/>
      <c r="KUT532" s="412"/>
      <c r="KUU532" s="412"/>
      <c r="KUV532" s="412"/>
      <c r="KUW532" s="412"/>
      <c r="KUX532" s="412"/>
      <c r="KUY532" s="412"/>
      <c r="KUZ532" s="412"/>
      <c r="KVA532" s="412"/>
      <c r="KVB532" s="412"/>
      <c r="KVC532" s="412"/>
      <c r="KVD532" s="412"/>
      <c r="KVE532" s="412"/>
      <c r="KVF532" s="413"/>
      <c r="KVG532" s="413"/>
      <c r="KVH532" s="413"/>
      <c r="KVI532" s="413"/>
      <c r="KVJ532" s="413"/>
      <c r="KVK532" s="413"/>
      <c r="KVL532" s="413"/>
      <c r="KVM532" s="413"/>
      <c r="KVN532" s="413"/>
      <c r="KVO532" s="413"/>
      <c r="KVP532" s="413"/>
      <c r="KVQ532" s="413"/>
      <c r="KVR532" s="413"/>
      <c r="KVS532" s="413"/>
      <c r="KVT532" s="413"/>
      <c r="KVU532" s="413"/>
      <c r="KVV532" s="413"/>
      <c r="KVW532" s="413"/>
      <c r="KVX532" s="413"/>
      <c r="KVY532" s="413"/>
      <c r="KVZ532" s="413"/>
      <c r="KWA532" s="413"/>
      <c r="KWB532" s="413"/>
      <c r="KWC532" s="413"/>
      <c r="KWD532" s="414"/>
      <c r="KWE532" s="414"/>
      <c r="KWF532" s="414"/>
      <c r="KWG532" s="414"/>
      <c r="KWH532" s="414"/>
      <c r="KWI532" s="413"/>
      <c r="KWJ532" s="413"/>
      <c r="KWK532" s="414"/>
      <c r="KWL532" s="414"/>
      <c r="KWM532" s="413"/>
      <c r="KWN532" s="413"/>
      <c r="KWO532" s="414"/>
      <c r="KWP532" s="414"/>
      <c r="KWQ532" s="413"/>
      <c r="KWR532" s="413"/>
      <c r="KWS532" s="413"/>
      <c r="KWT532" s="413"/>
      <c r="KWU532" s="413"/>
      <c r="KWV532" s="413"/>
      <c r="KWW532" s="413"/>
      <c r="KWX532" s="414"/>
      <c r="KWY532" s="414"/>
      <c r="KWZ532" s="413"/>
      <c r="KXA532" s="413"/>
      <c r="KXB532" s="414"/>
      <c r="KXC532" s="414"/>
      <c r="KXD532" s="413"/>
      <c r="KXE532" s="413"/>
      <c r="KXF532" s="413"/>
      <c r="KXG532" s="413"/>
      <c r="KXH532" s="413"/>
      <c r="KXI532" s="407"/>
      <c r="KXJ532" s="439"/>
      <c r="KXK532" s="413"/>
      <c r="KXL532" s="413"/>
      <c r="KXM532" s="413"/>
      <c r="KXN532" s="413"/>
      <c r="KXO532" s="413"/>
      <c r="KXP532" s="413"/>
      <c r="KXQ532" s="413"/>
      <c r="KXR532" s="412"/>
      <c r="KXS532" s="412"/>
      <c r="KXT532" s="412"/>
      <c r="KXU532" s="412"/>
      <c r="KXV532" s="412"/>
      <c r="KXW532" s="412"/>
      <c r="KXX532" s="412"/>
      <c r="KXY532" s="412"/>
      <c r="KXZ532" s="412"/>
      <c r="KYA532" s="412"/>
      <c r="KYB532" s="412"/>
      <c r="KYC532" s="412"/>
      <c r="KYD532" s="412"/>
      <c r="KYE532" s="412"/>
      <c r="KYF532" s="412"/>
      <c r="KYG532" s="412"/>
      <c r="KYH532" s="412"/>
      <c r="KYI532" s="412"/>
      <c r="KYJ532" s="412"/>
      <c r="KYK532" s="412"/>
      <c r="KYL532" s="412"/>
      <c r="KYM532" s="412"/>
      <c r="KYN532" s="412"/>
      <c r="KYO532" s="412"/>
      <c r="KYP532" s="412"/>
      <c r="KYQ532" s="412"/>
      <c r="KYR532" s="412"/>
      <c r="KYS532" s="412"/>
      <c r="KYT532" s="412"/>
      <c r="KYU532" s="412"/>
      <c r="KYV532" s="412"/>
      <c r="KYW532" s="412"/>
      <c r="KYX532" s="412"/>
      <c r="KYY532" s="412"/>
      <c r="KYZ532" s="412"/>
      <c r="KZA532" s="412"/>
      <c r="KZB532" s="412"/>
      <c r="KZC532" s="412"/>
      <c r="KZD532" s="412"/>
      <c r="KZE532" s="412"/>
      <c r="KZF532" s="412"/>
      <c r="KZG532" s="412"/>
      <c r="KZH532" s="412"/>
      <c r="KZI532" s="412"/>
      <c r="KZJ532" s="413"/>
      <c r="KZK532" s="413"/>
      <c r="KZL532" s="413"/>
      <c r="KZM532" s="413"/>
      <c r="KZN532" s="413"/>
      <c r="KZO532" s="413"/>
      <c r="KZP532" s="413"/>
      <c r="KZQ532" s="413"/>
      <c r="KZR532" s="413"/>
      <c r="KZS532" s="413"/>
      <c r="KZT532" s="413"/>
      <c r="KZU532" s="413"/>
      <c r="KZV532" s="413"/>
      <c r="KZW532" s="413"/>
      <c r="KZX532" s="413"/>
      <c r="KZY532" s="413"/>
      <c r="KZZ532" s="413"/>
      <c r="LAA532" s="413"/>
      <c r="LAB532" s="413"/>
      <c r="LAC532" s="413"/>
      <c r="LAD532" s="413"/>
      <c r="LAE532" s="413"/>
      <c r="LAF532" s="413"/>
      <c r="LAG532" s="413"/>
      <c r="LAH532" s="414"/>
      <c r="LAI532" s="414"/>
      <c r="LAJ532" s="414"/>
      <c r="LAK532" s="414"/>
      <c r="LAL532" s="414"/>
      <c r="LAM532" s="413"/>
      <c r="LAN532" s="413"/>
      <c r="LAO532" s="414"/>
      <c r="LAP532" s="414"/>
      <c r="LAQ532" s="413"/>
      <c r="LAR532" s="413"/>
      <c r="LAS532" s="414"/>
      <c r="LAT532" s="414"/>
      <c r="LAU532" s="413"/>
      <c r="LAV532" s="413"/>
      <c r="LAW532" s="413"/>
      <c r="LAX532" s="413"/>
      <c r="LAY532" s="413"/>
      <c r="LAZ532" s="413"/>
      <c r="LBA532" s="413"/>
      <c r="LBB532" s="414"/>
      <c r="LBC532" s="414"/>
      <c r="LBD532" s="413"/>
      <c r="LBE532" s="413"/>
      <c r="LBF532" s="414"/>
      <c r="LBG532" s="414"/>
      <c r="LBH532" s="413"/>
      <c r="LBI532" s="413"/>
      <c r="LBJ532" s="413"/>
      <c r="LBK532" s="413"/>
      <c r="LBL532" s="413"/>
      <c r="LBM532" s="407"/>
      <c r="LBN532" s="439"/>
      <c r="LBO532" s="413"/>
      <c r="LBP532" s="413"/>
      <c r="LBQ532" s="413"/>
      <c r="LBR532" s="413"/>
      <c r="LBS532" s="413"/>
      <c r="LBT532" s="413"/>
      <c r="LBU532" s="413"/>
      <c r="LBV532" s="412"/>
      <c r="LBW532" s="412"/>
      <c r="LBX532" s="412"/>
      <c r="LBY532" s="412"/>
      <c r="LBZ532" s="412"/>
      <c r="LCA532" s="412"/>
      <c r="LCB532" s="412"/>
      <c r="LCC532" s="412"/>
      <c r="LCD532" s="412"/>
      <c r="LCE532" s="412"/>
      <c r="LCF532" s="412"/>
      <c r="LCG532" s="412"/>
      <c r="LCH532" s="412"/>
      <c r="LCI532" s="412"/>
      <c r="LCJ532" s="412"/>
      <c r="LCK532" s="412"/>
      <c r="LCL532" s="412"/>
      <c r="LCM532" s="412"/>
      <c r="LCN532" s="412"/>
      <c r="LCO532" s="412"/>
      <c r="LCP532" s="412"/>
      <c r="LCQ532" s="412"/>
      <c r="LCR532" s="412"/>
      <c r="LCS532" s="412"/>
      <c r="LCT532" s="412"/>
      <c r="LCU532" s="412"/>
      <c r="LCV532" s="412"/>
      <c r="LCW532" s="412"/>
      <c r="LCX532" s="412"/>
      <c r="LCY532" s="412"/>
      <c r="LCZ532" s="412"/>
      <c r="LDA532" s="412"/>
      <c r="LDB532" s="412"/>
      <c r="LDC532" s="412"/>
      <c r="LDD532" s="412"/>
      <c r="LDE532" s="412"/>
      <c r="LDF532" s="412"/>
      <c r="LDG532" s="412"/>
      <c r="LDH532" s="412"/>
      <c r="LDI532" s="412"/>
      <c r="LDJ532" s="412"/>
      <c r="LDK532" s="412"/>
      <c r="LDL532" s="412"/>
      <c r="LDM532" s="412"/>
      <c r="LDN532" s="413"/>
      <c r="LDO532" s="413"/>
      <c r="LDP532" s="413"/>
      <c r="LDQ532" s="413"/>
      <c r="LDR532" s="413"/>
      <c r="LDS532" s="413"/>
      <c r="LDT532" s="413"/>
      <c r="LDU532" s="413"/>
      <c r="LDV532" s="413"/>
      <c r="LDW532" s="413"/>
      <c r="LDX532" s="413"/>
      <c r="LDY532" s="413"/>
      <c r="LDZ532" s="413"/>
      <c r="LEA532" s="413"/>
      <c r="LEB532" s="413"/>
      <c r="LEC532" s="413"/>
      <c r="LED532" s="413"/>
      <c r="LEE532" s="413"/>
      <c r="LEF532" s="413"/>
      <c r="LEG532" s="413"/>
      <c r="LEH532" s="413"/>
      <c r="LEI532" s="413"/>
      <c r="LEJ532" s="413"/>
      <c r="LEK532" s="413"/>
      <c r="LEL532" s="414"/>
      <c r="LEM532" s="414"/>
      <c r="LEN532" s="414"/>
      <c r="LEO532" s="414"/>
      <c r="LEP532" s="414"/>
      <c r="LEQ532" s="413"/>
      <c r="LER532" s="413"/>
      <c r="LES532" s="414"/>
      <c r="LET532" s="414"/>
      <c r="LEU532" s="413"/>
      <c r="LEV532" s="413"/>
      <c r="LEW532" s="414"/>
      <c r="LEX532" s="414"/>
      <c r="LEY532" s="413"/>
      <c r="LEZ532" s="413"/>
      <c r="LFA532" s="413"/>
      <c r="LFB532" s="413"/>
      <c r="LFC532" s="413"/>
      <c r="LFD532" s="413"/>
      <c r="LFE532" s="413"/>
      <c r="LFF532" s="414"/>
      <c r="LFG532" s="414"/>
      <c r="LFH532" s="413"/>
      <c r="LFI532" s="413"/>
      <c r="LFJ532" s="414"/>
      <c r="LFK532" s="414"/>
      <c r="LFL532" s="413"/>
      <c r="LFM532" s="413"/>
      <c r="LFN532" s="413"/>
      <c r="LFO532" s="413"/>
      <c r="LFP532" s="413"/>
      <c r="LFQ532" s="407"/>
      <c r="LFR532" s="439"/>
      <c r="LFS532" s="413"/>
      <c r="LFT532" s="413"/>
      <c r="LFU532" s="413"/>
      <c r="LFV532" s="413"/>
      <c r="LFW532" s="413"/>
      <c r="LFX532" s="413"/>
      <c r="LFY532" s="413"/>
      <c r="LFZ532" s="412"/>
      <c r="LGA532" s="412"/>
      <c r="LGB532" s="412"/>
      <c r="LGC532" s="412"/>
      <c r="LGD532" s="412"/>
      <c r="LGE532" s="412"/>
      <c r="LGF532" s="412"/>
      <c r="LGG532" s="412"/>
      <c r="LGH532" s="412"/>
      <c r="LGI532" s="412"/>
      <c r="LGJ532" s="412"/>
      <c r="LGK532" s="412"/>
      <c r="LGL532" s="412"/>
      <c r="LGM532" s="412"/>
      <c r="LGN532" s="412"/>
      <c r="LGO532" s="412"/>
      <c r="LGP532" s="412"/>
      <c r="LGQ532" s="412"/>
      <c r="LGR532" s="412"/>
      <c r="LGS532" s="412"/>
      <c r="LGT532" s="412"/>
      <c r="LGU532" s="412"/>
      <c r="LGV532" s="412"/>
      <c r="LGW532" s="412"/>
      <c r="LGX532" s="412"/>
      <c r="LGY532" s="412"/>
      <c r="LGZ532" s="412"/>
      <c r="LHA532" s="412"/>
      <c r="LHB532" s="412"/>
      <c r="LHC532" s="412"/>
      <c r="LHD532" s="412"/>
      <c r="LHE532" s="412"/>
      <c r="LHF532" s="412"/>
      <c r="LHG532" s="412"/>
      <c r="LHH532" s="412"/>
      <c r="LHI532" s="412"/>
      <c r="LHJ532" s="412"/>
      <c r="LHK532" s="412"/>
      <c r="LHL532" s="412"/>
      <c r="LHM532" s="412"/>
      <c r="LHN532" s="412"/>
      <c r="LHO532" s="412"/>
      <c r="LHP532" s="412"/>
      <c r="LHQ532" s="412"/>
      <c r="LHR532" s="413"/>
      <c r="LHS532" s="413"/>
      <c r="LHT532" s="413"/>
      <c r="LHU532" s="413"/>
      <c r="LHV532" s="413"/>
      <c r="LHW532" s="413"/>
      <c r="LHX532" s="413"/>
      <c r="LHY532" s="413"/>
      <c r="LHZ532" s="413"/>
      <c r="LIA532" s="413"/>
      <c r="LIB532" s="413"/>
      <c r="LIC532" s="413"/>
      <c r="LID532" s="413"/>
      <c r="LIE532" s="413"/>
      <c r="LIF532" s="413"/>
      <c r="LIG532" s="413"/>
      <c r="LIH532" s="413"/>
      <c r="LII532" s="413"/>
      <c r="LIJ532" s="413"/>
      <c r="LIK532" s="413"/>
      <c r="LIL532" s="413"/>
      <c r="LIM532" s="413"/>
      <c r="LIN532" s="413"/>
      <c r="LIO532" s="413"/>
      <c r="LIP532" s="414"/>
      <c r="LIQ532" s="414"/>
      <c r="LIR532" s="414"/>
      <c r="LIS532" s="414"/>
      <c r="LIT532" s="414"/>
      <c r="LIU532" s="413"/>
      <c r="LIV532" s="413"/>
      <c r="LIW532" s="414"/>
      <c r="LIX532" s="414"/>
      <c r="LIY532" s="413"/>
      <c r="LIZ532" s="413"/>
      <c r="LJA532" s="414"/>
      <c r="LJB532" s="414"/>
      <c r="LJC532" s="413"/>
      <c r="LJD532" s="413"/>
      <c r="LJE532" s="413"/>
      <c r="LJF532" s="413"/>
      <c r="LJG532" s="413"/>
      <c r="LJH532" s="413"/>
      <c r="LJI532" s="413"/>
      <c r="LJJ532" s="414"/>
      <c r="LJK532" s="414"/>
      <c r="LJL532" s="413"/>
      <c r="LJM532" s="413"/>
      <c r="LJN532" s="414"/>
      <c r="LJO532" s="414"/>
      <c r="LJP532" s="413"/>
      <c r="LJQ532" s="413"/>
      <c r="LJR532" s="413"/>
      <c r="LJS532" s="413"/>
      <c r="LJT532" s="413"/>
      <c r="LJU532" s="407"/>
      <c r="LJV532" s="439"/>
      <c r="LJW532" s="413"/>
      <c r="LJX532" s="413"/>
      <c r="LJY532" s="413"/>
      <c r="LJZ532" s="413"/>
      <c r="LKA532" s="413"/>
      <c r="LKB532" s="413"/>
      <c r="LKC532" s="413"/>
      <c r="LKD532" s="412"/>
      <c r="LKE532" s="412"/>
      <c r="LKF532" s="412"/>
      <c r="LKG532" s="412"/>
      <c r="LKH532" s="412"/>
      <c r="LKI532" s="412"/>
      <c r="LKJ532" s="412"/>
      <c r="LKK532" s="412"/>
      <c r="LKL532" s="412"/>
      <c r="LKM532" s="412"/>
      <c r="LKN532" s="412"/>
      <c r="LKO532" s="412"/>
      <c r="LKP532" s="412"/>
      <c r="LKQ532" s="412"/>
      <c r="LKR532" s="412"/>
      <c r="LKS532" s="412"/>
      <c r="LKT532" s="412"/>
      <c r="LKU532" s="412"/>
      <c r="LKV532" s="412"/>
      <c r="LKW532" s="412"/>
      <c r="LKX532" s="412"/>
      <c r="LKY532" s="412"/>
      <c r="LKZ532" s="412"/>
      <c r="LLA532" s="412"/>
      <c r="LLB532" s="412"/>
      <c r="LLC532" s="412"/>
      <c r="LLD532" s="412"/>
      <c r="LLE532" s="412"/>
      <c r="LLF532" s="412"/>
      <c r="LLG532" s="412"/>
      <c r="LLH532" s="412"/>
      <c r="LLI532" s="412"/>
      <c r="LLJ532" s="412"/>
      <c r="LLK532" s="412"/>
      <c r="LLL532" s="412"/>
      <c r="LLM532" s="412"/>
      <c r="LLN532" s="412"/>
      <c r="LLO532" s="412"/>
      <c r="LLP532" s="412"/>
      <c r="LLQ532" s="412"/>
      <c r="LLR532" s="412"/>
      <c r="LLS532" s="412"/>
      <c r="LLT532" s="412"/>
      <c r="LLU532" s="412"/>
      <c r="LLV532" s="413"/>
      <c r="LLW532" s="413"/>
      <c r="LLX532" s="413"/>
      <c r="LLY532" s="413"/>
      <c r="LLZ532" s="413"/>
      <c r="LMA532" s="413"/>
      <c r="LMB532" s="413"/>
      <c r="LMC532" s="413"/>
      <c r="LMD532" s="413"/>
      <c r="LME532" s="413"/>
      <c r="LMF532" s="413"/>
      <c r="LMG532" s="413"/>
      <c r="LMH532" s="413"/>
      <c r="LMI532" s="413"/>
      <c r="LMJ532" s="413"/>
      <c r="LMK532" s="413"/>
      <c r="LML532" s="413"/>
      <c r="LMM532" s="413"/>
      <c r="LMN532" s="413"/>
      <c r="LMO532" s="413"/>
      <c r="LMP532" s="413"/>
      <c r="LMQ532" s="413"/>
      <c r="LMR532" s="413"/>
      <c r="LMS532" s="413"/>
      <c r="LMT532" s="414"/>
      <c r="LMU532" s="414"/>
      <c r="LMV532" s="414"/>
      <c r="LMW532" s="414"/>
      <c r="LMX532" s="414"/>
      <c r="LMY532" s="413"/>
      <c r="LMZ532" s="413"/>
      <c r="LNA532" s="414"/>
      <c r="LNB532" s="414"/>
      <c r="LNC532" s="413"/>
      <c r="LND532" s="413"/>
      <c r="LNE532" s="414"/>
      <c r="LNF532" s="414"/>
      <c r="LNG532" s="413"/>
      <c r="LNH532" s="413"/>
      <c r="LNI532" s="413"/>
      <c r="LNJ532" s="413"/>
      <c r="LNK532" s="413"/>
      <c r="LNL532" s="413"/>
      <c r="LNM532" s="413"/>
      <c r="LNN532" s="414"/>
      <c r="LNO532" s="414"/>
      <c r="LNP532" s="413"/>
      <c r="LNQ532" s="413"/>
      <c r="LNR532" s="414"/>
      <c r="LNS532" s="414"/>
      <c r="LNT532" s="413"/>
      <c r="LNU532" s="413"/>
      <c r="LNV532" s="413"/>
      <c r="LNW532" s="413"/>
      <c r="LNX532" s="413"/>
      <c r="LNY532" s="407"/>
      <c r="LNZ532" s="439"/>
      <c r="LOA532" s="413"/>
      <c r="LOB532" s="413"/>
      <c r="LOC532" s="413"/>
      <c r="LOD532" s="413"/>
      <c r="LOE532" s="413"/>
      <c r="LOF532" s="413"/>
      <c r="LOG532" s="413"/>
      <c r="LOH532" s="412"/>
      <c r="LOI532" s="412"/>
      <c r="LOJ532" s="412"/>
      <c r="LOK532" s="412"/>
      <c r="LOL532" s="412"/>
      <c r="LOM532" s="412"/>
      <c r="LON532" s="412"/>
      <c r="LOO532" s="412"/>
      <c r="LOP532" s="412"/>
      <c r="LOQ532" s="412"/>
      <c r="LOR532" s="412"/>
      <c r="LOS532" s="412"/>
      <c r="LOT532" s="412"/>
      <c r="LOU532" s="412"/>
      <c r="LOV532" s="412"/>
      <c r="LOW532" s="412"/>
      <c r="LOX532" s="412"/>
      <c r="LOY532" s="412"/>
      <c r="LOZ532" s="412"/>
      <c r="LPA532" s="412"/>
      <c r="LPB532" s="412"/>
      <c r="LPC532" s="412"/>
      <c r="LPD532" s="412"/>
      <c r="LPE532" s="412"/>
      <c r="LPF532" s="412"/>
      <c r="LPG532" s="412"/>
      <c r="LPH532" s="412"/>
      <c r="LPI532" s="412"/>
      <c r="LPJ532" s="412"/>
      <c r="LPK532" s="412"/>
      <c r="LPL532" s="412"/>
      <c r="LPM532" s="412"/>
      <c r="LPN532" s="412"/>
      <c r="LPO532" s="412"/>
      <c r="LPP532" s="412"/>
      <c r="LPQ532" s="412"/>
      <c r="LPR532" s="412"/>
      <c r="LPS532" s="412"/>
      <c r="LPT532" s="412"/>
      <c r="LPU532" s="412"/>
      <c r="LPV532" s="412"/>
      <c r="LPW532" s="412"/>
      <c r="LPX532" s="412"/>
      <c r="LPY532" s="412"/>
      <c r="LPZ532" s="413"/>
      <c r="LQA532" s="413"/>
      <c r="LQB532" s="413"/>
      <c r="LQC532" s="413"/>
      <c r="LQD532" s="413"/>
      <c r="LQE532" s="413"/>
      <c r="LQF532" s="413"/>
      <c r="LQG532" s="413"/>
      <c r="LQH532" s="413"/>
      <c r="LQI532" s="413"/>
      <c r="LQJ532" s="413"/>
      <c r="LQK532" s="413"/>
      <c r="LQL532" s="413"/>
      <c r="LQM532" s="413"/>
      <c r="LQN532" s="413"/>
      <c r="LQO532" s="413"/>
      <c r="LQP532" s="413"/>
      <c r="LQQ532" s="413"/>
      <c r="LQR532" s="413"/>
      <c r="LQS532" s="413"/>
      <c r="LQT532" s="413"/>
      <c r="LQU532" s="413"/>
      <c r="LQV532" s="413"/>
      <c r="LQW532" s="413"/>
      <c r="LQX532" s="414"/>
      <c r="LQY532" s="414"/>
      <c r="LQZ532" s="414"/>
      <c r="LRA532" s="414"/>
      <c r="LRB532" s="414"/>
      <c r="LRC532" s="413"/>
      <c r="LRD532" s="413"/>
      <c r="LRE532" s="414"/>
      <c r="LRF532" s="414"/>
      <c r="LRG532" s="413"/>
      <c r="LRH532" s="413"/>
      <c r="LRI532" s="414"/>
      <c r="LRJ532" s="414"/>
      <c r="LRK532" s="413"/>
      <c r="LRL532" s="413"/>
      <c r="LRM532" s="413"/>
      <c r="LRN532" s="413"/>
      <c r="LRO532" s="413"/>
      <c r="LRP532" s="413"/>
      <c r="LRQ532" s="413"/>
      <c r="LRR532" s="414"/>
      <c r="LRS532" s="414"/>
      <c r="LRT532" s="413"/>
      <c r="LRU532" s="413"/>
      <c r="LRV532" s="414"/>
      <c r="LRW532" s="414"/>
      <c r="LRX532" s="413"/>
      <c r="LRY532" s="413"/>
      <c r="LRZ532" s="413"/>
      <c r="LSA532" s="413"/>
      <c r="LSB532" s="413"/>
      <c r="LSC532" s="407"/>
      <c r="LSD532" s="439"/>
      <c r="LSE532" s="413"/>
      <c r="LSF532" s="413"/>
      <c r="LSG532" s="413"/>
      <c r="LSH532" s="413"/>
      <c r="LSI532" s="413"/>
      <c r="LSJ532" s="413"/>
      <c r="LSK532" s="413"/>
      <c r="LSL532" s="412"/>
      <c r="LSM532" s="412"/>
      <c r="LSN532" s="412"/>
      <c r="LSO532" s="412"/>
      <c r="LSP532" s="412"/>
      <c r="LSQ532" s="412"/>
      <c r="LSR532" s="412"/>
      <c r="LSS532" s="412"/>
      <c r="LST532" s="412"/>
      <c r="LSU532" s="412"/>
      <c r="LSV532" s="412"/>
      <c r="LSW532" s="412"/>
      <c r="LSX532" s="412"/>
      <c r="LSY532" s="412"/>
      <c r="LSZ532" s="412"/>
      <c r="LTA532" s="412"/>
      <c r="LTB532" s="412"/>
      <c r="LTC532" s="412"/>
      <c r="LTD532" s="412"/>
      <c r="LTE532" s="412"/>
      <c r="LTF532" s="412"/>
      <c r="LTG532" s="412"/>
      <c r="LTH532" s="412"/>
      <c r="LTI532" s="412"/>
      <c r="LTJ532" s="412"/>
      <c r="LTK532" s="412"/>
      <c r="LTL532" s="412"/>
      <c r="LTM532" s="412"/>
      <c r="LTN532" s="412"/>
      <c r="LTO532" s="412"/>
      <c r="LTP532" s="412"/>
      <c r="LTQ532" s="412"/>
      <c r="LTR532" s="412"/>
      <c r="LTS532" s="412"/>
      <c r="LTT532" s="412"/>
      <c r="LTU532" s="412"/>
      <c r="LTV532" s="412"/>
      <c r="LTW532" s="412"/>
      <c r="LTX532" s="412"/>
      <c r="LTY532" s="412"/>
      <c r="LTZ532" s="412"/>
      <c r="LUA532" s="412"/>
      <c r="LUB532" s="412"/>
      <c r="LUC532" s="412"/>
      <c r="LUD532" s="413"/>
      <c r="LUE532" s="413"/>
      <c r="LUF532" s="413"/>
      <c r="LUG532" s="413"/>
      <c r="LUH532" s="413"/>
      <c r="LUI532" s="413"/>
      <c r="LUJ532" s="413"/>
      <c r="LUK532" s="413"/>
      <c r="LUL532" s="413"/>
      <c r="LUM532" s="413"/>
      <c r="LUN532" s="413"/>
      <c r="LUO532" s="413"/>
      <c r="LUP532" s="413"/>
      <c r="LUQ532" s="413"/>
      <c r="LUR532" s="413"/>
      <c r="LUS532" s="413"/>
      <c r="LUT532" s="413"/>
      <c r="LUU532" s="413"/>
      <c r="LUV532" s="413"/>
      <c r="LUW532" s="413"/>
      <c r="LUX532" s="413"/>
      <c r="LUY532" s="413"/>
      <c r="LUZ532" s="413"/>
      <c r="LVA532" s="413"/>
      <c r="LVB532" s="414"/>
      <c r="LVC532" s="414"/>
      <c r="LVD532" s="414"/>
      <c r="LVE532" s="414"/>
      <c r="LVF532" s="414"/>
      <c r="LVG532" s="413"/>
      <c r="LVH532" s="413"/>
      <c r="LVI532" s="414"/>
      <c r="LVJ532" s="414"/>
      <c r="LVK532" s="413"/>
      <c r="LVL532" s="413"/>
      <c r="LVM532" s="414"/>
      <c r="LVN532" s="414"/>
      <c r="LVO532" s="413"/>
      <c r="LVP532" s="413"/>
      <c r="LVQ532" s="413"/>
      <c r="LVR532" s="413"/>
      <c r="LVS532" s="413"/>
      <c r="LVT532" s="413"/>
      <c r="LVU532" s="413"/>
      <c r="LVV532" s="414"/>
      <c r="LVW532" s="414"/>
      <c r="LVX532" s="413"/>
      <c r="LVY532" s="413"/>
      <c r="LVZ532" s="414"/>
      <c r="LWA532" s="414"/>
      <c r="LWB532" s="413"/>
      <c r="LWC532" s="413"/>
      <c r="LWD532" s="413"/>
      <c r="LWE532" s="413"/>
      <c r="LWF532" s="413"/>
      <c r="LWG532" s="407"/>
      <c r="LWH532" s="439"/>
      <c r="LWI532" s="413"/>
      <c r="LWJ532" s="413"/>
      <c r="LWK532" s="413"/>
      <c r="LWL532" s="413"/>
      <c r="LWM532" s="413"/>
      <c r="LWN532" s="413"/>
      <c r="LWO532" s="413"/>
      <c r="LWP532" s="412"/>
      <c r="LWQ532" s="412"/>
      <c r="LWR532" s="412"/>
      <c r="LWS532" s="412"/>
      <c r="LWT532" s="412"/>
      <c r="LWU532" s="412"/>
      <c r="LWV532" s="412"/>
      <c r="LWW532" s="412"/>
      <c r="LWX532" s="412"/>
      <c r="LWY532" s="412"/>
      <c r="LWZ532" s="412"/>
      <c r="LXA532" s="412"/>
      <c r="LXB532" s="412"/>
      <c r="LXC532" s="412"/>
      <c r="LXD532" s="412"/>
      <c r="LXE532" s="412"/>
      <c r="LXF532" s="412"/>
      <c r="LXG532" s="412"/>
      <c r="LXH532" s="412"/>
      <c r="LXI532" s="412"/>
      <c r="LXJ532" s="412"/>
      <c r="LXK532" s="412"/>
      <c r="LXL532" s="412"/>
      <c r="LXM532" s="412"/>
      <c r="LXN532" s="412"/>
      <c r="LXO532" s="412"/>
      <c r="LXP532" s="412"/>
      <c r="LXQ532" s="412"/>
      <c r="LXR532" s="412"/>
      <c r="LXS532" s="412"/>
      <c r="LXT532" s="412"/>
      <c r="LXU532" s="412"/>
      <c r="LXV532" s="412"/>
      <c r="LXW532" s="412"/>
      <c r="LXX532" s="412"/>
      <c r="LXY532" s="412"/>
      <c r="LXZ532" s="412"/>
      <c r="LYA532" s="412"/>
      <c r="LYB532" s="412"/>
      <c r="LYC532" s="412"/>
      <c r="LYD532" s="412"/>
      <c r="LYE532" s="412"/>
      <c r="LYF532" s="412"/>
      <c r="LYG532" s="412"/>
      <c r="LYH532" s="413"/>
      <c r="LYI532" s="413"/>
      <c r="LYJ532" s="413"/>
      <c r="LYK532" s="413"/>
      <c r="LYL532" s="413"/>
      <c r="LYM532" s="413"/>
      <c r="LYN532" s="413"/>
      <c r="LYO532" s="413"/>
      <c r="LYP532" s="413"/>
      <c r="LYQ532" s="413"/>
      <c r="LYR532" s="413"/>
      <c r="LYS532" s="413"/>
      <c r="LYT532" s="413"/>
      <c r="LYU532" s="413"/>
      <c r="LYV532" s="413"/>
      <c r="LYW532" s="413"/>
      <c r="LYX532" s="413"/>
      <c r="LYY532" s="413"/>
      <c r="LYZ532" s="413"/>
      <c r="LZA532" s="413"/>
      <c r="LZB532" s="413"/>
      <c r="LZC532" s="413"/>
      <c r="LZD532" s="413"/>
      <c r="LZE532" s="413"/>
      <c r="LZF532" s="414"/>
      <c r="LZG532" s="414"/>
      <c r="LZH532" s="414"/>
      <c r="LZI532" s="414"/>
      <c r="LZJ532" s="414"/>
      <c r="LZK532" s="413"/>
      <c r="LZL532" s="413"/>
      <c r="LZM532" s="414"/>
      <c r="LZN532" s="414"/>
      <c r="LZO532" s="413"/>
      <c r="LZP532" s="413"/>
      <c r="LZQ532" s="414"/>
      <c r="LZR532" s="414"/>
      <c r="LZS532" s="413"/>
      <c r="LZT532" s="413"/>
      <c r="LZU532" s="413"/>
      <c r="LZV532" s="413"/>
      <c r="LZW532" s="413"/>
      <c r="LZX532" s="413"/>
      <c r="LZY532" s="413"/>
      <c r="LZZ532" s="414"/>
      <c r="MAA532" s="414"/>
      <c r="MAB532" s="413"/>
      <c r="MAC532" s="413"/>
      <c r="MAD532" s="414"/>
      <c r="MAE532" s="414"/>
      <c r="MAF532" s="413"/>
      <c r="MAG532" s="413"/>
      <c r="MAH532" s="413"/>
      <c r="MAI532" s="413"/>
      <c r="MAJ532" s="413"/>
      <c r="MAK532" s="407"/>
      <c r="MAL532" s="439"/>
      <c r="MAM532" s="413"/>
      <c r="MAN532" s="413"/>
      <c r="MAO532" s="413"/>
      <c r="MAP532" s="413"/>
      <c r="MAQ532" s="413"/>
      <c r="MAR532" s="413"/>
      <c r="MAS532" s="413"/>
      <c r="MAT532" s="412"/>
      <c r="MAU532" s="412"/>
      <c r="MAV532" s="412"/>
      <c r="MAW532" s="412"/>
      <c r="MAX532" s="412"/>
      <c r="MAY532" s="412"/>
      <c r="MAZ532" s="412"/>
      <c r="MBA532" s="412"/>
      <c r="MBB532" s="412"/>
      <c r="MBC532" s="412"/>
      <c r="MBD532" s="412"/>
      <c r="MBE532" s="412"/>
      <c r="MBF532" s="412"/>
      <c r="MBG532" s="412"/>
      <c r="MBH532" s="412"/>
      <c r="MBI532" s="412"/>
      <c r="MBJ532" s="412"/>
      <c r="MBK532" s="412"/>
      <c r="MBL532" s="412"/>
      <c r="MBM532" s="412"/>
      <c r="MBN532" s="412"/>
      <c r="MBO532" s="412"/>
      <c r="MBP532" s="412"/>
      <c r="MBQ532" s="412"/>
      <c r="MBR532" s="412"/>
      <c r="MBS532" s="412"/>
      <c r="MBT532" s="412"/>
      <c r="MBU532" s="412"/>
      <c r="MBV532" s="412"/>
      <c r="MBW532" s="412"/>
      <c r="MBX532" s="412"/>
      <c r="MBY532" s="412"/>
      <c r="MBZ532" s="412"/>
      <c r="MCA532" s="412"/>
      <c r="MCB532" s="412"/>
      <c r="MCC532" s="412"/>
      <c r="MCD532" s="412"/>
      <c r="MCE532" s="412"/>
      <c r="MCF532" s="412"/>
      <c r="MCG532" s="412"/>
      <c r="MCH532" s="412"/>
      <c r="MCI532" s="412"/>
      <c r="MCJ532" s="412"/>
      <c r="MCK532" s="412"/>
      <c r="MCL532" s="413"/>
      <c r="MCM532" s="413"/>
      <c r="MCN532" s="413"/>
      <c r="MCO532" s="413"/>
      <c r="MCP532" s="413"/>
      <c r="MCQ532" s="413"/>
      <c r="MCR532" s="413"/>
      <c r="MCS532" s="413"/>
      <c r="MCT532" s="413"/>
      <c r="MCU532" s="413"/>
      <c r="MCV532" s="413"/>
      <c r="MCW532" s="413"/>
      <c r="MCX532" s="413"/>
      <c r="MCY532" s="413"/>
      <c r="MCZ532" s="413"/>
      <c r="MDA532" s="413"/>
      <c r="MDB532" s="413"/>
      <c r="MDC532" s="413"/>
      <c r="MDD532" s="413"/>
      <c r="MDE532" s="413"/>
      <c r="MDF532" s="413"/>
      <c r="MDG532" s="413"/>
      <c r="MDH532" s="413"/>
      <c r="MDI532" s="413"/>
      <c r="MDJ532" s="414"/>
      <c r="MDK532" s="414"/>
      <c r="MDL532" s="414"/>
      <c r="MDM532" s="414"/>
      <c r="MDN532" s="414"/>
      <c r="MDO532" s="413"/>
      <c r="MDP532" s="413"/>
      <c r="MDQ532" s="414"/>
      <c r="MDR532" s="414"/>
      <c r="MDS532" s="413"/>
      <c r="MDT532" s="413"/>
      <c r="MDU532" s="414"/>
      <c r="MDV532" s="414"/>
      <c r="MDW532" s="413"/>
      <c r="MDX532" s="413"/>
      <c r="MDY532" s="413"/>
      <c r="MDZ532" s="413"/>
      <c r="MEA532" s="413"/>
      <c r="MEB532" s="413"/>
      <c r="MEC532" s="413"/>
      <c r="MED532" s="414"/>
      <c r="MEE532" s="414"/>
      <c r="MEF532" s="413"/>
      <c r="MEG532" s="413"/>
      <c r="MEH532" s="414"/>
      <c r="MEI532" s="414"/>
      <c r="MEJ532" s="413"/>
      <c r="MEK532" s="413"/>
      <c r="MEL532" s="413"/>
      <c r="MEM532" s="413"/>
      <c r="MEN532" s="413"/>
      <c r="MEO532" s="407"/>
      <c r="MEP532" s="439"/>
      <c r="MEQ532" s="413"/>
      <c r="MER532" s="413"/>
      <c r="MES532" s="413"/>
      <c r="MET532" s="413"/>
      <c r="MEU532" s="413"/>
      <c r="MEV532" s="413"/>
      <c r="MEW532" s="413"/>
      <c r="MEX532" s="412"/>
      <c r="MEY532" s="412"/>
      <c r="MEZ532" s="412"/>
      <c r="MFA532" s="412"/>
      <c r="MFB532" s="412"/>
      <c r="MFC532" s="412"/>
      <c r="MFD532" s="412"/>
      <c r="MFE532" s="412"/>
      <c r="MFF532" s="412"/>
      <c r="MFG532" s="412"/>
      <c r="MFH532" s="412"/>
      <c r="MFI532" s="412"/>
      <c r="MFJ532" s="412"/>
      <c r="MFK532" s="412"/>
      <c r="MFL532" s="412"/>
      <c r="MFM532" s="412"/>
      <c r="MFN532" s="412"/>
      <c r="MFO532" s="412"/>
      <c r="MFP532" s="412"/>
      <c r="MFQ532" s="412"/>
      <c r="MFR532" s="412"/>
      <c r="MFS532" s="412"/>
      <c r="MFT532" s="412"/>
      <c r="MFU532" s="412"/>
      <c r="MFV532" s="412"/>
      <c r="MFW532" s="412"/>
      <c r="MFX532" s="412"/>
      <c r="MFY532" s="412"/>
      <c r="MFZ532" s="412"/>
      <c r="MGA532" s="412"/>
      <c r="MGB532" s="412"/>
      <c r="MGC532" s="412"/>
      <c r="MGD532" s="412"/>
      <c r="MGE532" s="412"/>
      <c r="MGF532" s="412"/>
      <c r="MGG532" s="412"/>
      <c r="MGH532" s="412"/>
      <c r="MGI532" s="412"/>
      <c r="MGJ532" s="412"/>
      <c r="MGK532" s="412"/>
      <c r="MGL532" s="412"/>
      <c r="MGM532" s="412"/>
      <c r="MGN532" s="412"/>
      <c r="MGO532" s="412"/>
      <c r="MGP532" s="413"/>
      <c r="MGQ532" s="413"/>
      <c r="MGR532" s="413"/>
      <c r="MGS532" s="413"/>
      <c r="MGT532" s="413"/>
      <c r="MGU532" s="413"/>
      <c r="MGV532" s="413"/>
      <c r="MGW532" s="413"/>
      <c r="MGX532" s="413"/>
      <c r="MGY532" s="413"/>
      <c r="MGZ532" s="413"/>
      <c r="MHA532" s="413"/>
      <c r="MHB532" s="413"/>
      <c r="MHC532" s="413"/>
      <c r="MHD532" s="413"/>
      <c r="MHE532" s="413"/>
      <c r="MHF532" s="413"/>
      <c r="MHG532" s="413"/>
      <c r="MHH532" s="413"/>
      <c r="MHI532" s="413"/>
      <c r="MHJ532" s="413"/>
      <c r="MHK532" s="413"/>
      <c r="MHL532" s="413"/>
      <c r="MHM532" s="413"/>
      <c r="MHN532" s="414"/>
      <c r="MHO532" s="414"/>
      <c r="MHP532" s="414"/>
      <c r="MHQ532" s="414"/>
      <c r="MHR532" s="414"/>
      <c r="MHS532" s="413"/>
      <c r="MHT532" s="413"/>
      <c r="MHU532" s="414"/>
      <c r="MHV532" s="414"/>
      <c r="MHW532" s="413"/>
      <c r="MHX532" s="413"/>
      <c r="MHY532" s="414"/>
      <c r="MHZ532" s="414"/>
      <c r="MIA532" s="413"/>
      <c r="MIB532" s="413"/>
      <c r="MIC532" s="413"/>
      <c r="MID532" s="413"/>
      <c r="MIE532" s="413"/>
      <c r="MIF532" s="413"/>
      <c r="MIG532" s="413"/>
      <c r="MIH532" s="414"/>
      <c r="MII532" s="414"/>
      <c r="MIJ532" s="413"/>
      <c r="MIK532" s="413"/>
      <c r="MIL532" s="414"/>
      <c r="MIM532" s="414"/>
      <c r="MIN532" s="413"/>
      <c r="MIO532" s="413"/>
      <c r="MIP532" s="413"/>
      <c r="MIQ532" s="413"/>
      <c r="MIR532" s="413"/>
      <c r="MIS532" s="407"/>
      <c r="MIT532" s="439"/>
      <c r="MIU532" s="413"/>
      <c r="MIV532" s="413"/>
      <c r="MIW532" s="413"/>
      <c r="MIX532" s="413"/>
      <c r="MIY532" s="413"/>
      <c r="MIZ532" s="413"/>
      <c r="MJA532" s="413"/>
      <c r="MJB532" s="412"/>
      <c r="MJC532" s="412"/>
      <c r="MJD532" s="412"/>
      <c r="MJE532" s="412"/>
      <c r="MJF532" s="412"/>
      <c r="MJG532" s="412"/>
      <c r="MJH532" s="412"/>
      <c r="MJI532" s="412"/>
      <c r="MJJ532" s="412"/>
      <c r="MJK532" s="412"/>
      <c r="MJL532" s="412"/>
      <c r="MJM532" s="412"/>
      <c r="MJN532" s="412"/>
      <c r="MJO532" s="412"/>
      <c r="MJP532" s="412"/>
      <c r="MJQ532" s="412"/>
      <c r="MJR532" s="412"/>
      <c r="MJS532" s="412"/>
      <c r="MJT532" s="412"/>
      <c r="MJU532" s="412"/>
      <c r="MJV532" s="412"/>
      <c r="MJW532" s="412"/>
      <c r="MJX532" s="412"/>
      <c r="MJY532" s="412"/>
      <c r="MJZ532" s="412"/>
      <c r="MKA532" s="412"/>
      <c r="MKB532" s="412"/>
      <c r="MKC532" s="412"/>
      <c r="MKD532" s="412"/>
      <c r="MKE532" s="412"/>
      <c r="MKF532" s="412"/>
      <c r="MKG532" s="412"/>
      <c r="MKH532" s="412"/>
      <c r="MKI532" s="412"/>
      <c r="MKJ532" s="412"/>
      <c r="MKK532" s="412"/>
      <c r="MKL532" s="412"/>
      <c r="MKM532" s="412"/>
      <c r="MKN532" s="412"/>
      <c r="MKO532" s="412"/>
      <c r="MKP532" s="412"/>
      <c r="MKQ532" s="412"/>
      <c r="MKR532" s="412"/>
      <c r="MKS532" s="412"/>
      <c r="MKT532" s="413"/>
      <c r="MKU532" s="413"/>
      <c r="MKV532" s="413"/>
      <c r="MKW532" s="413"/>
      <c r="MKX532" s="413"/>
      <c r="MKY532" s="413"/>
      <c r="MKZ532" s="413"/>
      <c r="MLA532" s="413"/>
      <c r="MLB532" s="413"/>
      <c r="MLC532" s="413"/>
      <c r="MLD532" s="413"/>
      <c r="MLE532" s="413"/>
      <c r="MLF532" s="413"/>
      <c r="MLG532" s="413"/>
      <c r="MLH532" s="413"/>
      <c r="MLI532" s="413"/>
      <c r="MLJ532" s="413"/>
      <c r="MLK532" s="413"/>
      <c r="MLL532" s="413"/>
      <c r="MLM532" s="413"/>
      <c r="MLN532" s="413"/>
      <c r="MLO532" s="413"/>
      <c r="MLP532" s="413"/>
      <c r="MLQ532" s="413"/>
      <c r="MLR532" s="414"/>
      <c r="MLS532" s="414"/>
      <c r="MLT532" s="414"/>
      <c r="MLU532" s="414"/>
      <c r="MLV532" s="414"/>
      <c r="MLW532" s="413"/>
      <c r="MLX532" s="413"/>
      <c r="MLY532" s="414"/>
      <c r="MLZ532" s="414"/>
      <c r="MMA532" s="413"/>
      <c r="MMB532" s="413"/>
      <c r="MMC532" s="414"/>
      <c r="MMD532" s="414"/>
      <c r="MME532" s="413"/>
      <c r="MMF532" s="413"/>
      <c r="MMG532" s="413"/>
      <c r="MMH532" s="413"/>
      <c r="MMI532" s="413"/>
      <c r="MMJ532" s="413"/>
      <c r="MMK532" s="413"/>
      <c r="MML532" s="414"/>
      <c r="MMM532" s="414"/>
      <c r="MMN532" s="413"/>
      <c r="MMO532" s="413"/>
      <c r="MMP532" s="414"/>
      <c r="MMQ532" s="414"/>
      <c r="MMR532" s="413"/>
      <c r="MMS532" s="413"/>
      <c r="MMT532" s="413"/>
      <c r="MMU532" s="413"/>
      <c r="MMV532" s="413"/>
      <c r="MMW532" s="407"/>
      <c r="MMX532" s="439"/>
      <c r="MMY532" s="413"/>
      <c r="MMZ532" s="413"/>
      <c r="MNA532" s="413"/>
      <c r="MNB532" s="413"/>
      <c r="MNC532" s="413"/>
      <c r="MND532" s="413"/>
      <c r="MNE532" s="413"/>
      <c r="MNF532" s="412"/>
      <c r="MNG532" s="412"/>
      <c r="MNH532" s="412"/>
      <c r="MNI532" s="412"/>
      <c r="MNJ532" s="412"/>
      <c r="MNK532" s="412"/>
      <c r="MNL532" s="412"/>
      <c r="MNM532" s="412"/>
      <c r="MNN532" s="412"/>
      <c r="MNO532" s="412"/>
      <c r="MNP532" s="412"/>
      <c r="MNQ532" s="412"/>
      <c r="MNR532" s="412"/>
      <c r="MNS532" s="412"/>
      <c r="MNT532" s="412"/>
      <c r="MNU532" s="412"/>
      <c r="MNV532" s="412"/>
      <c r="MNW532" s="412"/>
      <c r="MNX532" s="412"/>
      <c r="MNY532" s="412"/>
      <c r="MNZ532" s="412"/>
      <c r="MOA532" s="412"/>
      <c r="MOB532" s="412"/>
      <c r="MOC532" s="412"/>
      <c r="MOD532" s="412"/>
      <c r="MOE532" s="412"/>
      <c r="MOF532" s="412"/>
      <c r="MOG532" s="412"/>
      <c r="MOH532" s="412"/>
      <c r="MOI532" s="412"/>
      <c r="MOJ532" s="412"/>
      <c r="MOK532" s="412"/>
      <c r="MOL532" s="412"/>
      <c r="MOM532" s="412"/>
      <c r="MON532" s="412"/>
      <c r="MOO532" s="412"/>
      <c r="MOP532" s="412"/>
      <c r="MOQ532" s="412"/>
      <c r="MOR532" s="412"/>
      <c r="MOS532" s="412"/>
      <c r="MOT532" s="412"/>
      <c r="MOU532" s="412"/>
      <c r="MOV532" s="412"/>
      <c r="MOW532" s="412"/>
      <c r="MOX532" s="413"/>
      <c r="MOY532" s="413"/>
      <c r="MOZ532" s="413"/>
      <c r="MPA532" s="413"/>
      <c r="MPB532" s="413"/>
      <c r="MPC532" s="413"/>
      <c r="MPD532" s="413"/>
      <c r="MPE532" s="413"/>
      <c r="MPF532" s="413"/>
      <c r="MPG532" s="413"/>
      <c r="MPH532" s="413"/>
      <c r="MPI532" s="413"/>
      <c r="MPJ532" s="413"/>
      <c r="MPK532" s="413"/>
      <c r="MPL532" s="413"/>
      <c r="MPM532" s="413"/>
      <c r="MPN532" s="413"/>
      <c r="MPO532" s="413"/>
      <c r="MPP532" s="413"/>
      <c r="MPQ532" s="413"/>
      <c r="MPR532" s="413"/>
      <c r="MPS532" s="413"/>
      <c r="MPT532" s="413"/>
      <c r="MPU532" s="413"/>
      <c r="MPV532" s="414"/>
      <c r="MPW532" s="414"/>
      <c r="MPX532" s="414"/>
      <c r="MPY532" s="414"/>
      <c r="MPZ532" s="414"/>
      <c r="MQA532" s="413"/>
      <c r="MQB532" s="413"/>
      <c r="MQC532" s="414"/>
      <c r="MQD532" s="414"/>
      <c r="MQE532" s="413"/>
      <c r="MQF532" s="413"/>
      <c r="MQG532" s="414"/>
      <c r="MQH532" s="414"/>
      <c r="MQI532" s="413"/>
      <c r="MQJ532" s="413"/>
      <c r="MQK532" s="413"/>
      <c r="MQL532" s="413"/>
      <c r="MQM532" s="413"/>
      <c r="MQN532" s="413"/>
      <c r="MQO532" s="413"/>
      <c r="MQP532" s="414"/>
      <c r="MQQ532" s="414"/>
      <c r="MQR532" s="413"/>
      <c r="MQS532" s="413"/>
      <c r="MQT532" s="414"/>
      <c r="MQU532" s="414"/>
      <c r="MQV532" s="413"/>
      <c r="MQW532" s="413"/>
      <c r="MQX532" s="413"/>
      <c r="MQY532" s="413"/>
      <c r="MQZ532" s="413"/>
      <c r="MRA532" s="407"/>
      <c r="MRB532" s="439"/>
      <c r="MRC532" s="413"/>
      <c r="MRD532" s="413"/>
      <c r="MRE532" s="413"/>
      <c r="MRF532" s="413"/>
      <c r="MRG532" s="413"/>
      <c r="MRH532" s="413"/>
      <c r="MRI532" s="413"/>
      <c r="MRJ532" s="412"/>
      <c r="MRK532" s="412"/>
      <c r="MRL532" s="412"/>
      <c r="MRM532" s="412"/>
      <c r="MRN532" s="412"/>
      <c r="MRO532" s="412"/>
      <c r="MRP532" s="412"/>
      <c r="MRQ532" s="412"/>
      <c r="MRR532" s="412"/>
      <c r="MRS532" s="412"/>
      <c r="MRT532" s="412"/>
      <c r="MRU532" s="412"/>
      <c r="MRV532" s="412"/>
      <c r="MRW532" s="412"/>
      <c r="MRX532" s="412"/>
      <c r="MRY532" s="412"/>
      <c r="MRZ532" s="412"/>
      <c r="MSA532" s="412"/>
      <c r="MSB532" s="412"/>
      <c r="MSC532" s="412"/>
      <c r="MSD532" s="412"/>
      <c r="MSE532" s="412"/>
      <c r="MSF532" s="412"/>
      <c r="MSG532" s="412"/>
      <c r="MSH532" s="412"/>
      <c r="MSI532" s="412"/>
      <c r="MSJ532" s="412"/>
      <c r="MSK532" s="412"/>
      <c r="MSL532" s="412"/>
      <c r="MSM532" s="412"/>
      <c r="MSN532" s="412"/>
      <c r="MSO532" s="412"/>
      <c r="MSP532" s="412"/>
      <c r="MSQ532" s="412"/>
      <c r="MSR532" s="412"/>
      <c r="MSS532" s="412"/>
      <c r="MST532" s="412"/>
      <c r="MSU532" s="412"/>
      <c r="MSV532" s="412"/>
      <c r="MSW532" s="412"/>
      <c r="MSX532" s="412"/>
      <c r="MSY532" s="412"/>
      <c r="MSZ532" s="412"/>
      <c r="MTA532" s="412"/>
      <c r="MTB532" s="413"/>
      <c r="MTC532" s="413"/>
      <c r="MTD532" s="413"/>
      <c r="MTE532" s="413"/>
      <c r="MTF532" s="413"/>
      <c r="MTG532" s="413"/>
      <c r="MTH532" s="413"/>
      <c r="MTI532" s="413"/>
      <c r="MTJ532" s="413"/>
      <c r="MTK532" s="413"/>
      <c r="MTL532" s="413"/>
      <c r="MTM532" s="413"/>
      <c r="MTN532" s="413"/>
      <c r="MTO532" s="413"/>
      <c r="MTP532" s="413"/>
      <c r="MTQ532" s="413"/>
      <c r="MTR532" s="413"/>
      <c r="MTS532" s="413"/>
      <c r="MTT532" s="413"/>
      <c r="MTU532" s="413"/>
      <c r="MTV532" s="413"/>
      <c r="MTW532" s="413"/>
      <c r="MTX532" s="413"/>
      <c r="MTY532" s="413"/>
      <c r="MTZ532" s="414"/>
      <c r="MUA532" s="414"/>
      <c r="MUB532" s="414"/>
      <c r="MUC532" s="414"/>
      <c r="MUD532" s="414"/>
      <c r="MUE532" s="413"/>
      <c r="MUF532" s="413"/>
      <c r="MUG532" s="414"/>
      <c r="MUH532" s="414"/>
      <c r="MUI532" s="413"/>
      <c r="MUJ532" s="413"/>
      <c r="MUK532" s="414"/>
      <c r="MUL532" s="414"/>
      <c r="MUM532" s="413"/>
      <c r="MUN532" s="413"/>
      <c r="MUO532" s="413"/>
      <c r="MUP532" s="413"/>
      <c r="MUQ532" s="413"/>
      <c r="MUR532" s="413"/>
      <c r="MUS532" s="413"/>
      <c r="MUT532" s="414"/>
      <c r="MUU532" s="414"/>
      <c r="MUV532" s="413"/>
      <c r="MUW532" s="413"/>
      <c r="MUX532" s="414"/>
      <c r="MUY532" s="414"/>
      <c r="MUZ532" s="413"/>
      <c r="MVA532" s="413"/>
      <c r="MVB532" s="413"/>
      <c r="MVC532" s="413"/>
      <c r="MVD532" s="413"/>
      <c r="MVE532" s="407"/>
      <c r="MVF532" s="439"/>
      <c r="MVG532" s="413"/>
      <c r="MVH532" s="413"/>
      <c r="MVI532" s="413"/>
      <c r="MVJ532" s="413"/>
      <c r="MVK532" s="413"/>
      <c r="MVL532" s="413"/>
      <c r="MVM532" s="413"/>
      <c r="MVN532" s="412"/>
      <c r="MVO532" s="412"/>
      <c r="MVP532" s="412"/>
      <c r="MVQ532" s="412"/>
      <c r="MVR532" s="412"/>
      <c r="MVS532" s="412"/>
      <c r="MVT532" s="412"/>
      <c r="MVU532" s="412"/>
      <c r="MVV532" s="412"/>
      <c r="MVW532" s="412"/>
      <c r="MVX532" s="412"/>
      <c r="MVY532" s="412"/>
      <c r="MVZ532" s="412"/>
      <c r="MWA532" s="412"/>
      <c r="MWB532" s="412"/>
      <c r="MWC532" s="412"/>
      <c r="MWD532" s="412"/>
      <c r="MWE532" s="412"/>
      <c r="MWF532" s="412"/>
      <c r="MWG532" s="412"/>
      <c r="MWH532" s="412"/>
      <c r="MWI532" s="412"/>
      <c r="MWJ532" s="412"/>
      <c r="MWK532" s="412"/>
      <c r="MWL532" s="412"/>
      <c r="MWM532" s="412"/>
      <c r="MWN532" s="412"/>
      <c r="MWO532" s="412"/>
      <c r="MWP532" s="412"/>
      <c r="MWQ532" s="412"/>
      <c r="MWR532" s="412"/>
      <c r="MWS532" s="412"/>
      <c r="MWT532" s="412"/>
      <c r="MWU532" s="412"/>
      <c r="MWV532" s="412"/>
      <c r="MWW532" s="412"/>
      <c r="MWX532" s="412"/>
      <c r="MWY532" s="412"/>
      <c r="MWZ532" s="412"/>
      <c r="MXA532" s="412"/>
      <c r="MXB532" s="412"/>
      <c r="MXC532" s="412"/>
      <c r="MXD532" s="412"/>
      <c r="MXE532" s="412"/>
      <c r="MXF532" s="413"/>
      <c r="MXG532" s="413"/>
      <c r="MXH532" s="413"/>
      <c r="MXI532" s="413"/>
      <c r="MXJ532" s="413"/>
      <c r="MXK532" s="413"/>
      <c r="MXL532" s="413"/>
      <c r="MXM532" s="413"/>
      <c r="MXN532" s="413"/>
      <c r="MXO532" s="413"/>
      <c r="MXP532" s="413"/>
      <c r="MXQ532" s="413"/>
      <c r="MXR532" s="413"/>
      <c r="MXS532" s="413"/>
      <c r="MXT532" s="413"/>
      <c r="MXU532" s="413"/>
      <c r="MXV532" s="413"/>
      <c r="MXW532" s="413"/>
      <c r="MXX532" s="413"/>
      <c r="MXY532" s="413"/>
      <c r="MXZ532" s="413"/>
      <c r="MYA532" s="413"/>
      <c r="MYB532" s="413"/>
      <c r="MYC532" s="413"/>
      <c r="MYD532" s="414"/>
      <c r="MYE532" s="414"/>
      <c r="MYF532" s="414"/>
      <c r="MYG532" s="414"/>
      <c r="MYH532" s="414"/>
      <c r="MYI532" s="413"/>
      <c r="MYJ532" s="413"/>
      <c r="MYK532" s="414"/>
      <c r="MYL532" s="414"/>
      <c r="MYM532" s="413"/>
      <c r="MYN532" s="413"/>
      <c r="MYO532" s="414"/>
      <c r="MYP532" s="414"/>
      <c r="MYQ532" s="413"/>
      <c r="MYR532" s="413"/>
      <c r="MYS532" s="413"/>
      <c r="MYT532" s="413"/>
      <c r="MYU532" s="413"/>
      <c r="MYV532" s="413"/>
      <c r="MYW532" s="413"/>
      <c r="MYX532" s="414"/>
      <c r="MYY532" s="414"/>
      <c r="MYZ532" s="413"/>
      <c r="MZA532" s="413"/>
      <c r="MZB532" s="414"/>
      <c r="MZC532" s="414"/>
      <c r="MZD532" s="413"/>
      <c r="MZE532" s="413"/>
      <c r="MZF532" s="413"/>
      <c r="MZG532" s="413"/>
      <c r="MZH532" s="413"/>
      <c r="MZI532" s="407"/>
      <c r="MZJ532" s="439"/>
      <c r="MZK532" s="413"/>
      <c r="MZL532" s="413"/>
      <c r="MZM532" s="413"/>
      <c r="MZN532" s="413"/>
      <c r="MZO532" s="413"/>
      <c r="MZP532" s="413"/>
      <c r="MZQ532" s="413"/>
      <c r="MZR532" s="412"/>
      <c r="MZS532" s="412"/>
      <c r="MZT532" s="412"/>
      <c r="MZU532" s="412"/>
      <c r="MZV532" s="412"/>
      <c r="MZW532" s="412"/>
      <c r="MZX532" s="412"/>
      <c r="MZY532" s="412"/>
      <c r="MZZ532" s="412"/>
      <c r="NAA532" s="412"/>
      <c r="NAB532" s="412"/>
      <c r="NAC532" s="412"/>
      <c r="NAD532" s="412"/>
      <c r="NAE532" s="412"/>
      <c r="NAF532" s="412"/>
      <c r="NAG532" s="412"/>
      <c r="NAH532" s="412"/>
      <c r="NAI532" s="412"/>
      <c r="NAJ532" s="412"/>
      <c r="NAK532" s="412"/>
      <c r="NAL532" s="412"/>
      <c r="NAM532" s="412"/>
      <c r="NAN532" s="412"/>
      <c r="NAO532" s="412"/>
      <c r="NAP532" s="412"/>
      <c r="NAQ532" s="412"/>
      <c r="NAR532" s="412"/>
      <c r="NAS532" s="412"/>
      <c r="NAT532" s="412"/>
      <c r="NAU532" s="412"/>
      <c r="NAV532" s="412"/>
      <c r="NAW532" s="412"/>
      <c r="NAX532" s="412"/>
      <c r="NAY532" s="412"/>
      <c r="NAZ532" s="412"/>
      <c r="NBA532" s="412"/>
      <c r="NBB532" s="412"/>
      <c r="NBC532" s="412"/>
      <c r="NBD532" s="412"/>
      <c r="NBE532" s="412"/>
      <c r="NBF532" s="412"/>
      <c r="NBG532" s="412"/>
      <c r="NBH532" s="412"/>
      <c r="NBI532" s="412"/>
      <c r="NBJ532" s="413"/>
      <c r="NBK532" s="413"/>
      <c r="NBL532" s="413"/>
      <c r="NBM532" s="413"/>
      <c r="NBN532" s="413"/>
      <c r="NBO532" s="413"/>
      <c r="NBP532" s="413"/>
      <c r="NBQ532" s="413"/>
      <c r="NBR532" s="413"/>
      <c r="NBS532" s="413"/>
      <c r="NBT532" s="413"/>
      <c r="NBU532" s="413"/>
      <c r="NBV532" s="413"/>
      <c r="NBW532" s="413"/>
      <c r="NBX532" s="413"/>
      <c r="NBY532" s="413"/>
      <c r="NBZ532" s="413"/>
      <c r="NCA532" s="413"/>
      <c r="NCB532" s="413"/>
      <c r="NCC532" s="413"/>
      <c r="NCD532" s="413"/>
      <c r="NCE532" s="413"/>
      <c r="NCF532" s="413"/>
      <c r="NCG532" s="413"/>
      <c r="NCH532" s="414"/>
      <c r="NCI532" s="414"/>
      <c r="NCJ532" s="414"/>
      <c r="NCK532" s="414"/>
      <c r="NCL532" s="414"/>
      <c r="NCM532" s="413"/>
      <c r="NCN532" s="413"/>
      <c r="NCO532" s="414"/>
      <c r="NCP532" s="414"/>
      <c r="NCQ532" s="413"/>
      <c r="NCR532" s="413"/>
      <c r="NCS532" s="414"/>
      <c r="NCT532" s="414"/>
      <c r="NCU532" s="413"/>
      <c r="NCV532" s="413"/>
      <c r="NCW532" s="413"/>
      <c r="NCX532" s="413"/>
      <c r="NCY532" s="413"/>
      <c r="NCZ532" s="413"/>
      <c r="NDA532" s="413"/>
      <c r="NDB532" s="414"/>
      <c r="NDC532" s="414"/>
      <c r="NDD532" s="413"/>
      <c r="NDE532" s="413"/>
      <c r="NDF532" s="414"/>
      <c r="NDG532" s="414"/>
      <c r="NDH532" s="413"/>
      <c r="NDI532" s="413"/>
      <c r="NDJ532" s="413"/>
      <c r="NDK532" s="413"/>
      <c r="NDL532" s="413"/>
      <c r="NDM532" s="407"/>
      <c r="NDN532" s="439"/>
      <c r="NDO532" s="413"/>
      <c r="NDP532" s="413"/>
      <c r="NDQ532" s="413"/>
      <c r="NDR532" s="413"/>
      <c r="NDS532" s="413"/>
      <c r="NDT532" s="413"/>
      <c r="NDU532" s="413"/>
      <c r="NDV532" s="412"/>
      <c r="NDW532" s="412"/>
      <c r="NDX532" s="412"/>
      <c r="NDY532" s="412"/>
      <c r="NDZ532" s="412"/>
      <c r="NEA532" s="412"/>
      <c r="NEB532" s="412"/>
      <c r="NEC532" s="412"/>
      <c r="NED532" s="412"/>
      <c r="NEE532" s="412"/>
      <c r="NEF532" s="412"/>
      <c r="NEG532" s="412"/>
      <c r="NEH532" s="412"/>
      <c r="NEI532" s="412"/>
      <c r="NEJ532" s="412"/>
      <c r="NEK532" s="412"/>
      <c r="NEL532" s="412"/>
      <c r="NEM532" s="412"/>
      <c r="NEN532" s="412"/>
      <c r="NEO532" s="412"/>
      <c r="NEP532" s="412"/>
      <c r="NEQ532" s="412"/>
      <c r="NER532" s="412"/>
      <c r="NES532" s="412"/>
      <c r="NET532" s="412"/>
      <c r="NEU532" s="412"/>
      <c r="NEV532" s="412"/>
      <c r="NEW532" s="412"/>
      <c r="NEX532" s="412"/>
      <c r="NEY532" s="412"/>
      <c r="NEZ532" s="412"/>
      <c r="NFA532" s="412"/>
      <c r="NFB532" s="412"/>
      <c r="NFC532" s="412"/>
      <c r="NFD532" s="412"/>
      <c r="NFE532" s="412"/>
      <c r="NFF532" s="412"/>
      <c r="NFG532" s="412"/>
      <c r="NFH532" s="412"/>
      <c r="NFI532" s="412"/>
      <c r="NFJ532" s="412"/>
      <c r="NFK532" s="412"/>
      <c r="NFL532" s="412"/>
      <c r="NFM532" s="412"/>
      <c r="NFN532" s="413"/>
      <c r="NFO532" s="413"/>
      <c r="NFP532" s="413"/>
      <c r="NFQ532" s="413"/>
      <c r="NFR532" s="413"/>
      <c r="NFS532" s="413"/>
      <c r="NFT532" s="413"/>
      <c r="NFU532" s="413"/>
      <c r="NFV532" s="413"/>
      <c r="NFW532" s="413"/>
      <c r="NFX532" s="413"/>
      <c r="NFY532" s="413"/>
      <c r="NFZ532" s="413"/>
      <c r="NGA532" s="413"/>
      <c r="NGB532" s="413"/>
      <c r="NGC532" s="413"/>
      <c r="NGD532" s="413"/>
      <c r="NGE532" s="413"/>
      <c r="NGF532" s="413"/>
      <c r="NGG532" s="413"/>
      <c r="NGH532" s="413"/>
      <c r="NGI532" s="413"/>
      <c r="NGJ532" s="413"/>
      <c r="NGK532" s="413"/>
      <c r="NGL532" s="414"/>
      <c r="NGM532" s="414"/>
      <c r="NGN532" s="414"/>
      <c r="NGO532" s="414"/>
      <c r="NGP532" s="414"/>
      <c r="NGQ532" s="413"/>
      <c r="NGR532" s="413"/>
      <c r="NGS532" s="414"/>
      <c r="NGT532" s="414"/>
      <c r="NGU532" s="413"/>
      <c r="NGV532" s="413"/>
      <c r="NGW532" s="414"/>
      <c r="NGX532" s="414"/>
      <c r="NGY532" s="413"/>
      <c r="NGZ532" s="413"/>
      <c r="NHA532" s="413"/>
      <c r="NHB532" s="413"/>
      <c r="NHC532" s="413"/>
      <c r="NHD532" s="413"/>
      <c r="NHE532" s="413"/>
      <c r="NHF532" s="414"/>
      <c r="NHG532" s="414"/>
      <c r="NHH532" s="413"/>
      <c r="NHI532" s="413"/>
      <c r="NHJ532" s="414"/>
      <c r="NHK532" s="414"/>
      <c r="NHL532" s="413"/>
      <c r="NHM532" s="413"/>
      <c r="NHN532" s="413"/>
      <c r="NHO532" s="413"/>
      <c r="NHP532" s="413"/>
      <c r="NHQ532" s="407"/>
      <c r="NHR532" s="439"/>
      <c r="NHS532" s="413"/>
      <c r="NHT532" s="413"/>
      <c r="NHU532" s="413"/>
      <c r="NHV532" s="413"/>
      <c r="NHW532" s="413"/>
      <c r="NHX532" s="413"/>
      <c r="NHY532" s="413"/>
      <c r="NHZ532" s="412"/>
      <c r="NIA532" s="412"/>
      <c r="NIB532" s="412"/>
      <c r="NIC532" s="412"/>
      <c r="NID532" s="412"/>
      <c r="NIE532" s="412"/>
      <c r="NIF532" s="412"/>
      <c r="NIG532" s="412"/>
      <c r="NIH532" s="412"/>
      <c r="NII532" s="412"/>
      <c r="NIJ532" s="412"/>
      <c r="NIK532" s="412"/>
      <c r="NIL532" s="412"/>
      <c r="NIM532" s="412"/>
      <c r="NIN532" s="412"/>
      <c r="NIO532" s="412"/>
      <c r="NIP532" s="412"/>
      <c r="NIQ532" s="412"/>
      <c r="NIR532" s="412"/>
      <c r="NIS532" s="412"/>
      <c r="NIT532" s="412"/>
      <c r="NIU532" s="412"/>
      <c r="NIV532" s="412"/>
      <c r="NIW532" s="412"/>
      <c r="NIX532" s="412"/>
      <c r="NIY532" s="412"/>
      <c r="NIZ532" s="412"/>
      <c r="NJA532" s="412"/>
      <c r="NJB532" s="412"/>
      <c r="NJC532" s="412"/>
      <c r="NJD532" s="412"/>
      <c r="NJE532" s="412"/>
      <c r="NJF532" s="412"/>
      <c r="NJG532" s="412"/>
      <c r="NJH532" s="412"/>
      <c r="NJI532" s="412"/>
      <c r="NJJ532" s="412"/>
      <c r="NJK532" s="412"/>
      <c r="NJL532" s="412"/>
      <c r="NJM532" s="412"/>
      <c r="NJN532" s="412"/>
      <c r="NJO532" s="412"/>
      <c r="NJP532" s="412"/>
      <c r="NJQ532" s="412"/>
      <c r="NJR532" s="413"/>
      <c r="NJS532" s="413"/>
      <c r="NJT532" s="413"/>
      <c r="NJU532" s="413"/>
      <c r="NJV532" s="413"/>
      <c r="NJW532" s="413"/>
      <c r="NJX532" s="413"/>
      <c r="NJY532" s="413"/>
      <c r="NJZ532" s="413"/>
      <c r="NKA532" s="413"/>
      <c r="NKB532" s="413"/>
      <c r="NKC532" s="413"/>
      <c r="NKD532" s="413"/>
      <c r="NKE532" s="413"/>
      <c r="NKF532" s="413"/>
      <c r="NKG532" s="413"/>
      <c r="NKH532" s="413"/>
      <c r="NKI532" s="413"/>
      <c r="NKJ532" s="413"/>
      <c r="NKK532" s="413"/>
      <c r="NKL532" s="413"/>
      <c r="NKM532" s="413"/>
      <c r="NKN532" s="413"/>
      <c r="NKO532" s="413"/>
      <c r="NKP532" s="414"/>
      <c r="NKQ532" s="414"/>
      <c r="NKR532" s="414"/>
      <c r="NKS532" s="414"/>
      <c r="NKT532" s="414"/>
      <c r="NKU532" s="413"/>
      <c r="NKV532" s="413"/>
      <c r="NKW532" s="414"/>
      <c r="NKX532" s="414"/>
      <c r="NKY532" s="413"/>
      <c r="NKZ532" s="413"/>
      <c r="NLA532" s="414"/>
      <c r="NLB532" s="414"/>
      <c r="NLC532" s="413"/>
      <c r="NLD532" s="413"/>
      <c r="NLE532" s="413"/>
      <c r="NLF532" s="413"/>
      <c r="NLG532" s="413"/>
      <c r="NLH532" s="413"/>
      <c r="NLI532" s="413"/>
      <c r="NLJ532" s="414"/>
      <c r="NLK532" s="414"/>
      <c r="NLL532" s="413"/>
      <c r="NLM532" s="413"/>
      <c r="NLN532" s="414"/>
      <c r="NLO532" s="414"/>
      <c r="NLP532" s="413"/>
      <c r="NLQ532" s="413"/>
      <c r="NLR532" s="413"/>
      <c r="NLS532" s="413"/>
      <c r="NLT532" s="413"/>
      <c r="NLU532" s="407"/>
      <c r="NLV532" s="439"/>
      <c r="NLW532" s="413"/>
      <c r="NLX532" s="413"/>
      <c r="NLY532" s="413"/>
      <c r="NLZ532" s="413"/>
      <c r="NMA532" s="413"/>
      <c r="NMB532" s="413"/>
      <c r="NMC532" s="413"/>
      <c r="NMD532" s="412"/>
      <c r="NME532" s="412"/>
      <c r="NMF532" s="412"/>
      <c r="NMG532" s="412"/>
      <c r="NMH532" s="412"/>
      <c r="NMI532" s="412"/>
      <c r="NMJ532" s="412"/>
      <c r="NMK532" s="412"/>
      <c r="NML532" s="412"/>
      <c r="NMM532" s="412"/>
      <c r="NMN532" s="412"/>
      <c r="NMO532" s="412"/>
      <c r="NMP532" s="412"/>
      <c r="NMQ532" s="412"/>
      <c r="NMR532" s="412"/>
      <c r="NMS532" s="412"/>
      <c r="NMT532" s="412"/>
      <c r="NMU532" s="412"/>
      <c r="NMV532" s="412"/>
      <c r="NMW532" s="412"/>
      <c r="NMX532" s="412"/>
      <c r="NMY532" s="412"/>
      <c r="NMZ532" s="412"/>
      <c r="NNA532" s="412"/>
      <c r="NNB532" s="412"/>
      <c r="NNC532" s="412"/>
      <c r="NND532" s="412"/>
      <c r="NNE532" s="412"/>
      <c r="NNF532" s="412"/>
      <c r="NNG532" s="412"/>
      <c r="NNH532" s="412"/>
      <c r="NNI532" s="412"/>
      <c r="NNJ532" s="412"/>
      <c r="NNK532" s="412"/>
      <c r="NNL532" s="412"/>
      <c r="NNM532" s="412"/>
      <c r="NNN532" s="412"/>
      <c r="NNO532" s="412"/>
      <c r="NNP532" s="412"/>
      <c r="NNQ532" s="412"/>
      <c r="NNR532" s="412"/>
      <c r="NNS532" s="412"/>
      <c r="NNT532" s="412"/>
      <c r="NNU532" s="412"/>
      <c r="NNV532" s="413"/>
      <c r="NNW532" s="413"/>
      <c r="NNX532" s="413"/>
      <c r="NNY532" s="413"/>
      <c r="NNZ532" s="413"/>
      <c r="NOA532" s="413"/>
      <c r="NOB532" s="413"/>
      <c r="NOC532" s="413"/>
      <c r="NOD532" s="413"/>
      <c r="NOE532" s="413"/>
      <c r="NOF532" s="413"/>
      <c r="NOG532" s="413"/>
      <c r="NOH532" s="413"/>
      <c r="NOI532" s="413"/>
      <c r="NOJ532" s="413"/>
      <c r="NOK532" s="413"/>
      <c r="NOL532" s="413"/>
      <c r="NOM532" s="413"/>
      <c r="NON532" s="413"/>
      <c r="NOO532" s="413"/>
      <c r="NOP532" s="413"/>
      <c r="NOQ532" s="413"/>
      <c r="NOR532" s="413"/>
      <c r="NOS532" s="413"/>
      <c r="NOT532" s="414"/>
      <c r="NOU532" s="414"/>
      <c r="NOV532" s="414"/>
      <c r="NOW532" s="414"/>
      <c r="NOX532" s="414"/>
      <c r="NOY532" s="413"/>
      <c r="NOZ532" s="413"/>
      <c r="NPA532" s="414"/>
      <c r="NPB532" s="414"/>
      <c r="NPC532" s="413"/>
      <c r="NPD532" s="413"/>
      <c r="NPE532" s="414"/>
      <c r="NPF532" s="414"/>
      <c r="NPG532" s="413"/>
      <c r="NPH532" s="413"/>
      <c r="NPI532" s="413"/>
      <c r="NPJ532" s="413"/>
      <c r="NPK532" s="413"/>
      <c r="NPL532" s="413"/>
      <c r="NPM532" s="413"/>
      <c r="NPN532" s="414"/>
      <c r="NPO532" s="414"/>
      <c r="NPP532" s="413"/>
      <c r="NPQ532" s="413"/>
      <c r="NPR532" s="414"/>
      <c r="NPS532" s="414"/>
      <c r="NPT532" s="413"/>
      <c r="NPU532" s="413"/>
      <c r="NPV532" s="413"/>
      <c r="NPW532" s="413"/>
      <c r="NPX532" s="413"/>
      <c r="NPY532" s="407"/>
      <c r="NPZ532" s="439"/>
      <c r="NQA532" s="413"/>
      <c r="NQB532" s="413"/>
      <c r="NQC532" s="413"/>
      <c r="NQD532" s="413"/>
      <c r="NQE532" s="413"/>
      <c r="NQF532" s="413"/>
      <c r="NQG532" s="413"/>
      <c r="NQH532" s="412"/>
      <c r="NQI532" s="412"/>
      <c r="NQJ532" s="412"/>
      <c r="NQK532" s="412"/>
      <c r="NQL532" s="412"/>
      <c r="NQM532" s="412"/>
      <c r="NQN532" s="412"/>
      <c r="NQO532" s="412"/>
      <c r="NQP532" s="412"/>
      <c r="NQQ532" s="412"/>
      <c r="NQR532" s="412"/>
      <c r="NQS532" s="412"/>
      <c r="NQT532" s="412"/>
      <c r="NQU532" s="412"/>
      <c r="NQV532" s="412"/>
      <c r="NQW532" s="412"/>
      <c r="NQX532" s="412"/>
      <c r="NQY532" s="412"/>
      <c r="NQZ532" s="412"/>
      <c r="NRA532" s="412"/>
      <c r="NRB532" s="412"/>
      <c r="NRC532" s="412"/>
      <c r="NRD532" s="412"/>
      <c r="NRE532" s="412"/>
      <c r="NRF532" s="412"/>
      <c r="NRG532" s="412"/>
      <c r="NRH532" s="412"/>
      <c r="NRI532" s="412"/>
      <c r="NRJ532" s="412"/>
      <c r="NRK532" s="412"/>
      <c r="NRL532" s="412"/>
      <c r="NRM532" s="412"/>
      <c r="NRN532" s="412"/>
      <c r="NRO532" s="412"/>
      <c r="NRP532" s="412"/>
      <c r="NRQ532" s="412"/>
      <c r="NRR532" s="412"/>
      <c r="NRS532" s="412"/>
      <c r="NRT532" s="412"/>
      <c r="NRU532" s="412"/>
      <c r="NRV532" s="412"/>
      <c r="NRW532" s="412"/>
      <c r="NRX532" s="412"/>
      <c r="NRY532" s="412"/>
      <c r="NRZ532" s="413"/>
      <c r="NSA532" s="413"/>
      <c r="NSB532" s="413"/>
      <c r="NSC532" s="413"/>
      <c r="NSD532" s="413"/>
      <c r="NSE532" s="413"/>
      <c r="NSF532" s="413"/>
      <c r="NSG532" s="413"/>
      <c r="NSH532" s="413"/>
      <c r="NSI532" s="413"/>
      <c r="NSJ532" s="413"/>
      <c r="NSK532" s="413"/>
      <c r="NSL532" s="413"/>
      <c r="NSM532" s="413"/>
      <c r="NSN532" s="413"/>
      <c r="NSO532" s="413"/>
      <c r="NSP532" s="413"/>
      <c r="NSQ532" s="413"/>
      <c r="NSR532" s="413"/>
      <c r="NSS532" s="413"/>
      <c r="NST532" s="413"/>
      <c r="NSU532" s="413"/>
      <c r="NSV532" s="413"/>
      <c r="NSW532" s="413"/>
      <c r="NSX532" s="414"/>
      <c r="NSY532" s="414"/>
      <c r="NSZ532" s="414"/>
      <c r="NTA532" s="414"/>
      <c r="NTB532" s="414"/>
      <c r="NTC532" s="413"/>
      <c r="NTD532" s="413"/>
      <c r="NTE532" s="414"/>
      <c r="NTF532" s="414"/>
      <c r="NTG532" s="413"/>
      <c r="NTH532" s="413"/>
      <c r="NTI532" s="414"/>
      <c r="NTJ532" s="414"/>
      <c r="NTK532" s="413"/>
      <c r="NTL532" s="413"/>
      <c r="NTM532" s="413"/>
      <c r="NTN532" s="413"/>
      <c r="NTO532" s="413"/>
      <c r="NTP532" s="413"/>
      <c r="NTQ532" s="413"/>
      <c r="NTR532" s="414"/>
      <c r="NTS532" s="414"/>
      <c r="NTT532" s="413"/>
      <c r="NTU532" s="413"/>
      <c r="NTV532" s="414"/>
      <c r="NTW532" s="414"/>
      <c r="NTX532" s="413"/>
      <c r="NTY532" s="413"/>
      <c r="NTZ532" s="413"/>
      <c r="NUA532" s="413"/>
      <c r="NUB532" s="413"/>
      <c r="NUC532" s="407"/>
      <c r="NUD532" s="439"/>
      <c r="NUE532" s="413"/>
      <c r="NUF532" s="413"/>
      <c r="NUG532" s="413"/>
      <c r="NUH532" s="413"/>
      <c r="NUI532" s="413"/>
      <c r="NUJ532" s="413"/>
      <c r="NUK532" s="413"/>
      <c r="NUL532" s="412"/>
      <c r="NUM532" s="412"/>
      <c r="NUN532" s="412"/>
      <c r="NUO532" s="412"/>
      <c r="NUP532" s="412"/>
      <c r="NUQ532" s="412"/>
      <c r="NUR532" s="412"/>
      <c r="NUS532" s="412"/>
      <c r="NUT532" s="412"/>
      <c r="NUU532" s="412"/>
      <c r="NUV532" s="412"/>
      <c r="NUW532" s="412"/>
      <c r="NUX532" s="412"/>
      <c r="NUY532" s="412"/>
      <c r="NUZ532" s="412"/>
      <c r="NVA532" s="412"/>
      <c r="NVB532" s="412"/>
      <c r="NVC532" s="412"/>
      <c r="NVD532" s="412"/>
      <c r="NVE532" s="412"/>
      <c r="NVF532" s="412"/>
      <c r="NVG532" s="412"/>
      <c r="NVH532" s="412"/>
      <c r="NVI532" s="412"/>
      <c r="NVJ532" s="412"/>
      <c r="NVK532" s="412"/>
      <c r="NVL532" s="412"/>
      <c r="NVM532" s="412"/>
      <c r="NVN532" s="412"/>
      <c r="NVO532" s="412"/>
      <c r="NVP532" s="412"/>
      <c r="NVQ532" s="412"/>
      <c r="NVR532" s="412"/>
      <c r="NVS532" s="412"/>
      <c r="NVT532" s="412"/>
      <c r="NVU532" s="412"/>
      <c r="NVV532" s="412"/>
      <c r="NVW532" s="412"/>
      <c r="NVX532" s="412"/>
      <c r="NVY532" s="412"/>
      <c r="NVZ532" s="412"/>
      <c r="NWA532" s="412"/>
      <c r="NWB532" s="412"/>
      <c r="NWC532" s="412"/>
      <c r="NWD532" s="413"/>
      <c r="NWE532" s="413"/>
      <c r="NWF532" s="413"/>
      <c r="NWG532" s="413"/>
      <c r="NWH532" s="413"/>
      <c r="NWI532" s="413"/>
      <c r="NWJ532" s="413"/>
      <c r="NWK532" s="413"/>
      <c r="NWL532" s="413"/>
      <c r="NWM532" s="413"/>
      <c r="NWN532" s="413"/>
      <c r="NWO532" s="413"/>
      <c r="NWP532" s="413"/>
      <c r="NWQ532" s="413"/>
      <c r="NWR532" s="413"/>
      <c r="NWS532" s="413"/>
      <c r="NWT532" s="413"/>
      <c r="NWU532" s="413"/>
      <c r="NWV532" s="413"/>
      <c r="NWW532" s="413"/>
      <c r="NWX532" s="413"/>
      <c r="NWY532" s="413"/>
      <c r="NWZ532" s="413"/>
      <c r="NXA532" s="413"/>
      <c r="NXB532" s="414"/>
      <c r="NXC532" s="414"/>
      <c r="NXD532" s="414"/>
      <c r="NXE532" s="414"/>
      <c r="NXF532" s="414"/>
      <c r="NXG532" s="413"/>
      <c r="NXH532" s="413"/>
      <c r="NXI532" s="414"/>
      <c r="NXJ532" s="414"/>
      <c r="NXK532" s="413"/>
      <c r="NXL532" s="413"/>
      <c r="NXM532" s="414"/>
      <c r="NXN532" s="414"/>
      <c r="NXO532" s="413"/>
      <c r="NXP532" s="413"/>
      <c r="NXQ532" s="413"/>
      <c r="NXR532" s="413"/>
      <c r="NXS532" s="413"/>
      <c r="NXT532" s="413"/>
      <c r="NXU532" s="413"/>
      <c r="NXV532" s="414"/>
      <c r="NXW532" s="414"/>
      <c r="NXX532" s="413"/>
      <c r="NXY532" s="413"/>
      <c r="NXZ532" s="414"/>
      <c r="NYA532" s="414"/>
      <c r="NYB532" s="413"/>
      <c r="NYC532" s="413"/>
      <c r="NYD532" s="413"/>
      <c r="NYE532" s="413"/>
      <c r="NYF532" s="413"/>
      <c r="NYG532" s="407"/>
      <c r="NYH532" s="439"/>
      <c r="NYI532" s="413"/>
      <c r="NYJ532" s="413"/>
      <c r="NYK532" s="413"/>
      <c r="NYL532" s="413"/>
      <c r="NYM532" s="413"/>
      <c r="NYN532" s="413"/>
      <c r="NYO532" s="413"/>
      <c r="NYP532" s="412"/>
      <c r="NYQ532" s="412"/>
      <c r="NYR532" s="412"/>
      <c r="NYS532" s="412"/>
      <c r="NYT532" s="412"/>
      <c r="NYU532" s="412"/>
      <c r="NYV532" s="412"/>
      <c r="NYW532" s="412"/>
      <c r="NYX532" s="412"/>
      <c r="NYY532" s="412"/>
      <c r="NYZ532" s="412"/>
      <c r="NZA532" s="412"/>
      <c r="NZB532" s="412"/>
      <c r="NZC532" s="412"/>
      <c r="NZD532" s="412"/>
      <c r="NZE532" s="412"/>
      <c r="NZF532" s="412"/>
      <c r="NZG532" s="412"/>
      <c r="NZH532" s="412"/>
      <c r="NZI532" s="412"/>
      <c r="NZJ532" s="412"/>
      <c r="NZK532" s="412"/>
      <c r="NZL532" s="412"/>
      <c r="NZM532" s="412"/>
      <c r="NZN532" s="412"/>
      <c r="NZO532" s="412"/>
      <c r="NZP532" s="412"/>
      <c r="NZQ532" s="412"/>
      <c r="NZR532" s="412"/>
      <c r="NZS532" s="412"/>
      <c r="NZT532" s="412"/>
      <c r="NZU532" s="412"/>
      <c r="NZV532" s="412"/>
      <c r="NZW532" s="412"/>
      <c r="NZX532" s="412"/>
      <c r="NZY532" s="412"/>
      <c r="NZZ532" s="412"/>
      <c r="OAA532" s="412"/>
      <c r="OAB532" s="412"/>
      <c r="OAC532" s="412"/>
      <c r="OAD532" s="412"/>
      <c r="OAE532" s="412"/>
      <c r="OAF532" s="412"/>
      <c r="OAG532" s="412"/>
      <c r="OAH532" s="413"/>
      <c r="OAI532" s="413"/>
      <c r="OAJ532" s="413"/>
      <c r="OAK532" s="413"/>
      <c r="OAL532" s="413"/>
      <c r="OAM532" s="413"/>
      <c r="OAN532" s="413"/>
      <c r="OAO532" s="413"/>
      <c r="OAP532" s="413"/>
      <c r="OAQ532" s="413"/>
      <c r="OAR532" s="413"/>
      <c r="OAS532" s="413"/>
      <c r="OAT532" s="413"/>
      <c r="OAU532" s="413"/>
      <c r="OAV532" s="413"/>
      <c r="OAW532" s="413"/>
      <c r="OAX532" s="413"/>
      <c r="OAY532" s="413"/>
      <c r="OAZ532" s="413"/>
      <c r="OBA532" s="413"/>
      <c r="OBB532" s="413"/>
      <c r="OBC532" s="413"/>
      <c r="OBD532" s="413"/>
      <c r="OBE532" s="413"/>
      <c r="OBF532" s="414"/>
      <c r="OBG532" s="414"/>
      <c r="OBH532" s="414"/>
      <c r="OBI532" s="414"/>
      <c r="OBJ532" s="414"/>
      <c r="OBK532" s="413"/>
      <c r="OBL532" s="413"/>
      <c r="OBM532" s="414"/>
      <c r="OBN532" s="414"/>
      <c r="OBO532" s="413"/>
      <c r="OBP532" s="413"/>
      <c r="OBQ532" s="414"/>
      <c r="OBR532" s="414"/>
      <c r="OBS532" s="413"/>
      <c r="OBT532" s="413"/>
      <c r="OBU532" s="413"/>
      <c r="OBV532" s="413"/>
      <c r="OBW532" s="413"/>
      <c r="OBX532" s="413"/>
      <c r="OBY532" s="413"/>
      <c r="OBZ532" s="414"/>
      <c r="OCA532" s="414"/>
      <c r="OCB532" s="413"/>
      <c r="OCC532" s="413"/>
      <c r="OCD532" s="414"/>
      <c r="OCE532" s="414"/>
      <c r="OCF532" s="413"/>
      <c r="OCG532" s="413"/>
      <c r="OCH532" s="413"/>
      <c r="OCI532" s="413"/>
      <c r="OCJ532" s="413"/>
      <c r="OCK532" s="407"/>
      <c r="OCL532" s="439"/>
      <c r="OCM532" s="413"/>
      <c r="OCN532" s="413"/>
      <c r="OCO532" s="413"/>
      <c r="OCP532" s="413"/>
      <c r="OCQ532" s="413"/>
      <c r="OCR532" s="413"/>
      <c r="OCS532" s="413"/>
      <c r="OCT532" s="412"/>
      <c r="OCU532" s="412"/>
      <c r="OCV532" s="412"/>
      <c r="OCW532" s="412"/>
      <c r="OCX532" s="412"/>
      <c r="OCY532" s="412"/>
      <c r="OCZ532" s="412"/>
      <c r="ODA532" s="412"/>
      <c r="ODB532" s="412"/>
      <c r="ODC532" s="412"/>
      <c r="ODD532" s="412"/>
      <c r="ODE532" s="412"/>
      <c r="ODF532" s="412"/>
      <c r="ODG532" s="412"/>
      <c r="ODH532" s="412"/>
      <c r="ODI532" s="412"/>
      <c r="ODJ532" s="412"/>
      <c r="ODK532" s="412"/>
      <c r="ODL532" s="412"/>
      <c r="ODM532" s="412"/>
      <c r="ODN532" s="412"/>
      <c r="ODO532" s="412"/>
      <c r="ODP532" s="412"/>
      <c r="ODQ532" s="412"/>
      <c r="ODR532" s="412"/>
      <c r="ODS532" s="412"/>
      <c r="ODT532" s="412"/>
      <c r="ODU532" s="412"/>
      <c r="ODV532" s="412"/>
      <c r="ODW532" s="412"/>
      <c r="ODX532" s="412"/>
      <c r="ODY532" s="412"/>
      <c r="ODZ532" s="412"/>
      <c r="OEA532" s="412"/>
      <c r="OEB532" s="412"/>
      <c r="OEC532" s="412"/>
      <c r="OED532" s="412"/>
      <c r="OEE532" s="412"/>
      <c r="OEF532" s="412"/>
      <c r="OEG532" s="412"/>
      <c r="OEH532" s="412"/>
      <c r="OEI532" s="412"/>
      <c r="OEJ532" s="412"/>
      <c r="OEK532" s="412"/>
      <c r="OEL532" s="413"/>
      <c r="OEM532" s="413"/>
      <c r="OEN532" s="413"/>
      <c r="OEO532" s="413"/>
      <c r="OEP532" s="413"/>
      <c r="OEQ532" s="413"/>
      <c r="OER532" s="413"/>
      <c r="OES532" s="413"/>
      <c r="OET532" s="413"/>
      <c r="OEU532" s="413"/>
      <c r="OEV532" s="413"/>
      <c r="OEW532" s="413"/>
      <c r="OEX532" s="413"/>
      <c r="OEY532" s="413"/>
      <c r="OEZ532" s="413"/>
      <c r="OFA532" s="413"/>
      <c r="OFB532" s="413"/>
      <c r="OFC532" s="413"/>
      <c r="OFD532" s="413"/>
      <c r="OFE532" s="413"/>
      <c r="OFF532" s="413"/>
      <c r="OFG532" s="413"/>
      <c r="OFH532" s="413"/>
      <c r="OFI532" s="413"/>
      <c r="OFJ532" s="414"/>
      <c r="OFK532" s="414"/>
      <c r="OFL532" s="414"/>
      <c r="OFM532" s="414"/>
      <c r="OFN532" s="414"/>
      <c r="OFO532" s="413"/>
      <c r="OFP532" s="413"/>
      <c r="OFQ532" s="414"/>
      <c r="OFR532" s="414"/>
      <c r="OFS532" s="413"/>
      <c r="OFT532" s="413"/>
      <c r="OFU532" s="414"/>
      <c r="OFV532" s="414"/>
      <c r="OFW532" s="413"/>
      <c r="OFX532" s="413"/>
      <c r="OFY532" s="413"/>
      <c r="OFZ532" s="413"/>
      <c r="OGA532" s="413"/>
      <c r="OGB532" s="413"/>
      <c r="OGC532" s="413"/>
      <c r="OGD532" s="414"/>
      <c r="OGE532" s="414"/>
      <c r="OGF532" s="413"/>
      <c r="OGG532" s="413"/>
      <c r="OGH532" s="414"/>
      <c r="OGI532" s="414"/>
      <c r="OGJ532" s="413"/>
      <c r="OGK532" s="413"/>
      <c r="OGL532" s="413"/>
      <c r="OGM532" s="413"/>
      <c r="OGN532" s="413"/>
      <c r="OGO532" s="407"/>
      <c r="OGP532" s="439"/>
      <c r="OGQ532" s="413"/>
      <c r="OGR532" s="413"/>
      <c r="OGS532" s="413"/>
      <c r="OGT532" s="413"/>
      <c r="OGU532" s="413"/>
      <c r="OGV532" s="413"/>
      <c r="OGW532" s="413"/>
      <c r="OGX532" s="412"/>
      <c r="OGY532" s="412"/>
      <c r="OGZ532" s="412"/>
      <c r="OHA532" s="412"/>
      <c r="OHB532" s="412"/>
      <c r="OHC532" s="412"/>
      <c r="OHD532" s="412"/>
      <c r="OHE532" s="412"/>
      <c r="OHF532" s="412"/>
      <c r="OHG532" s="412"/>
      <c r="OHH532" s="412"/>
      <c r="OHI532" s="412"/>
      <c r="OHJ532" s="412"/>
      <c r="OHK532" s="412"/>
      <c r="OHL532" s="412"/>
      <c r="OHM532" s="412"/>
      <c r="OHN532" s="412"/>
      <c r="OHO532" s="412"/>
      <c r="OHP532" s="412"/>
      <c r="OHQ532" s="412"/>
      <c r="OHR532" s="412"/>
      <c r="OHS532" s="412"/>
      <c r="OHT532" s="412"/>
      <c r="OHU532" s="412"/>
      <c r="OHV532" s="412"/>
      <c r="OHW532" s="412"/>
      <c r="OHX532" s="412"/>
      <c r="OHY532" s="412"/>
      <c r="OHZ532" s="412"/>
      <c r="OIA532" s="412"/>
      <c r="OIB532" s="412"/>
      <c r="OIC532" s="412"/>
      <c r="OID532" s="412"/>
      <c r="OIE532" s="412"/>
      <c r="OIF532" s="412"/>
      <c r="OIG532" s="412"/>
      <c r="OIH532" s="412"/>
      <c r="OII532" s="412"/>
      <c r="OIJ532" s="412"/>
      <c r="OIK532" s="412"/>
      <c r="OIL532" s="412"/>
      <c r="OIM532" s="412"/>
      <c r="OIN532" s="412"/>
      <c r="OIO532" s="412"/>
      <c r="OIP532" s="413"/>
      <c r="OIQ532" s="413"/>
      <c r="OIR532" s="413"/>
      <c r="OIS532" s="413"/>
      <c r="OIT532" s="413"/>
      <c r="OIU532" s="413"/>
      <c r="OIV532" s="413"/>
      <c r="OIW532" s="413"/>
      <c r="OIX532" s="413"/>
      <c r="OIY532" s="413"/>
      <c r="OIZ532" s="413"/>
      <c r="OJA532" s="413"/>
      <c r="OJB532" s="413"/>
      <c r="OJC532" s="413"/>
      <c r="OJD532" s="413"/>
      <c r="OJE532" s="413"/>
      <c r="OJF532" s="413"/>
      <c r="OJG532" s="413"/>
      <c r="OJH532" s="413"/>
      <c r="OJI532" s="413"/>
      <c r="OJJ532" s="413"/>
      <c r="OJK532" s="413"/>
      <c r="OJL532" s="413"/>
      <c r="OJM532" s="413"/>
      <c r="OJN532" s="414"/>
      <c r="OJO532" s="414"/>
      <c r="OJP532" s="414"/>
      <c r="OJQ532" s="414"/>
      <c r="OJR532" s="414"/>
      <c r="OJS532" s="413"/>
      <c r="OJT532" s="413"/>
      <c r="OJU532" s="414"/>
      <c r="OJV532" s="414"/>
      <c r="OJW532" s="413"/>
      <c r="OJX532" s="413"/>
      <c r="OJY532" s="414"/>
      <c r="OJZ532" s="414"/>
      <c r="OKA532" s="413"/>
      <c r="OKB532" s="413"/>
      <c r="OKC532" s="413"/>
      <c r="OKD532" s="413"/>
      <c r="OKE532" s="413"/>
      <c r="OKF532" s="413"/>
      <c r="OKG532" s="413"/>
      <c r="OKH532" s="414"/>
      <c r="OKI532" s="414"/>
      <c r="OKJ532" s="413"/>
      <c r="OKK532" s="413"/>
      <c r="OKL532" s="414"/>
      <c r="OKM532" s="414"/>
      <c r="OKN532" s="413"/>
      <c r="OKO532" s="413"/>
      <c r="OKP532" s="413"/>
      <c r="OKQ532" s="413"/>
      <c r="OKR532" s="413"/>
      <c r="OKS532" s="407"/>
      <c r="OKT532" s="439"/>
      <c r="OKU532" s="413"/>
      <c r="OKV532" s="413"/>
      <c r="OKW532" s="413"/>
      <c r="OKX532" s="413"/>
      <c r="OKY532" s="413"/>
      <c r="OKZ532" s="413"/>
      <c r="OLA532" s="413"/>
      <c r="OLB532" s="412"/>
      <c r="OLC532" s="412"/>
      <c r="OLD532" s="412"/>
      <c r="OLE532" s="412"/>
      <c r="OLF532" s="412"/>
      <c r="OLG532" s="412"/>
      <c r="OLH532" s="412"/>
      <c r="OLI532" s="412"/>
      <c r="OLJ532" s="412"/>
      <c r="OLK532" s="412"/>
      <c r="OLL532" s="412"/>
      <c r="OLM532" s="412"/>
      <c r="OLN532" s="412"/>
      <c r="OLO532" s="412"/>
      <c r="OLP532" s="412"/>
      <c r="OLQ532" s="412"/>
      <c r="OLR532" s="412"/>
      <c r="OLS532" s="412"/>
      <c r="OLT532" s="412"/>
      <c r="OLU532" s="412"/>
      <c r="OLV532" s="412"/>
      <c r="OLW532" s="412"/>
      <c r="OLX532" s="412"/>
      <c r="OLY532" s="412"/>
      <c r="OLZ532" s="412"/>
      <c r="OMA532" s="412"/>
      <c r="OMB532" s="412"/>
      <c r="OMC532" s="412"/>
      <c r="OMD532" s="412"/>
      <c r="OME532" s="412"/>
      <c r="OMF532" s="412"/>
      <c r="OMG532" s="412"/>
      <c r="OMH532" s="412"/>
      <c r="OMI532" s="412"/>
      <c r="OMJ532" s="412"/>
      <c r="OMK532" s="412"/>
      <c r="OML532" s="412"/>
      <c r="OMM532" s="412"/>
      <c r="OMN532" s="412"/>
      <c r="OMO532" s="412"/>
      <c r="OMP532" s="412"/>
      <c r="OMQ532" s="412"/>
      <c r="OMR532" s="412"/>
      <c r="OMS532" s="412"/>
      <c r="OMT532" s="413"/>
      <c r="OMU532" s="413"/>
      <c r="OMV532" s="413"/>
      <c r="OMW532" s="413"/>
      <c r="OMX532" s="413"/>
      <c r="OMY532" s="413"/>
      <c r="OMZ532" s="413"/>
      <c r="ONA532" s="413"/>
      <c r="ONB532" s="413"/>
      <c r="ONC532" s="413"/>
      <c r="OND532" s="413"/>
      <c r="ONE532" s="413"/>
      <c r="ONF532" s="413"/>
      <c r="ONG532" s="413"/>
      <c r="ONH532" s="413"/>
      <c r="ONI532" s="413"/>
      <c r="ONJ532" s="413"/>
      <c r="ONK532" s="413"/>
      <c r="ONL532" s="413"/>
      <c r="ONM532" s="413"/>
      <c r="ONN532" s="413"/>
      <c r="ONO532" s="413"/>
      <c r="ONP532" s="413"/>
      <c r="ONQ532" s="413"/>
      <c r="ONR532" s="414"/>
      <c r="ONS532" s="414"/>
      <c r="ONT532" s="414"/>
      <c r="ONU532" s="414"/>
      <c r="ONV532" s="414"/>
      <c r="ONW532" s="413"/>
      <c r="ONX532" s="413"/>
      <c r="ONY532" s="414"/>
      <c r="ONZ532" s="414"/>
      <c r="OOA532" s="413"/>
      <c r="OOB532" s="413"/>
      <c r="OOC532" s="414"/>
      <c r="OOD532" s="414"/>
      <c r="OOE532" s="413"/>
      <c r="OOF532" s="413"/>
      <c r="OOG532" s="413"/>
      <c r="OOH532" s="413"/>
      <c r="OOI532" s="413"/>
      <c r="OOJ532" s="413"/>
      <c r="OOK532" s="413"/>
      <c r="OOL532" s="414"/>
      <c r="OOM532" s="414"/>
      <c r="OON532" s="413"/>
      <c r="OOO532" s="413"/>
      <c r="OOP532" s="414"/>
      <c r="OOQ532" s="414"/>
      <c r="OOR532" s="413"/>
      <c r="OOS532" s="413"/>
      <c r="OOT532" s="413"/>
      <c r="OOU532" s="413"/>
      <c r="OOV532" s="413"/>
      <c r="OOW532" s="407"/>
      <c r="OOX532" s="439"/>
      <c r="OOY532" s="413"/>
      <c r="OOZ532" s="413"/>
      <c r="OPA532" s="413"/>
      <c r="OPB532" s="413"/>
      <c r="OPC532" s="413"/>
      <c r="OPD532" s="413"/>
      <c r="OPE532" s="413"/>
      <c r="OPF532" s="412"/>
      <c r="OPG532" s="412"/>
      <c r="OPH532" s="412"/>
      <c r="OPI532" s="412"/>
      <c r="OPJ532" s="412"/>
      <c r="OPK532" s="412"/>
      <c r="OPL532" s="412"/>
      <c r="OPM532" s="412"/>
      <c r="OPN532" s="412"/>
      <c r="OPO532" s="412"/>
      <c r="OPP532" s="412"/>
      <c r="OPQ532" s="412"/>
      <c r="OPR532" s="412"/>
      <c r="OPS532" s="412"/>
      <c r="OPT532" s="412"/>
      <c r="OPU532" s="412"/>
      <c r="OPV532" s="412"/>
      <c r="OPW532" s="412"/>
      <c r="OPX532" s="412"/>
      <c r="OPY532" s="412"/>
      <c r="OPZ532" s="412"/>
      <c r="OQA532" s="412"/>
      <c r="OQB532" s="412"/>
      <c r="OQC532" s="412"/>
      <c r="OQD532" s="412"/>
      <c r="OQE532" s="412"/>
      <c r="OQF532" s="412"/>
      <c r="OQG532" s="412"/>
      <c r="OQH532" s="412"/>
      <c r="OQI532" s="412"/>
      <c r="OQJ532" s="412"/>
      <c r="OQK532" s="412"/>
      <c r="OQL532" s="412"/>
      <c r="OQM532" s="412"/>
      <c r="OQN532" s="412"/>
      <c r="OQO532" s="412"/>
      <c r="OQP532" s="412"/>
      <c r="OQQ532" s="412"/>
      <c r="OQR532" s="412"/>
      <c r="OQS532" s="412"/>
      <c r="OQT532" s="412"/>
      <c r="OQU532" s="412"/>
      <c r="OQV532" s="412"/>
      <c r="OQW532" s="412"/>
      <c r="OQX532" s="413"/>
      <c r="OQY532" s="413"/>
      <c r="OQZ532" s="413"/>
      <c r="ORA532" s="413"/>
      <c r="ORB532" s="413"/>
      <c r="ORC532" s="413"/>
      <c r="ORD532" s="413"/>
      <c r="ORE532" s="413"/>
      <c r="ORF532" s="413"/>
      <c r="ORG532" s="413"/>
      <c r="ORH532" s="413"/>
      <c r="ORI532" s="413"/>
      <c r="ORJ532" s="413"/>
      <c r="ORK532" s="413"/>
      <c r="ORL532" s="413"/>
      <c r="ORM532" s="413"/>
      <c r="ORN532" s="413"/>
      <c r="ORO532" s="413"/>
      <c r="ORP532" s="413"/>
      <c r="ORQ532" s="413"/>
      <c r="ORR532" s="413"/>
      <c r="ORS532" s="413"/>
      <c r="ORT532" s="413"/>
      <c r="ORU532" s="413"/>
      <c r="ORV532" s="414"/>
      <c r="ORW532" s="414"/>
      <c r="ORX532" s="414"/>
      <c r="ORY532" s="414"/>
      <c r="ORZ532" s="414"/>
      <c r="OSA532" s="413"/>
      <c r="OSB532" s="413"/>
      <c r="OSC532" s="414"/>
      <c r="OSD532" s="414"/>
      <c r="OSE532" s="413"/>
      <c r="OSF532" s="413"/>
      <c r="OSG532" s="414"/>
      <c r="OSH532" s="414"/>
      <c r="OSI532" s="413"/>
      <c r="OSJ532" s="413"/>
      <c r="OSK532" s="413"/>
      <c r="OSL532" s="413"/>
      <c r="OSM532" s="413"/>
      <c r="OSN532" s="413"/>
      <c r="OSO532" s="413"/>
      <c r="OSP532" s="414"/>
      <c r="OSQ532" s="414"/>
      <c r="OSR532" s="413"/>
      <c r="OSS532" s="413"/>
      <c r="OST532" s="414"/>
      <c r="OSU532" s="414"/>
      <c r="OSV532" s="413"/>
      <c r="OSW532" s="413"/>
      <c r="OSX532" s="413"/>
      <c r="OSY532" s="413"/>
      <c r="OSZ532" s="413"/>
      <c r="OTA532" s="407"/>
      <c r="OTB532" s="439"/>
      <c r="OTC532" s="413"/>
      <c r="OTD532" s="413"/>
      <c r="OTE532" s="413"/>
      <c r="OTF532" s="413"/>
      <c r="OTG532" s="413"/>
      <c r="OTH532" s="413"/>
      <c r="OTI532" s="413"/>
      <c r="OTJ532" s="412"/>
      <c r="OTK532" s="412"/>
      <c r="OTL532" s="412"/>
      <c r="OTM532" s="412"/>
      <c r="OTN532" s="412"/>
      <c r="OTO532" s="412"/>
      <c r="OTP532" s="412"/>
      <c r="OTQ532" s="412"/>
      <c r="OTR532" s="412"/>
      <c r="OTS532" s="412"/>
      <c r="OTT532" s="412"/>
      <c r="OTU532" s="412"/>
      <c r="OTV532" s="412"/>
      <c r="OTW532" s="412"/>
      <c r="OTX532" s="412"/>
      <c r="OTY532" s="412"/>
      <c r="OTZ532" s="412"/>
      <c r="OUA532" s="412"/>
      <c r="OUB532" s="412"/>
      <c r="OUC532" s="412"/>
      <c r="OUD532" s="412"/>
      <c r="OUE532" s="412"/>
      <c r="OUF532" s="412"/>
      <c r="OUG532" s="412"/>
      <c r="OUH532" s="412"/>
      <c r="OUI532" s="412"/>
      <c r="OUJ532" s="412"/>
      <c r="OUK532" s="412"/>
      <c r="OUL532" s="412"/>
      <c r="OUM532" s="412"/>
      <c r="OUN532" s="412"/>
      <c r="OUO532" s="412"/>
      <c r="OUP532" s="412"/>
      <c r="OUQ532" s="412"/>
      <c r="OUR532" s="412"/>
      <c r="OUS532" s="412"/>
      <c r="OUT532" s="412"/>
      <c r="OUU532" s="412"/>
      <c r="OUV532" s="412"/>
      <c r="OUW532" s="412"/>
      <c r="OUX532" s="412"/>
      <c r="OUY532" s="412"/>
      <c r="OUZ532" s="412"/>
      <c r="OVA532" s="412"/>
      <c r="OVB532" s="413"/>
      <c r="OVC532" s="413"/>
      <c r="OVD532" s="413"/>
      <c r="OVE532" s="413"/>
      <c r="OVF532" s="413"/>
      <c r="OVG532" s="413"/>
      <c r="OVH532" s="413"/>
      <c r="OVI532" s="413"/>
      <c r="OVJ532" s="413"/>
      <c r="OVK532" s="413"/>
      <c r="OVL532" s="413"/>
      <c r="OVM532" s="413"/>
      <c r="OVN532" s="413"/>
      <c r="OVO532" s="413"/>
      <c r="OVP532" s="413"/>
      <c r="OVQ532" s="413"/>
      <c r="OVR532" s="413"/>
      <c r="OVS532" s="413"/>
      <c r="OVT532" s="413"/>
      <c r="OVU532" s="413"/>
      <c r="OVV532" s="413"/>
      <c r="OVW532" s="413"/>
      <c r="OVX532" s="413"/>
      <c r="OVY532" s="413"/>
      <c r="OVZ532" s="414"/>
      <c r="OWA532" s="414"/>
      <c r="OWB532" s="414"/>
      <c r="OWC532" s="414"/>
      <c r="OWD532" s="414"/>
      <c r="OWE532" s="413"/>
      <c r="OWF532" s="413"/>
      <c r="OWG532" s="414"/>
      <c r="OWH532" s="414"/>
      <c r="OWI532" s="413"/>
      <c r="OWJ532" s="413"/>
      <c r="OWK532" s="414"/>
      <c r="OWL532" s="414"/>
      <c r="OWM532" s="413"/>
      <c r="OWN532" s="413"/>
      <c r="OWO532" s="413"/>
      <c r="OWP532" s="413"/>
      <c r="OWQ532" s="413"/>
      <c r="OWR532" s="413"/>
      <c r="OWS532" s="413"/>
      <c r="OWT532" s="414"/>
      <c r="OWU532" s="414"/>
      <c r="OWV532" s="413"/>
      <c r="OWW532" s="413"/>
      <c r="OWX532" s="414"/>
      <c r="OWY532" s="414"/>
      <c r="OWZ532" s="413"/>
      <c r="OXA532" s="413"/>
      <c r="OXB532" s="413"/>
      <c r="OXC532" s="413"/>
      <c r="OXD532" s="413"/>
      <c r="OXE532" s="407"/>
      <c r="OXF532" s="439"/>
      <c r="OXG532" s="413"/>
      <c r="OXH532" s="413"/>
      <c r="OXI532" s="413"/>
      <c r="OXJ532" s="413"/>
      <c r="OXK532" s="413"/>
      <c r="OXL532" s="413"/>
      <c r="OXM532" s="413"/>
      <c r="OXN532" s="412"/>
      <c r="OXO532" s="412"/>
      <c r="OXP532" s="412"/>
      <c r="OXQ532" s="412"/>
      <c r="OXR532" s="412"/>
      <c r="OXS532" s="412"/>
      <c r="OXT532" s="412"/>
      <c r="OXU532" s="412"/>
      <c r="OXV532" s="412"/>
      <c r="OXW532" s="412"/>
      <c r="OXX532" s="412"/>
      <c r="OXY532" s="412"/>
      <c r="OXZ532" s="412"/>
      <c r="OYA532" s="412"/>
      <c r="OYB532" s="412"/>
      <c r="OYC532" s="412"/>
      <c r="OYD532" s="412"/>
      <c r="OYE532" s="412"/>
      <c r="OYF532" s="412"/>
      <c r="OYG532" s="412"/>
      <c r="OYH532" s="412"/>
      <c r="OYI532" s="412"/>
      <c r="OYJ532" s="412"/>
      <c r="OYK532" s="412"/>
      <c r="OYL532" s="412"/>
      <c r="OYM532" s="412"/>
      <c r="OYN532" s="412"/>
      <c r="OYO532" s="412"/>
      <c r="OYP532" s="412"/>
      <c r="OYQ532" s="412"/>
      <c r="OYR532" s="412"/>
      <c r="OYS532" s="412"/>
      <c r="OYT532" s="412"/>
      <c r="OYU532" s="412"/>
      <c r="OYV532" s="412"/>
      <c r="OYW532" s="412"/>
      <c r="OYX532" s="412"/>
      <c r="OYY532" s="412"/>
      <c r="OYZ532" s="412"/>
      <c r="OZA532" s="412"/>
      <c r="OZB532" s="412"/>
      <c r="OZC532" s="412"/>
      <c r="OZD532" s="412"/>
      <c r="OZE532" s="412"/>
      <c r="OZF532" s="413"/>
      <c r="OZG532" s="413"/>
      <c r="OZH532" s="413"/>
      <c r="OZI532" s="413"/>
      <c r="OZJ532" s="413"/>
      <c r="OZK532" s="413"/>
      <c r="OZL532" s="413"/>
      <c r="OZM532" s="413"/>
      <c r="OZN532" s="413"/>
      <c r="OZO532" s="413"/>
      <c r="OZP532" s="413"/>
      <c r="OZQ532" s="413"/>
      <c r="OZR532" s="413"/>
      <c r="OZS532" s="413"/>
      <c r="OZT532" s="413"/>
      <c r="OZU532" s="413"/>
      <c r="OZV532" s="413"/>
      <c r="OZW532" s="413"/>
      <c r="OZX532" s="413"/>
      <c r="OZY532" s="413"/>
      <c r="OZZ532" s="413"/>
      <c r="PAA532" s="413"/>
      <c r="PAB532" s="413"/>
      <c r="PAC532" s="413"/>
      <c r="PAD532" s="414"/>
      <c r="PAE532" s="414"/>
      <c r="PAF532" s="414"/>
      <c r="PAG532" s="414"/>
      <c r="PAH532" s="414"/>
      <c r="PAI532" s="413"/>
      <c r="PAJ532" s="413"/>
      <c r="PAK532" s="414"/>
      <c r="PAL532" s="414"/>
      <c r="PAM532" s="413"/>
      <c r="PAN532" s="413"/>
      <c r="PAO532" s="414"/>
      <c r="PAP532" s="414"/>
      <c r="PAQ532" s="413"/>
      <c r="PAR532" s="413"/>
      <c r="PAS532" s="413"/>
      <c r="PAT532" s="413"/>
      <c r="PAU532" s="413"/>
      <c r="PAV532" s="413"/>
      <c r="PAW532" s="413"/>
      <c r="PAX532" s="414"/>
      <c r="PAY532" s="414"/>
      <c r="PAZ532" s="413"/>
      <c r="PBA532" s="413"/>
      <c r="PBB532" s="414"/>
      <c r="PBC532" s="414"/>
      <c r="PBD532" s="413"/>
      <c r="PBE532" s="413"/>
      <c r="PBF532" s="413"/>
      <c r="PBG532" s="413"/>
      <c r="PBH532" s="413"/>
      <c r="PBI532" s="407"/>
      <c r="PBJ532" s="439"/>
      <c r="PBK532" s="413"/>
      <c r="PBL532" s="413"/>
      <c r="PBM532" s="413"/>
      <c r="PBN532" s="413"/>
      <c r="PBO532" s="413"/>
      <c r="PBP532" s="413"/>
      <c r="PBQ532" s="413"/>
      <c r="PBR532" s="412"/>
      <c r="PBS532" s="412"/>
      <c r="PBT532" s="412"/>
      <c r="PBU532" s="412"/>
      <c r="PBV532" s="412"/>
      <c r="PBW532" s="412"/>
      <c r="PBX532" s="412"/>
      <c r="PBY532" s="412"/>
      <c r="PBZ532" s="412"/>
      <c r="PCA532" s="412"/>
      <c r="PCB532" s="412"/>
      <c r="PCC532" s="412"/>
      <c r="PCD532" s="412"/>
      <c r="PCE532" s="412"/>
      <c r="PCF532" s="412"/>
      <c r="PCG532" s="412"/>
      <c r="PCH532" s="412"/>
      <c r="PCI532" s="412"/>
      <c r="PCJ532" s="412"/>
      <c r="PCK532" s="412"/>
      <c r="PCL532" s="412"/>
      <c r="PCM532" s="412"/>
      <c r="PCN532" s="412"/>
      <c r="PCO532" s="412"/>
      <c r="PCP532" s="412"/>
      <c r="PCQ532" s="412"/>
      <c r="PCR532" s="412"/>
      <c r="PCS532" s="412"/>
      <c r="PCT532" s="412"/>
      <c r="PCU532" s="412"/>
      <c r="PCV532" s="412"/>
      <c r="PCW532" s="412"/>
      <c r="PCX532" s="412"/>
      <c r="PCY532" s="412"/>
      <c r="PCZ532" s="412"/>
      <c r="PDA532" s="412"/>
      <c r="PDB532" s="412"/>
      <c r="PDC532" s="412"/>
      <c r="PDD532" s="412"/>
      <c r="PDE532" s="412"/>
      <c r="PDF532" s="412"/>
      <c r="PDG532" s="412"/>
      <c r="PDH532" s="412"/>
      <c r="PDI532" s="412"/>
      <c r="PDJ532" s="413"/>
      <c r="PDK532" s="413"/>
      <c r="PDL532" s="413"/>
      <c r="PDM532" s="413"/>
      <c r="PDN532" s="413"/>
      <c r="PDO532" s="413"/>
      <c r="PDP532" s="413"/>
      <c r="PDQ532" s="413"/>
      <c r="PDR532" s="413"/>
      <c r="PDS532" s="413"/>
      <c r="PDT532" s="413"/>
      <c r="PDU532" s="413"/>
      <c r="PDV532" s="413"/>
      <c r="PDW532" s="413"/>
      <c r="PDX532" s="413"/>
      <c r="PDY532" s="413"/>
      <c r="PDZ532" s="413"/>
      <c r="PEA532" s="413"/>
      <c r="PEB532" s="413"/>
      <c r="PEC532" s="413"/>
      <c r="PED532" s="413"/>
      <c r="PEE532" s="413"/>
      <c r="PEF532" s="413"/>
      <c r="PEG532" s="413"/>
      <c r="PEH532" s="414"/>
      <c r="PEI532" s="414"/>
      <c r="PEJ532" s="414"/>
      <c r="PEK532" s="414"/>
      <c r="PEL532" s="414"/>
      <c r="PEM532" s="413"/>
      <c r="PEN532" s="413"/>
      <c r="PEO532" s="414"/>
      <c r="PEP532" s="414"/>
      <c r="PEQ532" s="413"/>
      <c r="PER532" s="413"/>
      <c r="PES532" s="414"/>
      <c r="PET532" s="414"/>
      <c r="PEU532" s="413"/>
      <c r="PEV532" s="413"/>
      <c r="PEW532" s="413"/>
      <c r="PEX532" s="413"/>
      <c r="PEY532" s="413"/>
      <c r="PEZ532" s="413"/>
      <c r="PFA532" s="413"/>
      <c r="PFB532" s="414"/>
      <c r="PFC532" s="414"/>
      <c r="PFD532" s="413"/>
      <c r="PFE532" s="413"/>
      <c r="PFF532" s="414"/>
      <c r="PFG532" s="414"/>
      <c r="PFH532" s="413"/>
      <c r="PFI532" s="413"/>
      <c r="PFJ532" s="413"/>
      <c r="PFK532" s="413"/>
      <c r="PFL532" s="413"/>
      <c r="PFM532" s="407"/>
      <c r="PFN532" s="439"/>
      <c r="PFO532" s="413"/>
      <c r="PFP532" s="413"/>
      <c r="PFQ532" s="413"/>
      <c r="PFR532" s="413"/>
      <c r="PFS532" s="413"/>
      <c r="PFT532" s="413"/>
      <c r="PFU532" s="413"/>
      <c r="PFV532" s="412"/>
      <c r="PFW532" s="412"/>
      <c r="PFX532" s="412"/>
      <c r="PFY532" s="412"/>
      <c r="PFZ532" s="412"/>
      <c r="PGA532" s="412"/>
      <c r="PGB532" s="412"/>
      <c r="PGC532" s="412"/>
      <c r="PGD532" s="412"/>
      <c r="PGE532" s="412"/>
      <c r="PGF532" s="412"/>
      <c r="PGG532" s="412"/>
      <c r="PGH532" s="412"/>
      <c r="PGI532" s="412"/>
      <c r="PGJ532" s="412"/>
      <c r="PGK532" s="412"/>
      <c r="PGL532" s="412"/>
      <c r="PGM532" s="412"/>
      <c r="PGN532" s="412"/>
      <c r="PGO532" s="412"/>
      <c r="PGP532" s="412"/>
      <c r="PGQ532" s="412"/>
      <c r="PGR532" s="412"/>
      <c r="PGS532" s="412"/>
      <c r="PGT532" s="412"/>
      <c r="PGU532" s="412"/>
      <c r="PGV532" s="412"/>
      <c r="PGW532" s="412"/>
      <c r="PGX532" s="412"/>
      <c r="PGY532" s="412"/>
      <c r="PGZ532" s="412"/>
      <c r="PHA532" s="412"/>
      <c r="PHB532" s="412"/>
      <c r="PHC532" s="412"/>
      <c r="PHD532" s="412"/>
      <c r="PHE532" s="412"/>
      <c r="PHF532" s="412"/>
      <c r="PHG532" s="412"/>
      <c r="PHH532" s="412"/>
      <c r="PHI532" s="412"/>
      <c r="PHJ532" s="412"/>
      <c r="PHK532" s="412"/>
      <c r="PHL532" s="412"/>
      <c r="PHM532" s="412"/>
      <c r="PHN532" s="413"/>
      <c r="PHO532" s="413"/>
      <c r="PHP532" s="413"/>
      <c r="PHQ532" s="413"/>
      <c r="PHR532" s="413"/>
      <c r="PHS532" s="413"/>
      <c r="PHT532" s="413"/>
      <c r="PHU532" s="413"/>
      <c r="PHV532" s="413"/>
      <c r="PHW532" s="413"/>
      <c r="PHX532" s="413"/>
      <c r="PHY532" s="413"/>
      <c r="PHZ532" s="413"/>
      <c r="PIA532" s="413"/>
      <c r="PIB532" s="413"/>
      <c r="PIC532" s="413"/>
      <c r="PID532" s="413"/>
      <c r="PIE532" s="413"/>
      <c r="PIF532" s="413"/>
      <c r="PIG532" s="413"/>
      <c r="PIH532" s="413"/>
      <c r="PII532" s="413"/>
      <c r="PIJ532" s="413"/>
      <c r="PIK532" s="413"/>
      <c r="PIL532" s="414"/>
      <c r="PIM532" s="414"/>
      <c r="PIN532" s="414"/>
      <c r="PIO532" s="414"/>
      <c r="PIP532" s="414"/>
      <c r="PIQ532" s="413"/>
      <c r="PIR532" s="413"/>
      <c r="PIS532" s="414"/>
      <c r="PIT532" s="414"/>
      <c r="PIU532" s="413"/>
      <c r="PIV532" s="413"/>
      <c r="PIW532" s="414"/>
      <c r="PIX532" s="414"/>
      <c r="PIY532" s="413"/>
      <c r="PIZ532" s="413"/>
      <c r="PJA532" s="413"/>
      <c r="PJB532" s="413"/>
      <c r="PJC532" s="413"/>
      <c r="PJD532" s="413"/>
      <c r="PJE532" s="413"/>
      <c r="PJF532" s="414"/>
      <c r="PJG532" s="414"/>
      <c r="PJH532" s="413"/>
      <c r="PJI532" s="413"/>
      <c r="PJJ532" s="414"/>
      <c r="PJK532" s="414"/>
      <c r="PJL532" s="413"/>
      <c r="PJM532" s="413"/>
      <c r="PJN532" s="413"/>
      <c r="PJO532" s="413"/>
      <c r="PJP532" s="413"/>
      <c r="PJQ532" s="407"/>
      <c r="PJR532" s="439"/>
      <c r="PJS532" s="413"/>
      <c r="PJT532" s="413"/>
      <c r="PJU532" s="413"/>
      <c r="PJV532" s="413"/>
      <c r="PJW532" s="413"/>
      <c r="PJX532" s="413"/>
      <c r="PJY532" s="413"/>
      <c r="PJZ532" s="412"/>
      <c r="PKA532" s="412"/>
      <c r="PKB532" s="412"/>
      <c r="PKC532" s="412"/>
      <c r="PKD532" s="412"/>
      <c r="PKE532" s="412"/>
      <c r="PKF532" s="412"/>
      <c r="PKG532" s="412"/>
      <c r="PKH532" s="412"/>
      <c r="PKI532" s="412"/>
      <c r="PKJ532" s="412"/>
      <c r="PKK532" s="412"/>
      <c r="PKL532" s="412"/>
      <c r="PKM532" s="412"/>
      <c r="PKN532" s="412"/>
      <c r="PKO532" s="412"/>
      <c r="PKP532" s="412"/>
      <c r="PKQ532" s="412"/>
      <c r="PKR532" s="412"/>
      <c r="PKS532" s="412"/>
      <c r="PKT532" s="412"/>
      <c r="PKU532" s="412"/>
      <c r="PKV532" s="412"/>
      <c r="PKW532" s="412"/>
      <c r="PKX532" s="412"/>
      <c r="PKY532" s="412"/>
      <c r="PKZ532" s="412"/>
      <c r="PLA532" s="412"/>
      <c r="PLB532" s="412"/>
      <c r="PLC532" s="412"/>
      <c r="PLD532" s="412"/>
      <c r="PLE532" s="412"/>
      <c r="PLF532" s="412"/>
      <c r="PLG532" s="412"/>
      <c r="PLH532" s="412"/>
      <c r="PLI532" s="412"/>
      <c r="PLJ532" s="412"/>
      <c r="PLK532" s="412"/>
      <c r="PLL532" s="412"/>
      <c r="PLM532" s="412"/>
      <c r="PLN532" s="412"/>
      <c r="PLO532" s="412"/>
      <c r="PLP532" s="412"/>
      <c r="PLQ532" s="412"/>
      <c r="PLR532" s="413"/>
      <c r="PLS532" s="413"/>
      <c r="PLT532" s="413"/>
      <c r="PLU532" s="413"/>
      <c r="PLV532" s="413"/>
      <c r="PLW532" s="413"/>
      <c r="PLX532" s="413"/>
      <c r="PLY532" s="413"/>
      <c r="PLZ532" s="413"/>
      <c r="PMA532" s="413"/>
      <c r="PMB532" s="413"/>
      <c r="PMC532" s="413"/>
      <c r="PMD532" s="413"/>
      <c r="PME532" s="413"/>
      <c r="PMF532" s="413"/>
      <c r="PMG532" s="413"/>
      <c r="PMH532" s="413"/>
      <c r="PMI532" s="413"/>
      <c r="PMJ532" s="413"/>
      <c r="PMK532" s="413"/>
      <c r="PML532" s="413"/>
      <c r="PMM532" s="413"/>
      <c r="PMN532" s="413"/>
      <c r="PMO532" s="413"/>
      <c r="PMP532" s="414"/>
      <c r="PMQ532" s="414"/>
      <c r="PMR532" s="414"/>
      <c r="PMS532" s="414"/>
      <c r="PMT532" s="414"/>
      <c r="PMU532" s="413"/>
      <c r="PMV532" s="413"/>
      <c r="PMW532" s="414"/>
      <c r="PMX532" s="414"/>
      <c r="PMY532" s="413"/>
      <c r="PMZ532" s="413"/>
      <c r="PNA532" s="414"/>
      <c r="PNB532" s="414"/>
      <c r="PNC532" s="413"/>
      <c r="PND532" s="413"/>
      <c r="PNE532" s="413"/>
      <c r="PNF532" s="413"/>
      <c r="PNG532" s="413"/>
      <c r="PNH532" s="413"/>
      <c r="PNI532" s="413"/>
      <c r="PNJ532" s="414"/>
      <c r="PNK532" s="414"/>
      <c r="PNL532" s="413"/>
      <c r="PNM532" s="413"/>
      <c r="PNN532" s="414"/>
      <c r="PNO532" s="414"/>
      <c r="PNP532" s="413"/>
      <c r="PNQ532" s="413"/>
      <c r="PNR532" s="413"/>
      <c r="PNS532" s="413"/>
      <c r="PNT532" s="413"/>
      <c r="PNU532" s="407"/>
      <c r="PNV532" s="439"/>
      <c r="PNW532" s="413"/>
      <c r="PNX532" s="413"/>
      <c r="PNY532" s="413"/>
      <c r="PNZ532" s="413"/>
      <c r="POA532" s="413"/>
      <c r="POB532" s="413"/>
      <c r="POC532" s="413"/>
      <c r="POD532" s="412"/>
      <c r="POE532" s="412"/>
      <c r="POF532" s="412"/>
      <c r="POG532" s="412"/>
      <c r="POH532" s="412"/>
      <c r="POI532" s="412"/>
      <c r="POJ532" s="412"/>
      <c r="POK532" s="412"/>
      <c r="POL532" s="412"/>
      <c r="POM532" s="412"/>
      <c r="PON532" s="412"/>
      <c r="POO532" s="412"/>
      <c r="POP532" s="412"/>
      <c r="POQ532" s="412"/>
      <c r="POR532" s="412"/>
      <c r="POS532" s="412"/>
      <c r="POT532" s="412"/>
      <c r="POU532" s="412"/>
      <c r="POV532" s="412"/>
      <c r="POW532" s="412"/>
      <c r="POX532" s="412"/>
      <c r="POY532" s="412"/>
      <c r="POZ532" s="412"/>
      <c r="PPA532" s="412"/>
      <c r="PPB532" s="412"/>
      <c r="PPC532" s="412"/>
      <c r="PPD532" s="412"/>
      <c r="PPE532" s="412"/>
      <c r="PPF532" s="412"/>
      <c r="PPG532" s="412"/>
      <c r="PPH532" s="412"/>
      <c r="PPI532" s="412"/>
      <c r="PPJ532" s="412"/>
      <c r="PPK532" s="412"/>
      <c r="PPL532" s="412"/>
      <c r="PPM532" s="412"/>
      <c r="PPN532" s="412"/>
      <c r="PPO532" s="412"/>
      <c r="PPP532" s="412"/>
      <c r="PPQ532" s="412"/>
      <c r="PPR532" s="412"/>
      <c r="PPS532" s="412"/>
      <c r="PPT532" s="412"/>
      <c r="PPU532" s="412"/>
      <c r="PPV532" s="413"/>
      <c r="PPW532" s="413"/>
      <c r="PPX532" s="413"/>
      <c r="PPY532" s="413"/>
      <c r="PPZ532" s="413"/>
      <c r="PQA532" s="413"/>
      <c r="PQB532" s="413"/>
      <c r="PQC532" s="413"/>
      <c r="PQD532" s="413"/>
      <c r="PQE532" s="413"/>
      <c r="PQF532" s="413"/>
      <c r="PQG532" s="413"/>
      <c r="PQH532" s="413"/>
      <c r="PQI532" s="413"/>
      <c r="PQJ532" s="413"/>
      <c r="PQK532" s="413"/>
      <c r="PQL532" s="413"/>
      <c r="PQM532" s="413"/>
      <c r="PQN532" s="413"/>
      <c r="PQO532" s="413"/>
      <c r="PQP532" s="413"/>
      <c r="PQQ532" s="413"/>
      <c r="PQR532" s="413"/>
      <c r="PQS532" s="413"/>
      <c r="PQT532" s="414"/>
      <c r="PQU532" s="414"/>
      <c r="PQV532" s="414"/>
      <c r="PQW532" s="414"/>
      <c r="PQX532" s="414"/>
      <c r="PQY532" s="413"/>
      <c r="PQZ532" s="413"/>
      <c r="PRA532" s="414"/>
      <c r="PRB532" s="414"/>
      <c r="PRC532" s="413"/>
      <c r="PRD532" s="413"/>
      <c r="PRE532" s="414"/>
      <c r="PRF532" s="414"/>
      <c r="PRG532" s="413"/>
      <c r="PRH532" s="413"/>
      <c r="PRI532" s="413"/>
      <c r="PRJ532" s="413"/>
      <c r="PRK532" s="413"/>
      <c r="PRL532" s="413"/>
      <c r="PRM532" s="413"/>
      <c r="PRN532" s="414"/>
      <c r="PRO532" s="414"/>
      <c r="PRP532" s="413"/>
      <c r="PRQ532" s="413"/>
      <c r="PRR532" s="414"/>
      <c r="PRS532" s="414"/>
      <c r="PRT532" s="413"/>
      <c r="PRU532" s="413"/>
      <c r="PRV532" s="413"/>
      <c r="PRW532" s="413"/>
      <c r="PRX532" s="413"/>
      <c r="PRY532" s="407"/>
      <c r="PRZ532" s="439"/>
      <c r="PSA532" s="413"/>
      <c r="PSB532" s="413"/>
      <c r="PSC532" s="413"/>
      <c r="PSD532" s="413"/>
      <c r="PSE532" s="413"/>
      <c r="PSF532" s="413"/>
      <c r="PSG532" s="413"/>
      <c r="PSH532" s="412"/>
      <c r="PSI532" s="412"/>
      <c r="PSJ532" s="412"/>
      <c r="PSK532" s="412"/>
      <c r="PSL532" s="412"/>
      <c r="PSM532" s="412"/>
      <c r="PSN532" s="412"/>
      <c r="PSO532" s="412"/>
      <c r="PSP532" s="412"/>
      <c r="PSQ532" s="412"/>
      <c r="PSR532" s="412"/>
      <c r="PSS532" s="412"/>
      <c r="PST532" s="412"/>
      <c r="PSU532" s="412"/>
      <c r="PSV532" s="412"/>
      <c r="PSW532" s="412"/>
      <c r="PSX532" s="412"/>
      <c r="PSY532" s="412"/>
      <c r="PSZ532" s="412"/>
      <c r="PTA532" s="412"/>
      <c r="PTB532" s="412"/>
      <c r="PTC532" s="412"/>
      <c r="PTD532" s="412"/>
      <c r="PTE532" s="412"/>
      <c r="PTF532" s="412"/>
      <c r="PTG532" s="412"/>
      <c r="PTH532" s="412"/>
      <c r="PTI532" s="412"/>
      <c r="PTJ532" s="412"/>
      <c r="PTK532" s="412"/>
      <c r="PTL532" s="412"/>
      <c r="PTM532" s="412"/>
      <c r="PTN532" s="412"/>
      <c r="PTO532" s="412"/>
      <c r="PTP532" s="412"/>
      <c r="PTQ532" s="412"/>
      <c r="PTR532" s="412"/>
      <c r="PTS532" s="412"/>
      <c r="PTT532" s="412"/>
      <c r="PTU532" s="412"/>
      <c r="PTV532" s="412"/>
      <c r="PTW532" s="412"/>
      <c r="PTX532" s="412"/>
      <c r="PTY532" s="412"/>
      <c r="PTZ532" s="413"/>
      <c r="PUA532" s="413"/>
      <c r="PUB532" s="413"/>
      <c r="PUC532" s="413"/>
      <c r="PUD532" s="413"/>
      <c r="PUE532" s="413"/>
      <c r="PUF532" s="413"/>
      <c r="PUG532" s="413"/>
      <c r="PUH532" s="413"/>
      <c r="PUI532" s="413"/>
      <c r="PUJ532" s="413"/>
      <c r="PUK532" s="413"/>
      <c r="PUL532" s="413"/>
      <c r="PUM532" s="413"/>
      <c r="PUN532" s="413"/>
      <c r="PUO532" s="413"/>
      <c r="PUP532" s="413"/>
      <c r="PUQ532" s="413"/>
      <c r="PUR532" s="413"/>
      <c r="PUS532" s="413"/>
      <c r="PUT532" s="413"/>
      <c r="PUU532" s="413"/>
      <c r="PUV532" s="413"/>
      <c r="PUW532" s="413"/>
      <c r="PUX532" s="414"/>
      <c r="PUY532" s="414"/>
      <c r="PUZ532" s="414"/>
      <c r="PVA532" s="414"/>
      <c r="PVB532" s="414"/>
      <c r="PVC532" s="413"/>
      <c r="PVD532" s="413"/>
      <c r="PVE532" s="414"/>
      <c r="PVF532" s="414"/>
      <c r="PVG532" s="413"/>
      <c r="PVH532" s="413"/>
      <c r="PVI532" s="414"/>
      <c r="PVJ532" s="414"/>
      <c r="PVK532" s="413"/>
      <c r="PVL532" s="413"/>
      <c r="PVM532" s="413"/>
      <c r="PVN532" s="413"/>
      <c r="PVO532" s="413"/>
      <c r="PVP532" s="413"/>
      <c r="PVQ532" s="413"/>
      <c r="PVR532" s="414"/>
      <c r="PVS532" s="414"/>
      <c r="PVT532" s="413"/>
      <c r="PVU532" s="413"/>
      <c r="PVV532" s="414"/>
      <c r="PVW532" s="414"/>
      <c r="PVX532" s="413"/>
      <c r="PVY532" s="413"/>
      <c r="PVZ532" s="413"/>
      <c r="PWA532" s="413"/>
      <c r="PWB532" s="413"/>
      <c r="PWC532" s="407"/>
      <c r="PWD532" s="439"/>
      <c r="PWE532" s="413"/>
      <c r="PWF532" s="413"/>
      <c r="PWG532" s="413"/>
      <c r="PWH532" s="413"/>
      <c r="PWI532" s="413"/>
      <c r="PWJ532" s="413"/>
      <c r="PWK532" s="413"/>
      <c r="PWL532" s="412"/>
      <c r="PWM532" s="412"/>
      <c r="PWN532" s="412"/>
      <c r="PWO532" s="412"/>
      <c r="PWP532" s="412"/>
      <c r="PWQ532" s="412"/>
      <c r="PWR532" s="412"/>
      <c r="PWS532" s="412"/>
      <c r="PWT532" s="412"/>
      <c r="PWU532" s="412"/>
      <c r="PWV532" s="412"/>
      <c r="PWW532" s="412"/>
      <c r="PWX532" s="412"/>
      <c r="PWY532" s="412"/>
      <c r="PWZ532" s="412"/>
      <c r="PXA532" s="412"/>
      <c r="PXB532" s="412"/>
      <c r="PXC532" s="412"/>
      <c r="PXD532" s="412"/>
      <c r="PXE532" s="412"/>
      <c r="PXF532" s="412"/>
      <c r="PXG532" s="412"/>
      <c r="PXH532" s="412"/>
      <c r="PXI532" s="412"/>
      <c r="PXJ532" s="412"/>
      <c r="PXK532" s="412"/>
      <c r="PXL532" s="412"/>
      <c r="PXM532" s="412"/>
      <c r="PXN532" s="412"/>
      <c r="PXO532" s="412"/>
      <c r="PXP532" s="412"/>
      <c r="PXQ532" s="412"/>
      <c r="PXR532" s="412"/>
      <c r="PXS532" s="412"/>
      <c r="PXT532" s="412"/>
      <c r="PXU532" s="412"/>
      <c r="PXV532" s="412"/>
      <c r="PXW532" s="412"/>
      <c r="PXX532" s="412"/>
      <c r="PXY532" s="412"/>
      <c r="PXZ532" s="412"/>
      <c r="PYA532" s="412"/>
      <c r="PYB532" s="412"/>
      <c r="PYC532" s="412"/>
      <c r="PYD532" s="413"/>
      <c r="PYE532" s="413"/>
      <c r="PYF532" s="413"/>
      <c r="PYG532" s="413"/>
      <c r="PYH532" s="413"/>
      <c r="PYI532" s="413"/>
      <c r="PYJ532" s="413"/>
      <c r="PYK532" s="413"/>
      <c r="PYL532" s="413"/>
      <c r="PYM532" s="413"/>
      <c r="PYN532" s="413"/>
      <c r="PYO532" s="413"/>
      <c r="PYP532" s="413"/>
      <c r="PYQ532" s="413"/>
      <c r="PYR532" s="413"/>
      <c r="PYS532" s="413"/>
      <c r="PYT532" s="413"/>
      <c r="PYU532" s="413"/>
      <c r="PYV532" s="413"/>
      <c r="PYW532" s="413"/>
      <c r="PYX532" s="413"/>
      <c r="PYY532" s="413"/>
      <c r="PYZ532" s="413"/>
      <c r="PZA532" s="413"/>
      <c r="PZB532" s="414"/>
      <c r="PZC532" s="414"/>
      <c r="PZD532" s="414"/>
      <c r="PZE532" s="414"/>
      <c r="PZF532" s="414"/>
      <c r="PZG532" s="413"/>
      <c r="PZH532" s="413"/>
      <c r="PZI532" s="414"/>
      <c r="PZJ532" s="414"/>
      <c r="PZK532" s="413"/>
      <c r="PZL532" s="413"/>
      <c r="PZM532" s="414"/>
      <c r="PZN532" s="414"/>
      <c r="PZO532" s="413"/>
      <c r="PZP532" s="413"/>
      <c r="PZQ532" s="413"/>
      <c r="PZR532" s="413"/>
      <c r="PZS532" s="413"/>
      <c r="PZT532" s="413"/>
      <c r="PZU532" s="413"/>
      <c r="PZV532" s="414"/>
      <c r="PZW532" s="414"/>
      <c r="PZX532" s="413"/>
      <c r="PZY532" s="413"/>
      <c r="PZZ532" s="414"/>
      <c r="QAA532" s="414"/>
      <c r="QAB532" s="413"/>
      <c r="QAC532" s="413"/>
      <c r="QAD532" s="413"/>
      <c r="QAE532" s="413"/>
      <c r="QAF532" s="413"/>
      <c r="QAG532" s="407"/>
      <c r="QAH532" s="439"/>
      <c r="QAI532" s="413"/>
      <c r="QAJ532" s="413"/>
      <c r="QAK532" s="413"/>
      <c r="QAL532" s="413"/>
      <c r="QAM532" s="413"/>
      <c r="QAN532" s="413"/>
      <c r="QAO532" s="413"/>
      <c r="QAP532" s="412"/>
      <c r="QAQ532" s="412"/>
      <c r="QAR532" s="412"/>
      <c r="QAS532" s="412"/>
      <c r="QAT532" s="412"/>
      <c r="QAU532" s="412"/>
      <c r="QAV532" s="412"/>
      <c r="QAW532" s="412"/>
      <c r="QAX532" s="412"/>
      <c r="QAY532" s="412"/>
      <c r="QAZ532" s="412"/>
      <c r="QBA532" s="412"/>
      <c r="QBB532" s="412"/>
      <c r="QBC532" s="412"/>
      <c r="QBD532" s="412"/>
      <c r="QBE532" s="412"/>
      <c r="QBF532" s="412"/>
      <c r="QBG532" s="412"/>
      <c r="QBH532" s="412"/>
      <c r="QBI532" s="412"/>
      <c r="QBJ532" s="412"/>
      <c r="QBK532" s="412"/>
      <c r="QBL532" s="412"/>
      <c r="QBM532" s="412"/>
      <c r="QBN532" s="412"/>
      <c r="QBO532" s="412"/>
      <c r="QBP532" s="412"/>
      <c r="QBQ532" s="412"/>
      <c r="QBR532" s="412"/>
      <c r="QBS532" s="412"/>
      <c r="QBT532" s="412"/>
      <c r="QBU532" s="412"/>
      <c r="QBV532" s="412"/>
      <c r="QBW532" s="412"/>
      <c r="QBX532" s="412"/>
      <c r="QBY532" s="412"/>
      <c r="QBZ532" s="412"/>
      <c r="QCA532" s="412"/>
      <c r="QCB532" s="412"/>
      <c r="QCC532" s="412"/>
      <c r="QCD532" s="412"/>
      <c r="QCE532" s="412"/>
      <c r="QCF532" s="412"/>
      <c r="QCG532" s="412"/>
      <c r="QCH532" s="413"/>
      <c r="QCI532" s="413"/>
      <c r="QCJ532" s="413"/>
      <c r="QCK532" s="413"/>
      <c r="QCL532" s="413"/>
      <c r="QCM532" s="413"/>
      <c r="QCN532" s="413"/>
      <c r="QCO532" s="413"/>
      <c r="QCP532" s="413"/>
      <c r="QCQ532" s="413"/>
      <c r="QCR532" s="413"/>
      <c r="QCS532" s="413"/>
      <c r="QCT532" s="413"/>
      <c r="QCU532" s="413"/>
      <c r="QCV532" s="413"/>
      <c r="QCW532" s="413"/>
      <c r="QCX532" s="413"/>
      <c r="QCY532" s="413"/>
      <c r="QCZ532" s="413"/>
      <c r="QDA532" s="413"/>
      <c r="QDB532" s="413"/>
      <c r="QDC532" s="413"/>
      <c r="QDD532" s="413"/>
      <c r="QDE532" s="413"/>
      <c r="QDF532" s="414"/>
      <c r="QDG532" s="414"/>
      <c r="QDH532" s="414"/>
      <c r="QDI532" s="414"/>
      <c r="QDJ532" s="414"/>
      <c r="QDK532" s="413"/>
      <c r="QDL532" s="413"/>
      <c r="QDM532" s="414"/>
      <c r="QDN532" s="414"/>
      <c r="QDO532" s="413"/>
      <c r="QDP532" s="413"/>
      <c r="QDQ532" s="414"/>
      <c r="QDR532" s="414"/>
      <c r="QDS532" s="413"/>
      <c r="QDT532" s="413"/>
      <c r="QDU532" s="413"/>
      <c r="QDV532" s="413"/>
      <c r="QDW532" s="413"/>
      <c r="QDX532" s="413"/>
      <c r="QDY532" s="413"/>
      <c r="QDZ532" s="414"/>
      <c r="QEA532" s="414"/>
      <c r="QEB532" s="413"/>
      <c r="QEC532" s="413"/>
      <c r="QED532" s="414"/>
      <c r="QEE532" s="414"/>
      <c r="QEF532" s="413"/>
      <c r="QEG532" s="413"/>
      <c r="QEH532" s="413"/>
      <c r="QEI532" s="413"/>
      <c r="QEJ532" s="413"/>
      <c r="QEK532" s="407"/>
      <c r="QEL532" s="439"/>
      <c r="QEM532" s="413"/>
      <c r="QEN532" s="413"/>
      <c r="QEO532" s="413"/>
      <c r="QEP532" s="413"/>
      <c r="QEQ532" s="413"/>
      <c r="QER532" s="413"/>
      <c r="QES532" s="413"/>
      <c r="QET532" s="412"/>
      <c r="QEU532" s="412"/>
      <c r="QEV532" s="412"/>
      <c r="QEW532" s="412"/>
      <c r="QEX532" s="412"/>
      <c r="QEY532" s="412"/>
      <c r="QEZ532" s="412"/>
      <c r="QFA532" s="412"/>
      <c r="QFB532" s="412"/>
      <c r="QFC532" s="412"/>
      <c r="QFD532" s="412"/>
      <c r="QFE532" s="412"/>
      <c r="QFF532" s="412"/>
      <c r="QFG532" s="412"/>
      <c r="QFH532" s="412"/>
      <c r="QFI532" s="412"/>
      <c r="QFJ532" s="412"/>
      <c r="QFK532" s="412"/>
      <c r="QFL532" s="412"/>
      <c r="QFM532" s="412"/>
      <c r="QFN532" s="412"/>
      <c r="QFO532" s="412"/>
      <c r="QFP532" s="412"/>
      <c r="QFQ532" s="412"/>
      <c r="QFR532" s="412"/>
      <c r="QFS532" s="412"/>
      <c r="QFT532" s="412"/>
      <c r="QFU532" s="412"/>
      <c r="QFV532" s="412"/>
      <c r="QFW532" s="412"/>
      <c r="QFX532" s="412"/>
      <c r="QFY532" s="412"/>
      <c r="QFZ532" s="412"/>
      <c r="QGA532" s="412"/>
      <c r="QGB532" s="412"/>
      <c r="QGC532" s="412"/>
      <c r="QGD532" s="412"/>
      <c r="QGE532" s="412"/>
      <c r="QGF532" s="412"/>
      <c r="QGG532" s="412"/>
      <c r="QGH532" s="412"/>
      <c r="QGI532" s="412"/>
      <c r="QGJ532" s="412"/>
      <c r="QGK532" s="412"/>
      <c r="QGL532" s="413"/>
      <c r="QGM532" s="413"/>
      <c r="QGN532" s="413"/>
      <c r="QGO532" s="413"/>
      <c r="QGP532" s="413"/>
      <c r="QGQ532" s="413"/>
      <c r="QGR532" s="413"/>
      <c r="QGS532" s="413"/>
      <c r="QGT532" s="413"/>
      <c r="QGU532" s="413"/>
      <c r="QGV532" s="413"/>
      <c r="QGW532" s="413"/>
      <c r="QGX532" s="413"/>
      <c r="QGY532" s="413"/>
      <c r="QGZ532" s="413"/>
      <c r="QHA532" s="413"/>
      <c r="QHB532" s="413"/>
      <c r="QHC532" s="413"/>
      <c r="QHD532" s="413"/>
      <c r="QHE532" s="413"/>
      <c r="QHF532" s="413"/>
      <c r="QHG532" s="413"/>
      <c r="QHH532" s="413"/>
      <c r="QHI532" s="413"/>
      <c r="QHJ532" s="414"/>
      <c r="QHK532" s="414"/>
      <c r="QHL532" s="414"/>
      <c r="QHM532" s="414"/>
      <c r="QHN532" s="414"/>
      <c r="QHO532" s="413"/>
      <c r="QHP532" s="413"/>
      <c r="QHQ532" s="414"/>
      <c r="QHR532" s="414"/>
      <c r="QHS532" s="413"/>
      <c r="QHT532" s="413"/>
      <c r="QHU532" s="414"/>
      <c r="QHV532" s="414"/>
      <c r="QHW532" s="413"/>
      <c r="QHX532" s="413"/>
      <c r="QHY532" s="413"/>
      <c r="QHZ532" s="413"/>
      <c r="QIA532" s="413"/>
      <c r="QIB532" s="413"/>
      <c r="QIC532" s="413"/>
      <c r="QID532" s="414"/>
      <c r="QIE532" s="414"/>
      <c r="QIF532" s="413"/>
      <c r="QIG532" s="413"/>
      <c r="QIH532" s="414"/>
      <c r="QII532" s="414"/>
      <c r="QIJ532" s="413"/>
      <c r="QIK532" s="413"/>
      <c r="QIL532" s="413"/>
      <c r="QIM532" s="413"/>
      <c r="QIN532" s="413"/>
      <c r="QIO532" s="407"/>
      <c r="QIP532" s="439"/>
      <c r="QIQ532" s="413"/>
      <c r="QIR532" s="413"/>
      <c r="QIS532" s="413"/>
      <c r="QIT532" s="413"/>
      <c r="QIU532" s="413"/>
      <c r="QIV532" s="413"/>
      <c r="QIW532" s="413"/>
      <c r="QIX532" s="412"/>
      <c r="QIY532" s="412"/>
      <c r="QIZ532" s="412"/>
      <c r="QJA532" s="412"/>
      <c r="QJB532" s="412"/>
      <c r="QJC532" s="412"/>
      <c r="QJD532" s="412"/>
      <c r="QJE532" s="412"/>
      <c r="QJF532" s="412"/>
      <c r="QJG532" s="412"/>
      <c r="QJH532" s="412"/>
      <c r="QJI532" s="412"/>
      <c r="QJJ532" s="412"/>
      <c r="QJK532" s="412"/>
      <c r="QJL532" s="412"/>
      <c r="QJM532" s="412"/>
      <c r="QJN532" s="412"/>
      <c r="QJO532" s="412"/>
      <c r="QJP532" s="412"/>
      <c r="QJQ532" s="412"/>
      <c r="QJR532" s="412"/>
      <c r="QJS532" s="412"/>
      <c r="QJT532" s="412"/>
      <c r="QJU532" s="412"/>
      <c r="QJV532" s="412"/>
      <c r="QJW532" s="412"/>
      <c r="QJX532" s="412"/>
      <c r="QJY532" s="412"/>
      <c r="QJZ532" s="412"/>
      <c r="QKA532" s="412"/>
      <c r="QKB532" s="412"/>
      <c r="QKC532" s="412"/>
      <c r="QKD532" s="412"/>
      <c r="QKE532" s="412"/>
      <c r="QKF532" s="412"/>
      <c r="QKG532" s="412"/>
      <c r="QKH532" s="412"/>
      <c r="QKI532" s="412"/>
      <c r="QKJ532" s="412"/>
      <c r="QKK532" s="412"/>
      <c r="QKL532" s="412"/>
      <c r="QKM532" s="412"/>
      <c r="QKN532" s="412"/>
      <c r="QKO532" s="412"/>
      <c r="QKP532" s="413"/>
      <c r="QKQ532" s="413"/>
      <c r="QKR532" s="413"/>
      <c r="QKS532" s="413"/>
      <c r="QKT532" s="413"/>
      <c r="QKU532" s="413"/>
      <c r="QKV532" s="413"/>
      <c r="QKW532" s="413"/>
      <c r="QKX532" s="413"/>
      <c r="QKY532" s="413"/>
      <c r="QKZ532" s="413"/>
      <c r="QLA532" s="413"/>
      <c r="QLB532" s="413"/>
      <c r="QLC532" s="413"/>
      <c r="QLD532" s="413"/>
      <c r="QLE532" s="413"/>
      <c r="QLF532" s="413"/>
      <c r="QLG532" s="413"/>
      <c r="QLH532" s="413"/>
      <c r="QLI532" s="413"/>
      <c r="QLJ532" s="413"/>
      <c r="QLK532" s="413"/>
      <c r="QLL532" s="413"/>
      <c r="QLM532" s="413"/>
      <c r="QLN532" s="414"/>
      <c r="QLO532" s="414"/>
      <c r="QLP532" s="414"/>
      <c r="QLQ532" s="414"/>
      <c r="QLR532" s="414"/>
      <c r="QLS532" s="413"/>
      <c r="QLT532" s="413"/>
      <c r="QLU532" s="414"/>
      <c r="QLV532" s="414"/>
      <c r="QLW532" s="413"/>
      <c r="QLX532" s="413"/>
      <c r="QLY532" s="414"/>
      <c r="QLZ532" s="414"/>
      <c r="QMA532" s="413"/>
      <c r="QMB532" s="413"/>
      <c r="QMC532" s="413"/>
      <c r="QMD532" s="413"/>
      <c r="QME532" s="413"/>
      <c r="QMF532" s="413"/>
      <c r="QMG532" s="413"/>
      <c r="QMH532" s="414"/>
      <c r="QMI532" s="414"/>
      <c r="QMJ532" s="413"/>
      <c r="QMK532" s="413"/>
      <c r="QML532" s="414"/>
      <c r="QMM532" s="414"/>
      <c r="QMN532" s="413"/>
      <c r="QMO532" s="413"/>
      <c r="QMP532" s="413"/>
      <c r="QMQ532" s="413"/>
      <c r="QMR532" s="413"/>
      <c r="QMS532" s="407"/>
      <c r="QMT532" s="439"/>
      <c r="QMU532" s="413"/>
      <c r="QMV532" s="413"/>
      <c r="QMW532" s="413"/>
      <c r="QMX532" s="413"/>
      <c r="QMY532" s="413"/>
      <c r="QMZ532" s="413"/>
      <c r="QNA532" s="413"/>
      <c r="QNB532" s="412"/>
      <c r="QNC532" s="412"/>
      <c r="QND532" s="412"/>
      <c r="QNE532" s="412"/>
      <c r="QNF532" s="412"/>
      <c r="QNG532" s="412"/>
      <c r="QNH532" s="412"/>
      <c r="QNI532" s="412"/>
      <c r="QNJ532" s="412"/>
      <c r="QNK532" s="412"/>
      <c r="QNL532" s="412"/>
      <c r="QNM532" s="412"/>
      <c r="QNN532" s="412"/>
      <c r="QNO532" s="412"/>
      <c r="QNP532" s="412"/>
      <c r="QNQ532" s="412"/>
      <c r="QNR532" s="412"/>
      <c r="QNS532" s="412"/>
      <c r="QNT532" s="412"/>
      <c r="QNU532" s="412"/>
      <c r="QNV532" s="412"/>
      <c r="QNW532" s="412"/>
      <c r="QNX532" s="412"/>
      <c r="QNY532" s="412"/>
      <c r="QNZ532" s="412"/>
      <c r="QOA532" s="412"/>
      <c r="QOB532" s="412"/>
      <c r="QOC532" s="412"/>
      <c r="QOD532" s="412"/>
      <c r="QOE532" s="412"/>
      <c r="QOF532" s="412"/>
      <c r="QOG532" s="412"/>
      <c r="QOH532" s="412"/>
      <c r="QOI532" s="412"/>
      <c r="QOJ532" s="412"/>
      <c r="QOK532" s="412"/>
      <c r="QOL532" s="412"/>
      <c r="QOM532" s="412"/>
      <c r="QON532" s="412"/>
      <c r="QOO532" s="412"/>
      <c r="QOP532" s="412"/>
      <c r="QOQ532" s="412"/>
      <c r="QOR532" s="412"/>
      <c r="QOS532" s="412"/>
      <c r="QOT532" s="413"/>
      <c r="QOU532" s="413"/>
      <c r="QOV532" s="413"/>
      <c r="QOW532" s="413"/>
      <c r="QOX532" s="413"/>
      <c r="QOY532" s="413"/>
      <c r="QOZ532" s="413"/>
      <c r="QPA532" s="413"/>
      <c r="QPB532" s="413"/>
      <c r="QPC532" s="413"/>
      <c r="QPD532" s="413"/>
      <c r="QPE532" s="413"/>
      <c r="QPF532" s="413"/>
      <c r="QPG532" s="413"/>
      <c r="QPH532" s="413"/>
      <c r="QPI532" s="413"/>
      <c r="QPJ532" s="413"/>
      <c r="QPK532" s="413"/>
      <c r="QPL532" s="413"/>
      <c r="QPM532" s="413"/>
      <c r="QPN532" s="413"/>
      <c r="QPO532" s="413"/>
      <c r="QPP532" s="413"/>
      <c r="QPQ532" s="413"/>
      <c r="QPR532" s="414"/>
      <c r="QPS532" s="414"/>
      <c r="QPT532" s="414"/>
      <c r="QPU532" s="414"/>
      <c r="QPV532" s="414"/>
      <c r="QPW532" s="413"/>
      <c r="QPX532" s="413"/>
      <c r="QPY532" s="414"/>
      <c r="QPZ532" s="414"/>
      <c r="QQA532" s="413"/>
      <c r="QQB532" s="413"/>
      <c r="QQC532" s="414"/>
      <c r="QQD532" s="414"/>
      <c r="QQE532" s="413"/>
      <c r="QQF532" s="413"/>
      <c r="QQG532" s="413"/>
      <c r="QQH532" s="413"/>
      <c r="QQI532" s="413"/>
      <c r="QQJ532" s="413"/>
      <c r="QQK532" s="413"/>
      <c r="QQL532" s="414"/>
      <c r="QQM532" s="414"/>
      <c r="QQN532" s="413"/>
      <c r="QQO532" s="413"/>
      <c r="QQP532" s="414"/>
      <c r="QQQ532" s="414"/>
      <c r="QQR532" s="413"/>
      <c r="QQS532" s="413"/>
      <c r="QQT532" s="413"/>
      <c r="QQU532" s="413"/>
      <c r="QQV532" s="413"/>
      <c r="QQW532" s="407"/>
      <c r="QQX532" s="439"/>
      <c r="QQY532" s="413"/>
      <c r="QQZ532" s="413"/>
      <c r="QRA532" s="413"/>
      <c r="QRB532" s="413"/>
      <c r="QRC532" s="413"/>
      <c r="QRD532" s="413"/>
      <c r="QRE532" s="413"/>
      <c r="QRF532" s="412"/>
      <c r="QRG532" s="412"/>
      <c r="QRH532" s="412"/>
      <c r="QRI532" s="412"/>
      <c r="QRJ532" s="412"/>
      <c r="QRK532" s="412"/>
      <c r="QRL532" s="412"/>
      <c r="QRM532" s="412"/>
      <c r="QRN532" s="412"/>
      <c r="QRO532" s="412"/>
      <c r="QRP532" s="412"/>
      <c r="QRQ532" s="412"/>
      <c r="QRR532" s="412"/>
      <c r="QRS532" s="412"/>
      <c r="QRT532" s="412"/>
      <c r="QRU532" s="412"/>
      <c r="QRV532" s="412"/>
      <c r="QRW532" s="412"/>
      <c r="QRX532" s="412"/>
      <c r="QRY532" s="412"/>
      <c r="QRZ532" s="412"/>
      <c r="QSA532" s="412"/>
      <c r="QSB532" s="412"/>
      <c r="QSC532" s="412"/>
      <c r="QSD532" s="412"/>
      <c r="QSE532" s="412"/>
      <c r="QSF532" s="412"/>
      <c r="QSG532" s="412"/>
      <c r="QSH532" s="412"/>
      <c r="QSI532" s="412"/>
      <c r="QSJ532" s="412"/>
      <c r="QSK532" s="412"/>
      <c r="QSL532" s="412"/>
      <c r="QSM532" s="412"/>
      <c r="QSN532" s="412"/>
      <c r="QSO532" s="412"/>
      <c r="QSP532" s="412"/>
      <c r="QSQ532" s="412"/>
      <c r="QSR532" s="412"/>
      <c r="QSS532" s="412"/>
      <c r="QST532" s="412"/>
      <c r="QSU532" s="412"/>
      <c r="QSV532" s="412"/>
      <c r="QSW532" s="412"/>
      <c r="QSX532" s="413"/>
      <c r="QSY532" s="413"/>
      <c r="QSZ532" s="413"/>
      <c r="QTA532" s="413"/>
      <c r="QTB532" s="413"/>
      <c r="QTC532" s="413"/>
      <c r="QTD532" s="413"/>
      <c r="QTE532" s="413"/>
      <c r="QTF532" s="413"/>
      <c r="QTG532" s="413"/>
      <c r="QTH532" s="413"/>
      <c r="QTI532" s="413"/>
      <c r="QTJ532" s="413"/>
      <c r="QTK532" s="413"/>
      <c r="QTL532" s="413"/>
      <c r="QTM532" s="413"/>
      <c r="QTN532" s="413"/>
      <c r="QTO532" s="413"/>
      <c r="QTP532" s="413"/>
      <c r="QTQ532" s="413"/>
      <c r="QTR532" s="413"/>
      <c r="QTS532" s="413"/>
      <c r="QTT532" s="413"/>
      <c r="QTU532" s="413"/>
      <c r="QTV532" s="414"/>
      <c r="QTW532" s="414"/>
      <c r="QTX532" s="414"/>
      <c r="QTY532" s="414"/>
      <c r="QTZ532" s="414"/>
      <c r="QUA532" s="413"/>
      <c r="QUB532" s="413"/>
      <c r="QUC532" s="414"/>
      <c r="QUD532" s="414"/>
      <c r="QUE532" s="413"/>
      <c r="QUF532" s="413"/>
      <c r="QUG532" s="414"/>
      <c r="QUH532" s="414"/>
      <c r="QUI532" s="413"/>
      <c r="QUJ532" s="413"/>
      <c r="QUK532" s="413"/>
      <c r="QUL532" s="413"/>
      <c r="QUM532" s="413"/>
      <c r="QUN532" s="413"/>
      <c r="QUO532" s="413"/>
      <c r="QUP532" s="414"/>
      <c r="QUQ532" s="414"/>
      <c r="QUR532" s="413"/>
      <c r="QUS532" s="413"/>
      <c r="QUT532" s="414"/>
      <c r="QUU532" s="414"/>
      <c r="QUV532" s="413"/>
      <c r="QUW532" s="413"/>
      <c r="QUX532" s="413"/>
      <c r="QUY532" s="413"/>
      <c r="QUZ532" s="413"/>
      <c r="QVA532" s="407"/>
      <c r="QVB532" s="439"/>
      <c r="QVC532" s="413"/>
      <c r="QVD532" s="413"/>
      <c r="QVE532" s="413"/>
      <c r="QVF532" s="413"/>
      <c r="QVG532" s="413"/>
      <c r="QVH532" s="413"/>
      <c r="QVI532" s="413"/>
      <c r="QVJ532" s="412"/>
      <c r="QVK532" s="412"/>
      <c r="QVL532" s="412"/>
      <c r="QVM532" s="412"/>
      <c r="QVN532" s="412"/>
      <c r="QVO532" s="412"/>
      <c r="QVP532" s="412"/>
      <c r="QVQ532" s="412"/>
      <c r="QVR532" s="412"/>
      <c r="QVS532" s="412"/>
      <c r="QVT532" s="412"/>
      <c r="QVU532" s="412"/>
      <c r="QVV532" s="412"/>
      <c r="QVW532" s="412"/>
      <c r="QVX532" s="412"/>
      <c r="QVY532" s="412"/>
      <c r="QVZ532" s="412"/>
      <c r="QWA532" s="412"/>
      <c r="QWB532" s="412"/>
      <c r="QWC532" s="412"/>
      <c r="QWD532" s="412"/>
      <c r="QWE532" s="412"/>
      <c r="QWF532" s="412"/>
      <c r="QWG532" s="412"/>
      <c r="QWH532" s="412"/>
      <c r="QWI532" s="412"/>
      <c r="QWJ532" s="412"/>
      <c r="QWK532" s="412"/>
      <c r="QWL532" s="412"/>
      <c r="QWM532" s="412"/>
      <c r="QWN532" s="412"/>
      <c r="QWO532" s="412"/>
      <c r="QWP532" s="412"/>
      <c r="QWQ532" s="412"/>
      <c r="QWR532" s="412"/>
      <c r="QWS532" s="412"/>
      <c r="QWT532" s="412"/>
      <c r="QWU532" s="412"/>
      <c r="QWV532" s="412"/>
      <c r="QWW532" s="412"/>
      <c r="QWX532" s="412"/>
      <c r="QWY532" s="412"/>
      <c r="QWZ532" s="412"/>
      <c r="QXA532" s="412"/>
      <c r="QXB532" s="413"/>
      <c r="QXC532" s="413"/>
      <c r="QXD532" s="413"/>
      <c r="QXE532" s="413"/>
      <c r="QXF532" s="413"/>
      <c r="QXG532" s="413"/>
      <c r="QXH532" s="413"/>
      <c r="QXI532" s="413"/>
      <c r="QXJ532" s="413"/>
      <c r="QXK532" s="413"/>
      <c r="QXL532" s="413"/>
      <c r="QXM532" s="413"/>
      <c r="QXN532" s="413"/>
      <c r="QXO532" s="413"/>
      <c r="QXP532" s="413"/>
      <c r="QXQ532" s="413"/>
      <c r="QXR532" s="413"/>
      <c r="QXS532" s="413"/>
      <c r="QXT532" s="413"/>
      <c r="QXU532" s="413"/>
      <c r="QXV532" s="413"/>
      <c r="QXW532" s="413"/>
      <c r="QXX532" s="413"/>
      <c r="QXY532" s="413"/>
      <c r="QXZ532" s="414"/>
      <c r="QYA532" s="414"/>
      <c r="QYB532" s="414"/>
      <c r="QYC532" s="414"/>
      <c r="QYD532" s="414"/>
      <c r="QYE532" s="413"/>
      <c r="QYF532" s="413"/>
      <c r="QYG532" s="414"/>
      <c r="QYH532" s="414"/>
      <c r="QYI532" s="413"/>
      <c r="QYJ532" s="413"/>
      <c r="QYK532" s="414"/>
      <c r="QYL532" s="414"/>
      <c r="QYM532" s="413"/>
      <c r="QYN532" s="413"/>
      <c r="QYO532" s="413"/>
      <c r="QYP532" s="413"/>
      <c r="QYQ532" s="413"/>
      <c r="QYR532" s="413"/>
      <c r="QYS532" s="413"/>
      <c r="QYT532" s="414"/>
      <c r="QYU532" s="414"/>
      <c r="QYV532" s="413"/>
      <c r="QYW532" s="413"/>
      <c r="QYX532" s="414"/>
      <c r="QYY532" s="414"/>
      <c r="QYZ532" s="413"/>
      <c r="QZA532" s="413"/>
      <c r="QZB532" s="413"/>
      <c r="QZC532" s="413"/>
      <c r="QZD532" s="413"/>
      <c r="QZE532" s="407"/>
      <c r="QZF532" s="439"/>
      <c r="QZG532" s="413"/>
      <c r="QZH532" s="413"/>
      <c r="QZI532" s="413"/>
      <c r="QZJ532" s="413"/>
      <c r="QZK532" s="413"/>
      <c r="QZL532" s="413"/>
      <c r="QZM532" s="413"/>
      <c r="QZN532" s="412"/>
      <c r="QZO532" s="412"/>
      <c r="QZP532" s="412"/>
      <c r="QZQ532" s="412"/>
      <c r="QZR532" s="412"/>
      <c r="QZS532" s="412"/>
      <c r="QZT532" s="412"/>
      <c r="QZU532" s="412"/>
      <c r="QZV532" s="412"/>
      <c r="QZW532" s="412"/>
      <c r="QZX532" s="412"/>
      <c r="QZY532" s="412"/>
      <c r="QZZ532" s="412"/>
      <c r="RAA532" s="412"/>
      <c r="RAB532" s="412"/>
      <c r="RAC532" s="412"/>
      <c r="RAD532" s="412"/>
      <c r="RAE532" s="412"/>
      <c r="RAF532" s="412"/>
      <c r="RAG532" s="412"/>
      <c r="RAH532" s="412"/>
      <c r="RAI532" s="412"/>
      <c r="RAJ532" s="412"/>
      <c r="RAK532" s="412"/>
      <c r="RAL532" s="412"/>
      <c r="RAM532" s="412"/>
      <c r="RAN532" s="412"/>
      <c r="RAO532" s="412"/>
      <c r="RAP532" s="412"/>
      <c r="RAQ532" s="412"/>
      <c r="RAR532" s="412"/>
      <c r="RAS532" s="412"/>
      <c r="RAT532" s="412"/>
      <c r="RAU532" s="412"/>
      <c r="RAV532" s="412"/>
      <c r="RAW532" s="412"/>
      <c r="RAX532" s="412"/>
      <c r="RAY532" s="412"/>
      <c r="RAZ532" s="412"/>
      <c r="RBA532" s="412"/>
      <c r="RBB532" s="412"/>
      <c r="RBC532" s="412"/>
      <c r="RBD532" s="412"/>
      <c r="RBE532" s="412"/>
      <c r="RBF532" s="413"/>
      <c r="RBG532" s="413"/>
      <c r="RBH532" s="413"/>
      <c r="RBI532" s="413"/>
      <c r="RBJ532" s="413"/>
      <c r="RBK532" s="413"/>
      <c r="RBL532" s="413"/>
      <c r="RBM532" s="413"/>
      <c r="RBN532" s="413"/>
      <c r="RBO532" s="413"/>
      <c r="RBP532" s="413"/>
      <c r="RBQ532" s="413"/>
      <c r="RBR532" s="413"/>
      <c r="RBS532" s="413"/>
      <c r="RBT532" s="413"/>
      <c r="RBU532" s="413"/>
      <c r="RBV532" s="413"/>
      <c r="RBW532" s="413"/>
      <c r="RBX532" s="413"/>
      <c r="RBY532" s="413"/>
      <c r="RBZ532" s="413"/>
      <c r="RCA532" s="413"/>
      <c r="RCB532" s="413"/>
    </row>
    <row r="533" spans="1:12248" s="670" customFormat="1" ht="50.25" hidden="1" customHeight="1" x14ac:dyDescent="0.25">
      <c r="B533" s="660"/>
      <c r="C533" s="111" t="s">
        <v>31</v>
      </c>
      <c r="D533" s="193">
        <f>E533+F533+G533+H533</f>
        <v>0</v>
      </c>
      <c r="E533" s="193"/>
      <c r="F533" s="193">
        <f>SUM(F534:F536)</f>
        <v>0</v>
      </c>
      <c r="G533" s="194"/>
      <c r="H533" s="194"/>
      <c r="I533" s="193">
        <f>M533</f>
        <v>0</v>
      </c>
      <c r="J533" s="569" t="e">
        <f>I533/D533</f>
        <v>#DIV/0!</v>
      </c>
      <c r="K533" s="307"/>
      <c r="L533" s="569"/>
      <c r="M533" s="193">
        <f>SUM(M534:M536)</f>
        <v>0</v>
      </c>
      <c r="N533" s="592" t="e">
        <f t="shared" si="337"/>
        <v>#DIV/0!</v>
      </c>
      <c r="O533" s="307"/>
      <c r="P533" s="307"/>
      <c r="Q533" s="307"/>
      <c r="R533" s="307"/>
      <c r="S533" s="193">
        <f>W533</f>
        <v>0</v>
      </c>
      <c r="T533" s="641" t="e">
        <f t="shared" ref="T533:T542" si="341">S533/D533</f>
        <v>#DIV/0!</v>
      </c>
      <c r="U533" s="112"/>
      <c r="V533" s="621"/>
      <c r="W533" s="193">
        <v>0</v>
      </c>
      <c r="X533" s="641">
        <v>0</v>
      </c>
      <c r="Y533" s="307"/>
      <c r="Z533" s="307"/>
      <c r="AA533" s="307"/>
      <c r="AB533" s="307"/>
      <c r="AC533" s="193">
        <f t="shared" si="315"/>
        <v>0</v>
      </c>
      <c r="AD533" s="569" t="e">
        <f t="shared" si="316"/>
        <v>#DIV/0!</v>
      </c>
      <c r="AE533" s="112"/>
      <c r="AF533" s="641"/>
      <c r="AG533" s="193">
        <v>0</v>
      </c>
      <c r="AH533" s="641" t="e">
        <f t="shared" si="332"/>
        <v>#DIV/0!</v>
      </c>
      <c r="AI533" s="307"/>
      <c r="AJ533" s="307"/>
      <c r="AK533" s="193"/>
      <c r="AL533" s="307"/>
      <c r="AM533" s="307"/>
      <c r="AN533" s="307"/>
      <c r="AO533" s="307"/>
      <c r="AP533" s="307"/>
      <c r="AQ533" s="307"/>
      <c r="AR533" s="307"/>
      <c r="AS533" s="307"/>
      <c r="AT533" s="307"/>
      <c r="AU533" s="112">
        <f>AX533-F533</f>
        <v>0</v>
      </c>
      <c r="AV533" s="112">
        <f>AW533+AX533+AY533+AZ533</f>
        <v>0</v>
      </c>
      <c r="AW533" s="112">
        <f>SUM(AW534:AW536)</f>
        <v>0</v>
      </c>
      <c r="AX533" s="112">
        <f>SUM(AX534:AX536)</f>
        <v>0</v>
      </c>
      <c r="AY533" s="307"/>
      <c r="AZ533" s="307"/>
      <c r="BA533" s="112">
        <f>BB533</f>
        <v>0</v>
      </c>
      <c r="BB533" s="112">
        <f>SUM(BB534:BB536)</f>
        <v>0</v>
      </c>
      <c r="BC533" s="307"/>
      <c r="BD533" s="307"/>
      <c r="BE533" s="112">
        <f>BF533</f>
        <v>0</v>
      </c>
      <c r="BF533" s="112">
        <f>SUM(BF534:BF536)</f>
        <v>0</v>
      </c>
      <c r="BG533" s="307"/>
      <c r="BH533" s="307"/>
      <c r="BI533" s="112">
        <f>BJ533+BK533</f>
        <v>658533.15960000001</v>
      </c>
      <c r="BJ533" s="112">
        <f>SUM(BJ534:BJ536)</f>
        <v>0</v>
      </c>
      <c r="BK533" s="112">
        <f>SUM(BK534:BK536)</f>
        <v>658533.15960000001</v>
      </c>
      <c r="BL533" s="307"/>
      <c r="BM533" s="307"/>
      <c r="BN533" s="112">
        <f>BQ533-BI533</f>
        <v>0</v>
      </c>
      <c r="BO533" s="112">
        <f>BP533+BQ533</f>
        <v>658533.15960000001</v>
      </c>
      <c r="BP533" s="112">
        <f>SUM(BP534:BP536)</f>
        <v>0</v>
      </c>
      <c r="BQ533" s="112">
        <f>SUM(BQ534:BQ536)</f>
        <v>658533.15960000001</v>
      </c>
      <c r="BR533" s="307"/>
      <c r="BS533" s="307"/>
      <c r="BT533" s="307">
        <f t="shared" si="338"/>
        <v>0</v>
      </c>
      <c r="BU533" s="307"/>
      <c r="BV533" s="112">
        <f>BW533+BX533</f>
        <v>894946.09960000007</v>
      </c>
      <c r="BW533" s="112">
        <f>SUM(BW534:BW536)</f>
        <v>0</v>
      </c>
      <c r="BX533" s="112">
        <f>SUM(BX534:BX536)</f>
        <v>894946.09960000007</v>
      </c>
      <c r="BY533" s="307"/>
      <c r="BZ533" s="307"/>
      <c r="CA533" s="112">
        <f t="shared" si="339"/>
        <v>0</v>
      </c>
      <c r="CB533" s="193">
        <f>CF533-BW533</f>
        <v>0</v>
      </c>
      <c r="CC533" s="194"/>
      <c r="CD533" s="194"/>
      <c r="CE533" s="112">
        <f>CG533</f>
        <v>24946.099600000001</v>
      </c>
      <c r="CF533" s="193">
        <f>BW533</f>
        <v>0</v>
      </c>
      <c r="CG533" s="112">
        <f>SUM(CG534:CG536)</f>
        <v>24946.099600000001</v>
      </c>
      <c r="CH533" s="194">
        <f t="shared" si="340"/>
        <v>0</v>
      </c>
      <c r="CI533" s="194"/>
      <c r="CJ533" s="112">
        <f>CJ535</f>
        <v>0</v>
      </c>
      <c r="CK533" s="112">
        <f>CL533+CM533</f>
        <v>24946.099600000001</v>
      </c>
      <c r="CL533" s="112">
        <f>SUM(CL534:CL536)</f>
        <v>0</v>
      </c>
      <c r="CM533" s="112">
        <f>SUM(CM534:CM536)</f>
        <v>24946.099600000001</v>
      </c>
      <c r="CN533" s="307"/>
      <c r="CO533" s="307"/>
    </row>
    <row r="534" spans="1:12248" s="198" customFormat="1" ht="50.25" hidden="1" customHeight="1" x14ac:dyDescent="0.25">
      <c r="B534" s="209"/>
      <c r="C534" s="137" t="s">
        <v>237</v>
      </c>
      <c r="D534" s="262">
        <f t="shared" ref="D534:D542" si="342">F534</f>
        <v>0</v>
      </c>
      <c r="E534" s="262"/>
      <c r="F534" s="262"/>
      <c r="G534" s="263"/>
      <c r="H534" s="263"/>
      <c r="I534" s="262"/>
      <c r="J534" s="569" t="e">
        <f t="shared" ref="J534:J542" si="343">I534/D534</f>
        <v>#DIV/0!</v>
      </c>
      <c r="K534" s="316"/>
      <c r="L534" s="569"/>
      <c r="M534" s="262"/>
      <c r="N534" s="592" t="e">
        <f t="shared" si="337"/>
        <v>#DIV/0!</v>
      </c>
      <c r="O534" s="316"/>
      <c r="P534" s="316"/>
      <c r="Q534" s="316"/>
      <c r="R534" s="316"/>
      <c r="S534" s="262">
        <f t="shared" ref="S534:S542" si="344">W534</f>
        <v>0</v>
      </c>
      <c r="T534" s="622" t="e">
        <f t="shared" si="341"/>
        <v>#DIV/0!</v>
      </c>
      <c r="U534" s="199"/>
      <c r="V534" s="629"/>
      <c r="W534" s="262"/>
      <c r="X534" s="622" t="e">
        <f>W534/#REF!</f>
        <v>#REF!</v>
      </c>
      <c r="Y534" s="316"/>
      <c r="Z534" s="316"/>
      <c r="AA534" s="316"/>
      <c r="AB534" s="316"/>
      <c r="AC534" s="262">
        <f t="shared" si="315"/>
        <v>0</v>
      </c>
      <c r="AD534" s="575" t="e">
        <f t="shared" si="316"/>
        <v>#DIV/0!</v>
      </c>
      <c r="AE534" s="199"/>
      <c r="AF534" s="622"/>
      <c r="AG534" s="262"/>
      <c r="AH534" s="622" t="e">
        <f t="shared" si="332"/>
        <v>#DIV/0!</v>
      </c>
      <c r="AI534" s="316"/>
      <c r="AJ534" s="316"/>
      <c r="AK534" s="262"/>
      <c r="AL534" s="316"/>
      <c r="AM534" s="316"/>
      <c r="AN534" s="316"/>
      <c r="AO534" s="316"/>
      <c r="AP534" s="316"/>
      <c r="AQ534" s="316"/>
      <c r="AR534" s="316"/>
      <c r="AS534" s="316"/>
      <c r="AT534" s="316"/>
      <c r="AU534" s="199">
        <f>AX534-F534</f>
        <v>0</v>
      </c>
      <c r="AV534" s="199">
        <f>AW534</f>
        <v>0</v>
      </c>
      <c r="AW534" s="199"/>
      <c r="AX534" s="199">
        <v>0</v>
      </c>
      <c r="AY534" s="316"/>
      <c r="AZ534" s="316"/>
      <c r="BA534" s="102">
        <f t="shared" si="328"/>
        <v>0</v>
      </c>
      <c r="BB534" s="316"/>
      <c r="BC534" s="316"/>
      <c r="BD534" s="316"/>
      <c r="BE534" s="199">
        <f t="shared" si="324"/>
        <v>0</v>
      </c>
      <c r="BF534" s="199">
        <f t="shared" ref="BF534:BF561" si="345">E534</f>
        <v>0</v>
      </c>
      <c r="BG534" s="316"/>
      <c r="BH534" s="316"/>
      <c r="BI534" s="199">
        <f>BJ534+BK534</f>
        <v>20856.289639999999</v>
      </c>
      <c r="BJ534" s="199">
        <v>0</v>
      </c>
      <c r="BK534" s="199">
        <f>'[8]кудрово '!$X$11+'[8]кудрово '!$X$12</f>
        <v>20856.289639999999</v>
      </c>
      <c r="BL534" s="316"/>
      <c r="BM534" s="316"/>
      <c r="BN534" s="199">
        <f t="shared" ref="BN534:BN600" si="346">BO534+BP534+BQ534</f>
        <v>41712.579279999998</v>
      </c>
      <c r="BO534" s="199">
        <f>BP534+BQ534</f>
        <v>20856.289639999999</v>
      </c>
      <c r="BP534" s="199">
        <v>0</v>
      </c>
      <c r="BQ534" s="199">
        <f>'[8]кудрово '!$X$11+'[8]кудрово '!$X$12</f>
        <v>20856.289639999999</v>
      </c>
      <c r="BR534" s="316"/>
      <c r="BS534" s="316"/>
      <c r="BT534" s="316">
        <f t="shared" si="338"/>
        <v>0</v>
      </c>
      <c r="BU534" s="316"/>
      <c r="BV534" s="199">
        <f>BW534+BX534</f>
        <v>20564.74956</v>
      </c>
      <c r="BW534" s="199">
        <v>0</v>
      </c>
      <c r="BX534" s="199">
        <f>'[8]кудрово '!$AD$11+'[8]кудрово '!$AD$12</f>
        <v>20564.74956</v>
      </c>
      <c r="BY534" s="316"/>
      <c r="BZ534" s="316"/>
      <c r="CA534" s="199">
        <f t="shared" si="339"/>
        <v>0</v>
      </c>
      <c r="CB534" s="262"/>
      <c r="CC534" s="263"/>
      <c r="CD534" s="263"/>
      <c r="CE534" s="199">
        <f>CG534</f>
        <v>24946.099600000001</v>
      </c>
      <c r="CF534" s="262">
        <f t="shared" ref="CF534:CF551" si="347">BW534</f>
        <v>0</v>
      </c>
      <c r="CG534" s="262">
        <v>24946.099600000001</v>
      </c>
      <c r="CH534" s="263">
        <f t="shared" si="340"/>
        <v>0</v>
      </c>
      <c r="CI534" s="263"/>
      <c r="CJ534" s="199"/>
      <c r="CK534" s="199">
        <f>CL534+CM534</f>
        <v>24946.099600000001</v>
      </c>
      <c r="CL534" s="199">
        <v>0</v>
      </c>
      <c r="CM534" s="199">
        <f>CG534</f>
        <v>24946.099600000001</v>
      </c>
      <c r="CN534" s="316"/>
      <c r="CO534" s="316"/>
    </row>
    <row r="535" spans="1:12248" s="198" customFormat="1" ht="50.25" hidden="1" customHeight="1" x14ac:dyDescent="0.25">
      <c r="B535" s="209"/>
      <c r="C535" s="137" t="s">
        <v>238</v>
      </c>
      <c r="D535" s="262">
        <f t="shared" si="342"/>
        <v>0</v>
      </c>
      <c r="E535" s="262"/>
      <c r="F535" s="262"/>
      <c r="G535" s="263"/>
      <c r="H535" s="263"/>
      <c r="I535" s="262"/>
      <c r="J535" s="569" t="e">
        <f t="shared" si="343"/>
        <v>#DIV/0!</v>
      </c>
      <c r="K535" s="316"/>
      <c r="L535" s="569"/>
      <c r="M535" s="262"/>
      <c r="N535" s="592" t="e">
        <f t="shared" si="337"/>
        <v>#DIV/0!</v>
      </c>
      <c r="O535" s="316"/>
      <c r="P535" s="316"/>
      <c r="Q535" s="316"/>
      <c r="R535" s="316"/>
      <c r="S535" s="262">
        <f t="shared" si="344"/>
        <v>0</v>
      </c>
      <c r="T535" s="622" t="e">
        <f t="shared" si="341"/>
        <v>#DIV/0!</v>
      </c>
      <c r="U535" s="199"/>
      <c r="V535" s="629"/>
      <c r="W535" s="262"/>
      <c r="X535" s="622" t="e">
        <f>W535/#REF!</f>
        <v>#REF!</v>
      </c>
      <c r="Y535" s="316"/>
      <c r="Z535" s="316"/>
      <c r="AA535" s="316"/>
      <c r="AB535" s="316"/>
      <c r="AC535" s="262">
        <f t="shared" si="315"/>
        <v>0</v>
      </c>
      <c r="AD535" s="575" t="e">
        <f t="shared" si="316"/>
        <v>#DIV/0!</v>
      </c>
      <c r="AE535" s="199"/>
      <c r="AF535" s="622"/>
      <c r="AG535" s="262"/>
      <c r="AH535" s="622" t="e">
        <f t="shared" si="332"/>
        <v>#DIV/0!</v>
      </c>
      <c r="AI535" s="316"/>
      <c r="AJ535" s="316"/>
      <c r="AK535" s="262"/>
      <c r="AL535" s="316"/>
      <c r="AM535" s="316"/>
      <c r="AN535" s="316"/>
      <c r="AO535" s="316"/>
      <c r="AP535" s="316"/>
      <c r="AQ535" s="316"/>
      <c r="AR535" s="316"/>
      <c r="AS535" s="316"/>
      <c r="AT535" s="316"/>
      <c r="AU535" s="199">
        <f>AX535-F535</f>
        <v>0</v>
      </c>
      <c r="AV535" s="199">
        <f>AW535</f>
        <v>0</v>
      </c>
      <c r="AW535" s="199"/>
      <c r="AX535" s="199">
        <v>0</v>
      </c>
      <c r="AY535" s="316"/>
      <c r="AZ535" s="316"/>
      <c r="BA535" s="102">
        <f t="shared" si="328"/>
        <v>0</v>
      </c>
      <c r="BB535" s="316"/>
      <c r="BC535" s="316"/>
      <c r="BD535" s="316"/>
      <c r="BE535" s="199">
        <f t="shared" si="324"/>
        <v>0</v>
      </c>
      <c r="BF535" s="199">
        <f t="shared" si="345"/>
        <v>0</v>
      </c>
      <c r="BG535" s="316"/>
      <c r="BH535" s="316"/>
      <c r="BI535" s="199">
        <f>BJ535+BK535</f>
        <v>637676.86996000004</v>
      </c>
      <c r="BJ535" s="199">
        <v>0</v>
      </c>
      <c r="BK535" s="199">
        <f>'[8]кудрово '!$X$8</f>
        <v>637676.86996000004</v>
      </c>
      <c r="BL535" s="316"/>
      <c r="BM535" s="316"/>
      <c r="BN535" s="199">
        <f t="shared" si="346"/>
        <v>1275353.7399200001</v>
      </c>
      <c r="BO535" s="199">
        <f>BP535+BQ535</f>
        <v>637676.86996000004</v>
      </c>
      <c r="BP535" s="199">
        <v>0</v>
      </c>
      <c r="BQ535" s="199">
        <f>'[8]кудрово '!$X$8</f>
        <v>637676.86996000004</v>
      </c>
      <c r="BR535" s="316"/>
      <c r="BS535" s="316"/>
      <c r="BT535" s="316">
        <f t="shared" si="338"/>
        <v>0</v>
      </c>
      <c r="BU535" s="316"/>
      <c r="BV535" s="199">
        <f>BW535+BX535</f>
        <v>874381.35004000005</v>
      </c>
      <c r="BW535" s="199">
        <v>0</v>
      </c>
      <c r="BX535" s="199">
        <f>'[8]кудрово '!$AD$8</f>
        <v>874381.35004000005</v>
      </c>
      <c r="BY535" s="316"/>
      <c r="BZ535" s="316"/>
      <c r="CA535" s="199">
        <f t="shared" si="339"/>
        <v>0</v>
      </c>
      <c r="CB535" s="262"/>
      <c r="CC535" s="263"/>
      <c r="CD535" s="263"/>
      <c r="CE535" s="199">
        <f t="shared" ref="CE535:CE573" si="348">CF535+CH535+CI535</f>
        <v>0</v>
      </c>
      <c r="CF535" s="262">
        <f t="shared" si="347"/>
        <v>0</v>
      </c>
      <c r="CG535" s="262"/>
      <c r="CH535" s="263">
        <f t="shared" si="340"/>
        <v>0</v>
      </c>
      <c r="CI535" s="263"/>
      <c r="CJ535" s="199"/>
      <c r="CK535" s="199">
        <f>CL535+CM535</f>
        <v>0</v>
      </c>
      <c r="CL535" s="199">
        <v>0</v>
      </c>
      <c r="CM535" s="199"/>
      <c r="CN535" s="316"/>
      <c r="CO535" s="316"/>
    </row>
    <row r="536" spans="1:12248" s="198" customFormat="1" ht="50.25" hidden="1" customHeight="1" x14ac:dyDescent="0.25">
      <c r="B536" s="209"/>
      <c r="C536" s="137" t="s">
        <v>239</v>
      </c>
      <c r="D536" s="262">
        <f t="shared" si="342"/>
        <v>0</v>
      </c>
      <c r="E536" s="262"/>
      <c r="F536" s="262"/>
      <c r="G536" s="263"/>
      <c r="H536" s="263"/>
      <c r="I536" s="262"/>
      <c r="J536" s="569" t="e">
        <f t="shared" si="343"/>
        <v>#DIV/0!</v>
      </c>
      <c r="K536" s="316"/>
      <c r="L536" s="569"/>
      <c r="M536" s="262"/>
      <c r="N536" s="592" t="e">
        <f t="shared" si="337"/>
        <v>#DIV/0!</v>
      </c>
      <c r="O536" s="316"/>
      <c r="P536" s="316"/>
      <c r="Q536" s="316"/>
      <c r="R536" s="316"/>
      <c r="S536" s="262">
        <f t="shared" si="344"/>
        <v>0</v>
      </c>
      <c r="T536" s="622" t="e">
        <f t="shared" si="341"/>
        <v>#DIV/0!</v>
      </c>
      <c r="U536" s="199"/>
      <c r="V536" s="629"/>
      <c r="W536" s="262"/>
      <c r="X536" s="622" t="e">
        <f>W536/#REF!</f>
        <v>#REF!</v>
      </c>
      <c r="Y536" s="316"/>
      <c r="Z536" s="316"/>
      <c r="AA536" s="316"/>
      <c r="AB536" s="316"/>
      <c r="AC536" s="262">
        <f t="shared" ref="AC536:AC561" si="349">AE536+AG536+AI536+AK536</f>
        <v>0</v>
      </c>
      <c r="AD536" s="575" t="e">
        <f t="shared" ref="AD536:AD599" si="350">AC536/D536</f>
        <v>#DIV/0!</v>
      </c>
      <c r="AE536" s="199"/>
      <c r="AF536" s="622"/>
      <c r="AG536" s="262"/>
      <c r="AH536" s="622" t="e">
        <f t="shared" si="332"/>
        <v>#DIV/0!</v>
      </c>
      <c r="AI536" s="316"/>
      <c r="AJ536" s="316"/>
      <c r="AK536" s="262"/>
      <c r="AL536" s="316"/>
      <c r="AM536" s="316"/>
      <c r="AN536" s="316"/>
      <c r="AO536" s="316"/>
      <c r="AP536" s="316"/>
      <c r="AQ536" s="316"/>
      <c r="AR536" s="316"/>
      <c r="AS536" s="316"/>
      <c r="AT536" s="316"/>
      <c r="AU536" s="199">
        <f>AX536-F536</f>
        <v>0</v>
      </c>
      <c r="AV536" s="199">
        <f>AW536</f>
        <v>0</v>
      </c>
      <c r="AW536" s="199"/>
      <c r="AX536" s="199">
        <v>0</v>
      </c>
      <c r="AY536" s="316"/>
      <c r="AZ536" s="316"/>
      <c r="BA536" s="199">
        <f t="shared" si="328"/>
        <v>0</v>
      </c>
      <c r="BB536" s="199">
        <f>BF536-E536</f>
        <v>0</v>
      </c>
      <c r="BC536" s="316"/>
      <c r="BD536" s="316"/>
      <c r="BE536" s="199">
        <f t="shared" si="324"/>
        <v>0</v>
      </c>
      <c r="BF536" s="199">
        <f t="shared" si="345"/>
        <v>0</v>
      </c>
      <c r="BG536" s="316"/>
      <c r="BH536" s="316"/>
      <c r="BI536" s="199">
        <f t="shared" ref="BI536:BI544" si="351">BJ536</f>
        <v>0</v>
      </c>
      <c r="BJ536" s="199"/>
      <c r="BK536" s="199"/>
      <c r="BL536" s="316"/>
      <c r="BM536" s="316"/>
      <c r="BN536" s="199">
        <f t="shared" si="346"/>
        <v>0</v>
      </c>
      <c r="BO536" s="199">
        <f>BP536</f>
        <v>0</v>
      </c>
      <c r="BP536" s="199"/>
      <c r="BQ536" s="199"/>
      <c r="BR536" s="316"/>
      <c r="BS536" s="316"/>
      <c r="BT536" s="316">
        <f t="shared" si="338"/>
        <v>0</v>
      </c>
      <c r="BU536" s="316"/>
      <c r="BV536" s="199">
        <f>BW536</f>
        <v>0</v>
      </c>
      <c r="BW536" s="199"/>
      <c r="BX536" s="199"/>
      <c r="BY536" s="316"/>
      <c r="BZ536" s="316"/>
      <c r="CA536" s="199">
        <f t="shared" si="339"/>
        <v>0</v>
      </c>
      <c r="CB536" s="262"/>
      <c r="CC536" s="263"/>
      <c r="CD536" s="263"/>
      <c r="CE536" s="199">
        <f t="shared" si="348"/>
        <v>0</v>
      </c>
      <c r="CF536" s="262">
        <f t="shared" si="347"/>
        <v>0</v>
      </c>
      <c r="CG536" s="262"/>
      <c r="CH536" s="263">
        <f t="shared" si="340"/>
        <v>0</v>
      </c>
      <c r="CI536" s="263"/>
      <c r="CJ536" s="199"/>
      <c r="CK536" s="199">
        <f>CL536</f>
        <v>0</v>
      </c>
      <c r="CL536" s="199"/>
      <c r="CM536" s="199"/>
      <c r="CN536" s="316"/>
      <c r="CO536" s="316"/>
    </row>
    <row r="537" spans="1:12248" s="473" customFormat="1" ht="54" customHeight="1" x14ac:dyDescent="0.25">
      <c r="B537" s="474"/>
      <c r="C537" s="532" t="s">
        <v>240</v>
      </c>
      <c r="D537" s="476">
        <f t="shared" si="342"/>
        <v>1538446.6399999997</v>
      </c>
      <c r="E537" s="476"/>
      <c r="F537" s="476">
        <f>SUM(F538:F542)</f>
        <v>1538446.6399999997</v>
      </c>
      <c r="G537" s="476"/>
      <c r="H537" s="476"/>
      <c r="I537" s="476">
        <f t="shared" ref="I537:I546" si="352">M537</f>
        <v>1538446.6399999997</v>
      </c>
      <c r="J537" s="571">
        <f t="shared" si="343"/>
        <v>1</v>
      </c>
      <c r="K537" s="802"/>
      <c r="L537" s="571"/>
      <c r="M537" s="476">
        <f>SUM(M538:M542)</f>
        <v>1538446.6399999997</v>
      </c>
      <c r="N537" s="571">
        <f t="shared" si="337"/>
        <v>1</v>
      </c>
      <c r="O537" s="802"/>
      <c r="P537" s="802"/>
      <c r="Q537" s="802"/>
      <c r="R537" s="802"/>
      <c r="S537" s="476">
        <f t="shared" si="344"/>
        <v>1246413.3313799999</v>
      </c>
      <c r="T537" s="639">
        <f t="shared" si="341"/>
        <v>0.81017651114633404</v>
      </c>
      <c r="U537" s="802"/>
      <c r="V537" s="616"/>
      <c r="W537" s="476">
        <f>W538+W539+W540+W541+W542</f>
        <v>1246413.3313799999</v>
      </c>
      <c r="X537" s="639">
        <f t="shared" ref="X537:X542" si="353">W537/D537</f>
        <v>0.81017651114633404</v>
      </c>
      <c r="Y537" s="802"/>
      <c r="Z537" s="802"/>
      <c r="AA537" s="802"/>
      <c r="AB537" s="802"/>
      <c r="AC537" s="476">
        <f t="shared" si="349"/>
        <v>1538446.6399999997</v>
      </c>
      <c r="AD537" s="571">
        <f t="shared" si="350"/>
        <v>1</v>
      </c>
      <c r="AE537" s="802"/>
      <c r="AF537" s="639"/>
      <c r="AG537" s="476">
        <f>AG538+AG539+AG540+AG541+AG542</f>
        <v>1538446.6399999997</v>
      </c>
      <c r="AH537" s="639">
        <f t="shared" si="332"/>
        <v>1</v>
      </c>
      <c r="AI537" s="802"/>
      <c r="AJ537" s="802"/>
      <c r="AK537" s="476"/>
      <c r="AL537" s="802"/>
      <c r="AM537" s="802"/>
      <c r="AN537" s="802"/>
      <c r="AO537" s="802"/>
      <c r="AP537" s="802"/>
      <c r="AQ537" s="802"/>
      <c r="AR537" s="802"/>
      <c r="AS537" s="802"/>
      <c r="AT537" s="802"/>
      <c r="AU537" s="476">
        <f>AU541</f>
        <v>-1.7999999690800905E-3</v>
      </c>
      <c r="AV537" s="802">
        <f>AW537+AX537+AY537+AZ537</f>
        <v>1538446.6381999999</v>
      </c>
      <c r="AW537" s="802">
        <f>SUM(AW538:AW542)</f>
        <v>0</v>
      </c>
      <c r="AX537" s="476">
        <f>SUM(AX538:AX542)</f>
        <v>1538446.6381999999</v>
      </c>
      <c r="AY537" s="802"/>
      <c r="AZ537" s="802"/>
      <c r="BA537" s="802">
        <f t="shared" si="328"/>
        <v>0</v>
      </c>
      <c r="BB537" s="802"/>
      <c r="BC537" s="802"/>
      <c r="BD537" s="802"/>
      <c r="BE537" s="802">
        <f t="shared" si="324"/>
        <v>0</v>
      </c>
      <c r="BF537" s="802">
        <f t="shared" si="345"/>
        <v>0</v>
      </c>
      <c r="BG537" s="802"/>
      <c r="BH537" s="802"/>
      <c r="BI537" s="802">
        <f t="shared" si="351"/>
        <v>0</v>
      </c>
      <c r="BJ537" s="802">
        <f>BJ541+BJ542</f>
        <v>0</v>
      </c>
      <c r="BK537" s="802"/>
      <c r="BL537" s="802"/>
      <c r="BM537" s="802"/>
      <c r="BN537" s="802">
        <f>BQ537-BI537</f>
        <v>0</v>
      </c>
      <c r="BO537" s="802">
        <f>BQ537</f>
        <v>0</v>
      </c>
      <c r="BP537" s="802">
        <f>BP541+BP542</f>
        <v>0</v>
      </c>
      <c r="BQ537" s="802">
        <f>BQ541</f>
        <v>0</v>
      </c>
      <c r="BR537" s="802"/>
      <c r="BS537" s="802"/>
      <c r="BT537" s="802">
        <f t="shared" si="338"/>
        <v>0</v>
      </c>
      <c r="BU537" s="802"/>
      <c r="BV537" s="802">
        <f>BW537</f>
        <v>0</v>
      </c>
      <c r="BW537" s="802">
        <f>BW541+BW542</f>
        <v>0</v>
      </c>
      <c r="BX537" s="802"/>
      <c r="BY537" s="802"/>
      <c r="BZ537" s="802"/>
      <c r="CA537" s="802">
        <f t="shared" si="339"/>
        <v>0</v>
      </c>
      <c r="CB537" s="802"/>
      <c r="CC537" s="476"/>
      <c r="CD537" s="476"/>
      <c r="CE537" s="802">
        <f t="shared" si="348"/>
        <v>0</v>
      </c>
      <c r="CF537" s="802">
        <f t="shared" si="347"/>
        <v>0</v>
      </c>
      <c r="CG537" s="802"/>
      <c r="CH537" s="476">
        <f t="shared" si="340"/>
        <v>0</v>
      </c>
      <c r="CI537" s="476"/>
      <c r="CJ537" s="802"/>
      <c r="CK537" s="802">
        <f>CL537</f>
        <v>0</v>
      </c>
      <c r="CL537" s="802">
        <f>CL541+CL542</f>
        <v>0</v>
      </c>
      <c r="CM537" s="802"/>
      <c r="CN537" s="802"/>
      <c r="CO537" s="802"/>
    </row>
    <row r="538" spans="1:12248" s="671" customFormat="1" ht="46.5" hidden="1" customHeight="1" x14ac:dyDescent="0.25">
      <c r="B538" s="209"/>
      <c r="C538" s="137" t="s">
        <v>237</v>
      </c>
      <c r="D538" s="262">
        <f t="shared" si="342"/>
        <v>7965.3460399998585</v>
      </c>
      <c r="E538" s="262"/>
      <c r="F538" s="262">
        <f>605664.01704-F539-F540-F542</f>
        <v>7965.3460399998585</v>
      </c>
      <c r="G538" s="263"/>
      <c r="H538" s="263"/>
      <c r="I538" s="123">
        <f t="shared" si="352"/>
        <v>7965.3460399998585</v>
      </c>
      <c r="J538" s="592">
        <f t="shared" si="343"/>
        <v>1</v>
      </c>
      <c r="K538" s="316"/>
      <c r="L538" s="316"/>
      <c r="M538" s="123">
        <f>605664.01704-M539-M540-M542</f>
        <v>7965.3460399998585</v>
      </c>
      <c r="N538" s="592">
        <f t="shared" si="337"/>
        <v>1</v>
      </c>
      <c r="O538" s="316"/>
      <c r="P538" s="316"/>
      <c r="Q538" s="316"/>
      <c r="R538" s="316"/>
      <c r="S538" s="262">
        <f t="shared" si="344"/>
        <v>9682.5149499998661</v>
      </c>
      <c r="T538" s="672">
        <f t="shared" si="341"/>
        <v>1.2155799511253924</v>
      </c>
      <c r="U538" s="199"/>
      <c r="V538" s="586"/>
      <c r="W538" s="262">
        <f>607381.18595-W539-W540-W542</f>
        <v>9682.5149499998661</v>
      </c>
      <c r="X538" s="672">
        <f t="shared" si="353"/>
        <v>1.2155799511253924</v>
      </c>
      <c r="Y538" s="316"/>
      <c r="Z538" s="316"/>
      <c r="AA538" s="316"/>
      <c r="AB538" s="316"/>
      <c r="AC538" s="262">
        <f t="shared" si="349"/>
        <v>7965.3460399998585</v>
      </c>
      <c r="AD538" s="592">
        <f t="shared" si="350"/>
        <v>1</v>
      </c>
      <c r="AE538" s="199"/>
      <c r="AF538" s="672"/>
      <c r="AG538" s="262">
        <f>605664.01704-AG539-AG540-AG542</f>
        <v>7965.3460399998585</v>
      </c>
      <c r="AH538" s="672">
        <f t="shared" si="332"/>
        <v>1</v>
      </c>
      <c r="AI538" s="316"/>
      <c r="AJ538" s="316"/>
      <c r="AK538" s="262"/>
      <c r="AL538" s="316"/>
      <c r="AM538" s="316"/>
      <c r="AN538" s="316"/>
      <c r="AO538" s="316"/>
      <c r="AP538" s="316"/>
      <c r="AQ538" s="316"/>
      <c r="AR538" s="316"/>
      <c r="AS538" s="316"/>
      <c r="AT538" s="316"/>
      <c r="AU538" s="199"/>
      <c r="AV538" s="199">
        <f>AX538</f>
        <v>7965.3460399998585</v>
      </c>
      <c r="AW538" s="199"/>
      <c r="AX538" s="199">
        <f>F538</f>
        <v>7965.3460399998585</v>
      </c>
      <c r="AY538" s="316"/>
      <c r="AZ538" s="316"/>
      <c r="BA538" s="199">
        <f t="shared" si="328"/>
        <v>0</v>
      </c>
      <c r="BB538" s="316"/>
      <c r="BC538" s="316"/>
      <c r="BD538" s="316"/>
      <c r="BE538" s="33">
        <f t="shared" si="324"/>
        <v>0</v>
      </c>
      <c r="BF538" s="33">
        <f t="shared" si="345"/>
        <v>0</v>
      </c>
      <c r="BG538" s="316"/>
      <c r="BH538" s="316"/>
      <c r="BI538" s="199"/>
      <c r="BJ538" s="199"/>
      <c r="BK538" s="199"/>
      <c r="BL538" s="316"/>
      <c r="BM538" s="316"/>
      <c r="BN538" s="199">
        <f t="shared" si="346"/>
        <v>0</v>
      </c>
      <c r="BO538" s="199"/>
      <c r="BP538" s="199"/>
      <c r="BQ538" s="199"/>
      <c r="BR538" s="316"/>
      <c r="BS538" s="316"/>
      <c r="BT538" s="316">
        <f t="shared" si="338"/>
        <v>0</v>
      </c>
      <c r="BU538" s="316"/>
      <c r="BV538" s="199"/>
      <c r="BW538" s="199"/>
      <c r="BX538" s="199"/>
      <c r="BY538" s="316"/>
      <c r="BZ538" s="316"/>
      <c r="CA538" s="199">
        <f t="shared" si="339"/>
        <v>0</v>
      </c>
      <c r="CB538" s="262"/>
      <c r="CC538" s="263"/>
      <c r="CD538" s="263"/>
      <c r="CE538" s="199">
        <f t="shared" si="348"/>
        <v>0</v>
      </c>
      <c r="CF538" s="262">
        <f t="shared" si="347"/>
        <v>0</v>
      </c>
      <c r="CG538" s="262"/>
      <c r="CH538" s="263">
        <f t="shared" si="340"/>
        <v>0</v>
      </c>
      <c r="CI538" s="263"/>
      <c r="CJ538" s="199"/>
      <c r="CK538" s="199"/>
      <c r="CL538" s="199"/>
      <c r="CM538" s="199"/>
      <c r="CN538" s="316"/>
      <c r="CO538" s="316"/>
    </row>
    <row r="539" spans="1:12248" s="671" customFormat="1" ht="46.5" hidden="1" customHeight="1" x14ac:dyDescent="0.25">
      <c r="B539" s="209"/>
      <c r="C539" s="137" t="s">
        <v>428</v>
      </c>
      <c r="D539" s="262">
        <f t="shared" si="342"/>
        <v>4618.2160000000003</v>
      </c>
      <c r="E539" s="262"/>
      <c r="F539" s="262">
        <v>4618.2160000000003</v>
      </c>
      <c r="G539" s="263"/>
      <c r="H539" s="263"/>
      <c r="I539" s="123">
        <f t="shared" si="352"/>
        <v>4618.2160000000003</v>
      </c>
      <c r="J539" s="592">
        <f t="shared" si="343"/>
        <v>1</v>
      </c>
      <c r="K539" s="316"/>
      <c r="L539" s="316"/>
      <c r="M539" s="123">
        <v>4618.2160000000003</v>
      </c>
      <c r="N539" s="592">
        <f t="shared" ref="N539:N546" si="354">M539/F539</f>
        <v>1</v>
      </c>
      <c r="O539" s="316"/>
      <c r="P539" s="316"/>
      <c r="Q539" s="316"/>
      <c r="R539" s="316"/>
      <c r="S539" s="262">
        <f t="shared" si="344"/>
        <v>4618.2160000000003</v>
      </c>
      <c r="T539" s="672">
        <f t="shared" si="341"/>
        <v>1</v>
      </c>
      <c r="U539" s="199"/>
      <c r="V539" s="586"/>
      <c r="W539" s="262">
        <v>4618.2160000000003</v>
      </c>
      <c r="X539" s="672">
        <f t="shared" si="353"/>
        <v>1</v>
      </c>
      <c r="Y539" s="316"/>
      <c r="Z539" s="316"/>
      <c r="AA539" s="316"/>
      <c r="AB539" s="316"/>
      <c r="AC539" s="262">
        <f t="shared" si="349"/>
        <v>4618.2160000000003</v>
      </c>
      <c r="AD539" s="592">
        <f t="shared" si="350"/>
        <v>1</v>
      </c>
      <c r="AE539" s="199"/>
      <c r="AF539" s="672"/>
      <c r="AG539" s="262">
        <f>W539</f>
        <v>4618.2160000000003</v>
      </c>
      <c r="AH539" s="672">
        <f t="shared" si="332"/>
        <v>1</v>
      </c>
      <c r="AI539" s="316"/>
      <c r="AJ539" s="316"/>
      <c r="AK539" s="262"/>
      <c r="AL539" s="316"/>
      <c r="AM539" s="316"/>
      <c r="AN539" s="316"/>
      <c r="AO539" s="316"/>
      <c r="AP539" s="316"/>
      <c r="AQ539" s="316"/>
      <c r="AR539" s="316"/>
      <c r="AS539" s="316"/>
      <c r="AT539" s="316"/>
      <c r="AU539" s="199"/>
      <c r="AV539" s="199">
        <f>AX539</f>
        <v>4618.2160000000003</v>
      </c>
      <c r="AW539" s="199"/>
      <c r="AX539" s="199">
        <f>F539</f>
        <v>4618.2160000000003</v>
      </c>
      <c r="AY539" s="316"/>
      <c r="AZ539" s="316"/>
      <c r="BA539" s="199"/>
      <c r="BB539" s="316"/>
      <c r="BC539" s="316"/>
      <c r="BD539" s="316"/>
      <c r="BE539" s="33"/>
      <c r="BF539" s="33"/>
      <c r="BG539" s="316"/>
      <c r="BH539" s="316"/>
      <c r="BI539" s="199"/>
      <c r="BJ539" s="199"/>
      <c r="BK539" s="199"/>
      <c r="BL539" s="316"/>
      <c r="BM539" s="316"/>
      <c r="BN539" s="199"/>
      <c r="BO539" s="199"/>
      <c r="BP539" s="199"/>
      <c r="BQ539" s="199"/>
      <c r="BR539" s="316"/>
      <c r="BS539" s="316"/>
      <c r="BT539" s="316"/>
      <c r="BU539" s="316"/>
      <c r="BV539" s="199"/>
      <c r="BW539" s="199"/>
      <c r="BX539" s="199"/>
      <c r="BY539" s="316"/>
      <c r="BZ539" s="316"/>
      <c r="CA539" s="199"/>
      <c r="CB539" s="262"/>
      <c r="CC539" s="263"/>
      <c r="CD539" s="263"/>
      <c r="CE539" s="199"/>
      <c r="CF539" s="262"/>
      <c r="CG539" s="262"/>
      <c r="CH539" s="263"/>
      <c r="CI539" s="263"/>
      <c r="CJ539" s="199"/>
      <c r="CK539" s="199"/>
      <c r="CL539" s="199"/>
      <c r="CM539" s="199"/>
      <c r="CN539" s="316"/>
      <c r="CO539" s="316"/>
    </row>
    <row r="540" spans="1:12248" s="671" customFormat="1" ht="46.5" hidden="1" customHeight="1" x14ac:dyDescent="0.25">
      <c r="B540" s="209"/>
      <c r="C540" s="137" t="s">
        <v>429</v>
      </c>
      <c r="D540" s="262">
        <f t="shared" si="342"/>
        <v>11642.038</v>
      </c>
      <c r="E540" s="262"/>
      <c r="F540" s="262">
        <v>11642.038</v>
      </c>
      <c r="G540" s="263"/>
      <c r="H540" s="263"/>
      <c r="I540" s="123">
        <f t="shared" si="352"/>
        <v>11642.038</v>
      </c>
      <c r="J540" s="592">
        <f t="shared" si="343"/>
        <v>1</v>
      </c>
      <c r="K540" s="316"/>
      <c r="L540" s="316"/>
      <c r="M540" s="123">
        <v>11642.038</v>
      </c>
      <c r="N540" s="592">
        <f t="shared" si="354"/>
        <v>1</v>
      </c>
      <c r="O540" s="316"/>
      <c r="P540" s="316"/>
      <c r="Q540" s="316"/>
      <c r="R540" s="316"/>
      <c r="S540" s="262">
        <f t="shared" si="344"/>
        <v>11642.038</v>
      </c>
      <c r="T540" s="672">
        <f t="shared" si="341"/>
        <v>1</v>
      </c>
      <c r="U540" s="199"/>
      <c r="V540" s="586"/>
      <c r="W540" s="262">
        <f>M540</f>
        <v>11642.038</v>
      </c>
      <c r="X540" s="672">
        <f t="shared" si="353"/>
        <v>1</v>
      </c>
      <c r="Y540" s="316"/>
      <c r="Z540" s="316"/>
      <c r="AA540" s="316"/>
      <c r="AB540" s="316"/>
      <c r="AC540" s="262">
        <f t="shared" si="349"/>
        <v>11642.038</v>
      </c>
      <c r="AD540" s="592">
        <f t="shared" si="350"/>
        <v>1</v>
      </c>
      <c r="AE540" s="199"/>
      <c r="AF540" s="672"/>
      <c r="AG540" s="262">
        <f>W540</f>
        <v>11642.038</v>
      </c>
      <c r="AH540" s="672">
        <f t="shared" si="332"/>
        <v>1</v>
      </c>
      <c r="AI540" s="316"/>
      <c r="AJ540" s="316"/>
      <c r="AK540" s="262"/>
      <c r="AL540" s="316"/>
      <c r="AM540" s="316"/>
      <c r="AN540" s="316"/>
      <c r="AO540" s="316"/>
      <c r="AP540" s="316"/>
      <c r="AQ540" s="316"/>
      <c r="AR540" s="316"/>
      <c r="AS540" s="316"/>
      <c r="AT540" s="316"/>
      <c r="AU540" s="199"/>
      <c r="AV540" s="199">
        <f>AX540</f>
        <v>11642.038</v>
      </c>
      <c r="AW540" s="199"/>
      <c r="AX540" s="199">
        <f>F540</f>
        <v>11642.038</v>
      </c>
      <c r="AY540" s="316"/>
      <c r="AZ540" s="316"/>
      <c r="BA540" s="199"/>
      <c r="BB540" s="316"/>
      <c r="BC540" s="316"/>
      <c r="BD540" s="316"/>
      <c r="BE540" s="33"/>
      <c r="BF540" s="33"/>
      <c r="BG540" s="316"/>
      <c r="BH540" s="316"/>
      <c r="BI540" s="199"/>
      <c r="BJ540" s="199"/>
      <c r="BK540" s="199"/>
      <c r="BL540" s="316"/>
      <c r="BM540" s="316"/>
      <c r="BN540" s="199"/>
      <c r="BO540" s="199"/>
      <c r="BP540" s="199"/>
      <c r="BQ540" s="199"/>
      <c r="BR540" s="316"/>
      <c r="BS540" s="316"/>
      <c r="BT540" s="316"/>
      <c r="BU540" s="316"/>
      <c r="BV540" s="199"/>
      <c r="BW540" s="199"/>
      <c r="BX540" s="199"/>
      <c r="BY540" s="316"/>
      <c r="BZ540" s="316"/>
      <c r="CA540" s="199"/>
      <c r="CB540" s="262"/>
      <c r="CC540" s="263"/>
      <c r="CD540" s="263"/>
      <c r="CE540" s="199"/>
      <c r="CF540" s="262"/>
      <c r="CG540" s="262"/>
      <c r="CH540" s="263"/>
      <c r="CI540" s="263"/>
      <c r="CJ540" s="199"/>
      <c r="CK540" s="199"/>
      <c r="CL540" s="199"/>
      <c r="CM540" s="199"/>
      <c r="CN540" s="316"/>
      <c r="CO540" s="316"/>
    </row>
    <row r="541" spans="1:12248" s="671" customFormat="1" ht="50.25" hidden="1" customHeight="1" x14ac:dyDescent="0.25">
      <c r="B541" s="209"/>
      <c r="C541" s="137" t="s">
        <v>238</v>
      </c>
      <c r="D541" s="262">
        <f t="shared" si="342"/>
        <v>932782.62295999995</v>
      </c>
      <c r="E541" s="262"/>
      <c r="F541" s="262">
        <v>932782.62295999995</v>
      </c>
      <c r="G541" s="263"/>
      <c r="H541" s="263"/>
      <c r="I541" s="123">
        <f t="shared" si="352"/>
        <v>932782.62295999995</v>
      </c>
      <c r="J541" s="592">
        <f t="shared" si="343"/>
        <v>1</v>
      </c>
      <c r="K541" s="316"/>
      <c r="L541" s="316"/>
      <c r="M541" s="123">
        <v>932782.62295999995</v>
      </c>
      <c r="N541" s="592">
        <f t="shared" si="354"/>
        <v>1</v>
      </c>
      <c r="O541" s="316"/>
      <c r="P541" s="316"/>
      <c r="Q541" s="316"/>
      <c r="R541" s="316"/>
      <c r="S541" s="262">
        <f t="shared" si="344"/>
        <v>639032.14543000003</v>
      </c>
      <c r="T541" s="672">
        <f t="shared" si="341"/>
        <v>0.68508152885841589</v>
      </c>
      <c r="U541" s="199"/>
      <c r="V541" s="586"/>
      <c r="W541" s="262">
        <v>639032.14543000003</v>
      </c>
      <c r="X541" s="672">
        <f t="shared" si="353"/>
        <v>0.68508152885841589</v>
      </c>
      <c r="Y541" s="316"/>
      <c r="Z541" s="316"/>
      <c r="AA541" s="316"/>
      <c r="AB541" s="316"/>
      <c r="AC541" s="262">
        <f t="shared" si="349"/>
        <v>932782.62295999995</v>
      </c>
      <c r="AD541" s="592">
        <f t="shared" si="350"/>
        <v>1</v>
      </c>
      <c r="AE541" s="199"/>
      <c r="AF541" s="672"/>
      <c r="AG541" s="262">
        <f>D541</f>
        <v>932782.62295999995</v>
      </c>
      <c r="AH541" s="672">
        <f t="shared" si="332"/>
        <v>1</v>
      </c>
      <c r="AI541" s="316"/>
      <c r="AJ541" s="316"/>
      <c r="AK541" s="262"/>
      <c r="AL541" s="316"/>
      <c r="AM541" s="316"/>
      <c r="AN541" s="316"/>
      <c r="AO541" s="316"/>
      <c r="AP541" s="316"/>
      <c r="AQ541" s="316"/>
      <c r="AR541" s="316"/>
      <c r="AS541" s="316"/>
      <c r="AT541" s="316"/>
      <c r="AU541" s="262">
        <f>AX541-F541</f>
        <v>-1.7999999690800905E-3</v>
      </c>
      <c r="AV541" s="199">
        <f>AX541</f>
        <v>932782.62115999998</v>
      </c>
      <c r="AW541" s="199"/>
      <c r="AX541" s="199">
        <f>F541-0.0018</f>
        <v>932782.62115999998</v>
      </c>
      <c r="AY541" s="316"/>
      <c r="AZ541" s="316"/>
      <c r="BA541" s="199">
        <f t="shared" si="328"/>
        <v>0</v>
      </c>
      <c r="BB541" s="316"/>
      <c r="BC541" s="316"/>
      <c r="BD541" s="316"/>
      <c r="BE541" s="33">
        <f t="shared" si="324"/>
        <v>0</v>
      </c>
      <c r="BF541" s="33">
        <f t="shared" si="345"/>
        <v>0</v>
      </c>
      <c r="BG541" s="316"/>
      <c r="BH541" s="316"/>
      <c r="BI541" s="199">
        <f t="shared" si="351"/>
        <v>0</v>
      </c>
      <c r="BJ541" s="199"/>
      <c r="BK541" s="199"/>
      <c r="BL541" s="316"/>
      <c r="BM541" s="316"/>
      <c r="BN541" s="199">
        <f t="shared" si="346"/>
        <v>0</v>
      </c>
      <c r="BO541" s="199">
        <f>BP541</f>
        <v>0</v>
      </c>
      <c r="BP541" s="199"/>
      <c r="BQ541" s="199">
        <v>0</v>
      </c>
      <c r="BR541" s="316"/>
      <c r="BS541" s="316"/>
      <c r="BT541" s="316">
        <f t="shared" ref="BT541:BT549" si="355">BL541</f>
        <v>0</v>
      </c>
      <c r="BU541" s="316"/>
      <c r="BV541" s="199">
        <f>BW541</f>
        <v>0</v>
      </c>
      <c r="BW541" s="199"/>
      <c r="BX541" s="199"/>
      <c r="BY541" s="316"/>
      <c r="BZ541" s="316"/>
      <c r="CA541" s="199">
        <f t="shared" si="339"/>
        <v>0</v>
      </c>
      <c r="CB541" s="262"/>
      <c r="CC541" s="263"/>
      <c r="CD541" s="263"/>
      <c r="CE541" s="199">
        <f t="shared" si="348"/>
        <v>0</v>
      </c>
      <c r="CF541" s="262">
        <f t="shared" si="347"/>
        <v>0</v>
      </c>
      <c r="CG541" s="262"/>
      <c r="CH541" s="263">
        <f t="shared" si="340"/>
        <v>0</v>
      </c>
      <c r="CI541" s="263"/>
      <c r="CJ541" s="199"/>
      <c r="CK541" s="199">
        <f>CL541</f>
        <v>0</v>
      </c>
      <c r="CL541" s="199"/>
      <c r="CM541" s="199"/>
      <c r="CN541" s="316"/>
      <c r="CO541" s="316"/>
    </row>
    <row r="542" spans="1:12248" s="671" customFormat="1" ht="50.25" hidden="1" customHeight="1" x14ac:dyDescent="0.25">
      <c r="B542" s="209"/>
      <c r="C542" s="137" t="s">
        <v>239</v>
      </c>
      <c r="D542" s="262">
        <f t="shared" si="342"/>
        <v>581438.41700000002</v>
      </c>
      <c r="E542" s="262"/>
      <c r="F542" s="262">
        <v>581438.41700000002</v>
      </c>
      <c r="G542" s="263"/>
      <c r="H542" s="263"/>
      <c r="I542" s="123">
        <f t="shared" si="352"/>
        <v>581438.41700000002</v>
      </c>
      <c r="J542" s="592">
        <f t="shared" si="343"/>
        <v>1</v>
      </c>
      <c r="K542" s="316"/>
      <c r="L542" s="316"/>
      <c r="M542" s="123">
        <v>581438.41700000002</v>
      </c>
      <c r="N542" s="592">
        <f t="shared" si="354"/>
        <v>1</v>
      </c>
      <c r="O542" s="316"/>
      <c r="P542" s="316"/>
      <c r="Q542" s="316"/>
      <c r="R542" s="316"/>
      <c r="S542" s="262">
        <f t="shared" si="344"/>
        <v>581438.41700000002</v>
      </c>
      <c r="T542" s="672">
        <f t="shared" si="341"/>
        <v>1</v>
      </c>
      <c r="U542" s="199"/>
      <c r="V542" s="586"/>
      <c r="W542" s="262">
        <f>M542</f>
        <v>581438.41700000002</v>
      </c>
      <c r="X542" s="672">
        <f t="shared" si="353"/>
        <v>1</v>
      </c>
      <c r="Y542" s="316"/>
      <c r="Z542" s="316"/>
      <c r="AA542" s="316"/>
      <c r="AB542" s="316"/>
      <c r="AC542" s="262">
        <f t="shared" si="349"/>
        <v>581438.41700000002</v>
      </c>
      <c r="AD542" s="592">
        <f t="shared" si="350"/>
        <v>1</v>
      </c>
      <c r="AE542" s="199"/>
      <c r="AF542" s="672"/>
      <c r="AG542" s="262">
        <f>W542</f>
        <v>581438.41700000002</v>
      </c>
      <c r="AH542" s="672">
        <f t="shared" si="332"/>
        <v>1</v>
      </c>
      <c r="AI542" s="316"/>
      <c r="AJ542" s="316"/>
      <c r="AK542" s="262"/>
      <c r="AL542" s="316"/>
      <c r="AM542" s="316"/>
      <c r="AN542" s="316"/>
      <c r="AO542" s="316"/>
      <c r="AP542" s="316"/>
      <c r="AQ542" s="316"/>
      <c r="AR542" s="316"/>
      <c r="AS542" s="316"/>
      <c r="AT542" s="316"/>
      <c r="AU542" s="199"/>
      <c r="AV542" s="199">
        <f>AX542</f>
        <v>581438.41700000002</v>
      </c>
      <c r="AW542" s="199"/>
      <c r="AX542" s="199">
        <f>F542</f>
        <v>581438.41700000002</v>
      </c>
      <c r="AY542" s="316"/>
      <c r="AZ542" s="316"/>
      <c r="BA542" s="199">
        <f t="shared" si="328"/>
        <v>0</v>
      </c>
      <c r="BB542" s="316"/>
      <c r="BC542" s="316"/>
      <c r="BD542" s="316"/>
      <c r="BE542" s="33">
        <f t="shared" si="324"/>
        <v>0</v>
      </c>
      <c r="BF542" s="33">
        <f t="shared" si="345"/>
        <v>0</v>
      </c>
      <c r="BG542" s="316"/>
      <c r="BH542" s="316"/>
      <c r="BI542" s="199">
        <f t="shared" si="351"/>
        <v>0</v>
      </c>
      <c r="BJ542" s="199"/>
      <c r="BK542" s="199"/>
      <c r="BL542" s="316"/>
      <c r="BM542" s="316"/>
      <c r="BN542" s="199">
        <f t="shared" si="346"/>
        <v>0</v>
      </c>
      <c r="BO542" s="199">
        <f>BP542</f>
        <v>0</v>
      </c>
      <c r="BP542" s="199"/>
      <c r="BQ542" s="199"/>
      <c r="BR542" s="316"/>
      <c r="BS542" s="316"/>
      <c r="BT542" s="316">
        <f t="shared" si="355"/>
        <v>0</v>
      </c>
      <c r="BU542" s="316"/>
      <c r="BV542" s="199">
        <f>BW542</f>
        <v>0</v>
      </c>
      <c r="BW542" s="199"/>
      <c r="BX542" s="199"/>
      <c r="BY542" s="316"/>
      <c r="BZ542" s="316"/>
      <c r="CA542" s="199">
        <f t="shared" si="339"/>
        <v>0</v>
      </c>
      <c r="CB542" s="262"/>
      <c r="CC542" s="263"/>
      <c r="CD542" s="263"/>
      <c r="CE542" s="199">
        <f t="shared" si="348"/>
        <v>0</v>
      </c>
      <c r="CF542" s="262">
        <f t="shared" si="347"/>
        <v>0</v>
      </c>
      <c r="CG542" s="262"/>
      <c r="CH542" s="263">
        <f t="shared" si="340"/>
        <v>0</v>
      </c>
      <c r="CI542" s="263"/>
      <c r="CJ542" s="199"/>
      <c r="CK542" s="199">
        <f>CL542</f>
        <v>0</v>
      </c>
      <c r="CL542" s="199"/>
      <c r="CM542" s="199"/>
      <c r="CN542" s="316"/>
      <c r="CO542" s="316"/>
    </row>
    <row r="543" spans="1:12248" s="645" customFormat="1" ht="214.5" customHeight="1" x14ac:dyDescent="0.3">
      <c r="A543" s="407"/>
      <c r="B543" s="441" t="s">
        <v>62</v>
      </c>
      <c r="C543" s="440" t="s">
        <v>232</v>
      </c>
      <c r="D543" s="412">
        <f>E543+F543+G543+H543</f>
        <v>1162254.94248</v>
      </c>
      <c r="E543" s="412"/>
      <c r="F543" s="412">
        <f>F544+F548</f>
        <v>1162254.94248</v>
      </c>
      <c r="G543" s="412"/>
      <c r="H543" s="412"/>
      <c r="I543" s="412">
        <f t="shared" si="352"/>
        <v>1162254.9424700001</v>
      </c>
      <c r="J543" s="570">
        <f>I543/D543</f>
        <v>0.99999999999139622</v>
      </c>
      <c r="K543" s="413"/>
      <c r="L543" s="570"/>
      <c r="M543" s="412">
        <f>M544+M548</f>
        <v>1162254.9424700001</v>
      </c>
      <c r="N543" s="570">
        <f t="shared" si="354"/>
        <v>0.99999999999139622</v>
      </c>
      <c r="O543" s="413"/>
      <c r="P543" s="413"/>
      <c r="Q543" s="413"/>
      <c r="R543" s="413"/>
      <c r="S543" s="412">
        <f>W543</f>
        <v>923463.26217999996</v>
      </c>
      <c r="T543" s="570">
        <f>S543/D543</f>
        <v>0.79454449142589112</v>
      </c>
      <c r="U543" s="413"/>
      <c r="V543" s="644"/>
      <c r="W543" s="412">
        <f>W544+W548</f>
        <v>923463.26217999996</v>
      </c>
      <c r="X543" s="570">
        <f t="shared" si="336"/>
        <v>0.79454449142589112</v>
      </c>
      <c r="Y543" s="413"/>
      <c r="Z543" s="413"/>
      <c r="AA543" s="413"/>
      <c r="AB543" s="413"/>
      <c r="AC543" s="412">
        <f t="shared" si="349"/>
        <v>1162254.9424700001</v>
      </c>
      <c r="AD543" s="570">
        <f t="shared" si="350"/>
        <v>0.99999999999139622</v>
      </c>
      <c r="AE543" s="413"/>
      <c r="AF543" s="628"/>
      <c r="AG543" s="412">
        <f>AG544+AG548</f>
        <v>1162254.9424700001</v>
      </c>
      <c r="AH543" s="628">
        <f t="shared" si="332"/>
        <v>0.99999999999139622</v>
      </c>
      <c r="AI543" s="413"/>
      <c r="AJ543" s="413"/>
      <c r="AK543" s="412"/>
      <c r="AL543" s="577"/>
      <c r="AM543" s="413"/>
      <c r="AN543" s="413"/>
      <c r="AO543" s="413"/>
      <c r="AP543" s="413"/>
      <c r="AQ543" s="413"/>
      <c r="AR543" s="413"/>
      <c r="AS543" s="413"/>
      <c r="AT543" s="413"/>
      <c r="AU543" s="413">
        <f>AX543-D543</f>
        <v>-642031.8395</v>
      </c>
      <c r="AV543" s="413">
        <f>AW543+AX543+AY543+AZ543</f>
        <v>520223.10298000003</v>
      </c>
      <c r="AW543" s="413">
        <f>AW544+AW548</f>
        <v>0</v>
      </c>
      <c r="AX543" s="413">
        <f>AX544+AX548</f>
        <v>520223.10298000003</v>
      </c>
      <c r="AY543" s="413"/>
      <c r="AZ543" s="413"/>
      <c r="BA543" s="413">
        <f t="shared" si="328"/>
        <v>0</v>
      </c>
      <c r="BB543" s="413"/>
      <c r="BC543" s="413"/>
      <c r="BD543" s="413"/>
      <c r="BE543" s="413">
        <f t="shared" si="324"/>
        <v>0</v>
      </c>
      <c r="BF543" s="413">
        <f t="shared" si="345"/>
        <v>0</v>
      </c>
      <c r="BG543" s="413"/>
      <c r="BH543" s="413"/>
      <c r="BI543" s="413">
        <f>BJ543+BK543+BL543+BM543</f>
        <v>1216606</v>
      </c>
      <c r="BJ543" s="413">
        <f>BJ544+BJ548</f>
        <v>0</v>
      </c>
      <c r="BK543" s="413">
        <f>BK544+BK548</f>
        <v>1216606</v>
      </c>
      <c r="BL543" s="413"/>
      <c r="BM543" s="413"/>
      <c r="BN543" s="413">
        <f>BO543-BI543</f>
        <v>0</v>
      </c>
      <c r="BO543" s="413">
        <f>BP543+BQ543+BR543+BS543</f>
        <v>1216605.9999999998</v>
      </c>
      <c r="BP543" s="413">
        <f>BP544+BP548</f>
        <v>0</v>
      </c>
      <c r="BQ543" s="413">
        <f>BQ544+BQ548</f>
        <v>1216605.9999999998</v>
      </c>
      <c r="BR543" s="413"/>
      <c r="BS543" s="413"/>
      <c r="BT543" s="413">
        <f t="shared" si="355"/>
        <v>0</v>
      </c>
      <c r="BU543" s="413"/>
      <c r="BV543" s="413">
        <f>BW543+BX543+BY543+BZ543</f>
        <v>1433607.4599999997</v>
      </c>
      <c r="BW543" s="413">
        <f>BW544+BW548</f>
        <v>0</v>
      </c>
      <c r="BX543" s="413">
        <f>BX544+BX548</f>
        <v>1433607.4599999997</v>
      </c>
      <c r="BY543" s="413"/>
      <c r="BZ543" s="413"/>
      <c r="CA543" s="413">
        <f t="shared" si="339"/>
        <v>0</v>
      </c>
      <c r="CB543" s="413"/>
      <c r="CC543" s="413"/>
      <c r="CD543" s="413"/>
      <c r="CE543" s="413">
        <f>CG543</f>
        <v>563607.46</v>
      </c>
      <c r="CF543" s="413">
        <f t="shared" si="347"/>
        <v>0</v>
      </c>
      <c r="CG543" s="413">
        <f>CG544</f>
        <v>563607.46</v>
      </c>
      <c r="CH543" s="413">
        <f t="shared" si="340"/>
        <v>0</v>
      </c>
      <c r="CI543" s="413"/>
      <c r="CJ543" s="413">
        <f>CJ544</f>
        <v>0</v>
      </c>
      <c r="CK543" s="413">
        <f>CL543+CM543+CN543+CO543</f>
        <v>563607.46</v>
      </c>
      <c r="CL543" s="413">
        <f>CL544+CL548</f>
        <v>0</v>
      </c>
      <c r="CM543" s="413">
        <f>CM544+CM548</f>
        <v>563607.46</v>
      </c>
      <c r="CN543" s="413"/>
      <c r="CO543" s="454"/>
      <c r="CP543" s="413"/>
      <c r="CQ543" s="413"/>
      <c r="CR543" s="413"/>
      <c r="CS543" s="413"/>
      <c r="CT543" s="413"/>
      <c r="CU543" s="413"/>
      <c r="CV543" s="413"/>
      <c r="CW543" s="413"/>
      <c r="CX543" s="413"/>
      <c r="CY543" s="413"/>
      <c r="CZ543" s="413"/>
      <c r="DA543" s="413"/>
      <c r="DB543" s="413"/>
      <c r="DC543" s="414"/>
      <c r="DD543" s="414"/>
      <c r="DE543" s="414"/>
      <c r="DF543" s="414"/>
      <c r="DG543" s="412"/>
      <c r="DH543" s="412"/>
      <c r="DI543" s="412"/>
      <c r="DJ543" s="412"/>
      <c r="DK543" s="412"/>
      <c r="DL543" s="412"/>
      <c r="DM543" s="412"/>
      <c r="DN543" s="412"/>
      <c r="DO543" s="412"/>
      <c r="DP543" s="412"/>
      <c r="DQ543" s="412"/>
      <c r="DR543" s="412"/>
      <c r="DS543" s="412"/>
      <c r="DT543" s="412"/>
      <c r="DU543" s="412"/>
      <c r="DV543" s="412"/>
      <c r="DW543" s="412"/>
      <c r="DX543" s="412"/>
      <c r="DY543" s="412"/>
      <c r="DZ543" s="413"/>
      <c r="EA543" s="413"/>
      <c r="EB543" s="413"/>
      <c r="EC543" s="413"/>
      <c r="ED543" s="413"/>
      <c r="EE543" s="413"/>
      <c r="EF543" s="413"/>
      <c r="EG543" s="413"/>
      <c r="EH543" s="413"/>
      <c r="EI543" s="413"/>
      <c r="EJ543" s="413"/>
      <c r="EK543" s="413"/>
      <c r="EL543" s="413"/>
      <c r="EM543" s="413"/>
      <c r="EN543" s="413"/>
      <c r="EO543" s="413"/>
      <c r="EP543" s="413"/>
      <c r="EQ543" s="413"/>
      <c r="ER543" s="413"/>
      <c r="ES543" s="413"/>
      <c r="ET543" s="413"/>
      <c r="EU543" s="413"/>
      <c r="EV543" s="413"/>
      <c r="EW543" s="413"/>
      <c r="EX543" s="414"/>
      <c r="EY543" s="414"/>
      <c r="EZ543" s="414"/>
      <c r="FA543" s="414"/>
      <c r="FB543" s="414"/>
      <c r="FC543" s="413"/>
      <c r="FD543" s="413"/>
      <c r="FE543" s="414"/>
      <c r="FF543" s="414"/>
      <c r="FG543" s="413"/>
      <c r="FH543" s="413"/>
      <c r="FI543" s="414"/>
      <c r="FJ543" s="414"/>
      <c r="FK543" s="413"/>
      <c r="FL543" s="413"/>
      <c r="FM543" s="413"/>
      <c r="FN543" s="413"/>
      <c r="FO543" s="413"/>
      <c r="FP543" s="413"/>
      <c r="FQ543" s="413"/>
      <c r="FR543" s="414"/>
      <c r="FS543" s="414"/>
      <c r="FT543" s="413"/>
      <c r="FU543" s="413"/>
      <c r="FV543" s="414"/>
      <c r="FW543" s="414"/>
      <c r="FX543" s="413"/>
      <c r="FY543" s="413"/>
      <c r="FZ543" s="413"/>
      <c r="GA543" s="413"/>
      <c r="GB543" s="413"/>
      <c r="GC543" s="407"/>
      <c r="GD543" s="439"/>
      <c r="GE543" s="413"/>
      <c r="GF543" s="413"/>
      <c r="GG543" s="413"/>
      <c r="GH543" s="413"/>
      <c r="GI543" s="413"/>
      <c r="GJ543" s="413"/>
      <c r="GK543" s="413"/>
      <c r="GL543" s="412"/>
      <c r="GM543" s="412"/>
      <c r="GN543" s="412"/>
      <c r="GO543" s="412"/>
      <c r="GP543" s="412"/>
      <c r="GQ543" s="412"/>
      <c r="GR543" s="412"/>
      <c r="GS543" s="412"/>
      <c r="GT543" s="412"/>
      <c r="GU543" s="412"/>
      <c r="GV543" s="412"/>
      <c r="GW543" s="412"/>
      <c r="GX543" s="412"/>
      <c r="GY543" s="412"/>
      <c r="GZ543" s="412"/>
      <c r="HA543" s="412"/>
      <c r="HB543" s="412"/>
      <c r="HC543" s="412"/>
      <c r="HD543" s="412"/>
      <c r="HE543" s="412"/>
      <c r="HF543" s="412"/>
      <c r="HG543" s="412"/>
      <c r="HH543" s="412"/>
      <c r="HI543" s="412"/>
      <c r="HJ543" s="412"/>
      <c r="HK543" s="412"/>
      <c r="HL543" s="412"/>
      <c r="HM543" s="412"/>
      <c r="HN543" s="412"/>
      <c r="HO543" s="412"/>
      <c r="HP543" s="412"/>
      <c r="HQ543" s="412"/>
      <c r="HR543" s="412"/>
      <c r="HS543" s="412"/>
      <c r="HT543" s="412"/>
      <c r="HU543" s="412"/>
      <c r="HV543" s="412"/>
      <c r="HW543" s="412"/>
      <c r="HX543" s="412"/>
      <c r="HY543" s="412"/>
      <c r="HZ543" s="412"/>
      <c r="IA543" s="412"/>
      <c r="IB543" s="412"/>
      <c r="IC543" s="412"/>
      <c r="ID543" s="413"/>
      <c r="IE543" s="413"/>
      <c r="IF543" s="413"/>
      <c r="IG543" s="413"/>
      <c r="IH543" s="413"/>
      <c r="II543" s="413"/>
      <c r="IJ543" s="413"/>
      <c r="IK543" s="413"/>
      <c r="IL543" s="413"/>
      <c r="IM543" s="413"/>
      <c r="IN543" s="413"/>
      <c r="IO543" s="413"/>
      <c r="IP543" s="413"/>
      <c r="IQ543" s="413"/>
      <c r="IR543" s="413"/>
      <c r="IS543" s="413"/>
      <c r="IT543" s="413"/>
      <c r="IU543" s="413"/>
      <c r="IV543" s="413"/>
      <c r="IW543" s="413"/>
      <c r="IX543" s="413"/>
      <c r="IY543" s="413"/>
      <c r="IZ543" s="413"/>
      <c r="JA543" s="413"/>
      <c r="JB543" s="414"/>
      <c r="JC543" s="414"/>
      <c r="JD543" s="414"/>
      <c r="JE543" s="414"/>
      <c r="JF543" s="414"/>
      <c r="JG543" s="413"/>
      <c r="JH543" s="413"/>
      <c r="JI543" s="414"/>
      <c r="JJ543" s="414"/>
      <c r="JK543" s="413"/>
      <c r="JL543" s="413"/>
      <c r="JM543" s="414"/>
      <c r="JN543" s="414"/>
      <c r="JO543" s="413"/>
      <c r="JP543" s="413"/>
      <c r="JQ543" s="413"/>
      <c r="JR543" s="413"/>
      <c r="JS543" s="413"/>
      <c r="JT543" s="413"/>
      <c r="JU543" s="413"/>
      <c r="JV543" s="414"/>
      <c r="JW543" s="414"/>
      <c r="JX543" s="413"/>
      <c r="JY543" s="413"/>
      <c r="JZ543" s="414"/>
      <c r="KA543" s="414"/>
      <c r="KB543" s="413"/>
      <c r="KC543" s="413"/>
      <c r="KD543" s="413"/>
      <c r="KE543" s="413"/>
      <c r="KF543" s="413"/>
      <c r="KG543" s="407"/>
      <c r="KH543" s="439"/>
      <c r="KI543" s="413"/>
      <c r="KJ543" s="413"/>
      <c r="KK543" s="413"/>
      <c r="KL543" s="413"/>
      <c r="KM543" s="413"/>
      <c r="KN543" s="413"/>
      <c r="KO543" s="413"/>
      <c r="KP543" s="412"/>
      <c r="KQ543" s="412"/>
      <c r="KR543" s="412"/>
      <c r="KS543" s="412"/>
      <c r="KT543" s="412"/>
      <c r="KU543" s="412"/>
      <c r="KV543" s="412"/>
      <c r="KW543" s="412"/>
      <c r="KX543" s="412"/>
      <c r="KY543" s="412"/>
      <c r="KZ543" s="412"/>
      <c r="LA543" s="412"/>
      <c r="LB543" s="412"/>
      <c r="LC543" s="412"/>
      <c r="LD543" s="412"/>
      <c r="LE543" s="412"/>
      <c r="LF543" s="412"/>
      <c r="LG543" s="412"/>
      <c r="LH543" s="412"/>
      <c r="LI543" s="412"/>
      <c r="LJ543" s="412"/>
      <c r="LK543" s="412"/>
      <c r="LL543" s="412"/>
      <c r="LM543" s="412"/>
      <c r="LN543" s="412"/>
      <c r="LO543" s="412"/>
      <c r="LP543" s="412"/>
      <c r="LQ543" s="412"/>
      <c r="LR543" s="412"/>
      <c r="LS543" s="412"/>
      <c r="LT543" s="412"/>
      <c r="LU543" s="412"/>
      <c r="LV543" s="412"/>
      <c r="LW543" s="412"/>
      <c r="LX543" s="412"/>
      <c r="LY543" s="412"/>
      <c r="LZ543" s="412"/>
      <c r="MA543" s="412"/>
      <c r="MB543" s="412"/>
      <c r="MC543" s="412"/>
      <c r="MD543" s="412"/>
      <c r="ME543" s="412"/>
      <c r="MF543" s="412"/>
      <c r="MG543" s="412"/>
      <c r="MH543" s="413"/>
      <c r="MI543" s="413"/>
      <c r="MJ543" s="413"/>
      <c r="MK543" s="413"/>
      <c r="ML543" s="413"/>
      <c r="MM543" s="413"/>
      <c r="MN543" s="413"/>
      <c r="MO543" s="413"/>
      <c r="MP543" s="413"/>
      <c r="MQ543" s="413"/>
      <c r="MR543" s="413"/>
      <c r="MS543" s="413"/>
      <c r="MT543" s="413"/>
      <c r="MU543" s="413"/>
      <c r="MV543" s="413"/>
      <c r="MW543" s="413"/>
      <c r="MX543" s="413"/>
      <c r="MY543" s="413"/>
      <c r="MZ543" s="413"/>
      <c r="NA543" s="413"/>
      <c r="NB543" s="413"/>
      <c r="NC543" s="413"/>
      <c r="ND543" s="413"/>
      <c r="NE543" s="413"/>
      <c r="NF543" s="414"/>
      <c r="NG543" s="414"/>
      <c r="NH543" s="414"/>
      <c r="NI543" s="414"/>
      <c r="NJ543" s="414"/>
      <c r="NK543" s="413"/>
      <c r="NL543" s="413"/>
      <c r="NM543" s="414"/>
      <c r="NN543" s="414"/>
      <c r="NO543" s="413"/>
      <c r="NP543" s="413"/>
      <c r="NQ543" s="414"/>
      <c r="NR543" s="414"/>
      <c r="NS543" s="413"/>
      <c r="NT543" s="413"/>
      <c r="NU543" s="413"/>
      <c r="NV543" s="413"/>
      <c r="NW543" s="413"/>
      <c r="NX543" s="413"/>
      <c r="NY543" s="413"/>
      <c r="NZ543" s="414"/>
      <c r="OA543" s="414"/>
      <c r="OB543" s="413"/>
      <c r="OC543" s="413"/>
      <c r="OD543" s="414"/>
      <c r="OE543" s="414"/>
      <c r="OF543" s="413"/>
      <c r="OG543" s="413"/>
      <c r="OH543" s="413"/>
      <c r="OI543" s="413"/>
      <c r="OJ543" s="413"/>
      <c r="OK543" s="407"/>
      <c r="OL543" s="439"/>
      <c r="OM543" s="413"/>
      <c r="ON543" s="413"/>
      <c r="OO543" s="413"/>
      <c r="OP543" s="413"/>
      <c r="OQ543" s="413"/>
      <c r="OR543" s="413"/>
      <c r="OS543" s="413"/>
      <c r="OT543" s="412"/>
      <c r="OU543" s="412"/>
      <c r="OV543" s="412"/>
      <c r="OW543" s="412"/>
      <c r="OX543" s="412"/>
      <c r="OY543" s="412"/>
      <c r="OZ543" s="412"/>
      <c r="PA543" s="412"/>
      <c r="PB543" s="412"/>
      <c r="PC543" s="412"/>
      <c r="PD543" s="412"/>
      <c r="PE543" s="412"/>
      <c r="PF543" s="412"/>
      <c r="PG543" s="412"/>
      <c r="PH543" s="412"/>
      <c r="PI543" s="412"/>
      <c r="PJ543" s="412"/>
      <c r="PK543" s="412"/>
      <c r="PL543" s="412"/>
      <c r="PM543" s="412"/>
      <c r="PN543" s="412"/>
      <c r="PO543" s="412"/>
      <c r="PP543" s="412"/>
      <c r="PQ543" s="412"/>
      <c r="PR543" s="412"/>
      <c r="PS543" s="412"/>
      <c r="PT543" s="412"/>
      <c r="PU543" s="412"/>
      <c r="PV543" s="412"/>
      <c r="PW543" s="412"/>
      <c r="PX543" s="412"/>
      <c r="PY543" s="412"/>
      <c r="PZ543" s="412"/>
      <c r="QA543" s="412"/>
      <c r="QB543" s="412"/>
      <c r="QC543" s="412"/>
      <c r="QD543" s="412"/>
      <c r="QE543" s="412"/>
      <c r="QF543" s="412"/>
      <c r="QG543" s="412"/>
      <c r="QH543" s="412"/>
      <c r="QI543" s="412"/>
      <c r="QJ543" s="412"/>
      <c r="QK543" s="412"/>
      <c r="QL543" s="413"/>
      <c r="QM543" s="413"/>
      <c r="QN543" s="413"/>
      <c r="QO543" s="413"/>
      <c r="QP543" s="413"/>
      <c r="QQ543" s="413"/>
      <c r="QR543" s="413"/>
      <c r="QS543" s="413"/>
      <c r="QT543" s="413"/>
      <c r="QU543" s="413"/>
      <c r="QV543" s="413"/>
      <c r="QW543" s="413"/>
      <c r="QX543" s="413"/>
      <c r="QY543" s="413"/>
      <c r="QZ543" s="413"/>
      <c r="RA543" s="413"/>
      <c r="RB543" s="413"/>
      <c r="RC543" s="413"/>
      <c r="RD543" s="413"/>
      <c r="RE543" s="413"/>
      <c r="RF543" s="413"/>
      <c r="RG543" s="413"/>
      <c r="RH543" s="413"/>
      <c r="RI543" s="413"/>
      <c r="RJ543" s="414"/>
      <c r="RK543" s="414"/>
      <c r="RL543" s="414"/>
      <c r="RM543" s="414"/>
      <c r="RN543" s="414"/>
      <c r="RO543" s="413"/>
      <c r="RP543" s="413"/>
      <c r="RQ543" s="414"/>
      <c r="RR543" s="414"/>
      <c r="RS543" s="413"/>
      <c r="RT543" s="413"/>
      <c r="RU543" s="414"/>
      <c r="RV543" s="414"/>
      <c r="RW543" s="413"/>
      <c r="RX543" s="413"/>
      <c r="RY543" s="413"/>
      <c r="RZ543" s="413"/>
      <c r="SA543" s="413"/>
      <c r="SB543" s="413"/>
      <c r="SC543" s="413"/>
      <c r="SD543" s="414"/>
      <c r="SE543" s="414"/>
      <c r="SF543" s="413"/>
      <c r="SG543" s="413"/>
      <c r="SH543" s="414"/>
      <c r="SI543" s="414"/>
      <c r="SJ543" s="413"/>
      <c r="SK543" s="413"/>
      <c r="SL543" s="413"/>
      <c r="SM543" s="413"/>
      <c r="SN543" s="413"/>
      <c r="SO543" s="407"/>
      <c r="SP543" s="439"/>
      <c r="SQ543" s="413"/>
      <c r="SR543" s="413"/>
      <c r="SS543" s="413"/>
      <c r="ST543" s="413"/>
      <c r="SU543" s="413"/>
      <c r="SV543" s="413"/>
      <c r="SW543" s="413"/>
      <c r="SX543" s="412"/>
      <c r="SY543" s="412"/>
      <c r="SZ543" s="412"/>
      <c r="TA543" s="412"/>
      <c r="TB543" s="412"/>
      <c r="TC543" s="412"/>
      <c r="TD543" s="412"/>
      <c r="TE543" s="412"/>
      <c r="TF543" s="412"/>
      <c r="TG543" s="412"/>
      <c r="TH543" s="412"/>
      <c r="TI543" s="412"/>
      <c r="TJ543" s="412"/>
      <c r="TK543" s="412"/>
      <c r="TL543" s="412"/>
      <c r="TM543" s="412"/>
      <c r="TN543" s="412"/>
      <c r="TO543" s="412"/>
      <c r="TP543" s="412"/>
      <c r="TQ543" s="412"/>
      <c r="TR543" s="412"/>
      <c r="TS543" s="412"/>
      <c r="TT543" s="412"/>
      <c r="TU543" s="412"/>
      <c r="TV543" s="412"/>
      <c r="TW543" s="412"/>
      <c r="TX543" s="412"/>
      <c r="TY543" s="412"/>
      <c r="TZ543" s="412"/>
      <c r="UA543" s="412"/>
      <c r="UB543" s="412"/>
      <c r="UC543" s="412"/>
      <c r="UD543" s="412"/>
      <c r="UE543" s="412"/>
      <c r="UF543" s="412"/>
      <c r="UG543" s="412"/>
      <c r="UH543" s="412"/>
      <c r="UI543" s="412"/>
      <c r="UJ543" s="412"/>
      <c r="UK543" s="412"/>
      <c r="UL543" s="412"/>
      <c r="UM543" s="412"/>
      <c r="UN543" s="412"/>
      <c r="UO543" s="412"/>
      <c r="UP543" s="413"/>
      <c r="UQ543" s="413"/>
      <c r="UR543" s="413"/>
      <c r="US543" s="413"/>
      <c r="UT543" s="413"/>
      <c r="UU543" s="413"/>
      <c r="UV543" s="413"/>
      <c r="UW543" s="413"/>
      <c r="UX543" s="413"/>
      <c r="UY543" s="413"/>
      <c r="UZ543" s="413"/>
      <c r="VA543" s="413"/>
      <c r="VB543" s="413"/>
      <c r="VC543" s="413"/>
      <c r="VD543" s="413"/>
      <c r="VE543" s="413"/>
      <c r="VF543" s="413"/>
      <c r="VG543" s="413"/>
      <c r="VH543" s="413"/>
      <c r="VI543" s="413"/>
      <c r="VJ543" s="413"/>
      <c r="VK543" s="413"/>
      <c r="VL543" s="413"/>
      <c r="VM543" s="413"/>
      <c r="VN543" s="414"/>
      <c r="VO543" s="414"/>
      <c r="VP543" s="414"/>
      <c r="VQ543" s="414"/>
      <c r="VR543" s="414"/>
      <c r="VS543" s="413"/>
      <c r="VT543" s="413"/>
      <c r="VU543" s="414"/>
      <c r="VV543" s="414"/>
      <c r="VW543" s="413"/>
      <c r="VX543" s="413"/>
      <c r="VY543" s="414"/>
      <c r="VZ543" s="414"/>
      <c r="WA543" s="413"/>
      <c r="WB543" s="413"/>
      <c r="WC543" s="413"/>
      <c r="WD543" s="413"/>
      <c r="WE543" s="413"/>
      <c r="WF543" s="413"/>
      <c r="WG543" s="413"/>
      <c r="WH543" s="414"/>
      <c r="WI543" s="414"/>
      <c r="WJ543" s="413"/>
      <c r="WK543" s="413"/>
      <c r="WL543" s="414"/>
      <c r="WM543" s="414"/>
      <c r="WN543" s="413"/>
      <c r="WO543" s="413"/>
      <c r="WP543" s="413"/>
      <c r="WQ543" s="413"/>
      <c r="WR543" s="413"/>
      <c r="WS543" s="407"/>
      <c r="WT543" s="439"/>
      <c r="WU543" s="413"/>
      <c r="WV543" s="413"/>
      <c r="WW543" s="413"/>
      <c r="WX543" s="413"/>
      <c r="WY543" s="413"/>
      <c r="WZ543" s="413"/>
      <c r="XA543" s="413"/>
      <c r="XB543" s="412"/>
      <c r="XC543" s="412"/>
      <c r="XD543" s="412"/>
      <c r="XE543" s="412"/>
      <c r="XF543" s="412"/>
      <c r="XG543" s="412"/>
      <c r="XH543" s="412"/>
      <c r="XI543" s="412"/>
      <c r="XJ543" s="412"/>
      <c r="XK543" s="412"/>
      <c r="XL543" s="412"/>
      <c r="XM543" s="412"/>
      <c r="XN543" s="412"/>
      <c r="XO543" s="412"/>
      <c r="XP543" s="412"/>
      <c r="XQ543" s="412"/>
      <c r="XR543" s="412"/>
      <c r="XS543" s="412"/>
      <c r="XT543" s="412"/>
      <c r="XU543" s="412"/>
      <c r="XV543" s="412"/>
      <c r="XW543" s="412"/>
      <c r="XX543" s="412"/>
      <c r="XY543" s="412"/>
      <c r="XZ543" s="412"/>
      <c r="YA543" s="412"/>
      <c r="YB543" s="412"/>
      <c r="YC543" s="412"/>
      <c r="YD543" s="412"/>
      <c r="YE543" s="412"/>
      <c r="YF543" s="412"/>
      <c r="YG543" s="412"/>
      <c r="YH543" s="412"/>
      <c r="YI543" s="412"/>
      <c r="YJ543" s="412"/>
      <c r="YK543" s="412"/>
      <c r="YL543" s="412"/>
      <c r="YM543" s="412"/>
      <c r="YN543" s="412"/>
      <c r="YO543" s="412"/>
      <c r="YP543" s="412"/>
      <c r="YQ543" s="412"/>
      <c r="YR543" s="412"/>
      <c r="YS543" s="412"/>
      <c r="YT543" s="413"/>
      <c r="YU543" s="413"/>
      <c r="YV543" s="413"/>
      <c r="YW543" s="413"/>
      <c r="YX543" s="413"/>
      <c r="YY543" s="413"/>
      <c r="YZ543" s="413"/>
      <c r="ZA543" s="413"/>
      <c r="ZB543" s="413"/>
      <c r="ZC543" s="413"/>
      <c r="ZD543" s="413"/>
      <c r="ZE543" s="413"/>
      <c r="ZF543" s="413"/>
      <c r="ZG543" s="413"/>
      <c r="ZH543" s="413"/>
      <c r="ZI543" s="413"/>
      <c r="ZJ543" s="413"/>
      <c r="ZK543" s="413"/>
      <c r="ZL543" s="413"/>
      <c r="ZM543" s="413"/>
      <c r="ZN543" s="413"/>
      <c r="ZO543" s="413"/>
      <c r="ZP543" s="413"/>
      <c r="ZQ543" s="413"/>
      <c r="ZR543" s="414"/>
      <c r="ZS543" s="414"/>
      <c r="ZT543" s="414"/>
      <c r="ZU543" s="414"/>
      <c r="ZV543" s="414"/>
      <c r="ZW543" s="413"/>
      <c r="ZX543" s="413"/>
      <c r="ZY543" s="414"/>
      <c r="ZZ543" s="414"/>
      <c r="AAA543" s="413"/>
      <c r="AAB543" s="413"/>
      <c r="AAC543" s="414"/>
      <c r="AAD543" s="414"/>
      <c r="AAE543" s="413"/>
      <c r="AAF543" s="413"/>
      <c r="AAG543" s="413"/>
      <c r="AAH543" s="413"/>
      <c r="AAI543" s="413"/>
      <c r="AAJ543" s="413"/>
      <c r="AAK543" s="413"/>
      <c r="AAL543" s="414"/>
      <c r="AAM543" s="414"/>
      <c r="AAN543" s="413"/>
      <c r="AAO543" s="413"/>
      <c r="AAP543" s="414"/>
      <c r="AAQ543" s="414"/>
      <c r="AAR543" s="413"/>
      <c r="AAS543" s="413"/>
      <c r="AAT543" s="413"/>
      <c r="AAU543" s="413"/>
      <c r="AAV543" s="413"/>
      <c r="AAW543" s="407"/>
      <c r="AAX543" s="439"/>
      <c r="AAY543" s="413"/>
      <c r="AAZ543" s="413"/>
      <c r="ABA543" s="413"/>
      <c r="ABB543" s="413"/>
      <c r="ABC543" s="413"/>
      <c r="ABD543" s="413"/>
      <c r="ABE543" s="413"/>
      <c r="ABF543" s="412"/>
      <c r="ABG543" s="412"/>
      <c r="ABH543" s="412"/>
      <c r="ABI543" s="412"/>
      <c r="ABJ543" s="412"/>
      <c r="ABK543" s="412"/>
      <c r="ABL543" s="412"/>
      <c r="ABM543" s="412"/>
      <c r="ABN543" s="412"/>
      <c r="ABO543" s="412"/>
      <c r="ABP543" s="412"/>
      <c r="ABQ543" s="412"/>
      <c r="ABR543" s="412"/>
      <c r="ABS543" s="412"/>
      <c r="ABT543" s="412"/>
      <c r="ABU543" s="412"/>
      <c r="ABV543" s="412"/>
      <c r="ABW543" s="412"/>
      <c r="ABX543" s="412"/>
      <c r="ABY543" s="412"/>
      <c r="ABZ543" s="412"/>
      <c r="ACA543" s="412"/>
      <c r="ACB543" s="412"/>
      <c r="ACC543" s="412"/>
      <c r="ACD543" s="412"/>
      <c r="ACE543" s="412"/>
      <c r="ACF543" s="412"/>
      <c r="ACG543" s="412"/>
      <c r="ACH543" s="412"/>
      <c r="ACI543" s="412"/>
      <c r="ACJ543" s="412"/>
      <c r="ACK543" s="412"/>
      <c r="ACL543" s="412"/>
      <c r="ACM543" s="412"/>
      <c r="ACN543" s="412"/>
      <c r="ACO543" s="412"/>
      <c r="ACP543" s="412"/>
      <c r="ACQ543" s="412"/>
      <c r="ACR543" s="412"/>
      <c r="ACS543" s="412"/>
      <c r="ACT543" s="412"/>
      <c r="ACU543" s="412"/>
      <c r="ACV543" s="412"/>
      <c r="ACW543" s="412"/>
      <c r="ACX543" s="413"/>
      <c r="ACY543" s="413"/>
      <c r="ACZ543" s="413"/>
      <c r="ADA543" s="413"/>
      <c r="ADB543" s="413"/>
      <c r="ADC543" s="413"/>
      <c r="ADD543" s="413"/>
      <c r="ADE543" s="413"/>
      <c r="ADF543" s="413"/>
      <c r="ADG543" s="413"/>
      <c r="ADH543" s="413"/>
      <c r="ADI543" s="413"/>
      <c r="ADJ543" s="413"/>
      <c r="ADK543" s="413"/>
      <c r="ADL543" s="413"/>
      <c r="ADM543" s="413"/>
      <c r="ADN543" s="413"/>
      <c r="ADO543" s="413"/>
      <c r="ADP543" s="413"/>
      <c r="ADQ543" s="413"/>
      <c r="ADR543" s="413"/>
      <c r="ADS543" s="413"/>
      <c r="ADT543" s="413"/>
      <c r="ADU543" s="413"/>
      <c r="ADV543" s="414"/>
      <c r="ADW543" s="414"/>
      <c r="ADX543" s="414"/>
      <c r="ADY543" s="414"/>
      <c r="ADZ543" s="414"/>
      <c r="AEA543" s="413"/>
      <c r="AEB543" s="413"/>
      <c r="AEC543" s="414"/>
      <c r="AED543" s="414"/>
      <c r="AEE543" s="413"/>
      <c r="AEF543" s="413"/>
      <c r="AEG543" s="414"/>
      <c r="AEH543" s="414"/>
      <c r="AEI543" s="413"/>
      <c r="AEJ543" s="413"/>
      <c r="AEK543" s="413"/>
      <c r="AEL543" s="413"/>
      <c r="AEM543" s="413"/>
      <c r="AEN543" s="413"/>
      <c r="AEO543" s="413"/>
      <c r="AEP543" s="414"/>
      <c r="AEQ543" s="414"/>
      <c r="AER543" s="413"/>
      <c r="AES543" s="413"/>
      <c r="AET543" s="414"/>
      <c r="AEU543" s="414"/>
      <c r="AEV543" s="413"/>
      <c r="AEW543" s="413"/>
      <c r="AEX543" s="413"/>
      <c r="AEY543" s="413"/>
      <c r="AEZ543" s="413"/>
      <c r="AFA543" s="407"/>
      <c r="AFB543" s="439"/>
      <c r="AFC543" s="413"/>
      <c r="AFD543" s="413"/>
      <c r="AFE543" s="413"/>
      <c r="AFF543" s="413"/>
      <c r="AFG543" s="413"/>
      <c r="AFH543" s="413"/>
      <c r="AFI543" s="413"/>
      <c r="AFJ543" s="412"/>
      <c r="AFK543" s="412"/>
      <c r="AFL543" s="412"/>
      <c r="AFM543" s="412"/>
      <c r="AFN543" s="412"/>
      <c r="AFO543" s="412"/>
      <c r="AFP543" s="412"/>
      <c r="AFQ543" s="412"/>
      <c r="AFR543" s="412"/>
      <c r="AFS543" s="412"/>
      <c r="AFT543" s="412"/>
      <c r="AFU543" s="412"/>
      <c r="AFV543" s="412"/>
      <c r="AFW543" s="412"/>
      <c r="AFX543" s="412"/>
      <c r="AFY543" s="412"/>
      <c r="AFZ543" s="412"/>
      <c r="AGA543" s="412"/>
      <c r="AGB543" s="412"/>
      <c r="AGC543" s="412"/>
      <c r="AGD543" s="412"/>
      <c r="AGE543" s="412"/>
      <c r="AGF543" s="412"/>
      <c r="AGG543" s="412"/>
      <c r="AGH543" s="412"/>
      <c r="AGI543" s="412"/>
      <c r="AGJ543" s="412"/>
      <c r="AGK543" s="412"/>
      <c r="AGL543" s="412"/>
      <c r="AGM543" s="412"/>
      <c r="AGN543" s="412"/>
      <c r="AGO543" s="412"/>
      <c r="AGP543" s="412"/>
      <c r="AGQ543" s="412"/>
      <c r="AGR543" s="412"/>
      <c r="AGS543" s="412"/>
      <c r="AGT543" s="412"/>
      <c r="AGU543" s="412"/>
      <c r="AGV543" s="412"/>
      <c r="AGW543" s="412"/>
      <c r="AGX543" s="412"/>
      <c r="AGY543" s="412"/>
      <c r="AGZ543" s="412"/>
      <c r="AHA543" s="412"/>
      <c r="AHB543" s="413"/>
      <c r="AHC543" s="413"/>
      <c r="AHD543" s="413"/>
      <c r="AHE543" s="413"/>
      <c r="AHF543" s="413"/>
      <c r="AHG543" s="413"/>
      <c r="AHH543" s="413"/>
      <c r="AHI543" s="413"/>
      <c r="AHJ543" s="413"/>
      <c r="AHK543" s="413"/>
      <c r="AHL543" s="413"/>
      <c r="AHM543" s="413"/>
      <c r="AHN543" s="413"/>
      <c r="AHO543" s="413"/>
      <c r="AHP543" s="413"/>
      <c r="AHQ543" s="413"/>
      <c r="AHR543" s="413"/>
      <c r="AHS543" s="413"/>
      <c r="AHT543" s="413"/>
      <c r="AHU543" s="413"/>
      <c r="AHV543" s="413"/>
      <c r="AHW543" s="413"/>
      <c r="AHX543" s="413"/>
      <c r="AHY543" s="413"/>
      <c r="AHZ543" s="414"/>
      <c r="AIA543" s="414"/>
      <c r="AIB543" s="414"/>
      <c r="AIC543" s="414"/>
      <c r="AID543" s="414"/>
      <c r="AIE543" s="413"/>
      <c r="AIF543" s="413"/>
      <c r="AIG543" s="414"/>
      <c r="AIH543" s="414"/>
      <c r="AII543" s="413"/>
      <c r="AIJ543" s="413"/>
      <c r="AIK543" s="414"/>
      <c r="AIL543" s="414"/>
      <c r="AIM543" s="413"/>
      <c r="AIN543" s="413"/>
      <c r="AIO543" s="413"/>
      <c r="AIP543" s="413"/>
      <c r="AIQ543" s="413"/>
      <c r="AIR543" s="413"/>
      <c r="AIS543" s="413"/>
      <c r="AIT543" s="414"/>
      <c r="AIU543" s="414"/>
      <c r="AIV543" s="413"/>
      <c r="AIW543" s="413"/>
      <c r="AIX543" s="414"/>
      <c r="AIY543" s="414"/>
      <c r="AIZ543" s="413"/>
      <c r="AJA543" s="413"/>
      <c r="AJB543" s="413"/>
      <c r="AJC543" s="413"/>
      <c r="AJD543" s="413"/>
      <c r="AJE543" s="407"/>
      <c r="AJF543" s="439"/>
      <c r="AJG543" s="413"/>
      <c r="AJH543" s="413"/>
      <c r="AJI543" s="413"/>
      <c r="AJJ543" s="413"/>
      <c r="AJK543" s="413"/>
      <c r="AJL543" s="413"/>
      <c r="AJM543" s="413"/>
      <c r="AJN543" s="412"/>
      <c r="AJO543" s="412"/>
      <c r="AJP543" s="412"/>
      <c r="AJQ543" s="412"/>
      <c r="AJR543" s="412"/>
      <c r="AJS543" s="412"/>
      <c r="AJT543" s="412"/>
      <c r="AJU543" s="412"/>
      <c r="AJV543" s="412"/>
      <c r="AJW543" s="412"/>
      <c r="AJX543" s="412"/>
      <c r="AJY543" s="412"/>
      <c r="AJZ543" s="412"/>
      <c r="AKA543" s="412"/>
      <c r="AKB543" s="412"/>
      <c r="AKC543" s="412"/>
      <c r="AKD543" s="412"/>
      <c r="AKE543" s="412"/>
      <c r="AKF543" s="412"/>
      <c r="AKG543" s="412"/>
      <c r="AKH543" s="412"/>
      <c r="AKI543" s="412"/>
      <c r="AKJ543" s="412"/>
      <c r="AKK543" s="412"/>
      <c r="AKL543" s="412"/>
      <c r="AKM543" s="412"/>
      <c r="AKN543" s="412"/>
      <c r="AKO543" s="412"/>
      <c r="AKP543" s="412"/>
      <c r="AKQ543" s="412"/>
      <c r="AKR543" s="412"/>
      <c r="AKS543" s="412"/>
      <c r="AKT543" s="412"/>
      <c r="AKU543" s="412"/>
      <c r="AKV543" s="412"/>
      <c r="AKW543" s="412"/>
      <c r="AKX543" s="412"/>
      <c r="AKY543" s="412"/>
      <c r="AKZ543" s="412"/>
      <c r="ALA543" s="412"/>
      <c r="ALB543" s="412"/>
      <c r="ALC543" s="412"/>
      <c r="ALD543" s="412"/>
      <c r="ALE543" s="412"/>
      <c r="ALF543" s="413"/>
      <c r="ALG543" s="413"/>
      <c r="ALH543" s="413"/>
      <c r="ALI543" s="413"/>
      <c r="ALJ543" s="413"/>
      <c r="ALK543" s="413"/>
      <c r="ALL543" s="413"/>
      <c r="ALM543" s="413"/>
      <c r="ALN543" s="413"/>
      <c r="ALO543" s="413"/>
      <c r="ALP543" s="413"/>
      <c r="ALQ543" s="413"/>
      <c r="ALR543" s="413"/>
      <c r="ALS543" s="413"/>
      <c r="ALT543" s="413"/>
      <c r="ALU543" s="413"/>
      <c r="ALV543" s="413"/>
      <c r="ALW543" s="413"/>
      <c r="ALX543" s="413"/>
      <c r="ALY543" s="413"/>
      <c r="ALZ543" s="413"/>
      <c r="AMA543" s="413"/>
      <c r="AMB543" s="413"/>
      <c r="AMC543" s="413"/>
      <c r="AMD543" s="414"/>
      <c r="AME543" s="414"/>
      <c r="AMF543" s="414"/>
      <c r="AMG543" s="414"/>
      <c r="AMH543" s="414"/>
      <c r="AMI543" s="413"/>
      <c r="AMJ543" s="413"/>
      <c r="AMK543" s="414"/>
      <c r="AML543" s="414"/>
      <c r="AMM543" s="413"/>
      <c r="AMN543" s="413"/>
      <c r="AMO543" s="414"/>
      <c r="AMP543" s="414"/>
      <c r="AMQ543" s="413"/>
      <c r="AMR543" s="413"/>
      <c r="AMS543" s="413"/>
      <c r="AMT543" s="413"/>
      <c r="AMU543" s="413"/>
      <c r="AMV543" s="413"/>
      <c r="AMW543" s="413"/>
      <c r="AMX543" s="414"/>
      <c r="AMY543" s="414"/>
      <c r="AMZ543" s="413"/>
      <c r="ANA543" s="413"/>
      <c r="ANB543" s="414"/>
      <c r="ANC543" s="414"/>
      <c r="AND543" s="413"/>
      <c r="ANE543" s="413"/>
      <c r="ANF543" s="413"/>
      <c r="ANG543" s="413"/>
      <c r="ANH543" s="413"/>
      <c r="ANI543" s="407"/>
      <c r="ANJ543" s="439"/>
      <c r="ANK543" s="413"/>
      <c r="ANL543" s="413"/>
      <c r="ANM543" s="413"/>
      <c r="ANN543" s="413"/>
      <c r="ANO543" s="413"/>
      <c r="ANP543" s="413"/>
      <c r="ANQ543" s="413"/>
      <c r="ANR543" s="412"/>
      <c r="ANS543" s="412"/>
      <c r="ANT543" s="412"/>
      <c r="ANU543" s="412"/>
      <c r="ANV543" s="412"/>
      <c r="ANW543" s="412"/>
      <c r="ANX543" s="412"/>
      <c r="ANY543" s="412"/>
      <c r="ANZ543" s="412"/>
      <c r="AOA543" s="412"/>
      <c r="AOB543" s="412"/>
      <c r="AOC543" s="412"/>
      <c r="AOD543" s="412"/>
      <c r="AOE543" s="412"/>
      <c r="AOF543" s="412"/>
      <c r="AOG543" s="412"/>
      <c r="AOH543" s="412"/>
      <c r="AOI543" s="412"/>
      <c r="AOJ543" s="412"/>
      <c r="AOK543" s="412"/>
      <c r="AOL543" s="412"/>
      <c r="AOM543" s="412"/>
      <c r="AON543" s="412"/>
      <c r="AOO543" s="412"/>
      <c r="AOP543" s="412"/>
      <c r="AOQ543" s="412"/>
      <c r="AOR543" s="412"/>
      <c r="AOS543" s="412"/>
      <c r="AOT543" s="412"/>
      <c r="AOU543" s="412"/>
      <c r="AOV543" s="412"/>
      <c r="AOW543" s="412"/>
      <c r="AOX543" s="412"/>
      <c r="AOY543" s="412"/>
      <c r="AOZ543" s="412"/>
      <c r="APA543" s="412"/>
      <c r="APB543" s="412"/>
      <c r="APC543" s="412"/>
      <c r="APD543" s="412"/>
      <c r="APE543" s="412"/>
      <c r="APF543" s="412"/>
      <c r="APG543" s="412"/>
      <c r="APH543" s="412"/>
      <c r="API543" s="412"/>
      <c r="APJ543" s="413"/>
      <c r="APK543" s="413"/>
      <c r="APL543" s="413"/>
      <c r="APM543" s="413"/>
      <c r="APN543" s="413"/>
      <c r="APO543" s="413"/>
      <c r="APP543" s="413"/>
      <c r="APQ543" s="413"/>
      <c r="APR543" s="413"/>
      <c r="APS543" s="413"/>
      <c r="APT543" s="413"/>
      <c r="APU543" s="413"/>
      <c r="APV543" s="413"/>
      <c r="APW543" s="413"/>
      <c r="APX543" s="413"/>
      <c r="APY543" s="413"/>
      <c r="APZ543" s="413"/>
      <c r="AQA543" s="413"/>
      <c r="AQB543" s="413"/>
      <c r="AQC543" s="413"/>
      <c r="AQD543" s="413"/>
      <c r="AQE543" s="413"/>
      <c r="AQF543" s="413"/>
      <c r="AQG543" s="413"/>
      <c r="AQH543" s="414"/>
      <c r="AQI543" s="414"/>
      <c r="AQJ543" s="414"/>
      <c r="AQK543" s="414"/>
      <c r="AQL543" s="414"/>
      <c r="AQM543" s="413"/>
      <c r="AQN543" s="413"/>
      <c r="AQO543" s="414"/>
      <c r="AQP543" s="414"/>
      <c r="AQQ543" s="413"/>
      <c r="AQR543" s="413"/>
      <c r="AQS543" s="414"/>
      <c r="AQT543" s="414"/>
      <c r="AQU543" s="413"/>
      <c r="AQV543" s="413"/>
      <c r="AQW543" s="413"/>
      <c r="AQX543" s="413"/>
      <c r="AQY543" s="413"/>
      <c r="AQZ543" s="413"/>
      <c r="ARA543" s="413"/>
      <c r="ARB543" s="414"/>
      <c r="ARC543" s="414"/>
      <c r="ARD543" s="413"/>
      <c r="ARE543" s="413"/>
      <c r="ARF543" s="414"/>
      <c r="ARG543" s="414"/>
      <c r="ARH543" s="413"/>
      <c r="ARI543" s="413"/>
      <c r="ARJ543" s="413"/>
      <c r="ARK543" s="413"/>
      <c r="ARL543" s="413"/>
      <c r="ARM543" s="407"/>
      <c r="ARN543" s="439"/>
      <c r="ARO543" s="413"/>
      <c r="ARP543" s="413"/>
      <c r="ARQ543" s="413"/>
      <c r="ARR543" s="413"/>
      <c r="ARS543" s="413"/>
      <c r="ART543" s="413"/>
      <c r="ARU543" s="413"/>
      <c r="ARV543" s="412"/>
      <c r="ARW543" s="412"/>
      <c r="ARX543" s="412"/>
      <c r="ARY543" s="412"/>
      <c r="ARZ543" s="412"/>
      <c r="ASA543" s="412"/>
      <c r="ASB543" s="412"/>
      <c r="ASC543" s="412"/>
      <c r="ASD543" s="412"/>
      <c r="ASE543" s="412"/>
      <c r="ASF543" s="412"/>
      <c r="ASG543" s="412"/>
      <c r="ASH543" s="412"/>
      <c r="ASI543" s="412"/>
      <c r="ASJ543" s="412"/>
      <c r="ASK543" s="412"/>
      <c r="ASL543" s="412"/>
      <c r="ASM543" s="412"/>
      <c r="ASN543" s="412"/>
      <c r="ASO543" s="412"/>
      <c r="ASP543" s="412"/>
      <c r="ASQ543" s="412"/>
      <c r="ASR543" s="412"/>
      <c r="ASS543" s="412"/>
      <c r="AST543" s="412"/>
      <c r="ASU543" s="412"/>
      <c r="ASV543" s="412"/>
      <c r="ASW543" s="412"/>
      <c r="ASX543" s="412"/>
      <c r="ASY543" s="412"/>
      <c r="ASZ543" s="412"/>
      <c r="ATA543" s="412"/>
      <c r="ATB543" s="412"/>
      <c r="ATC543" s="412"/>
      <c r="ATD543" s="412"/>
      <c r="ATE543" s="412"/>
      <c r="ATF543" s="412"/>
      <c r="ATG543" s="412"/>
      <c r="ATH543" s="412"/>
      <c r="ATI543" s="412"/>
      <c r="ATJ543" s="412"/>
      <c r="ATK543" s="412"/>
      <c r="ATL543" s="412"/>
      <c r="ATM543" s="412"/>
      <c r="ATN543" s="413"/>
      <c r="ATO543" s="413"/>
      <c r="ATP543" s="413"/>
      <c r="ATQ543" s="413"/>
      <c r="ATR543" s="413"/>
      <c r="ATS543" s="413"/>
      <c r="ATT543" s="413"/>
      <c r="ATU543" s="413"/>
      <c r="ATV543" s="413"/>
      <c r="ATW543" s="413"/>
      <c r="ATX543" s="413"/>
      <c r="ATY543" s="413"/>
      <c r="ATZ543" s="413"/>
      <c r="AUA543" s="413"/>
      <c r="AUB543" s="413"/>
      <c r="AUC543" s="413"/>
      <c r="AUD543" s="413"/>
      <c r="AUE543" s="413"/>
      <c r="AUF543" s="413"/>
      <c r="AUG543" s="413"/>
      <c r="AUH543" s="413"/>
      <c r="AUI543" s="413"/>
      <c r="AUJ543" s="413"/>
      <c r="AUK543" s="413"/>
      <c r="AUL543" s="414"/>
      <c r="AUM543" s="414"/>
      <c r="AUN543" s="414"/>
      <c r="AUO543" s="414"/>
      <c r="AUP543" s="414"/>
      <c r="AUQ543" s="413"/>
      <c r="AUR543" s="413"/>
      <c r="AUS543" s="414"/>
      <c r="AUT543" s="414"/>
      <c r="AUU543" s="413"/>
      <c r="AUV543" s="413"/>
      <c r="AUW543" s="414"/>
      <c r="AUX543" s="414"/>
      <c r="AUY543" s="413"/>
      <c r="AUZ543" s="413"/>
      <c r="AVA543" s="413"/>
      <c r="AVB543" s="413"/>
      <c r="AVC543" s="413"/>
      <c r="AVD543" s="413"/>
      <c r="AVE543" s="413"/>
      <c r="AVF543" s="414"/>
      <c r="AVG543" s="414"/>
      <c r="AVH543" s="413"/>
      <c r="AVI543" s="413"/>
      <c r="AVJ543" s="414"/>
      <c r="AVK543" s="414"/>
      <c r="AVL543" s="413"/>
      <c r="AVM543" s="413"/>
      <c r="AVN543" s="413"/>
      <c r="AVO543" s="413"/>
      <c r="AVP543" s="413"/>
      <c r="AVQ543" s="407"/>
      <c r="AVR543" s="439"/>
      <c r="AVS543" s="413"/>
      <c r="AVT543" s="413"/>
      <c r="AVU543" s="413"/>
      <c r="AVV543" s="413"/>
      <c r="AVW543" s="413"/>
      <c r="AVX543" s="413"/>
      <c r="AVY543" s="413"/>
      <c r="AVZ543" s="412"/>
      <c r="AWA543" s="412"/>
      <c r="AWB543" s="412"/>
      <c r="AWC543" s="412"/>
      <c r="AWD543" s="412"/>
      <c r="AWE543" s="412"/>
      <c r="AWF543" s="412"/>
      <c r="AWG543" s="412"/>
      <c r="AWH543" s="412"/>
      <c r="AWI543" s="412"/>
      <c r="AWJ543" s="412"/>
      <c r="AWK543" s="412"/>
      <c r="AWL543" s="412"/>
      <c r="AWM543" s="412"/>
      <c r="AWN543" s="412"/>
      <c r="AWO543" s="412"/>
      <c r="AWP543" s="412"/>
      <c r="AWQ543" s="412"/>
      <c r="AWR543" s="412"/>
      <c r="AWS543" s="412"/>
      <c r="AWT543" s="412"/>
      <c r="AWU543" s="412"/>
      <c r="AWV543" s="412"/>
      <c r="AWW543" s="412"/>
      <c r="AWX543" s="412"/>
      <c r="AWY543" s="412"/>
      <c r="AWZ543" s="412"/>
      <c r="AXA543" s="412"/>
      <c r="AXB543" s="412"/>
      <c r="AXC543" s="412"/>
      <c r="AXD543" s="412"/>
      <c r="AXE543" s="412"/>
      <c r="AXF543" s="412"/>
      <c r="AXG543" s="412"/>
      <c r="AXH543" s="412"/>
      <c r="AXI543" s="412"/>
      <c r="AXJ543" s="412"/>
      <c r="AXK543" s="412"/>
      <c r="AXL543" s="412"/>
      <c r="AXM543" s="412"/>
      <c r="AXN543" s="412"/>
      <c r="AXO543" s="412"/>
      <c r="AXP543" s="412"/>
      <c r="AXQ543" s="412"/>
      <c r="AXR543" s="413"/>
      <c r="AXS543" s="413"/>
      <c r="AXT543" s="413"/>
      <c r="AXU543" s="413"/>
      <c r="AXV543" s="413"/>
      <c r="AXW543" s="413"/>
      <c r="AXX543" s="413"/>
      <c r="AXY543" s="413"/>
      <c r="AXZ543" s="413"/>
      <c r="AYA543" s="413"/>
      <c r="AYB543" s="413"/>
      <c r="AYC543" s="413"/>
      <c r="AYD543" s="413"/>
      <c r="AYE543" s="413"/>
      <c r="AYF543" s="413"/>
      <c r="AYG543" s="413"/>
      <c r="AYH543" s="413"/>
      <c r="AYI543" s="413"/>
      <c r="AYJ543" s="413"/>
      <c r="AYK543" s="413"/>
      <c r="AYL543" s="413"/>
      <c r="AYM543" s="413"/>
      <c r="AYN543" s="413"/>
      <c r="AYO543" s="413"/>
      <c r="AYP543" s="414"/>
      <c r="AYQ543" s="414"/>
      <c r="AYR543" s="414"/>
      <c r="AYS543" s="414"/>
      <c r="AYT543" s="414"/>
      <c r="AYU543" s="413"/>
      <c r="AYV543" s="413"/>
      <c r="AYW543" s="414"/>
      <c r="AYX543" s="414"/>
      <c r="AYY543" s="413"/>
      <c r="AYZ543" s="413"/>
      <c r="AZA543" s="414"/>
      <c r="AZB543" s="414"/>
      <c r="AZC543" s="413"/>
      <c r="AZD543" s="413"/>
      <c r="AZE543" s="413"/>
      <c r="AZF543" s="413"/>
      <c r="AZG543" s="413"/>
      <c r="AZH543" s="413"/>
      <c r="AZI543" s="413"/>
      <c r="AZJ543" s="414"/>
      <c r="AZK543" s="414"/>
      <c r="AZL543" s="413"/>
      <c r="AZM543" s="413"/>
      <c r="AZN543" s="414"/>
      <c r="AZO543" s="414"/>
      <c r="AZP543" s="413"/>
      <c r="AZQ543" s="413"/>
      <c r="AZR543" s="413"/>
      <c r="AZS543" s="413"/>
      <c r="AZT543" s="413"/>
      <c r="AZU543" s="407"/>
      <c r="AZV543" s="439"/>
      <c r="AZW543" s="413"/>
      <c r="AZX543" s="413"/>
      <c r="AZY543" s="413"/>
      <c r="AZZ543" s="413"/>
      <c r="BAA543" s="413"/>
      <c r="BAB543" s="413"/>
      <c r="BAC543" s="413"/>
      <c r="BAD543" s="412"/>
      <c r="BAE543" s="412"/>
      <c r="BAF543" s="412"/>
      <c r="BAG543" s="412"/>
      <c r="BAH543" s="412"/>
      <c r="BAI543" s="412"/>
      <c r="BAJ543" s="412"/>
      <c r="BAK543" s="412"/>
      <c r="BAL543" s="412"/>
      <c r="BAM543" s="412"/>
      <c r="BAN543" s="412"/>
      <c r="BAO543" s="412"/>
      <c r="BAP543" s="412"/>
      <c r="BAQ543" s="412"/>
      <c r="BAR543" s="412"/>
      <c r="BAS543" s="412"/>
      <c r="BAT543" s="412"/>
      <c r="BAU543" s="412"/>
      <c r="BAV543" s="412"/>
      <c r="BAW543" s="412"/>
      <c r="BAX543" s="412"/>
      <c r="BAY543" s="412"/>
      <c r="BAZ543" s="412"/>
      <c r="BBA543" s="412"/>
      <c r="BBB543" s="412"/>
      <c r="BBC543" s="412"/>
      <c r="BBD543" s="412"/>
      <c r="BBE543" s="412"/>
      <c r="BBF543" s="412"/>
      <c r="BBG543" s="412"/>
      <c r="BBH543" s="412"/>
      <c r="BBI543" s="412"/>
      <c r="BBJ543" s="412"/>
      <c r="BBK543" s="412"/>
      <c r="BBL543" s="412"/>
      <c r="BBM543" s="412"/>
      <c r="BBN543" s="412"/>
      <c r="BBO543" s="412"/>
      <c r="BBP543" s="412"/>
      <c r="BBQ543" s="412"/>
      <c r="BBR543" s="412"/>
      <c r="BBS543" s="412"/>
      <c r="BBT543" s="412"/>
      <c r="BBU543" s="412"/>
      <c r="BBV543" s="413"/>
      <c r="BBW543" s="413"/>
      <c r="BBX543" s="413"/>
      <c r="BBY543" s="413"/>
      <c r="BBZ543" s="413"/>
      <c r="BCA543" s="413"/>
      <c r="BCB543" s="413"/>
      <c r="BCC543" s="413"/>
      <c r="BCD543" s="413"/>
      <c r="BCE543" s="413"/>
      <c r="BCF543" s="413"/>
      <c r="BCG543" s="413"/>
      <c r="BCH543" s="413"/>
      <c r="BCI543" s="413"/>
      <c r="BCJ543" s="413"/>
      <c r="BCK543" s="413"/>
      <c r="BCL543" s="413"/>
      <c r="BCM543" s="413"/>
      <c r="BCN543" s="413"/>
      <c r="BCO543" s="413"/>
      <c r="BCP543" s="413"/>
      <c r="BCQ543" s="413"/>
      <c r="BCR543" s="413"/>
      <c r="BCS543" s="413"/>
      <c r="BCT543" s="414"/>
      <c r="BCU543" s="414"/>
      <c r="BCV543" s="414"/>
      <c r="BCW543" s="414"/>
      <c r="BCX543" s="414"/>
      <c r="BCY543" s="413"/>
      <c r="BCZ543" s="413"/>
      <c r="BDA543" s="414"/>
      <c r="BDB543" s="414"/>
      <c r="BDC543" s="413"/>
      <c r="BDD543" s="413"/>
      <c r="BDE543" s="414"/>
      <c r="BDF543" s="414"/>
      <c r="BDG543" s="413"/>
      <c r="BDH543" s="413"/>
      <c r="BDI543" s="413"/>
      <c r="BDJ543" s="413"/>
      <c r="BDK543" s="413"/>
      <c r="BDL543" s="413"/>
      <c r="BDM543" s="413"/>
      <c r="BDN543" s="414"/>
      <c r="BDO543" s="414"/>
      <c r="BDP543" s="413"/>
      <c r="BDQ543" s="413"/>
      <c r="BDR543" s="414"/>
      <c r="BDS543" s="414"/>
      <c r="BDT543" s="413"/>
      <c r="BDU543" s="413"/>
      <c r="BDV543" s="413"/>
      <c r="BDW543" s="413"/>
      <c r="BDX543" s="413"/>
      <c r="BDY543" s="407"/>
      <c r="BDZ543" s="439"/>
      <c r="BEA543" s="413"/>
      <c r="BEB543" s="413"/>
      <c r="BEC543" s="413"/>
      <c r="BED543" s="413"/>
      <c r="BEE543" s="413"/>
      <c r="BEF543" s="413"/>
      <c r="BEG543" s="413"/>
      <c r="BEH543" s="412"/>
      <c r="BEI543" s="412"/>
      <c r="BEJ543" s="412"/>
      <c r="BEK543" s="412"/>
      <c r="BEL543" s="412"/>
      <c r="BEM543" s="412"/>
      <c r="BEN543" s="412"/>
      <c r="BEO543" s="412"/>
      <c r="BEP543" s="412"/>
      <c r="BEQ543" s="412"/>
      <c r="BER543" s="412"/>
      <c r="BES543" s="412"/>
      <c r="BET543" s="412"/>
      <c r="BEU543" s="412"/>
      <c r="BEV543" s="412"/>
      <c r="BEW543" s="412"/>
      <c r="BEX543" s="412"/>
      <c r="BEY543" s="412"/>
      <c r="BEZ543" s="412"/>
      <c r="BFA543" s="412"/>
      <c r="BFB543" s="412"/>
      <c r="BFC543" s="412"/>
      <c r="BFD543" s="412"/>
      <c r="BFE543" s="412"/>
      <c r="BFF543" s="412"/>
      <c r="BFG543" s="412"/>
      <c r="BFH543" s="412"/>
      <c r="BFI543" s="412"/>
      <c r="BFJ543" s="412"/>
      <c r="BFK543" s="412"/>
      <c r="BFL543" s="412"/>
      <c r="BFM543" s="412"/>
      <c r="BFN543" s="412"/>
      <c r="BFO543" s="412"/>
      <c r="BFP543" s="412"/>
      <c r="BFQ543" s="412"/>
      <c r="BFR543" s="412"/>
      <c r="BFS543" s="412"/>
      <c r="BFT543" s="412"/>
      <c r="BFU543" s="412"/>
      <c r="BFV543" s="412"/>
      <c r="BFW543" s="412"/>
      <c r="BFX543" s="412"/>
      <c r="BFY543" s="412"/>
      <c r="BFZ543" s="413"/>
      <c r="BGA543" s="413"/>
      <c r="BGB543" s="413"/>
      <c r="BGC543" s="413"/>
      <c r="BGD543" s="413"/>
      <c r="BGE543" s="413"/>
      <c r="BGF543" s="413"/>
      <c r="BGG543" s="413"/>
      <c r="BGH543" s="413"/>
      <c r="BGI543" s="413"/>
      <c r="BGJ543" s="413"/>
      <c r="BGK543" s="413"/>
      <c r="BGL543" s="413"/>
      <c r="BGM543" s="413"/>
      <c r="BGN543" s="413"/>
      <c r="BGO543" s="413"/>
      <c r="BGP543" s="413"/>
      <c r="BGQ543" s="413"/>
      <c r="BGR543" s="413"/>
      <c r="BGS543" s="413"/>
      <c r="BGT543" s="413"/>
      <c r="BGU543" s="413"/>
      <c r="BGV543" s="413"/>
      <c r="BGW543" s="413"/>
      <c r="BGX543" s="414"/>
      <c r="BGY543" s="414"/>
      <c r="BGZ543" s="414"/>
      <c r="BHA543" s="414"/>
      <c r="BHB543" s="414"/>
      <c r="BHC543" s="413"/>
      <c r="BHD543" s="413"/>
      <c r="BHE543" s="414"/>
      <c r="BHF543" s="414"/>
      <c r="BHG543" s="413"/>
      <c r="BHH543" s="413"/>
      <c r="BHI543" s="414"/>
      <c r="BHJ543" s="414"/>
      <c r="BHK543" s="413"/>
      <c r="BHL543" s="413"/>
      <c r="BHM543" s="413"/>
      <c r="BHN543" s="413"/>
      <c r="BHO543" s="413"/>
      <c r="BHP543" s="413"/>
      <c r="BHQ543" s="413"/>
      <c r="BHR543" s="414"/>
      <c r="BHS543" s="414"/>
      <c r="BHT543" s="413"/>
      <c r="BHU543" s="413"/>
      <c r="BHV543" s="414"/>
      <c r="BHW543" s="414"/>
      <c r="BHX543" s="413"/>
      <c r="BHY543" s="413"/>
      <c r="BHZ543" s="413"/>
      <c r="BIA543" s="413"/>
      <c r="BIB543" s="413"/>
      <c r="BIC543" s="407"/>
      <c r="BID543" s="439"/>
      <c r="BIE543" s="413"/>
      <c r="BIF543" s="413"/>
      <c r="BIG543" s="413"/>
      <c r="BIH543" s="413"/>
      <c r="BII543" s="413"/>
      <c r="BIJ543" s="413"/>
      <c r="BIK543" s="413"/>
      <c r="BIL543" s="412"/>
      <c r="BIM543" s="412"/>
      <c r="BIN543" s="412"/>
      <c r="BIO543" s="412"/>
      <c r="BIP543" s="412"/>
      <c r="BIQ543" s="412"/>
      <c r="BIR543" s="412"/>
      <c r="BIS543" s="412"/>
      <c r="BIT543" s="412"/>
      <c r="BIU543" s="412"/>
      <c r="BIV543" s="412"/>
      <c r="BIW543" s="412"/>
      <c r="BIX543" s="412"/>
      <c r="BIY543" s="412"/>
      <c r="BIZ543" s="412"/>
      <c r="BJA543" s="412"/>
      <c r="BJB543" s="412"/>
      <c r="BJC543" s="412"/>
      <c r="BJD543" s="412"/>
      <c r="BJE543" s="412"/>
      <c r="BJF543" s="412"/>
      <c r="BJG543" s="412"/>
      <c r="BJH543" s="412"/>
      <c r="BJI543" s="412"/>
      <c r="BJJ543" s="412"/>
      <c r="BJK543" s="412"/>
      <c r="BJL543" s="412"/>
      <c r="BJM543" s="412"/>
      <c r="BJN543" s="412"/>
      <c r="BJO543" s="412"/>
      <c r="BJP543" s="412"/>
      <c r="BJQ543" s="412"/>
      <c r="BJR543" s="412"/>
      <c r="BJS543" s="412"/>
      <c r="BJT543" s="412"/>
      <c r="BJU543" s="412"/>
      <c r="BJV543" s="412"/>
      <c r="BJW543" s="412"/>
      <c r="BJX543" s="412"/>
      <c r="BJY543" s="412"/>
      <c r="BJZ543" s="412"/>
      <c r="BKA543" s="412"/>
      <c r="BKB543" s="412"/>
      <c r="BKC543" s="412"/>
      <c r="BKD543" s="413"/>
      <c r="BKE543" s="413"/>
      <c r="BKF543" s="413"/>
      <c r="BKG543" s="413"/>
      <c r="BKH543" s="413"/>
      <c r="BKI543" s="413"/>
      <c r="BKJ543" s="413"/>
      <c r="BKK543" s="413"/>
      <c r="BKL543" s="413"/>
      <c r="BKM543" s="413"/>
      <c r="BKN543" s="413"/>
      <c r="BKO543" s="413"/>
      <c r="BKP543" s="413"/>
      <c r="BKQ543" s="413"/>
      <c r="BKR543" s="413"/>
      <c r="BKS543" s="413"/>
      <c r="BKT543" s="413"/>
      <c r="BKU543" s="413"/>
      <c r="BKV543" s="413"/>
      <c r="BKW543" s="413"/>
      <c r="BKX543" s="413"/>
      <c r="BKY543" s="413"/>
      <c r="BKZ543" s="413"/>
      <c r="BLA543" s="413"/>
      <c r="BLB543" s="414"/>
      <c r="BLC543" s="414"/>
      <c r="BLD543" s="414"/>
      <c r="BLE543" s="414"/>
      <c r="BLF543" s="414"/>
      <c r="BLG543" s="413"/>
      <c r="BLH543" s="413"/>
      <c r="BLI543" s="414"/>
      <c r="BLJ543" s="414"/>
      <c r="BLK543" s="413"/>
      <c r="BLL543" s="413"/>
      <c r="BLM543" s="414"/>
      <c r="BLN543" s="414"/>
      <c r="BLO543" s="413"/>
      <c r="BLP543" s="413"/>
      <c r="BLQ543" s="413"/>
      <c r="BLR543" s="413"/>
      <c r="BLS543" s="413"/>
      <c r="BLT543" s="413"/>
      <c r="BLU543" s="413"/>
      <c r="BLV543" s="414"/>
      <c r="BLW543" s="414"/>
      <c r="BLX543" s="413"/>
      <c r="BLY543" s="413"/>
      <c r="BLZ543" s="414"/>
      <c r="BMA543" s="414"/>
      <c r="BMB543" s="413"/>
      <c r="BMC543" s="413"/>
      <c r="BMD543" s="413"/>
      <c r="BME543" s="413"/>
      <c r="BMF543" s="413"/>
      <c r="BMG543" s="407"/>
      <c r="BMH543" s="439"/>
      <c r="BMI543" s="413"/>
      <c r="BMJ543" s="413"/>
      <c r="BMK543" s="413"/>
      <c r="BML543" s="413"/>
      <c r="BMM543" s="413"/>
      <c r="BMN543" s="413"/>
      <c r="BMO543" s="413"/>
      <c r="BMP543" s="412"/>
      <c r="BMQ543" s="412"/>
      <c r="BMR543" s="412"/>
      <c r="BMS543" s="412"/>
      <c r="BMT543" s="412"/>
      <c r="BMU543" s="412"/>
      <c r="BMV543" s="412"/>
      <c r="BMW543" s="412"/>
      <c r="BMX543" s="412"/>
      <c r="BMY543" s="412"/>
      <c r="BMZ543" s="412"/>
      <c r="BNA543" s="412"/>
      <c r="BNB543" s="412"/>
      <c r="BNC543" s="412"/>
      <c r="BND543" s="412"/>
      <c r="BNE543" s="412"/>
      <c r="BNF543" s="412"/>
      <c r="BNG543" s="412"/>
      <c r="BNH543" s="412"/>
      <c r="BNI543" s="412"/>
      <c r="BNJ543" s="412"/>
      <c r="BNK543" s="412"/>
      <c r="BNL543" s="412"/>
      <c r="BNM543" s="412"/>
      <c r="BNN543" s="412"/>
      <c r="BNO543" s="412"/>
      <c r="BNP543" s="412"/>
      <c r="BNQ543" s="412"/>
      <c r="BNR543" s="412"/>
      <c r="BNS543" s="412"/>
      <c r="BNT543" s="412"/>
      <c r="BNU543" s="412"/>
      <c r="BNV543" s="412"/>
      <c r="BNW543" s="412"/>
      <c r="BNX543" s="412"/>
      <c r="BNY543" s="412"/>
      <c r="BNZ543" s="412"/>
      <c r="BOA543" s="412"/>
      <c r="BOB543" s="412"/>
      <c r="BOC543" s="412"/>
      <c r="BOD543" s="412"/>
      <c r="BOE543" s="412"/>
      <c r="BOF543" s="412"/>
      <c r="BOG543" s="412"/>
      <c r="BOH543" s="413"/>
      <c r="BOI543" s="413"/>
      <c r="BOJ543" s="413"/>
      <c r="BOK543" s="413"/>
      <c r="BOL543" s="413"/>
      <c r="BOM543" s="413"/>
      <c r="BON543" s="413"/>
      <c r="BOO543" s="413"/>
      <c r="BOP543" s="413"/>
      <c r="BOQ543" s="413"/>
      <c r="BOR543" s="413"/>
      <c r="BOS543" s="413"/>
      <c r="BOT543" s="413"/>
      <c r="BOU543" s="413"/>
      <c r="BOV543" s="413"/>
      <c r="BOW543" s="413"/>
      <c r="BOX543" s="413"/>
      <c r="BOY543" s="413"/>
      <c r="BOZ543" s="413"/>
      <c r="BPA543" s="413"/>
      <c r="BPB543" s="413"/>
      <c r="BPC543" s="413"/>
      <c r="BPD543" s="413"/>
      <c r="BPE543" s="413"/>
      <c r="BPF543" s="414"/>
      <c r="BPG543" s="414"/>
      <c r="BPH543" s="414"/>
      <c r="BPI543" s="414"/>
      <c r="BPJ543" s="414"/>
      <c r="BPK543" s="413"/>
      <c r="BPL543" s="413"/>
      <c r="BPM543" s="414"/>
      <c r="BPN543" s="414"/>
      <c r="BPO543" s="413"/>
      <c r="BPP543" s="413"/>
      <c r="BPQ543" s="414"/>
      <c r="BPR543" s="414"/>
      <c r="BPS543" s="413"/>
      <c r="BPT543" s="413"/>
      <c r="BPU543" s="413"/>
      <c r="BPV543" s="413"/>
      <c r="BPW543" s="413"/>
      <c r="BPX543" s="413"/>
      <c r="BPY543" s="413"/>
      <c r="BPZ543" s="414"/>
      <c r="BQA543" s="414"/>
      <c r="BQB543" s="413"/>
      <c r="BQC543" s="413"/>
      <c r="BQD543" s="414"/>
      <c r="BQE543" s="414"/>
      <c r="BQF543" s="413"/>
      <c r="BQG543" s="413"/>
      <c r="BQH543" s="413"/>
      <c r="BQI543" s="413"/>
      <c r="BQJ543" s="413"/>
      <c r="BQK543" s="407"/>
      <c r="BQL543" s="439"/>
      <c r="BQM543" s="413"/>
      <c r="BQN543" s="413"/>
      <c r="BQO543" s="413"/>
      <c r="BQP543" s="413"/>
      <c r="BQQ543" s="413"/>
      <c r="BQR543" s="413"/>
      <c r="BQS543" s="413"/>
      <c r="BQT543" s="412"/>
      <c r="BQU543" s="412"/>
      <c r="BQV543" s="412"/>
      <c r="BQW543" s="412"/>
      <c r="BQX543" s="412"/>
      <c r="BQY543" s="412"/>
      <c r="BQZ543" s="412"/>
      <c r="BRA543" s="412"/>
      <c r="BRB543" s="412"/>
      <c r="BRC543" s="412"/>
      <c r="BRD543" s="412"/>
      <c r="BRE543" s="412"/>
      <c r="BRF543" s="412"/>
      <c r="BRG543" s="412"/>
      <c r="BRH543" s="412"/>
      <c r="BRI543" s="412"/>
      <c r="BRJ543" s="412"/>
      <c r="BRK543" s="412"/>
      <c r="BRL543" s="412"/>
      <c r="BRM543" s="412"/>
      <c r="BRN543" s="412"/>
      <c r="BRO543" s="412"/>
      <c r="BRP543" s="412"/>
      <c r="BRQ543" s="412"/>
      <c r="BRR543" s="412"/>
      <c r="BRS543" s="412"/>
      <c r="BRT543" s="412"/>
      <c r="BRU543" s="412"/>
      <c r="BRV543" s="412"/>
      <c r="BRW543" s="412"/>
      <c r="BRX543" s="412"/>
      <c r="BRY543" s="412"/>
      <c r="BRZ543" s="412"/>
      <c r="BSA543" s="412"/>
      <c r="BSB543" s="412"/>
      <c r="BSC543" s="412"/>
      <c r="BSD543" s="412"/>
      <c r="BSE543" s="412"/>
      <c r="BSF543" s="412"/>
      <c r="BSG543" s="412"/>
      <c r="BSH543" s="412"/>
      <c r="BSI543" s="412"/>
      <c r="BSJ543" s="412"/>
      <c r="BSK543" s="412"/>
      <c r="BSL543" s="413"/>
      <c r="BSM543" s="413"/>
      <c r="BSN543" s="413"/>
      <c r="BSO543" s="413"/>
      <c r="BSP543" s="413"/>
      <c r="BSQ543" s="413"/>
      <c r="BSR543" s="413"/>
      <c r="BSS543" s="413"/>
      <c r="BST543" s="413"/>
      <c r="BSU543" s="413"/>
      <c r="BSV543" s="413"/>
      <c r="BSW543" s="413"/>
      <c r="BSX543" s="413"/>
      <c r="BSY543" s="413"/>
      <c r="BSZ543" s="413"/>
      <c r="BTA543" s="413"/>
      <c r="BTB543" s="413"/>
      <c r="BTC543" s="413"/>
      <c r="BTD543" s="413"/>
      <c r="BTE543" s="413"/>
      <c r="BTF543" s="413"/>
      <c r="BTG543" s="413"/>
      <c r="BTH543" s="413"/>
      <c r="BTI543" s="413"/>
      <c r="BTJ543" s="414"/>
      <c r="BTK543" s="414"/>
      <c r="BTL543" s="414"/>
      <c r="BTM543" s="414"/>
      <c r="BTN543" s="414"/>
      <c r="BTO543" s="413"/>
      <c r="BTP543" s="413"/>
      <c r="BTQ543" s="414"/>
      <c r="BTR543" s="414"/>
      <c r="BTS543" s="413"/>
      <c r="BTT543" s="413"/>
      <c r="BTU543" s="414"/>
      <c r="BTV543" s="414"/>
      <c r="BTW543" s="413"/>
      <c r="BTX543" s="413"/>
      <c r="BTY543" s="413"/>
      <c r="BTZ543" s="413"/>
      <c r="BUA543" s="413"/>
      <c r="BUB543" s="413"/>
      <c r="BUC543" s="413"/>
      <c r="BUD543" s="414"/>
      <c r="BUE543" s="414"/>
      <c r="BUF543" s="413"/>
      <c r="BUG543" s="413"/>
      <c r="BUH543" s="414"/>
      <c r="BUI543" s="414"/>
      <c r="BUJ543" s="413"/>
      <c r="BUK543" s="413"/>
      <c r="BUL543" s="413"/>
      <c r="BUM543" s="413"/>
      <c r="BUN543" s="413"/>
      <c r="BUO543" s="407"/>
      <c r="BUP543" s="439"/>
      <c r="BUQ543" s="413"/>
      <c r="BUR543" s="413"/>
      <c r="BUS543" s="413"/>
      <c r="BUT543" s="413"/>
      <c r="BUU543" s="413"/>
      <c r="BUV543" s="413"/>
      <c r="BUW543" s="413"/>
      <c r="BUX543" s="412"/>
      <c r="BUY543" s="412"/>
      <c r="BUZ543" s="412"/>
      <c r="BVA543" s="412"/>
      <c r="BVB543" s="412"/>
      <c r="BVC543" s="412"/>
      <c r="BVD543" s="412"/>
      <c r="BVE543" s="412"/>
      <c r="BVF543" s="412"/>
      <c r="BVG543" s="412"/>
      <c r="BVH543" s="412"/>
      <c r="BVI543" s="412"/>
      <c r="BVJ543" s="412"/>
      <c r="BVK543" s="412"/>
      <c r="BVL543" s="412"/>
      <c r="BVM543" s="412"/>
      <c r="BVN543" s="412"/>
      <c r="BVO543" s="412"/>
      <c r="BVP543" s="412"/>
      <c r="BVQ543" s="412"/>
      <c r="BVR543" s="412"/>
      <c r="BVS543" s="412"/>
      <c r="BVT543" s="412"/>
      <c r="BVU543" s="412"/>
      <c r="BVV543" s="412"/>
      <c r="BVW543" s="412"/>
      <c r="BVX543" s="412"/>
      <c r="BVY543" s="412"/>
      <c r="BVZ543" s="412"/>
      <c r="BWA543" s="412"/>
      <c r="BWB543" s="412"/>
      <c r="BWC543" s="412"/>
      <c r="BWD543" s="412"/>
      <c r="BWE543" s="412"/>
      <c r="BWF543" s="412"/>
      <c r="BWG543" s="412"/>
      <c r="BWH543" s="412"/>
      <c r="BWI543" s="412"/>
      <c r="BWJ543" s="412"/>
      <c r="BWK543" s="412"/>
      <c r="BWL543" s="412"/>
      <c r="BWM543" s="412"/>
      <c r="BWN543" s="412"/>
      <c r="BWO543" s="412"/>
      <c r="BWP543" s="413"/>
      <c r="BWQ543" s="413"/>
      <c r="BWR543" s="413"/>
      <c r="BWS543" s="413"/>
      <c r="BWT543" s="413"/>
      <c r="BWU543" s="413"/>
      <c r="BWV543" s="413"/>
      <c r="BWW543" s="413"/>
      <c r="BWX543" s="413"/>
      <c r="BWY543" s="413"/>
      <c r="BWZ543" s="413"/>
      <c r="BXA543" s="413"/>
      <c r="BXB543" s="413"/>
      <c r="BXC543" s="413"/>
      <c r="BXD543" s="413"/>
      <c r="BXE543" s="413"/>
      <c r="BXF543" s="413"/>
      <c r="BXG543" s="413"/>
      <c r="BXH543" s="413"/>
      <c r="BXI543" s="413"/>
      <c r="BXJ543" s="413"/>
      <c r="BXK543" s="413"/>
      <c r="BXL543" s="413"/>
      <c r="BXM543" s="413"/>
      <c r="BXN543" s="414"/>
      <c r="BXO543" s="414"/>
      <c r="BXP543" s="414"/>
      <c r="BXQ543" s="414"/>
      <c r="BXR543" s="414"/>
      <c r="BXS543" s="413"/>
      <c r="BXT543" s="413"/>
      <c r="BXU543" s="414"/>
      <c r="BXV543" s="414"/>
      <c r="BXW543" s="413"/>
      <c r="BXX543" s="413"/>
      <c r="BXY543" s="414"/>
      <c r="BXZ543" s="414"/>
      <c r="BYA543" s="413"/>
      <c r="BYB543" s="413"/>
      <c r="BYC543" s="413"/>
      <c r="BYD543" s="413"/>
      <c r="BYE543" s="413"/>
      <c r="BYF543" s="413"/>
      <c r="BYG543" s="413"/>
      <c r="BYH543" s="414"/>
      <c r="BYI543" s="414"/>
      <c r="BYJ543" s="413"/>
      <c r="BYK543" s="413"/>
      <c r="BYL543" s="414"/>
      <c r="BYM543" s="414"/>
      <c r="BYN543" s="413"/>
      <c r="BYO543" s="413"/>
      <c r="BYP543" s="413"/>
      <c r="BYQ543" s="413"/>
      <c r="BYR543" s="413"/>
      <c r="BYS543" s="407"/>
      <c r="BYT543" s="439"/>
      <c r="BYU543" s="413"/>
      <c r="BYV543" s="413"/>
      <c r="BYW543" s="413"/>
      <c r="BYX543" s="413"/>
      <c r="BYY543" s="413"/>
      <c r="BYZ543" s="413"/>
      <c r="BZA543" s="413"/>
      <c r="BZB543" s="412"/>
      <c r="BZC543" s="412"/>
      <c r="BZD543" s="412"/>
      <c r="BZE543" s="412"/>
      <c r="BZF543" s="412"/>
      <c r="BZG543" s="412"/>
      <c r="BZH543" s="412"/>
      <c r="BZI543" s="412"/>
      <c r="BZJ543" s="412"/>
      <c r="BZK543" s="412"/>
      <c r="BZL543" s="412"/>
      <c r="BZM543" s="412"/>
      <c r="BZN543" s="412"/>
      <c r="BZO543" s="412"/>
      <c r="BZP543" s="412"/>
      <c r="BZQ543" s="412"/>
      <c r="BZR543" s="412"/>
      <c r="BZS543" s="412"/>
      <c r="BZT543" s="412"/>
      <c r="BZU543" s="412"/>
      <c r="BZV543" s="412"/>
      <c r="BZW543" s="412"/>
      <c r="BZX543" s="412"/>
      <c r="BZY543" s="412"/>
      <c r="BZZ543" s="412"/>
      <c r="CAA543" s="412"/>
      <c r="CAB543" s="412"/>
      <c r="CAC543" s="412"/>
      <c r="CAD543" s="412"/>
      <c r="CAE543" s="412"/>
      <c r="CAF543" s="412"/>
      <c r="CAG543" s="412"/>
      <c r="CAH543" s="412"/>
      <c r="CAI543" s="412"/>
      <c r="CAJ543" s="412"/>
      <c r="CAK543" s="412"/>
      <c r="CAL543" s="412"/>
      <c r="CAM543" s="412"/>
      <c r="CAN543" s="412"/>
      <c r="CAO543" s="412"/>
      <c r="CAP543" s="412"/>
      <c r="CAQ543" s="412"/>
      <c r="CAR543" s="412"/>
      <c r="CAS543" s="412"/>
      <c r="CAT543" s="413"/>
      <c r="CAU543" s="413"/>
      <c r="CAV543" s="413"/>
      <c r="CAW543" s="413"/>
      <c r="CAX543" s="413"/>
      <c r="CAY543" s="413"/>
      <c r="CAZ543" s="413"/>
      <c r="CBA543" s="413"/>
      <c r="CBB543" s="413"/>
      <c r="CBC543" s="413"/>
      <c r="CBD543" s="413"/>
      <c r="CBE543" s="413"/>
      <c r="CBF543" s="413"/>
      <c r="CBG543" s="413"/>
      <c r="CBH543" s="413"/>
      <c r="CBI543" s="413"/>
      <c r="CBJ543" s="413"/>
      <c r="CBK543" s="413"/>
      <c r="CBL543" s="413"/>
      <c r="CBM543" s="413"/>
      <c r="CBN543" s="413"/>
      <c r="CBO543" s="413"/>
      <c r="CBP543" s="413"/>
      <c r="CBQ543" s="413"/>
      <c r="CBR543" s="414"/>
      <c r="CBS543" s="414"/>
      <c r="CBT543" s="414"/>
      <c r="CBU543" s="414"/>
      <c r="CBV543" s="414"/>
      <c r="CBW543" s="413"/>
      <c r="CBX543" s="413"/>
      <c r="CBY543" s="414"/>
      <c r="CBZ543" s="414"/>
      <c r="CCA543" s="413"/>
      <c r="CCB543" s="413"/>
      <c r="CCC543" s="414"/>
      <c r="CCD543" s="414"/>
      <c r="CCE543" s="413"/>
      <c r="CCF543" s="413"/>
      <c r="CCG543" s="413"/>
      <c r="CCH543" s="413"/>
      <c r="CCI543" s="413"/>
      <c r="CCJ543" s="413"/>
      <c r="CCK543" s="413"/>
      <c r="CCL543" s="414"/>
      <c r="CCM543" s="414"/>
      <c r="CCN543" s="413"/>
      <c r="CCO543" s="413"/>
      <c r="CCP543" s="414"/>
      <c r="CCQ543" s="414"/>
      <c r="CCR543" s="413"/>
      <c r="CCS543" s="413"/>
      <c r="CCT543" s="413"/>
      <c r="CCU543" s="413"/>
      <c r="CCV543" s="413"/>
      <c r="CCW543" s="407"/>
      <c r="CCX543" s="439"/>
      <c r="CCY543" s="413"/>
      <c r="CCZ543" s="413"/>
      <c r="CDA543" s="413"/>
      <c r="CDB543" s="413"/>
      <c r="CDC543" s="413"/>
      <c r="CDD543" s="413"/>
      <c r="CDE543" s="413"/>
      <c r="CDF543" s="412"/>
      <c r="CDG543" s="412"/>
      <c r="CDH543" s="412"/>
      <c r="CDI543" s="412"/>
      <c r="CDJ543" s="412"/>
      <c r="CDK543" s="412"/>
      <c r="CDL543" s="412"/>
      <c r="CDM543" s="412"/>
      <c r="CDN543" s="412"/>
      <c r="CDO543" s="412"/>
      <c r="CDP543" s="412"/>
      <c r="CDQ543" s="412"/>
      <c r="CDR543" s="412"/>
      <c r="CDS543" s="412"/>
      <c r="CDT543" s="412"/>
      <c r="CDU543" s="412"/>
      <c r="CDV543" s="412"/>
      <c r="CDW543" s="412"/>
      <c r="CDX543" s="412"/>
      <c r="CDY543" s="412"/>
      <c r="CDZ543" s="412"/>
      <c r="CEA543" s="412"/>
      <c r="CEB543" s="412"/>
      <c r="CEC543" s="412"/>
      <c r="CED543" s="412"/>
      <c r="CEE543" s="412"/>
      <c r="CEF543" s="412"/>
      <c r="CEG543" s="412"/>
      <c r="CEH543" s="412"/>
      <c r="CEI543" s="412"/>
      <c r="CEJ543" s="412"/>
      <c r="CEK543" s="412"/>
      <c r="CEL543" s="412"/>
      <c r="CEM543" s="412"/>
      <c r="CEN543" s="412"/>
      <c r="CEO543" s="412"/>
      <c r="CEP543" s="412"/>
      <c r="CEQ543" s="412"/>
      <c r="CER543" s="412"/>
      <c r="CES543" s="412"/>
      <c r="CET543" s="412"/>
      <c r="CEU543" s="412"/>
      <c r="CEV543" s="412"/>
      <c r="CEW543" s="412"/>
      <c r="CEX543" s="413"/>
      <c r="CEY543" s="413"/>
      <c r="CEZ543" s="413"/>
      <c r="CFA543" s="413"/>
      <c r="CFB543" s="413"/>
      <c r="CFC543" s="413"/>
      <c r="CFD543" s="413"/>
      <c r="CFE543" s="413"/>
      <c r="CFF543" s="413"/>
      <c r="CFG543" s="413"/>
      <c r="CFH543" s="413"/>
      <c r="CFI543" s="413"/>
      <c r="CFJ543" s="413"/>
      <c r="CFK543" s="413"/>
      <c r="CFL543" s="413"/>
      <c r="CFM543" s="413"/>
      <c r="CFN543" s="413"/>
      <c r="CFO543" s="413"/>
      <c r="CFP543" s="413"/>
      <c r="CFQ543" s="413"/>
      <c r="CFR543" s="413"/>
      <c r="CFS543" s="413"/>
      <c r="CFT543" s="413"/>
      <c r="CFU543" s="413"/>
      <c r="CFV543" s="414"/>
      <c r="CFW543" s="414"/>
      <c r="CFX543" s="414"/>
      <c r="CFY543" s="414"/>
      <c r="CFZ543" s="414"/>
      <c r="CGA543" s="413"/>
      <c r="CGB543" s="413"/>
      <c r="CGC543" s="414"/>
      <c r="CGD543" s="414"/>
      <c r="CGE543" s="413"/>
      <c r="CGF543" s="413"/>
      <c r="CGG543" s="414"/>
      <c r="CGH543" s="414"/>
      <c r="CGI543" s="413"/>
      <c r="CGJ543" s="413"/>
      <c r="CGK543" s="413"/>
      <c r="CGL543" s="413"/>
      <c r="CGM543" s="413"/>
      <c r="CGN543" s="413"/>
      <c r="CGO543" s="413"/>
      <c r="CGP543" s="414"/>
      <c r="CGQ543" s="414"/>
      <c r="CGR543" s="413"/>
      <c r="CGS543" s="413"/>
      <c r="CGT543" s="414"/>
      <c r="CGU543" s="414"/>
      <c r="CGV543" s="413"/>
      <c r="CGW543" s="413"/>
      <c r="CGX543" s="413"/>
      <c r="CGY543" s="413"/>
      <c r="CGZ543" s="413"/>
      <c r="CHA543" s="407"/>
      <c r="CHB543" s="439"/>
      <c r="CHC543" s="413"/>
      <c r="CHD543" s="413"/>
      <c r="CHE543" s="413"/>
      <c r="CHF543" s="413"/>
      <c r="CHG543" s="413"/>
      <c r="CHH543" s="413"/>
      <c r="CHI543" s="413"/>
      <c r="CHJ543" s="412"/>
      <c r="CHK543" s="412"/>
      <c r="CHL543" s="412"/>
      <c r="CHM543" s="412"/>
      <c r="CHN543" s="412"/>
      <c r="CHO543" s="412"/>
      <c r="CHP543" s="412"/>
      <c r="CHQ543" s="412"/>
      <c r="CHR543" s="412"/>
      <c r="CHS543" s="412"/>
      <c r="CHT543" s="412"/>
      <c r="CHU543" s="412"/>
      <c r="CHV543" s="412"/>
      <c r="CHW543" s="412"/>
      <c r="CHX543" s="412"/>
      <c r="CHY543" s="412"/>
      <c r="CHZ543" s="412"/>
      <c r="CIA543" s="412"/>
      <c r="CIB543" s="412"/>
      <c r="CIC543" s="412"/>
      <c r="CID543" s="412"/>
      <c r="CIE543" s="412"/>
      <c r="CIF543" s="412"/>
      <c r="CIG543" s="412"/>
      <c r="CIH543" s="412"/>
      <c r="CII543" s="412"/>
      <c r="CIJ543" s="412"/>
      <c r="CIK543" s="412"/>
      <c r="CIL543" s="412"/>
      <c r="CIM543" s="412"/>
      <c r="CIN543" s="412"/>
      <c r="CIO543" s="412"/>
      <c r="CIP543" s="412"/>
      <c r="CIQ543" s="412"/>
      <c r="CIR543" s="412"/>
      <c r="CIS543" s="412"/>
      <c r="CIT543" s="412"/>
      <c r="CIU543" s="412"/>
      <c r="CIV543" s="412"/>
      <c r="CIW543" s="412"/>
      <c r="CIX543" s="412"/>
      <c r="CIY543" s="412"/>
      <c r="CIZ543" s="412"/>
      <c r="CJA543" s="412"/>
      <c r="CJB543" s="413"/>
      <c r="CJC543" s="413"/>
      <c r="CJD543" s="413"/>
      <c r="CJE543" s="413"/>
      <c r="CJF543" s="413"/>
      <c r="CJG543" s="413"/>
      <c r="CJH543" s="413"/>
      <c r="CJI543" s="413"/>
      <c r="CJJ543" s="413"/>
      <c r="CJK543" s="413"/>
      <c r="CJL543" s="413"/>
      <c r="CJM543" s="413"/>
      <c r="CJN543" s="413"/>
      <c r="CJO543" s="413"/>
      <c r="CJP543" s="413"/>
      <c r="CJQ543" s="413"/>
      <c r="CJR543" s="413"/>
      <c r="CJS543" s="413"/>
      <c r="CJT543" s="413"/>
      <c r="CJU543" s="413"/>
      <c r="CJV543" s="413"/>
      <c r="CJW543" s="413"/>
      <c r="CJX543" s="413"/>
      <c r="CJY543" s="413"/>
      <c r="CJZ543" s="414"/>
      <c r="CKA543" s="414"/>
      <c r="CKB543" s="414"/>
      <c r="CKC543" s="414"/>
      <c r="CKD543" s="414"/>
      <c r="CKE543" s="413"/>
      <c r="CKF543" s="413"/>
      <c r="CKG543" s="414"/>
      <c r="CKH543" s="414"/>
      <c r="CKI543" s="413"/>
      <c r="CKJ543" s="413"/>
      <c r="CKK543" s="414"/>
      <c r="CKL543" s="414"/>
      <c r="CKM543" s="413"/>
      <c r="CKN543" s="413"/>
      <c r="CKO543" s="413"/>
      <c r="CKP543" s="413"/>
      <c r="CKQ543" s="413"/>
      <c r="CKR543" s="413"/>
      <c r="CKS543" s="413"/>
      <c r="CKT543" s="414"/>
      <c r="CKU543" s="414"/>
      <c r="CKV543" s="413"/>
      <c r="CKW543" s="413"/>
      <c r="CKX543" s="414"/>
      <c r="CKY543" s="414"/>
      <c r="CKZ543" s="413"/>
      <c r="CLA543" s="413"/>
      <c r="CLB543" s="413"/>
      <c r="CLC543" s="413"/>
      <c r="CLD543" s="413"/>
      <c r="CLE543" s="407"/>
      <c r="CLF543" s="439"/>
      <c r="CLG543" s="413"/>
      <c r="CLH543" s="413"/>
      <c r="CLI543" s="413"/>
      <c r="CLJ543" s="413"/>
      <c r="CLK543" s="413"/>
      <c r="CLL543" s="413"/>
      <c r="CLM543" s="413"/>
      <c r="CLN543" s="412"/>
      <c r="CLO543" s="412"/>
      <c r="CLP543" s="412"/>
      <c r="CLQ543" s="412"/>
      <c r="CLR543" s="412"/>
      <c r="CLS543" s="412"/>
      <c r="CLT543" s="412"/>
      <c r="CLU543" s="412"/>
      <c r="CLV543" s="412"/>
      <c r="CLW543" s="412"/>
      <c r="CLX543" s="412"/>
      <c r="CLY543" s="412"/>
      <c r="CLZ543" s="412"/>
      <c r="CMA543" s="412"/>
      <c r="CMB543" s="412"/>
      <c r="CMC543" s="412"/>
      <c r="CMD543" s="412"/>
      <c r="CME543" s="412"/>
      <c r="CMF543" s="412"/>
      <c r="CMG543" s="412"/>
      <c r="CMH543" s="412"/>
      <c r="CMI543" s="412"/>
      <c r="CMJ543" s="412"/>
      <c r="CMK543" s="412"/>
      <c r="CML543" s="412"/>
      <c r="CMM543" s="412"/>
      <c r="CMN543" s="412"/>
      <c r="CMO543" s="412"/>
      <c r="CMP543" s="412"/>
      <c r="CMQ543" s="412"/>
      <c r="CMR543" s="412"/>
      <c r="CMS543" s="412"/>
      <c r="CMT543" s="412"/>
      <c r="CMU543" s="412"/>
      <c r="CMV543" s="412"/>
      <c r="CMW543" s="412"/>
      <c r="CMX543" s="412"/>
      <c r="CMY543" s="412"/>
      <c r="CMZ543" s="412"/>
      <c r="CNA543" s="412"/>
      <c r="CNB543" s="412"/>
      <c r="CNC543" s="412"/>
      <c r="CND543" s="412"/>
      <c r="CNE543" s="412"/>
      <c r="CNF543" s="413"/>
      <c r="CNG543" s="413"/>
      <c r="CNH543" s="413"/>
      <c r="CNI543" s="413"/>
      <c r="CNJ543" s="413"/>
      <c r="CNK543" s="413"/>
      <c r="CNL543" s="413"/>
      <c r="CNM543" s="413"/>
      <c r="CNN543" s="413"/>
      <c r="CNO543" s="413"/>
      <c r="CNP543" s="413"/>
      <c r="CNQ543" s="413"/>
      <c r="CNR543" s="413"/>
      <c r="CNS543" s="413"/>
      <c r="CNT543" s="413"/>
      <c r="CNU543" s="413"/>
      <c r="CNV543" s="413"/>
      <c r="CNW543" s="413"/>
      <c r="CNX543" s="413"/>
      <c r="CNY543" s="413"/>
      <c r="CNZ543" s="413"/>
      <c r="COA543" s="413"/>
      <c r="COB543" s="413"/>
      <c r="COC543" s="413"/>
      <c r="COD543" s="414"/>
      <c r="COE543" s="414"/>
      <c r="COF543" s="414"/>
      <c r="COG543" s="414"/>
      <c r="COH543" s="414"/>
      <c r="COI543" s="413"/>
      <c r="COJ543" s="413"/>
      <c r="COK543" s="414"/>
      <c r="COL543" s="414"/>
      <c r="COM543" s="413"/>
      <c r="CON543" s="413"/>
      <c r="COO543" s="414"/>
      <c r="COP543" s="414"/>
      <c r="COQ543" s="413"/>
      <c r="COR543" s="413"/>
      <c r="COS543" s="413"/>
      <c r="COT543" s="413"/>
      <c r="COU543" s="413"/>
      <c r="COV543" s="413"/>
      <c r="COW543" s="413"/>
      <c r="COX543" s="414"/>
      <c r="COY543" s="414"/>
      <c r="COZ543" s="413"/>
      <c r="CPA543" s="413"/>
      <c r="CPB543" s="414"/>
      <c r="CPC543" s="414"/>
      <c r="CPD543" s="413"/>
      <c r="CPE543" s="413"/>
      <c r="CPF543" s="413"/>
      <c r="CPG543" s="413"/>
      <c r="CPH543" s="413"/>
      <c r="CPI543" s="407"/>
      <c r="CPJ543" s="439"/>
      <c r="CPK543" s="413"/>
      <c r="CPL543" s="413"/>
      <c r="CPM543" s="413"/>
      <c r="CPN543" s="413"/>
      <c r="CPO543" s="413"/>
      <c r="CPP543" s="413"/>
      <c r="CPQ543" s="413"/>
      <c r="CPR543" s="412"/>
      <c r="CPS543" s="412"/>
      <c r="CPT543" s="412"/>
      <c r="CPU543" s="412"/>
      <c r="CPV543" s="412"/>
      <c r="CPW543" s="412"/>
      <c r="CPX543" s="412"/>
      <c r="CPY543" s="412"/>
      <c r="CPZ543" s="412"/>
      <c r="CQA543" s="412"/>
      <c r="CQB543" s="412"/>
      <c r="CQC543" s="412"/>
      <c r="CQD543" s="412"/>
      <c r="CQE543" s="412"/>
      <c r="CQF543" s="412"/>
      <c r="CQG543" s="412"/>
      <c r="CQH543" s="412"/>
      <c r="CQI543" s="412"/>
      <c r="CQJ543" s="412"/>
      <c r="CQK543" s="412"/>
      <c r="CQL543" s="412"/>
      <c r="CQM543" s="412"/>
      <c r="CQN543" s="412"/>
      <c r="CQO543" s="412"/>
      <c r="CQP543" s="412"/>
      <c r="CQQ543" s="412"/>
      <c r="CQR543" s="412"/>
      <c r="CQS543" s="412"/>
      <c r="CQT543" s="412"/>
      <c r="CQU543" s="412"/>
      <c r="CQV543" s="412"/>
      <c r="CQW543" s="412"/>
      <c r="CQX543" s="412"/>
      <c r="CQY543" s="412"/>
      <c r="CQZ543" s="412"/>
      <c r="CRA543" s="412"/>
      <c r="CRB543" s="412"/>
      <c r="CRC543" s="412"/>
      <c r="CRD543" s="412"/>
      <c r="CRE543" s="412"/>
      <c r="CRF543" s="412"/>
      <c r="CRG543" s="412"/>
      <c r="CRH543" s="412"/>
      <c r="CRI543" s="412"/>
      <c r="CRJ543" s="413"/>
      <c r="CRK543" s="413"/>
      <c r="CRL543" s="413"/>
      <c r="CRM543" s="413"/>
      <c r="CRN543" s="413"/>
      <c r="CRO543" s="413"/>
      <c r="CRP543" s="413"/>
      <c r="CRQ543" s="413"/>
      <c r="CRR543" s="413"/>
      <c r="CRS543" s="413"/>
      <c r="CRT543" s="413"/>
      <c r="CRU543" s="413"/>
      <c r="CRV543" s="413"/>
      <c r="CRW543" s="413"/>
      <c r="CRX543" s="413"/>
      <c r="CRY543" s="413"/>
      <c r="CRZ543" s="413"/>
      <c r="CSA543" s="413"/>
      <c r="CSB543" s="413"/>
      <c r="CSC543" s="413"/>
      <c r="CSD543" s="413"/>
      <c r="CSE543" s="413"/>
      <c r="CSF543" s="413"/>
      <c r="CSG543" s="413"/>
      <c r="CSH543" s="414"/>
      <c r="CSI543" s="414"/>
      <c r="CSJ543" s="414"/>
      <c r="CSK543" s="414"/>
      <c r="CSL543" s="414"/>
      <c r="CSM543" s="413"/>
      <c r="CSN543" s="413"/>
      <c r="CSO543" s="414"/>
      <c r="CSP543" s="414"/>
      <c r="CSQ543" s="413"/>
      <c r="CSR543" s="413"/>
      <c r="CSS543" s="414"/>
      <c r="CST543" s="414"/>
      <c r="CSU543" s="413"/>
      <c r="CSV543" s="413"/>
      <c r="CSW543" s="413"/>
      <c r="CSX543" s="413"/>
      <c r="CSY543" s="413"/>
      <c r="CSZ543" s="413"/>
      <c r="CTA543" s="413"/>
      <c r="CTB543" s="414"/>
      <c r="CTC543" s="414"/>
      <c r="CTD543" s="413"/>
      <c r="CTE543" s="413"/>
      <c r="CTF543" s="414"/>
      <c r="CTG543" s="414"/>
      <c r="CTH543" s="413"/>
      <c r="CTI543" s="413"/>
      <c r="CTJ543" s="413"/>
      <c r="CTK543" s="413"/>
      <c r="CTL543" s="413"/>
      <c r="CTM543" s="407"/>
      <c r="CTN543" s="439"/>
      <c r="CTO543" s="413"/>
      <c r="CTP543" s="413"/>
      <c r="CTQ543" s="413"/>
      <c r="CTR543" s="413"/>
      <c r="CTS543" s="413"/>
      <c r="CTT543" s="413"/>
      <c r="CTU543" s="413"/>
      <c r="CTV543" s="412"/>
      <c r="CTW543" s="412"/>
      <c r="CTX543" s="412"/>
      <c r="CTY543" s="412"/>
      <c r="CTZ543" s="412"/>
      <c r="CUA543" s="412"/>
      <c r="CUB543" s="412"/>
      <c r="CUC543" s="412"/>
      <c r="CUD543" s="412"/>
      <c r="CUE543" s="412"/>
      <c r="CUF543" s="412"/>
      <c r="CUG543" s="412"/>
      <c r="CUH543" s="412"/>
      <c r="CUI543" s="412"/>
      <c r="CUJ543" s="412"/>
      <c r="CUK543" s="412"/>
      <c r="CUL543" s="412"/>
      <c r="CUM543" s="412"/>
      <c r="CUN543" s="412"/>
      <c r="CUO543" s="412"/>
      <c r="CUP543" s="412"/>
      <c r="CUQ543" s="412"/>
      <c r="CUR543" s="412"/>
      <c r="CUS543" s="412"/>
      <c r="CUT543" s="412"/>
      <c r="CUU543" s="412"/>
      <c r="CUV543" s="412"/>
      <c r="CUW543" s="412"/>
      <c r="CUX543" s="412"/>
      <c r="CUY543" s="412"/>
      <c r="CUZ543" s="412"/>
      <c r="CVA543" s="412"/>
      <c r="CVB543" s="412"/>
      <c r="CVC543" s="412"/>
      <c r="CVD543" s="412"/>
      <c r="CVE543" s="412"/>
      <c r="CVF543" s="412"/>
      <c r="CVG543" s="412"/>
      <c r="CVH543" s="412"/>
      <c r="CVI543" s="412"/>
      <c r="CVJ543" s="412"/>
      <c r="CVK543" s="412"/>
      <c r="CVL543" s="412"/>
      <c r="CVM543" s="412"/>
      <c r="CVN543" s="413"/>
      <c r="CVO543" s="413"/>
      <c r="CVP543" s="413"/>
      <c r="CVQ543" s="413"/>
      <c r="CVR543" s="413"/>
      <c r="CVS543" s="413"/>
      <c r="CVT543" s="413"/>
      <c r="CVU543" s="413"/>
      <c r="CVV543" s="413"/>
      <c r="CVW543" s="413"/>
      <c r="CVX543" s="413"/>
      <c r="CVY543" s="413"/>
      <c r="CVZ543" s="413"/>
      <c r="CWA543" s="413"/>
      <c r="CWB543" s="413"/>
      <c r="CWC543" s="413"/>
      <c r="CWD543" s="413"/>
      <c r="CWE543" s="413"/>
      <c r="CWF543" s="413"/>
      <c r="CWG543" s="413"/>
      <c r="CWH543" s="413"/>
      <c r="CWI543" s="413"/>
      <c r="CWJ543" s="413"/>
      <c r="CWK543" s="413"/>
      <c r="CWL543" s="414"/>
      <c r="CWM543" s="414"/>
      <c r="CWN543" s="414"/>
      <c r="CWO543" s="414"/>
      <c r="CWP543" s="414"/>
      <c r="CWQ543" s="413"/>
      <c r="CWR543" s="413"/>
      <c r="CWS543" s="414"/>
      <c r="CWT543" s="414"/>
      <c r="CWU543" s="413"/>
      <c r="CWV543" s="413"/>
      <c r="CWW543" s="414"/>
      <c r="CWX543" s="414"/>
      <c r="CWY543" s="413"/>
      <c r="CWZ543" s="413"/>
      <c r="CXA543" s="413"/>
      <c r="CXB543" s="413"/>
      <c r="CXC543" s="413"/>
      <c r="CXD543" s="413"/>
      <c r="CXE543" s="413"/>
      <c r="CXF543" s="414"/>
      <c r="CXG543" s="414"/>
      <c r="CXH543" s="413"/>
      <c r="CXI543" s="413"/>
      <c r="CXJ543" s="414"/>
      <c r="CXK543" s="414"/>
      <c r="CXL543" s="413"/>
      <c r="CXM543" s="413"/>
      <c r="CXN543" s="413"/>
      <c r="CXO543" s="413"/>
      <c r="CXP543" s="413"/>
      <c r="CXQ543" s="407"/>
      <c r="CXR543" s="439"/>
      <c r="CXS543" s="413"/>
      <c r="CXT543" s="413"/>
      <c r="CXU543" s="413"/>
      <c r="CXV543" s="413"/>
      <c r="CXW543" s="413"/>
      <c r="CXX543" s="413"/>
      <c r="CXY543" s="413"/>
      <c r="CXZ543" s="412"/>
      <c r="CYA543" s="412"/>
      <c r="CYB543" s="412"/>
      <c r="CYC543" s="412"/>
      <c r="CYD543" s="412"/>
      <c r="CYE543" s="412"/>
      <c r="CYF543" s="412"/>
      <c r="CYG543" s="412"/>
      <c r="CYH543" s="412"/>
      <c r="CYI543" s="412"/>
      <c r="CYJ543" s="412"/>
      <c r="CYK543" s="412"/>
      <c r="CYL543" s="412"/>
      <c r="CYM543" s="412"/>
      <c r="CYN543" s="412"/>
      <c r="CYO543" s="412"/>
      <c r="CYP543" s="412"/>
      <c r="CYQ543" s="412"/>
      <c r="CYR543" s="412"/>
      <c r="CYS543" s="412"/>
      <c r="CYT543" s="412"/>
      <c r="CYU543" s="412"/>
      <c r="CYV543" s="412"/>
      <c r="CYW543" s="412"/>
      <c r="CYX543" s="412"/>
      <c r="CYY543" s="412"/>
      <c r="CYZ543" s="412"/>
      <c r="CZA543" s="412"/>
      <c r="CZB543" s="412"/>
      <c r="CZC543" s="412"/>
      <c r="CZD543" s="412"/>
      <c r="CZE543" s="412"/>
      <c r="CZF543" s="412"/>
      <c r="CZG543" s="412"/>
      <c r="CZH543" s="412"/>
      <c r="CZI543" s="412"/>
      <c r="CZJ543" s="412"/>
      <c r="CZK543" s="412"/>
      <c r="CZL543" s="412"/>
      <c r="CZM543" s="412"/>
      <c r="CZN543" s="412"/>
      <c r="CZO543" s="412"/>
      <c r="CZP543" s="412"/>
      <c r="CZQ543" s="412"/>
      <c r="CZR543" s="413"/>
      <c r="CZS543" s="413"/>
      <c r="CZT543" s="413"/>
      <c r="CZU543" s="413"/>
      <c r="CZV543" s="413"/>
      <c r="CZW543" s="413"/>
      <c r="CZX543" s="413"/>
      <c r="CZY543" s="413"/>
      <c r="CZZ543" s="413"/>
      <c r="DAA543" s="413"/>
      <c r="DAB543" s="413"/>
      <c r="DAC543" s="413"/>
      <c r="DAD543" s="413"/>
      <c r="DAE543" s="413"/>
      <c r="DAF543" s="413"/>
      <c r="DAG543" s="413"/>
      <c r="DAH543" s="413"/>
      <c r="DAI543" s="413"/>
      <c r="DAJ543" s="413"/>
      <c r="DAK543" s="413"/>
      <c r="DAL543" s="413"/>
      <c r="DAM543" s="413"/>
      <c r="DAN543" s="413"/>
      <c r="DAO543" s="413"/>
      <c r="DAP543" s="414"/>
      <c r="DAQ543" s="414"/>
      <c r="DAR543" s="414"/>
      <c r="DAS543" s="414"/>
      <c r="DAT543" s="414"/>
      <c r="DAU543" s="413"/>
      <c r="DAV543" s="413"/>
      <c r="DAW543" s="414"/>
      <c r="DAX543" s="414"/>
      <c r="DAY543" s="413"/>
      <c r="DAZ543" s="413"/>
      <c r="DBA543" s="414"/>
      <c r="DBB543" s="414"/>
      <c r="DBC543" s="413"/>
      <c r="DBD543" s="413"/>
      <c r="DBE543" s="413"/>
      <c r="DBF543" s="413"/>
      <c r="DBG543" s="413"/>
      <c r="DBH543" s="413"/>
      <c r="DBI543" s="413"/>
      <c r="DBJ543" s="414"/>
      <c r="DBK543" s="414"/>
      <c r="DBL543" s="413"/>
      <c r="DBM543" s="413"/>
      <c r="DBN543" s="414"/>
      <c r="DBO543" s="414"/>
      <c r="DBP543" s="413"/>
      <c r="DBQ543" s="413"/>
      <c r="DBR543" s="413"/>
      <c r="DBS543" s="413"/>
      <c r="DBT543" s="413"/>
      <c r="DBU543" s="407"/>
      <c r="DBV543" s="439"/>
      <c r="DBW543" s="413"/>
      <c r="DBX543" s="413"/>
      <c r="DBY543" s="413"/>
      <c r="DBZ543" s="413"/>
      <c r="DCA543" s="413"/>
      <c r="DCB543" s="413"/>
      <c r="DCC543" s="413"/>
      <c r="DCD543" s="412"/>
      <c r="DCE543" s="412"/>
      <c r="DCF543" s="412"/>
      <c r="DCG543" s="412"/>
      <c r="DCH543" s="412"/>
      <c r="DCI543" s="412"/>
      <c r="DCJ543" s="412"/>
      <c r="DCK543" s="412"/>
      <c r="DCL543" s="412"/>
      <c r="DCM543" s="412"/>
      <c r="DCN543" s="412"/>
      <c r="DCO543" s="412"/>
      <c r="DCP543" s="412"/>
      <c r="DCQ543" s="412"/>
      <c r="DCR543" s="412"/>
      <c r="DCS543" s="412"/>
      <c r="DCT543" s="412"/>
      <c r="DCU543" s="412"/>
      <c r="DCV543" s="412"/>
      <c r="DCW543" s="412"/>
      <c r="DCX543" s="412"/>
      <c r="DCY543" s="412"/>
      <c r="DCZ543" s="412"/>
      <c r="DDA543" s="412"/>
      <c r="DDB543" s="412"/>
      <c r="DDC543" s="412"/>
      <c r="DDD543" s="412"/>
      <c r="DDE543" s="412"/>
      <c r="DDF543" s="412"/>
      <c r="DDG543" s="412"/>
      <c r="DDH543" s="412"/>
      <c r="DDI543" s="412"/>
      <c r="DDJ543" s="412"/>
      <c r="DDK543" s="412"/>
      <c r="DDL543" s="412"/>
      <c r="DDM543" s="412"/>
      <c r="DDN543" s="412"/>
      <c r="DDO543" s="412"/>
      <c r="DDP543" s="412"/>
      <c r="DDQ543" s="412"/>
      <c r="DDR543" s="412"/>
      <c r="DDS543" s="412"/>
      <c r="DDT543" s="412"/>
      <c r="DDU543" s="412"/>
      <c r="DDV543" s="413"/>
      <c r="DDW543" s="413"/>
      <c r="DDX543" s="413"/>
      <c r="DDY543" s="413"/>
      <c r="DDZ543" s="413"/>
      <c r="DEA543" s="413"/>
      <c r="DEB543" s="413"/>
      <c r="DEC543" s="413"/>
      <c r="DED543" s="413"/>
      <c r="DEE543" s="413"/>
      <c r="DEF543" s="413"/>
      <c r="DEG543" s="413"/>
      <c r="DEH543" s="413"/>
      <c r="DEI543" s="413"/>
      <c r="DEJ543" s="413"/>
      <c r="DEK543" s="413"/>
      <c r="DEL543" s="413"/>
      <c r="DEM543" s="413"/>
      <c r="DEN543" s="413"/>
      <c r="DEO543" s="413"/>
      <c r="DEP543" s="413"/>
      <c r="DEQ543" s="413"/>
      <c r="DER543" s="413"/>
      <c r="DES543" s="413"/>
      <c r="DET543" s="414"/>
      <c r="DEU543" s="414"/>
      <c r="DEV543" s="414"/>
      <c r="DEW543" s="414"/>
      <c r="DEX543" s="414"/>
      <c r="DEY543" s="413"/>
      <c r="DEZ543" s="413"/>
      <c r="DFA543" s="414"/>
      <c r="DFB543" s="414"/>
      <c r="DFC543" s="413"/>
      <c r="DFD543" s="413"/>
      <c r="DFE543" s="414"/>
      <c r="DFF543" s="414"/>
      <c r="DFG543" s="413"/>
      <c r="DFH543" s="413"/>
      <c r="DFI543" s="413"/>
      <c r="DFJ543" s="413"/>
      <c r="DFK543" s="413"/>
      <c r="DFL543" s="413"/>
      <c r="DFM543" s="413"/>
      <c r="DFN543" s="414"/>
      <c r="DFO543" s="414"/>
      <c r="DFP543" s="413"/>
      <c r="DFQ543" s="413"/>
      <c r="DFR543" s="414"/>
      <c r="DFS543" s="414"/>
      <c r="DFT543" s="413"/>
      <c r="DFU543" s="413"/>
      <c r="DFV543" s="413"/>
      <c r="DFW543" s="413"/>
      <c r="DFX543" s="413"/>
      <c r="DFY543" s="407"/>
      <c r="DFZ543" s="439"/>
      <c r="DGA543" s="413"/>
      <c r="DGB543" s="413"/>
      <c r="DGC543" s="413"/>
      <c r="DGD543" s="413"/>
      <c r="DGE543" s="413"/>
      <c r="DGF543" s="413"/>
      <c r="DGG543" s="413"/>
      <c r="DGH543" s="412"/>
      <c r="DGI543" s="412"/>
      <c r="DGJ543" s="412"/>
      <c r="DGK543" s="412"/>
      <c r="DGL543" s="412"/>
      <c r="DGM543" s="412"/>
      <c r="DGN543" s="412"/>
      <c r="DGO543" s="412"/>
      <c r="DGP543" s="412"/>
      <c r="DGQ543" s="412"/>
      <c r="DGR543" s="412"/>
      <c r="DGS543" s="412"/>
      <c r="DGT543" s="412"/>
      <c r="DGU543" s="412"/>
      <c r="DGV543" s="412"/>
      <c r="DGW543" s="412"/>
      <c r="DGX543" s="412"/>
      <c r="DGY543" s="412"/>
      <c r="DGZ543" s="412"/>
      <c r="DHA543" s="412"/>
      <c r="DHB543" s="412"/>
      <c r="DHC543" s="412"/>
      <c r="DHD543" s="412"/>
      <c r="DHE543" s="412"/>
      <c r="DHF543" s="412"/>
      <c r="DHG543" s="412"/>
      <c r="DHH543" s="412"/>
      <c r="DHI543" s="412"/>
      <c r="DHJ543" s="412"/>
      <c r="DHK543" s="412"/>
      <c r="DHL543" s="412"/>
      <c r="DHM543" s="412"/>
      <c r="DHN543" s="412"/>
      <c r="DHO543" s="412"/>
      <c r="DHP543" s="412"/>
      <c r="DHQ543" s="412"/>
      <c r="DHR543" s="412"/>
      <c r="DHS543" s="412"/>
      <c r="DHT543" s="412"/>
      <c r="DHU543" s="412"/>
      <c r="DHV543" s="412"/>
      <c r="DHW543" s="412"/>
      <c r="DHX543" s="412"/>
      <c r="DHY543" s="412"/>
      <c r="DHZ543" s="413"/>
      <c r="DIA543" s="413"/>
      <c r="DIB543" s="413"/>
      <c r="DIC543" s="413"/>
      <c r="DID543" s="413"/>
      <c r="DIE543" s="413"/>
      <c r="DIF543" s="413"/>
      <c r="DIG543" s="413"/>
      <c r="DIH543" s="413"/>
      <c r="DII543" s="413"/>
      <c r="DIJ543" s="413"/>
      <c r="DIK543" s="413"/>
      <c r="DIL543" s="413"/>
      <c r="DIM543" s="413"/>
      <c r="DIN543" s="413"/>
      <c r="DIO543" s="413"/>
      <c r="DIP543" s="413"/>
      <c r="DIQ543" s="413"/>
      <c r="DIR543" s="413"/>
      <c r="DIS543" s="413"/>
      <c r="DIT543" s="413"/>
      <c r="DIU543" s="413"/>
      <c r="DIV543" s="413"/>
      <c r="DIW543" s="413"/>
      <c r="DIX543" s="414"/>
      <c r="DIY543" s="414"/>
      <c r="DIZ543" s="414"/>
      <c r="DJA543" s="414"/>
      <c r="DJB543" s="414"/>
      <c r="DJC543" s="413"/>
      <c r="DJD543" s="413"/>
      <c r="DJE543" s="414"/>
      <c r="DJF543" s="414"/>
      <c r="DJG543" s="413"/>
      <c r="DJH543" s="413"/>
      <c r="DJI543" s="414"/>
      <c r="DJJ543" s="414"/>
      <c r="DJK543" s="413"/>
      <c r="DJL543" s="413"/>
      <c r="DJM543" s="413"/>
      <c r="DJN543" s="413"/>
      <c r="DJO543" s="413"/>
      <c r="DJP543" s="413"/>
      <c r="DJQ543" s="413"/>
      <c r="DJR543" s="414"/>
      <c r="DJS543" s="414"/>
      <c r="DJT543" s="413"/>
      <c r="DJU543" s="413"/>
      <c r="DJV543" s="414"/>
      <c r="DJW543" s="414"/>
      <c r="DJX543" s="413"/>
      <c r="DJY543" s="413"/>
      <c r="DJZ543" s="413"/>
      <c r="DKA543" s="413"/>
      <c r="DKB543" s="413"/>
      <c r="DKC543" s="407"/>
      <c r="DKD543" s="439"/>
      <c r="DKE543" s="413"/>
      <c r="DKF543" s="413"/>
      <c r="DKG543" s="413"/>
      <c r="DKH543" s="413"/>
      <c r="DKI543" s="413"/>
      <c r="DKJ543" s="413"/>
      <c r="DKK543" s="413"/>
      <c r="DKL543" s="412"/>
      <c r="DKM543" s="412"/>
      <c r="DKN543" s="412"/>
      <c r="DKO543" s="412"/>
      <c r="DKP543" s="412"/>
      <c r="DKQ543" s="412"/>
      <c r="DKR543" s="412"/>
      <c r="DKS543" s="412"/>
      <c r="DKT543" s="412"/>
      <c r="DKU543" s="412"/>
      <c r="DKV543" s="412"/>
      <c r="DKW543" s="412"/>
      <c r="DKX543" s="412"/>
      <c r="DKY543" s="412"/>
      <c r="DKZ543" s="412"/>
      <c r="DLA543" s="412"/>
      <c r="DLB543" s="412"/>
      <c r="DLC543" s="412"/>
      <c r="DLD543" s="412"/>
      <c r="DLE543" s="412"/>
      <c r="DLF543" s="412"/>
      <c r="DLG543" s="412"/>
      <c r="DLH543" s="412"/>
      <c r="DLI543" s="412"/>
      <c r="DLJ543" s="412"/>
      <c r="DLK543" s="412"/>
      <c r="DLL543" s="412"/>
      <c r="DLM543" s="412"/>
      <c r="DLN543" s="412"/>
      <c r="DLO543" s="412"/>
      <c r="DLP543" s="412"/>
      <c r="DLQ543" s="412"/>
      <c r="DLR543" s="412"/>
      <c r="DLS543" s="412"/>
      <c r="DLT543" s="412"/>
      <c r="DLU543" s="412"/>
      <c r="DLV543" s="412"/>
      <c r="DLW543" s="412"/>
      <c r="DLX543" s="412"/>
      <c r="DLY543" s="412"/>
      <c r="DLZ543" s="412"/>
      <c r="DMA543" s="412"/>
      <c r="DMB543" s="412"/>
      <c r="DMC543" s="412"/>
      <c r="DMD543" s="413"/>
      <c r="DME543" s="413"/>
      <c r="DMF543" s="413"/>
      <c r="DMG543" s="413"/>
      <c r="DMH543" s="413"/>
      <c r="DMI543" s="413"/>
      <c r="DMJ543" s="413"/>
      <c r="DMK543" s="413"/>
      <c r="DML543" s="413"/>
      <c r="DMM543" s="413"/>
      <c r="DMN543" s="413"/>
      <c r="DMO543" s="413"/>
      <c r="DMP543" s="413"/>
      <c r="DMQ543" s="413"/>
      <c r="DMR543" s="413"/>
      <c r="DMS543" s="413"/>
      <c r="DMT543" s="413"/>
      <c r="DMU543" s="413"/>
      <c r="DMV543" s="413"/>
      <c r="DMW543" s="413"/>
      <c r="DMX543" s="413"/>
      <c r="DMY543" s="413"/>
      <c r="DMZ543" s="413"/>
      <c r="DNA543" s="413"/>
      <c r="DNB543" s="414"/>
      <c r="DNC543" s="414"/>
      <c r="DND543" s="414"/>
      <c r="DNE543" s="414"/>
      <c r="DNF543" s="414"/>
      <c r="DNG543" s="413"/>
      <c r="DNH543" s="413"/>
      <c r="DNI543" s="414"/>
      <c r="DNJ543" s="414"/>
      <c r="DNK543" s="413"/>
      <c r="DNL543" s="413"/>
      <c r="DNM543" s="414"/>
      <c r="DNN543" s="414"/>
      <c r="DNO543" s="413"/>
      <c r="DNP543" s="413"/>
      <c r="DNQ543" s="413"/>
      <c r="DNR543" s="413"/>
      <c r="DNS543" s="413"/>
      <c r="DNT543" s="413"/>
      <c r="DNU543" s="413"/>
      <c r="DNV543" s="414"/>
      <c r="DNW543" s="414"/>
      <c r="DNX543" s="413"/>
      <c r="DNY543" s="413"/>
      <c r="DNZ543" s="414"/>
      <c r="DOA543" s="414"/>
      <c r="DOB543" s="413"/>
      <c r="DOC543" s="413"/>
      <c r="DOD543" s="413"/>
      <c r="DOE543" s="413"/>
      <c r="DOF543" s="413"/>
      <c r="DOG543" s="407"/>
      <c r="DOH543" s="439"/>
      <c r="DOI543" s="413"/>
      <c r="DOJ543" s="413"/>
      <c r="DOK543" s="413"/>
      <c r="DOL543" s="413"/>
      <c r="DOM543" s="413"/>
      <c r="DON543" s="413"/>
      <c r="DOO543" s="413"/>
      <c r="DOP543" s="412"/>
      <c r="DOQ543" s="412"/>
      <c r="DOR543" s="412"/>
      <c r="DOS543" s="412"/>
      <c r="DOT543" s="412"/>
      <c r="DOU543" s="412"/>
      <c r="DOV543" s="412"/>
      <c r="DOW543" s="412"/>
      <c r="DOX543" s="412"/>
      <c r="DOY543" s="412"/>
      <c r="DOZ543" s="412"/>
      <c r="DPA543" s="412"/>
      <c r="DPB543" s="412"/>
      <c r="DPC543" s="412"/>
      <c r="DPD543" s="412"/>
      <c r="DPE543" s="412"/>
      <c r="DPF543" s="412"/>
      <c r="DPG543" s="412"/>
      <c r="DPH543" s="412"/>
      <c r="DPI543" s="412"/>
      <c r="DPJ543" s="412"/>
      <c r="DPK543" s="412"/>
      <c r="DPL543" s="412"/>
      <c r="DPM543" s="412"/>
      <c r="DPN543" s="412"/>
      <c r="DPO543" s="412"/>
      <c r="DPP543" s="412"/>
      <c r="DPQ543" s="412"/>
      <c r="DPR543" s="412"/>
      <c r="DPS543" s="412"/>
      <c r="DPT543" s="412"/>
      <c r="DPU543" s="412"/>
      <c r="DPV543" s="412"/>
      <c r="DPW543" s="412"/>
      <c r="DPX543" s="412"/>
      <c r="DPY543" s="412"/>
      <c r="DPZ543" s="412"/>
      <c r="DQA543" s="412"/>
      <c r="DQB543" s="412"/>
      <c r="DQC543" s="412"/>
      <c r="DQD543" s="412"/>
      <c r="DQE543" s="412"/>
      <c r="DQF543" s="412"/>
      <c r="DQG543" s="412"/>
      <c r="DQH543" s="413"/>
      <c r="DQI543" s="413"/>
      <c r="DQJ543" s="413"/>
      <c r="DQK543" s="413"/>
      <c r="DQL543" s="413"/>
      <c r="DQM543" s="413"/>
      <c r="DQN543" s="413"/>
      <c r="DQO543" s="413"/>
      <c r="DQP543" s="413"/>
      <c r="DQQ543" s="413"/>
      <c r="DQR543" s="413"/>
      <c r="DQS543" s="413"/>
      <c r="DQT543" s="413"/>
      <c r="DQU543" s="413"/>
      <c r="DQV543" s="413"/>
      <c r="DQW543" s="413"/>
      <c r="DQX543" s="413"/>
      <c r="DQY543" s="413"/>
      <c r="DQZ543" s="413"/>
      <c r="DRA543" s="413"/>
      <c r="DRB543" s="413"/>
      <c r="DRC543" s="413"/>
      <c r="DRD543" s="413"/>
      <c r="DRE543" s="413"/>
      <c r="DRF543" s="414"/>
      <c r="DRG543" s="414"/>
      <c r="DRH543" s="414"/>
      <c r="DRI543" s="414"/>
      <c r="DRJ543" s="414"/>
      <c r="DRK543" s="413"/>
      <c r="DRL543" s="413"/>
      <c r="DRM543" s="414"/>
      <c r="DRN543" s="414"/>
      <c r="DRO543" s="413"/>
      <c r="DRP543" s="413"/>
      <c r="DRQ543" s="414"/>
      <c r="DRR543" s="414"/>
      <c r="DRS543" s="413"/>
      <c r="DRT543" s="413"/>
      <c r="DRU543" s="413"/>
      <c r="DRV543" s="413"/>
      <c r="DRW543" s="413"/>
      <c r="DRX543" s="413"/>
      <c r="DRY543" s="413"/>
      <c r="DRZ543" s="414"/>
      <c r="DSA543" s="414"/>
      <c r="DSB543" s="413"/>
      <c r="DSC543" s="413"/>
      <c r="DSD543" s="414"/>
      <c r="DSE543" s="414"/>
      <c r="DSF543" s="413"/>
      <c r="DSG543" s="413"/>
      <c r="DSH543" s="413"/>
      <c r="DSI543" s="413"/>
      <c r="DSJ543" s="413"/>
      <c r="DSK543" s="407"/>
      <c r="DSL543" s="439"/>
      <c r="DSM543" s="413"/>
      <c r="DSN543" s="413"/>
      <c r="DSO543" s="413"/>
      <c r="DSP543" s="413"/>
      <c r="DSQ543" s="413"/>
      <c r="DSR543" s="413"/>
      <c r="DSS543" s="413"/>
      <c r="DST543" s="412"/>
      <c r="DSU543" s="412"/>
      <c r="DSV543" s="412"/>
      <c r="DSW543" s="412"/>
      <c r="DSX543" s="412"/>
      <c r="DSY543" s="412"/>
      <c r="DSZ543" s="412"/>
      <c r="DTA543" s="412"/>
      <c r="DTB543" s="412"/>
      <c r="DTC543" s="412"/>
      <c r="DTD543" s="412"/>
      <c r="DTE543" s="412"/>
      <c r="DTF543" s="412"/>
      <c r="DTG543" s="412"/>
      <c r="DTH543" s="412"/>
      <c r="DTI543" s="412"/>
      <c r="DTJ543" s="412"/>
      <c r="DTK543" s="412"/>
      <c r="DTL543" s="412"/>
      <c r="DTM543" s="412"/>
      <c r="DTN543" s="412"/>
      <c r="DTO543" s="412"/>
      <c r="DTP543" s="412"/>
      <c r="DTQ543" s="412"/>
      <c r="DTR543" s="412"/>
      <c r="DTS543" s="412"/>
      <c r="DTT543" s="412"/>
      <c r="DTU543" s="412"/>
      <c r="DTV543" s="412"/>
      <c r="DTW543" s="412"/>
      <c r="DTX543" s="412"/>
      <c r="DTY543" s="412"/>
      <c r="DTZ543" s="412"/>
      <c r="DUA543" s="412"/>
      <c r="DUB543" s="412"/>
      <c r="DUC543" s="412"/>
      <c r="DUD543" s="412"/>
      <c r="DUE543" s="412"/>
      <c r="DUF543" s="412"/>
      <c r="DUG543" s="412"/>
      <c r="DUH543" s="412"/>
      <c r="DUI543" s="412"/>
      <c r="DUJ543" s="412"/>
      <c r="DUK543" s="412"/>
      <c r="DUL543" s="413"/>
      <c r="DUM543" s="413"/>
      <c r="DUN543" s="413"/>
      <c r="DUO543" s="413"/>
      <c r="DUP543" s="413"/>
      <c r="DUQ543" s="413"/>
      <c r="DUR543" s="413"/>
      <c r="DUS543" s="413"/>
      <c r="DUT543" s="413"/>
      <c r="DUU543" s="413"/>
      <c r="DUV543" s="413"/>
      <c r="DUW543" s="413"/>
      <c r="DUX543" s="413"/>
      <c r="DUY543" s="413"/>
      <c r="DUZ543" s="413"/>
      <c r="DVA543" s="413"/>
      <c r="DVB543" s="413"/>
      <c r="DVC543" s="413"/>
      <c r="DVD543" s="413"/>
      <c r="DVE543" s="413"/>
      <c r="DVF543" s="413"/>
      <c r="DVG543" s="413"/>
      <c r="DVH543" s="413"/>
      <c r="DVI543" s="413"/>
      <c r="DVJ543" s="414"/>
      <c r="DVK543" s="414"/>
      <c r="DVL543" s="414"/>
      <c r="DVM543" s="414"/>
      <c r="DVN543" s="414"/>
      <c r="DVO543" s="413"/>
      <c r="DVP543" s="413"/>
      <c r="DVQ543" s="414"/>
      <c r="DVR543" s="414"/>
      <c r="DVS543" s="413"/>
      <c r="DVT543" s="413"/>
      <c r="DVU543" s="414"/>
      <c r="DVV543" s="414"/>
      <c r="DVW543" s="413"/>
      <c r="DVX543" s="413"/>
      <c r="DVY543" s="413"/>
      <c r="DVZ543" s="413"/>
      <c r="DWA543" s="413"/>
      <c r="DWB543" s="413"/>
      <c r="DWC543" s="413"/>
      <c r="DWD543" s="414"/>
      <c r="DWE543" s="414"/>
      <c r="DWF543" s="413"/>
      <c r="DWG543" s="413"/>
      <c r="DWH543" s="414"/>
      <c r="DWI543" s="414"/>
      <c r="DWJ543" s="413"/>
      <c r="DWK543" s="413"/>
      <c r="DWL543" s="413"/>
      <c r="DWM543" s="413"/>
      <c r="DWN543" s="413"/>
      <c r="DWO543" s="407"/>
      <c r="DWP543" s="439"/>
      <c r="DWQ543" s="413"/>
      <c r="DWR543" s="413"/>
      <c r="DWS543" s="413"/>
      <c r="DWT543" s="413"/>
      <c r="DWU543" s="413"/>
      <c r="DWV543" s="413"/>
      <c r="DWW543" s="413"/>
      <c r="DWX543" s="412"/>
      <c r="DWY543" s="412"/>
      <c r="DWZ543" s="412"/>
      <c r="DXA543" s="412"/>
      <c r="DXB543" s="412"/>
      <c r="DXC543" s="412"/>
      <c r="DXD543" s="412"/>
      <c r="DXE543" s="412"/>
      <c r="DXF543" s="412"/>
      <c r="DXG543" s="412"/>
      <c r="DXH543" s="412"/>
      <c r="DXI543" s="412"/>
      <c r="DXJ543" s="412"/>
      <c r="DXK543" s="412"/>
      <c r="DXL543" s="412"/>
      <c r="DXM543" s="412"/>
      <c r="DXN543" s="412"/>
      <c r="DXO543" s="412"/>
      <c r="DXP543" s="412"/>
      <c r="DXQ543" s="412"/>
      <c r="DXR543" s="412"/>
      <c r="DXS543" s="412"/>
      <c r="DXT543" s="412"/>
      <c r="DXU543" s="412"/>
      <c r="DXV543" s="412"/>
      <c r="DXW543" s="412"/>
      <c r="DXX543" s="412"/>
      <c r="DXY543" s="412"/>
      <c r="DXZ543" s="412"/>
      <c r="DYA543" s="412"/>
      <c r="DYB543" s="412"/>
      <c r="DYC543" s="412"/>
      <c r="DYD543" s="412"/>
      <c r="DYE543" s="412"/>
      <c r="DYF543" s="412"/>
      <c r="DYG543" s="412"/>
      <c r="DYH543" s="412"/>
      <c r="DYI543" s="412"/>
      <c r="DYJ543" s="412"/>
      <c r="DYK543" s="412"/>
      <c r="DYL543" s="412"/>
      <c r="DYM543" s="412"/>
      <c r="DYN543" s="412"/>
      <c r="DYO543" s="412"/>
      <c r="DYP543" s="413"/>
      <c r="DYQ543" s="413"/>
      <c r="DYR543" s="413"/>
      <c r="DYS543" s="413"/>
      <c r="DYT543" s="413"/>
      <c r="DYU543" s="413"/>
      <c r="DYV543" s="413"/>
      <c r="DYW543" s="413"/>
      <c r="DYX543" s="413"/>
      <c r="DYY543" s="413"/>
      <c r="DYZ543" s="413"/>
      <c r="DZA543" s="413"/>
      <c r="DZB543" s="413"/>
      <c r="DZC543" s="413"/>
      <c r="DZD543" s="413"/>
      <c r="DZE543" s="413"/>
      <c r="DZF543" s="413"/>
      <c r="DZG543" s="413"/>
      <c r="DZH543" s="413"/>
      <c r="DZI543" s="413"/>
      <c r="DZJ543" s="413"/>
      <c r="DZK543" s="413"/>
      <c r="DZL543" s="413"/>
      <c r="DZM543" s="413"/>
      <c r="DZN543" s="414"/>
      <c r="DZO543" s="414"/>
      <c r="DZP543" s="414"/>
      <c r="DZQ543" s="414"/>
      <c r="DZR543" s="414"/>
      <c r="DZS543" s="413"/>
      <c r="DZT543" s="413"/>
      <c r="DZU543" s="414"/>
      <c r="DZV543" s="414"/>
      <c r="DZW543" s="413"/>
      <c r="DZX543" s="413"/>
      <c r="DZY543" s="414"/>
      <c r="DZZ543" s="414"/>
      <c r="EAA543" s="413"/>
      <c r="EAB543" s="413"/>
      <c r="EAC543" s="413"/>
      <c r="EAD543" s="413"/>
      <c r="EAE543" s="413"/>
      <c r="EAF543" s="413"/>
      <c r="EAG543" s="413"/>
      <c r="EAH543" s="414"/>
      <c r="EAI543" s="414"/>
      <c r="EAJ543" s="413"/>
      <c r="EAK543" s="413"/>
      <c r="EAL543" s="414"/>
      <c r="EAM543" s="414"/>
      <c r="EAN543" s="413"/>
      <c r="EAO543" s="413"/>
      <c r="EAP543" s="413"/>
      <c r="EAQ543" s="413"/>
      <c r="EAR543" s="413"/>
      <c r="EAS543" s="407"/>
      <c r="EAT543" s="439"/>
      <c r="EAU543" s="413"/>
      <c r="EAV543" s="413"/>
      <c r="EAW543" s="413"/>
      <c r="EAX543" s="413"/>
      <c r="EAY543" s="413"/>
      <c r="EAZ543" s="413"/>
      <c r="EBA543" s="413"/>
      <c r="EBB543" s="412"/>
      <c r="EBC543" s="412"/>
      <c r="EBD543" s="412"/>
      <c r="EBE543" s="412"/>
      <c r="EBF543" s="412"/>
      <c r="EBG543" s="412"/>
      <c r="EBH543" s="412"/>
      <c r="EBI543" s="412"/>
      <c r="EBJ543" s="412"/>
      <c r="EBK543" s="412"/>
      <c r="EBL543" s="412"/>
      <c r="EBM543" s="412"/>
      <c r="EBN543" s="412"/>
      <c r="EBO543" s="412"/>
      <c r="EBP543" s="412"/>
      <c r="EBQ543" s="412"/>
      <c r="EBR543" s="412"/>
      <c r="EBS543" s="412"/>
      <c r="EBT543" s="412"/>
      <c r="EBU543" s="412"/>
      <c r="EBV543" s="412"/>
      <c r="EBW543" s="412"/>
      <c r="EBX543" s="412"/>
      <c r="EBY543" s="412"/>
      <c r="EBZ543" s="412"/>
      <c r="ECA543" s="412"/>
      <c r="ECB543" s="412"/>
      <c r="ECC543" s="412"/>
      <c r="ECD543" s="412"/>
      <c r="ECE543" s="412"/>
      <c r="ECF543" s="412"/>
      <c r="ECG543" s="412"/>
      <c r="ECH543" s="412"/>
      <c r="ECI543" s="412"/>
      <c r="ECJ543" s="412"/>
      <c r="ECK543" s="412"/>
      <c r="ECL543" s="412"/>
      <c r="ECM543" s="412"/>
      <c r="ECN543" s="412"/>
      <c r="ECO543" s="412"/>
      <c r="ECP543" s="412"/>
      <c r="ECQ543" s="412"/>
      <c r="ECR543" s="412"/>
      <c r="ECS543" s="412"/>
      <c r="ECT543" s="413"/>
      <c r="ECU543" s="413"/>
      <c r="ECV543" s="413"/>
      <c r="ECW543" s="413"/>
      <c r="ECX543" s="413"/>
      <c r="ECY543" s="413"/>
      <c r="ECZ543" s="413"/>
      <c r="EDA543" s="413"/>
      <c r="EDB543" s="413"/>
      <c r="EDC543" s="413"/>
      <c r="EDD543" s="413"/>
      <c r="EDE543" s="413"/>
      <c r="EDF543" s="413"/>
      <c r="EDG543" s="413"/>
      <c r="EDH543" s="413"/>
      <c r="EDI543" s="413"/>
      <c r="EDJ543" s="413"/>
      <c r="EDK543" s="413"/>
      <c r="EDL543" s="413"/>
      <c r="EDM543" s="413"/>
      <c r="EDN543" s="413"/>
      <c r="EDO543" s="413"/>
      <c r="EDP543" s="413"/>
      <c r="EDQ543" s="413"/>
      <c r="EDR543" s="414"/>
      <c r="EDS543" s="414"/>
      <c r="EDT543" s="414"/>
      <c r="EDU543" s="414"/>
      <c r="EDV543" s="414"/>
      <c r="EDW543" s="413"/>
      <c r="EDX543" s="413"/>
      <c r="EDY543" s="414"/>
      <c r="EDZ543" s="414"/>
      <c r="EEA543" s="413"/>
      <c r="EEB543" s="413"/>
      <c r="EEC543" s="414"/>
      <c r="EED543" s="414"/>
      <c r="EEE543" s="413"/>
      <c r="EEF543" s="413"/>
      <c r="EEG543" s="413"/>
      <c r="EEH543" s="413"/>
      <c r="EEI543" s="413"/>
      <c r="EEJ543" s="413"/>
      <c r="EEK543" s="413"/>
      <c r="EEL543" s="414"/>
      <c r="EEM543" s="414"/>
      <c r="EEN543" s="413"/>
      <c r="EEO543" s="413"/>
      <c r="EEP543" s="414"/>
      <c r="EEQ543" s="414"/>
      <c r="EER543" s="413"/>
      <c r="EES543" s="413"/>
      <c r="EET543" s="413"/>
      <c r="EEU543" s="413"/>
      <c r="EEV543" s="413"/>
      <c r="EEW543" s="407"/>
      <c r="EEX543" s="439"/>
      <c r="EEY543" s="413"/>
      <c r="EEZ543" s="413"/>
      <c r="EFA543" s="413"/>
      <c r="EFB543" s="413"/>
      <c r="EFC543" s="413"/>
      <c r="EFD543" s="413"/>
      <c r="EFE543" s="413"/>
      <c r="EFF543" s="412"/>
      <c r="EFG543" s="412"/>
      <c r="EFH543" s="412"/>
      <c r="EFI543" s="412"/>
      <c r="EFJ543" s="412"/>
      <c r="EFK543" s="412"/>
      <c r="EFL543" s="412"/>
      <c r="EFM543" s="412"/>
      <c r="EFN543" s="412"/>
      <c r="EFO543" s="412"/>
      <c r="EFP543" s="412"/>
      <c r="EFQ543" s="412"/>
      <c r="EFR543" s="412"/>
      <c r="EFS543" s="412"/>
      <c r="EFT543" s="412"/>
      <c r="EFU543" s="412"/>
      <c r="EFV543" s="412"/>
      <c r="EFW543" s="412"/>
      <c r="EFX543" s="412"/>
      <c r="EFY543" s="412"/>
      <c r="EFZ543" s="412"/>
      <c r="EGA543" s="412"/>
      <c r="EGB543" s="412"/>
      <c r="EGC543" s="412"/>
      <c r="EGD543" s="412"/>
      <c r="EGE543" s="412"/>
      <c r="EGF543" s="412"/>
      <c r="EGG543" s="412"/>
      <c r="EGH543" s="412"/>
      <c r="EGI543" s="412"/>
      <c r="EGJ543" s="412"/>
      <c r="EGK543" s="412"/>
      <c r="EGL543" s="412"/>
      <c r="EGM543" s="412"/>
      <c r="EGN543" s="412"/>
      <c r="EGO543" s="412"/>
      <c r="EGP543" s="412"/>
      <c r="EGQ543" s="412"/>
      <c r="EGR543" s="412"/>
      <c r="EGS543" s="412"/>
      <c r="EGT543" s="412"/>
      <c r="EGU543" s="412"/>
      <c r="EGV543" s="412"/>
      <c r="EGW543" s="412"/>
      <c r="EGX543" s="413"/>
      <c r="EGY543" s="413"/>
      <c r="EGZ543" s="413"/>
      <c r="EHA543" s="413"/>
      <c r="EHB543" s="413"/>
      <c r="EHC543" s="413"/>
      <c r="EHD543" s="413"/>
      <c r="EHE543" s="413"/>
      <c r="EHF543" s="413"/>
      <c r="EHG543" s="413"/>
      <c r="EHH543" s="413"/>
      <c r="EHI543" s="413"/>
      <c r="EHJ543" s="413"/>
      <c r="EHK543" s="413"/>
      <c r="EHL543" s="413"/>
      <c r="EHM543" s="413"/>
      <c r="EHN543" s="413"/>
      <c r="EHO543" s="413"/>
      <c r="EHP543" s="413"/>
      <c r="EHQ543" s="413"/>
      <c r="EHR543" s="413"/>
      <c r="EHS543" s="413"/>
      <c r="EHT543" s="413"/>
      <c r="EHU543" s="413"/>
      <c r="EHV543" s="414"/>
      <c r="EHW543" s="414"/>
      <c r="EHX543" s="414"/>
      <c r="EHY543" s="414"/>
      <c r="EHZ543" s="414"/>
      <c r="EIA543" s="413"/>
      <c r="EIB543" s="413"/>
      <c r="EIC543" s="414"/>
      <c r="EID543" s="414"/>
      <c r="EIE543" s="413"/>
      <c r="EIF543" s="413"/>
      <c r="EIG543" s="414"/>
      <c r="EIH543" s="414"/>
      <c r="EII543" s="413"/>
      <c r="EIJ543" s="413"/>
      <c r="EIK543" s="413"/>
      <c r="EIL543" s="413"/>
      <c r="EIM543" s="413"/>
      <c r="EIN543" s="413"/>
      <c r="EIO543" s="413"/>
      <c r="EIP543" s="414"/>
      <c r="EIQ543" s="414"/>
      <c r="EIR543" s="413"/>
      <c r="EIS543" s="413"/>
      <c r="EIT543" s="414"/>
      <c r="EIU543" s="414"/>
      <c r="EIV543" s="413"/>
      <c r="EIW543" s="413"/>
      <c r="EIX543" s="413"/>
      <c r="EIY543" s="413"/>
      <c r="EIZ543" s="413"/>
      <c r="EJA543" s="407"/>
      <c r="EJB543" s="439"/>
      <c r="EJC543" s="413"/>
      <c r="EJD543" s="413"/>
      <c r="EJE543" s="413"/>
      <c r="EJF543" s="413"/>
      <c r="EJG543" s="413"/>
      <c r="EJH543" s="413"/>
      <c r="EJI543" s="413"/>
      <c r="EJJ543" s="412"/>
      <c r="EJK543" s="412"/>
      <c r="EJL543" s="412"/>
      <c r="EJM543" s="412"/>
      <c r="EJN543" s="412"/>
      <c r="EJO543" s="412"/>
      <c r="EJP543" s="412"/>
      <c r="EJQ543" s="412"/>
      <c r="EJR543" s="412"/>
      <c r="EJS543" s="412"/>
      <c r="EJT543" s="412"/>
      <c r="EJU543" s="412"/>
      <c r="EJV543" s="412"/>
      <c r="EJW543" s="412"/>
      <c r="EJX543" s="412"/>
      <c r="EJY543" s="412"/>
      <c r="EJZ543" s="412"/>
      <c r="EKA543" s="412"/>
      <c r="EKB543" s="412"/>
      <c r="EKC543" s="412"/>
      <c r="EKD543" s="412"/>
      <c r="EKE543" s="412"/>
      <c r="EKF543" s="412"/>
      <c r="EKG543" s="412"/>
      <c r="EKH543" s="412"/>
      <c r="EKI543" s="412"/>
      <c r="EKJ543" s="412"/>
      <c r="EKK543" s="412"/>
      <c r="EKL543" s="412"/>
      <c r="EKM543" s="412"/>
      <c r="EKN543" s="412"/>
      <c r="EKO543" s="412"/>
      <c r="EKP543" s="412"/>
      <c r="EKQ543" s="412"/>
      <c r="EKR543" s="412"/>
      <c r="EKS543" s="412"/>
      <c r="EKT543" s="412"/>
      <c r="EKU543" s="412"/>
      <c r="EKV543" s="412"/>
      <c r="EKW543" s="412"/>
      <c r="EKX543" s="412"/>
      <c r="EKY543" s="412"/>
      <c r="EKZ543" s="412"/>
      <c r="ELA543" s="412"/>
      <c r="ELB543" s="413"/>
      <c r="ELC543" s="413"/>
      <c r="ELD543" s="413"/>
      <c r="ELE543" s="413"/>
      <c r="ELF543" s="413"/>
      <c r="ELG543" s="413"/>
      <c r="ELH543" s="413"/>
      <c r="ELI543" s="413"/>
      <c r="ELJ543" s="413"/>
      <c r="ELK543" s="413"/>
      <c r="ELL543" s="413"/>
      <c r="ELM543" s="413"/>
      <c r="ELN543" s="413"/>
      <c r="ELO543" s="413"/>
      <c r="ELP543" s="413"/>
      <c r="ELQ543" s="413"/>
      <c r="ELR543" s="413"/>
      <c r="ELS543" s="413"/>
      <c r="ELT543" s="413"/>
      <c r="ELU543" s="413"/>
      <c r="ELV543" s="413"/>
      <c r="ELW543" s="413"/>
      <c r="ELX543" s="413"/>
      <c r="ELY543" s="413"/>
      <c r="ELZ543" s="414"/>
      <c r="EMA543" s="414"/>
      <c r="EMB543" s="414"/>
      <c r="EMC543" s="414"/>
      <c r="EMD543" s="414"/>
      <c r="EME543" s="413"/>
      <c r="EMF543" s="413"/>
      <c r="EMG543" s="414"/>
      <c r="EMH543" s="414"/>
      <c r="EMI543" s="413"/>
      <c r="EMJ543" s="413"/>
      <c r="EMK543" s="414"/>
      <c r="EML543" s="414"/>
      <c r="EMM543" s="413"/>
      <c r="EMN543" s="413"/>
      <c r="EMO543" s="413"/>
      <c r="EMP543" s="413"/>
      <c r="EMQ543" s="413"/>
      <c r="EMR543" s="413"/>
      <c r="EMS543" s="413"/>
      <c r="EMT543" s="414"/>
      <c r="EMU543" s="414"/>
      <c r="EMV543" s="413"/>
      <c r="EMW543" s="413"/>
      <c r="EMX543" s="414"/>
      <c r="EMY543" s="414"/>
      <c r="EMZ543" s="413"/>
      <c r="ENA543" s="413"/>
      <c r="ENB543" s="413"/>
      <c r="ENC543" s="413"/>
      <c r="END543" s="413"/>
      <c r="ENE543" s="407"/>
      <c r="ENF543" s="439"/>
      <c r="ENG543" s="413"/>
      <c r="ENH543" s="413"/>
      <c r="ENI543" s="413"/>
      <c r="ENJ543" s="413"/>
      <c r="ENK543" s="413"/>
      <c r="ENL543" s="413"/>
      <c r="ENM543" s="413"/>
      <c r="ENN543" s="412"/>
      <c r="ENO543" s="412"/>
      <c r="ENP543" s="412"/>
      <c r="ENQ543" s="412"/>
      <c r="ENR543" s="412"/>
      <c r="ENS543" s="412"/>
      <c r="ENT543" s="412"/>
      <c r="ENU543" s="412"/>
      <c r="ENV543" s="412"/>
      <c r="ENW543" s="412"/>
      <c r="ENX543" s="412"/>
      <c r="ENY543" s="412"/>
      <c r="ENZ543" s="412"/>
      <c r="EOA543" s="412"/>
      <c r="EOB543" s="412"/>
      <c r="EOC543" s="412"/>
      <c r="EOD543" s="412"/>
      <c r="EOE543" s="412"/>
      <c r="EOF543" s="412"/>
      <c r="EOG543" s="412"/>
      <c r="EOH543" s="412"/>
      <c r="EOI543" s="412"/>
      <c r="EOJ543" s="412"/>
      <c r="EOK543" s="412"/>
      <c r="EOL543" s="412"/>
      <c r="EOM543" s="412"/>
      <c r="EON543" s="412"/>
      <c r="EOO543" s="412"/>
      <c r="EOP543" s="412"/>
      <c r="EOQ543" s="412"/>
      <c r="EOR543" s="412"/>
      <c r="EOS543" s="412"/>
      <c r="EOT543" s="412"/>
      <c r="EOU543" s="412"/>
      <c r="EOV543" s="412"/>
      <c r="EOW543" s="412"/>
      <c r="EOX543" s="412"/>
      <c r="EOY543" s="412"/>
      <c r="EOZ543" s="412"/>
      <c r="EPA543" s="412"/>
      <c r="EPB543" s="412"/>
      <c r="EPC543" s="412"/>
      <c r="EPD543" s="412"/>
      <c r="EPE543" s="412"/>
      <c r="EPF543" s="413"/>
      <c r="EPG543" s="413"/>
      <c r="EPH543" s="413"/>
      <c r="EPI543" s="413"/>
      <c r="EPJ543" s="413"/>
      <c r="EPK543" s="413"/>
      <c r="EPL543" s="413"/>
      <c r="EPM543" s="413"/>
      <c r="EPN543" s="413"/>
      <c r="EPO543" s="413"/>
      <c r="EPP543" s="413"/>
      <c r="EPQ543" s="413"/>
      <c r="EPR543" s="413"/>
      <c r="EPS543" s="413"/>
      <c r="EPT543" s="413"/>
      <c r="EPU543" s="413"/>
      <c r="EPV543" s="413"/>
      <c r="EPW543" s="413"/>
      <c r="EPX543" s="413"/>
      <c r="EPY543" s="413"/>
      <c r="EPZ543" s="413"/>
      <c r="EQA543" s="413"/>
      <c r="EQB543" s="413"/>
      <c r="EQC543" s="413"/>
      <c r="EQD543" s="414"/>
      <c r="EQE543" s="414"/>
      <c r="EQF543" s="414"/>
      <c r="EQG543" s="414"/>
      <c r="EQH543" s="414"/>
      <c r="EQI543" s="413"/>
      <c r="EQJ543" s="413"/>
      <c r="EQK543" s="414"/>
      <c r="EQL543" s="414"/>
      <c r="EQM543" s="413"/>
      <c r="EQN543" s="413"/>
      <c r="EQO543" s="414"/>
      <c r="EQP543" s="414"/>
      <c r="EQQ543" s="413"/>
      <c r="EQR543" s="413"/>
      <c r="EQS543" s="413"/>
      <c r="EQT543" s="413"/>
      <c r="EQU543" s="413"/>
      <c r="EQV543" s="413"/>
      <c r="EQW543" s="413"/>
      <c r="EQX543" s="414"/>
      <c r="EQY543" s="414"/>
      <c r="EQZ543" s="413"/>
      <c r="ERA543" s="413"/>
      <c r="ERB543" s="414"/>
      <c r="ERC543" s="414"/>
      <c r="ERD543" s="413"/>
      <c r="ERE543" s="413"/>
      <c r="ERF543" s="413"/>
      <c r="ERG543" s="413"/>
      <c r="ERH543" s="413"/>
      <c r="ERI543" s="407"/>
      <c r="ERJ543" s="439"/>
      <c r="ERK543" s="413"/>
      <c r="ERL543" s="413"/>
      <c r="ERM543" s="413"/>
      <c r="ERN543" s="413"/>
      <c r="ERO543" s="413"/>
      <c r="ERP543" s="413"/>
      <c r="ERQ543" s="413"/>
      <c r="ERR543" s="412"/>
      <c r="ERS543" s="412"/>
      <c r="ERT543" s="412"/>
      <c r="ERU543" s="412"/>
      <c r="ERV543" s="412"/>
      <c r="ERW543" s="412"/>
      <c r="ERX543" s="412"/>
      <c r="ERY543" s="412"/>
      <c r="ERZ543" s="412"/>
      <c r="ESA543" s="412"/>
      <c r="ESB543" s="412"/>
      <c r="ESC543" s="412"/>
      <c r="ESD543" s="412"/>
      <c r="ESE543" s="412"/>
      <c r="ESF543" s="412"/>
      <c r="ESG543" s="412"/>
      <c r="ESH543" s="412"/>
      <c r="ESI543" s="412"/>
      <c r="ESJ543" s="412"/>
      <c r="ESK543" s="412"/>
      <c r="ESL543" s="412"/>
      <c r="ESM543" s="412"/>
      <c r="ESN543" s="412"/>
      <c r="ESO543" s="412"/>
      <c r="ESP543" s="412"/>
      <c r="ESQ543" s="412"/>
      <c r="ESR543" s="412"/>
      <c r="ESS543" s="412"/>
      <c r="EST543" s="412"/>
      <c r="ESU543" s="412"/>
      <c r="ESV543" s="412"/>
      <c r="ESW543" s="412"/>
      <c r="ESX543" s="412"/>
      <c r="ESY543" s="412"/>
      <c r="ESZ543" s="412"/>
      <c r="ETA543" s="412"/>
      <c r="ETB543" s="412"/>
      <c r="ETC543" s="412"/>
      <c r="ETD543" s="412"/>
      <c r="ETE543" s="412"/>
      <c r="ETF543" s="412"/>
      <c r="ETG543" s="412"/>
      <c r="ETH543" s="412"/>
      <c r="ETI543" s="412"/>
      <c r="ETJ543" s="413"/>
      <c r="ETK543" s="413"/>
      <c r="ETL543" s="413"/>
      <c r="ETM543" s="413"/>
      <c r="ETN543" s="413"/>
      <c r="ETO543" s="413"/>
      <c r="ETP543" s="413"/>
      <c r="ETQ543" s="413"/>
      <c r="ETR543" s="413"/>
      <c r="ETS543" s="413"/>
      <c r="ETT543" s="413"/>
      <c r="ETU543" s="413"/>
      <c r="ETV543" s="413"/>
      <c r="ETW543" s="413"/>
      <c r="ETX543" s="413"/>
      <c r="ETY543" s="413"/>
      <c r="ETZ543" s="413"/>
      <c r="EUA543" s="413"/>
      <c r="EUB543" s="413"/>
      <c r="EUC543" s="413"/>
      <c r="EUD543" s="413"/>
      <c r="EUE543" s="413"/>
      <c r="EUF543" s="413"/>
      <c r="EUG543" s="413"/>
      <c r="EUH543" s="414"/>
      <c r="EUI543" s="414"/>
      <c r="EUJ543" s="414"/>
      <c r="EUK543" s="414"/>
      <c r="EUL543" s="414"/>
      <c r="EUM543" s="413"/>
      <c r="EUN543" s="413"/>
      <c r="EUO543" s="414"/>
      <c r="EUP543" s="414"/>
      <c r="EUQ543" s="413"/>
      <c r="EUR543" s="413"/>
      <c r="EUS543" s="414"/>
      <c r="EUT543" s="414"/>
      <c r="EUU543" s="413"/>
      <c r="EUV543" s="413"/>
      <c r="EUW543" s="413"/>
      <c r="EUX543" s="413"/>
      <c r="EUY543" s="413"/>
      <c r="EUZ543" s="413"/>
      <c r="EVA543" s="413"/>
      <c r="EVB543" s="414"/>
      <c r="EVC543" s="414"/>
      <c r="EVD543" s="413"/>
      <c r="EVE543" s="413"/>
      <c r="EVF543" s="414"/>
      <c r="EVG543" s="414"/>
      <c r="EVH543" s="413"/>
      <c r="EVI543" s="413"/>
      <c r="EVJ543" s="413"/>
      <c r="EVK543" s="413"/>
      <c r="EVL543" s="413"/>
      <c r="EVM543" s="407"/>
      <c r="EVN543" s="439"/>
      <c r="EVO543" s="413"/>
      <c r="EVP543" s="413"/>
      <c r="EVQ543" s="413"/>
      <c r="EVR543" s="413"/>
      <c r="EVS543" s="413"/>
      <c r="EVT543" s="413"/>
      <c r="EVU543" s="413"/>
      <c r="EVV543" s="412"/>
      <c r="EVW543" s="412"/>
      <c r="EVX543" s="412"/>
      <c r="EVY543" s="412"/>
      <c r="EVZ543" s="412"/>
      <c r="EWA543" s="412"/>
      <c r="EWB543" s="412"/>
      <c r="EWC543" s="412"/>
      <c r="EWD543" s="412"/>
      <c r="EWE543" s="412"/>
      <c r="EWF543" s="412"/>
      <c r="EWG543" s="412"/>
      <c r="EWH543" s="412"/>
      <c r="EWI543" s="412"/>
      <c r="EWJ543" s="412"/>
      <c r="EWK543" s="412"/>
      <c r="EWL543" s="412"/>
      <c r="EWM543" s="412"/>
      <c r="EWN543" s="412"/>
      <c r="EWO543" s="412"/>
      <c r="EWP543" s="412"/>
      <c r="EWQ543" s="412"/>
      <c r="EWR543" s="412"/>
      <c r="EWS543" s="412"/>
      <c r="EWT543" s="412"/>
      <c r="EWU543" s="412"/>
      <c r="EWV543" s="412"/>
      <c r="EWW543" s="412"/>
      <c r="EWX543" s="412"/>
      <c r="EWY543" s="412"/>
      <c r="EWZ543" s="412"/>
      <c r="EXA543" s="412"/>
      <c r="EXB543" s="412"/>
      <c r="EXC543" s="412"/>
      <c r="EXD543" s="412"/>
      <c r="EXE543" s="412"/>
      <c r="EXF543" s="412"/>
      <c r="EXG543" s="412"/>
      <c r="EXH543" s="412"/>
      <c r="EXI543" s="412"/>
      <c r="EXJ543" s="412"/>
      <c r="EXK543" s="412"/>
      <c r="EXL543" s="412"/>
      <c r="EXM543" s="412"/>
      <c r="EXN543" s="413"/>
      <c r="EXO543" s="413"/>
      <c r="EXP543" s="413"/>
      <c r="EXQ543" s="413"/>
      <c r="EXR543" s="413"/>
      <c r="EXS543" s="413"/>
      <c r="EXT543" s="413"/>
      <c r="EXU543" s="413"/>
      <c r="EXV543" s="413"/>
      <c r="EXW543" s="413"/>
      <c r="EXX543" s="413"/>
      <c r="EXY543" s="413"/>
      <c r="EXZ543" s="413"/>
      <c r="EYA543" s="413"/>
      <c r="EYB543" s="413"/>
      <c r="EYC543" s="413"/>
      <c r="EYD543" s="413"/>
      <c r="EYE543" s="413"/>
      <c r="EYF543" s="413"/>
      <c r="EYG543" s="413"/>
      <c r="EYH543" s="413"/>
      <c r="EYI543" s="413"/>
      <c r="EYJ543" s="413"/>
      <c r="EYK543" s="413"/>
      <c r="EYL543" s="414"/>
      <c r="EYM543" s="414"/>
      <c r="EYN543" s="414"/>
      <c r="EYO543" s="414"/>
      <c r="EYP543" s="414"/>
      <c r="EYQ543" s="413"/>
      <c r="EYR543" s="413"/>
      <c r="EYS543" s="414"/>
      <c r="EYT543" s="414"/>
      <c r="EYU543" s="413"/>
      <c r="EYV543" s="413"/>
      <c r="EYW543" s="414"/>
      <c r="EYX543" s="414"/>
      <c r="EYY543" s="413"/>
      <c r="EYZ543" s="413"/>
      <c r="EZA543" s="413"/>
      <c r="EZB543" s="413"/>
      <c r="EZC543" s="413"/>
      <c r="EZD543" s="413"/>
      <c r="EZE543" s="413"/>
      <c r="EZF543" s="414"/>
      <c r="EZG543" s="414"/>
      <c r="EZH543" s="413"/>
      <c r="EZI543" s="413"/>
      <c r="EZJ543" s="414"/>
      <c r="EZK543" s="414"/>
      <c r="EZL543" s="413"/>
      <c r="EZM543" s="413"/>
      <c r="EZN543" s="413"/>
      <c r="EZO543" s="413"/>
      <c r="EZP543" s="413"/>
      <c r="EZQ543" s="407"/>
      <c r="EZR543" s="439"/>
      <c r="EZS543" s="413"/>
      <c r="EZT543" s="413"/>
      <c r="EZU543" s="413"/>
      <c r="EZV543" s="413"/>
      <c r="EZW543" s="413"/>
      <c r="EZX543" s="413"/>
      <c r="EZY543" s="413"/>
      <c r="EZZ543" s="412"/>
      <c r="FAA543" s="412"/>
      <c r="FAB543" s="412"/>
      <c r="FAC543" s="412"/>
      <c r="FAD543" s="412"/>
      <c r="FAE543" s="412"/>
      <c r="FAF543" s="412"/>
      <c r="FAG543" s="412"/>
      <c r="FAH543" s="412"/>
      <c r="FAI543" s="412"/>
      <c r="FAJ543" s="412"/>
      <c r="FAK543" s="412"/>
      <c r="FAL543" s="412"/>
      <c r="FAM543" s="412"/>
      <c r="FAN543" s="412"/>
      <c r="FAO543" s="412"/>
      <c r="FAP543" s="412"/>
      <c r="FAQ543" s="412"/>
      <c r="FAR543" s="412"/>
      <c r="FAS543" s="412"/>
      <c r="FAT543" s="412"/>
      <c r="FAU543" s="412"/>
      <c r="FAV543" s="412"/>
      <c r="FAW543" s="412"/>
      <c r="FAX543" s="412"/>
      <c r="FAY543" s="412"/>
      <c r="FAZ543" s="412"/>
      <c r="FBA543" s="412"/>
      <c r="FBB543" s="412"/>
      <c r="FBC543" s="412"/>
      <c r="FBD543" s="412"/>
      <c r="FBE543" s="412"/>
      <c r="FBF543" s="412"/>
      <c r="FBG543" s="412"/>
      <c r="FBH543" s="412"/>
      <c r="FBI543" s="412"/>
      <c r="FBJ543" s="412"/>
      <c r="FBK543" s="412"/>
      <c r="FBL543" s="412"/>
      <c r="FBM543" s="412"/>
      <c r="FBN543" s="412"/>
      <c r="FBO543" s="412"/>
      <c r="FBP543" s="412"/>
      <c r="FBQ543" s="412"/>
      <c r="FBR543" s="413"/>
      <c r="FBS543" s="413"/>
      <c r="FBT543" s="413"/>
      <c r="FBU543" s="413"/>
      <c r="FBV543" s="413"/>
      <c r="FBW543" s="413"/>
      <c r="FBX543" s="413"/>
      <c r="FBY543" s="413"/>
      <c r="FBZ543" s="413"/>
      <c r="FCA543" s="413"/>
      <c r="FCB543" s="413"/>
      <c r="FCC543" s="413"/>
      <c r="FCD543" s="413"/>
      <c r="FCE543" s="413"/>
      <c r="FCF543" s="413"/>
      <c r="FCG543" s="413"/>
      <c r="FCH543" s="413"/>
      <c r="FCI543" s="413"/>
      <c r="FCJ543" s="413"/>
      <c r="FCK543" s="413"/>
      <c r="FCL543" s="413"/>
      <c r="FCM543" s="413"/>
      <c r="FCN543" s="413"/>
      <c r="FCO543" s="413"/>
      <c r="FCP543" s="414"/>
      <c r="FCQ543" s="414"/>
      <c r="FCR543" s="414"/>
      <c r="FCS543" s="414"/>
      <c r="FCT543" s="414"/>
      <c r="FCU543" s="413"/>
      <c r="FCV543" s="413"/>
      <c r="FCW543" s="414"/>
      <c r="FCX543" s="414"/>
      <c r="FCY543" s="413"/>
      <c r="FCZ543" s="413"/>
      <c r="FDA543" s="414"/>
      <c r="FDB543" s="414"/>
      <c r="FDC543" s="413"/>
      <c r="FDD543" s="413"/>
      <c r="FDE543" s="413"/>
      <c r="FDF543" s="413"/>
      <c r="FDG543" s="413"/>
      <c r="FDH543" s="413"/>
      <c r="FDI543" s="413"/>
      <c r="FDJ543" s="414"/>
      <c r="FDK543" s="414"/>
      <c r="FDL543" s="413"/>
      <c r="FDM543" s="413"/>
      <c r="FDN543" s="414"/>
      <c r="FDO543" s="414"/>
      <c r="FDP543" s="413"/>
      <c r="FDQ543" s="413"/>
      <c r="FDR543" s="413"/>
      <c r="FDS543" s="413"/>
      <c r="FDT543" s="413"/>
      <c r="FDU543" s="407"/>
      <c r="FDV543" s="439"/>
      <c r="FDW543" s="413"/>
      <c r="FDX543" s="413"/>
      <c r="FDY543" s="413"/>
      <c r="FDZ543" s="413"/>
      <c r="FEA543" s="413"/>
      <c r="FEB543" s="413"/>
      <c r="FEC543" s="413"/>
      <c r="FED543" s="412"/>
      <c r="FEE543" s="412"/>
      <c r="FEF543" s="412"/>
      <c r="FEG543" s="412"/>
      <c r="FEH543" s="412"/>
      <c r="FEI543" s="412"/>
      <c r="FEJ543" s="412"/>
      <c r="FEK543" s="412"/>
      <c r="FEL543" s="412"/>
      <c r="FEM543" s="412"/>
      <c r="FEN543" s="412"/>
      <c r="FEO543" s="412"/>
      <c r="FEP543" s="412"/>
      <c r="FEQ543" s="412"/>
      <c r="FER543" s="412"/>
      <c r="FES543" s="412"/>
      <c r="FET543" s="412"/>
      <c r="FEU543" s="412"/>
      <c r="FEV543" s="412"/>
      <c r="FEW543" s="412"/>
      <c r="FEX543" s="412"/>
      <c r="FEY543" s="412"/>
      <c r="FEZ543" s="412"/>
      <c r="FFA543" s="412"/>
      <c r="FFB543" s="412"/>
      <c r="FFC543" s="412"/>
      <c r="FFD543" s="412"/>
      <c r="FFE543" s="412"/>
      <c r="FFF543" s="412"/>
      <c r="FFG543" s="412"/>
      <c r="FFH543" s="412"/>
      <c r="FFI543" s="412"/>
      <c r="FFJ543" s="412"/>
      <c r="FFK543" s="412"/>
      <c r="FFL543" s="412"/>
      <c r="FFM543" s="412"/>
      <c r="FFN543" s="412"/>
      <c r="FFO543" s="412"/>
      <c r="FFP543" s="412"/>
      <c r="FFQ543" s="412"/>
      <c r="FFR543" s="412"/>
      <c r="FFS543" s="412"/>
      <c r="FFT543" s="412"/>
      <c r="FFU543" s="412"/>
      <c r="FFV543" s="413"/>
      <c r="FFW543" s="413"/>
      <c r="FFX543" s="413"/>
      <c r="FFY543" s="413"/>
      <c r="FFZ543" s="413"/>
      <c r="FGA543" s="413"/>
      <c r="FGB543" s="413"/>
      <c r="FGC543" s="413"/>
      <c r="FGD543" s="413"/>
      <c r="FGE543" s="413"/>
      <c r="FGF543" s="413"/>
      <c r="FGG543" s="413"/>
      <c r="FGH543" s="413"/>
      <c r="FGI543" s="413"/>
      <c r="FGJ543" s="413"/>
      <c r="FGK543" s="413"/>
      <c r="FGL543" s="413"/>
      <c r="FGM543" s="413"/>
      <c r="FGN543" s="413"/>
      <c r="FGO543" s="413"/>
      <c r="FGP543" s="413"/>
      <c r="FGQ543" s="413"/>
      <c r="FGR543" s="413"/>
      <c r="FGS543" s="413"/>
      <c r="FGT543" s="414"/>
      <c r="FGU543" s="414"/>
      <c r="FGV543" s="414"/>
      <c r="FGW543" s="414"/>
      <c r="FGX543" s="414"/>
      <c r="FGY543" s="413"/>
      <c r="FGZ543" s="413"/>
      <c r="FHA543" s="414"/>
      <c r="FHB543" s="414"/>
      <c r="FHC543" s="413"/>
      <c r="FHD543" s="413"/>
      <c r="FHE543" s="414"/>
      <c r="FHF543" s="414"/>
      <c r="FHG543" s="413"/>
      <c r="FHH543" s="413"/>
      <c r="FHI543" s="413"/>
      <c r="FHJ543" s="413"/>
      <c r="FHK543" s="413"/>
      <c r="FHL543" s="413"/>
      <c r="FHM543" s="413"/>
      <c r="FHN543" s="414"/>
      <c r="FHO543" s="414"/>
      <c r="FHP543" s="413"/>
      <c r="FHQ543" s="413"/>
      <c r="FHR543" s="414"/>
      <c r="FHS543" s="414"/>
      <c r="FHT543" s="413"/>
      <c r="FHU543" s="413"/>
      <c r="FHV543" s="413"/>
      <c r="FHW543" s="413"/>
      <c r="FHX543" s="413"/>
      <c r="FHY543" s="407"/>
      <c r="FHZ543" s="439"/>
      <c r="FIA543" s="413"/>
      <c r="FIB543" s="413"/>
      <c r="FIC543" s="413"/>
      <c r="FID543" s="413"/>
      <c r="FIE543" s="413"/>
      <c r="FIF543" s="413"/>
      <c r="FIG543" s="413"/>
      <c r="FIH543" s="412"/>
      <c r="FII543" s="412"/>
      <c r="FIJ543" s="412"/>
      <c r="FIK543" s="412"/>
      <c r="FIL543" s="412"/>
      <c r="FIM543" s="412"/>
      <c r="FIN543" s="412"/>
      <c r="FIO543" s="412"/>
      <c r="FIP543" s="412"/>
      <c r="FIQ543" s="412"/>
      <c r="FIR543" s="412"/>
      <c r="FIS543" s="412"/>
      <c r="FIT543" s="412"/>
      <c r="FIU543" s="412"/>
      <c r="FIV543" s="412"/>
      <c r="FIW543" s="412"/>
      <c r="FIX543" s="412"/>
      <c r="FIY543" s="412"/>
      <c r="FIZ543" s="412"/>
      <c r="FJA543" s="412"/>
      <c r="FJB543" s="412"/>
      <c r="FJC543" s="412"/>
      <c r="FJD543" s="412"/>
      <c r="FJE543" s="412"/>
      <c r="FJF543" s="412"/>
      <c r="FJG543" s="412"/>
      <c r="FJH543" s="412"/>
      <c r="FJI543" s="412"/>
      <c r="FJJ543" s="412"/>
      <c r="FJK543" s="412"/>
      <c r="FJL543" s="412"/>
      <c r="FJM543" s="412"/>
      <c r="FJN543" s="412"/>
      <c r="FJO543" s="412"/>
      <c r="FJP543" s="412"/>
      <c r="FJQ543" s="412"/>
      <c r="FJR543" s="412"/>
      <c r="FJS543" s="412"/>
      <c r="FJT543" s="412"/>
      <c r="FJU543" s="412"/>
      <c r="FJV543" s="412"/>
      <c r="FJW543" s="412"/>
      <c r="FJX543" s="412"/>
      <c r="FJY543" s="412"/>
      <c r="FJZ543" s="413"/>
      <c r="FKA543" s="413"/>
      <c r="FKB543" s="413"/>
      <c r="FKC543" s="413"/>
      <c r="FKD543" s="413"/>
      <c r="FKE543" s="413"/>
      <c r="FKF543" s="413"/>
      <c r="FKG543" s="413"/>
      <c r="FKH543" s="413"/>
      <c r="FKI543" s="413"/>
      <c r="FKJ543" s="413"/>
      <c r="FKK543" s="413"/>
      <c r="FKL543" s="413"/>
      <c r="FKM543" s="413"/>
      <c r="FKN543" s="413"/>
      <c r="FKO543" s="413"/>
      <c r="FKP543" s="413"/>
      <c r="FKQ543" s="413"/>
      <c r="FKR543" s="413"/>
      <c r="FKS543" s="413"/>
      <c r="FKT543" s="413"/>
      <c r="FKU543" s="413"/>
      <c r="FKV543" s="413"/>
      <c r="FKW543" s="413"/>
      <c r="FKX543" s="414"/>
      <c r="FKY543" s="414"/>
      <c r="FKZ543" s="414"/>
      <c r="FLA543" s="414"/>
      <c r="FLB543" s="414"/>
      <c r="FLC543" s="413"/>
      <c r="FLD543" s="413"/>
      <c r="FLE543" s="414"/>
      <c r="FLF543" s="414"/>
      <c r="FLG543" s="413"/>
      <c r="FLH543" s="413"/>
      <c r="FLI543" s="414"/>
      <c r="FLJ543" s="414"/>
      <c r="FLK543" s="413"/>
      <c r="FLL543" s="413"/>
      <c r="FLM543" s="413"/>
      <c r="FLN543" s="413"/>
      <c r="FLO543" s="413"/>
      <c r="FLP543" s="413"/>
      <c r="FLQ543" s="413"/>
      <c r="FLR543" s="414"/>
      <c r="FLS543" s="414"/>
      <c r="FLT543" s="413"/>
      <c r="FLU543" s="413"/>
      <c r="FLV543" s="414"/>
      <c r="FLW543" s="414"/>
      <c r="FLX543" s="413"/>
      <c r="FLY543" s="413"/>
      <c r="FLZ543" s="413"/>
      <c r="FMA543" s="413"/>
      <c r="FMB543" s="413"/>
      <c r="FMC543" s="407"/>
      <c r="FMD543" s="439"/>
      <c r="FME543" s="413"/>
      <c r="FMF543" s="413"/>
      <c r="FMG543" s="413"/>
      <c r="FMH543" s="413"/>
      <c r="FMI543" s="413"/>
      <c r="FMJ543" s="413"/>
      <c r="FMK543" s="413"/>
      <c r="FML543" s="412"/>
      <c r="FMM543" s="412"/>
      <c r="FMN543" s="412"/>
      <c r="FMO543" s="412"/>
      <c r="FMP543" s="412"/>
      <c r="FMQ543" s="412"/>
      <c r="FMR543" s="412"/>
      <c r="FMS543" s="412"/>
      <c r="FMT543" s="412"/>
      <c r="FMU543" s="412"/>
      <c r="FMV543" s="412"/>
      <c r="FMW543" s="412"/>
      <c r="FMX543" s="412"/>
      <c r="FMY543" s="412"/>
      <c r="FMZ543" s="412"/>
      <c r="FNA543" s="412"/>
      <c r="FNB543" s="412"/>
      <c r="FNC543" s="412"/>
      <c r="FND543" s="412"/>
      <c r="FNE543" s="412"/>
      <c r="FNF543" s="412"/>
      <c r="FNG543" s="412"/>
      <c r="FNH543" s="412"/>
      <c r="FNI543" s="412"/>
      <c r="FNJ543" s="412"/>
      <c r="FNK543" s="412"/>
      <c r="FNL543" s="412"/>
      <c r="FNM543" s="412"/>
      <c r="FNN543" s="412"/>
      <c r="FNO543" s="412"/>
      <c r="FNP543" s="412"/>
      <c r="FNQ543" s="412"/>
      <c r="FNR543" s="412"/>
      <c r="FNS543" s="412"/>
      <c r="FNT543" s="412"/>
      <c r="FNU543" s="412"/>
      <c r="FNV543" s="412"/>
      <c r="FNW543" s="412"/>
      <c r="FNX543" s="412"/>
      <c r="FNY543" s="412"/>
      <c r="FNZ543" s="412"/>
      <c r="FOA543" s="412"/>
      <c r="FOB543" s="412"/>
      <c r="FOC543" s="412"/>
      <c r="FOD543" s="413"/>
      <c r="FOE543" s="413"/>
      <c r="FOF543" s="413"/>
      <c r="FOG543" s="413"/>
      <c r="FOH543" s="413"/>
      <c r="FOI543" s="413"/>
      <c r="FOJ543" s="413"/>
      <c r="FOK543" s="413"/>
      <c r="FOL543" s="413"/>
      <c r="FOM543" s="413"/>
      <c r="FON543" s="413"/>
      <c r="FOO543" s="413"/>
      <c r="FOP543" s="413"/>
      <c r="FOQ543" s="413"/>
      <c r="FOR543" s="413"/>
      <c r="FOS543" s="413"/>
      <c r="FOT543" s="413"/>
      <c r="FOU543" s="413"/>
      <c r="FOV543" s="413"/>
      <c r="FOW543" s="413"/>
      <c r="FOX543" s="413"/>
      <c r="FOY543" s="413"/>
      <c r="FOZ543" s="413"/>
      <c r="FPA543" s="413"/>
      <c r="FPB543" s="414"/>
      <c r="FPC543" s="414"/>
      <c r="FPD543" s="414"/>
      <c r="FPE543" s="414"/>
      <c r="FPF543" s="414"/>
      <c r="FPG543" s="413"/>
      <c r="FPH543" s="413"/>
      <c r="FPI543" s="414"/>
      <c r="FPJ543" s="414"/>
      <c r="FPK543" s="413"/>
      <c r="FPL543" s="413"/>
      <c r="FPM543" s="414"/>
      <c r="FPN543" s="414"/>
      <c r="FPO543" s="413"/>
      <c r="FPP543" s="413"/>
      <c r="FPQ543" s="413"/>
      <c r="FPR543" s="413"/>
      <c r="FPS543" s="413"/>
      <c r="FPT543" s="413"/>
      <c r="FPU543" s="413"/>
      <c r="FPV543" s="414"/>
      <c r="FPW543" s="414"/>
      <c r="FPX543" s="413"/>
      <c r="FPY543" s="413"/>
      <c r="FPZ543" s="414"/>
      <c r="FQA543" s="414"/>
      <c r="FQB543" s="413"/>
      <c r="FQC543" s="413"/>
      <c r="FQD543" s="413"/>
      <c r="FQE543" s="413"/>
      <c r="FQF543" s="413"/>
      <c r="FQG543" s="407"/>
      <c r="FQH543" s="439"/>
      <c r="FQI543" s="413"/>
      <c r="FQJ543" s="413"/>
      <c r="FQK543" s="413"/>
      <c r="FQL543" s="413"/>
      <c r="FQM543" s="413"/>
      <c r="FQN543" s="413"/>
      <c r="FQO543" s="413"/>
      <c r="FQP543" s="412"/>
      <c r="FQQ543" s="412"/>
      <c r="FQR543" s="412"/>
      <c r="FQS543" s="412"/>
      <c r="FQT543" s="412"/>
      <c r="FQU543" s="412"/>
      <c r="FQV543" s="412"/>
      <c r="FQW543" s="412"/>
      <c r="FQX543" s="412"/>
      <c r="FQY543" s="412"/>
      <c r="FQZ543" s="412"/>
      <c r="FRA543" s="412"/>
      <c r="FRB543" s="412"/>
      <c r="FRC543" s="412"/>
      <c r="FRD543" s="412"/>
      <c r="FRE543" s="412"/>
      <c r="FRF543" s="412"/>
      <c r="FRG543" s="412"/>
      <c r="FRH543" s="412"/>
      <c r="FRI543" s="412"/>
      <c r="FRJ543" s="412"/>
      <c r="FRK543" s="412"/>
      <c r="FRL543" s="412"/>
      <c r="FRM543" s="412"/>
      <c r="FRN543" s="412"/>
      <c r="FRO543" s="412"/>
      <c r="FRP543" s="412"/>
      <c r="FRQ543" s="412"/>
      <c r="FRR543" s="412"/>
      <c r="FRS543" s="412"/>
      <c r="FRT543" s="412"/>
      <c r="FRU543" s="412"/>
      <c r="FRV543" s="412"/>
      <c r="FRW543" s="412"/>
      <c r="FRX543" s="412"/>
      <c r="FRY543" s="412"/>
      <c r="FRZ543" s="412"/>
      <c r="FSA543" s="412"/>
      <c r="FSB543" s="412"/>
      <c r="FSC543" s="412"/>
      <c r="FSD543" s="412"/>
      <c r="FSE543" s="412"/>
      <c r="FSF543" s="412"/>
      <c r="FSG543" s="412"/>
      <c r="FSH543" s="413"/>
      <c r="FSI543" s="413"/>
      <c r="FSJ543" s="413"/>
      <c r="FSK543" s="413"/>
      <c r="FSL543" s="413"/>
      <c r="FSM543" s="413"/>
      <c r="FSN543" s="413"/>
      <c r="FSO543" s="413"/>
      <c r="FSP543" s="413"/>
      <c r="FSQ543" s="413"/>
      <c r="FSR543" s="413"/>
      <c r="FSS543" s="413"/>
      <c r="FST543" s="413"/>
      <c r="FSU543" s="413"/>
      <c r="FSV543" s="413"/>
      <c r="FSW543" s="413"/>
      <c r="FSX543" s="413"/>
      <c r="FSY543" s="413"/>
      <c r="FSZ543" s="413"/>
      <c r="FTA543" s="413"/>
      <c r="FTB543" s="413"/>
      <c r="FTC543" s="413"/>
      <c r="FTD543" s="413"/>
      <c r="FTE543" s="413"/>
      <c r="FTF543" s="414"/>
      <c r="FTG543" s="414"/>
      <c r="FTH543" s="414"/>
      <c r="FTI543" s="414"/>
      <c r="FTJ543" s="414"/>
      <c r="FTK543" s="413"/>
      <c r="FTL543" s="413"/>
      <c r="FTM543" s="414"/>
      <c r="FTN543" s="414"/>
      <c r="FTO543" s="413"/>
      <c r="FTP543" s="413"/>
      <c r="FTQ543" s="414"/>
      <c r="FTR543" s="414"/>
      <c r="FTS543" s="413"/>
      <c r="FTT543" s="413"/>
      <c r="FTU543" s="413"/>
      <c r="FTV543" s="413"/>
      <c r="FTW543" s="413"/>
      <c r="FTX543" s="413"/>
      <c r="FTY543" s="413"/>
      <c r="FTZ543" s="414"/>
      <c r="FUA543" s="414"/>
      <c r="FUB543" s="413"/>
      <c r="FUC543" s="413"/>
      <c r="FUD543" s="414"/>
      <c r="FUE543" s="414"/>
      <c r="FUF543" s="413"/>
      <c r="FUG543" s="413"/>
      <c r="FUH543" s="413"/>
      <c r="FUI543" s="413"/>
      <c r="FUJ543" s="413"/>
      <c r="FUK543" s="407"/>
      <c r="FUL543" s="439"/>
      <c r="FUM543" s="413"/>
      <c r="FUN543" s="413"/>
      <c r="FUO543" s="413"/>
      <c r="FUP543" s="413"/>
      <c r="FUQ543" s="413"/>
      <c r="FUR543" s="413"/>
      <c r="FUS543" s="413"/>
      <c r="FUT543" s="412"/>
      <c r="FUU543" s="412"/>
      <c r="FUV543" s="412"/>
      <c r="FUW543" s="412"/>
      <c r="FUX543" s="412"/>
      <c r="FUY543" s="412"/>
      <c r="FUZ543" s="412"/>
      <c r="FVA543" s="412"/>
      <c r="FVB543" s="412"/>
      <c r="FVC543" s="412"/>
      <c r="FVD543" s="412"/>
      <c r="FVE543" s="412"/>
      <c r="FVF543" s="412"/>
      <c r="FVG543" s="412"/>
      <c r="FVH543" s="412"/>
      <c r="FVI543" s="412"/>
      <c r="FVJ543" s="412"/>
      <c r="FVK543" s="412"/>
      <c r="FVL543" s="412"/>
      <c r="FVM543" s="412"/>
      <c r="FVN543" s="412"/>
      <c r="FVO543" s="412"/>
      <c r="FVP543" s="412"/>
      <c r="FVQ543" s="412"/>
      <c r="FVR543" s="412"/>
      <c r="FVS543" s="412"/>
      <c r="FVT543" s="412"/>
      <c r="FVU543" s="412"/>
      <c r="FVV543" s="412"/>
      <c r="FVW543" s="412"/>
      <c r="FVX543" s="412"/>
      <c r="FVY543" s="412"/>
      <c r="FVZ543" s="412"/>
      <c r="FWA543" s="412"/>
      <c r="FWB543" s="412"/>
      <c r="FWC543" s="412"/>
      <c r="FWD543" s="412"/>
      <c r="FWE543" s="412"/>
      <c r="FWF543" s="412"/>
      <c r="FWG543" s="412"/>
      <c r="FWH543" s="412"/>
      <c r="FWI543" s="412"/>
      <c r="FWJ543" s="412"/>
      <c r="FWK543" s="412"/>
      <c r="FWL543" s="413"/>
      <c r="FWM543" s="413"/>
      <c r="FWN543" s="413"/>
      <c r="FWO543" s="413"/>
      <c r="FWP543" s="413"/>
      <c r="FWQ543" s="413"/>
      <c r="FWR543" s="413"/>
      <c r="FWS543" s="413"/>
      <c r="FWT543" s="413"/>
      <c r="FWU543" s="413"/>
      <c r="FWV543" s="413"/>
      <c r="FWW543" s="413"/>
      <c r="FWX543" s="413"/>
      <c r="FWY543" s="413"/>
      <c r="FWZ543" s="413"/>
      <c r="FXA543" s="413"/>
      <c r="FXB543" s="413"/>
      <c r="FXC543" s="413"/>
      <c r="FXD543" s="413"/>
      <c r="FXE543" s="413"/>
      <c r="FXF543" s="413"/>
      <c r="FXG543" s="413"/>
      <c r="FXH543" s="413"/>
      <c r="FXI543" s="413"/>
      <c r="FXJ543" s="414"/>
      <c r="FXK543" s="414"/>
      <c r="FXL543" s="414"/>
      <c r="FXM543" s="414"/>
      <c r="FXN543" s="414"/>
      <c r="FXO543" s="413"/>
      <c r="FXP543" s="413"/>
      <c r="FXQ543" s="414"/>
      <c r="FXR543" s="414"/>
      <c r="FXS543" s="413"/>
      <c r="FXT543" s="413"/>
      <c r="FXU543" s="414"/>
      <c r="FXV543" s="414"/>
      <c r="FXW543" s="413"/>
      <c r="FXX543" s="413"/>
      <c r="FXY543" s="413"/>
      <c r="FXZ543" s="413"/>
      <c r="FYA543" s="413"/>
      <c r="FYB543" s="413"/>
      <c r="FYC543" s="413"/>
      <c r="FYD543" s="414"/>
      <c r="FYE543" s="414"/>
      <c r="FYF543" s="413"/>
      <c r="FYG543" s="413"/>
      <c r="FYH543" s="414"/>
      <c r="FYI543" s="414"/>
      <c r="FYJ543" s="413"/>
      <c r="FYK543" s="413"/>
      <c r="FYL543" s="413"/>
      <c r="FYM543" s="413"/>
      <c r="FYN543" s="413"/>
      <c r="FYO543" s="407"/>
      <c r="FYP543" s="439"/>
      <c r="FYQ543" s="413"/>
      <c r="FYR543" s="413"/>
      <c r="FYS543" s="413"/>
      <c r="FYT543" s="413"/>
      <c r="FYU543" s="413"/>
      <c r="FYV543" s="413"/>
      <c r="FYW543" s="413"/>
      <c r="FYX543" s="412"/>
      <c r="FYY543" s="412"/>
      <c r="FYZ543" s="412"/>
      <c r="FZA543" s="412"/>
      <c r="FZB543" s="412"/>
      <c r="FZC543" s="412"/>
      <c r="FZD543" s="412"/>
      <c r="FZE543" s="412"/>
      <c r="FZF543" s="412"/>
      <c r="FZG543" s="412"/>
      <c r="FZH543" s="412"/>
      <c r="FZI543" s="412"/>
      <c r="FZJ543" s="412"/>
      <c r="FZK543" s="412"/>
      <c r="FZL543" s="412"/>
      <c r="FZM543" s="412"/>
      <c r="FZN543" s="412"/>
      <c r="FZO543" s="412"/>
      <c r="FZP543" s="412"/>
      <c r="FZQ543" s="412"/>
      <c r="FZR543" s="412"/>
      <c r="FZS543" s="412"/>
      <c r="FZT543" s="412"/>
      <c r="FZU543" s="412"/>
      <c r="FZV543" s="412"/>
      <c r="FZW543" s="412"/>
      <c r="FZX543" s="412"/>
      <c r="FZY543" s="412"/>
      <c r="FZZ543" s="412"/>
      <c r="GAA543" s="412"/>
      <c r="GAB543" s="412"/>
      <c r="GAC543" s="412"/>
      <c r="GAD543" s="412"/>
      <c r="GAE543" s="412"/>
      <c r="GAF543" s="412"/>
      <c r="GAG543" s="412"/>
      <c r="GAH543" s="412"/>
      <c r="GAI543" s="412"/>
      <c r="GAJ543" s="412"/>
      <c r="GAK543" s="412"/>
      <c r="GAL543" s="412"/>
      <c r="GAM543" s="412"/>
      <c r="GAN543" s="412"/>
      <c r="GAO543" s="412"/>
      <c r="GAP543" s="413"/>
      <c r="GAQ543" s="413"/>
      <c r="GAR543" s="413"/>
      <c r="GAS543" s="413"/>
      <c r="GAT543" s="413"/>
      <c r="GAU543" s="413"/>
      <c r="GAV543" s="413"/>
      <c r="GAW543" s="413"/>
      <c r="GAX543" s="413"/>
      <c r="GAY543" s="413"/>
      <c r="GAZ543" s="413"/>
      <c r="GBA543" s="413"/>
      <c r="GBB543" s="413"/>
      <c r="GBC543" s="413"/>
      <c r="GBD543" s="413"/>
      <c r="GBE543" s="413"/>
      <c r="GBF543" s="413"/>
      <c r="GBG543" s="413"/>
      <c r="GBH543" s="413"/>
      <c r="GBI543" s="413"/>
      <c r="GBJ543" s="413"/>
      <c r="GBK543" s="413"/>
      <c r="GBL543" s="413"/>
      <c r="GBM543" s="413"/>
      <c r="GBN543" s="414"/>
      <c r="GBO543" s="414"/>
      <c r="GBP543" s="414"/>
      <c r="GBQ543" s="414"/>
      <c r="GBR543" s="414"/>
      <c r="GBS543" s="413"/>
      <c r="GBT543" s="413"/>
      <c r="GBU543" s="414"/>
      <c r="GBV543" s="414"/>
      <c r="GBW543" s="413"/>
      <c r="GBX543" s="413"/>
      <c r="GBY543" s="414"/>
      <c r="GBZ543" s="414"/>
      <c r="GCA543" s="413"/>
      <c r="GCB543" s="413"/>
      <c r="GCC543" s="413"/>
      <c r="GCD543" s="413"/>
      <c r="GCE543" s="413"/>
      <c r="GCF543" s="413"/>
      <c r="GCG543" s="413"/>
      <c r="GCH543" s="414"/>
      <c r="GCI543" s="414"/>
      <c r="GCJ543" s="413"/>
      <c r="GCK543" s="413"/>
      <c r="GCL543" s="414"/>
      <c r="GCM543" s="414"/>
      <c r="GCN543" s="413"/>
      <c r="GCO543" s="413"/>
      <c r="GCP543" s="413"/>
      <c r="GCQ543" s="413"/>
      <c r="GCR543" s="413"/>
      <c r="GCS543" s="407"/>
      <c r="GCT543" s="439"/>
      <c r="GCU543" s="413"/>
      <c r="GCV543" s="413"/>
      <c r="GCW543" s="413"/>
      <c r="GCX543" s="413"/>
      <c r="GCY543" s="413"/>
      <c r="GCZ543" s="413"/>
      <c r="GDA543" s="413"/>
      <c r="GDB543" s="412"/>
      <c r="GDC543" s="412"/>
      <c r="GDD543" s="412"/>
      <c r="GDE543" s="412"/>
      <c r="GDF543" s="412"/>
      <c r="GDG543" s="412"/>
      <c r="GDH543" s="412"/>
      <c r="GDI543" s="412"/>
      <c r="GDJ543" s="412"/>
      <c r="GDK543" s="412"/>
      <c r="GDL543" s="412"/>
      <c r="GDM543" s="412"/>
      <c r="GDN543" s="412"/>
      <c r="GDO543" s="412"/>
      <c r="GDP543" s="412"/>
      <c r="GDQ543" s="412"/>
      <c r="GDR543" s="412"/>
      <c r="GDS543" s="412"/>
      <c r="GDT543" s="412"/>
      <c r="GDU543" s="412"/>
      <c r="GDV543" s="412"/>
      <c r="GDW543" s="412"/>
      <c r="GDX543" s="412"/>
      <c r="GDY543" s="412"/>
      <c r="GDZ543" s="412"/>
      <c r="GEA543" s="412"/>
      <c r="GEB543" s="412"/>
      <c r="GEC543" s="412"/>
      <c r="GED543" s="412"/>
      <c r="GEE543" s="412"/>
      <c r="GEF543" s="412"/>
      <c r="GEG543" s="412"/>
      <c r="GEH543" s="412"/>
      <c r="GEI543" s="412"/>
      <c r="GEJ543" s="412"/>
      <c r="GEK543" s="412"/>
      <c r="GEL543" s="412"/>
      <c r="GEM543" s="412"/>
      <c r="GEN543" s="412"/>
      <c r="GEO543" s="412"/>
      <c r="GEP543" s="412"/>
      <c r="GEQ543" s="412"/>
      <c r="GER543" s="412"/>
      <c r="GES543" s="412"/>
      <c r="GET543" s="413"/>
      <c r="GEU543" s="413"/>
      <c r="GEV543" s="413"/>
      <c r="GEW543" s="413"/>
      <c r="GEX543" s="413"/>
      <c r="GEY543" s="413"/>
      <c r="GEZ543" s="413"/>
      <c r="GFA543" s="413"/>
      <c r="GFB543" s="413"/>
      <c r="GFC543" s="413"/>
      <c r="GFD543" s="413"/>
      <c r="GFE543" s="413"/>
      <c r="GFF543" s="413"/>
      <c r="GFG543" s="413"/>
      <c r="GFH543" s="413"/>
      <c r="GFI543" s="413"/>
      <c r="GFJ543" s="413"/>
      <c r="GFK543" s="413"/>
      <c r="GFL543" s="413"/>
      <c r="GFM543" s="413"/>
      <c r="GFN543" s="413"/>
      <c r="GFO543" s="413"/>
      <c r="GFP543" s="413"/>
      <c r="GFQ543" s="413"/>
      <c r="GFR543" s="414"/>
      <c r="GFS543" s="414"/>
      <c r="GFT543" s="414"/>
      <c r="GFU543" s="414"/>
      <c r="GFV543" s="414"/>
      <c r="GFW543" s="413"/>
      <c r="GFX543" s="413"/>
      <c r="GFY543" s="414"/>
      <c r="GFZ543" s="414"/>
      <c r="GGA543" s="413"/>
      <c r="GGB543" s="413"/>
      <c r="GGC543" s="414"/>
      <c r="GGD543" s="414"/>
      <c r="GGE543" s="413"/>
      <c r="GGF543" s="413"/>
      <c r="GGG543" s="413"/>
      <c r="GGH543" s="413"/>
      <c r="GGI543" s="413"/>
      <c r="GGJ543" s="413"/>
      <c r="GGK543" s="413"/>
      <c r="GGL543" s="414"/>
      <c r="GGM543" s="414"/>
      <c r="GGN543" s="413"/>
      <c r="GGO543" s="413"/>
      <c r="GGP543" s="414"/>
      <c r="GGQ543" s="414"/>
      <c r="GGR543" s="413"/>
      <c r="GGS543" s="413"/>
      <c r="GGT543" s="413"/>
      <c r="GGU543" s="413"/>
      <c r="GGV543" s="413"/>
      <c r="GGW543" s="407"/>
      <c r="GGX543" s="439"/>
      <c r="GGY543" s="413"/>
      <c r="GGZ543" s="413"/>
      <c r="GHA543" s="413"/>
      <c r="GHB543" s="413"/>
      <c r="GHC543" s="413"/>
      <c r="GHD543" s="413"/>
      <c r="GHE543" s="413"/>
      <c r="GHF543" s="412"/>
      <c r="GHG543" s="412"/>
      <c r="GHH543" s="412"/>
      <c r="GHI543" s="412"/>
      <c r="GHJ543" s="412"/>
      <c r="GHK543" s="412"/>
      <c r="GHL543" s="412"/>
      <c r="GHM543" s="412"/>
      <c r="GHN543" s="412"/>
      <c r="GHO543" s="412"/>
      <c r="GHP543" s="412"/>
      <c r="GHQ543" s="412"/>
      <c r="GHR543" s="412"/>
      <c r="GHS543" s="412"/>
      <c r="GHT543" s="412"/>
      <c r="GHU543" s="412"/>
      <c r="GHV543" s="412"/>
      <c r="GHW543" s="412"/>
      <c r="GHX543" s="412"/>
      <c r="GHY543" s="412"/>
      <c r="GHZ543" s="412"/>
      <c r="GIA543" s="412"/>
      <c r="GIB543" s="412"/>
      <c r="GIC543" s="412"/>
      <c r="GID543" s="412"/>
      <c r="GIE543" s="412"/>
      <c r="GIF543" s="412"/>
      <c r="GIG543" s="412"/>
      <c r="GIH543" s="412"/>
      <c r="GII543" s="412"/>
      <c r="GIJ543" s="412"/>
      <c r="GIK543" s="412"/>
      <c r="GIL543" s="412"/>
      <c r="GIM543" s="412"/>
      <c r="GIN543" s="412"/>
      <c r="GIO543" s="412"/>
      <c r="GIP543" s="412"/>
      <c r="GIQ543" s="412"/>
      <c r="GIR543" s="412"/>
      <c r="GIS543" s="412"/>
      <c r="GIT543" s="412"/>
      <c r="GIU543" s="412"/>
      <c r="GIV543" s="412"/>
      <c r="GIW543" s="412"/>
      <c r="GIX543" s="413"/>
      <c r="GIY543" s="413"/>
      <c r="GIZ543" s="413"/>
      <c r="GJA543" s="413"/>
      <c r="GJB543" s="413"/>
      <c r="GJC543" s="413"/>
      <c r="GJD543" s="413"/>
      <c r="GJE543" s="413"/>
      <c r="GJF543" s="413"/>
      <c r="GJG543" s="413"/>
      <c r="GJH543" s="413"/>
      <c r="GJI543" s="413"/>
      <c r="GJJ543" s="413"/>
      <c r="GJK543" s="413"/>
      <c r="GJL543" s="413"/>
      <c r="GJM543" s="413"/>
      <c r="GJN543" s="413"/>
      <c r="GJO543" s="413"/>
      <c r="GJP543" s="413"/>
      <c r="GJQ543" s="413"/>
      <c r="GJR543" s="413"/>
      <c r="GJS543" s="413"/>
      <c r="GJT543" s="413"/>
      <c r="GJU543" s="413"/>
      <c r="GJV543" s="414"/>
      <c r="GJW543" s="414"/>
      <c r="GJX543" s="414"/>
      <c r="GJY543" s="414"/>
      <c r="GJZ543" s="414"/>
      <c r="GKA543" s="413"/>
      <c r="GKB543" s="413"/>
      <c r="GKC543" s="414"/>
      <c r="GKD543" s="414"/>
      <c r="GKE543" s="413"/>
      <c r="GKF543" s="413"/>
      <c r="GKG543" s="414"/>
      <c r="GKH543" s="414"/>
      <c r="GKI543" s="413"/>
      <c r="GKJ543" s="413"/>
      <c r="GKK543" s="413"/>
      <c r="GKL543" s="413"/>
      <c r="GKM543" s="413"/>
      <c r="GKN543" s="413"/>
      <c r="GKO543" s="413"/>
      <c r="GKP543" s="414"/>
      <c r="GKQ543" s="414"/>
      <c r="GKR543" s="413"/>
      <c r="GKS543" s="413"/>
      <c r="GKT543" s="414"/>
      <c r="GKU543" s="414"/>
      <c r="GKV543" s="413"/>
      <c r="GKW543" s="413"/>
      <c r="GKX543" s="413"/>
      <c r="GKY543" s="413"/>
      <c r="GKZ543" s="413"/>
      <c r="GLA543" s="407"/>
      <c r="GLB543" s="439"/>
      <c r="GLC543" s="413"/>
      <c r="GLD543" s="413"/>
      <c r="GLE543" s="413"/>
      <c r="GLF543" s="413"/>
      <c r="GLG543" s="413"/>
      <c r="GLH543" s="413"/>
      <c r="GLI543" s="413"/>
      <c r="GLJ543" s="412"/>
      <c r="GLK543" s="412"/>
      <c r="GLL543" s="412"/>
      <c r="GLM543" s="412"/>
      <c r="GLN543" s="412"/>
      <c r="GLO543" s="412"/>
      <c r="GLP543" s="412"/>
      <c r="GLQ543" s="412"/>
      <c r="GLR543" s="412"/>
      <c r="GLS543" s="412"/>
      <c r="GLT543" s="412"/>
      <c r="GLU543" s="412"/>
      <c r="GLV543" s="412"/>
      <c r="GLW543" s="412"/>
      <c r="GLX543" s="412"/>
      <c r="GLY543" s="412"/>
      <c r="GLZ543" s="412"/>
      <c r="GMA543" s="412"/>
      <c r="GMB543" s="412"/>
      <c r="GMC543" s="412"/>
      <c r="GMD543" s="412"/>
      <c r="GME543" s="412"/>
      <c r="GMF543" s="412"/>
      <c r="GMG543" s="412"/>
      <c r="GMH543" s="412"/>
      <c r="GMI543" s="412"/>
      <c r="GMJ543" s="412"/>
      <c r="GMK543" s="412"/>
      <c r="GML543" s="412"/>
      <c r="GMM543" s="412"/>
      <c r="GMN543" s="412"/>
      <c r="GMO543" s="412"/>
      <c r="GMP543" s="412"/>
      <c r="GMQ543" s="412"/>
      <c r="GMR543" s="412"/>
      <c r="GMS543" s="412"/>
      <c r="GMT543" s="412"/>
      <c r="GMU543" s="412"/>
      <c r="GMV543" s="412"/>
      <c r="GMW543" s="412"/>
      <c r="GMX543" s="412"/>
      <c r="GMY543" s="412"/>
      <c r="GMZ543" s="412"/>
      <c r="GNA543" s="412"/>
      <c r="GNB543" s="413"/>
      <c r="GNC543" s="413"/>
      <c r="GND543" s="413"/>
      <c r="GNE543" s="413"/>
      <c r="GNF543" s="413"/>
      <c r="GNG543" s="413"/>
      <c r="GNH543" s="413"/>
      <c r="GNI543" s="413"/>
      <c r="GNJ543" s="413"/>
      <c r="GNK543" s="413"/>
      <c r="GNL543" s="413"/>
      <c r="GNM543" s="413"/>
      <c r="GNN543" s="413"/>
      <c r="GNO543" s="413"/>
      <c r="GNP543" s="413"/>
      <c r="GNQ543" s="413"/>
      <c r="GNR543" s="413"/>
      <c r="GNS543" s="413"/>
      <c r="GNT543" s="413"/>
      <c r="GNU543" s="413"/>
      <c r="GNV543" s="413"/>
      <c r="GNW543" s="413"/>
      <c r="GNX543" s="413"/>
      <c r="GNY543" s="413"/>
      <c r="GNZ543" s="414"/>
      <c r="GOA543" s="414"/>
      <c r="GOB543" s="414"/>
      <c r="GOC543" s="414"/>
      <c r="GOD543" s="414"/>
      <c r="GOE543" s="413"/>
      <c r="GOF543" s="413"/>
      <c r="GOG543" s="414"/>
      <c r="GOH543" s="414"/>
      <c r="GOI543" s="413"/>
      <c r="GOJ543" s="413"/>
      <c r="GOK543" s="414"/>
      <c r="GOL543" s="414"/>
      <c r="GOM543" s="413"/>
      <c r="GON543" s="413"/>
      <c r="GOO543" s="413"/>
      <c r="GOP543" s="413"/>
      <c r="GOQ543" s="413"/>
      <c r="GOR543" s="413"/>
      <c r="GOS543" s="413"/>
      <c r="GOT543" s="414"/>
      <c r="GOU543" s="414"/>
      <c r="GOV543" s="413"/>
      <c r="GOW543" s="413"/>
      <c r="GOX543" s="414"/>
      <c r="GOY543" s="414"/>
      <c r="GOZ543" s="413"/>
      <c r="GPA543" s="413"/>
      <c r="GPB543" s="413"/>
      <c r="GPC543" s="413"/>
      <c r="GPD543" s="413"/>
      <c r="GPE543" s="407"/>
      <c r="GPF543" s="439"/>
      <c r="GPG543" s="413"/>
      <c r="GPH543" s="413"/>
      <c r="GPI543" s="413"/>
      <c r="GPJ543" s="413"/>
      <c r="GPK543" s="413"/>
      <c r="GPL543" s="413"/>
      <c r="GPM543" s="413"/>
      <c r="GPN543" s="412"/>
      <c r="GPO543" s="412"/>
      <c r="GPP543" s="412"/>
      <c r="GPQ543" s="412"/>
      <c r="GPR543" s="412"/>
      <c r="GPS543" s="412"/>
      <c r="GPT543" s="412"/>
      <c r="GPU543" s="412"/>
      <c r="GPV543" s="412"/>
      <c r="GPW543" s="412"/>
      <c r="GPX543" s="412"/>
      <c r="GPY543" s="412"/>
      <c r="GPZ543" s="412"/>
      <c r="GQA543" s="412"/>
      <c r="GQB543" s="412"/>
      <c r="GQC543" s="412"/>
      <c r="GQD543" s="412"/>
      <c r="GQE543" s="412"/>
      <c r="GQF543" s="412"/>
      <c r="GQG543" s="412"/>
      <c r="GQH543" s="412"/>
      <c r="GQI543" s="412"/>
      <c r="GQJ543" s="412"/>
      <c r="GQK543" s="412"/>
      <c r="GQL543" s="412"/>
      <c r="GQM543" s="412"/>
      <c r="GQN543" s="412"/>
      <c r="GQO543" s="412"/>
      <c r="GQP543" s="412"/>
      <c r="GQQ543" s="412"/>
      <c r="GQR543" s="412"/>
      <c r="GQS543" s="412"/>
      <c r="GQT543" s="412"/>
      <c r="GQU543" s="412"/>
      <c r="GQV543" s="412"/>
      <c r="GQW543" s="412"/>
      <c r="GQX543" s="412"/>
      <c r="GQY543" s="412"/>
      <c r="GQZ543" s="412"/>
      <c r="GRA543" s="412"/>
      <c r="GRB543" s="412"/>
      <c r="GRC543" s="412"/>
      <c r="GRD543" s="412"/>
      <c r="GRE543" s="412"/>
      <c r="GRF543" s="413"/>
      <c r="GRG543" s="413"/>
      <c r="GRH543" s="413"/>
      <c r="GRI543" s="413"/>
      <c r="GRJ543" s="413"/>
      <c r="GRK543" s="413"/>
      <c r="GRL543" s="413"/>
      <c r="GRM543" s="413"/>
      <c r="GRN543" s="413"/>
      <c r="GRO543" s="413"/>
      <c r="GRP543" s="413"/>
      <c r="GRQ543" s="413"/>
      <c r="GRR543" s="413"/>
      <c r="GRS543" s="413"/>
      <c r="GRT543" s="413"/>
      <c r="GRU543" s="413"/>
      <c r="GRV543" s="413"/>
      <c r="GRW543" s="413"/>
      <c r="GRX543" s="413"/>
      <c r="GRY543" s="413"/>
      <c r="GRZ543" s="413"/>
      <c r="GSA543" s="413"/>
      <c r="GSB543" s="413"/>
      <c r="GSC543" s="413"/>
      <c r="GSD543" s="414"/>
      <c r="GSE543" s="414"/>
      <c r="GSF543" s="414"/>
      <c r="GSG543" s="414"/>
      <c r="GSH543" s="414"/>
      <c r="GSI543" s="413"/>
      <c r="GSJ543" s="413"/>
      <c r="GSK543" s="414"/>
      <c r="GSL543" s="414"/>
      <c r="GSM543" s="413"/>
      <c r="GSN543" s="413"/>
      <c r="GSO543" s="414"/>
      <c r="GSP543" s="414"/>
      <c r="GSQ543" s="413"/>
      <c r="GSR543" s="413"/>
      <c r="GSS543" s="413"/>
      <c r="GST543" s="413"/>
      <c r="GSU543" s="413"/>
      <c r="GSV543" s="413"/>
      <c r="GSW543" s="413"/>
      <c r="GSX543" s="414"/>
      <c r="GSY543" s="414"/>
      <c r="GSZ543" s="413"/>
      <c r="GTA543" s="413"/>
      <c r="GTB543" s="414"/>
      <c r="GTC543" s="414"/>
      <c r="GTD543" s="413"/>
      <c r="GTE543" s="413"/>
      <c r="GTF543" s="413"/>
      <c r="GTG543" s="413"/>
      <c r="GTH543" s="413"/>
      <c r="GTI543" s="407"/>
      <c r="GTJ543" s="439"/>
      <c r="GTK543" s="413"/>
      <c r="GTL543" s="413"/>
      <c r="GTM543" s="413"/>
      <c r="GTN543" s="413"/>
      <c r="GTO543" s="413"/>
      <c r="GTP543" s="413"/>
      <c r="GTQ543" s="413"/>
      <c r="GTR543" s="412"/>
      <c r="GTS543" s="412"/>
      <c r="GTT543" s="412"/>
      <c r="GTU543" s="412"/>
      <c r="GTV543" s="412"/>
      <c r="GTW543" s="412"/>
      <c r="GTX543" s="412"/>
      <c r="GTY543" s="412"/>
      <c r="GTZ543" s="412"/>
      <c r="GUA543" s="412"/>
      <c r="GUB543" s="412"/>
      <c r="GUC543" s="412"/>
      <c r="GUD543" s="412"/>
      <c r="GUE543" s="412"/>
      <c r="GUF543" s="412"/>
      <c r="GUG543" s="412"/>
      <c r="GUH543" s="412"/>
      <c r="GUI543" s="412"/>
      <c r="GUJ543" s="412"/>
      <c r="GUK543" s="412"/>
      <c r="GUL543" s="412"/>
      <c r="GUM543" s="412"/>
      <c r="GUN543" s="412"/>
      <c r="GUO543" s="412"/>
      <c r="GUP543" s="412"/>
      <c r="GUQ543" s="412"/>
      <c r="GUR543" s="412"/>
      <c r="GUS543" s="412"/>
      <c r="GUT543" s="412"/>
      <c r="GUU543" s="412"/>
      <c r="GUV543" s="412"/>
      <c r="GUW543" s="412"/>
      <c r="GUX543" s="412"/>
      <c r="GUY543" s="412"/>
      <c r="GUZ543" s="412"/>
      <c r="GVA543" s="412"/>
      <c r="GVB543" s="412"/>
      <c r="GVC543" s="412"/>
      <c r="GVD543" s="412"/>
      <c r="GVE543" s="412"/>
      <c r="GVF543" s="412"/>
      <c r="GVG543" s="412"/>
      <c r="GVH543" s="412"/>
      <c r="GVI543" s="412"/>
      <c r="GVJ543" s="413"/>
      <c r="GVK543" s="413"/>
      <c r="GVL543" s="413"/>
      <c r="GVM543" s="413"/>
      <c r="GVN543" s="413"/>
      <c r="GVO543" s="413"/>
      <c r="GVP543" s="413"/>
      <c r="GVQ543" s="413"/>
      <c r="GVR543" s="413"/>
      <c r="GVS543" s="413"/>
      <c r="GVT543" s="413"/>
      <c r="GVU543" s="413"/>
      <c r="GVV543" s="413"/>
      <c r="GVW543" s="413"/>
      <c r="GVX543" s="413"/>
      <c r="GVY543" s="413"/>
      <c r="GVZ543" s="413"/>
      <c r="GWA543" s="413"/>
      <c r="GWB543" s="413"/>
      <c r="GWC543" s="413"/>
      <c r="GWD543" s="413"/>
      <c r="GWE543" s="413"/>
      <c r="GWF543" s="413"/>
      <c r="GWG543" s="413"/>
      <c r="GWH543" s="414"/>
      <c r="GWI543" s="414"/>
      <c r="GWJ543" s="414"/>
      <c r="GWK543" s="414"/>
      <c r="GWL543" s="414"/>
      <c r="GWM543" s="413"/>
      <c r="GWN543" s="413"/>
      <c r="GWO543" s="414"/>
      <c r="GWP543" s="414"/>
      <c r="GWQ543" s="413"/>
      <c r="GWR543" s="413"/>
      <c r="GWS543" s="414"/>
      <c r="GWT543" s="414"/>
      <c r="GWU543" s="413"/>
      <c r="GWV543" s="413"/>
      <c r="GWW543" s="413"/>
      <c r="GWX543" s="413"/>
      <c r="GWY543" s="413"/>
      <c r="GWZ543" s="413"/>
      <c r="GXA543" s="413"/>
      <c r="GXB543" s="414"/>
      <c r="GXC543" s="414"/>
      <c r="GXD543" s="413"/>
      <c r="GXE543" s="413"/>
      <c r="GXF543" s="414"/>
      <c r="GXG543" s="414"/>
      <c r="GXH543" s="413"/>
      <c r="GXI543" s="413"/>
      <c r="GXJ543" s="413"/>
      <c r="GXK543" s="413"/>
      <c r="GXL543" s="413"/>
      <c r="GXM543" s="407"/>
      <c r="GXN543" s="439"/>
      <c r="GXO543" s="413"/>
      <c r="GXP543" s="413"/>
      <c r="GXQ543" s="413"/>
      <c r="GXR543" s="413"/>
      <c r="GXS543" s="413"/>
      <c r="GXT543" s="413"/>
      <c r="GXU543" s="413"/>
      <c r="GXV543" s="412"/>
      <c r="GXW543" s="412"/>
      <c r="GXX543" s="412"/>
      <c r="GXY543" s="412"/>
      <c r="GXZ543" s="412"/>
      <c r="GYA543" s="412"/>
      <c r="GYB543" s="412"/>
      <c r="GYC543" s="412"/>
      <c r="GYD543" s="412"/>
      <c r="GYE543" s="412"/>
      <c r="GYF543" s="412"/>
      <c r="GYG543" s="412"/>
      <c r="GYH543" s="412"/>
      <c r="GYI543" s="412"/>
      <c r="GYJ543" s="412"/>
      <c r="GYK543" s="412"/>
      <c r="GYL543" s="412"/>
      <c r="GYM543" s="412"/>
      <c r="GYN543" s="412"/>
      <c r="GYO543" s="412"/>
      <c r="GYP543" s="412"/>
      <c r="GYQ543" s="412"/>
      <c r="GYR543" s="412"/>
      <c r="GYS543" s="412"/>
      <c r="GYT543" s="412"/>
      <c r="GYU543" s="412"/>
      <c r="GYV543" s="412"/>
      <c r="GYW543" s="412"/>
      <c r="GYX543" s="412"/>
      <c r="GYY543" s="412"/>
      <c r="GYZ543" s="412"/>
      <c r="GZA543" s="412"/>
      <c r="GZB543" s="412"/>
      <c r="GZC543" s="412"/>
      <c r="GZD543" s="412"/>
      <c r="GZE543" s="412"/>
      <c r="GZF543" s="412"/>
      <c r="GZG543" s="412"/>
      <c r="GZH543" s="412"/>
      <c r="GZI543" s="412"/>
      <c r="GZJ543" s="412"/>
      <c r="GZK543" s="412"/>
      <c r="GZL543" s="412"/>
      <c r="GZM543" s="412"/>
      <c r="GZN543" s="413"/>
      <c r="GZO543" s="413"/>
      <c r="GZP543" s="413"/>
      <c r="GZQ543" s="413"/>
      <c r="GZR543" s="413"/>
      <c r="GZS543" s="413"/>
      <c r="GZT543" s="413"/>
      <c r="GZU543" s="413"/>
      <c r="GZV543" s="413"/>
      <c r="GZW543" s="413"/>
      <c r="GZX543" s="413"/>
      <c r="GZY543" s="413"/>
      <c r="GZZ543" s="413"/>
      <c r="HAA543" s="413"/>
      <c r="HAB543" s="413"/>
      <c r="HAC543" s="413"/>
      <c r="HAD543" s="413"/>
      <c r="HAE543" s="413"/>
      <c r="HAF543" s="413"/>
      <c r="HAG543" s="413"/>
      <c r="HAH543" s="413"/>
      <c r="HAI543" s="413"/>
      <c r="HAJ543" s="413"/>
      <c r="HAK543" s="413"/>
      <c r="HAL543" s="414"/>
      <c r="HAM543" s="414"/>
      <c r="HAN543" s="414"/>
      <c r="HAO543" s="414"/>
      <c r="HAP543" s="414"/>
      <c r="HAQ543" s="413"/>
      <c r="HAR543" s="413"/>
      <c r="HAS543" s="414"/>
      <c r="HAT543" s="414"/>
      <c r="HAU543" s="413"/>
      <c r="HAV543" s="413"/>
      <c r="HAW543" s="414"/>
      <c r="HAX543" s="414"/>
      <c r="HAY543" s="413"/>
      <c r="HAZ543" s="413"/>
      <c r="HBA543" s="413"/>
      <c r="HBB543" s="413"/>
      <c r="HBC543" s="413"/>
      <c r="HBD543" s="413"/>
      <c r="HBE543" s="413"/>
      <c r="HBF543" s="414"/>
      <c r="HBG543" s="414"/>
      <c r="HBH543" s="413"/>
      <c r="HBI543" s="413"/>
      <c r="HBJ543" s="414"/>
      <c r="HBK543" s="414"/>
      <c r="HBL543" s="413"/>
      <c r="HBM543" s="413"/>
      <c r="HBN543" s="413"/>
      <c r="HBO543" s="413"/>
      <c r="HBP543" s="413"/>
      <c r="HBQ543" s="407"/>
      <c r="HBR543" s="439"/>
      <c r="HBS543" s="413"/>
      <c r="HBT543" s="413"/>
      <c r="HBU543" s="413"/>
      <c r="HBV543" s="413"/>
      <c r="HBW543" s="413"/>
      <c r="HBX543" s="413"/>
      <c r="HBY543" s="413"/>
      <c r="HBZ543" s="412"/>
      <c r="HCA543" s="412"/>
      <c r="HCB543" s="412"/>
      <c r="HCC543" s="412"/>
      <c r="HCD543" s="412"/>
      <c r="HCE543" s="412"/>
      <c r="HCF543" s="412"/>
      <c r="HCG543" s="412"/>
      <c r="HCH543" s="412"/>
      <c r="HCI543" s="412"/>
      <c r="HCJ543" s="412"/>
      <c r="HCK543" s="412"/>
      <c r="HCL543" s="412"/>
      <c r="HCM543" s="412"/>
      <c r="HCN543" s="412"/>
      <c r="HCO543" s="412"/>
      <c r="HCP543" s="412"/>
      <c r="HCQ543" s="412"/>
      <c r="HCR543" s="412"/>
      <c r="HCS543" s="412"/>
      <c r="HCT543" s="412"/>
      <c r="HCU543" s="412"/>
      <c r="HCV543" s="412"/>
      <c r="HCW543" s="412"/>
      <c r="HCX543" s="412"/>
      <c r="HCY543" s="412"/>
      <c r="HCZ543" s="412"/>
      <c r="HDA543" s="412"/>
      <c r="HDB543" s="412"/>
      <c r="HDC543" s="412"/>
      <c r="HDD543" s="412"/>
      <c r="HDE543" s="412"/>
      <c r="HDF543" s="412"/>
      <c r="HDG543" s="412"/>
      <c r="HDH543" s="412"/>
      <c r="HDI543" s="412"/>
      <c r="HDJ543" s="412"/>
      <c r="HDK543" s="412"/>
      <c r="HDL543" s="412"/>
      <c r="HDM543" s="412"/>
      <c r="HDN543" s="412"/>
      <c r="HDO543" s="412"/>
      <c r="HDP543" s="412"/>
      <c r="HDQ543" s="412"/>
      <c r="HDR543" s="413"/>
      <c r="HDS543" s="413"/>
      <c r="HDT543" s="413"/>
      <c r="HDU543" s="413"/>
      <c r="HDV543" s="413"/>
      <c r="HDW543" s="413"/>
      <c r="HDX543" s="413"/>
      <c r="HDY543" s="413"/>
      <c r="HDZ543" s="413"/>
      <c r="HEA543" s="413"/>
      <c r="HEB543" s="413"/>
      <c r="HEC543" s="413"/>
      <c r="HED543" s="413"/>
      <c r="HEE543" s="413"/>
      <c r="HEF543" s="413"/>
      <c r="HEG543" s="413"/>
      <c r="HEH543" s="413"/>
      <c r="HEI543" s="413"/>
      <c r="HEJ543" s="413"/>
      <c r="HEK543" s="413"/>
      <c r="HEL543" s="413"/>
      <c r="HEM543" s="413"/>
      <c r="HEN543" s="413"/>
      <c r="HEO543" s="413"/>
      <c r="HEP543" s="414"/>
      <c r="HEQ543" s="414"/>
      <c r="HER543" s="414"/>
      <c r="HES543" s="414"/>
      <c r="HET543" s="414"/>
      <c r="HEU543" s="413"/>
      <c r="HEV543" s="413"/>
      <c r="HEW543" s="414"/>
      <c r="HEX543" s="414"/>
      <c r="HEY543" s="413"/>
      <c r="HEZ543" s="413"/>
      <c r="HFA543" s="414"/>
      <c r="HFB543" s="414"/>
      <c r="HFC543" s="413"/>
      <c r="HFD543" s="413"/>
      <c r="HFE543" s="413"/>
      <c r="HFF543" s="413"/>
      <c r="HFG543" s="413"/>
      <c r="HFH543" s="413"/>
      <c r="HFI543" s="413"/>
      <c r="HFJ543" s="414"/>
      <c r="HFK543" s="414"/>
      <c r="HFL543" s="413"/>
      <c r="HFM543" s="413"/>
      <c r="HFN543" s="414"/>
      <c r="HFO543" s="414"/>
      <c r="HFP543" s="413"/>
      <c r="HFQ543" s="413"/>
      <c r="HFR543" s="413"/>
      <c r="HFS543" s="413"/>
      <c r="HFT543" s="413"/>
      <c r="HFU543" s="407"/>
      <c r="HFV543" s="439"/>
      <c r="HFW543" s="413"/>
      <c r="HFX543" s="413"/>
      <c r="HFY543" s="413"/>
      <c r="HFZ543" s="413"/>
      <c r="HGA543" s="413"/>
      <c r="HGB543" s="413"/>
      <c r="HGC543" s="413"/>
      <c r="HGD543" s="412"/>
      <c r="HGE543" s="412"/>
      <c r="HGF543" s="412"/>
      <c r="HGG543" s="412"/>
      <c r="HGH543" s="412"/>
      <c r="HGI543" s="412"/>
      <c r="HGJ543" s="412"/>
      <c r="HGK543" s="412"/>
      <c r="HGL543" s="412"/>
      <c r="HGM543" s="412"/>
      <c r="HGN543" s="412"/>
      <c r="HGO543" s="412"/>
      <c r="HGP543" s="412"/>
      <c r="HGQ543" s="412"/>
      <c r="HGR543" s="412"/>
      <c r="HGS543" s="412"/>
      <c r="HGT543" s="412"/>
      <c r="HGU543" s="412"/>
      <c r="HGV543" s="412"/>
      <c r="HGW543" s="412"/>
      <c r="HGX543" s="412"/>
      <c r="HGY543" s="412"/>
      <c r="HGZ543" s="412"/>
      <c r="HHA543" s="412"/>
      <c r="HHB543" s="412"/>
      <c r="HHC543" s="412"/>
      <c r="HHD543" s="412"/>
      <c r="HHE543" s="412"/>
      <c r="HHF543" s="412"/>
      <c r="HHG543" s="412"/>
      <c r="HHH543" s="412"/>
      <c r="HHI543" s="412"/>
      <c r="HHJ543" s="412"/>
      <c r="HHK543" s="412"/>
      <c r="HHL543" s="412"/>
      <c r="HHM543" s="412"/>
      <c r="HHN543" s="412"/>
      <c r="HHO543" s="412"/>
      <c r="HHP543" s="412"/>
      <c r="HHQ543" s="412"/>
      <c r="HHR543" s="412"/>
      <c r="HHS543" s="412"/>
      <c r="HHT543" s="412"/>
      <c r="HHU543" s="412"/>
      <c r="HHV543" s="413"/>
      <c r="HHW543" s="413"/>
      <c r="HHX543" s="413"/>
      <c r="HHY543" s="413"/>
      <c r="HHZ543" s="413"/>
      <c r="HIA543" s="413"/>
      <c r="HIB543" s="413"/>
      <c r="HIC543" s="413"/>
      <c r="HID543" s="413"/>
      <c r="HIE543" s="413"/>
      <c r="HIF543" s="413"/>
      <c r="HIG543" s="413"/>
      <c r="HIH543" s="413"/>
      <c r="HII543" s="413"/>
      <c r="HIJ543" s="413"/>
      <c r="HIK543" s="413"/>
      <c r="HIL543" s="413"/>
      <c r="HIM543" s="413"/>
      <c r="HIN543" s="413"/>
      <c r="HIO543" s="413"/>
      <c r="HIP543" s="413"/>
      <c r="HIQ543" s="413"/>
      <c r="HIR543" s="413"/>
      <c r="HIS543" s="413"/>
      <c r="HIT543" s="414"/>
      <c r="HIU543" s="414"/>
      <c r="HIV543" s="414"/>
      <c r="HIW543" s="414"/>
      <c r="HIX543" s="414"/>
      <c r="HIY543" s="413"/>
      <c r="HIZ543" s="413"/>
      <c r="HJA543" s="414"/>
      <c r="HJB543" s="414"/>
      <c r="HJC543" s="413"/>
      <c r="HJD543" s="413"/>
      <c r="HJE543" s="414"/>
      <c r="HJF543" s="414"/>
      <c r="HJG543" s="413"/>
      <c r="HJH543" s="413"/>
      <c r="HJI543" s="413"/>
      <c r="HJJ543" s="413"/>
      <c r="HJK543" s="413"/>
      <c r="HJL543" s="413"/>
      <c r="HJM543" s="413"/>
      <c r="HJN543" s="414"/>
      <c r="HJO543" s="414"/>
      <c r="HJP543" s="413"/>
      <c r="HJQ543" s="413"/>
      <c r="HJR543" s="414"/>
      <c r="HJS543" s="414"/>
      <c r="HJT543" s="413"/>
      <c r="HJU543" s="413"/>
      <c r="HJV543" s="413"/>
      <c r="HJW543" s="413"/>
      <c r="HJX543" s="413"/>
      <c r="HJY543" s="407"/>
      <c r="HJZ543" s="439"/>
      <c r="HKA543" s="413"/>
      <c r="HKB543" s="413"/>
      <c r="HKC543" s="413"/>
      <c r="HKD543" s="413"/>
      <c r="HKE543" s="413"/>
      <c r="HKF543" s="413"/>
      <c r="HKG543" s="413"/>
      <c r="HKH543" s="412"/>
      <c r="HKI543" s="412"/>
      <c r="HKJ543" s="412"/>
      <c r="HKK543" s="412"/>
      <c r="HKL543" s="412"/>
      <c r="HKM543" s="412"/>
      <c r="HKN543" s="412"/>
      <c r="HKO543" s="412"/>
      <c r="HKP543" s="412"/>
      <c r="HKQ543" s="412"/>
      <c r="HKR543" s="412"/>
      <c r="HKS543" s="412"/>
      <c r="HKT543" s="412"/>
      <c r="HKU543" s="412"/>
      <c r="HKV543" s="412"/>
      <c r="HKW543" s="412"/>
      <c r="HKX543" s="412"/>
      <c r="HKY543" s="412"/>
      <c r="HKZ543" s="412"/>
      <c r="HLA543" s="412"/>
      <c r="HLB543" s="412"/>
      <c r="HLC543" s="412"/>
      <c r="HLD543" s="412"/>
      <c r="HLE543" s="412"/>
      <c r="HLF543" s="412"/>
      <c r="HLG543" s="412"/>
      <c r="HLH543" s="412"/>
      <c r="HLI543" s="412"/>
      <c r="HLJ543" s="412"/>
      <c r="HLK543" s="412"/>
      <c r="HLL543" s="412"/>
      <c r="HLM543" s="412"/>
      <c r="HLN543" s="412"/>
      <c r="HLO543" s="412"/>
      <c r="HLP543" s="412"/>
      <c r="HLQ543" s="412"/>
      <c r="HLR543" s="412"/>
      <c r="HLS543" s="412"/>
      <c r="HLT543" s="412"/>
      <c r="HLU543" s="412"/>
      <c r="HLV543" s="412"/>
      <c r="HLW543" s="412"/>
      <c r="HLX543" s="412"/>
      <c r="HLY543" s="412"/>
      <c r="HLZ543" s="413"/>
      <c r="HMA543" s="413"/>
      <c r="HMB543" s="413"/>
      <c r="HMC543" s="413"/>
      <c r="HMD543" s="413"/>
      <c r="HME543" s="413"/>
      <c r="HMF543" s="413"/>
      <c r="HMG543" s="413"/>
      <c r="HMH543" s="413"/>
      <c r="HMI543" s="413"/>
      <c r="HMJ543" s="413"/>
      <c r="HMK543" s="413"/>
      <c r="HML543" s="413"/>
      <c r="HMM543" s="413"/>
      <c r="HMN543" s="413"/>
      <c r="HMO543" s="413"/>
      <c r="HMP543" s="413"/>
      <c r="HMQ543" s="413"/>
      <c r="HMR543" s="413"/>
      <c r="HMS543" s="413"/>
      <c r="HMT543" s="413"/>
      <c r="HMU543" s="413"/>
      <c r="HMV543" s="413"/>
      <c r="HMW543" s="413"/>
      <c r="HMX543" s="414"/>
      <c r="HMY543" s="414"/>
      <c r="HMZ543" s="414"/>
      <c r="HNA543" s="414"/>
      <c r="HNB543" s="414"/>
      <c r="HNC543" s="413"/>
      <c r="HND543" s="413"/>
      <c r="HNE543" s="414"/>
      <c r="HNF543" s="414"/>
      <c r="HNG543" s="413"/>
      <c r="HNH543" s="413"/>
      <c r="HNI543" s="414"/>
      <c r="HNJ543" s="414"/>
      <c r="HNK543" s="413"/>
      <c r="HNL543" s="413"/>
      <c r="HNM543" s="413"/>
      <c r="HNN543" s="413"/>
      <c r="HNO543" s="413"/>
      <c r="HNP543" s="413"/>
      <c r="HNQ543" s="413"/>
      <c r="HNR543" s="414"/>
      <c r="HNS543" s="414"/>
      <c r="HNT543" s="413"/>
      <c r="HNU543" s="413"/>
      <c r="HNV543" s="414"/>
      <c r="HNW543" s="414"/>
      <c r="HNX543" s="413"/>
      <c r="HNY543" s="413"/>
      <c r="HNZ543" s="413"/>
      <c r="HOA543" s="413"/>
      <c r="HOB543" s="413"/>
      <c r="HOC543" s="407"/>
      <c r="HOD543" s="439"/>
      <c r="HOE543" s="413"/>
      <c r="HOF543" s="413"/>
      <c r="HOG543" s="413"/>
      <c r="HOH543" s="413"/>
      <c r="HOI543" s="413"/>
      <c r="HOJ543" s="413"/>
      <c r="HOK543" s="413"/>
      <c r="HOL543" s="412"/>
      <c r="HOM543" s="412"/>
      <c r="HON543" s="412"/>
      <c r="HOO543" s="412"/>
      <c r="HOP543" s="412"/>
      <c r="HOQ543" s="412"/>
      <c r="HOR543" s="412"/>
      <c r="HOS543" s="412"/>
      <c r="HOT543" s="412"/>
      <c r="HOU543" s="412"/>
      <c r="HOV543" s="412"/>
      <c r="HOW543" s="412"/>
      <c r="HOX543" s="412"/>
      <c r="HOY543" s="412"/>
      <c r="HOZ543" s="412"/>
      <c r="HPA543" s="412"/>
      <c r="HPB543" s="412"/>
      <c r="HPC543" s="412"/>
      <c r="HPD543" s="412"/>
      <c r="HPE543" s="412"/>
      <c r="HPF543" s="412"/>
      <c r="HPG543" s="412"/>
      <c r="HPH543" s="412"/>
      <c r="HPI543" s="412"/>
      <c r="HPJ543" s="412"/>
      <c r="HPK543" s="412"/>
      <c r="HPL543" s="412"/>
      <c r="HPM543" s="412"/>
      <c r="HPN543" s="412"/>
      <c r="HPO543" s="412"/>
      <c r="HPP543" s="412"/>
      <c r="HPQ543" s="412"/>
      <c r="HPR543" s="412"/>
      <c r="HPS543" s="412"/>
      <c r="HPT543" s="412"/>
      <c r="HPU543" s="412"/>
      <c r="HPV543" s="412"/>
      <c r="HPW543" s="412"/>
      <c r="HPX543" s="412"/>
      <c r="HPY543" s="412"/>
      <c r="HPZ543" s="412"/>
      <c r="HQA543" s="412"/>
      <c r="HQB543" s="412"/>
      <c r="HQC543" s="412"/>
      <c r="HQD543" s="413"/>
      <c r="HQE543" s="413"/>
      <c r="HQF543" s="413"/>
      <c r="HQG543" s="413"/>
      <c r="HQH543" s="413"/>
      <c r="HQI543" s="413"/>
      <c r="HQJ543" s="413"/>
      <c r="HQK543" s="413"/>
      <c r="HQL543" s="413"/>
      <c r="HQM543" s="413"/>
      <c r="HQN543" s="413"/>
      <c r="HQO543" s="413"/>
      <c r="HQP543" s="413"/>
      <c r="HQQ543" s="413"/>
      <c r="HQR543" s="413"/>
      <c r="HQS543" s="413"/>
      <c r="HQT543" s="413"/>
      <c r="HQU543" s="413"/>
      <c r="HQV543" s="413"/>
      <c r="HQW543" s="413"/>
      <c r="HQX543" s="413"/>
      <c r="HQY543" s="413"/>
      <c r="HQZ543" s="413"/>
      <c r="HRA543" s="413"/>
      <c r="HRB543" s="414"/>
      <c r="HRC543" s="414"/>
      <c r="HRD543" s="414"/>
      <c r="HRE543" s="414"/>
      <c r="HRF543" s="414"/>
      <c r="HRG543" s="413"/>
      <c r="HRH543" s="413"/>
      <c r="HRI543" s="414"/>
      <c r="HRJ543" s="414"/>
      <c r="HRK543" s="413"/>
      <c r="HRL543" s="413"/>
      <c r="HRM543" s="414"/>
      <c r="HRN543" s="414"/>
      <c r="HRO543" s="413"/>
      <c r="HRP543" s="413"/>
      <c r="HRQ543" s="413"/>
      <c r="HRR543" s="413"/>
      <c r="HRS543" s="413"/>
      <c r="HRT543" s="413"/>
      <c r="HRU543" s="413"/>
      <c r="HRV543" s="414"/>
      <c r="HRW543" s="414"/>
      <c r="HRX543" s="413"/>
      <c r="HRY543" s="413"/>
      <c r="HRZ543" s="414"/>
      <c r="HSA543" s="414"/>
      <c r="HSB543" s="413"/>
      <c r="HSC543" s="413"/>
      <c r="HSD543" s="413"/>
      <c r="HSE543" s="413"/>
      <c r="HSF543" s="413"/>
      <c r="HSG543" s="407"/>
      <c r="HSH543" s="439"/>
      <c r="HSI543" s="413"/>
      <c r="HSJ543" s="413"/>
      <c r="HSK543" s="413"/>
      <c r="HSL543" s="413"/>
      <c r="HSM543" s="413"/>
      <c r="HSN543" s="413"/>
      <c r="HSO543" s="413"/>
      <c r="HSP543" s="412"/>
      <c r="HSQ543" s="412"/>
      <c r="HSR543" s="412"/>
      <c r="HSS543" s="412"/>
      <c r="HST543" s="412"/>
      <c r="HSU543" s="412"/>
      <c r="HSV543" s="412"/>
      <c r="HSW543" s="412"/>
      <c r="HSX543" s="412"/>
      <c r="HSY543" s="412"/>
      <c r="HSZ543" s="412"/>
      <c r="HTA543" s="412"/>
      <c r="HTB543" s="412"/>
      <c r="HTC543" s="412"/>
      <c r="HTD543" s="412"/>
      <c r="HTE543" s="412"/>
      <c r="HTF543" s="412"/>
      <c r="HTG543" s="412"/>
      <c r="HTH543" s="412"/>
      <c r="HTI543" s="412"/>
      <c r="HTJ543" s="412"/>
      <c r="HTK543" s="412"/>
      <c r="HTL543" s="412"/>
      <c r="HTM543" s="412"/>
      <c r="HTN543" s="412"/>
      <c r="HTO543" s="412"/>
      <c r="HTP543" s="412"/>
      <c r="HTQ543" s="412"/>
      <c r="HTR543" s="412"/>
      <c r="HTS543" s="412"/>
      <c r="HTT543" s="412"/>
      <c r="HTU543" s="412"/>
      <c r="HTV543" s="412"/>
      <c r="HTW543" s="412"/>
      <c r="HTX543" s="412"/>
      <c r="HTY543" s="412"/>
      <c r="HTZ543" s="412"/>
      <c r="HUA543" s="412"/>
      <c r="HUB543" s="412"/>
      <c r="HUC543" s="412"/>
      <c r="HUD543" s="412"/>
      <c r="HUE543" s="412"/>
      <c r="HUF543" s="412"/>
      <c r="HUG543" s="412"/>
      <c r="HUH543" s="413"/>
      <c r="HUI543" s="413"/>
      <c r="HUJ543" s="413"/>
      <c r="HUK543" s="413"/>
      <c r="HUL543" s="413"/>
      <c r="HUM543" s="413"/>
      <c r="HUN543" s="413"/>
      <c r="HUO543" s="413"/>
      <c r="HUP543" s="413"/>
      <c r="HUQ543" s="413"/>
      <c r="HUR543" s="413"/>
      <c r="HUS543" s="413"/>
      <c r="HUT543" s="413"/>
      <c r="HUU543" s="413"/>
      <c r="HUV543" s="413"/>
      <c r="HUW543" s="413"/>
      <c r="HUX543" s="413"/>
      <c r="HUY543" s="413"/>
      <c r="HUZ543" s="413"/>
      <c r="HVA543" s="413"/>
      <c r="HVB543" s="413"/>
      <c r="HVC543" s="413"/>
      <c r="HVD543" s="413"/>
      <c r="HVE543" s="413"/>
      <c r="HVF543" s="414"/>
      <c r="HVG543" s="414"/>
      <c r="HVH543" s="414"/>
      <c r="HVI543" s="414"/>
      <c r="HVJ543" s="414"/>
      <c r="HVK543" s="413"/>
      <c r="HVL543" s="413"/>
      <c r="HVM543" s="414"/>
      <c r="HVN543" s="414"/>
      <c r="HVO543" s="413"/>
      <c r="HVP543" s="413"/>
      <c r="HVQ543" s="414"/>
      <c r="HVR543" s="414"/>
      <c r="HVS543" s="413"/>
      <c r="HVT543" s="413"/>
      <c r="HVU543" s="413"/>
      <c r="HVV543" s="413"/>
      <c r="HVW543" s="413"/>
      <c r="HVX543" s="413"/>
      <c r="HVY543" s="413"/>
      <c r="HVZ543" s="414"/>
      <c r="HWA543" s="414"/>
      <c r="HWB543" s="413"/>
      <c r="HWC543" s="413"/>
      <c r="HWD543" s="414"/>
      <c r="HWE543" s="414"/>
      <c r="HWF543" s="413"/>
      <c r="HWG543" s="413"/>
      <c r="HWH543" s="413"/>
      <c r="HWI543" s="413"/>
      <c r="HWJ543" s="413"/>
      <c r="HWK543" s="407"/>
      <c r="HWL543" s="439"/>
      <c r="HWM543" s="413"/>
      <c r="HWN543" s="413"/>
      <c r="HWO543" s="413"/>
      <c r="HWP543" s="413"/>
      <c r="HWQ543" s="413"/>
      <c r="HWR543" s="413"/>
      <c r="HWS543" s="413"/>
      <c r="HWT543" s="412"/>
      <c r="HWU543" s="412"/>
      <c r="HWV543" s="412"/>
      <c r="HWW543" s="412"/>
      <c r="HWX543" s="412"/>
      <c r="HWY543" s="412"/>
      <c r="HWZ543" s="412"/>
      <c r="HXA543" s="412"/>
      <c r="HXB543" s="412"/>
      <c r="HXC543" s="412"/>
      <c r="HXD543" s="412"/>
      <c r="HXE543" s="412"/>
      <c r="HXF543" s="412"/>
      <c r="HXG543" s="412"/>
      <c r="HXH543" s="412"/>
      <c r="HXI543" s="412"/>
      <c r="HXJ543" s="412"/>
      <c r="HXK543" s="412"/>
      <c r="HXL543" s="412"/>
      <c r="HXM543" s="412"/>
      <c r="HXN543" s="412"/>
      <c r="HXO543" s="412"/>
      <c r="HXP543" s="412"/>
      <c r="HXQ543" s="412"/>
      <c r="HXR543" s="412"/>
      <c r="HXS543" s="412"/>
      <c r="HXT543" s="412"/>
      <c r="HXU543" s="412"/>
      <c r="HXV543" s="412"/>
      <c r="HXW543" s="412"/>
      <c r="HXX543" s="412"/>
      <c r="HXY543" s="412"/>
      <c r="HXZ543" s="412"/>
      <c r="HYA543" s="412"/>
      <c r="HYB543" s="412"/>
      <c r="HYC543" s="412"/>
      <c r="HYD543" s="412"/>
      <c r="HYE543" s="412"/>
      <c r="HYF543" s="412"/>
      <c r="HYG543" s="412"/>
      <c r="HYH543" s="412"/>
      <c r="HYI543" s="412"/>
      <c r="HYJ543" s="412"/>
      <c r="HYK543" s="412"/>
      <c r="HYL543" s="413"/>
      <c r="HYM543" s="413"/>
      <c r="HYN543" s="413"/>
      <c r="HYO543" s="413"/>
      <c r="HYP543" s="413"/>
      <c r="HYQ543" s="413"/>
      <c r="HYR543" s="413"/>
      <c r="HYS543" s="413"/>
      <c r="HYT543" s="413"/>
      <c r="HYU543" s="413"/>
      <c r="HYV543" s="413"/>
      <c r="HYW543" s="413"/>
      <c r="HYX543" s="413"/>
      <c r="HYY543" s="413"/>
      <c r="HYZ543" s="413"/>
      <c r="HZA543" s="413"/>
      <c r="HZB543" s="413"/>
      <c r="HZC543" s="413"/>
      <c r="HZD543" s="413"/>
      <c r="HZE543" s="413"/>
      <c r="HZF543" s="413"/>
      <c r="HZG543" s="413"/>
      <c r="HZH543" s="413"/>
      <c r="HZI543" s="413"/>
      <c r="HZJ543" s="414"/>
      <c r="HZK543" s="414"/>
      <c r="HZL543" s="414"/>
      <c r="HZM543" s="414"/>
      <c r="HZN543" s="414"/>
      <c r="HZO543" s="413"/>
      <c r="HZP543" s="413"/>
      <c r="HZQ543" s="414"/>
      <c r="HZR543" s="414"/>
      <c r="HZS543" s="413"/>
      <c r="HZT543" s="413"/>
      <c r="HZU543" s="414"/>
      <c r="HZV543" s="414"/>
      <c r="HZW543" s="413"/>
      <c r="HZX543" s="413"/>
      <c r="HZY543" s="413"/>
      <c r="HZZ543" s="413"/>
      <c r="IAA543" s="413"/>
      <c r="IAB543" s="413"/>
      <c r="IAC543" s="413"/>
      <c r="IAD543" s="414"/>
      <c r="IAE543" s="414"/>
      <c r="IAF543" s="413"/>
      <c r="IAG543" s="413"/>
      <c r="IAH543" s="414"/>
      <c r="IAI543" s="414"/>
      <c r="IAJ543" s="413"/>
      <c r="IAK543" s="413"/>
      <c r="IAL543" s="413"/>
      <c r="IAM543" s="413"/>
      <c r="IAN543" s="413"/>
      <c r="IAO543" s="407"/>
      <c r="IAP543" s="439"/>
      <c r="IAQ543" s="413"/>
      <c r="IAR543" s="413"/>
      <c r="IAS543" s="413"/>
      <c r="IAT543" s="413"/>
      <c r="IAU543" s="413"/>
      <c r="IAV543" s="413"/>
      <c r="IAW543" s="413"/>
      <c r="IAX543" s="412"/>
      <c r="IAY543" s="412"/>
      <c r="IAZ543" s="412"/>
      <c r="IBA543" s="412"/>
      <c r="IBB543" s="412"/>
      <c r="IBC543" s="412"/>
      <c r="IBD543" s="412"/>
      <c r="IBE543" s="412"/>
      <c r="IBF543" s="412"/>
      <c r="IBG543" s="412"/>
      <c r="IBH543" s="412"/>
      <c r="IBI543" s="412"/>
      <c r="IBJ543" s="412"/>
      <c r="IBK543" s="412"/>
      <c r="IBL543" s="412"/>
      <c r="IBM543" s="412"/>
      <c r="IBN543" s="412"/>
      <c r="IBO543" s="412"/>
      <c r="IBP543" s="412"/>
      <c r="IBQ543" s="412"/>
      <c r="IBR543" s="412"/>
      <c r="IBS543" s="412"/>
      <c r="IBT543" s="412"/>
      <c r="IBU543" s="412"/>
      <c r="IBV543" s="412"/>
      <c r="IBW543" s="412"/>
      <c r="IBX543" s="412"/>
      <c r="IBY543" s="412"/>
      <c r="IBZ543" s="412"/>
      <c r="ICA543" s="412"/>
      <c r="ICB543" s="412"/>
      <c r="ICC543" s="412"/>
      <c r="ICD543" s="412"/>
      <c r="ICE543" s="412"/>
      <c r="ICF543" s="412"/>
      <c r="ICG543" s="412"/>
      <c r="ICH543" s="412"/>
      <c r="ICI543" s="412"/>
      <c r="ICJ543" s="412"/>
      <c r="ICK543" s="412"/>
      <c r="ICL543" s="412"/>
      <c r="ICM543" s="412"/>
      <c r="ICN543" s="412"/>
      <c r="ICO543" s="412"/>
      <c r="ICP543" s="413"/>
      <c r="ICQ543" s="413"/>
      <c r="ICR543" s="413"/>
      <c r="ICS543" s="413"/>
      <c r="ICT543" s="413"/>
      <c r="ICU543" s="413"/>
      <c r="ICV543" s="413"/>
      <c r="ICW543" s="413"/>
      <c r="ICX543" s="413"/>
      <c r="ICY543" s="413"/>
      <c r="ICZ543" s="413"/>
      <c r="IDA543" s="413"/>
      <c r="IDB543" s="413"/>
      <c r="IDC543" s="413"/>
      <c r="IDD543" s="413"/>
      <c r="IDE543" s="413"/>
      <c r="IDF543" s="413"/>
      <c r="IDG543" s="413"/>
      <c r="IDH543" s="413"/>
      <c r="IDI543" s="413"/>
      <c r="IDJ543" s="413"/>
      <c r="IDK543" s="413"/>
      <c r="IDL543" s="413"/>
      <c r="IDM543" s="413"/>
      <c r="IDN543" s="414"/>
      <c r="IDO543" s="414"/>
      <c r="IDP543" s="414"/>
      <c r="IDQ543" s="414"/>
      <c r="IDR543" s="414"/>
      <c r="IDS543" s="413"/>
      <c r="IDT543" s="413"/>
      <c r="IDU543" s="414"/>
      <c r="IDV543" s="414"/>
      <c r="IDW543" s="413"/>
      <c r="IDX543" s="413"/>
      <c r="IDY543" s="414"/>
      <c r="IDZ543" s="414"/>
      <c r="IEA543" s="413"/>
      <c r="IEB543" s="413"/>
      <c r="IEC543" s="413"/>
      <c r="IED543" s="413"/>
      <c r="IEE543" s="413"/>
      <c r="IEF543" s="413"/>
      <c r="IEG543" s="413"/>
      <c r="IEH543" s="414"/>
      <c r="IEI543" s="414"/>
      <c r="IEJ543" s="413"/>
      <c r="IEK543" s="413"/>
      <c r="IEL543" s="414"/>
      <c r="IEM543" s="414"/>
      <c r="IEN543" s="413"/>
      <c r="IEO543" s="413"/>
      <c r="IEP543" s="413"/>
      <c r="IEQ543" s="413"/>
      <c r="IER543" s="413"/>
      <c r="IES543" s="407"/>
      <c r="IET543" s="439"/>
      <c r="IEU543" s="413"/>
      <c r="IEV543" s="413"/>
      <c r="IEW543" s="413"/>
      <c r="IEX543" s="413"/>
      <c r="IEY543" s="413"/>
      <c r="IEZ543" s="413"/>
      <c r="IFA543" s="413"/>
      <c r="IFB543" s="412"/>
      <c r="IFC543" s="412"/>
      <c r="IFD543" s="412"/>
      <c r="IFE543" s="412"/>
      <c r="IFF543" s="412"/>
      <c r="IFG543" s="412"/>
      <c r="IFH543" s="412"/>
      <c r="IFI543" s="412"/>
      <c r="IFJ543" s="412"/>
      <c r="IFK543" s="412"/>
      <c r="IFL543" s="412"/>
      <c r="IFM543" s="412"/>
      <c r="IFN543" s="412"/>
      <c r="IFO543" s="412"/>
      <c r="IFP543" s="412"/>
      <c r="IFQ543" s="412"/>
      <c r="IFR543" s="412"/>
      <c r="IFS543" s="412"/>
      <c r="IFT543" s="412"/>
      <c r="IFU543" s="412"/>
      <c r="IFV543" s="412"/>
      <c r="IFW543" s="412"/>
      <c r="IFX543" s="412"/>
      <c r="IFY543" s="412"/>
      <c r="IFZ543" s="412"/>
      <c r="IGA543" s="412"/>
      <c r="IGB543" s="412"/>
      <c r="IGC543" s="412"/>
      <c r="IGD543" s="412"/>
      <c r="IGE543" s="412"/>
      <c r="IGF543" s="412"/>
      <c r="IGG543" s="412"/>
      <c r="IGH543" s="412"/>
      <c r="IGI543" s="412"/>
      <c r="IGJ543" s="412"/>
      <c r="IGK543" s="412"/>
      <c r="IGL543" s="412"/>
      <c r="IGM543" s="412"/>
      <c r="IGN543" s="412"/>
      <c r="IGO543" s="412"/>
      <c r="IGP543" s="412"/>
      <c r="IGQ543" s="412"/>
      <c r="IGR543" s="412"/>
      <c r="IGS543" s="412"/>
      <c r="IGT543" s="413"/>
      <c r="IGU543" s="413"/>
      <c r="IGV543" s="413"/>
      <c r="IGW543" s="413"/>
      <c r="IGX543" s="413"/>
      <c r="IGY543" s="413"/>
      <c r="IGZ543" s="413"/>
      <c r="IHA543" s="413"/>
      <c r="IHB543" s="413"/>
      <c r="IHC543" s="413"/>
      <c r="IHD543" s="413"/>
      <c r="IHE543" s="413"/>
      <c r="IHF543" s="413"/>
      <c r="IHG543" s="413"/>
      <c r="IHH543" s="413"/>
      <c r="IHI543" s="413"/>
      <c r="IHJ543" s="413"/>
      <c r="IHK543" s="413"/>
      <c r="IHL543" s="413"/>
      <c r="IHM543" s="413"/>
      <c r="IHN543" s="413"/>
      <c r="IHO543" s="413"/>
      <c r="IHP543" s="413"/>
      <c r="IHQ543" s="413"/>
      <c r="IHR543" s="414"/>
      <c r="IHS543" s="414"/>
      <c r="IHT543" s="414"/>
      <c r="IHU543" s="414"/>
      <c r="IHV543" s="414"/>
      <c r="IHW543" s="413"/>
      <c r="IHX543" s="413"/>
      <c r="IHY543" s="414"/>
      <c r="IHZ543" s="414"/>
      <c r="IIA543" s="413"/>
      <c r="IIB543" s="413"/>
      <c r="IIC543" s="414"/>
      <c r="IID543" s="414"/>
      <c r="IIE543" s="413"/>
      <c r="IIF543" s="413"/>
      <c r="IIG543" s="413"/>
      <c r="IIH543" s="413"/>
      <c r="III543" s="413"/>
      <c r="IIJ543" s="413"/>
      <c r="IIK543" s="413"/>
      <c r="IIL543" s="414"/>
      <c r="IIM543" s="414"/>
      <c r="IIN543" s="413"/>
      <c r="IIO543" s="413"/>
      <c r="IIP543" s="414"/>
      <c r="IIQ543" s="414"/>
      <c r="IIR543" s="413"/>
      <c r="IIS543" s="413"/>
      <c r="IIT543" s="413"/>
      <c r="IIU543" s="413"/>
      <c r="IIV543" s="413"/>
      <c r="IIW543" s="407"/>
      <c r="IIX543" s="439"/>
      <c r="IIY543" s="413"/>
      <c r="IIZ543" s="413"/>
      <c r="IJA543" s="413"/>
      <c r="IJB543" s="413"/>
      <c r="IJC543" s="413"/>
      <c r="IJD543" s="413"/>
      <c r="IJE543" s="413"/>
      <c r="IJF543" s="412"/>
      <c r="IJG543" s="412"/>
      <c r="IJH543" s="412"/>
      <c r="IJI543" s="412"/>
      <c r="IJJ543" s="412"/>
      <c r="IJK543" s="412"/>
      <c r="IJL543" s="412"/>
      <c r="IJM543" s="412"/>
      <c r="IJN543" s="412"/>
      <c r="IJO543" s="412"/>
      <c r="IJP543" s="412"/>
      <c r="IJQ543" s="412"/>
      <c r="IJR543" s="412"/>
      <c r="IJS543" s="412"/>
      <c r="IJT543" s="412"/>
      <c r="IJU543" s="412"/>
      <c r="IJV543" s="412"/>
      <c r="IJW543" s="412"/>
      <c r="IJX543" s="412"/>
      <c r="IJY543" s="412"/>
      <c r="IJZ543" s="412"/>
      <c r="IKA543" s="412"/>
      <c r="IKB543" s="412"/>
      <c r="IKC543" s="412"/>
      <c r="IKD543" s="412"/>
      <c r="IKE543" s="412"/>
      <c r="IKF543" s="412"/>
      <c r="IKG543" s="412"/>
      <c r="IKH543" s="412"/>
      <c r="IKI543" s="412"/>
      <c r="IKJ543" s="412"/>
      <c r="IKK543" s="412"/>
      <c r="IKL543" s="412"/>
      <c r="IKM543" s="412"/>
      <c r="IKN543" s="412"/>
      <c r="IKO543" s="412"/>
      <c r="IKP543" s="412"/>
      <c r="IKQ543" s="412"/>
      <c r="IKR543" s="412"/>
      <c r="IKS543" s="412"/>
      <c r="IKT543" s="412"/>
      <c r="IKU543" s="412"/>
      <c r="IKV543" s="412"/>
      <c r="IKW543" s="412"/>
      <c r="IKX543" s="413"/>
      <c r="IKY543" s="413"/>
      <c r="IKZ543" s="413"/>
      <c r="ILA543" s="413"/>
      <c r="ILB543" s="413"/>
      <c r="ILC543" s="413"/>
      <c r="ILD543" s="413"/>
      <c r="ILE543" s="413"/>
      <c r="ILF543" s="413"/>
      <c r="ILG543" s="413"/>
      <c r="ILH543" s="413"/>
      <c r="ILI543" s="413"/>
      <c r="ILJ543" s="413"/>
      <c r="ILK543" s="413"/>
      <c r="ILL543" s="413"/>
      <c r="ILM543" s="413"/>
      <c r="ILN543" s="413"/>
      <c r="ILO543" s="413"/>
      <c r="ILP543" s="413"/>
      <c r="ILQ543" s="413"/>
      <c r="ILR543" s="413"/>
      <c r="ILS543" s="413"/>
      <c r="ILT543" s="413"/>
      <c r="ILU543" s="413"/>
      <c r="ILV543" s="414"/>
      <c r="ILW543" s="414"/>
      <c r="ILX543" s="414"/>
      <c r="ILY543" s="414"/>
      <c r="ILZ543" s="414"/>
      <c r="IMA543" s="413"/>
      <c r="IMB543" s="413"/>
      <c r="IMC543" s="414"/>
      <c r="IMD543" s="414"/>
      <c r="IME543" s="413"/>
      <c r="IMF543" s="413"/>
      <c r="IMG543" s="414"/>
      <c r="IMH543" s="414"/>
      <c r="IMI543" s="413"/>
      <c r="IMJ543" s="413"/>
      <c r="IMK543" s="413"/>
      <c r="IML543" s="413"/>
      <c r="IMM543" s="413"/>
      <c r="IMN543" s="413"/>
      <c r="IMO543" s="413"/>
      <c r="IMP543" s="414"/>
      <c r="IMQ543" s="414"/>
      <c r="IMR543" s="413"/>
      <c r="IMS543" s="413"/>
      <c r="IMT543" s="414"/>
      <c r="IMU543" s="414"/>
      <c r="IMV543" s="413"/>
      <c r="IMW543" s="413"/>
      <c r="IMX543" s="413"/>
      <c r="IMY543" s="413"/>
      <c r="IMZ543" s="413"/>
      <c r="INA543" s="407"/>
      <c r="INB543" s="439"/>
      <c r="INC543" s="413"/>
      <c r="IND543" s="413"/>
      <c r="INE543" s="413"/>
      <c r="INF543" s="413"/>
      <c r="ING543" s="413"/>
      <c r="INH543" s="413"/>
      <c r="INI543" s="413"/>
      <c r="INJ543" s="412"/>
      <c r="INK543" s="412"/>
      <c r="INL543" s="412"/>
      <c r="INM543" s="412"/>
      <c r="INN543" s="412"/>
      <c r="INO543" s="412"/>
      <c r="INP543" s="412"/>
      <c r="INQ543" s="412"/>
      <c r="INR543" s="412"/>
      <c r="INS543" s="412"/>
      <c r="INT543" s="412"/>
      <c r="INU543" s="412"/>
      <c r="INV543" s="412"/>
      <c r="INW543" s="412"/>
      <c r="INX543" s="412"/>
      <c r="INY543" s="412"/>
      <c r="INZ543" s="412"/>
      <c r="IOA543" s="412"/>
      <c r="IOB543" s="412"/>
      <c r="IOC543" s="412"/>
      <c r="IOD543" s="412"/>
      <c r="IOE543" s="412"/>
      <c r="IOF543" s="412"/>
      <c r="IOG543" s="412"/>
      <c r="IOH543" s="412"/>
      <c r="IOI543" s="412"/>
      <c r="IOJ543" s="412"/>
      <c r="IOK543" s="412"/>
      <c r="IOL543" s="412"/>
      <c r="IOM543" s="412"/>
      <c r="ION543" s="412"/>
      <c r="IOO543" s="412"/>
      <c r="IOP543" s="412"/>
      <c r="IOQ543" s="412"/>
      <c r="IOR543" s="412"/>
      <c r="IOS543" s="412"/>
      <c r="IOT543" s="412"/>
      <c r="IOU543" s="412"/>
      <c r="IOV543" s="412"/>
      <c r="IOW543" s="412"/>
      <c r="IOX543" s="412"/>
      <c r="IOY543" s="412"/>
      <c r="IOZ543" s="412"/>
      <c r="IPA543" s="412"/>
      <c r="IPB543" s="413"/>
      <c r="IPC543" s="413"/>
      <c r="IPD543" s="413"/>
      <c r="IPE543" s="413"/>
      <c r="IPF543" s="413"/>
      <c r="IPG543" s="413"/>
      <c r="IPH543" s="413"/>
      <c r="IPI543" s="413"/>
      <c r="IPJ543" s="413"/>
      <c r="IPK543" s="413"/>
      <c r="IPL543" s="413"/>
      <c r="IPM543" s="413"/>
      <c r="IPN543" s="413"/>
      <c r="IPO543" s="413"/>
      <c r="IPP543" s="413"/>
      <c r="IPQ543" s="413"/>
      <c r="IPR543" s="413"/>
      <c r="IPS543" s="413"/>
      <c r="IPT543" s="413"/>
      <c r="IPU543" s="413"/>
      <c r="IPV543" s="413"/>
      <c r="IPW543" s="413"/>
      <c r="IPX543" s="413"/>
      <c r="IPY543" s="413"/>
      <c r="IPZ543" s="414"/>
      <c r="IQA543" s="414"/>
      <c r="IQB543" s="414"/>
      <c r="IQC543" s="414"/>
      <c r="IQD543" s="414"/>
      <c r="IQE543" s="413"/>
      <c r="IQF543" s="413"/>
      <c r="IQG543" s="414"/>
      <c r="IQH543" s="414"/>
      <c r="IQI543" s="413"/>
      <c r="IQJ543" s="413"/>
      <c r="IQK543" s="414"/>
      <c r="IQL543" s="414"/>
      <c r="IQM543" s="413"/>
      <c r="IQN543" s="413"/>
      <c r="IQO543" s="413"/>
      <c r="IQP543" s="413"/>
      <c r="IQQ543" s="413"/>
      <c r="IQR543" s="413"/>
      <c r="IQS543" s="413"/>
      <c r="IQT543" s="414"/>
      <c r="IQU543" s="414"/>
      <c r="IQV543" s="413"/>
      <c r="IQW543" s="413"/>
      <c r="IQX543" s="414"/>
      <c r="IQY543" s="414"/>
      <c r="IQZ543" s="413"/>
      <c r="IRA543" s="413"/>
      <c r="IRB543" s="413"/>
      <c r="IRC543" s="413"/>
      <c r="IRD543" s="413"/>
      <c r="IRE543" s="407"/>
      <c r="IRF543" s="439"/>
      <c r="IRG543" s="413"/>
      <c r="IRH543" s="413"/>
      <c r="IRI543" s="413"/>
      <c r="IRJ543" s="413"/>
      <c r="IRK543" s="413"/>
      <c r="IRL543" s="413"/>
      <c r="IRM543" s="413"/>
      <c r="IRN543" s="412"/>
      <c r="IRO543" s="412"/>
      <c r="IRP543" s="412"/>
      <c r="IRQ543" s="412"/>
      <c r="IRR543" s="412"/>
      <c r="IRS543" s="412"/>
      <c r="IRT543" s="412"/>
      <c r="IRU543" s="412"/>
      <c r="IRV543" s="412"/>
      <c r="IRW543" s="412"/>
      <c r="IRX543" s="412"/>
      <c r="IRY543" s="412"/>
      <c r="IRZ543" s="412"/>
      <c r="ISA543" s="412"/>
      <c r="ISB543" s="412"/>
      <c r="ISC543" s="412"/>
      <c r="ISD543" s="412"/>
      <c r="ISE543" s="412"/>
      <c r="ISF543" s="412"/>
      <c r="ISG543" s="412"/>
      <c r="ISH543" s="412"/>
      <c r="ISI543" s="412"/>
      <c r="ISJ543" s="412"/>
      <c r="ISK543" s="412"/>
      <c r="ISL543" s="412"/>
      <c r="ISM543" s="412"/>
      <c r="ISN543" s="412"/>
      <c r="ISO543" s="412"/>
      <c r="ISP543" s="412"/>
      <c r="ISQ543" s="412"/>
      <c r="ISR543" s="412"/>
      <c r="ISS543" s="412"/>
      <c r="IST543" s="412"/>
      <c r="ISU543" s="412"/>
      <c r="ISV543" s="412"/>
      <c r="ISW543" s="412"/>
      <c r="ISX543" s="412"/>
      <c r="ISY543" s="412"/>
      <c r="ISZ543" s="412"/>
      <c r="ITA543" s="412"/>
      <c r="ITB543" s="412"/>
      <c r="ITC543" s="412"/>
      <c r="ITD543" s="412"/>
      <c r="ITE543" s="412"/>
      <c r="ITF543" s="413"/>
      <c r="ITG543" s="413"/>
      <c r="ITH543" s="413"/>
      <c r="ITI543" s="413"/>
      <c r="ITJ543" s="413"/>
      <c r="ITK543" s="413"/>
      <c r="ITL543" s="413"/>
      <c r="ITM543" s="413"/>
      <c r="ITN543" s="413"/>
      <c r="ITO543" s="413"/>
      <c r="ITP543" s="413"/>
      <c r="ITQ543" s="413"/>
      <c r="ITR543" s="413"/>
      <c r="ITS543" s="413"/>
      <c r="ITT543" s="413"/>
      <c r="ITU543" s="413"/>
      <c r="ITV543" s="413"/>
      <c r="ITW543" s="413"/>
      <c r="ITX543" s="413"/>
      <c r="ITY543" s="413"/>
      <c r="ITZ543" s="413"/>
      <c r="IUA543" s="413"/>
      <c r="IUB543" s="413"/>
      <c r="IUC543" s="413"/>
      <c r="IUD543" s="414"/>
      <c r="IUE543" s="414"/>
      <c r="IUF543" s="414"/>
      <c r="IUG543" s="414"/>
      <c r="IUH543" s="414"/>
      <c r="IUI543" s="413"/>
      <c r="IUJ543" s="413"/>
      <c r="IUK543" s="414"/>
      <c r="IUL543" s="414"/>
      <c r="IUM543" s="413"/>
      <c r="IUN543" s="413"/>
      <c r="IUO543" s="414"/>
      <c r="IUP543" s="414"/>
      <c r="IUQ543" s="413"/>
      <c r="IUR543" s="413"/>
      <c r="IUS543" s="413"/>
      <c r="IUT543" s="413"/>
      <c r="IUU543" s="413"/>
      <c r="IUV543" s="413"/>
      <c r="IUW543" s="413"/>
      <c r="IUX543" s="414"/>
      <c r="IUY543" s="414"/>
      <c r="IUZ543" s="413"/>
      <c r="IVA543" s="413"/>
      <c r="IVB543" s="414"/>
      <c r="IVC543" s="414"/>
      <c r="IVD543" s="413"/>
      <c r="IVE543" s="413"/>
      <c r="IVF543" s="413"/>
      <c r="IVG543" s="413"/>
      <c r="IVH543" s="413"/>
      <c r="IVI543" s="407"/>
      <c r="IVJ543" s="439"/>
      <c r="IVK543" s="413"/>
      <c r="IVL543" s="413"/>
      <c r="IVM543" s="413"/>
      <c r="IVN543" s="413"/>
      <c r="IVO543" s="413"/>
      <c r="IVP543" s="413"/>
      <c r="IVQ543" s="413"/>
      <c r="IVR543" s="412"/>
      <c r="IVS543" s="412"/>
      <c r="IVT543" s="412"/>
      <c r="IVU543" s="412"/>
      <c r="IVV543" s="412"/>
      <c r="IVW543" s="412"/>
      <c r="IVX543" s="412"/>
      <c r="IVY543" s="412"/>
      <c r="IVZ543" s="412"/>
      <c r="IWA543" s="412"/>
      <c r="IWB543" s="412"/>
      <c r="IWC543" s="412"/>
      <c r="IWD543" s="412"/>
      <c r="IWE543" s="412"/>
      <c r="IWF543" s="412"/>
      <c r="IWG543" s="412"/>
      <c r="IWH543" s="412"/>
      <c r="IWI543" s="412"/>
      <c r="IWJ543" s="412"/>
      <c r="IWK543" s="412"/>
      <c r="IWL543" s="412"/>
      <c r="IWM543" s="412"/>
      <c r="IWN543" s="412"/>
      <c r="IWO543" s="412"/>
      <c r="IWP543" s="412"/>
      <c r="IWQ543" s="412"/>
      <c r="IWR543" s="412"/>
      <c r="IWS543" s="412"/>
      <c r="IWT543" s="412"/>
      <c r="IWU543" s="412"/>
      <c r="IWV543" s="412"/>
      <c r="IWW543" s="412"/>
      <c r="IWX543" s="412"/>
      <c r="IWY543" s="412"/>
      <c r="IWZ543" s="412"/>
      <c r="IXA543" s="412"/>
      <c r="IXB543" s="412"/>
      <c r="IXC543" s="412"/>
      <c r="IXD543" s="412"/>
      <c r="IXE543" s="412"/>
      <c r="IXF543" s="412"/>
      <c r="IXG543" s="412"/>
      <c r="IXH543" s="412"/>
      <c r="IXI543" s="412"/>
      <c r="IXJ543" s="413"/>
      <c r="IXK543" s="413"/>
      <c r="IXL543" s="413"/>
      <c r="IXM543" s="413"/>
      <c r="IXN543" s="413"/>
      <c r="IXO543" s="413"/>
      <c r="IXP543" s="413"/>
      <c r="IXQ543" s="413"/>
      <c r="IXR543" s="413"/>
      <c r="IXS543" s="413"/>
      <c r="IXT543" s="413"/>
      <c r="IXU543" s="413"/>
      <c r="IXV543" s="413"/>
      <c r="IXW543" s="413"/>
      <c r="IXX543" s="413"/>
      <c r="IXY543" s="413"/>
      <c r="IXZ543" s="413"/>
      <c r="IYA543" s="413"/>
      <c r="IYB543" s="413"/>
      <c r="IYC543" s="413"/>
      <c r="IYD543" s="413"/>
      <c r="IYE543" s="413"/>
      <c r="IYF543" s="413"/>
      <c r="IYG543" s="413"/>
      <c r="IYH543" s="414"/>
      <c r="IYI543" s="414"/>
      <c r="IYJ543" s="414"/>
      <c r="IYK543" s="414"/>
      <c r="IYL543" s="414"/>
      <c r="IYM543" s="413"/>
      <c r="IYN543" s="413"/>
      <c r="IYO543" s="414"/>
      <c r="IYP543" s="414"/>
      <c r="IYQ543" s="413"/>
      <c r="IYR543" s="413"/>
      <c r="IYS543" s="414"/>
      <c r="IYT543" s="414"/>
      <c r="IYU543" s="413"/>
      <c r="IYV543" s="413"/>
      <c r="IYW543" s="413"/>
      <c r="IYX543" s="413"/>
      <c r="IYY543" s="413"/>
      <c r="IYZ543" s="413"/>
      <c r="IZA543" s="413"/>
      <c r="IZB543" s="414"/>
      <c r="IZC543" s="414"/>
      <c r="IZD543" s="413"/>
      <c r="IZE543" s="413"/>
      <c r="IZF543" s="414"/>
      <c r="IZG543" s="414"/>
      <c r="IZH543" s="413"/>
      <c r="IZI543" s="413"/>
      <c r="IZJ543" s="413"/>
      <c r="IZK543" s="413"/>
      <c r="IZL543" s="413"/>
      <c r="IZM543" s="407"/>
      <c r="IZN543" s="439"/>
      <c r="IZO543" s="413"/>
      <c r="IZP543" s="413"/>
      <c r="IZQ543" s="413"/>
      <c r="IZR543" s="413"/>
      <c r="IZS543" s="413"/>
      <c r="IZT543" s="413"/>
      <c r="IZU543" s="413"/>
      <c r="IZV543" s="412"/>
      <c r="IZW543" s="412"/>
      <c r="IZX543" s="412"/>
      <c r="IZY543" s="412"/>
      <c r="IZZ543" s="412"/>
      <c r="JAA543" s="412"/>
      <c r="JAB543" s="412"/>
      <c r="JAC543" s="412"/>
      <c r="JAD543" s="412"/>
      <c r="JAE543" s="412"/>
      <c r="JAF543" s="412"/>
      <c r="JAG543" s="412"/>
      <c r="JAH543" s="412"/>
      <c r="JAI543" s="412"/>
      <c r="JAJ543" s="412"/>
      <c r="JAK543" s="412"/>
      <c r="JAL543" s="412"/>
      <c r="JAM543" s="412"/>
      <c r="JAN543" s="412"/>
      <c r="JAO543" s="412"/>
      <c r="JAP543" s="412"/>
      <c r="JAQ543" s="412"/>
      <c r="JAR543" s="412"/>
      <c r="JAS543" s="412"/>
      <c r="JAT543" s="412"/>
      <c r="JAU543" s="412"/>
      <c r="JAV543" s="412"/>
      <c r="JAW543" s="412"/>
      <c r="JAX543" s="412"/>
      <c r="JAY543" s="412"/>
      <c r="JAZ543" s="412"/>
      <c r="JBA543" s="412"/>
      <c r="JBB543" s="412"/>
      <c r="JBC543" s="412"/>
      <c r="JBD543" s="412"/>
      <c r="JBE543" s="412"/>
      <c r="JBF543" s="412"/>
      <c r="JBG543" s="412"/>
      <c r="JBH543" s="412"/>
      <c r="JBI543" s="412"/>
      <c r="JBJ543" s="412"/>
      <c r="JBK543" s="412"/>
      <c r="JBL543" s="412"/>
      <c r="JBM543" s="412"/>
      <c r="JBN543" s="413"/>
      <c r="JBO543" s="413"/>
      <c r="JBP543" s="413"/>
      <c r="JBQ543" s="413"/>
      <c r="JBR543" s="413"/>
      <c r="JBS543" s="413"/>
      <c r="JBT543" s="413"/>
      <c r="JBU543" s="413"/>
      <c r="JBV543" s="413"/>
      <c r="JBW543" s="413"/>
      <c r="JBX543" s="413"/>
      <c r="JBY543" s="413"/>
      <c r="JBZ543" s="413"/>
      <c r="JCA543" s="413"/>
      <c r="JCB543" s="413"/>
      <c r="JCC543" s="413"/>
      <c r="JCD543" s="413"/>
      <c r="JCE543" s="413"/>
      <c r="JCF543" s="413"/>
      <c r="JCG543" s="413"/>
      <c r="JCH543" s="413"/>
      <c r="JCI543" s="413"/>
      <c r="JCJ543" s="413"/>
      <c r="JCK543" s="413"/>
      <c r="JCL543" s="414"/>
      <c r="JCM543" s="414"/>
      <c r="JCN543" s="414"/>
      <c r="JCO543" s="414"/>
      <c r="JCP543" s="414"/>
      <c r="JCQ543" s="413"/>
      <c r="JCR543" s="413"/>
      <c r="JCS543" s="414"/>
      <c r="JCT543" s="414"/>
      <c r="JCU543" s="413"/>
      <c r="JCV543" s="413"/>
      <c r="JCW543" s="414"/>
      <c r="JCX543" s="414"/>
      <c r="JCY543" s="413"/>
      <c r="JCZ543" s="413"/>
      <c r="JDA543" s="413"/>
      <c r="JDB543" s="413"/>
      <c r="JDC543" s="413"/>
      <c r="JDD543" s="413"/>
      <c r="JDE543" s="413"/>
      <c r="JDF543" s="414"/>
      <c r="JDG543" s="414"/>
      <c r="JDH543" s="413"/>
      <c r="JDI543" s="413"/>
      <c r="JDJ543" s="414"/>
      <c r="JDK543" s="414"/>
      <c r="JDL543" s="413"/>
      <c r="JDM543" s="413"/>
      <c r="JDN543" s="413"/>
      <c r="JDO543" s="413"/>
      <c r="JDP543" s="413"/>
      <c r="JDQ543" s="407"/>
      <c r="JDR543" s="439"/>
      <c r="JDS543" s="413"/>
      <c r="JDT543" s="413"/>
      <c r="JDU543" s="413"/>
      <c r="JDV543" s="413"/>
      <c r="JDW543" s="413"/>
      <c r="JDX543" s="413"/>
      <c r="JDY543" s="413"/>
      <c r="JDZ543" s="412"/>
      <c r="JEA543" s="412"/>
      <c r="JEB543" s="412"/>
      <c r="JEC543" s="412"/>
      <c r="JED543" s="412"/>
      <c r="JEE543" s="412"/>
      <c r="JEF543" s="412"/>
      <c r="JEG543" s="412"/>
      <c r="JEH543" s="412"/>
      <c r="JEI543" s="412"/>
      <c r="JEJ543" s="412"/>
      <c r="JEK543" s="412"/>
      <c r="JEL543" s="412"/>
      <c r="JEM543" s="412"/>
      <c r="JEN543" s="412"/>
      <c r="JEO543" s="412"/>
      <c r="JEP543" s="412"/>
      <c r="JEQ543" s="412"/>
      <c r="JER543" s="412"/>
      <c r="JES543" s="412"/>
      <c r="JET543" s="412"/>
      <c r="JEU543" s="412"/>
      <c r="JEV543" s="412"/>
      <c r="JEW543" s="412"/>
      <c r="JEX543" s="412"/>
      <c r="JEY543" s="412"/>
      <c r="JEZ543" s="412"/>
      <c r="JFA543" s="412"/>
      <c r="JFB543" s="412"/>
      <c r="JFC543" s="412"/>
      <c r="JFD543" s="412"/>
      <c r="JFE543" s="412"/>
      <c r="JFF543" s="412"/>
      <c r="JFG543" s="412"/>
      <c r="JFH543" s="412"/>
      <c r="JFI543" s="412"/>
      <c r="JFJ543" s="412"/>
      <c r="JFK543" s="412"/>
      <c r="JFL543" s="412"/>
      <c r="JFM543" s="412"/>
      <c r="JFN543" s="412"/>
      <c r="JFO543" s="412"/>
      <c r="JFP543" s="412"/>
      <c r="JFQ543" s="412"/>
      <c r="JFR543" s="413"/>
      <c r="JFS543" s="413"/>
      <c r="JFT543" s="413"/>
      <c r="JFU543" s="413"/>
      <c r="JFV543" s="413"/>
      <c r="JFW543" s="413"/>
      <c r="JFX543" s="413"/>
      <c r="JFY543" s="413"/>
      <c r="JFZ543" s="413"/>
      <c r="JGA543" s="413"/>
      <c r="JGB543" s="413"/>
      <c r="JGC543" s="413"/>
      <c r="JGD543" s="413"/>
      <c r="JGE543" s="413"/>
      <c r="JGF543" s="413"/>
      <c r="JGG543" s="413"/>
      <c r="JGH543" s="413"/>
      <c r="JGI543" s="413"/>
      <c r="JGJ543" s="413"/>
      <c r="JGK543" s="413"/>
      <c r="JGL543" s="413"/>
      <c r="JGM543" s="413"/>
      <c r="JGN543" s="413"/>
      <c r="JGO543" s="413"/>
      <c r="JGP543" s="414"/>
      <c r="JGQ543" s="414"/>
      <c r="JGR543" s="414"/>
      <c r="JGS543" s="414"/>
      <c r="JGT543" s="414"/>
      <c r="JGU543" s="413"/>
      <c r="JGV543" s="413"/>
      <c r="JGW543" s="414"/>
      <c r="JGX543" s="414"/>
      <c r="JGY543" s="413"/>
      <c r="JGZ543" s="413"/>
      <c r="JHA543" s="414"/>
      <c r="JHB543" s="414"/>
      <c r="JHC543" s="413"/>
      <c r="JHD543" s="413"/>
      <c r="JHE543" s="413"/>
      <c r="JHF543" s="413"/>
      <c r="JHG543" s="413"/>
      <c r="JHH543" s="413"/>
      <c r="JHI543" s="413"/>
      <c r="JHJ543" s="414"/>
      <c r="JHK543" s="414"/>
      <c r="JHL543" s="413"/>
      <c r="JHM543" s="413"/>
      <c r="JHN543" s="414"/>
      <c r="JHO543" s="414"/>
      <c r="JHP543" s="413"/>
      <c r="JHQ543" s="413"/>
      <c r="JHR543" s="413"/>
      <c r="JHS543" s="413"/>
      <c r="JHT543" s="413"/>
      <c r="JHU543" s="407"/>
      <c r="JHV543" s="439"/>
      <c r="JHW543" s="413"/>
      <c r="JHX543" s="413"/>
      <c r="JHY543" s="413"/>
      <c r="JHZ543" s="413"/>
      <c r="JIA543" s="413"/>
      <c r="JIB543" s="413"/>
      <c r="JIC543" s="413"/>
      <c r="JID543" s="412"/>
      <c r="JIE543" s="412"/>
      <c r="JIF543" s="412"/>
      <c r="JIG543" s="412"/>
      <c r="JIH543" s="412"/>
      <c r="JII543" s="412"/>
      <c r="JIJ543" s="412"/>
      <c r="JIK543" s="412"/>
      <c r="JIL543" s="412"/>
      <c r="JIM543" s="412"/>
      <c r="JIN543" s="412"/>
      <c r="JIO543" s="412"/>
      <c r="JIP543" s="412"/>
      <c r="JIQ543" s="412"/>
      <c r="JIR543" s="412"/>
      <c r="JIS543" s="412"/>
      <c r="JIT543" s="412"/>
      <c r="JIU543" s="412"/>
      <c r="JIV543" s="412"/>
      <c r="JIW543" s="412"/>
      <c r="JIX543" s="412"/>
      <c r="JIY543" s="412"/>
      <c r="JIZ543" s="412"/>
      <c r="JJA543" s="412"/>
      <c r="JJB543" s="412"/>
      <c r="JJC543" s="412"/>
      <c r="JJD543" s="412"/>
      <c r="JJE543" s="412"/>
      <c r="JJF543" s="412"/>
      <c r="JJG543" s="412"/>
      <c r="JJH543" s="412"/>
      <c r="JJI543" s="412"/>
      <c r="JJJ543" s="412"/>
      <c r="JJK543" s="412"/>
      <c r="JJL543" s="412"/>
      <c r="JJM543" s="412"/>
      <c r="JJN543" s="412"/>
      <c r="JJO543" s="412"/>
      <c r="JJP543" s="412"/>
      <c r="JJQ543" s="412"/>
      <c r="JJR543" s="412"/>
      <c r="JJS543" s="412"/>
      <c r="JJT543" s="412"/>
      <c r="JJU543" s="412"/>
      <c r="JJV543" s="413"/>
      <c r="JJW543" s="413"/>
      <c r="JJX543" s="413"/>
      <c r="JJY543" s="413"/>
      <c r="JJZ543" s="413"/>
      <c r="JKA543" s="413"/>
      <c r="JKB543" s="413"/>
      <c r="JKC543" s="413"/>
      <c r="JKD543" s="413"/>
      <c r="JKE543" s="413"/>
      <c r="JKF543" s="413"/>
      <c r="JKG543" s="413"/>
      <c r="JKH543" s="413"/>
      <c r="JKI543" s="413"/>
      <c r="JKJ543" s="413"/>
      <c r="JKK543" s="413"/>
      <c r="JKL543" s="413"/>
      <c r="JKM543" s="413"/>
      <c r="JKN543" s="413"/>
      <c r="JKO543" s="413"/>
      <c r="JKP543" s="413"/>
      <c r="JKQ543" s="413"/>
      <c r="JKR543" s="413"/>
      <c r="JKS543" s="413"/>
      <c r="JKT543" s="414"/>
      <c r="JKU543" s="414"/>
      <c r="JKV543" s="414"/>
      <c r="JKW543" s="414"/>
      <c r="JKX543" s="414"/>
      <c r="JKY543" s="413"/>
      <c r="JKZ543" s="413"/>
      <c r="JLA543" s="414"/>
      <c r="JLB543" s="414"/>
      <c r="JLC543" s="413"/>
      <c r="JLD543" s="413"/>
      <c r="JLE543" s="414"/>
      <c r="JLF543" s="414"/>
      <c r="JLG543" s="413"/>
      <c r="JLH543" s="413"/>
      <c r="JLI543" s="413"/>
      <c r="JLJ543" s="413"/>
      <c r="JLK543" s="413"/>
      <c r="JLL543" s="413"/>
      <c r="JLM543" s="413"/>
      <c r="JLN543" s="414"/>
      <c r="JLO543" s="414"/>
      <c r="JLP543" s="413"/>
      <c r="JLQ543" s="413"/>
      <c r="JLR543" s="414"/>
      <c r="JLS543" s="414"/>
      <c r="JLT543" s="413"/>
      <c r="JLU543" s="413"/>
      <c r="JLV543" s="413"/>
      <c r="JLW543" s="413"/>
      <c r="JLX543" s="413"/>
      <c r="JLY543" s="407"/>
      <c r="JLZ543" s="439"/>
      <c r="JMA543" s="413"/>
      <c r="JMB543" s="413"/>
      <c r="JMC543" s="413"/>
      <c r="JMD543" s="413"/>
      <c r="JME543" s="413"/>
      <c r="JMF543" s="413"/>
      <c r="JMG543" s="413"/>
      <c r="JMH543" s="412"/>
      <c r="JMI543" s="412"/>
      <c r="JMJ543" s="412"/>
      <c r="JMK543" s="412"/>
      <c r="JML543" s="412"/>
      <c r="JMM543" s="412"/>
      <c r="JMN543" s="412"/>
      <c r="JMO543" s="412"/>
      <c r="JMP543" s="412"/>
      <c r="JMQ543" s="412"/>
      <c r="JMR543" s="412"/>
      <c r="JMS543" s="412"/>
      <c r="JMT543" s="412"/>
      <c r="JMU543" s="412"/>
      <c r="JMV543" s="412"/>
      <c r="JMW543" s="412"/>
      <c r="JMX543" s="412"/>
      <c r="JMY543" s="412"/>
      <c r="JMZ543" s="412"/>
      <c r="JNA543" s="412"/>
      <c r="JNB543" s="412"/>
      <c r="JNC543" s="412"/>
      <c r="JND543" s="412"/>
      <c r="JNE543" s="412"/>
      <c r="JNF543" s="412"/>
      <c r="JNG543" s="412"/>
      <c r="JNH543" s="412"/>
      <c r="JNI543" s="412"/>
      <c r="JNJ543" s="412"/>
      <c r="JNK543" s="412"/>
      <c r="JNL543" s="412"/>
      <c r="JNM543" s="412"/>
      <c r="JNN543" s="412"/>
      <c r="JNO543" s="412"/>
      <c r="JNP543" s="412"/>
      <c r="JNQ543" s="412"/>
      <c r="JNR543" s="412"/>
      <c r="JNS543" s="412"/>
      <c r="JNT543" s="412"/>
      <c r="JNU543" s="412"/>
      <c r="JNV543" s="412"/>
      <c r="JNW543" s="412"/>
      <c r="JNX543" s="412"/>
      <c r="JNY543" s="412"/>
      <c r="JNZ543" s="413"/>
      <c r="JOA543" s="413"/>
      <c r="JOB543" s="413"/>
      <c r="JOC543" s="413"/>
      <c r="JOD543" s="413"/>
      <c r="JOE543" s="413"/>
      <c r="JOF543" s="413"/>
      <c r="JOG543" s="413"/>
      <c r="JOH543" s="413"/>
      <c r="JOI543" s="413"/>
      <c r="JOJ543" s="413"/>
      <c r="JOK543" s="413"/>
      <c r="JOL543" s="413"/>
      <c r="JOM543" s="413"/>
      <c r="JON543" s="413"/>
      <c r="JOO543" s="413"/>
      <c r="JOP543" s="413"/>
      <c r="JOQ543" s="413"/>
      <c r="JOR543" s="413"/>
      <c r="JOS543" s="413"/>
      <c r="JOT543" s="413"/>
      <c r="JOU543" s="413"/>
      <c r="JOV543" s="413"/>
      <c r="JOW543" s="413"/>
      <c r="JOX543" s="414"/>
      <c r="JOY543" s="414"/>
      <c r="JOZ543" s="414"/>
      <c r="JPA543" s="414"/>
      <c r="JPB543" s="414"/>
      <c r="JPC543" s="413"/>
      <c r="JPD543" s="413"/>
      <c r="JPE543" s="414"/>
      <c r="JPF543" s="414"/>
      <c r="JPG543" s="413"/>
      <c r="JPH543" s="413"/>
      <c r="JPI543" s="414"/>
      <c r="JPJ543" s="414"/>
      <c r="JPK543" s="413"/>
      <c r="JPL543" s="413"/>
      <c r="JPM543" s="413"/>
      <c r="JPN543" s="413"/>
      <c r="JPO543" s="413"/>
      <c r="JPP543" s="413"/>
      <c r="JPQ543" s="413"/>
      <c r="JPR543" s="414"/>
      <c r="JPS543" s="414"/>
      <c r="JPT543" s="413"/>
      <c r="JPU543" s="413"/>
      <c r="JPV543" s="414"/>
      <c r="JPW543" s="414"/>
      <c r="JPX543" s="413"/>
      <c r="JPY543" s="413"/>
      <c r="JPZ543" s="413"/>
      <c r="JQA543" s="413"/>
      <c r="JQB543" s="413"/>
      <c r="JQC543" s="407"/>
      <c r="JQD543" s="439"/>
      <c r="JQE543" s="413"/>
      <c r="JQF543" s="413"/>
      <c r="JQG543" s="413"/>
      <c r="JQH543" s="413"/>
      <c r="JQI543" s="413"/>
      <c r="JQJ543" s="413"/>
      <c r="JQK543" s="413"/>
      <c r="JQL543" s="412"/>
      <c r="JQM543" s="412"/>
      <c r="JQN543" s="412"/>
      <c r="JQO543" s="412"/>
      <c r="JQP543" s="412"/>
      <c r="JQQ543" s="412"/>
      <c r="JQR543" s="412"/>
      <c r="JQS543" s="412"/>
      <c r="JQT543" s="412"/>
      <c r="JQU543" s="412"/>
      <c r="JQV543" s="412"/>
      <c r="JQW543" s="412"/>
      <c r="JQX543" s="412"/>
      <c r="JQY543" s="412"/>
      <c r="JQZ543" s="412"/>
      <c r="JRA543" s="412"/>
      <c r="JRB543" s="412"/>
      <c r="JRC543" s="412"/>
      <c r="JRD543" s="412"/>
      <c r="JRE543" s="412"/>
      <c r="JRF543" s="412"/>
      <c r="JRG543" s="412"/>
      <c r="JRH543" s="412"/>
      <c r="JRI543" s="412"/>
      <c r="JRJ543" s="412"/>
      <c r="JRK543" s="412"/>
      <c r="JRL543" s="412"/>
      <c r="JRM543" s="412"/>
      <c r="JRN543" s="412"/>
      <c r="JRO543" s="412"/>
      <c r="JRP543" s="412"/>
      <c r="JRQ543" s="412"/>
      <c r="JRR543" s="412"/>
      <c r="JRS543" s="412"/>
      <c r="JRT543" s="412"/>
      <c r="JRU543" s="412"/>
      <c r="JRV543" s="412"/>
      <c r="JRW543" s="412"/>
      <c r="JRX543" s="412"/>
      <c r="JRY543" s="412"/>
      <c r="JRZ543" s="412"/>
      <c r="JSA543" s="412"/>
      <c r="JSB543" s="412"/>
      <c r="JSC543" s="412"/>
      <c r="JSD543" s="413"/>
      <c r="JSE543" s="413"/>
      <c r="JSF543" s="413"/>
      <c r="JSG543" s="413"/>
      <c r="JSH543" s="413"/>
      <c r="JSI543" s="413"/>
      <c r="JSJ543" s="413"/>
      <c r="JSK543" s="413"/>
      <c r="JSL543" s="413"/>
      <c r="JSM543" s="413"/>
      <c r="JSN543" s="413"/>
      <c r="JSO543" s="413"/>
      <c r="JSP543" s="413"/>
      <c r="JSQ543" s="413"/>
      <c r="JSR543" s="413"/>
      <c r="JSS543" s="413"/>
      <c r="JST543" s="413"/>
      <c r="JSU543" s="413"/>
      <c r="JSV543" s="413"/>
      <c r="JSW543" s="413"/>
      <c r="JSX543" s="413"/>
      <c r="JSY543" s="413"/>
      <c r="JSZ543" s="413"/>
      <c r="JTA543" s="413"/>
      <c r="JTB543" s="414"/>
      <c r="JTC543" s="414"/>
      <c r="JTD543" s="414"/>
      <c r="JTE543" s="414"/>
      <c r="JTF543" s="414"/>
      <c r="JTG543" s="413"/>
      <c r="JTH543" s="413"/>
      <c r="JTI543" s="414"/>
      <c r="JTJ543" s="414"/>
      <c r="JTK543" s="413"/>
      <c r="JTL543" s="413"/>
      <c r="JTM543" s="414"/>
      <c r="JTN543" s="414"/>
      <c r="JTO543" s="413"/>
      <c r="JTP543" s="413"/>
      <c r="JTQ543" s="413"/>
      <c r="JTR543" s="413"/>
      <c r="JTS543" s="413"/>
      <c r="JTT543" s="413"/>
      <c r="JTU543" s="413"/>
      <c r="JTV543" s="414"/>
      <c r="JTW543" s="414"/>
      <c r="JTX543" s="413"/>
      <c r="JTY543" s="413"/>
      <c r="JTZ543" s="414"/>
      <c r="JUA543" s="414"/>
      <c r="JUB543" s="413"/>
      <c r="JUC543" s="413"/>
      <c r="JUD543" s="413"/>
      <c r="JUE543" s="413"/>
      <c r="JUF543" s="413"/>
      <c r="JUG543" s="407"/>
      <c r="JUH543" s="439"/>
      <c r="JUI543" s="413"/>
      <c r="JUJ543" s="413"/>
      <c r="JUK543" s="413"/>
      <c r="JUL543" s="413"/>
      <c r="JUM543" s="413"/>
      <c r="JUN543" s="413"/>
      <c r="JUO543" s="413"/>
      <c r="JUP543" s="412"/>
      <c r="JUQ543" s="412"/>
      <c r="JUR543" s="412"/>
      <c r="JUS543" s="412"/>
      <c r="JUT543" s="412"/>
      <c r="JUU543" s="412"/>
      <c r="JUV543" s="412"/>
      <c r="JUW543" s="412"/>
      <c r="JUX543" s="412"/>
      <c r="JUY543" s="412"/>
      <c r="JUZ543" s="412"/>
      <c r="JVA543" s="412"/>
      <c r="JVB543" s="412"/>
      <c r="JVC543" s="412"/>
      <c r="JVD543" s="412"/>
      <c r="JVE543" s="412"/>
      <c r="JVF543" s="412"/>
      <c r="JVG543" s="412"/>
      <c r="JVH543" s="412"/>
      <c r="JVI543" s="412"/>
      <c r="JVJ543" s="412"/>
      <c r="JVK543" s="412"/>
      <c r="JVL543" s="412"/>
      <c r="JVM543" s="412"/>
      <c r="JVN543" s="412"/>
      <c r="JVO543" s="412"/>
      <c r="JVP543" s="412"/>
      <c r="JVQ543" s="412"/>
      <c r="JVR543" s="412"/>
      <c r="JVS543" s="412"/>
      <c r="JVT543" s="412"/>
      <c r="JVU543" s="412"/>
      <c r="JVV543" s="412"/>
      <c r="JVW543" s="412"/>
      <c r="JVX543" s="412"/>
      <c r="JVY543" s="412"/>
      <c r="JVZ543" s="412"/>
      <c r="JWA543" s="412"/>
      <c r="JWB543" s="412"/>
      <c r="JWC543" s="412"/>
      <c r="JWD543" s="412"/>
      <c r="JWE543" s="412"/>
      <c r="JWF543" s="412"/>
      <c r="JWG543" s="412"/>
      <c r="JWH543" s="413"/>
      <c r="JWI543" s="413"/>
      <c r="JWJ543" s="413"/>
      <c r="JWK543" s="413"/>
      <c r="JWL543" s="413"/>
      <c r="JWM543" s="413"/>
      <c r="JWN543" s="413"/>
      <c r="JWO543" s="413"/>
      <c r="JWP543" s="413"/>
      <c r="JWQ543" s="413"/>
      <c r="JWR543" s="413"/>
      <c r="JWS543" s="413"/>
      <c r="JWT543" s="413"/>
      <c r="JWU543" s="413"/>
      <c r="JWV543" s="413"/>
      <c r="JWW543" s="413"/>
      <c r="JWX543" s="413"/>
      <c r="JWY543" s="413"/>
      <c r="JWZ543" s="413"/>
      <c r="JXA543" s="413"/>
      <c r="JXB543" s="413"/>
      <c r="JXC543" s="413"/>
      <c r="JXD543" s="413"/>
      <c r="JXE543" s="413"/>
      <c r="JXF543" s="414"/>
      <c r="JXG543" s="414"/>
      <c r="JXH543" s="414"/>
      <c r="JXI543" s="414"/>
      <c r="JXJ543" s="414"/>
      <c r="JXK543" s="413"/>
      <c r="JXL543" s="413"/>
      <c r="JXM543" s="414"/>
      <c r="JXN543" s="414"/>
      <c r="JXO543" s="413"/>
      <c r="JXP543" s="413"/>
      <c r="JXQ543" s="414"/>
      <c r="JXR543" s="414"/>
      <c r="JXS543" s="413"/>
      <c r="JXT543" s="413"/>
      <c r="JXU543" s="413"/>
      <c r="JXV543" s="413"/>
      <c r="JXW543" s="413"/>
      <c r="JXX543" s="413"/>
      <c r="JXY543" s="413"/>
      <c r="JXZ543" s="414"/>
      <c r="JYA543" s="414"/>
      <c r="JYB543" s="413"/>
      <c r="JYC543" s="413"/>
      <c r="JYD543" s="414"/>
      <c r="JYE543" s="414"/>
      <c r="JYF543" s="413"/>
      <c r="JYG543" s="413"/>
      <c r="JYH543" s="413"/>
      <c r="JYI543" s="413"/>
      <c r="JYJ543" s="413"/>
      <c r="JYK543" s="407"/>
      <c r="JYL543" s="439"/>
      <c r="JYM543" s="413"/>
      <c r="JYN543" s="413"/>
      <c r="JYO543" s="413"/>
      <c r="JYP543" s="413"/>
      <c r="JYQ543" s="413"/>
      <c r="JYR543" s="413"/>
      <c r="JYS543" s="413"/>
      <c r="JYT543" s="412"/>
      <c r="JYU543" s="412"/>
      <c r="JYV543" s="412"/>
      <c r="JYW543" s="412"/>
      <c r="JYX543" s="412"/>
      <c r="JYY543" s="412"/>
      <c r="JYZ543" s="412"/>
      <c r="JZA543" s="412"/>
      <c r="JZB543" s="412"/>
      <c r="JZC543" s="412"/>
      <c r="JZD543" s="412"/>
      <c r="JZE543" s="412"/>
      <c r="JZF543" s="412"/>
      <c r="JZG543" s="412"/>
      <c r="JZH543" s="412"/>
      <c r="JZI543" s="412"/>
      <c r="JZJ543" s="412"/>
      <c r="JZK543" s="412"/>
      <c r="JZL543" s="412"/>
      <c r="JZM543" s="412"/>
      <c r="JZN543" s="412"/>
      <c r="JZO543" s="412"/>
      <c r="JZP543" s="412"/>
      <c r="JZQ543" s="412"/>
      <c r="JZR543" s="412"/>
      <c r="JZS543" s="412"/>
      <c r="JZT543" s="412"/>
      <c r="JZU543" s="412"/>
      <c r="JZV543" s="412"/>
      <c r="JZW543" s="412"/>
      <c r="JZX543" s="412"/>
      <c r="JZY543" s="412"/>
      <c r="JZZ543" s="412"/>
      <c r="KAA543" s="412"/>
      <c r="KAB543" s="412"/>
      <c r="KAC543" s="412"/>
      <c r="KAD543" s="412"/>
      <c r="KAE543" s="412"/>
      <c r="KAF543" s="412"/>
      <c r="KAG543" s="412"/>
      <c r="KAH543" s="412"/>
      <c r="KAI543" s="412"/>
      <c r="KAJ543" s="412"/>
      <c r="KAK543" s="412"/>
      <c r="KAL543" s="413"/>
      <c r="KAM543" s="413"/>
      <c r="KAN543" s="413"/>
      <c r="KAO543" s="413"/>
      <c r="KAP543" s="413"/>
      <c r="KAQ543" s="413"/>
      <c r="KAR543" s="413"/>
      <c r="KAS543" s="413"/>
      <c r="KAT543" s="413"/>
      <c r="KAU543" s="413"/>
      <c r="KAV543" s="413"/>
      <c r="KAW543" s="413"/>
      <c r="KAX543" s="413"/>
      <c r="KAY543" s="413"/>
      <c r="KAZ543" s="413"/>
      <c r="KBA543" s="413"/>
      <c r="KBB543" s="413"/>
      <c r="KBC543" s="413"/>
      <c r="KBD543" s="413"/>
      <c r="KBE543" s="413"/>
      <c r="KBF543" s="413"/>
      <c r="KBG543" s="413"/>
      <c r="KBH543" s="413"/>
      <c r="KBI543" s="413"/>
      <c r="KBJ543" s="414"/>
      <c r="KBK543" s="414"/>
      <c r="KBL543" s="414"/>
      <c r="KBM543" s="414"/>
      <c r="KBN543" s="414"/>
      <c r="KBO543" s="413"/>
      <c r="KBP543" s="413"/>
      <c r="KBQ543" s="414"/>
      <c r="KBR543" s="414"/>
      <c r="KBS543" s="413"/>
      <c r="KBT543" s="413"/>
      <c r="KBU543" s="414"/>
      <c r="KBV543" s="414"/>
      <c r="KBW543" s="413"/>
      <c r="KBX543" s="413"/>
      <c r="KBY543" s="413"/>
      <c r="KBZ543" s="413"/>
      <c r="KCA543" s="413"/>
      <c r="KCB543" s="413"/>
      <c r="KCC543" s="413"/>
      <c r="KCD543" s="414"/>
      <c r="KCE543" s="414"/>
      <c r="KCF543" s="413"/>
      <c r="KCG543" s="413"/>
      <c r="KCH543" s="414"/>
      <c r="KCI543" s="414"/>
      <c r="KCJ543" s="413"/>
      <c r="KCK543" s="413"/>
      <c r="KCL543" s="413"/>
      <c r="KCM543" s="413"/>
      <c r="KCN543" s="413"/>
      <c r="KCO543" s="407"/>
      <c r="KCP543" s="439"/>
      <c r="KCQ543" s="413"/>
      <c r="KCR543" s="413"/>
      <c r="KCS543" s="413"/>
      <c r="KCT543" s="413"/>
      <c r="KCU543" s="413"/>
      <c r="KCV543" s="413"/>
      <c r="KCW543" s="413"/>
      <c r="KCX543" s="412"/>
      <c r="KCY543" s="412"/>
      <c r="KCZ543" s="412"/>
      <c r="KDA543" s="412"/>
      <c r="KDB543" s="412"/>
      <c r="KDC543" s="412"/>
      <c r="KDD543" s="412"/>
      <c r="KDE543" s="412"/>
      <c r="KDF543" s="412"/>
      <c r="KDG543" s="412"/>
      <c r="KDH543" s="412"/>
      <c r="KDI543" s="412"/>
      <c r="KDJ543" s="412"/>
      <c r="KDK543" s="412"/>
      <c r="KDL543" s="412"/>
      <c r="KDM543" s="412"/>
      <c r="KDN543" s="412"/>
      <c r="KDO543" s="412"/>
      <c r="KDP543" s="412"/>
      <c r="KDQ543" s="412"/>
      <c r="KDR543" s="412"/>
      <c r="KDS543" s="412"/>
      <c r="KDT543" s="412"/>
      <c r="KDU543" s="412"/>
      <c r="KDV543" s="412"/>
      <c r="KDW543" s="412"/>
      <c r="KDX543" s="412"/>
      <c r="KDY543" s="412"/>
      <c r="KDZ543" s="412"/>
      <c r="KEA543" s="412"/>
      <c r="KEB543" s="412"/>
      <c r="KEC543" s="412"/>
      <c r="KED543" s="412"/>
      <c r="KEE543" s="412"/>
      <c r="KEF543" s="412"/>
      <c r="KEG543" s="412"/>
      <c r="KEH543" s="412"/>
      <c r="KEI543" s="412"/>
      <c r="KEJ543" s="412"/>
      <c r="KEK543" s="412"/>
      <c r="KEL543" s="412"/>
      <c r="KEM543" s="412"/>
      <c r="KEN543" s="412"/>
      <c r="KEO543" s="412"/>
      <c r="KEP543" s="413"/>
      <c r="KEQ543" s="413"/>
      <c r="KER543" s="413"/>
      <c r="KES543" s="413"/>
      <c r="KET543" s="413"/>
      <c r="KEU543" s="413"/>
      <c r="KEV543" s="413"/>
      <c r="KEW543" s="413"/>
      <c r="KEX543" s="413"/>
      <c r="KEY543" s="413"/>
      <c r="KEZ543" s="413"/>
      <c r="KFA543" s="413"/>
      <c r="KFB543" s="413"/>
      <c r="KFC543" s="413"/>
      <c r="KFD543" s="413"/>
      <c r="KFE543" s="413"/>
      <c r="KFF543" s="413"/>
      <c r="KFG543" s="413"/>
      <c r="KFH543" s="413"/>
      <c r="KFI543" s="413"/>
      <c r="KFJ543" s="413"/>
      <c r="KFK543" s="413"/>
      <c r="KFL543" s="413"/>
      <c r="KFM543" s="413"/>
      <c r="KFN543" s="414"/>
      <c r="KFO543" s="414"/>
      <c r="KFP543" s="414"/>
      <c r="KFQ543" s="414"/>
      <c r="KFR543" s="414"/>
      <c r="KFS543" s="413"/>
      <c r="KFT543" s="413"/>
      <c r="KFU543" s="414"/>
      <c r="KFV543" s="414"/>
      <c r="KFW543" s="413"/>
      <c r="KFX543" s="413"/>
      <c r="KFY543" s="414"/>
      <c r="KFZ543" s="414"/>
      <c r="KGA543" s="413"/>
      <c r="KGB543" s="413"/>
      <c r="KGC543" s="413"/>
      <c r="KGD543" s="413"/>
      <c r="KGE543" s="413"/>
      <c r="KGF543" s="413"/>
      <c r="KGG543" s="413"/>
      <c r="KGH543" s="414"/>
      <c r="KGI543" s="414"/>
      <c r="KGJ543" s="413"/>
      <c r="KGK543" s="413"/>
      <c r="KGL543" s="414"/>
      <c r="KGM543" s="414"/>
      <c r="KGN543" s="413"/>
      <c r="KGO543" s="413"/>
      <c r="KGP543" s="413"/>
      <c r="KGQ543" s="413"/>
      <c r="KGR543" s="413"/>
      <c r="KGS543" s="407"/>
      <c r="KGT543" s="439"/>
      <c r="KGU543" s="413"/>
      <c r="KGV543" s="413"/>
      <c r="KGW543" s="413"/>
      <c r="KGX543" s="413"/>
      <c r="KGY543" s="413"/>
      <c r="KGZ543" s="413"/>
      <c r="KHA543" s="413"/>
      <c r="KHB543" s="412"/>
      <c r="KHC543" s="412"/>
      <c r="KHD543" s="412"/>
      <c r="KHE543" s="412"/>
      <c r="KHF543" s="412"/>
      <c r="KHG543" s="412"/>
      <c r="KHH543" s="412"/>
      <c r="KHI543" s="412"/>
      <c r="KHJ543" s="412"/>
      <c r="KHK543" s="412"/>
      <c r="KHL543" s="412"/>
      <c r="KHM543" s="412"/>
      <c r="KHN543" s="412"/>
      <c r="KHO543" s="412"/>
      <c r="KHP543" s="412"/>
      <c r="KHQ543" s="412"/>
      <c r="KHR543" s="412"/>
      <c r="KHS543" s="412"/>
      <c r="KHT543" s="412"/>
      <c r="KHU543" s="412"/>
      <c r="KHV543" s="412"/>
      <c r="KHW543" s="412"/>
      <c r="KHX543" s="412"/>
      <c r="KHY543" s="412"/>
      <c r="KHZ543" s="412"/>
      <c r="KIA543" s="412"/>
      <c r="KIB543" s="412"/>
      <c r="KIC543" s="412"/>
      <c r="KID543" s="412"/>
      <c r="KIE543" s="412"/>
      <c r="KIF543" s="412"/>
      <c r="KIG543" s="412"/>
      <c r="KIH543" s="412"/>
      <c r="KII543" s="412"/>
      <c r="KIJ543" s="412"/>
      <c r="KIK543" s="412"/>
      <c r="KIL543" s="412"/>
      <c r="KIM543" s="412"/>
      <c r="KIN543" s="412"/>
      <c r="KIO543" s="412"/>
      <c r="KIP543" s="412"/>
      <c r="KIQ543" s="412"/>
      <c r="KIR543" s="412"/>
      <c r="KIS543" s="412"/>
      <c r="KIT543" s="413"/>
      <c r="KIU543" s="413"/>
      <c r="KIV543" s="413"/>
      <c r="KIW543" s="413"/>
      <c r="KIX543" s="413"/>
      <c r="KIY543" s="413"/>
      <c r="KIZ543" s="413"/>
      <c r="KJA543" s="413"/>
      <c r="KJB543" s="413"/>
      <c r="KJC543" s="413"/>
      <c r="KJD543" s="413"/>
      <c r="KJE543" s="413"/>
      <c r="KJF543" s="413"/>
      <c r="KJG543" s="413"/>
      <c r="KJH543" s="413"/>
      <c r="KJI543" s="413"/>
      <c r="KJJ543" s="413"/>
      <c r="KJK543" s="413"/>
      <c r="KJL543" s="413"/>
      <c r="KJM543" s="413"/>
      <c r="KJN543" s="413"/>
      <c r="KJO543" s="413"/>
      <c r="KJP543" s="413"/>
      <c r="KJQ543" s="413"/>
      <c r="KJR543" s="414"/>
      <c r="KJS543" s="414"/>
      <c r="KJT543" s="414"/>
      <c r="KJU543" s="414"/>
      <c r="KJV543" s="414"/>
      <c r="KJW543" s="413"/>
      <c r="KJX543" s="413"/>
      <c r="KJY543" s="414"/>
      <c r="KJZ543" s="414"/>
      <c r="KKA543" s="413"/>
      <c r="KKB543" s="413"/>
      <c r="KKC543" s="414"/>
      <c r="KKD543" s="414"/>
      <c r="KKE543" s="413"/>
      <c r="KKF543" s="413"/>
      <c r="KKG543" s="413"/>
      <c r="KKH543" s="413"/>
      <c r="KKI543" s="413"/>
      <c r="KKJ543" s="413"/>
      <c r="KKK543" s="413"/>
      <c r="KKL543" s="414"/>
      <c r="KKM543" s="414"/>
      <c r="KKN543" s="413"/>
      <c r="KKO543" s="413"/>
      <c r="KKP543" s="414"/>
      <c r="KKQ543" s="414"/>
      <c r="KKR543" s="413"/>
      <c r="KKS543" s="413"/>
      <c r="KKT543" s="413"/>
      <c r="KKU543" s="413"/>
      <c r="KKV543" s="413"/>
      <c r="KKW543" s="407"/>
      <c r="KKX543" s="439"/>
      <c r="KKY543" s="413"/>
      <c r="KKZ543" s="413"/>
      <c r="KLA543" s="413"/>
      <c r="KLB543" s="413"/>
      <c r="KLC543" s="413"/>
      <c r="KLD543" s="413"/>
      <c r="KLE543" s="413"/>
      <c r="KLF543" s="412"/>
      <c r="KLG543" s="412"/>
      <c r="KLH543" s="412"/>
      <c r="KLI543" s="412"/>
      <c r="KLJ543" s="412"/>
      <c r="KLK543" s="412"/>
      <c r="KLL543" s="412"/>
      <c r="KLM543" s="412"/>
      <c r="KLN543" s="412"/>
      <c r="KLO543" s="412"/>
      <c r="KLP543" s="412"/>
      <c r="KLQ543" s="412"/>
      <c r="KLR543" s="412"/>
      <c r="KLS543" s="412"/>
      <c r="KLT543" s="412"/>
      <c r="KLU543" s="412"/>
      <c r="KLV543" s="412"/>
      <c r="KLW543" s="412"/>
      <c r="KLX543" s="412"/>
      <c r="KLY543" s="412"/>
      <c r="KLZ543" s="412"/>
      <c r="KMA543" s="412"/>
      <c r="KMB543" s="412"/>
      <c r="KMC543" s="412"/>
      <c r="KMD543" s="412"/>
      <c r="KME543" s="412"/>
      <c r="KMF543" s="412"/>
      <c r="KMG543" s="412"/>
      <c r="KMH543" s="412"/>
      <c r="KMI543" s="412"/>
      <c r="KMJ543" s="412"/>
      <c r="KMK543" s="412"/>
      <c r="KML543" s="412"/>
      <c r="KMM543" s="412"/>
      <c r="KMN543" s="412"/>
      <c r="KMO543" s="412"/>
      <c r="KMP543" s="412"/>
      <c r="KMQ543" s="412"/>
      <c r="KMR543" s="412"/>
      <c r="KMS543" s="412"/>
      <c r="KMT543" s="412"/>
      <c r="KMU543" s="412"/>
      <c r="KMV543" s="412"/>
      <c r="KMW543" s="412"/>
      <c r="KMX543" s="413"/>
      <c r="KMY543" s="413"/>
      <c r="KMZ543" s="413"/>
      <c r="KNA543" s="413"/>
      <c r="KNB543" s="413"/>
      <c r="KNC543" s="413"/>
      <c r="KND543" s="413"/>
      <c r="KNE543" s="413"/>
      <c r="KNF543" s="413"/>
      <c r="KNG543" s="413"/>
      <c r="KNH543" s="413"/>
      <c r="KNI543" s="413"/>
      <c r="KNJ543" s="413"/>
      <c r="KNK543" s="413"/>
      <c r="KNL543" s="413"/>
      <c r="KNM543" s="413"/>
      <c r="KNN543" s="413"/>
      <c r="KNO543" s="413"/>
      <c r="KNP543" s="413"/>
      <c r="KNQ543" s="413"/>
      <c r="KNR543" s="413"/>
      <c r="KNS543" s="413"/>
      <c r="KNT543" s="413"/>
      <c r="KNU543" s="413"/>
      <c r="KNV543" s="414"/>
      <c r="KNW543" s="414"/>
      <c r="KNX543" s="414"/>
      <c r="KNY543" s="414"/>
      <c r="KNZ543" s="414"/>
      <c r="KOA543" s="413"/>
      <c r="KOB543" s="413"/>
      <c r="KOC543" s="414"/>
      <c r="KOD543" s="414"/>
      <c r="KOE543" s="413"/>
      <c r="KOF543" s="413"/>
      <c r="KOG543" s="414"/>
      <c r="KOH543" s="414"/>
      <c r="KOI543" s="413"/>
      <c r="KOJ543" s="413"/>
      <c r="KOK543" s="413"/>
      <c r="KOL543" s="413"/>
      <c r="KOM543" s="413"/>
      <c r="KON543" s="413"/>
      <c r="KOO543" s="413"/>
      <c r="KOP543" s="414"/>
      <c r="KOQ543" s="414"/>
      <c r="KOR543" s="413"/>
      <c r="KOS543" s="413"/>
      <c r="KOT543" s="414"/>
      <c r="KOU543" s="414"/>
      <c r="KOV543" s="413"/>
      <c r="KOW543" s="413"/>
      <c r="KOX543" s="413"/>
      <c r="KOY543" s="413"/>
      <c r="KOZ543" s="413"/>
      <c r="KPA543" s="407"/>
      <c r="KPB543" s="439"/>
      <c r="KPC543" s="413"/>
      <c r="KPD543" s="413"/>
      <c r="KPE543" s="413"/>
      <c r="KPF543" s="413"/>
      <c r="KPG543" s="413"/>
      <c r="KPH543" s="413"/>
      <c r="KPI543" s="413"/>
      <c r="KPJ543" s="412"/>
      <c r="KPK543" s="412"/>
      <c r="KPL543" s="412"/>
      <c r="KPM543" s="412"/>
      <c r="KPN543" s="412"/>
      <c r="KPO543" s="412"/>
      <c r="KPP543" s="412"/>
      <c r="KPQ543" s="412"/>
      <c r="KPR543" s="412"/>
      <c r="KPS543" s="412"/>
      <c r="KPT543" s="412"/>
      <c r="KPU543" s="412"/>
      <c r="KPV543" s="412"/>
      <c r="KPW543" s="412"/>
      <c r="KPX543" s="412"/>
      <c r="KPY543" s="412"/>
      <c r="KPZ543" s="412"/>
      <c r="KQA543" s="412"/>
      <c r="KQB543" s="412"/>
      <c r="KQC543" s="412"/>
      <c r="KQD543" s="412"/>
      <c r="KQE543" s="412"/>
      <c r="KQF543" s="412"/>
      <c r="KQG543" s="412"/>
      <c r="KQH543" s="412"/>
      <c r="KQI543" s="412"/>
      <c r="KQJ543" s="412"/>
      <c r="KQK543" s="412"/>
      <c r="KQL543" s="412"/>
      <c r="KQM543" s="412"/>
      <c r="KQN543" s="412"/>
      <c r="KQO543" s="412"/>
      <c r="KQP543" s="412"/>
      <c r="KQQ543" s="412"/>
      <c r="KQR543" s="412"/>
      <c r="KQS543" s="412"/>
      <c r="KQT543" s="412"/>
      <c r="KQU543" s="412"/>
      <c r="KQV543" s="412"/>
      <c r="KQW543" s="412"/>
      <c r="KQX543" s="412"/>
      <c r="KQY543" s="412"/>
      <c r="KQZ543" s="412"/>
      <c r="KRA543" s="412"/>
      <c r="KRB543" s="413"/>
      <c r="KRC543" s="413"/>
      <c r="KRD543" s="413"/>
      <c r="KRE543" s="413"/>
      <c r="KRF543" s="413"/>
      <c r="KRG543" s="413"/>
      <c r="KRH543" s="413"/>
      <c r="KRI543" s="413"/>
      <c r="KRJ543" s="413"/>
      <c r="KRK543" s="413"/>
      <c r="KRL543" s="413"/>
      <c r="KRM543" s="413"/>
      <c r="KRN543" s="413"/>
      <c r="KRO543" s="413"/>
      <c r="KRP543" s="413"/>
      <c r="KRQ543" s="413"/>
      <c r="KRR543" s="413"/>
      <c r="KRS543" s="413"/>
      <c r="KRT543" s="413"/>
      <c r="KRU543" s="413"/>
      <c r="KRV543" s="413"/>
      <c r="KRW543" s="413"/>
      <c r="KRX543" s="413"/>
      <c r="KRY543" s="413"/>
      <c r="KRZ543" s="414"/>
      <c r="KSA543" s="414"/>
      <c r="KSB543" s="414"/>
      <c r="KSC543" s="414"/>
      <c r="KSD543" s="414"/>
      <c r="KSE543" s="413"/>
      <c r="KSF543" s="413"/>
      <c r="KSG543" s="414"/>
      <c r="KSH543" s="414"/>
      <c r="KSI543" s="413"/>
      <c r="KSJ543" s="413"/>
      <c r="KSK543" s="414"/>
      <c r="KSL543" s="414"/>
      <c r="KSM543" s="413"/>
      <c r="KSN543" s="413"/>
      <c r="KSO543" s="413"/>
      <c r="KSP543" s="413"/>
      <c r="KSQ543" s="413"/>
      <c r="KSR543" s="413"/>
      <c r="KSS543" s="413"/>
      <c r="KST543" s="414"/>
      <c r="KSU543" s="414"/>
      <c r="KSV543" s="413"/>
      <c r="KSW543" s="413"/>
      <c r="KSX543" s="414"/>
      <c r="KSY543" s="414"/>
      <c r="KSZ543" s="413"/>
      <c r="KTA543" s="413"/>
      <c r="KTB543" s="413"/>
      <c r="KTC543" s="413"/>
      <c r="KTD543" s="413"/>
      <c r="KTE543" s="407"/>
      <c r="KTF543" s="439"/>
      <c r="KTG543" s="413"/>
      <c r="KTH543" s="413"/>
      <c r="KTI543" s="413"/>
      <c r="KTJ543" s="413"/>
      <c r="KTK543" s="413"/>
      <c r="KTL543" s="413"/>
      <c r="KTM543" s="413"/>
      <c r="KTN543" s="412"/>
      <c r="KTO543" s="412"/>
      <c r="KTP543" s="412"/>
      <c r="KTQ543" s="412"/>
      <c r="KTR543" s="412"/>
      <c r="KTS543" s="412"/>
      <c r="KTT543" s="412"/>
      <c r="KTU543" s="412"/>
      <c r="KTV543" s="412"/>
      <c r="KTW543" s="412"/>
      <c r="KTX543" s="412"/>
      <c r="KTY543" s="412"/>
      <c r="KTZ543" s="412"/>
      <c r="KUA543" s="412"/>
      <c r="KUB543" s="412"/>
      <c r="KUC543" s="412"/>
      <c r="KUD543" s="412"/>
      <c r="KUE543" s="412"/>
      <c r="KUF543" s="412"/>
      <c r="KUG543" s="412"/>
      <c r="KUH543" s="412"/>
      <c r="KUI543" s="412"/>
      <c r="KUJ543" s="412"/>
      <c r="KUK543" s="412"/>
      <c r="KUL543" s="412"/>
      <c r="KUM543" s="412"/>
      <c r="KUN543" s="412"/>
      <c r="KUO543" s="412"/>
      <c r="KUP543" s="412"/>
      <c r="KUQ543" s="412"/>
      <c r="KUR543" s="412"/>
      <c r="KUS543" s="412"/>
      <c r="KUT543" s="412"/>
      <c r="KUU543" s="412"/>
      <c r="KUV543" s="412"/>
      <c r="KUW543" s="412"/>
      <c r="KUX543" s="412"/>
      <c r="KUY543" s="412"/>
      <c r="KUZ543" s="412"/>
      <c r="KVA543" s="412"/>
      <c r="KVB543" s="412"/>
      <c r="KVC543" s="412"/>
      <c r="KVD543" s="412"/>
      <c r="KVE543" s="412"/>
      <c r="KVF543" s="413"/>
      <c r="KVG543" s="413"/>
      <c r="KVH543" s="413"/>
      <c r="KVI543" s="413"/>
      <c r="KVJ543" s="413"/>
      <c r="KVK543" s="413"/>
      <c r="KVL543" s="413"/>
      <c r="KVM543" s="413"/>
      <c r="KVN543" s="413"/>
      <c r="KVO543" s="413"/>
      <c r="KVP543" s="413"/>
      <c r="KVQ543" s="413"/>
      <c r="KVR543" s="413"/>
      <c r="KVS543" s="413"/>
      <c r="KVT543" s="413"/>
      <c r="KVU543" s="413"/>
      <c r="KVV543" s="413"/>
      <c r="KVW543" s="413"/>
      <c r="KVX543" s="413"/>
      <c r="KVY543" s="413"/>
      <c r="KVZ543" s="413"/>
      <c r="KWA543" s="413"/>
      <c r="KWB543" s="413"/>
      <c r="KWC543" s="413"/>
      <c r="KWD543" s="414"/>
      <c r="KWE543" s="414"/>
      <c r="KWF543" s="414"/>
      <c r="KWG543" s="414"/>
      <c r="KWH543" s="414"/>
      <c r="KWI543" s="413"/>
      <c r="KWJ543" s="413"/>
      <c r="KWK543" s="414"/>
      <c r="KWL543" s="414"/>
      <c r="KWM543" s="413"/>
      <c r="KWN543" s="413"/>
      <c r="KWO543" s="414"/>
      <c r="KWP543" s="414"/>
      <c r="KWQ543" s="413"/>
      <c r="KWR543" s="413"/>
      <c r="KWS543" s="413"/>
      <c r="KWT543" s="413"/>
      <c r="KWU543" s="413"/>
      <c r="KWV543" s="413"/>
      <c r="KWW543" s="413"/>
      <c r="KWX543" s="414"/>
      <c r="KWY543" s="414"/>
      <c r="KWZ543" s="413"/>
      <c r="KXA543" s="413"/>
      <c r="KXB543" s="414"/>
      <c r="KXC543" s="414"/>
      <c r="KXD543" s="413"/>
      <c r="KXE543" s="413"/>
      <c r="KXF543" s="413"/>
      <c r="KXG543" s="413"/>
      <c r="KXH543" s="413"/>
      <c r="KXI543" s="407"/>
      <c r="KXJ543" s="439"/>
      <c r="KXK543" s="413"/>
      <c r="KXL543" s="413"/>
      <c r="KXM543" s="413"/>
      <c r="KXN543" s="413"/>
      <c r="KXO543" s="413"/>
      <c r="KXP543" s="413"/>
      <c r="KXQ543" s="413"/>
      <c r="KXR543" s="412"/>
      <c r="KXS543" s="412"/>
      <c r="KXT543" s="412"/>
      <c r="KXU543" s="412"/>
      <c r="KXV543" s="412"/>
      <c r="KXW543" s="412"/>
      <c r="KXX543" s="412"/>
      <c r="KXY543" s="412"/>
      <c r="KXZ543" s="412"/>
      <c r="KYA543" s="412"/>
      <c r="KYB543" s="412"/>
      <c r="KYC543" s="412"/>
      <c r="KYD543" s="412"/>
      <c r="KYE543" s="412"/>
      <c r="KYF543" s="412"/>
      <c r="KYG543" s="412"/>
      <c r="KYH543" s="412"/>
      <c r="KYI543" s="412"/>
      <c r="KYJ543" s="412"/>
      <c r="KYK543" s="412"/>
      <c r="KYL543" s="412"/>
      <c r="KYM543" s="412"/>
      <c r="KYN543" s="412"/>
      <c r="KYO543" s="412"/>
      <c r="KYP543" s="412"/>
      <c r="KYQ543" s="412"/>
      <c r="KYR543" s="412"/>
      <c r="KYS543" s="412"/>
      <c r="KYT543" s="412"/>
      <c r="KYU543" s="412"/>
      <c r="KYV543" s="412"/>
      <c r="KYW543" s="412"/>
      <c r="KYX543" s="412"/>
      <c r="KYY543" s="412"/>
      <c r="KYZ543" s="412"/>
      <c r="KZA543" s="412"/>
      <c r="KZB543" s="412"/>
      <c r="KZC543" s="412"/>
      <c r="KZD543" s="412"/>
      <c r="KZE543" s="412"/>
      <c r="KZF543" s="412"/>
      <c r="KZG543" s="412"/>
      <c r="KZH543" s="412"/>
      <c r="KZI543" s="412"/>
      <c r="KZJ543" s="413"/>
      <c r="KZK543" s="413"/>
      <c r="KZL543" s="413"/>
      <c r="KZM543" s="413"/>
      <c r="KZN543" s="413"/>
      <c r="KZO543" s="413"/>
      <c r="KZP543" s="413"/>
      <c r="KZQ543" s="413"/>
      <c r="KZR543" s="413"/>
      <c r="KZS543" s="413"/>
      <c r="KZT543" s="413"/>
      <c r="KZU543" s="413"/>
      <c r="KZV543" s="413"/>
      <c r="KZW543" s="413"/>
      <c r="KZX543" s="413"/>
      <c r="KZY543" s="413"/>
      <c r="KZZ543" s="413"/>
      <c r="LAA543" s="413"/>
      <c r="LAB543" s="413"/>
      <c r="LAC543" s="413"/>
      <c r="LAD543" s="413"/>
      <c r="LAE543" s="413"/>
      <c r="LAF543" s="413"/>
      <c r="LAG543" s="413"/>
      <c r="LAH543" s="414"/>
      <c r="LAI543" s="414"/>
      <c r="LAJ543" s="414"/>
      <c r="LAK543" s="414"/>
      <c r="LAL543" s="414"/>
      <c r="LAM543" s="413"/>
      <c r="LAN543" s="413"/>
      <c r="LAO543" s="414"/>
      <c r="LAP543" s="414"/>
      <c r="LAQ543" s="413"/>
      <c r="LAR543" s="413"/>
      <c r="LAS543" s="414"/>
      <c r="LAT543" s="414"/>
      <c r="LAU543" s="413"/>
      <c r="LAV543" s="413"/>
      <c r="LAW543" s="413"/>
      <c r="LAX543" s="413"/>
      <c r="LAY543" s="413"/>
      <c r="LAZ543" s="413"/>
      <c r="LBA543" s="413"/>
      <c r="LBB543" s="414"/>
      <c r="LBC543" s="414"/>
      <c r="LBD543" s="413"/>
      <c r="LBE543" s="413"/>
      <c r="LBF543" s="414"/>
      <c r="LBG543" s="414"/>
      <c r="LBH543" s="413"/>
      <c r="LBI543" s="413"/>
      <c r="LBJ543" s="413"/>
      <c r="LBK543" s="413"/>
      <c r="LBL543" s="413"/>
      <c r="LBM543" s="407"/>
      <c r="LBN543" s="439"/>
      <c r="LBO543" s="413"/>
      <c r="LBP543" s="413"/>
      <c r="LBQ543" s="413"/>
      <c r="LBR543" s="413"/>
      <c r="LBS543" s="413"/>
      <c r="LBT543" s="413"/>
      <c r="LBU543" s="413"/>
      <c r="LBV543" s="412"/>
      <c r="LBW543" s="412"/>
      <c r="LBX543" s="412"/>
      <c r="LBY543" s="412"/>
      <c r="LBZ543" s="412"/>
      <c r="LCA543" s="412"/>
      <c r="LCB543" s="412"/>
      <c r="LCC543" s="412"/>
      <c r="LCD543" s="412"/>
      <c r="LCE543" s="412"/>
      <c r="LCF543" s="412"/>
      <c r="LCG543" s="412"/>
      <c r="LCH543" s="412"/>
      <c r="LCI543" s="412"/>
      <c r="LCJ543" s="412"/>
      <c r="LCK543" s="412"/>
      <c r="LCL543" s="412"/>
      <c r="LCM543" s="412"/>
      <c r="LCN543" s="412"/>
      <c r="LCO543" s="412"/>
      <c r="LCP543" s="412"/>
      <c r="LCQ543" s="412"/>
      <c r="LCR543" s="412"/>
      <c r="LCS543" s="412"/>
      <c r="LCT543" s="412"/>
      <c r="LCU543" s="412"/>
      <c r="LCV543" s="412"/>
      <c r="LCW543" s="412"/>
      <c r="LCX543" s="412"/>
      <c r="LCY543" s="412"/>
      <c r="LCZ543" s="412"/>
      <c r="LDA543" s="412"/>
      <c r="LDB543" s="412"/>
      <c r="LDC543" s="412"/>
      <c r="LDD543" s="412"/>
      <c r="LDE543" s="412"/>
      <c r="LDF543" s="412"/>
      <c r="LDG543" s="412"/>
      <c r="LDH543" s="412"/>
      <c r="LDI543" s="412"/>
      <c r="LDJ543" s="412"/>
      <c r="LDK543" s="412"/>
      <c r="LDL543" s="412"/>
      <c r="LDM543" s="412"/>
      <c r="LDN543" s="413"/>
      <c r="LDO543" s="413"/>
      <c r="LDP543" s="413"/>
      <c r="LDQ543" s="413"/>
      <c r="LDR543" s="413"/>
      <c r="LDS543" s="413"/>
      <c r="LDT543" s="413"/>
      <c r="LDU543" s="413"/>
      <c r="LDV543" s="413"/>
      <c r="LDW543" s="413"/>
      <c r="LDX543" s="413"/>
      <c r="LDY543" s="413"/>
      <c r="LDZ543" s="413"/>
      <c r="LEA543" s="413"/>
      <c r="LEB543" s="413"/>
      <c r="LEC543" s="413"/>
      <c r="LED543" s="413"/>
      <c r="LEE543" s="413"/>
      <c r="LEF543" s="413"/>
      <c r="LEG543" s="413"/>
      <c r="LEH543" s="413"/>
      <c r="LEI543" s="413"/>
      <c r="LEJ543" s="413"/>
      <c r="LEK543" s="413"/>
      <c r="LEL543" s="414"/>
      <c r="LEM543" s="414"/>
      <c r="LEN543" s="414"/>
      <c r="LEO543" s="414"/>
      <c r="LEP543" s="414"/>
      <c r="LEQ543" s="413"/>
      <c r="LER543" s="413"/>
      <c r="LES543" s="414"/>
      <c r="LET543" s="414"/>
      <c r="LEU543" s="413"/>
      <c r="LEV543" s="413"/>
      <c r="LEW543" s="414"/>
      <c r="LEX543" s="414"/>
      <c r="LEY543" s="413"/>
      <c r="LEZ543" s="413"/>
      <c r="LFA543" s="413"/>
      <c r="LFB543" s="413"/>
      <c r="LFC543" s="413"/>
      <c r="LFD543" s="413"/>
      <c r="LFE543" s="413"/>
      <c r="LFF543" s="414"/>
      <c r="LFG543" s="414"/>
      <c r="LFH543" s="413"/>
      <c r="LFI543" s="413"/>
      <c r="LFJ543" s="414"/>
      <c r="LFK543" s="414"/>
      <c r="LFL543" s="413"/>
      <c r="LFM543" s="413"/>
      <c r="LFN543" s="413"/>
      <c r="LFO543" s="413"/>
      <c r="LFP543" s="413"/>
      <c r="LFQ543" s="407"/>
      <c r="LFR543" s="439"/>
      <c r="LFS543" s="413"/>
      <c r="LFT543" s="413"/>
      <c r="LFU543" s="413"/>
      <c r="LFV543" s="413"/>
      <c r="LFW543" s="413"/>
      <c r="LFX543" s="413"/>
      <c r="LFY543" s="413"/>
      <c r="LFZ543" s="412"/>
      <c r="LGA543" s="412"/>
      <c r="LGB543" s="412"/>
      <c r="LGC543" s="412"/>
      <c r="LGD543" s="412"/>
      <c r="LGE543" s="412"/>
      <c r="LGF543" s="412"/>
      <c r="LGG543" s="412"/>
      <c r="LGH543" s="412"/>
      <c r="LGI543" s="412"/>
      <c r="LGJ543" s="412"/>
      <c r="LGK543" s="412"/>
      <c r="LGL543" s="412"/>
      <c r="LGM543" s="412"/>
      <c r="LGN543" s="412"/>
      <c r="LGO543" s="412"/>
      <c r="LGP543" s="412"/>
      <c r="LGQ543" s="412"/>
      <c r="LGR543" s="412"/>
      <c r="LGS543" s="412"/>
      <c r="LGT543" s="412"/>
      <c r="LGU543" s="412"/>
      <c r="LGV543" s="412"/>
      <c r="LGW543" s="412"/>
      <c r="LGX543" s="412"/>
      <c r="LGY543" s="412"/>
      <c r="LGZ543" s="412"/>
      <c r="LHA543" s="412"/>
      <c r="LHB543" s="412"/>
      <c r="LHC543" s="412"/>
      <c r="LHD543" s="412"/>
      <c r="LHE543" s="412"/>
      <c r="LHF543" s="412"/>
      <c r="LHG543" s="412"/>
      <c r="LHH543" s="412"/>
      <c r="LHI543" s="412"/>
      <c r="LHJ543" s="412"/>
      <c r="LHK543" s="412"/>
      <c r="LHL543" s="412"/>
      <c r="LHM543" s="412"/>
      <c r="LHN543" s="412"/>
      <c r="LHO543" s="412"/>
      <c r="LHP543" s="412"/>
      <c r="LHQ543" s="412"/>
      <c r="LHR543" s="413"/>
      <c r="LHS543" s="413"/>
      <c r="LHT543" s="413"/>
      <c r="LHU543" s="413"/>
      <c r="LHV543" s="413"/>
      <c r="LHW543" s="413"/>
      <c r="LHX543" s="413"/>
      <c r="LHY543" s="413"/>
      <c r="LHZ543" s="413"/>
      <c r="LIA543" s="413"/>
      <c r="LIB543" s="413"/>
      <c r="LIC543" s="413"/>
      <c r="LID543" s="413"/>
      <c r="LIE543" s="413"/>
      <c r="LIF543" s="413"/>
      <c r="LIG543" s="413"/>
      <c r="LIH543" s="413"/>
      <c r="LII543" s="413"/>
      <c r="LIJ543" s="413"/>
      <c r="LIK543" s="413"/>
      <c r="LIL543" s="413"/>
      <c r="LIM543" s="413"/>
      <c r="LIN543" s="413"/>
      <c r="LIO543" s="413"/>
      <c r="LIP543" s="414"/>
      <c r="LIQ543" s="414"/>
      <c r="LIR543" s="414"/>
      <c r="LIS543" s="414"/>
      <c r="LIT543" s="414"/>
      <c r="LIU543" s="413"/>
      <c r="LIV543" s="413"/>
      <c r="LIW543" s="414"/>
      <c r="LIX543" s="414"/>
      <c r="LIY543" s="413"/>
      <c r="LIZ543" s="413"/>
      <c r="LJA543" s="414"/>
      <c r="LJB543" s="414"/>
      <c r="LJC543" s="413"/>
      <c r="LJD543" s="413"/>
      <c r="LJE543" s="413"/>
      <c r="LJF543" s="413"/>
      <c r="LJG543" s="413"/>
      <c r="LJH543" s="413"/>
      <c r="LJI543" s="413"/>
      <c r="LJJ543" s="414"/>
      <c r="LJK543" s="414"/>
      <c r="LJL543" s="413"/>
      <c r="LJM543" s="413"/>
      <c r="LJN543" s="414"/>
      <c r="LJO543" s="414"/>
      <c r="LJP543" s="413"/>
      <c r="LJQ543" s="413"/>
      <c r="LJR543" s="413"/>
      <c r="LJS543" s="413"/>
      <c r="LJT543" s="413"/>
      <c r="LJU543" s="407"/>
      <c r="LJV543" s="439"/>
      <c r="LJW543" s="413"/>
      <c r="LJX543" s="413"/>
      <c r="LJY543" s="413"/>
      <c r="LJZ543" s="413"/>
      <c r="LKA543" s="413"/>
      <c r="LKB543" s="413"/>
      <c r="LKC543" s="413"/>
      <c r="LKD543" s="412"/>
      <c r="LKE543" s="412"/>
      <c r="LKF543" s="412"/>
      <c r="LKG543" s="412"/>
      <c r="LKH543" s="412"/>
      <c r="LKI543" s="412"/>
      <c r="LKJ543" s="412"/>
      <c r="LKK543" s="412"/>
      <c r="LKL543" s="412"/>
      <c r="LKM543" s="412"/>
      <c r="LKN543" s="412"/>
      <c r="LKO543" s="412"/>
      <c r="LKP543" s="412"/>
      <c r="LKQ543" s="412"/>
      <c r="LKR543" s="412"/>
      <c r="LKS543" s="412"/>
      <c r="LKT543" s="412"/>
      <c r="LKU543" s="412"/>
      <c r="LKV543" s="412"/>
      <c r="LKW543" s="412"/>
      <c r="LKX543" s="412"/>
      <c r="LKY543" s="412"/>
      <c r="LKZ543" s="412"/>
      <c r="LLA543" s="412"/>
      <c r="LLB543" s="412"/>
      <c r="LLC543" s="412"/>
      <c r="LLD543" s="412"/>
      <c r="LLE543" s="412"/>
      <c r="LLF543" s="412"/>
      <c r="LLG543" s="412"/>
      <c r="LLH543" s="412"/>
      <c r="LLI543" s="412"/>
      <c r="LLJ543" s="412"/>
      <c r="LLK543" s="412"/>
      <c r="LLL543" s="412"/>
      <c r="LLM543" s="412"/>
      <c r="LLN543" s="412"/>
      <c r="LLO543" s="412"/>
      <c r="LLP543" s="412"/>
      <c r="LLQ543" s="412"/>
      <c r="LLR543" s="412"/>
      <c r="LLS543" s="412"/>
      <c r="LLT543" s="412"/>
      <c r="LLU543" s="412"/>
      <c r="LLV543" s="413"/>
      <c r="LLW543" s="413"/>
      <c r="LLX543" s="413"/>
      <c r="LLY543" s="413"/>
      <c r="LLZ543" s="413"/>
      <c r="LMA543" s="413"/>
      <c r="LMB543" s="413"/>
      <c r="LMC543" s="413"/>
      <c r="LMD543" s="413"/>
      <c r="LME543" s="413"/>
      <c r="LMF543" s="413"/>
      <c r="LMG543" s="413"/>
      <c r="LMH543" s="413"/>
      <c r="LMI543" s="413"/>
      <c r="LMJ543" s="413"/>
      <c r="LMK543" s="413"/>
      <c r="LML543" s="413"/>
      <c r="LMM543" s="413"/>
      <c r="LMN543" s="413"/>
      <c r="LMO543" s="413"/>
      <c r="LMP543" s="413"/>
      <c r="LMQ543" s="413"/>
      <c r="LMR543" s="413"/>
      <c r="LMS543" s="413"/>
      <c r="LMT543" s="414"/>
      <c r="LMU543" s="414"/>
      <c r="LMV543" s="414"/>
      <c r="LMW543" s="414"/>
      <c r="LMX543" s="414"/>
      <c r="LMY543" s="413"/>
      <c r="LMZ543" s="413"/>
      <c r="LNA543" s="414"/>
      <c r="LNB543" s="414"/>
      <c r="LNC543" s="413"/>
      <c r="LND543" s="413"/>
      <c r="LNE543" s="414"/>
      <c r="LNF543" s="414"/>
      <c r="LNG543" s="413"/>
      <c r="LNH543" s="413"/>
      <c r="LNI543" s="413"/>
      <c r="LNJ543" s="413"/>
      <c r="LNK543" s="413"/>
      <c r="LNL543" s="413"/>
      <c r="LNM543" s="413"/>
      <c r="LNN543" s="414"/>
      <c r="LNO543" s="414"/>
      <c r="LNP543" s="413"/>
      <c r="LNQ543" s="413"/>
      <c r="LNR543" s="414"/>
      <c r="LNS543" s="414"/>
      <c r="LNT543" s="413"/>
      <c r="LNU543" s="413"/>
      <c r="LNV543" s="413"/>
      <c r="LNW543" s="413"/>
      <c r="LNX543" s="413"/>
      <c r="LNY543" s="407"/>
      <c r="LNZ543" s="439"/>
      <c r="LOA543" s="413"/>
      <c r="LOB543" s="413"/>
      <c r="LOC543" s="413"/>
      <c r="LOD543" s="413"/>
      <c r="LOE543" s="413"/>
      <c r="LOF543" s="413"/>
      <c r="LOG543" s="413"/>
      <c r="LOH543" s="412"/>
      <c r="LOI543" s="412"/>
      <c r="LOJ543" s="412"/>
      <c r="LOK543" s="412"/>
      <c r="LOL543" s="412"/>
      <c r="LOM543" s="412"/>
      <c r="LON543" s="412"/>
      <c r="LOO543" s="412"/>
      <c r="LOP543" s="412"/>
      <c r="LOQ543" s="412"/>
      <c r="LOR543" s="412"/>
      <c r="LOS543" s="412"/>
      <c r="LOT543" s="412"/>
      <c r="LOU543" s="412"/>
      <c r="LOV543" s="412"/>
      <c r="LOW543" s="412"/>
      <c r="LOX543" s="412"/>
      <c r="LOY543" s="412"/>
      <c r="LOZ543" s="412"/>
      <c r="LPA543" s="412"/>
      <c r="LPB543" s="412"/>
      <c r="LPC543" s="412"/>
      <c r="LPD543" s="412"/>
      <c r="LPE543" s="412"/>
      <c r="LPF543" s="412"/>
      <c r="LPG543" s="412"/>
      <c r="LPH543" s="412"/>
      <c r="LPI543" s="412"/>
      <c r="LPJ543" s="412"/>
      <c r="LPK543" s="412"/>
      <c r="LPL543" s="412"/>
      <c r="LPM543" s="412"/>
      <c r="LPN543" s="412"/>
      <c r="LPO543" s="412"/>
      <c r="LPP543" s="412"/>
      <c r="LPQ543" s="412"/>
      <c r="LPR543" s="412"/>
      <c r="LPS543" s="412"/>
      <c r="LPT543" s="412"/>
      <c r="LPU543" s="412"/>
      <c r="LPV543" s="412"/>
      <c r="LPW543" s="412"/>
      <c r="LPX543" s="412"/>
      <c r="LPY543" s="412"/>
      <c r="LPZ543" s="413"/>
      <c r="LQA543" s="413"/>
      <c r="LQB543" s="413"/>
      <c r="LQC543" s="413"/>
      <c r="LQD543" s="413"/>
      <c r="LQE543" s="413"/>
      <c r="LQF543" s="413"/>
      <c r="LQG543" s="413"/>
      <c r="LQH543" s="413"/>
      <c r="LQI543" s="413"/>
      <c r="LQJ543" s="413"/>
      <c r="LQK543" s="413"/>
      <c r="LQL543" s="413"/>
      <c r="LQM543" s="413"/>
      <c r="LQN543" s="413"/>
      <c r="LQO543" s="413"/>
      <c r="LQP543" s="413"/>
      <c r="LQQ543" s="413"/>
      <c r="LQR543" s="413"/>
      <c r="LQS543" s="413"/>
      <c r="LQT543" s="413"/>
      <c r="LQU543" s="413"/>
      <c r="LQV543" s="413"/>
      <c r="LQW543" s="413"/>
      <c r="LQX543" s="414"/>
      <c r="LQY543" s="414"/>
      <c r="LQZ543" s="414"/>
      <c r="LRA543" s="414"/>
      <c r="LRB543" s="414"/>
      <c r="LRC543" s="413"/>
      <c r="LRD543" s="413"/>
      <c r="LRE543" s="414"/>
      <c r="LRF543" s="414"/>
      <c r="LRG543" s="413"/>
      <c r="LRH543" s="413"/>
      <c r="LRI543" s="414"/>
      <c r="LRJ543" s="414"/>
      <c r="LRK543" s="413"/>
      <c r="LRL543" s="413"/>
      <c r="LRM543" s="413"/>
      <c r="LRN543" s="413"/>
      <c r="LRO543" s="413"/>
      <c r="LRP543" s="413"/>
      <c r="LRQ543" s="413"/>
      <c r="LRR543" s="414"/>
      <c r="LRS543" s="414"/>
      <c r="LRT543" s="413"/>
      <c r="LRU543" s="413"/>
      <c r="LRV543" s="414"/>
      <c r="LRW543" s="414"/>
      <c r="LRX543" s="413"/>
      <c r="LRY543" s="413"/>
      <c r="LRZ543" s="413"/>
      <c r="LSA543" s="413"/>
      <c r="LSB543" s="413"/>
      <c r="LSC543" s="407"/>
      <c r="LSD543" s="439"/>
      <c r="LSE543" s="413"/>
      <c r="LSF543" s="413"/>
      <c r="LSG543" s="413"/>
      <c r="LSH543" s="413"/>
      <c r="LSI543" s="413"/>
      <c r="LSJ543" s="413"/>
      <c r="LSK543" s="413"/>
      <c r="LSL543" s="412"/>
      <c r="LSM543" s="412"/>
      <c r="LSN543" s="412"/>
      <c r="LSO543" s="412"/>
      <c r="LSP543" s="412"/>
      <c r="LSQ543" s="412"/>
      <c r="LSR543" s="412"/>
      <c r="LSS543" s="412"/>
      <c r="LST543" s="412"/>
      <c r="LSU543" s="412"/>
      <c r="LSV543" s="412"/>
      <c r="LSW543" s="412"/>
      <c r="LSX543" s="412"/>
      <c r="LSY543" s="412"/>
      <c r="LSZ543" s="412"/>
      <c r="LTA543" s="412"/>
      <c r="LTB543" s="412"/>
      <c r="LTC543" s="412"/>
      <c r="LTD543" s="412"/>
      <c r="LTE543" s="412"/>
      <c r="LTF543" s="412"/>
      <c r="LTG543" s="412"/>
      <c r="LTH543" s="412"/>
      <c r="LTI543" s="412"/>
      <c r="LTJ543" s="412"/>
      <c r="LTK543" s="412"/>
      <c r="LTL543" s="412"/>
      <c r="LTM543" s="412"/>
      <c r="LTN543" s="412"/>
      <c r="LTO543" s="412"/>
      <c r="LTP543" s="412"/>
      <c r="LTQ543" s="412"/>
      <c r="LTR543" s="412"/>
      <c r="LTS543" s="412"/>
      <c r="LTT543" s="412"/>
      <c r="LTU543" s="412"/>
      <c r="LTV543" s="412"/>
      <c r="LTW543" s="412"/>
      <c r="LTX543" s="412"/>
      <c r="LTY543" s="412"/>
      <c r="LTZ543" s="412"/>
      <c r="LUA543" s="412"/>
      <c r="LUB543" s="412"/>
      <c r="LUC543" s="412"/>
      <c r="LUD543" s="413"/>
      <c r="LUE543" s="413"/>
      <c r="LUF543" s="413"/>
      <c r="LUG543" s="413"/>
      <c r="LUH543" s="413"/>
      <c r="LUI543" s="413"/>
      <c r="LUJ543" s="413"/>
      <c r="LUK543" s="413"/>
      <c r="LUL543" s="413"/>
      <c r="LUM543" s="413"/>
      <c r="LUN543" s="413"/>
      <c r="LUO543" s="413"/>
      <c r="LUP543" s="413"/>
      <c r="LUQ543" s="413"/>
      <c r="LUR543" s="413"/>
      <c r="LUS543" s="413"/>
      <c r="LUT543" s="413"/>
      <c r="LUU543" s="413"/>
      <c r="LUV543" s="413"/>
      <c r="LUW543" s="413"/>
      <c r="LUX543" s="413"/>
      <c r="LUY543" s="413"/>
      <c r="LUZ543" s="413"/>
      <c r="LVA543" s="413"/>
      <c r="LVB543" s="414"/>
      <c r="LVC543" s="414"/>
      <c r="LVD543" s="414"/>
      <c r="LVE543" s="414"/>
      <c r="LVF543" s="414"/>
      <c r="LVG543" s="413"/>
      <c r="LVH543" s="413"/>
      <c r="LVI543" s="414"/>
      <c r="LVJ543" s="414"/>
      <c r="LVK543" s="413"/>
      <c r="LVL543" s="413"/>
      <c r="LVM543" s="414"/>
      <c r="LVN543" s="414"/>
      <c r="LVO543" s="413"/>
      <c r="LVP543" s="413"/>
      <c r="LVQ543" s="413"/>
      <c r="LVR543" s="413"/>
      <c r="LVS543" s="413"/>
      <c r="LVT543" s="413"/>
      <c r="LVU543" s="413"/>
      <c r="LVV543" s="414"/>
      <c r="LVW543" s="414"/>
      <c r="LVX543" s="413"/>
      <c r="LVY543" s="413"/>
      <c r="LVZ543" s="414"/>
      <c r="LWA543" s="414"/>
      <c r="LWB543" s="413"/>
      <c r="LWC543" s="413"/>
      <c r="LWD543" s="413"/>
      <c r="LWE543" s="413"/>
      <c r="LWF543" s="413"/>
      <c r="LWG543" s="407"/>
      <c r="LWH543" s="439"/>
      <c r="LWI543" s="413"/>
      <c r="LWJ543" s="413"/>
      <c r="LWK543" s="413"/>
      <c r="LWL543" s="413"/>
      <c r="LWM543" s="413"/>
      <c r="LWN543" s="413"/>
      <c r="LWO543" s="413"/>
      <c r="LWP543" s="412"/>
      <c r="LWQ543" s="412"/>
      <c r="LWR543" s="412"/>
      <c r="LWS543" s="412"/>
      <c r="LWT543" s="412"/>
      <c r="LWU543" s="412"/>
      <c r="LWV543" s="412"/>
      <c r="LWW543" s="412"/>
      <c r="LWX543" s="412"/>
      <c r="LWY543" s="412"/>
      <c r="LWZ543" s="412"/>
      <c r="LXA543" s="412"/>
      <c r="LXB543" s="412"/>
      <c r="LXC543" s="412"/>
      <c r="LXD543" s="412"/>
      <c r="LXE543" s="412"/>
      <c r="LXF543" s="412"/>
      <c r="LXG543" s="412"/>
      <c r="LXH543" s="412"/>
      <c r="LXI543" s="412"/>
      <c r="LXJ543" s="412"/>
      <c r="LXK543" s="412"/>
      <c r="LXL543" s="412"/>
      <c r="LXM543" s="412"/>
      <c r="LXN543" s="412"/>
      <c r="LXO543" s="412"/>
      <c r="LXP543" s="412"/>
      <c r="LXQ543" s="412"/>
      <c r="LXR543" s="412"/>
      <c r="LXS543" s="412"/>
      <c r="LXT543" s="412"/>
      <c r="LXU543" s="412"/>
      <c r="LXV543" s="412"/>
      <c r="LXW543" s="412"/>
      <c r="LXX543" s="412"/>
      <c r="LXY543" s="412"/>
      <c r="LXZ543" s="412"/>
      <c r="LYA543" s="412"/>
      <c r="LYB543" s="412"/>
      <c r="LYC543" s="412"/>
      <c r="LYD543" s="412"/>
      <c r="LYE543" s="412"/>
      <c r="LYF543" s="412"/>
      <c r="LYG543" s="412"/>
      <c r="LYH543" s="413"/>
      <c r="LYI543" s="413"/>
      <c r="LYJ543" s="413"/>
      <c r="LYK543" s="413"/>
      <c r="LYL543" s="413"/>
      <c r="LYM543" s="413"/>
      <c r="LYN543" s="413"/>
      <c r="LYO543" s="413"/>
      <c r="LYP543" s="413"/>
      <c r="LYQ543" s="413"/>
      <c r="LYR543" s="413"/>
      <c r="LYS543" s="413"/>
      <c r="LYT543" s="413"/>
      <c r="LYU543" s="413"/>
      <c r="LYV543" s="413"/>
      <c r="LYW543" s="413"/>
      <c r="LYX543" s="413"/>
      <c r="LYY543" s="413"/>
      <c r="LYZ543" s="413"/>
      <c r="LZA543" s="413"/>
      <c r="LZB543" s="413"/>
      <c r="LZC543" s="413"/>
      <c r="LZD543" s="413"/>
      <c r="LZE543" s="413"/>
      <c r="LZF543" s="414"/>
      <c r="LZG543" s="414"/>
      <c r="LZH543" s="414"/>
      <c r="LZI543" s="414"/>
      <c r="LZJ543" s="414"/>
      <c r="LZK543" s="413"/>
      <c r="LZL543" s="413"/>
      <c r="LZM543" s="414"/>
      <c r="LZN543" s="414"/>
      <c r="LZO543" s="413"/>
      <c r="LZP543" s="413"/>
      <c r="LZQ543" s="414"/>
      <c r="LZR543" s="414"/>
      <c r="LZS543" s="413"/>
      <c r="LZT543" s="413"/>
      <c r="LZU543" s="413"/>
      <c r="LZV543" s="413"/>
      <c r="LZW543" s="413"/>
      <c r="LZX543" s="413"/>
      <c r="LZY543" s="413"/>
      <c r="LZZ543" s="414"/>
      <c r="MAA543" s="414"/>
      <c r="MAB543" s="413"/>
      <c r="MAC543" s="413"/>
      <c r="MAD543" s="414"/>
      <c r="MAE543" s="414"/>
      <c r="MAF543" s="413"/>
      <c r="MAG543" s="413"/>
      <c r="MAH543" s="413"/>
      <c r="MAI543" s="413"/>
      <c r="MAJ543" s="413"/>
      <c r="MAK543" s="407"/>
      <c r="MAL543" s="439"/>
      <c r="MAM543" s="413"/>
      <c r="MAN543" s="413"/>
      <c r="MAO543" s="413"/>
      <c r="MAP543" s="413"/>
      <c r="MAQ543" s="413"/>
      <c r="MAR543" s="413"/>
      <c r="MAS543" s="413"/>
      <c r="MAT543" s="412"/>
      <c r="MAU543" s="412"/>
      <c r="MAV543" s="412"/>
      <c r="MAW543" s="412"/>
      <c r="MAX543" s="412"/>
      <c r="MAY543" s="412"/>
      <c r="MAZ543" s="412"/>
      <c r="MBA543" s="412"/>
      <c r="MBB543" s="412"/>
      <c r="MBC543" s="412"/>
      <c r="MBD543" s="412"/>
      <c r="MBE543" s="412"/>
      <c r="MBF543" s="412"/>
      <c r="MBG543" s="412"/>
      <c r="MBH543" s="412"/>
      <c r="MBI543" s="412"/>
      <c r="MBJ543" s="412"/>
      <c r="MBK543" s="412"/>
      <c r="MBL543" s="412"/>
      <c r="MBM543" s="412"/>
      <c r="MBN543" s="412"/>
      <c r="MBO543" s="412"/>
      <c r="MBP543" s="412"/>
      <c r="MBQ543" s="412"/>
      <c r="MBR543" s="412"/>
      <c r="MBS543" s="412"/>
      <c r="MBT543" s="412"/>
      <c r="MBU543" s="412"/>
      <c r="MBV543" s="412"/>
      <c r="MBW543" s="412"/>
      <c r="MBX543" s="412"/>
      <c r="MBY543" s="412"/>
      <c r="MBZ543" s="412"/>
      <c r="MCA543" s="412"/>
      <c r="MCB543" s="412"/>
      <c r="MCC543" s="412"/>
      <c r="MCD543" s="412"/>
      <c r="MCE543" s="412"/>
      <c r="MCF543" s="412"/>
      <c r="MCG543" s="412"/>
      <c r="MCH543" s="412"/>
      <c r="MCI543" s="412"/>
      <c r="MCJ543" s="412"/>
      <c r="MCK543" s="412"/>
      <c r="MCL543" s="413"/>
      <c r="MCM543" s="413"/>
      <c r="MCN543" s="413"/>
      <c r="MCO543" s="413"/>
      <c r="MCP543" s="413"/>
      <c r="MCQ543" s="413"/>
      <c r="MCR543" s="413"/>
      <c r="MCS543" s="413"/>
      <c r="MCT543" s="413"/>
      <c r="MCU543" s="413"/>
      <c r="MCV543" s="413"/>
      <c r="MCW543" s="413"/>
      <c r="MCX543" s="413"/>
      <c r="MCY543" s="413"/>
      <c r="MCZ543" s="413"/>
      <c r="MDA543" s="413"/>
      <c r="MDB543" s="413"/>
      <c r="MDC543" s="413"/>
      <c r="MDD543" s="413"/>
      <c r="MDE543" s="413"/>
      <c r="MDF543" s="413"/>
      <c r="MDG543" s="413"/>
      <c r="MDH543" s="413"/>
      <c r="MDI543" s="413"/>
      <c r="MDJ543" s="414"/>
      <c r="MDK543" s="414"/>
      <c r="MDL543" s="414"/>
      <c r="MDM543" s="414"/>
      <c r="MDN543" s="414"/>
      <c r="MDO543" s="413"/>
      <c r="MDP543" s="413"/>
      <c r="MDQ543" s="414"/>
      <c r="MDR543" s="414"/>
      <c r="MDS543" s="413"/>
      <c r="MDT543" s="413"/>
      <c r="MDU543" s="414"/>
      <c r="MDV543" s="414"/>
      <c r="MDW543" s="413"/>
      <c r="MDX543" s="413"/>
      <c r="MDY543" s="413"/>
      <c r="MDZ543" s="413"/>
      <c r="MEA543" s="413"/>
      <c r="MEB543" s="413"/>
      <c r="MEC543" s="413"/>
      <c r="MED543" s="414"/>
      <c r="MEE543" s="414"/>
      <c r="MEF543" s="413"/>
      <c r="MEG543" s="413"/>
      <c r="MEH543" s="414"/>
      <c r="MEI543" s="414"/>
      <c r="MEJ543" s="413"/>
      <c r="MEK543" s="413"/>
      <c r="MEL543" s="413"/>
      <c r="MEM543" s="413"/>
      <c r="MEN543" s="413"/>
      <c r="MEO543" s="407"/>
      <c r="MEP543" s="439"/>
      <c r="MEQ543" s="413"/>
      <c r="MER543" s="413"/>
      <c r="MES543" s="413"/>
      <c r="MET543" s="413"/>
      <c r="MEU543" s="413"/>
      <c r="MEV543" s="413"/>
      <c r="MEW543" s="413"/>
      <c r="MEX543" s="412"/>
      <c r="MEY543" s="412"/>
      <c r="MEZ543" s="412"/>
      <c r="MFA543" s="412"/>
      <c r="MFB543" s="412"/>
      <c r="MFC543" s="412"/>
      <c r="MFD543" s="412"/>
      <c r="MFE543" s="412"/>
      <c r="MFF543" s="412"/>
      <c r="MFG543" s="412"/>
      <c r="MFH543" s="412"/>
      <c r="MFI543" s="412"/>
      <c r="MFJ543" s="412"/>
      <c r="MFK543" s="412"/>
      <c r="MFL543" s="412"/>
      <c r="MFM543" s="412"/>
      <c r="MFN543" s="412"/>
      <c r="MFO543" s="412"/>
      <c r="MFP543" s="412"/>
      <c r="MFQ543" s="412"/>
      <c r="MFR543" s="412"/>
      <c r="MFS543" s="412"/>
      <c r="MFT543" s="412"/>
      <c r="MFU543" s="412"/>
      <c r="MFV543" s="412"/>
      <c r="MFW543" s="412"/>
      <c r="MFX543" s="412"/>
      <c r="MFY543" s="412"/>
      <c r="MFZ543" s="412"/>
      <c r="MGA543" s="412"/>
      <c r="MGB543" s="412"/>
      <c r="MGC543" s="412"/>
      <c r="MGD543" s="412"/>
      <c r="MGE543" s="412"/>
      <c r="MGF543" s="412"/>
      <c r="MGG543" s="412"/>
      <c r="MGH543" s="412"/>
      <c r="MGI543" s="412"/>
      <c r="MGJ543" s="412"/>
      <c r="MGK543" s="412"/>
      <c r="MGL543" s="412"/>
      <c r="MGM543" s="412"/>
      <c r="MGN543" s="412"/>
      <c r="MGO543" s="412"/>
      <c r="MGP543" s="413"/>
      <c r="MGQ543" s="413"/>
      <c r="MGR543" s="413"/>
      <c r="MGS543" s="413"/>
      <c r="MGT543" s="413"/>
      <c r="MGU543" s="413"/>
      <c r="MGV543" s="413"/>
      <c r="MGW543" s="413"/>
      <c r="MGX543" s="413"/>
      <c r="MGY543" s="413"/>
      <c r="MGZ543" s="413"/>
      <c r="MHA543" s="413"/>
      <c r="MHB543" s="413"/>
      <c r="MHC543" s="413"/>
      <c r="MHD543" s="413"/>
      <c r="MHE543" s="413"/>
      <c r="MHF543" s="413"/>
      <c r="MHG543" s="413"/>
      <c r="MHH543" s="413"/>
      <c r="MHI543" s="413"/>
      <c r="MHJ543" s="413"/>
      <c r="MHK543" s="413"/>
      <c r="MHL543" s="413"/>
      <c r="MHM543" s="413"/>
      <c r="MHN543" s="414"/>
      <c r="MHO543" s="414"/>
      <c r="MHP543" s="414"/>
      <c r="MHQ543" s="414"/>
      <c r="MHR543" s="414"/>
      <c r="MHS543" s="413"/>
      <c r="MHT543" s="413"/>
      <c r="MHU543" s="414"/>
      <c r="MHV543" s="414"/>
      <c r="MHW543" s="413"/>
      <c r="MHX543" s="413"/>
      <c r="MHY543" s="414"/>
      <c r="MHZ543" s="414"/>
      <c r="MIA543" s="413"/>
      <c r="MIB543" s="413"/>
      <c r="MIC543" s="413"/>
      <c r="MID543" s="413"/>
      <c r="MIE543" s="413"/>
      <c r="MIF543" s="413"/>
      <c r="MIG543" s="413"/>
      <c r="MIH543" s="414"/>
      <c r="MII543" s="414"/>
      <c r="MIJ543" s="413"/>
      <c r="MIK543" s="413"/>
      <c r="MIL543" s="414"/>
      <c r="MIM543" s="414"/>
      <c r="MIN543" s="413"/>
      <c r="MIO543" s="413"/>
      <c r="MIP543" s="413"/>
      <c r="MIQ543" s="413"/>
      <c r="MIR543" s="413"/>
      <c r="MIS543" s="407"/>
      <c r="MIT543" s="439"/>
      <c r="MIU543" s="413"/>
      <c r="MIV543" s="413"/>
      <c r="MIW543" s="413"/>
      <c r="MIX543" s="413"/>
      <c r="MIY543" s="413"/>
      <c r="MIZ543" s="413"/>
      <c r="MJA543" s="413"/>
      <c r="MJB543" s="412"/>
      <c r="MJC543" s="412"/>
      <c r="MJD543" s="412"/>
      <c r="MJE543" s="412"/>
      <c r="MJF543" s="412"/>
      <c r="MJG543" s="412"/>
      <c r="MJH543" s="412"/>
      <c r="MJI543" s="412"/>
      <c r="MJJ543" s="412"/>
      <c r="MJK543" s="412"/>
      <c r="MJL543" s="412"/>
      <c r="MJM543" s="412"/>
      <c r="MJN543" s="412"/>
      <c r="MJO543" s="412"/>
      <c r="MJP543" s="412"/>
      <c r="MJQ543" s="412"/>
      <c r="MJR543" s="412"/>
      <c r="MJS543" s="412"/>
      <c r="MJT543" s="412"/>
      <c r="MJU543" s="412"/>
      <c r="MJV543" s="412"/>
      <c r="MJW543" s="412"/>
      <c r="MJX543" s="412"/>
      <c r="MJY543" s="412"/>
      <c r="MJZ543" s="412"/>
      <c r="MKA543" s="412"/>
      <c r="MKB543" s="412"/>
      <c r="MKC543" s="412"/>
      <c r="MKD543" s="412"/>
      <c r="MKE543" s="412"/>
      <c r="MKF543" s="412"/>
      <c r="MKG543" s="412"/>
      <c r="MKH543" s="412"/>
      <c r="MKI543" s="412"/>
      <c r="MKJ543" s="412"/>
      <c r="MKK543" s="412"/>
      <c r="MKL543" s="412"/>
      <c r="MKM543" s="412"/>
      <c r="MKN543" s="412"/>
      <c r="MKO543" s="412"/>
      <c r="MKP543" s="412"/>
      <c r="MKQ543" s="412"/>
      <c r="MKR543" s="412"/>
      <c r="MKS543" s="412"/>
      <c r="MKT543" s="413"/>
      <c r="MKU543" s="413"/>
      <c r="MKV543" s="413"/>
      <c r="MKW543" s="413"/>
      <c r="MKX543" s="413"/>
      <c r="MKY543" s="413"/>
      <c r="MKZ543" s="413"/>
      <c r="MLA543" s="413"/>
      <c r="MLB543" s="413"/>
      <c r="MLC543" s="413"/>
      <c r="MLD543" s="413"/>
      <c r="MLE543" s="413"/>
      <c r="MLF543" s="413"/>
      <c r="MLG543" s="413"/>
      <c r="MLH543" s="413"/>
      <c r="MLI543" s="413"/>
      <c r="MLJ543" s="413"/>
      <c r="MLK543" s="413"/>
      <c r="MLL543" s="413"/>
      <c r="MLM543" s="413"/>
      <c r="MLN543" s="413"/>
      <c r="MLO543" s="413"/>
      <c r="MLP543" s="413"/>
      <c r="MLQ543" s="413"/>
      <c r="MLR543" s="414"/>
      <c r="MLS543" s="414"/>
      <c r="MLT543" s="414"/>
      <c r="MLU543" s="414"/>
      <c r="MLV543" s="414"/>
      <c r="MLW543" s="413"/>
      <c r="MLX543" s="413"/>
      <c r="MLY543" s="414"/>
      <c r="MLZ543" s="414"/>
      <c r="MMA543" s="413"/>
      <c r="MMB543" s="413"/>
      <c r="MMC543" s="414"/>
      <c r="MMD543" s="414"/>
      <c r="MME543" s="413"/>
      <c r="MMF543" s="413"/>
      <c r="MMG543" s="413"/>
      <c r="MMH543" s="413"/>
      <c r="MMI543" s="413"/>
      <c r="MMJ543" s="413"/>
      <c r="MMK543" s="413"/>
      <c r="MML543" s="414"/>
      <c r="MMM543" s="414"/>
      <c r="MMN543" s="413"/>
      <c r="MMO543" s="413"/>
      <c r="MMP543" s="414"/>
      <c r="MMQ543" s="414"/>
      <c r="MMR543" s="413"/>
      <c r="MMS543" s="413"/>
      <c r="MMT543" s="413"/>
      <c r="MMU543" s="413"/>
      <c r="MMV543" s="413"/>
      <c r="MMW543" s="407"/>
      <c r="MMX543" s="439"/>
      <c r="MMY543" s="413"/>
      <c r="MMZ543" s="413"/>
      <c r="MNA543" s="413"/>
      <c r="MNB543" s="413"/>
      <c r="MNC543" s="413"/>
      <c r="MND543" s="413"/>
      <c r="MNE543" s="413"/>
      <c r="MNF543" s="412"/>
      <c r="MNG543" s="412"/>
      <c r="MNH543" s="412"/>
      <c r="MNI543" s="412"/>
      <c r="MNJ543" s="412"/>
      <c r="MNK543" s="412"/>
      <c r="MNL543" s="412"/>
      <c r="MNM543" s="412"/>
      <c r="MNN543" s="412"/>
      <c r="MNO543" s="412"/>
      <c r="MNP543" s="412"/>
      <c r="MNQ543" s="412"/>
      <c r="MNR543" s="412"/>
      <c r="MNS543" s="412"/>
      <c r="MNT543" s="412"/>
      <c r="MNU543" s="412"/>
      <c r="MNV543" s="412"/>
      <c r="MNW543" s="412"/>
      <c r="MNX543" s="412"/>
      <c r="MNY543" s="412"/>
      <c r="MNZ543" s="412"/>
      <c r="MOA543" s="412"/>
      <c r="MOB543" s="412"/>
      <c r="MOC543" s="412"/>
      <c r="MOD543" s="412"/>
      <c r="MOE543" s="412"/>
      <c r="MOF543" s="412"/>
      <c r="MOG543" s="412"/>
      <c r="MOH543" s="412"/>
      <c r="MOI543" s="412"/>
      <c r="MOJ543" s="412"/>
      <c r="MOK543" s="412"/>
      <c r="MOL543" s="412"/>
      <c r="MOM543" s="412"/>
      <c r="MON543" s="412"/>
      <c r="MOO543" s="412"/>
      <c r="MOP543" s="412"/>
      <c r="MOQ543" s="412"/>
      <c r="MOR543" s="412"/>
      <c r="MOS543" s="412"/>
      <c r="MOT543" s="412"/>
      <c r="MOU543" s="412"/>
      <c r="MOV543" s="412"/>
      <c r="MOW543" s="412"/>
      <c r="MOX543" s="413"/>
      <c r="MOY543" s="413"/>
      <c r="MOZ543" s="413"/>
      <c r="MPA543" s="413"/>
      <c r="MPB543" s="413"/>
      <c r="MPC543" s="413"/>
      <c r="MPD543" s="413"/>
      <c r="MPE543" s="413"/>
      <c r="MPF543" s="413"/>
      <c r="MPG543" s="413"/>
      <c r="MPH543" s="413"/>
      <c r="MPI543" s="413"/>
      <c r="MPJ543" s="413"/>
      <c r="MPK543" s="413"/>
      <c r="MPL543" s="413"/>
      <c r="MPM543" s="413"/>
      <c r="MPN543" s="413"/>
      <c r="MPO543" s="413"/>
      <c r="MPP543" s="413"/>
      <c r="MPQ543" s="413"/>
      <c r="MPR543" s="413"/>
      <c r="MPS543" s="413"/>
      <c r="MPT543" s="413"/>
      <c r="MPU543" s="413"/>
      <c r="MPV543" s="414"/>
      <c r="MPW543" s="414"/>
      <c r="MPX543" s="414"/>
      <c r="MPY543" s="414"/>
      <c r="MPZ543" s="414"/>
      <c r="MQA543" s="413"/>
      <c r="MQB543" s="413"/>
      <c r="MQC543" s="414"/>
      <c r="MQD543" s="414"/>
      <c r="MQE543" s="413"/>
      <c r="MQF543" s="413"/>
      <c r="MQG543" s="414"/>
      <c r="MQH543" s="414"/>
      <c r="MQI543" s="413"/>
      <c r="MQJ543" s="413"/>
      <c r="MQK543" s="413"/>
      <c r="MQL543" s="413"/>
      <c r="MQM543" s="413"/>
      <c r="MQN543" s="413"/>
      <c r="MQO543" s="413"/>
      <c r="MQP543" s="414"/>
      <c r="MQQ543" s="414"/>
      <c r="MQR543" s="413"/>
      <c r="MQS543" s="413"/>
      <c r="MQT543" s="414"/>
      <c r="MQU543" s="414"/>
      <c r="MQV543" s="413"/>
      <c r="MQW543" s="413"/>
      <c r="MQX543" s="413"/>
      <c r="MQY543" s="413"/>
      <c r="MQZ543" s="413"/>
      <c r="MRA543" s="407"/>
      <c r="MRB543" s="439"/>
      <c r="MRC543" s="413"/>
      <c r="MRD543" s="413"/>
      <c r="MRE543" s="413"/>
      <c r="MRF543" s="413"/>
      <c r="MRG543" s="413"/>
      <c r="MRH543" s="413"/>
      <c r="MRI543" s="413"/>
      <c r="MRJ543" s="412"/>
      <c r="MRK543" s="412"/>
      <c r="MRL543" s="412"/>
      <c r="MRM543" s="412"/>
      <c r="MRN543" s="412"/>
      <c r="MRO543" s="412"/>
      <c r="MRP543" s="412"/>
      <c r="MRQ543" s="412"/>
      <c r="MRR543" s="412"/>
      <c r="MRS543" s="412"/>
      <c r="MRT543" s="412"/>
      <c r="MRU543" s="412"/>
      <c r="MRV543" s="412"/>
      <c r="MRW543" s="412"/>
      <c r="MRX543" s="412"/>
      <c r="MRY543" s="412"/>
      <c r="MRZ543" s="412"/>
      <c r="MSA543" s="412"/>
      <c r="MSB543" s="412"/>
      <c r="MSC543" s="412"/>
      <c r="MSD543" s="412"/>
      <c r="MSE543" s="412"/>
      <c r="MSF543" s="412"/>
      <c r="MSG543" s="412"/>
      <c r="MSH543" s="412"/>
      <c r="MSI543" s="412"/>
      <c r="MSJ543" s="412"/>
      <c r="MSK543" s="412"/>
      <c r="MSL543" s="412"/>
      <c r="MSM543" s="412"/>
      <c r="MSN543" s="412"/>
      <c r="MSO543" s="412"/>
      <c r="MSP543" s="412"/>
      <c r="MSQ543" s="412"/>
      <c r="MSR543" s="412"/>
      <c r="MSS543" s="412"/>
      <c r="MST543" s="412"/>
      <c r="MSU543" s="412"/>
      <c r="MSV543" s="412"/>
      <c r="MSW543" s="412"/>
      <c r="MSX543" s="412"/>
      <c r="MSY543" s="412"/>
      <c r="MSZ543" s="412"/>
      <c r="MTA543" s="412"/>
      <c r="MTB543" s="413"/>
      <c r="MTC543" s="413"/>
      <c r="MTD543" s="413"/>
      <c r="MTE543" s="413"/>
      <c r="MTF543" s="413"/>
      <c r="MTG543" s="413"/>
      <c r="MTH543" s="413"/>
      <c r="MTI543" s="413"/>
      <c r="MTJ543" s="413"/>
      <c r="MTK543" s="413"/>
      <c r="MTL543" s="413"/>
      <c r="MTM543" s="413"/>
      <c r="MTN543" s="413"/>
      <c r="MTO543" s="413"/>
      <c r="MTP543" s="413"/>
      <c r="MTQ543" s="413"/>
      <c r="MTR543" s="413"/>
      <c r="MTS543" s="413"/>
      <c r="MTT543" s="413"/>
      <c r="MTU543" s="413"/>
      <c r="MTV543" s="413"/>
      <c r="MTW543" s="413"/>
      <c r="MTX543" s="413"/>
      <c r="MTY543" s="413"/>
      <c r="MTZ543" s="414"/>
      <c r="MUA543" s="414"/>
      <c r="MUB543" s="414"/>
      <c r="MUC543" s="414"/>
      <c r="MUD543" s="414"/>
      <c r="MUE543" s="413"/>
      <c r="MUF543" s="413"/>
      <c r="MUG543" s="414"/>
      <c r="MUH543" s="414"/>
      <c r="MUI543" s="413"/>
      <c r="MUJ543" s="413"/>
      <c r="MUK543" s="414"/>
      <c r="MUL543" s="414"/>
      <c r="MUM543" s="413"/>
      <c r="MUN543" s="413"/>
      <c r="MUO543" s="413"/>
      <c r="MUP543" s="413"/>
      <c r="MUQ543" s="413"/>
      <c r="MUR543" s="413"/>
      <c r="MUS543" s="413"/>
      <c r="MUT543" s="414"/>
      <c r="MUU543" s="414"/>
      <c r="MUV543" s="413"/>
      <c r="MUW543" s="413"/>
      <c r="MUX543" s="414"/>
      <c r="MUY543" s="414"/>
      <c r="MUZ543" s="413"/>
      <c r="MVA543" s="413"/>
      <c r="MVB543" s="413"/>
      <c r="MVC543" s="413"/>
      <c r="MVD543" s="413"/>
      <c r="MVE543" s="407"/>
      <c r="MVF543" s="439"/>
      <c r="MVG543" s="413"/>
      <c r="MVH543" s="413"/>
      <c r="MVI543" s="413"/>
      <c r="MVJ543" s="413"/>
      <c r="MVK543" s="413"/>
      <c r="MVL543" s="413"/>
      <c r="MVM543" s="413"/>
      <c r="MVN543" s="412"/>
      <c r="MVO543" s="412"/>
      <c r="MVP543" s="412"/>
      <c r="MVQ543" s="412"/>
      <c r="MVR543" s="412"/>
      <c r="MVS543" s="412"/>
      <c r="MVT543" s="412"/>
      <c r="MVU543" s="412"/>
      <c r="MVV543" s="412"/>
      <c r="MVW543" s="412"/>
      <c r="MVX543" s="412"/>
      <c r="MVY543" s="412"/>
      <c r="MVZ543" s="412"/>
      <c r="MWA543" s="412"/>
      <c r="MWB543" s="412"/>
      <c r="MWC543" s="412"/>
      <c r="MWD543" s="412"/>
      <c r="MWE543" s="412"/>
      <c r="MWF543" s="412"/>
      <c r="MWG543" s="412"/>
      <c r="MWH543" s="412"/>
      <c r="MWI543" s="412"/>
      <c r="MWJ543" s="412"/>
      <c r="MWK543" s="412"/>
      <c r="MWL543" s="412"/>
      <c r="MWM543" s="412"/>
      <c r="MWN543" s="412"/>
      <c r="MWO543" s="412"/>
      <c r="MWP543" s="412"/>
      <c r="MWQ543" s="412"/>
      <c r="MWR543" s="412"/>
      <c r="MWS543" s="412"/>
      <c r="MWT543" s="412"/>
      <c r="MWU543" s="412"/>
      <c r="MWV543" s="412"/>
      <c r="MWW543" s="412"/>
      <c r="MWX543" s="412"/>
      <c r="MWY543" s="412"/>
      <c r="MWZ543" s="412"/>
      <c r="MXA543" s="412"/>
      <c r="MXB543" s="412"/>
      <c r="MXC543" s="412"/>
      <c r="MXD543" s="412"/>
      <c r="MXE543" s="412"/>
      <c r="MXF543" s="413"/>
      <c r="MXG543" s="413"/>
      <c r="MXH543" s="413"/>
      <c r="MXI543" s="413"/>
      <c r="MXJ543" s="413"/>
      <c r="MXK543" s="413"/>
      <c r="MXL543" s="413"/>
      <c r="MXM543" s="413"/>
      <c r="MXN543" s="413"/>
      <c r="MXO543" s="413"/>
      <c r="MXP543" s="413"/>
      <c r="MXQ543" s="413"/>
      <c r="MXR543" s="413"/>
      <c r="MXS543" s="413"/>
      <c r="MXT543" s="413"/>
      <c r="MXU543" s="413"/>
      <c r="MXV543" s="413"/>
      <c r="MXW543" s="413"/>
      <c r="MXX543" s="413"/>
      <c r="MXY543" s="413"/>
      <c r="MXZ543" s="413"/>
      <c r="MYA543" s="413"/>
      <c r="MYB543" s="413"/>
      <c r="MYC543" s="413"/>
      <c r="MYD543" s="414"/>
      <c r="MYE543" s="414"/>
      <c r="MYF543" s="414"/>
      <c r="MYG543" s="414"/>
      <c r="MYH543" s="414"/>
      <c r="MYI543" s="413"/>
      <c r="MYJ543" s="413"/>
      <c r="MYK543" s="414"/>
      <c r="MYL543" s="414"/>
      <c r="MYM543" s="413"/>
      <c r="MYN543" s="413"/>
      <c r="MYO543" s="414"/>
      <c r="MYP543" s="414"/>
      <c r="MYQ543" s="413"/>
      <c r="MYR543" s="413"/>
      <c r="MYS543" s="413"/>
      <c r="MYT543" s="413"/>
      <c r="MYU543" s="413"/>
      <c r="MYV543" s="413"/>
      <c r="MYW543" s="413"/>
      <c r="MYX543" s="414"/>
      <c r="MYY543" s="414"/>
      <c r="MYZ543" s="413"/>
      <c r="MZA543" s="413"/>
      <c r="MZB543" s="414"/>
      <c r="MZC543" s="414"/>
      <c r="MZD543" s="413"/>
      <c r="MZE543" s="413"/>
      <c r="MZF543" s="413"/>
      <c r="MZG543" s="413"/>
      <c r="MZH543" s="413"/>
      <c r="MZI543" s="407"/>
      <c r="MZJ543" s="439"/>
      <c r="MZK543" s="413"/>
      <c r="MZL543" s="413"/>
      <c r="MZM543" s="413"/>
      <c r="MZN543" s="413"/>
      <c r="MZO543" s="413"/>
      <c r="MZP543" s="413"/>
      <c r="MZQ543" s="413"/>
      <c r="MZR543" s="412"/>
      <c r="MZS543" s="412"/>
      <c r="MZT543" s="412"/>
      <c r="MZU543" s="412"/>
      <c r="MZV543" s="412"/>
      <c r="MZW543" s="412"/>
      <c r="MZX543" s="412"/>
      <c r="MZY543" s="412"/>
      <c r="MZZ543" s="412"/>
      <c r="NAA543" s="412"/>
      <c r="NAB543" s="412"/>
      <c r="NAC543" s="412"/>
      <c r="NAD543" s="412"/>
      <c r="NAE543" s="412"/>
      <c r="NAF543" s="412"/>
      <c r="NAG543" s="412"/>
      <c r="NAH543" s="412"/>
      <c r="NAI543" s="412"/>
      <c r="NAJ543" s="412"/>
      <c r="NAK543" s="412"/>
      <c r="NAL543" s="412"/>
      <c r="NAM543" s="412"/>
      <c r="NAN543" s="412"/>
      <c r="NAO543" s="412"/>
      <c r="NAP543" s="412"/>
      <c r="NAQ543" s="412"/>
      <c r="NAR543" s="412"/>
      <c r="NAS543" s="412"/>
      <c r="NAT543" s="412"/>
      <c r="NAU543" s="412"/>
      <c r="NAV543" s="412"/>
      <c r="NAW543" s="412"/>
      <c r="NAX543" s="412"/>
      <c r="NAY543" s="412"/>
      <c r="NAZ543" s="412"/>
      <c r="NBA543" s="412"/>
      <c r="NBB543" s="412"/>
      <c r="NBC543" s="412"/>
      <c r="NBD543" s="412"/>
      <c r="NBE543" s="412"/>
      <c r="NBF543" s="412"/>
      <c r="NBG543" s="412"/>
      <c r="NBH543" s="412"/>
      <c r="NBI543" s="412"/>
      <c r="NBJ543" s="413"/>
      <c r="NBK543" s="413"/>
      <c r="NBL543" s="413"/>
      <c r="NBM543" s="413"/>
      <c r="NBN543" s="413"/>
      <c r="NBO543" s="413"/>
      <c r="NBP543" s="413"/>
      <c r="NBQ543" s="413"/>
      <c r="NBR543" s="413"/>
      <c r="NBS543" s="413"/>
      <c r="NBT543" s="413"/>
      <c r="NBU543" s="413"/>
      <c r="NBV543" s="413"/>
      <c r="NBW543" s="413"/>
      <c r="NBX543" s="413"/>
      <c r="NBY543" s="413"/>
      <c r="NBZ543" s="413"/>
      <c r="NCA543" s="413"/>
      <c r="NCB543" s="413"/>
      <c r="NCC543" s="413"/>
      <c r="NCD543" s="413"/>
      <c r="NCE543" s="413"/>
      <c r="NCF543" s="413"/>
      <c r="NCG543" s="413"/>
      <c r="NCH543" s="414"/>
      <c r="NCI543" s="414"/>
      <c r="NCJ543" s="414"/>
      <c r="NCK543" s="414"/>
      <c r="NCL543" s="414"/>
      <c r="NCM543" s="413"/>
      <c r="NCN543" s="413"/>
      <c r="NCO543" s="414"/>
      <c r="NCP543" s="414"/>
      <c r="NCQ543" s="413"/>
      <c r="NCR543" s="413"/>
      <c r="NCS543" s="414"/>
      <c r="NCT543" s="414"/>
      <c r="NCU543" s="413"/>
      <c r="NCV543" s="413"/>
      <c r="NCW543" s="413"/>
      <c r="NCX543" s="413"/>
      <c r="NCY543" s="413"/>
      <c r="NCZ543" s="413"/>
      <c r="NDA543" s="413"/>
      <c r="NDB543" s="414"/>
      <c r="NDC543" s="414"/>
      <c r="NDD543" s="413"/>
      <c r="NDE543" s="413"/>
      <c r="NDF543" s="414"/>
      <c r="NDG543" s="414"/>
      <c r="NDH543" s="413"/>
      <c r="NDI543" s="413"/>
      <c r="NDJ543" s="413"/>
      <c r="NDK543" s="413"/>
      <c r="NDL543" s="413"/>
      <c r="NDM543" s="407"/>
      <c r="NDN543" s="439"/>
      <c r="NDO543" s="413"/>
      <c r="NDP543" s="413"/>
      <c r="NDQ543" s="413"/>
      <c r="NDR543" s="413"/>
      <c r="NDS543" s="413"/>
      <c r="NDT543" s="413"/>
      <c r="NDU543" s="413"/>
      <c r="NDV543" s="412"/>
      <c r="NDW543" s="412"/>
      <c r="NDX543" s="412"/>
      <c r="NDY543" s="412"/>
      <c r="NDZ543" s="412"/>
      <c r="NEA543" s="412"/>
      <c r="NEB543" s="412"/>
      <c r="NEC543" s="412"/>
      <c r="NED543" s="412"/>
      <c r="NEE543" s="412"/>
      <c r="NEF543" s="412"/>
      <c r="NEG543" s="412"/>
      <c r="NEH543" s="412"/>
      <c r="NEI543" s="412"/>
      <c r="NEJ543" s="412"/>
      <c r="NEK543" s="412"/>
      <c r="NEL543" s="412"/>
      <c r="NEM543" s="412"/>
      <c r="NEN543" s="412"/>
      <c r="NEO543" s="412"/>
      <c r="NEP543" s="412"/>
      <c r="NEQ543" s="412"/>
      <c r="NER543" s="412"/>
      <c r="NES543" s="412"/>
      <c r="NET543" s="412"/>
      <c r="NEU543" s="412"/>
      <c r="NEV543" s="412"/>
      <c r="NEW543" s="412"/>
      <c r="NEX543" s="412"/>
      <c r="NEY543" s="412"/>
      <c r="NEZ543" s="412"/>
      <c r="NFA543" s="412"/>
      <c r="NFB543" s="412"/>
      <c r="NFC543" s="412"/>
      <c r="NFD543" s="412"/>
      <c r="NFE543" s="412"/>
      <c r="NFF543" s="412"/>
      <c r="NFG543" s="412"/>
      <c r="NFH543" s="412"/>
      <c r="NFI543" s="412"/>
      <c r="NFJ543" s="412"/>
      <c r="NFK543" s="412"/>
      <c r="NFL543" s="412"/>
      <c r="NFM543" s="412"/>
      <c r="NFN543" s="413"/>
      <c r="NFO543" s="413"/>
      <c r="NFP543" s="413"/>
      <c r="NFQ543" s="413"/>
      <c r="NFR543" s="413"/>
      <c r="NFS543" s="413"/>
      <c r="NFT543" s="413"/>
      <c r="NFU543" s="413"/>
      <c r="NFV543" s="413"/>
      <c r="NFW543" s="413"/>
      <c r="NFX543" s="413"/>
      <c r="NFY543" s="413"/>
      <c r="NFZ543" s="413"/>
      <c r="NGA543" s="413"/>
      <c r="NGB543" s="413"/>
      <c r="NGC543" s="413"/>
      <c r="NGD543" s="413"/>
      <c r="NGE543" s="413"/>
      <c r="NGF543" s="413"/>
      <c r="NGG543" s="413"/>
      <c r="NGH543" s="413"/>
      <c r="NGI543" s="413"/>
      <c r="NGJ543" s="413"/>
      <c r="NGK543" s="413"/>
      <c r="NGL543" s="414"/>
      <c r="NGM543" s="414"/>
      <c r="NGN543" s="414"/>
      <c r="NGO543" s="414"/>
      <c r="NGP543" s="414"/>
      <c r="NGQ543" s="413"/>
      <c r="NGR543" s="413"/>
      <c r="NGS543" s="414"/>
      <c r="NGT543" s="414"/>
      <c r="NGU543" s="413"/>
      <c r="NGV543" s="413"/>
      <c r="NGW543" s="414"/>
      <c r="NGX543" s="414"/>
      <c r="NGY543" s="413"/>
      <c r="NGZ543" s="413"/>
      <c r="NHA543" s="413"/>
      <c r="NHB543" s="413"/>
      <c r="NHC543" s="413"/>
      <c r="NHD543" s="413"/>
      <c r="NHE543" s="413"/>
      <c r="NHF543" s="414"/>
      <c r="NHG543" s="414"/>
      <c r="NHH543" s="413"/>
      <c r="NHI543" s="413"/>
      <c r="NHJ543" s="414"/>
      <c r="NHK543" s="414"/>
      <c r="NHL543" s="413"/>
      <c r="NHM543" s="413"/>
      <c r="NHN543" s="413"/>
      <c r="NHO543" s="413"/>
      <c r="NHP543" s="413"/>
      <c r="NHQ543" s="407"/>
      <c r="NHR543" s="439"/>
      <c r="NHS543" s="413"/>
      <c r="NHT543" s="413"/>
      <c r="NHU543" s="413"/>
      <c r="NHV543" s="413"/>
      <c r="NHW543" s="413"/>
      <c r="NHX543" s="413"/>
      <c r="NHY543" s="413"/>
      <c r="NHZ543" s="412"/>
      <c r="NIA543" s="412"/>
      <c r="NIB543" s="412"/>
      <c r="NIC543" s="412"/>
      <c r="NID543" s="412"/>
      <c r="NIE543" s="412"/>
      <c r="NIF543" s="412"/>
      <c r="NIG543" s="412"/>
      <c r="NIH543" s="412"/>
      <c r="NII543" s="412"/>
      <c r="NIJ543" s="412"/>
      <c r="NIK543" s="412"/>
      <c r="NIL543" s="412"/>
      <c r="NIM543" s="412"/>
      <c r="NIN543" s="412"/>
      <c r="NIO543" s="412"/>
      <c r="NIP543" s="412"/>
      <c r="NIQ543" s="412"/>
      <c r="NIR543" s="412"/>
      <c r="NIS543" s="412"/>
      <c r="NIT543" s="412"/>
      <c r="NIU543" s="412"/>
      <c r="NIV543" s="412"/>
      <c r="NIW543" s="412"/>
      <c r="NIX543" s="412"/>
      <c r="NIY543" s="412"/>
      <c r="NIZ543" s="412"/>
      <c r="NJA543" s="412"/>
      <c r="NJB543" s="412"/>
      <c r="NJC543" s="412"/>
      <c r="NJD543" s="412"/>
      <c r="NJE543" s="412"/>
      <c r="NJF543" s="412"/>
      <c r="NJG543" s="412"/>
      <c r="NJH543" s="412"/>
      <c r="NJI543" s="412"/>
      <c r="NJJ543" s="412"/>
      <c r="NJK543" s="412"/>
      <c r="NJL543" s="412"/>
      <c r="NJM543" s="412"/>
      <c r="NJN543" s="412"/>
      <c r="NJO543" s="412"/>
      <c r="NJP543" s="412"/>
      <c r="NJQ543" s="412"/>
      <c r="NJR543" s="413"/>
      <c r="NJS543" s="413"/>
      <c r="NJT543" s="413"/>
      <c r="NJU543" s="413"/>
      <c r="NJV543" s="413"/>
      <c r="NJW543" s="413"/>
      <c r="NJX543" s="413"/>
      <c r="NJY543" s="413"/>
      <c r="NJZ543" s="413"/>
      <c r="NKA543" s="413"/>
      <c r="NKB543" s="413"/>
      <c r="NKC543" s="413"/>
      <c r="NKD543" s="413"/>
      <c r="NKE543" s="413"/>
      <c r="NKF543" s="413"/>
      <c r="NKG543" s="413"/>
      <c r="NKH543" s="413"/>
      <c r="NKI543" s="413"/>
      <c r="NKJ543" s="413"/>
      <c r="NKK543" s="413"/>
      <c r="NKL543" s="413"/>
      <c r="NKM543" s="413"/>
      <c r="NKN543" s="413"/>
      <c r="NKO543" s="413"/>
      <c r="NKP543" s="414"/>
      <c r="NKQ543" s="414"/>
      <c r="NKR543" s="414"/>
      <c r="NKS543" s="414"/>
      <c r="NKT543" s="414"/>
      <c r="NKU543" s="413"/>
      <c r="NKV543" s="413"/>
      <c r="NKW543" s="414"/>
      <c r="NKX543" s="414"/>
      <c r="NKY543" s="413"/>
      <c r="NKZ543" s="413"/>
      <c r="NLA543" s="414"/>
      <c r="NLB543" s="414"/>
      <c r="NLC543" s="413"/>
      <c r="NLD543" s="413"/>
      <c r="NLE543" s="413"/>
      <c r="NLF543" s="413"/>
      <c r="NLG543" s="413"/>
      <c r="NLH543" s="413"/>
      <c r="NLI543" s="413"/>
      <c r="NLJ543" s="414"/>
      <c r="NLK543" s="414"/>
      <c r="NLL543" s="413"/>
      <c r="NLM543" s="413"/>
      <c r="NLN543" s="414"/>
      <c r="NLO543" s="414"/>
      <c r="NLP543" s="413"/>
      <c r="NLQ543" s="413"/>
      <c r="NLR543" s="413"/>
      <c r="NLS543" s="413"/>
      <c r="NLT543" s="413"/>
      <c r="NLU543" s="407"/>
      <c r="NLV543" s="439"/>
      <c r="NLW543" s="413"/>
      <c r="NLX543" s="413"/>
      <c r="NLY543" s="413"/>
      <c r="NLZ543" s="413"/>
      <c r="NMA543" s="413"/>
      <c r="NMB543" s="413"/>
      <c r="NMC543" s="413"/>
      <c r="NMD543" s="412"/>
      <c r="NME543" s="412"/>
      <c r="NMF543" s="412"/>
      <c r="NMG543" s="412"/>
      <c r="NMH543" s="412"/>
      <c r="NMI543" s="412"/>
      <c r="NMJ543" s="412"/>
      <c r="NMK543" s="412"/>
      <c r="NML543" s="412"/>
      <c r="NMM543" s="412"/>
      <c r="NMN543" s="412"/>
      <c r="NMO543" s="412"/>
      <c r="NMP543" s="412"/>
      <c r="NMQ543" s="412"/>
      <c r="NMR543" s="412"/>
      <c r="NMS543" s="412"/>
      <c r="NMT543" s="412"/>
      <c r="NMU543" s="412"/>
      <c r="NMV543" s="412"/>
      <c r="NMW543" s="412"/>
      <c r="NMX543" s="412"/>
      <c r="NMY543" s="412"/>
      <c r="NMZ543" s="412"/>
      <c r="NNA543" s="412"/>
      <c r="NNB543" s="412"/>
      <c r="NNC543" s="412"/>
      <c r="NND543" s="412"/>
      <c r="NNE543" s="412"/>
      <c r="NNF543" s="412"/>
      <c r="NNG543" s="412"/>
      <c r="NNH543" s="412"/>
      <c r="NNI543" s="412"/>
      <c r="NNJ543" s="412"/>
      <c r="NNK543" s="412"/>
      <c r="NNL543" s="412"/>
      <c r="NNM543" s="412"/>
      <c r="NNN543" s="412"/>
      <c r="NNO543" s="412"/>
      <c r="NNP543" s="412"/>
      <c r="NNQ543" s="412"/>
      <c r="NNR543" s="412"/>
      <c r="NNS543" s="412"/>
      <c r="NNT543" s="412"/>
      <c r="NNU543" s="412"/>
      <c r="NNV543" s="413"/>
      <c r="NNW543" s="413"/>
      <c r="NNX543" s="413"/>
      <c r="NNY543" s="413"/>
      <c r="NNZ543" s="413"/>
      <c r="NOA543" s="413"/>
      <c r="NOB543" s="413"/>
      <c r="NOC543" s="413"/>
      <c r="NOD543" s="413"/>
      <c r="NOE543" s="413"/>
      <c r="NOF543" s="413"/>
      <c r="NOG543" s="413"/>
      <c r="NOH543" s="413"/>
      <c r="NOI543" s="413"/>
      <c r="NOJ543" s="413"/>
      <c r="NOK543" s="413"/>
      <c r="NOL543" s="413"/>
      <c r="NOM543" s="413"/>
      <c r="NON543" s="413"/>
      <c r="NOO543" s="413"/>
      <c r="NOP543" s="413"/>
      <c r="NOQ543" s="413"/>
      <c r="NOR543" s="413"/>
      <c r="NOS543" s="413"/>
      <c r="NOT543" s="414"/>
      <c r="NOU543" s="414"/>
      <c r="NOV543" s="414"/>
      <c r="NOW543" s="414"/>
      <c r="NOX543" s="414"/>
      <c r="NOY543" s="413"/>
      <c r="NOZ543" s="413"/>
      <c r="NPA543" s="414"/>
      <c r="NPB543" s="414"/>
      <c r="NPC543" s="413"/>
      <c r="NPD543" s="413"/>
      <c r="NPE543" s="414"/>
      <c r="NPF543" s="414"/>
      <c r="NPG543" s="413"/>
      <c r="NPH543" s="413"/>
      <c r="NPI543" s="413"/>
      <c r="NPJ543" s="413"/>
      <c r="NPK543" s="413"/>
      <c r="NPL543" s="413"/>
      <c r="NPM543" s="413"/>
      <c r="NPN543" s="414"/>
      <c r="NPO543" s="414"/>
      <c r="NPP543" s="413"/>
      <c r="NPQ543" s="413"/>
      <c r="NPR543" s="414"/>
      <c r="NPS543" s="414"/>
      <c r="NPT543" s="413"/>
      <c r="NPU543" s="413"/>
      <c r="NPV543" s="413"/>
      <c r="NPW543" s="413"/>
      <c r="NPX543" s="413"/>
      <c r="NPY543" s="407"/>
      <c r="NPZ543" s="439"/>
      <c r="NQA543" s="413"/>
      <c r="NQB543" s="413"/>
      <c r="NQC543" s="413"/>
      <c r="NQD543" s="413"/>
      <c r="NQE543" s="413"/>
      <c r="NQF543" s="413"/>
      <c r="NQG543" s="413"/>
      <c r="NQH543" s="412"/>
      <c r="NQI543" s="412"/>
      <c r="NQJ543" s="412"/>
      <c r="NQK543" s="412"/>
      <c r="NQL543" s="412"/>
      <c r="NQM543" s="412"/>
      <c r="NQN543" s="412"/>
      <c r="NQO543" s="412"/>
      <c r="NQP543" s="412"/>
      <c r="NQQ543" s="412"/>
      <c r="NQR543" s="412"/>
      <c r="NQS543" s="412"/>
      <c r="NQT543" s="412"/>
      <c r="NQU543" s="412"/>
      <c r="NQV543" s="412"/>
      <c r="NQW543" s="412"/>
      <c r="NQX543" s="412"/>
      <c r="NQY543" s="412"/>
      <c r="NQZ543" s="412"/>
      <c r="NRA543" s="412"/>
      <c r="NRB543" s="412"/>
      <c r="NRC543" s="412"/>
      <c r="NRD543" s="412"/>
      <c r="NRE543" s="412"/>
      <c r="NRF543" s="412"/>
      <c r="NRG543" s="412"/>
      <c r="NRH543" s="412"/>
      <c r="NRI543" s="412"/>
      <c r="NRJ543" s="412"/>
      <c r="NRK543" s="412"/>
      <c r="NRL543" s="412"/>
      <c r="NRM543" s="412"/>
      <c r="NRN543" s="412"/>
      <c r="NRO543" s="412"/>
      <c r="NRP543" s="412"/>
      <c r="NRQ543" s="412"/>
      <c r="NRR543" s="412"/>
      <c r="NRS543" s="412"/>
      <c r="NRT543" s="412"/>
      <c r="NRU543" s="412"/>
      <c r="NRV543" s="412"/>
      <c r="NRW543" s="412"/>
      <c r="NRX543" s="412"/>
      <c r="NRY543" s="412"/>
      <c r="NRZ543" s="413"/>
      <c r="NSA543" s="413"/>
      <c r="NSB543" s="413"/>
      <c r="NSC543" s="413"/>
      <c r="NSD543" s="413"/>
      <c r="NSE543" s="413"/>
      <c r="NSF543" s="413"/>
      <c r="NSG543" s="413"/>
      <c r="NSH543" s="413"/>
      <c r="NSI543" s="413"/>
      <c r="NSJ543" s="413"/>
      <c r="NSK543" s="413"/>
      <c r="NSL543" s="413"/>
      <c r="NSM543" s="413"/>
      <c r="NSN543" s="413"/>
      <c r="NSO543" s="413"/>
      <c r="NSP543" s="413"/>
      <c r="NSQ543" s="413"/>
      <c r="NSR543" s="413"/>
      <c r="NSS543" s="413"/>
      <c r="NST543" s="413"/>
      <c r="NSU543" s="413"/>
      <c r="NSV543" s="413"/>
      <c r="NSW543" s="413"/>
      <c r="NSX543" s="414"/>
      <c r="NSY543" s="414"/>
      <c r="NSZ543" s="414"/>
      <c r="NTA543" s="414"/>
      <c r="NTB543" s="414"/>
      <c r="NTC543" s="413"/>
      <c r="NTD543" s="413"/>
      <c r="NTE543" s="414"/>
      <c r="NTF543" s="414"/>
      <c r="NTG543" s="413"/>
      <c r="NTH543" s="413"/>
      <c r="NTI543" s="414"/>
      <c r="NTJ543" s="414"/>
      <c r="NTK543" s="413"/>
      <c r="NTL543" s="413"/>
      <c r="NTM543" s="413"/>
      <c r="NTN543" s="413"/>
      <c r="NTO543" s="413"/>
      <c r="NTP543" s="413"/>
      <c r="NTQ543" s="413"/>
      <c r="NTR543" s="414"/>
      <c r="NTS543" s="414"/>
      <c r="NTT543" s="413"/>
      <c r="NTU543" s="413"/>
      <c r="NTV543" s="414"/>
      <c r="NTW543" s="414"/>
      <c r="NTX543" s="413"/>
      <c r="NTY543" s="413"/>
      <c r="NTZ543" s="413"/>
      <c r="NUA543" s="413"/>
      <c r="NUB543" s="413"/>
      <c r="NUC543" s="407"/>
      <c r="NUD543" s="439"/>
      <c r="NUE543" s="413"/>
      <c r="NUF543" s="413"/>
      <c r="NUG543" s="413"/>
      <c r="NUH543" s="413"/>
      <c r="NUI543" s="413"/>
      <c r="NUJ543" s="413"/>
      <c r="NUK543" s="413"/>
      <c r="NUL543" s="412"/>
      <c r="NUM543" s="412"/>
      <c r="NUN543" s="412"/>
      <c r="NUO543" s="412"/>
      <c r="NUP543" s="412"/>
      <c r="NUQ543" s="412"/>
      <c r="NUR543" s="412"/>
      <c r="NUS543" s="412"/>
      <c r="NUT543" s="412"/>
      <c r="NUU543" s="412"/>
      <c r="NUV543" s="412"/>
      <c r="NUW543" s="412"/>
      <c r="NUX543" s="412"/>
      <c r="NUY543" s="412"/>
      <c r="NUZ543" s="412"/>
      <c r="NVA543" s="412"/>
      <c r="NVB543" s="412"/>
      <c r="NVC543" s="412"/>
      <c r="NVD543" s="412"/>
      <c r="NVE543" s="412"/>
      <c r="NVF543" s="412"/>
      <c r="NVG543" s="412"/>
      <c r="NVH543" s="412"/>
      <c r="NVI543" s="412"/>
      <c r="NVJ543" s="412"/>
      <c r="NVK543" s="412"/>
      <c r="NVL543" s="412"/>
      <c r="NVM543" s="412"/>
      <c r="NVN543" s="412"/>
      <c r="NVO543" s="412"/>
      <c r="NVP543" s="412"/>
      <c r="NVQ543" s="412"/>
      <c r="NVR543" s="412"/>
      <c r="NVS543" s="412"/>
      <c r="NVT543" s="412"/>
      <c r="NVU543" s="412"/>
      <c r="NVV543" s="412"/>
      <c r="NVW543" s="412"/>
      <c r="NVX543" s="412"/>
      <c r="NVY543" s="412"/>
      <c r="NVZ543" s="412"/>
      <c r="NWA543" s="412"/>
      <c r="NWB543" s="412"/>
      <c r="NWC543" s="412"/>
      <c r="NWD543" s="413"/>
      <c r="NWE543" s="413"/>
      <c r="NWF543" s="413"/>
      <c r="NWG543" s="413"/>
      <c r="NWH543" s="413"/>
      <c r="NWI543" s="413"/>
      <c r="NWJ543" s="413"/>
      <c r="NWK543" s="413"/>
      <c r="NWL543" s="413"/>
      <c r="NWM543" s="413"/>
      <c r="NWN543" s="413"/>
      <c r="NWO543" s="413"/>
      <c r="NWP543" s="413"/>
      <c r="NWQ543" s="413"/>
      <c r="NWR543" s="413"/>
      <c r="NWS543" s="413"/>
      <c r="NWT543" s="413"/>
      <c r="NWU543" s="413"/>
      <c r="NWV543" s="413"/>
      <c r="NWW543" s="413"/>
      <c r="NWX543" s="413"/>
      <c r="NWY543" s="413"/>
      <c r="NWZ543" s="413"/>
      <c r="NXA543" s="413"/>
      <c r="NXB543" s="414"/>
      <c r="NXC543" s="414"/>
      <c r="NXD543" s="414"/>
      <c r="NXE543" s="414"/>
      <c r="NXF543" s="414"/>
      <c r="NXG543" s="413"/>
      <c r="NXH543" s="413"/>
      <c r="NXI543" s="414"/>
      <c r="NXJ543" s="414"/>
      <c r="NXK543" s="413"/>
      <c r="NXL543" s="413"/>
      <c r="NXM543" s="414"/>
      <c r="NXN543" s="414"/>
      <c r="NXO543" s="413"/>
      <c r="NXP543" s="413"/>
      <c r="NXQ543" s="413"/>
      <c r="NXR543" s="413"/>
      <c r="NXS543" s="413"/>
      <c r="NXT543" s="413"/>
      <c r="NXU543" s="413"/>
      <c r="NXV543" s="414"/>
      <c r="NXW543" s="414"/>
      <c r="NXX543" s="413"/>
      <c r="NXY543" s="413"/>
      <c r="NXZ543" s="414"/>
      <c r="NYA543" s="414"/>
      <c r="NYB543" s="413"/>
      <c r="NYC543" s="413"/>
      <c r="NYD543" s="413"/>
      <c r="NYE543" s="413"/>
      <c r="NYF543" s="413"/>
      <c r="NYG543" s="407"/>
      <c r="NYH543" s="439"/>
      <c r="NYI543" s="413"/>
      <c r="NYJ543" s="413"/>
      <c r="NYK543" s="413"/>
      <c r="NYL543" s="413"/>
      <c r="NYM543" s="413"/>
      <c r="NYN543" s="413"/>
      <c r="NYO543" s="413"/>
      <c r="NYP543" s="412"/>
      <c r="NYQ543" s="412"/>
      <c r="NYR543" s="412"/>
      <c r="NYS543" s="412"/>
      <c r="NYT543" s="412"/>
      <c r="NYU543" s="412"/>
      <c r="NYV543" s="412"/>
      <c r="NYW543" s="412"/>
      <c r="NYX543" s="412"/>
      <c r="NYY543" s="412"/>
      <c r="NYZ543" s="412"/>
      <c r="NZA543" s="412"/>
      <c r="NZB543" s="412"/>
      <c r="NZC543" s="412"/>
      <c r="NZD543" s="412"/>
      <c r="NZE543" s="412"/>
      <c r="NZF543" s="412"/>
      <c r="NZG543" s="412"/>
      <c r="NZH543" s="412"/>
      <c r="NZI543" s="412"/>
      <c r="NZJ543" s="412"/>
      <c r="NZK543" s="412"/>
      <c r="NZL543" s="412"/>
      <c r="NZM543" s="412"/>
      <c r="NZN543" s="412"/>
      <c r="NZO543" s="412"/>
      <c r="NZP543" s="412"/>
      <c r="NZQ543" s="412"/>
      <c r="NZR543" s="412"/>
      <c r="NZS543" s="412"/>
      <c r="NZT543" s="412"/>
      <c r="NZU543" s="412"/>
      <c r="NZV543" s="412"/>
      <c r="NZW543" s="412"/>
      <c r="NZX543" s="412"/>
      <c r="NZY543" s="412"/>
      <c r="NZZ543" s="412"/>
      <c r="OAA543" s="412"/>
      <c r="OAB543" s="412"/>
      <c r="OAC543" s="412"/>
      <c r="OAD543" s="412"/>
      <c r="OAE543" s="412"/>
      <c r="OAF543" s="412"/>
      <c r="OAG543" s="412"/>
      <c r="OAH543" s="413"/>
      <c r="OAI543" s="413"/>
      <c r="OAJ543" s="413"/>
      <c r="OAK543" s="413"/>
      <c r="OAL543" s="413"/>
      <c r="OAM543" s="413"/>
      <c r="OAN543" s="413"/>
      <c r="OAO543" s="413"/>
      <c r="OAP543" s="413"/>
      <c r="OAQ543" s="413"/>
      <c r="OAR543" s="413"/>
      <c r="OAS543" s="413"/>
      <c r="OAT543" s="413"/>
      <c r="OAU543" s="413"/>
      <c r="OAV543" s="413"/>
      <c r="OAW543" s="413"/>
      <c r="OAX543" s="413"/>
      <c r="OAY543" s="413"/>
      <c r="OAZ543" s="413"/>
      <c r="OBA543" s="413"/>
      <c r="OBB543" s="413"/>
      <c r="OBC543" s="413"/>
      <c r="OBD543" s="413"/>
      <c r="OBE543" s="413"/>
      <c r="OBF543" s="414"/>
      <c r="OBG543" s="414"/>
      <c r="OBH543" s="414"/>
      <c r="OBI543" s="414"/>
      <c r="OBJ543" s="414"/>
      <c r="OBK543" s="413"/>
      <c r="OBL543" s="413"/>
      <c r="OBM543" s="414"/>
      <c r="OBN543" s="414"/>
      <c r="OBO543" s="413"/>
      <c r="OBP543" s="413"/>
      <c r="OBQ543" s="414"/>
      <c r="OBR543" s="414"/>
      <c r="OBS543" s="413"/>
      <c r="OBT543" s="413"/>
      <c r="OBU543" s="413"/>
      <c r="OBV543" s="413"/>
      <c r="OBW543" s="413"/>
      <c r="OBX543" s="413"/>
      <c r="OBY543" s="413"/>
      <c r="OBZ543" s="414"/>
      <c r="OCA543" s="414"/>
      <c r="OCB543" s="413"/>
      <c r="OCC543" s="413"/>
      <c r="OCD543" s="414"/>
      <c r="OCE543" s="414"/>
      <c r="OCF543" s="413"/>
      <c r="OCG543" s="413"/>
      <c r="OCH543" s="413"/>
      <c r="OCI543" s="413"/>
      <c r="OCJ543" s="413"/>
      <c r="OCK543" s="407"/>
      <c r="OCL543" s="439"/>
      <c r="OCM543" s="413"/>
      <c r="OCN543" s="413"/>
      <c r="OCO543" s="413"/>
      <c r="OCP543" s="413"/>
      <c r="OCQ543" s="413"/>
      <c r="OCR543" s="413"/>
      <c r="OCS543" s="413"/>
      <c r="OCT543" s="412"/>
      <c r="OCU543" s="412"/>
      <c r="OCV543" s="412"/>
      <c r="OCW543" s="412"/>
      <c r="OCX543" s="412"/>
      <c r="OCY543" s="412"/>
      <c r="OCZ543" s="412"/>
      <c r="ODA543" s="412"/>
      <c r="ODB543" s="412"/>
      <c r="ODC543" s="412"/>
      <c r="ODD543" s="412"/>
      <c r="ODE543" s="412"/>
      <c r="ODF543" s="412"/>
      <c r="ODG543" s="412"/>
      <c r="ODH543" s="412"/>
      <c r="ODI543" s="412"/>
      <c r="ODJ543" s="412"/>
      <c r="ODK543" s="412"/>
      <c r="ODL543" s="412"/>
      <c r="ODM543" s="412"/>
      <c r="ODN543" s="412"/>
      <c r="ODO543" s="412"/>
      <c r="ODP543" s="412"/>
      <c r="ODQ543" s="412"/>
      <c r="ODR543" s="412"/>
      <c r="ODS543" s="412"/>
      <c r="ODT543" s="412"/>
      <c r="ODU543" s="412"/>
      <c r="ODV543" s="412"/>
      <c r="ODW543" s="412"/>
      <c r="ODX543" s="412"/>
      <c r="ODY543" s="412"/>
      <c r="ODZ543" s="412"/>
      <c r="OEA543" s="412"/>
      <c r="OEB543" s="412"/>
      <c r="OEC543" s="412"/>
      <c r="OED543" s="412"/>
      <c r="OEE543" s="412"/>
      <c r="OEF543" s="412"/>
      <c r="OEG543" s="412"/>
      <c r="OEH543" s="412"/>
      <c r="OEI543" s="412"/>
      <c r="OEJ543" s="412"/>
      <c r="OEK543" s="412"/>
      <c r="OEL543" s="413"/>
      <c r="OEM543" s="413"/>
      <c r="OEN543" s="413"/>
      <c r="OEO543" s="413"/>
      <c r="OEP543" s="413"/>
      <c r="OEQ543" s="413"/>
      <c r="OER543" s="413"/>
      <c r="OES543" s="413"/>
      <c r="OET543" s="413"/>
      <c r="OEU543" s="413"/>
      <c r="OEV543" s="413"/>
      <c r="OEW543" s="413"/>
      <c r="OEX543" s="413"/>
      <c r="OEY543" s="413"/>
      <c r="OEZ543" s="413"/>
      <c r="OFA543" s="413"/>
      <c r="OFB543" s="413"/>
      <c r="OFC543" s="413"/>
      <c r="OFD543" s="413"/>
      <c r="OFE543" s="413"/>
      <c r="OFF543" s="413"/>
      <c r="OFG543" s="413"/>
      <c r="OFH543" s="413"/>
      <c r="OFI543" s="413"/>
      <c r="OFJ543" s="414"/>
      <c r="OFK543" s="414"/>
      <c r="OFL543" s="414"/>
      <c r="OFM543" s="414"/>
      <c r="OFN543" s="414"/>
      <c r="OFO543" s="413"/>
      <c r="OFP543" s="413"/>
      <c r="OFQ543" s="414"/>
      <c r="OFR543" s="414"/>
      <c r="OFS543" s="413"/>
      <c r="OFT543" s="413"/>
      <c r="OFU543" s="414"/>
      <c r="OFV543" s="414"/>
      <c r="OFW543" s="413"/>
      <c r="OFX543" s="413"/>
      <c r="OFY543" s="413"/>
      <c r="OFZ543" s="413"/>
      <c r="OGA543" s="413"/>
      <c r="OGB543" s="413"/>
      <c r="OGC543" s="413"/>
      <c r="OGD543" s="414"/>
      <c r="OGE543" s="414"/>
      <c r="OGF543" s="413"/>
      <c r="OGG543" s="413"/>
      <c r="OGH543" s="414"/>
      <c r="OGI543" s="414"/>
      <c r="OGJ543" s="413"/>
      <c r="OGK543" s="413"/>
      <c r="OGL543" s="413"/>
      <c r="OGM543" s="413"/>
      <c r="OGN543" s="413"/>
      <c r="OGO543" s="407"/>
      <c r="OGP543" s="439"/>
      <c r="OGQ543" s="413"/>
      <c r="OGR543" s="413"/>
      <c r="OGS543" s="413"/>
      <c r="OGT543" s="413"/>
      <c r="OGU543" s="413"/>
      <c r="OGV543" s="413"/>
      <c r="OGW543" s="413"/>
      <c r="OGX543" s="412"/>
      <c r="OGY543" s="412"/>
      <c r="OGZ543" s="412"/>
      <c r="OHA543" s="412"/>
      <c r="OHB543" s="412"/>
      <c r="OHC543" s="412"/>
      <c r="OHD543" s="412"/>
      <c r="OHE543" s="412"/>
      <c r="OHF543" s="412"/>
      <c r="OHG543" s="412"/>
      <c r="OHH543" s="412"/>
      <c r="OHI543" s="412"/>
      <c r="OHJ543" s="412"/>
      <c r="OHK543" s="412"/>
      <c r="OHL543" s="412"/>
      <c r="OHM543" s="412"/>
      <c r="OHN543" s="412"/>
      <c r="OHO543" s="412"/>
      <c r="OHP543" s="412"/>
      <c r="OHQ543" s="412"/>
      <c r="OHR543" s="412"/>
      <c r="OHS543" s="412"/>
      <c r="OHT543" s="412"/>
      <c r="OHU543" s="412"/>
      <c r="OHV543" s="412"/>
      <c r="OHW543" s="412"/>
      <c r="OHX543" s="412"/>
      <c r="OHY543" s="412"/>
      <c r="OHZ543" s="412"/>
      <c r="OIA543" s="412"/>
      <c r="OIB543" s="412"/>
      <c r="OIC543" s="412"/>
      <c r="OID543" s="412"/>
      <c r="OIE543" s="412"/>
      <c r="OIF543" s="412"/>
      <c r="OIG543" s="412"/>
      <c r="OIH543" s="412"/>
      <c r="OII543" s="412"/>
      <c r="OIJ543" s="412"/>
      <c r="OIK543" s="412"/>
      <c r="OIL543" s="412"/>
      <c r="OIM543" s="412"/>
      <c r="OIN543" s="412"/>
      <c r="OIO543" s="412"/>
      <c r="OIP543" s="413"/>
      <c r="OIQ543" s="413"/>
      <c r="OIR543" s="413"/>
      <c r="OIS543" s="413"/>
      <c r="OIT543" s="413"/>
      <c r="OIU543" s="413"/>
      <c r="OIV543" s="413"/>
      <c r="OIW543" s="413"/>
      <c r="OIX543" s="413"/>
      <c r="OIY543" s="413"/>
      <c r="OIZ543" s="413"/>
      <c r="OJA543" s="413"/>
      <c r="OJB543" s="413"/>
      <c r="OJC543" s="413"/>
      <c r="OJD543" s="413"/>
      <c r="OJE543" s="413"/>
      <c r="OJF543" s="413"/>
      <c r="OJG543" s="413"/>
      <c r="OJH543" s="413"/>
      <c r="OJI543" s="413"/>
      <c r="OJJ543" s="413"/>
      <c r="OJK543" s="413"/>
      <c r="OJL543" s="413"/>
      <c r="OJM543" s="413"/>
      <c r="OJN543" s="414"/>
      <c r="OJO543" s="414"/>
      <c r="OJP543" s="414"/>
      <c r="OJQ543" s="414"/>
      <c r="OJR543" s="414"/>
      <c r="OJS543" s="413"/>
      <c r="OJT543" s="413"/>
      <c r="OJU543" s="414"/>
      <c r="OJV543" s="414"/>
      <c r="OJW543" s="413"/>
      <c r="OJX543" s="413"/>
      <c r="OJY543" s="414"/>
      <c r="OJZ543" s="414"/>
      <c r="OKA543" s="413"/>
      <c r="OKB543" s="413"/>
      <c r="OKC543" s="413"/>
      <c r="OKD543" s="413"/>
      <c r="OKE543" s="413"/>
      <c r="OKF543" s="413"/>
      <c r="OKG543" s="413"/>
      <c r="OKH543" s="414"/>
      <c r="OKI543" s="414"/>
      <c r="OKJ543" s="413"/>
      <c r="OKK543" s="413"/>
      <c r="OKL543" s="414"/>
      <c r="OKM543" s="414"/>
      <c r="OKN543" s="413"/>
      <c r="OKO543" s="413"/>
      <c r="OKP543" s="413"/>
      <c r="OKQ543" s="413"/>
      <c r="OKR543" s="413"/>
      <c r="OKS543" s="407"/>
      <c r="OKT543" s="439"/>
      <c r="OKU543" s="413"/>
      <c r="OKV543" s="413"/>
      <c r="OKW543" s="413"/>
      <c r="OKX543" s="413"/>
      <c r="OKY543" s="413"/>
      <c r="OKZ543" s="413"/>
      <c r="OLA543" s="413"/>
      <c r="OLB543" s="412"/>
      <c r="OLC543" s="412"/>
      <c r="OLD543" s="412"/>
      <c r="OLE543" s="412"/>
      <c r="OLF543" s="412"/>
      <c r="OLG543" s="412"/>
      <c r="OLH543" s="412"/>
      <c r="OLI543" s="412"/>
      <c r="OLJ543" s="412"/>
      <c r="OLK543" s="412"/>
      <c r="OLL543" s="412"/>
      <c r="OLM543" s="412"/>
      <c r="OLN543" s="412"/>
      <c r="OLO543" s="412"/>
      <c r="OLP543" s="412"/>
      <c r="OLQ543" s="412"/>
      <c r="OLR543" s="412"/>
      <c r="OLS543" s="412"/>
      <c r="OLT543" s="412"/>
      <c r="OLU543" s="412"/>
      <c r="OLV543" s="412"/>
      <c r="OLW543" s="412"/>
      <c r="OLX543" s="412"/>
      <c r="OLY543" s="412"/>
      <c r="OLZ543" s="412"/>
      <c r="OMA543" s="412"/>
      <c r="OMB543" s="412"/>
      <c r="OMC543" s="412"/>
      <c r="OMD543" s="412"/>
      <c r="OME543" s="412"/>
      <c r="OMF543" s="412"/>
      <c r="OMG543" s="412"/>
      <c r="OMH543" s="412"/>
      <c r="OMI543" s="412"/>
      <c r="OMJ543" s="412"/>
      <c r="OMK543" s="412"/>
      <c r="OML543" s="412"/>
      <c r="OMM543" s="412"/>
      <c r="OMN543" s="412"/>
      <c r="OMO543" s="412"/>
      <c r="OMP543" s="412"/>
      <c r="OMQ543" s="412"/>
      <c r="OMR543" s="412"/>
      <c r="OMS543" s="412"/>
      <c r="OMT543" s="413"/>
      <c r="OMU543" s="413"/>
      <c r="OMV543" s="413"/>
      <c r="OMW543" s="413"/>
      <c r="OMX543" s="413"/>
      <c r="OMY543" s="413"/>
      <c r="OMZ543" s="413"/>
      <c r="ONA543" s="413"/>
      <c r="ONB543" s="413"/>
      <c r="ONC543" s="413"/>
      <c r="OND543" s="413"/>
      <c r="ONE543" s="413"/>
      <c r="ONF543" s="413"/>
      <c r="ONG543" s="413"/>
      <c r="ONH543" s="413"/>
      <c r="ONI543" s="413"/>
      <c r="ONJ543" s="413"/>
      <c r="ONK543" s="413"/>
      <c r="ONL543" s="413"/>
      <c r="ONM543" s="413"/>
      <c r="ONN543" s="413"/>
      <c r="ONO543" s="413"/>
      <c r="ONP543" s="413"/>
      <c r="ONQ543" s="413"/>
      <c r="ONR543" s="414"/>
      <c r="ONS543" s="414"/>
      <c r="ONT543" s="414"/>
      <c r="ONU543" s="414"/>
      <c r="ONV543" s="414"/>
      <c r="ONW543" s="413"/>
      <c r="ONX543" s="413"/>
      <c r="ONY543" s="414"/>
      <c r="ONZ543" s="414"/>
      <c r="OOA543" s="413"/>
      <c r="OOB543" s="413"/>
      <c r="OOC543" s="414"/>
      <c r="OOD543" s="414"/>
      <c r="OOE543" s="413"/>
      <c r="OOF543" s="413"/>
      <c r="OOG543" s="413"/>
      <c r="OOH543" s="413"/>
      <c r="OOI543" s="413"/>
      <c r="OOJ543" s="413"/>
      <c r="OOK543" s="413"/>
      <c r="OOL543" s="414"/>
      <c r="OOM543" s="414"/>
      <c r="OON543" s="413"/>
      <c r="OOO543" s="413"/>
      <c r="OOP543" s="414"/>
      <c r="OOQ543" s="414"/>
      <c r="OOR543" s="413"/>
      <c r="OOS543" s="413"/>
      <c r="OOT543" s="413"/>
      <c r="OOU543" s="413"/>
      <c r="OOV543" s="413"/>
      <c r="OOW543" s="407"/>
      <c r="OOX543" s="439"/>
      <c r="OOY543" s="413"/>
      <c r="OOZ543" s="413"/>
      <c r="OPA543" s="413"/>
      <c r="OPB543" s="413"/>
      <c r="OPC543" s="413"/>
      <c r="OPD543" s="413"/>
      <c r="OPE543" s="413"/>
      <c r="OPF543" s="412"/>
      <c r="OPG543" s="412"/>
      <c r="OPH543" s="412"/>
      <c r="OPI543" s="412"/>
      <c r="OPJ543" s="412"/>
      <c r="OPK543" s="412"/>
      <c r="OPL543" s="412"/>
      <c r="OPM543" s="412"/>
      <c r="OPN543" s="412"/>
      <c r="OPO543" s="412"/>
      <c r="OPP543" s="412"/>
      <c r="OPQ543" s="412"/>
      <c r="OPR543" s="412"/>
      <c r="OPS543" s="412"/>
      <c r="OPT543" s="412"/>
      <c r="OPU543" s="412"/>
      <c r="OPV543" s="412"/>
      <c r="OPW543" s="412"/>
      <c r="OPX543" s="412"/>
      <c r="OPY543" s="412"/>
      <c r="OPZ543" s="412"/>
      <c r="OQA543" s="412"/>
      <c r="OQB543" s="412"/>
      <c r="OQC543" s="412"/>
      <c r="OQD543" s="412"/>
      <c r="OQE543" s="412"/>
      <c r="OQF543" s="412"/>
      <c r="OQG543" s="412"/>
      <c r="OQH543" s="412"/>
      <c r="OQI543" s="412"/>
      <c r="OQJ543" s="412"/>
      <c r="OQK543" s="412"/>
      <c r="OQL543" s="412"/>
      <c r="OQM543" s="412"/>
      <c r="OQN543" s="412"/>
      <c r="OQO543" s="412"/>
      <c r="OQP543" s="412"/>
      <c r="OQQ543" s="412"/>
      <c r="OQR543" s="412"/>
      <c r="OQS543" s="412"/>
      <c r="OQT543" s="412"/>
      <c r="OQU543" s="412"/>
      <c r="OQV543" s="412"/>
      <c r="OQW543" s="412"/>
      <c r="OQX543" s="413"/>
      <c r="OQY543" s="413"/>
      <c r="OQZ543" s="413"/>
      <c r="ORA543" s="413"/>
      <c r="ORB543" s="413"/>
      <c r="ORC543" s="413"/>
      <c r="ORD543" s="413"/>
      <c r="ORE543" s="413"/>
      <c r="ORF543" s="413"/>
      <c r="ORG543" s="413"/>
      <c r="ORH543" s="413"/>
      <c r="ORI543" s="413"/>
      <c r="ORJ543" s="413"/>
      <c r="ORK543" s="413"/>
      <c r="ORL543" s="413"/>
      <c r="ORM543" s="413"/>
      <c r="ORN543" s="413"/>
      <c r="ORO543" s="413"/>
      <c r="ORP543" s="413"/>
      <c r="ORQ543" s="413"/>
      <c r="ORR543" s="413"/>
      <c r="ORS543" s="413"/>
      <c r="ORT543" s="413"/>
      <c r="ORU543" s="413"/>
      <c r="ORV543" s="414"/>
      <c r="ORW543" s="414"/>
      <c r="ORX543" s="414"/>
      <c r="ORY543" s="414"/>
      <c r="ORZ543" s="414"/>
      <c r="OSA543" s="413"/>
      <c r="OSB543" s="413"/>
      <c r="OSC543" s="414"/>
      <c r="OSD543" s="414"/>
      <c r="OSE543" s="413"/>
      <c r="OSF543" s="413"/>
      <c r="OSG543" s="414"/>
      <c r="OSH543" s="414"/>
      <c r="OSI543" s="413"/>
      <c r="OSJ543" s="413"/>
      <c r="OSK543" s="413"/>
      <c r="OSL543" s="413"/>
      <c r="OSM543" s="413"/>
      <c r="OSN543" s="413"/>
      <c r="OSO543" s="413"/>
      <c r="OSP543" s="414"/>
      <c r="OSQ543" s="414"/>
      <c r="OSR543" s="413"/>
      <c r="OSS543" s="413"/>
      <c r="OST543" s="414"/>
      <c r="OSU543" s="414"/>
      <c r="OSV543" s="413"/>
      <c r="OSW543" s="413"/>
      <c r="OSX543" s="413"/>
      <c r="OSY543" s="413"/>
      <c r="OSZ543" s="413"/>
      <c r="OTA543" s="407"/>
      <c r="OTB543" s="439"/>
      <c r="OTC543" s="413"/>
      <c r="OTD543" s="413"/>
      <c r="OTE543" s="413"/>
      <c r="OTF543" s="413"/>
      <c r="OTG543" s="413"/>
      <c r="OTH543" s="413"/>
      <c r="OTI543" s="413"/>
      <c r="OTJ543" s="412"/>
      <c r="OTK543" s="412"/>
      <c r="OTL543" s="412"/>
      <c r="OTM543" s="412"/>
      <c r="OTN543" s="412"/>
      <c r="OTO543" s="412"/>
      <c r="OTP543" s="412"/>
      <c r="OTQ543" s="412"/>
      <c r="OTR543" s="412"/>
      <c r="OTS543" s="412"/>
      <c r="OTT543" s="412"/>
      <c r="OTU543" s="412"/>
      <c r="OTV543" s="412"/>
      <c r="OTW543" s="412"/>
      <c r="OTX543" s="412"/>
      <c r="OTY543" s="412"/>
      <c r="OTZ543" s="412"/>
      <c r="OUA543" s="412"/>
      <c r="OUB543" s="412"/>
      <c r="OUC543" s="412"/>
      <c r="OUD543" s="412"/>
      <c r="OUE543" s="412"/>
      <c r="OUF543" s="412"/>
      <c r="OUG543" s="412"/>
      <c r="OUH543" s="412"/>
      <c r="OUI543" s="412"/>
      <c r="OUJ543" s="412"/>
      <c r="OUK543" s="412"/>
      <c r="OUL543" s="412"/>
      <c r="OUM543" s="412"/>
      <c r="OUN543" s="412"/>
      <c r="OUO543" s="412"/>
      <c r="OUP543" s="412"/>
      <c r="OUQ543" s="412"/>
      <c r="OUR543" s="412"/>
      <c r="OUS543" s="412"/>
      <c r="OUT543" s="412"/>
      <c r="OUU543" s="412"/>
      <c r="OUV543" s="412"/>
      <c r="OUW543" s="412"/>
      <c r="OUX543" s="412"/>
      <c r="OUY543" s="412"/>
      <c r="OUZ543" s="412"/>
      <c r="OVA543" s="412"/>
      <c r="OVB543" s="413"/>
      <c r="OVC543" s="413"/>
      <c r="OVD543" s="413"/>
      <c r="OVE543" s="413"/>
      <c r="OVF543" s="413"/>
      <c r="OVG543" s="413"/>
      <c r="OVH543" s="413"/>
      <c r="OVI543" s="413"/>
      <c r="OVJ543" s="413"/>
      <c r="OVK543" s="413"/>
      <c r="OVL543" s="413"/>
      <c r="OVM543" s="413"/>
      <c r="OVN543" s="413"/>
      <c r="OVO543" s="413"/>
      <c r="OVP543" s="413"/>
      <c r="OVQ543" s="413"/>
      <c r="OVR543" s="413"/>
      <c r="OVS543" s="413"/>
      <c r="OVT543" s="413"/>
      <c r="OVU543" s="413"/>
      <c r="OVV543" s="413"/>
      <c r="OVW543" s="413"/>
      <c r="OVX543" s="413"/>
      <c r="OVY543" s="413"/>
      <c r="OVZ543" s="414"/>
      <c r="OWA543" s="414"/>
      <c r="OWB543" s="414"/>
      <c r="OWC543" s="414"/>
      <c r="OWD543" s="414"/>
      <c r="OWE543" s="413"/>
      <c r="OWF543" s="413"/>
      <c r="OWG543" s="414"/>
      <c r="OWH543" s="414"/>
      <c r="OWI543" s="413"/>
      <c r="OWJ543" s="413"/>
      <c r="OWK543" s="414"/>
      <c r="OWL543" s="414"/>
      <c r="OWM543" s="413"/>
      <c r="OWN543" s="413"/>
      <c r="OWO543" s="413"/>
      <c r="OWP543" s="413"/>
      <c r="OWQ543" s="413"/>
      <c r="OWR543" s="413"/>
      <c r="OWS543" s="413"/>
      <c r="OWT543" s="414"/>
      <c r="OWU543" s="414"/>
      <c r="OWV543" s="413"/>
      <c r="OWW543" s="413"/>
      <c r="OWX543" s="414"/>
      <c r="OWY543" s="414"/>
      <c r="OWZ543" s="413"/>
      <c r="OXA543" s="413"/>
      <c r="OXB543" s="413"/>
      <c r="OXC543" s="413"/>
      <c r="OXD543" s="413"/>
      <c r="OXE543" s="407"/>
      <c r="OXF543" s="439"/>
      <c r="OXG543" s="413"/>
      <c r="OXH543" s="413"/>
      <c r="OXI543" s="413"/>
      <c r="OXJ543" s="413"/>
      <c r="OXK543" s="413"/>
      <c r="OXL543" s="413"/>
      <c r="OXM543" s="413"/>
      <c r="OXN543" s="412"/>
      <c r="OXO543" s="412"/>
      <c r="OXP543" s="412"/>
      <c r="OXQ543" s="412"/>
      <c r="OXR543" s="412"/>
      <c r="OXS543" s="412"/>
      <c r="OXT543" s="412"/>
      <c r="OXU543" s="412"/>
      <c r="OXV543" s="412"/>
      <c r="OXW543" s="412"/>
      <c r="OXX543" s="412"/>
      <c r="OXY543" s="412"/>
      <c r="OXZ543" s="412"/>
      <c r="OYA543" s="412"/>
      <c r="OYB543" s="412"/>
      <c r="OYC543" s="412"/>
      <c r="OYD543" s="412"/>
      <c r="OYE543" s="412"/>
      <c r="OYF543" s="412"/>
      <c r="OYG543" s="412"/>
      <c r="OYH543" s="412"/>
      <c r="OYI543" s="412"/>
      <c r="OYJ543" s="412"/>
      <c r="OYK543" s="412"/>
      <c r="OYL543" s="412"/>
      <c r="OYM543" s="412"/>
      <c r="OYN543" s="412"/>
      <c r="OYO543" s="412"/>
      <c r="OYP543" s="412"/>
      <c r="OYQ543" s="412"/>
      <c r="OYR543" s="412"/>
      <c r="OYS543" s="412"/>
      <c r="OYT543" s="412"/>
      <c r="OYU543" s="412"/>
      <c r="OYV543" s="412"/>
      <c r="OYW543" s="412"/>
      <c r="OYX543" s="412"/>
      <c r="OYY543" s="412"/>
      <c r="OYZ543" s="412"/>
      <c r="OZA543" s="412"/>
      <c r="OZB543" s="412"/>
      <c r="OZC543" s="412"/>
      <c r="OZD543" s="412"/>
      <c r="OZE543" s="412"/>
      <c r="OZF543" s="413"/>
      <c r="OZG543" s="413"/>
      <c r="OZH543" s="413"/>
      <c r="OZI543" s="413"/>
      <c r="OZJ543" s="413"/>
      <c r="OZK543" s="413"/>
      <c r="OZL543" s="413"/>
      <c r="OZM543" s="413"/>
      <c r="OZN543" s="413"/>
      <c r="OZO543" s="413"/>
      <c r="OZP543" s="413"/>
      <c r="OZQ543" s="413"/>
      <c r="OZR543" s="413"/>
      <c r="OZS543" s="413"/>
      <c r="OZT543" s="413"/>
      <c r="OZU543" s="413"/>
      <c r="OZV543" s="413"/>
      <c r="OZW543" s="413"/>
      <c r="OZX543" s="413"/>
      <c r="OZY543" s="413"/>
      <c r="OZZ543" s="413"/>
      <c r="PAA543" s="413"/>
      <c r="PAB543" s="413"/>
      <c r="PAC543" s="413"/>
      <c r="PAD543" s="414"/>
      <c r="PAE543" s="414"/>
      <c r="PAF543" s="414"/>
      <c r="PAG543" s="414"/>
      <c r="PAH543" s="414"/>
      <c r="PAI543" s="413"/>
      <c r="PAJ543" s="413"/>
      <c r="PAK543" s="414"/>
      <c r="PAL543" s="414"/>
      <c r="PAM543" s="413"/>
      <c r="PAN543" s="413"/>
      <c r="PAO543" s="414"/>
      <c r="PAP543" s="414"/>
      <c r="PAQ543" s="413"/>
      <c r="PAR543" s="413"/>
      <c r="PAS543" s="413"/>
      <c r="PAT543" s="413"/>
      <c r="PAU543" s="413"/>
      <c r="PAV543" s="413"/>
      <c r="PAW543" s="413"/>
      <c r="PAX543" s="414"/>
      <c r="PAY543" s="414"/>
      <c r="PAZ543" s="413"/>
      <c r="PBA543" s="413"/>
      <c r="PBB543" s="414"/>
      <c r="PBC543" s="414"/>
      <c r="PBD543" s="413"/>
      <c r="PBE543" s="413"/>
      <c r="PBF543" s="413"/>
      <c r="PBG543" s="413"/>
      <c r="PBH543" s="413"/>
      <c r="PBI543" s="407"/>
      <c r="PBJ543" s="439"/>
      <c r="PBK543" s="413"/>
      <c r="PBL543" s="413"/>
      <c r="PBM543" s="413"/>
      <c r="PBN543" s="413"/>
      <c r="PBO543" s="413"/>
      <c r="PBP543" s="413"/>
      <c r="PBQ543" s="413"/>
      <c r="PBR543" s="412"/>
      <c r="PBS543" s="412"/>
      <c r="PBT543" s="412"/>
      <c r="PBU543" s="412"/>
      <c r="PBV543" s="412"/>
      <c r="PBW543" s="412"/>
      <c r="PBX543" s="412"/>
      <c r="PBY543" s="412"/>
      <c r="PBZ543" s="412"/>
      <c r="PCA543" s="412"/>
      <c r="PCB543" s="412"/>
      <c r="PCC543" s="412"/>
      <c r="PCD543" s="412"/>
      <c r="PCE543" s="412"/>
      <c r="PCF543" s="412"/>
      <c r="PCG543" s="412"/>
      <c r="PCH543" s="412"/>
      <c r="PCI543" s="412"/>
      <c r="PCJ543" s="412"/>
      <c r="PCK543" s="412"/>
      <c r="PCL543" s="412"/>
      <c r="PCM543" s="412"/>
      <c r="PCN543" s="412"/>
      <c r="PCO543" s="412"/>
      <c r="PCP543" s="412"/>
      <c r="PCQ543" s="412"/>
      <c r="PCR543" s="412"/>
      <c r="PCS543" s="412"/>
      <c r="PCT543" s="412"/>
      <c r="PCU543" s="412"/>
      <c r="PCV543" s="412"/>
      <c r="PCW543" s="412"/>
      <c r="PCX543" s="412"/>
      <c r="PCY543" s="412"/>
      <c r="PCZ543" s="412"/>
      <c r="PDA543" s="412"/>
      <c r="PDB543" s="412"/>
      <c r="PDC543" s="412"/>
      <c r="PDD543" s="412"/>
      <c r="PDE543" s="412"/>
      <c r="PDF543" s="412"/>
      <c r="PDG543" s="412"/>
      <c r="PDH543" s="412"/>
      <c r="PDI543" s="412"/>
      <c r="PDJ543" s="413"/>
      <c r="PDK543" s="413"/>
      <c r="PDL543" s="413"/>
      <c r="PDM543" s="413"/>
      <c r="PDN543" s="413"/>
      <c r="PDO543" s="413"/>
      <c r="PDP543" s="413"/>
      <c r="PDQ543" s="413"/>
      <c r="PDR543" s="413"/>
      <c r="PDS543" s="413"/>
      <c r="PDT543" s="413"/>
      <c r="PDU543" s="413"/>
      <c r="PDV543" s="413"/>
      <c r="PDW543" s="413"/>
      <c r="PDX543" s="413"/>
      <c r="PDY543" s="413"/>
      <c r="PDZ543" s="413"/>
      <c r="PEA543" s="413"/>
      <c r="PEB543" s="413"/>
      <c r="PEC543" s="413"/>
      <c r="PED543" s="413"/>
      <c r="PEE543" s="413"/>
      <c r="PEF543" s="413"/>
      <c r="PEG543" s="413"/>
      <c r="PEH543" s="414"/>
      <c r="PEI543" s="414"/>
      <c r="PEJ543" s="414"/>
      <c r="PEK543" s="414"/>
      <c r="PEL543" s="414"/>
      <c r="PEM543" s="413"/>
      <c r="PEN543" s="413"/>
      <c r="PEO543" s="414"/>
      <c r="PEP543" s="414"/>
      <c r="PEQ543" s="413"/>
      <c r="PER543" s="413"/>
      <c r="PES543" s="414"/>
      <c r="PET543" s="414"/>
      <c r="PEU543" s="413"/>
      <c r="PEV543" s="413"/>
      <c r="PEW543" s="413"/>
      <c r="PEX543" s="413"/>
      <c r="PEY543" s="413"/>
      <c r="PEZ543" s="413"/>
      <c r="PFA543" s="413"/>
      <c r="PFB543" s="414"/>
      <c r="PFC543" s="414"/>
      <c r="PFD543" s="413"/>
      <c r="PFE543" s="413"/>
      <c r="PFF543" s="414"/>
      <c r="PFG543" s="414"/>
      <c r="PFH543" s="413"/>
      <c r="PFI543" s="413"/>
      <c r="PFJ543" s="413"/>
      <c r="PFK543" s="413"/>
      <c r="PFL543" s="413"/>
      <c r="PFM543" s="407"/>
      <c r="PFN543" s="439"/>
      <c r="PFO543" s="413"/>
      <c r="PFP543" s="413"/>
      <c r="PFQ543" s="413"/>
      <c r="PFR543" s="413"/>
      <c r="PFS543" s="413"/>
      <c r="PFT543" s="413"/>
      <c r="PFU543" s="413"/>
      <c r="PFV543" s="412"/>
      <c r="PFW543" s="412"/>
      <c r="PFX543" s="412"/>
      <c r="PFY543" s="412"/>
      <c r="PFZ543" s="412"/>
      <c r="PGA543" s="412"/>
      <c r="PGB543" s="412"/>
      <c r="PGC543" s="412"/>
      <c r="PGD543" s="412"/>
      <c r="PGE543" s="412"/>
      <c r="PGF543" s="412"/>
      <c r="PGG543" s="412"/>
      <c r="PGH543" s="412"/>
      <c r="PGI543" s="412"/>
      <c r="PGJ543" s="412"/>
      <c r="PGK543" s="412"/>
      <c r="PGL543" s="412"/>
      <c r="PGM543" s="412"/>
      <c r="PGN543" s="412"/>
      <c r="PGO543" s="412"/>
      <c r="PGP543" s="412"/>
      <c r="PGQ543" s="412"/>
      <c r="PGR543" s="412"/>
      <c r="PGS543" s="412"/>
      <c r="PGT543" s="412"/>
      <c r="PGU543" s="412"/>
      <c r="PGV543" s="412"/>
      <c r="PGW543" s="412"/>
      <c r="PGX543" s="412"/>
      <c r="PGY543" s="412"/>
      <c r="PGZ543" s="412"/>
      <c r="PHA543" s="412"/>
      <c r="PHB543" s="412"/>
      <c r="PHC543" s="412"/>
      <c r="PHD543" s="412"/>
      <c r="PHE543" s="412"/>
      <c r="PHF543" s="412"/>
      <c r="PHG543" s="412"/>
      <c r="PHH543" s="412"/>
      <c r="PHI543" s="412"/>
      <c r="PHJ543" s="412"/>
      <c r="PHK543" s="412"/>
      <c r="PHL543" s="412"/>
      <c r="PHM543" s="412"/>
      <c r="PHN543" s="413"/>
      <c r="PHO543" s="413"/>
      <c r="PHP543" s="413"/>
      <c r="PHQ543" s="413"/>
      <c r="PHR543" s="413"/>
      <c r="PHS543" s="413"/>
      <c r="PHT543" s="413"/>
      <c r="PHU543" s="413"/>
      <c r="PHV543" s="413"/>
      <c r="PHW543" s="413"/>
      <c r="PHX543" s="413"/>
      <c r="PHY543" s="413"/>
      <c r="PHZ543" s="413"/>
      <c r="PIA543" s="413"/>
      <c r="PIB543" s="413"/>
      <c r="PIC543" s="413"/>
      <c r="PID543" s="413"/>
      <c r="PIE543" s="413"/>
      <c r="PIF543" s="413"/>
      <c r="PIG543" s="413"/>
      <c r="PIH543" s="413"/>
      <c r="PII543" s="413"/>
      <c r="PIJ543" s="413"/>
      <c r="PIK543" s="413"/>
      <c r="PIL543" s="414"/>
      <c r="PIM543" s="414"/>
      <c r="PIN543" s="414"/>
      <c r="PIO543" s="414"/>
      <c r="PIP543" s="414"/>
      <c r="PIQ543" s="413"/>
      <c r="PIR543" s="413"/>
      <c r="PIS543" s="414"/>
      <c r="PIT543" s="414"/>
      <c r="PIU543" s="413"/>
      <c r="PIV543" s="413"/>
      <c r="PIW543" s="414"/>
      <c r="PIX543" s="414"/>
      <c r="PIY543" s="413"/>
      <c r="PIZ543" s="413"/>
      <c r="PJA543" s="413"/>
      <c r="PJB543" s="413"/>
      <c r="PJC543" s="413"/>
      <c r="PJD543" s="413"/>
      <c r="PJE543" s="413"/>
      <c r="PJF543" s="414"/>
      <c r="PJG543" s="414"/>
      <c r="PJH543" s="413"/>
      <c r="PJI543" s="413"/>
      <c r="PJJ543" s="414"/>
      <c r="PJK543" s="414"/>
      <c r="PJL543" s="413"/>
      <c r="PJM543" s="413"/>
      <c r="PJN543" s="413"/>
      <c r="PJO543" s="413"/>
      <c r="PJP543" s="413"/>
      <c r="PJQ543" s="407"/>
      <c r="PJR543" s="439"/>
      <c r="PJS543" s="413"/>
      <c r="PJT543" s="413"/>
      <c r="PJU543" s="413"/>
      <c r="PJV543" s="413"/>
      <c r="PJW543" s="413"/>
      <c r="PJX543" s="413"/>
      <c r="PJY543" s="413"/>
      <c r="PJZ543" s="412"/>
      <c r="PKA543" s="412"/>
      <c r="PKB543" s="412"/>
      <c r="PKC543" s="412"/>
      <c r="PKD543" s="412"/>
      <c r="PKE543" s="412"/>
      <c r="PKF543" s="412"/>
      <c r="PKG543" s="412"/>
      <c r="PKH543" s="412"/>
      <c r="PKI543" s="412"/>
      <c r="PKJ543" s="412"/>
      <c r="PKK543" s="412"/>
      <c r="PKL543" s="412"/>
      <c r="PKM543" s="412"/>
      <c r="PKN543" s="412"/>
      <c r="PKO543" s="412"/>
      <c r="PKP543" s="412"/>
      <c r="PKQ543" s="412"/>
      <c r="PKR543" s="412"/>
      <c r="PKS543" s="412"/>
      <c r="PKT543" s="412"/>
      <c r="PKU543" s="412"/>
      <c r="PKV543" s="412"/>
      <c r="PKW543" s="412"/>
      <c r="PKX543" s="412"/>
      <c r="PKY543" s="412"/>
      <c r="PKZ543" s="412"/>
      <c r="PLA543" s="412"/>
      <c r="PLB543" s="412"/>
      <c r="PLC543" s="412"/>
      <c r="PLD543" s="412"/>
      <c r="PLE543" s="412"/>
      <c r="PLF543" s="412"/>
      <c r="PLG543" s="412"/>
      <c r="PLH543" s="412"/>
      <c r="PLI543" s="412"/>
      <c r="PLJ543" s="412"/>
      <c r="PLK543" s="412"/>
      <c r="PLL543" s="412"/>
      <c r="PLM543" s="412"/>
      <c r="PLN543" s="412"/>
      <c r="PLO543" s="412"/>
      <c r="PLP543" s="412"/>
      <c r="PLQ543" s="412"/>
      <c r="PLR543" s="413"/>
      <c r="PLS543" s="413"/>
      <c r="PLT543" s="413"/>
      <c r="PLU543" s="413"/>
      <c r="PLV543" s="413"/>
      <c r="PLW543" s="413"/>
      <c r="PLX543" s="413"/>
      <c r="PLY543" s="413"/>
      <c r="PLZ543" s="413"/>
      <c r="PMA543" s="413"/>
      <c r="PMB543" s="413"/>
      <c r="PMC543" s="413"/>
      <c r="PMD543" s="413"/>
      <c r="PME543" s="413"/>
      <c r="PMF543" s="413"/>
      <c r="PMG543" s="413"/>
      <c r="PMH543" s="413"/>
      <c r="PMI543" s="413"/>
      <c r="PMJ543" s="413"/>
      <c r="PMK543" s="413"/>
      <c r="PML543" s="413"/>
      <c r="PMM543" s="413"/>
      <c r="PMN543" s="413"/>
      <c r="PMO543" s="413"/>
      <c r="PMP543" s="414"/>
      <c r="PMQ543" s="414"/>
      <c r="PMR543" s="414"/>
      <c r="PMS543" s="414"/>
      <c r="PMT543" s="414"/>
      <c r="PMU543" s="413"/>
      <c r="PMV543" s="413"/>
      <c r="PMW543" s="414"/>
      <c r="PMX543" s="414"/>
      <c r="PMY543" s="413"/>
      <c r="PMZ543" s="413"/>
      <c r="PNA543" s="414"/>
      <c r="PNB543" s="414"/>
      <c r="PNC543" s="413"/>
      <c r="PND543" s="413"/>
      <c r="PNE543" s="413"/>
      <c r="PNF543" s="413"/>
      <c r="PNG543" s="413"/>
      <c r="PNH543" s="413"/>
      <c r="PNI543" s="413"/>
      <c r="PNJ543" s="414"/>
      <c r="PNK543" s="414"/>
      <c r="PNL543" s="413"/>
      <c r="PNM543" s="413"/>
      <c r="PNN543" s="414"/>
      <c r="PNO543" s="414"/>
      <c r="PNP543" s="413"/>
      <c r="PNQ543" s="413"/>
      <c r="PNR543" s="413"/>
      <c r="PNS543" s="413"/>
      <c r="PNT543" s="413"/>
      <c r="PNU543" s="407"/>
      <c r="PNV543" s="439"/>
      <c r="PNW543" s="413"/>
      <c r="PNX543" s="413"/>
      <c r="PNY543" s="413"/>
      <c r="PNZ543" s="413"/>
      <c r="POA543" s="413"/>
      <c r="POB543" s="413"/>
      <c r="POC543" s="413"/>
      <c r="POD543" s="412"/>
      <c r="POE543" s="412"/>
      <c r="POF543" s="412"/>
      <c r="POG543" s="412"/>
      <c r="POH543" s="412"/>
      <c r="POI543" s="412"/>
      <c r="POJ543" s="412"/>
      <c r="POK543" s="412"/>
      <c r="POL543" s="412"/>
      <c r="POM543" s="412"/>
      <c r="PON543" s="412"/>
      <c r="POO543" s="412"/>
      <c r="POP543" s="412"/>
      <c r="POQ543" s="412"/>
      <c r="POR543" s="412"/>
      <c r="POS543" s="412"/>
      <c r="POT543" s="412"/>
      <c r="POU543" s="412"/>
      <c r="POV543" s="412"/>
      <c r="POW543" s="412"/>
      <c r="POX543" s="412"/>
      <c r="POY543" s="412"/>
      <c r="POZ543" s="412"/>
      <c r="PPA543" s="412"/>
      <c r="PPB543" s="412"/>
      <c r="PPC543" s="412"/>
      <c r="PPD543" s="412"/>
      <c r="PPE543" s="412"/>
      <c r="PPF543" s="412"/>
      <c r="PPG543" s="412"/>
      <c r="PPH543" s="412"/>
      <c r="PPI543" s="412"/>
      <c r="PPJ543" s="412"/>
      <c r="PPK543" s="412"/>
      <c r="PPL543" s="412"/>
      <c r="PPM543" s="412"/>
      <c r="PPN543" s="412"/>
      <c r="PPO543" s="412"/>
      <c r="PPP543" s="412"/>
      <c r="PPQ543" s="412"/>
      <c r="PPR543" s="412"/>
      <c r="PPS543" s="412"/>
      <c r="PPT543" s="412"/>
      <c r="PPU543" s="412"/>
      <c r="PPV543" s="413"/>
      <c r="PPW543" s="413"/>
      <c r="PPX543" s="413"/>
      <c r="PPY543" s="413"/>
      <c r="PPZ543" s="413"/>
      <c r="PQA543" s="413"/>
      <c r="PQB543" s="413"/>
      <c r="PQC543" s="413"/>
      <c r="PQD543" s="413"/>
      <c r="PQE543" s="413"/>
      <c r="PQF543" s="413"/>
      <c r="PQG543" s="413"/>
      <c r="PQH543" s="413"/>
      <c r="PQI543" s="413"/>
      <c r="PQJ543" s="413"/>
      <c r="PQK543" s="413"/>
      <c r="PQL543" s="413"/>
      <c r="PQM543" s="413"/>
      <c r="PQN543" s="413"/>
      <c r="PQO543" s="413"/>
      <c r="PQP543" s="413"/>
      <c r="PQQ543" s="413"/>
      <c r="PQR543" s="413"/>
      <c r="PQS543" s="413"/>
      <c r="PQT543" s="414"/>
      <c r="PQU543" s="414"/>
      <c r="PQV543" s="414"/>
      <c r="PQW543" s="414"/>
      <c r="PQX543" s="414"/>
      <c r="PQY543" s="413"/>
      <c r="PQZ543" s="413"/>
      <c r="PRA543" s="414"/>
      <c r="PRB543" s="414"/>
      <c r="PRC543" s="413"/>
      <c r="PRD543" s="413"/>
      <c r="PRE543" s="414"/>
      <c r="PRF543" s="414"/>
      <c r="PRG543" s="413"/>
      <c r="PRH543" s="413"/>
      <c r="PRI543" s="413"/>
      <c r="PRJ543" s="413"/>
      <c r="PRK543" s="413"/>
      <c r="PRL543" s="413"/>
      <c r="PRM543" s="413"/>
      <c r="PRN543" s="414"/>
      <c r="PRO543" s="414"/>
      <c r="PRP543" s="413"/>
      <c r="PRQ543" s="413"/>
      <c r="PRR543" s="414"/>
      <c r="PRS543" s="414"/>
      <c r="PRT543" s="413"/>
      <c r="PRU543" s="413"/>
      <c r="PRV543" s="413"/>
      <c r="PRW543" s="413"/>
      <c r="PRX543" s="413"/>
      <c r="PRY543" s="407"/>
      <c r="PRZ543" s="439"/>
      <c r="PSA543" s="413"/>
      <c r="PSB543" s="413"/>
      <c r="PSC543" s="413"/>
      <c r="PSD543" s="413"/>
      <c r="PSE543" s="413"/>
      <c r="PSF543" s="413"/>
      <c r="PSG543" s="413"/>
      <c r="PSH543" s="412"/>
      <c r="PSI543" s="412"/>
      <c r="PSJ543" s="412"/>
      <c r="PSK543" s="412"/>
      <c r="PSL543" s="412"/>
      <c r="PSM543" s="412"/>
      <c r="PSN543" s="412"/>
      <c r="PSO543" s="412"/>
      <c r="PSP543" s="412"/>
      <c r="PSQ543" s="412"/>
      <c r="PSR543" s="412"/>
      <c r="PSS543" s="412"/>
      <c r="PST543" s="412"/>
      <c r="PSU543" s="412"/>
      <c r="PSV543" s="412"/>
      <c r="PSW543" s="412"/>
      <c r="PSX543" s="412"/>
      <c r="PSY543" s="412"/>
      <c r="PSZ543" s="412"/>
      <c r="PTA543" s="412"/>
      <c r="PTB543" s="412"/>
      <c r="PTC543" s="412"/>
      <c r="PTD543" s="412"/>
      <c r="PTE543" s="412"/>
      <c r="PTF543" s="412"/>
      <c r="PTG543" s="412"/>
      <c r="PTH543" s="412"/>
      <c r="PTI543" s="412"/>
      <c r="PTJ543" s="412"/>
      <c r="PTK543" s="412"/>
      <c r="PTL543" s="412"/>
      <c r="PTM543" s="412"/>
      <c r="PTN543" s="412"/>
      <c r="PTO543" s="412"/>
      <c r="PTP543" s="412"/>
      <c r="PTQ543" s="412"/>
      <c r="PTR543" s="412"/>
      <c r="PTS543" s="412"/>
      <c r="PTT543" s="412"/>
      <c r="PTU543" s="412"/>
      <c r="PTV543" s="412"/>
      <c r="PTW543" s="412"/>
      <c r="PTX543" s="412"/>
      <c r="PTY543" s="412"/>
      <c r="PTZ543" s="413"/>
      <c r="PUA543" s="413"/>
      <c r="PUB543" s="413"/>
      <c r="PUC543" s="413"/>
      <c r="PUD543" s="413"/>
      <c r="PUE543" s="413"/>
      <c r="PUF543" s="413"/>
      <c r="PUG543" s="413"/>
      <c r="PUH543" s="413"/>
      <c r="PUI543" s="413"/>
      <c r="PUJ543" s="413"/>
      <c r="PUK543" s="413"/>
      <c r="PUL543" s="413"/>
      <c r="PUM543" s="413"/>
      <c r="PUN543" s="413"/>
      <c r="PUO543" s="413"/>
      <c r="PUP543" s="413"/>
      <c r="PUQ543" s="413"/>
      <c r="PUR543" s="413"/>
      <c r="PUS543" s="413"/>
      <c r="PUT543" s="413"/>
      <c r="PUU543" s="413"/>
      <c r="PUV543" s="413"/>
      <c r="PUW543" s="413"/>
      <c r="PUX543" s="414"/>
      <c r="PUY543" s="414"/>
      <c r="PUZ543" s="414"/>
      <c r="PVA543" s="414"/>
      <c r="PVB543" s="414"/>
      <c r="PVC543" s="413"/>
      <c r="PVD543" s="413"/>
      <c r="PVE543" s="414"/>
      <c r="PVF543" s="414"/>
      <c r="PVG543" s="413"/>
      <c r="PVH543" s="413"/>
      <c r="PVI543" s="414"/>
      <c r="PVJ543" s="414"/>
      <c r="PVK543" s="413"/>
      <c r="PVL543" s="413"/>
      <c r="PVM543" s="413"/>
      <c r="PVN543" s="413"/>
      <c r="PVO543" s="413"/>
      <c r="PVP543" s="413"/>
      <c r="PVQ543" s="413"/>
      <c r="PVR543" s="414"/>
      <c r="PVS543" s="414"/>
      <c r="PVT543" s="413"/>
      <c r="PVU543" s="413"/>
      <c r="PVV543" s="414"/>
      <c r="PVW543" s="414"/>
      <c r="PVX543" s="413"/>
      <c r="PVY543" s="413"/>
      <c r="PVZ543" s="413"/>
      <c r="PWA543" s="413"/>
      <c r="PWB543" s="413"/>
      <c r="PWC543" s="407"/>
      <c r="PWD543" s="439"/>
      <c r="PWE543" s="413"/>
      <c r="PWF543" s="413"/>
      <c r="PWG543" s="413"/>
      <c r="PWH543" s="413"/>
      <c r="PWI543" s="413"/>
      <c r="PWJ543" s="413"/>
      <c r="PWK543" s="413"/>
      <c r="PWL543" s="412"/>
      <c r="PWM543" s="412"/>
      <c r="PWN543" s="412"/>
      <c r="PWO543" s="412"/>
      <c r="PWP543" s="412"/>
      <c r="PWQ543" s="412"/>
      <c r="PWR543" s="412"/>
      <c r="PWS543" s="412"/>
      <c r="PWT543" s="412"/>
      <c r="PWU543" s="412"/>
      <c r="PWV543" s="412"/>
      <c r="PWW543" s="412"/>
      <c r="PWX543" s="412"/>
      <c r="PWY543" s="412"/>
      <c r="PWZ543" s="412"/>
      <c r="PXA543" s="412"/>
      <c r="PXB543" s="412"/>
      <c r="PXC543" s="412"/>
      <c r="PXD543" s="412"/>
      <c r="PXE543" s="412"/>
      <c r="PXF543" s="412"/>
      <c r="PXG543" s="412"/>
      <c r="PXH543" s="412"/>
      <c r="PXI543" s="412"/>
      <c r="PXJ543" s="412"/>
      <c r="PXK543" s="412"/>
      <c r="PXL543" s="412"/>
      <c r="PXM543" s="412"/>
      <c r="PXN543" s="412"/>
      <c r="PXO543" s="412"/>
      <c r="PXP543" s="412"/>
      <c r="PXQ543" s="412"/>
      <c r="PXR543" s="412"/>
      <c r="PXS543" s="412"/>
      <c r="PXT543" s="412"/>
      <c r="PXU543" s="412"/>
      <c r="PXV543" s="412"/>
      <c r="PXW543" s="412"/>
      <c r="PXX543" s="412"/>
      <c r="PXY543" s="412"/>
      <c r="PXZ543" s="412"/>
      <c r="PYA543" s="412"/>
      <c r="PYB543" s="412"/>
      <c r="PYC543" s="412"/>
      <c r="PYD543" s="413"/>
      <c r="PYE543" s="413"/>
      <c r="PYF543" s="413"/>
      <c r="PYG543" s="413"/>
      <c r="PYH543" s="413"/>
      <c r="PYI543" s="413"/>
      <c r="PYJ543" s="413"/>
      <c r="PYK543" s="413"/>
      <c r="PYL543" s="413"/>
      <c r="PYM543" s="413"/>
      <c r="PYN543" s="413"/>
      <c r="PYO543" s="413"/>
      <c r="PYP543" s="413"/>
      <c r="PYQ543" s="413"/>
      <c r="PYR543" s="413"/>
      <c r="PYS543" s="413"/>
      <c r="PYT543" s="413"/>
      <c r="PYU543" s="413"/>
      <c r="PYV543" s="413"/>
      <c r="PYW543" s="413"/>
      <c r="PYX543" s="413"/>
      <c r="PYY543" s="413"/>
      <c r="PYZ543" s="413"/>
      <c r="PZA543" s="413"/>
      <c r="PZB543" s="414"/>
      <c r="PZC543" s="414"/>
      <c r="PZD543" s="414"/>
      <c r="PZE543" s="414"/>
      <c r="PZF543" s="414"/>
      <c r="PZG543" s="413"/>
      <c r="PZH543" s="413"/>
      <c r="PZI543" s="414"/>
      <c r="PZJ543" s="414"/>
      <c r="PZK543" s="413"/>
      <c r="PZL543" s="413"/>
      <c r="PZM543" s="414"/>
      <c r="PZN543" s="414"/>
      <c r="PZO543" s="413"/>
      <c r="PZP543" s="413"/>
      <c r="PZQ543" s="413"/>
      <c r="PZR543" s="413"/>
      <c r="PZS543" s="413"/>
      <c r="PZT543" s="413"/>
      <c r="PZU543" s="413"/>
      <c r="PZV543" s="414"/>
      <c r="PZW543" s="414"/>
      <c r="PZX543" s="413"/>
      <c r="PZY543" s="413"/>
      <c r="PZZ543" s="414"/>
      <c r="QAA543" s="414"/>
      <c r="QAB543" s="413"/>
      <c r="QAC543" s="413"/>
      <c r="QAD543" s="413"/>
      <c r="QAE543" s="413"/>
      <c r="QAF543" s="413"/>
      <c r="QAG543" s="407"/>
      <c r="QAH543" s="439"/>
      <c r="QAI543" s="413"/>
      <c r="QAJ543" s="413"/>
      <c r="QAK543" s="413"/>
      <c r="QAL543" s="413"/>
      <c r="QAM543" s="413"/>
      <c r="QAN543" s="413"/>
      <c r="QAO543" s="413"/>
      <c r="QAP543" s="412"/>
      <c r="QAQ543" s="412"/>
      <c r="QAR543" s="412"/>
      <c r="QAS543" s="412"/>
      <c r="QAT543" s="412"/>
      <c r="QAU543" s="412"/>
      <c r="QAV543" s="412"/>
      <c r="QAW543" s="412"/>
      <c r="QAX543" s="412"/>
      <c r="QAY543" s="412"/>
      <c r="QAZ543" s="412"/>
      <c r="QBA543" s="412"/>
      <c r="QBB543" s="412"/>
      <c r="QBC543" s="412"/>
      <c r="QBD543" s="412"/>
      <c r="QBE543" s="412"/>
      <c r="QBF543" s="412"/>
      <c r="QBG543" s="412"/>
      <c r="QBH543" s="412"/>
      <c r="QBI543" s="412"/>
      <c r="QBJ543" s="412"/>
      <c r="QBK543" s="412"/>
      <c r="QBL543" s="412"/>
      <c r="QBM543" s="412"/>
      <c r="QBN543" s="412"/>
      <c r="QBO543" s="412"/>
      <c r="QBP543" s="412"/>
      <c r="QBQ543" s="412"/>
      <c r="QBR543" s="412"/>
      <c r="QBS543" s="412"/>
      <c r="QBT543" s="412"/>
      <c r="QBU543" s="412"/>
      <c r="QBV543" s="412"/>
      <c r="QBW543" s="412"/>
      <c r="QBX543" s="412"/>
      <c r="QBY543" s="412"/>
      <c r="QBZ543" s="412"/>
      <c r="QCA543" s="412"/>
      <c r="QCB543" s="412"/>
      <c r="QCC543" s="412"/>
      <c r="QCD543" s="412"/>
      <c r="QCE543" s="412"/>
      <c r="QCF543" s="412"/>
      <c r="QCG543" s="412"/>
      <c r="QCH543" s="413"/>
      <c r="QCI543" s="413"/>
      <c r="QCJ543" s="413"/>
      <c r="QCK543" s="413"/>
      <c r="QCL543" s="413"/>
      <c r="QCM543" s="413"/>
      <c r="QCN543" s="413"/>
      <c r="QCO543" s="413"/>
      <c r="QCP543" s="413"/>
      <c r="QCQ543" s="413"/>
      <c r="QCR543" s="413"/>
      <c r="QCS543" s="413"/>
      <c r="QCT543" s="413"/>
      <c r="QCU543" s="413"/>
      <c r="QCV543" s="413"/>
      <c r="QCW543" s="413"/>
      <c r="QCX543" s="413"/>
      <c r="QCY543" s="413"/>
      <c r="QCZ543" s="413"/>
      <c r="QDA543" s="413"/>
      <c r="QDB543" s="413"/>
      <c r="QDC543" s="413"/>
      <c r="QDD543" s="413"/>
      <c r="QDE543" s="413"/>
      <c r="QDF543" s="414"/>
      <c r="QDG543" s="414"/>
      <c r="QDH543" s="414"/>
      <c r="QDI543" s="414"/>
      <c r="QDJ543" s="414"/>
      <c r="QDK543" s="413"/>
      <c r="QDL543" s="413"/>
      <c r="QDM543" s="414"/>
      <c r="QDN543" s="414"/>
      <c r="QDO543" s="413"/>
      <c r="QDP543" s="413"/>
      <c r="QDQ543" s="414"/>
      <c r="QDR543" s="414"/>
      <c r="QDS543" s="413"/>
      <c r="QDT543" s="413"/>
      <c r="QDU543" s="413"/>
      <c r="QDV543" s="413"/>
      <c r="QDW543" s="413"/>
      <c r="QDX543" s="413"/>
      <c r="QDY543" s="413"/>
      <c r="QDZ543" s="414"/>
      <c r="QEA543" s="414"/>
      <c r="QEB543" s="413"/>
      <c r="QEC543" s="413"/>
      <c r="QED543" s="414"/>
      <c r="QEE543" s="414"/>
      <c r="QEF543" s="413"/>
      <c r="QEG543" s="413"/>
      <c r="QEH543" s="413"/>
      <c r="QEI543" s="413"/>
      <c r="QEJ543" s="413"/>
      <c r="QEK543" s="407"/>
      <c r="QEL543" s="439"/>
      <c r="QEM543" s="413"/>
      <c r="QEN543" s="413"/>
      <c r="QEO543" s="413"/>
      <c r="QEP543" s="413"/>
      <c r="QEQ543" s="413"/>
      <c r="QER543" s="413"/>
      <c r="QES543" s="413"/>
      <c r="QET543" s="412"/>
      <c r="QEU543" s="412"/>
      <c r="QEV543" s="412"/>
      <c r="QEW543" s="412"/>
      <c r="QEX543" s="412"/>
      <c r="QEY543" s="412"/>
      <c r="QEZ543" s="412"/>
      <c r="QFA543" s="412"/>
      <c r="QFB543" s="412"/>
      <c r="QFC543" s="412"/>
      <c r="QFD543" s="412"/>
      <c r="QFE543" s="412"/>
      <c r="QFF543" s="412"/>
      <c r="QFG543" s="412"/>
      <c r="QFH543" s="412"/>
      <c r="QFI543" s="412"/>
      <c r="QFJ543" s="412"/>
      <c r="QFK543" s="412"/>
      <c r="QFL543" s="412"/>
      <c r="QFM543" s="412"/>
      <c r="QFN543" s="412"/>
      <c r="QFO543" s="412"/>
      <c r="QFP543" s="412"/>
      <c r="QFQ543" s="412"/>
      <c r="QFR543" s="412"/>
      <c r="QFS543" s="412"/>
      <c r="QFT543" s="412"/>
      <c r="QFU543" s="412"/>
      <c r="QFV543" s="412"/>
      <c r="QFW543" s="412"/>
      <c r="QFX543" s="412"/>
      <c r="QFY543" s="412"/>
      <c r="QFZ543" s="412"/>
      <c r="QGA543" s="412"/>
      <c r="QGB543" s="412"/>
      <c r="QGC543" s="412"/>
      <c r="QGD543" s="412"/>
      <c r="QGE543" s="412"/>
      <c r="QGF543" s="412"/>
      <c r="QGG543" s="412"/>
      <c r="QGH543" s="412"/>
      <c r="QGI543" s="412"/>
      <c r="QGJ543" s="412"/>
      <c r="QGK543" s="412"/>
      <c r="QGL543" s="413"/>
      <c r="QGM543" s="413"/>
      <c r="QGN543" s="413"/>
      <c r="QGO543" s="413"/>
      <c r="QGP543" s="413"/>
      <c r="QGQ543" s="413"/>
      <c r="QGR543" s="413"/>
      <c r="QGS543" s="413"/>
      <c r="QGT543" s="413"/>
      <c r="QGU543" s="413"/>
      <c r="QGV543" s="413"/>
      <c r="QGW543" s="413"/>
      <c r="QGX543" s="413"/>
      <c r="QGY543" s="413"/>
      <c r="QGZ543" s="413"/>
      <c r="QHA543" s="413"/>
      <c r="QHB543" s="413"/>
      <c r="QHC543" s="413"/>
      <c r="QHD543" s="413"/>
      <c r="QHE543" s="413"/>
      <c r="QHF543" s="413"/>
      <c r="QHG543" s="413"/>
      <c r="QHH543" s="413"/>
      <c r="QHI543" s="413"/>
      <c r="QHJ543" s="414"/>
      <c r="QHK543" s="414"/>
      <c r="QHL543" s="414"/>
      <c r="QHM543" s="414"/>
      <c r="QHN543" s="414"/>
      <c r="QHO543" s="413"/>
      <c r="QHP543" s="413"/>
      <c r="QHQ543" s="414"/>
      <c r="QHR543" s="414"/>
      <c r="QHS543" s="413"/>
      <c r="QHT543" s="413"/>
      <c r="QHU543" s="414"/>
      <c r="QHV543" s="414"/>
      <c r="QHW543" s="413"/>
      <c r="QHX543" s="413"/>
      <c r="QHY543" s="413"/>
      <c r="QHZ543" s="413"/>
      <c r="QIA543" s="413"/>
      <c r="QIB543" s="413"/>
      <c r="QIC543" s="413"/>
      <c r="QID543" s="414"/>
      <c r="QIE543" s="414"/>
      <c r="QIF543" s="413"/>
      <c r="QIG543" s="413"/>
      <c r="QIH543" s="414"/>
      <c r="QII543" s="414"/>
      <c r="QIJ543" s="413"/>
      <c r="QIK543" s="413"/>
      <c r="QIL543" s="413"/>
      <c r="QIM543" s="413"/>
      <c r="QIN543" s="413"/>
      <c r="QIO543" s="407"/>
      <c r="QIP543" s="439"/>
      <c r="QIQ543" s="413"/>
      <c r="QIR543" s="413"/>
      <c r="QIS543" s="413"/>
      <c r="QIT543" s="413"/>
      <c r="QIU543" s="413"/>
      <c r="QIV543" s="413"/>
      <c r="QIW543" s="413"/>
      <c r="QIX543" s="412"/>
      <c r="QIY543" s="412"/>
      <c r="QIZ543" s="412"/>
      <c r="QJA543" s="412"/>
      <c r="QJB543" s="412"/>
      <c r="QJC543" s="412"/>
      <c r="QJD543" s="412"/>
      <c r="QJE543" s="412"/>
      <c r="QJF543" s="412"/>
      <c r="QJG543" s="412"/>
      <c r="QJH543" s="412"/>
      <c r="QJI543" s="412"/>
      <c r="QJJ543" s="412"/>
      <c r="QJK543" s="412"/>
      <c r="QJL543" s="412"/>
      <c r="QJM543" s="412"/>
      <c r="QJN543" s="412"/>
      <c r="QJO543" s="412"/>
      <c r="QJP543" s="412"/>
      <c r="QJQ543" s="412"/>
      <c r="QJR543" s="412"/>
      <c r="QJS543" s="412"/>
      <c r="QJT543" s="412"/>
      <c r="QJU543" s="412"/>
      <c r="QJV543" s="412"/>
      <c r="QJW543" s="412"/>
      <c r="QJX543" s="412"/>
      <c r="QJY543" s="412"/>
      <c r="QJZ543" s="412"/>
      <c r="QKA543" s="412"/>
      <c r="QKB543" s="412"/>
      <c r="QKC543" s="412"/>
      <c r="QKD543" s="412"/>
      <c r="QKE543" s="412"/>
      <c r="QKF543" s="412"/>
      <c r="QKG543" s="412"/>
      <c r="QKH543" s="412"/>
      <c r="QKI543" s="412"/>
      <c r="QKJ543" s="412"/>
      <c r="QKK543" s="412"/>
      <c r="QKL543" s="412"/>
      <c r="QKM543" s="412"/>
      <c r="QKN543" s="412"/>
      <c r="QKO543" s="412"/>
      <c r="QKP543" s="413"/>
      <c r="QKQ543" s="413"/>
      <c r="QKR543" s="413"/>
      <c r="QKS543" s="413"/>
      <c r="QKT543" s="413"/>
      <c r="QKU543" s="413"/>
      <c r="QKV543" s="413"/>
      <c r="QKW543" s="413"/>
      <c r="QKX543" s="413"/>
      <c r="QKY543" s="413"/>
      <c r="QKZ543" s="413"/>
      <c r="QLA543" s="413"/>
      <c r="QLB543" s="413"/>
      <c r="QLC543" s="413"/>
      <c r="QLD543" s="413"/>
      <c r="QLE543" s="413"/>
      <c r="QLF543" s="413"/>
      <c r="QLG543" s="413"/>
      <c r="QLH543" s="413"/>
      <c r="QLI543" s="413"/>
      <c r="QLJ543" s="413"/>
      <c r="QLK543" s="413"/>
      <c r="QLL543" s="413"/>
      <c r="QLM543" s="413"/>
      <c r="QLN543" s="414"/>
      <c r="QLO543" s="414"/>
      <c r="QLP543" s="414"/>
      <c r="QLQ543" s="414"/>
      <c r="QLR543" s="414"/>
      <c r="QLS543" s="413"/>
      <c r="QLT543" s="413"/>
      <c r="QLU543" s="414"/>
      <c r="QLV543" s="414"/>
      <c r="QLW543" s="413"/>
      <c r="QLX543" s="413"/>
      <c r="QLY543" s="414"/>
      <c r="QLZ543" s="414"/>
      <c r="QMA543" s="413"/>
      <c r="QMB543" s="413"/>
      <c r="QMC543" s="413"/>
      <c r="QMD543" s="413"/>
      <c r="QME543" s="413"/>
      <c r="QMF543" s="413"/>
      <c r="QMG543" s="413"/>
      <c r="QMH543" s="414"/>
      <c r="QMI543" s="414"/>
      <c r="QMJ543" s="413"/>
      <c r="QMK543" s="413"/>
      <c r="QML543" s="414"/>
      <c r="QMM543" s="414"/>
      <c r="QMN543" s="413"/>
      <c r="QMO543" s="413"/>
      <c r="QMP543" s="413"/>
      <c r="QMQ543" s="413"/>
      <c r="QMR543" s="413"/>
      <c r="QMS543" s="407"/>
      <c r="QMT543" s="439"/>
      <c r="QMU543" s="413"/>
      <c r="QMV543" s="413"/>
      <c r="QMW543" s="413"/>
      <c r="QMX543" s="413"/>
      <c r="QMY543" s="413"/>
      <c r="QMZ543" s="413"/>
      <c r="QNA543" s="413"/>
      <c r="QNB543" s="412"/>
      <c r="QNC543" s="412"/>
      <c r="QND543" s="412"/>
      <c r="QNE543" s="412"/>
      <c r="QNF543" s="412"/>
      <c r="QNG543" s="412"/>
      <c r="QNH543" s="412"/>
      <c r="QNI543" s="412"/>
      <c r="QNJ543" s="412"/>
      <c r="QNK543" s="412"/>
      <c r="QNL543" s="412"/>
      <c r="QNM543" s="412"/>
      <c r="QNN543" s="412"/>
      <c r="QNO543" s="412"/>
      <c r="QNP543" s="412"/>
      <c r="QNQ543" s="412"/>
      <c r="QNR543" s="412"/>
      <c r="QNS543" s="412"/>
      <c r="QNT543" s="412"/>
      <c r="QNU543" s="412"/>
      <c r="QNV543" s="412"/>
      <c r="QNW543" s="412"/>
      <c r="QNX543" s="412"/>
      <c r="QNY543" s="412"/>
      <c r="QNZ543" s="412"/>
      <c r="QOA543" s="412"/>
      <c r="QOB543" s="412"/>
      <c r="QOC543" s="412"/>
      <c r="QOD543" s="412"/>
      <c r="QOE543" s="412"/>
      <c r="QOF543" s="412"/>
      <c r="QOG543" s="412"/>
      <c r="QOH543" s="412"/>
      <c r="QOI543" s="412"/>
      <c r="QOJ543" s="412"/>
      <c r="QOK543" s="412"/>
      <c r="QOL543" s="412"/>
      <c r="QOM543" s="412"/>
      <c r="QON543" s="412"/>
      <c r="QOO543" s="412"/>
      <c r="QOP543" s="412"/>
      <c r="QOQ543" s="412"/>
      <c r="QOR543" s="412"/>
      <c r="QOS543" s="412"/>
      <c r="QOT543" s="413"/>
      <c r="QOU543" s="413"/>
      <c r="QOV543" s="413"/>
      <c r="QOW543" s="413"/>
      <c r="QOX543" s="413"/>
      <c r="QOY543" s="413"/>
      <c r="QOZ543" s="413"/>
      <c r="QPA543" s="413"/>
      <c r="QPB543" s="413"/>
      <c r="QPC543" s="413"/>
      <c r="QPD543" s="413"/>
      <c r="QPE543" s="413"/>
      <c r="QPF543" s="413"/>
      <c r="QPG543" s="413"/>
      <c r="QPH543" s="413"/>
      <c r="QPI543" s="413"/>
      <c r="QPJ543" s="413"/>
      <c r="QPK543" s="413"/>
      <c r="QPL543" s="413"/>
      <c r="QPM543" s="413"/>
      <c r="QPN543" s="413"/>
      <c r="QPO543" s="413"/>
      <c r="QPP543" s="413"/>
      <c r="QPQ543" s="413"/>
      <c r="QPR543" s="414"/>
      <c r="QPS543" s="414"/>
      <c r="QPT543" s="414"/>
      <c r="QPU543" s="414"/>
      <c r="QPV543" s="414"/>
      <c r="QPW543" s="413"/>
      <c r="QPX543" s="413"/>
      <c r="QPY543" s="414"/>
      <c r="QPZ543" s="414"/>
      <c r="QQA543" s="413"/>
      <c r="QQB543" s="413"/>
      <c r="QQC543" s="414"/>
      <c r="QQD543" s="414"/>
      <c r="QQE543" s="413"/>
      <c r="QQF543" s="413"/>
      <c r="QQG543" s="413"/>
      <c r="QQH543" s="413"/>
      <c r="QQI543" s="413"/>
      <c r="QQJ543" s="413"/>
      <c r="QQK543" s="413"/>
      <c r="QQL543" s="414"/>
      <c r="QQM543" s="414"/>
      <c r="QQN543" s="413"/>
      <c r="QQO543" s="413"/>
      <c r="QQP543" s="414"/>
      <c r="QQQ543" s="414"/>
      <c r="QQR543" s="413"/>
      <c r="QQS543" s="413"/>
      <c r="QQT543" s="413"/>
      <c r="QQU543" s="413"/>
      <c r="QQV543" s="413"/>
      <c r="QQW543" s="407"/>
      <c r="QQX543" s="439"/>
      <c r="QQY543" s="413"/>
      <c r="QQZ543" s="413"/>
      <c r="QRA543" s="413"/>
      <c r="QRB543" s="413"/>
      <c r="QRC543" s="413"/>
      <c r="QRD543" s="413"/>
      <c r="QRE543" s="413"/>
      <c r="QRF543" s="412"/>
      <c r="QRG543" s="412"/>
      <c r="QRH543" s="412"/>
      <c r="QRI543" s="412"/>
      <c r="QRJ543" s="412"/>
      <c r="QRK543" s="412"/>
      <c r="QRL543" s="412"/>
      <c r="QRM543" s="412"/>
      <c r="QRN543" s="412"/>
      <c r="QRO543" s="412"/>
      <c r="QRP543" s="412"/>
      <c r="QRQ543" s="412"/>
      <c r="QRR543" s="412"/>
      <c r="QRS543" s="412"/>
      <c r="QRT543" s="412"/>
      <c r="QRU543" s="412"/>
      <c r="QRV543" s="412"/>
      <c r="QRW543" s="412"/>
      <c r="QRX543" s="412"/>
      <c r="QRY543" s="412"/>
      <c r="QRZ543" s="412"/>
      <c r="QSA543" s="412"/>
      <c r="QSB543" s="412"/>
      <c r="QSC543" s="412"/>
      <c r="QSD543" s="412"/>
      <c r="QSE543" s="412"/>
      <c r="QSF543" s="412"/>
      <c r="QSG543" s="412"/>
      <c r="QSH543" s="412"/>
      <c r="QSI543" s="412"/>
      <c r="QSJ543" s="412"/>
      <c r="QSK543" s="412"/>
      <c r="QSL543" s="412"/>
      <c r="QSM543" s="412"/>
      <c r="QSN543" s="412"/>
      <c r="QSO543" s="412"/>
      <c r="QSP543" s="412"/>
      <c r="QSQ543" s="412"/>
      <c r="QSR543" s="412"/>
      <c r="QSS543" s="412"/>
      <c r="QST543" s="412"/>
      <c r="QSU543" s="412"/>
      <c r="QSV543" s="412"/>
      <c r="QSW543" s="412"/>
      <c r="QSX543" s="413"/>
      <c r="QSY543" s="413"/>
      <c r="QSZ543" s="413"/>
      <c r="QTA543" s="413"/>
      <c r="QTB543" s="413"/>
      <c r="QTC543" s="413"/>
      <c r="QTD543" s="413"/>
      <c r="QTE543" s="413"/>
      <c r="QTF543" s="413"/>
      <c r="QTG543" s="413"/>
      <c r="QTH543" s="413"/>
      <c r="QTI543" s="413"/>
      <c r="QTJ543" s="413"/>
      <c r="QTK543" s="413"/>
      <c r="QTL543" s="413"/>
      <c r="QTM543" s="413"/>
      <c r="QTN543" s="413"/>
      <c r="QTO543" s="413"/>
      <c r="QTP543" s="413"/>
      <c r="QTQ543" s="413"/>
      <c r="QTR543" s="413"/>
      <c r="QTS543" s="413"/>
      <c r="QTT543" s="413"/>
      <c r="QTU543" s="413"/>
      <c r="QTV543" s="414"/>
      <c r="QTW543" s="414"/>
      <c r="QTX543" s="414"/>
      <c r="QTY543" s="414"/>
      <c r="QTZ543" s="414"/>
      <c r="QUA543" s="413"/>
      <c r="QUB543" s="413"/>
      <c r="QUC543" s="414"/>
      <c r="QUD543" s="414"/>
      <c r="QUE543" s="413"/>
      <c r="QUF543" s="413"/>
      <c r="QUG543" s="414"/>
      <c r="QUH543" s="414"/>
      <c r="QUI543" s="413"/>
      <c r="QUJ543" s="413"/>
      <c r="QUK543" s="413"/>
      <c r="QUL543" s="413"/>
      <c r="QUM543" s="413"/>
      <c r="QUN543" s="413"/>
      <c r="QUO543" s="413"/>
      <c r="QUP543" s="414"/>
      <c r="QUQ543" s="414"/>
      <c r="QUR543" s="413"/>
      <c r="QUS543" s="413"/>
      <c r="QUT543" s="414"/>
      <c r="QUU543" s="414"/>
      <c r="QUV543" s="413"/>
      <c r="QUW543" s="413"/>
      <c r="QUX543" s="413"/>
      <c r="QUY543" s="413"/>
      <c r="QUZ543" s="413"/>
      <c r="QVA543" s="407"/>
      <c r="QVB543" s="439"/>
      <c r="QVC543" s="413"/>
      <c r="QVD543" s="413"/>
      <c r="QVE543" s="413"/>
      <c r="QVF543" s="413"/>
      <c r="QVG543" s="413"/>
      <c r="QVH543" s="413"/>
      <c r="QVI543" s="413"/>
      <c r="QVJ543" s="412"/>
      <c r="QVK543" s="412"/>
      <c r="QVL543" s="412"/>
      <c r="QVM543" s="412"/>
      <c r="QVN543" s="412"/>
      <c r="QVO543" s="412"/>
      <c r="QVP543" s="412"/>
      <c r="QVQ543" s="412"/>
      <c r="QVR543" s="412"/>
      <c r="QVS543" s="412"/>
      <c r="QVT543" s="412"/>
      <c r="QVU543" s="412"/>
      <c r="QVV543" s="412"/>
      <c r="QVW543" s="412"/>
      <c r="QVX543" s="412"/>
      <c r="QVY543" s="412"/>
      <c r="QVZ543" s="412"/>
      <c r="QWA543" s="412"/>
      <c r="QWB543" s="412"/>
      <c r="QWC543" s="412"/>
      <c r="QWD543" s="412"/>
      <c r="QWE543" s="412"/>
      <c r="QWF543" s="412"/>
      <c r="QWG543" s="412"/>
      <c r="QWH543" s="412"/>
      <c r="QWI543" s="412"/>
      <c r="QWJ543" s="412"/>
      <c r="QWK543" s="412"/>
      <c r="QWL543" s="412"/>
      <c r="QWM543" s="412"/>
      <c r="QWN543" s="412"/>
      <c r="QWO543" s="412"/>
      <c r="QWP543" s="412"/>
      <c r="QWQ543" s="412"/>
      <c r="QWR543" s="412"/>
      <c r="QWS543" s="412"/>
      <c r="QWT543" s="412"/>
      <c r="QWU543" s="412"/>
      <c r="QWV543" s="412"/>
      <c r="QWW543" s="412"/>
      <c r="QWX543" s="412"/>
      <c r="QWY543" s="412"/>
      <c r="QWZ543" s="412"/>
      <c r="QXA543" s="412"/>
      <c r="QXB543" s="413"/>
      <c r="QXC543" s="413"/>
      <c r="QXD543" s="413"/>
      <c r="QXE543" s="413"/>
      <c r="QXF543" s="413"/>
      <c r="QXG543" s="413"/>
      <c r="QXH543" s="413"/>
      <c r="QXI543" s="413"/>
      <c r="QXJ543" s="413"/>
      <c r="QXK543" s="413"/>
      <c r="QXL543" s="413"/>
      <c r="QXM543" s="413"/>
      <c r="QXN543" s="413"/>
      <c r="QXO543" s="413"/>
      <c r="QXP543" s="413"/>
      <c r="QXQ543" s="413"/>
      <c r="QXR543" s="413"/>
      <c r="QXS543" s="413"/>
      <c r="QXT543" s="413"/>
      <c r="QXU543" s="413"/>
      <c r="QXV543" s="413"/>
      <c r="QXW543" s="413"/>
      <c r="QXX543" s="413"/>
      <c r="QXY543" s="413"/>
      <c r="QXZ543" s="414"/>
      <c r="QYA543" s="414"/>
      <c r="QYB543" s="414"/>
      <c r="QYC543" s="414"/>
      <c r="QYD543" s="414"/>
      <c r="QYE543" s="413"/>
      <c r="QYF543" s="413"/>
      <c r="QYG543" s="414"/>
      <c r="QYH543" s="414"/>
      <c r="QYI543" s="413"/>
      <c r="QYJ543" s="413"/>
      <c r="QYK543" s="414"/>
      <c r="QYL543" s="414"/>
      <c r="QYM543" s="413"/>
      <c r="QYN543" s="413"/>
      <c r="QYO543" s="413"/>
      <c r="QYP543" s="413"/>
      <c r="QYQ543" s="413"/>
      <c r="QYR543" s="413"/>
      <c r="QYS543" s="413"/>
      <c r="QYT543" s="414"/>
      <c r="QYU543" s="414"/>
      <c r="QYV543" s="413"/>
      <c r="QYW543" s="413"/>
      <c r="QYX543" s="414"/>
      <c r="QYY543" s="414"/>
      <c r="QYZ543" s="413"/>
      <c r="QZA543" s="413"/>
      <c r="QZB543" s="413"/>
      <c r="QZC543" s="413"/>
      <c r="QZD543" s="413"/>
      <c r="QZE543" s="407"/>
      <c r="QZF543" s="439"/>
      <c r="QZG543" s="413"/>
      <c r="QZH543" s="413"/>
      <c r="QZI543" s="413"/>
      <c r="QZJ543" s="413"/>
      <c r="QZK543" s="413"/>
      <c r="QZL543" s="413"/>
      <c r="QZM543" s="413"/>
      <c r="QZN543" s="412"/>
      <c r="QZO543" s="412"/>
      <c r="QZP543" s="412"/>
      <c r="QZQ543" s="412"/>
      <c r="QZR543" s="412"/>
      <c r="QZS543" s="412"/>
      <c r="QZT543" s="412"/>
      <c r="QZU543" s="412"/>
      <c r="QZV543" s="412"/>
      <c r="QZW543" s="412"/>
      <c r="QZX543" s="412"/>
      <c r="QZY543" s="412"/>
      <c r="QZZ543" s="412"/>
      <c r="RAA543" s="412"/>
      <c r="RAB543" s="412"/>
      <c r="RAC543" s="412"/>
      <c r="RAD543" s="412"/>
      <c r="RAE543" s="412"/>
      <c r="RAF543" s="412"/>
      <c r="RAG543" s="412"/>
      <c r="RAH543" s="412"/>
      <c r="RAI543" s="412"/>
      <c r="RAJ543" s="412"/>
      <c r="RAK543" s="412"/>
      <c r="RAL543" s="412"/>
      <c r="RAM543" s="412"/>
      <c r="RAN543" s="412"/>
      <c r="RAO543" s="412"/>
      <c r="RAP543" s="412"/>
      <c r="RAQ543" s="412"/>
      <c r="RAR543" s="412"/>
      <c r="RAS543" s="412"/>
      <c r="RAT543" s="412"/>
      <c r="RAU543" s="412"/>
      <c r="RAV543" s="412"/>
      <c r="RAW543" s="412"/>
      <c r="RAX543" s="412"/>
      <c r="RAY543" s="412"/>
      <c r="RAZ543" s="412"/>
      <c r="RBA543" s="412"/>
      <c r="RBB543" s="412"/>
      <c r="RBC543" s="412"/>
      <c r="RBD543" s="412"/>
      <c r="RBE543" s="412"/>
      <c r="RBF543" s="413"/>
      <c r="RBG543" s="413"/>
      <c r="RBH543" s="413"/>
      <c r="RBI543" s="413"/>
      <c r="RBJ543" s="413"/>
      <c r="RBK543" s="413"/>
      <c r="RBL543" s="413"/>
      <c r="RBM543" s="413"/>
      <c r="RBN543" s="413"/>
      <c r="RBO543" s="413"/>
      <c r="RBP543" s="413"/>
      <c r="RBQ543" s="413"/>
      <c r="RBR543" s="413"/>
      <c r="RBS543" s="413"/>
      <c r="RBT543" s="413"/>
      <c r="RBU543" s="413"/>
      <c r="RBV543" s="413"/>
      <c r="RBW543" s="413"/>
      <c r="RBX543" s="413"/>
      <c r="RBY543" s="413"/>
      <c r="RBZ543" s="413"/>
      <c r="RCA543" s="413"/>
      <c r="RCB543" s="413"/>
    </row>
    <row r="544" spans="1:12248" s="53" customFormat="1" ht="50.25" customHeight="1" x14ac:dyDescent="0.25">
      <c r="B544" s="210"/>
      <c r="C544" s="111" t="s">
        <v>31</v>
      </c>
      <c r="D544" s="193">
        <f t="shared" ref="D544:D551" si="356">E544+F544+G544+H544</f>
        <v>646256.07247999997</v>
      </c>
      <c r="E544" s="193"/>
      <c r="F544" s="193">
        <f>F545+F546+F547</f>
        <v>646256.07247999997</v>
      </c>
      <c r="G544" s="194"/>
      <c r="H544" s="194"/>
      <c r="I544" s="193">
        <f t="shared" si="352"/>
        <v>646256.07247000001</v>
      </c>
      <c r="J544" s="569">
        <f>I544/D544</f>
        <v>0.99999999998452627</v>
      </c>
      <c r="K544" s="307"/>
      <c r="L544" s="569"/>
      <c r="M544" s="193">
        <f>M545+M546+M547</f>
        <v>646256.07247000001</v>
      </c>
      <c r="N544" s="569">
        <f t="shared" si="354"/>
        <v>0.99999999998452627</v>
      </c>
      <c r="O544" s="307"/>
      <c r="P544" s="307"/>
      <c r="Q544" s="307"/>
      <c r="R544" s="307"/>
      <c r="S544" s="193">
        <f>W544</f>
        <v>0</v>
      </c>
      <c r="T544" s="668">
        <v>0</v>
      </c>
      <c r="U544" s="112"/>
      <c r="V544" s="629"/>
      <c r="W544" s="193">
        <v>0</v>
      </c>
      <c r="X544" s="668">
        <f t="shared" si="336"/>
        <v>0</v>
      </c>
      <c r="Y544" s="307"/>
      <c r="Z544" s="307"/>
      <c r="AA544" s="307"/>
      <c r="AB544" s="307"/>
      <c r="AC544" s="193">
        <f t="shared" si="349"/>
        <v>646256.07247000001</v>
      </c>
      <c r="AD544" s="575">
        <f t="shared" si="350"/>
        <v>0.99999999998452627</v>
      </c>
      <c r="AE544" s="112"/>
      <c r="AF544" s="622"/>
      <c r="AG544" s="193">
        <f>AG545+AG546</f>
        <v>646256.07247000001</v>
      </c>
      <c r="AH544" s="622">
        <f t="shared" si="332"/>
        <v>0.99999999998452627</v>
      </c>
      <c r="AI544" s="307"/>
      <c r="AJ544" s="307"/>
      <c r="AK544" s="193"/>
      <c r="AL544" s="307"/>
      <c r="AM544" s="307"/>
      <c r="AN544" s="307"/>
      <c r="AO544" s="307"/>
      <c r="AP544" s="307"/>
      <c r="AQ544" s="307"/>
      <c r="AR544" s="307"/>
      <c r="AS544" s="307"/>
      <c r="AT544" s="307"/>
      <c r="AU544" s="112">
        <f>AV544-D544</f>
        <v>-642031.84372</v>
      </c>
      <c r="AV544" s="112">
        <f t="shared" ref="AV544:AV551" si="357">AW544+AX544+AY544+AZ544</f>
        <v>4224.22876</v>
      </c>
      <c r="AW544" s="112">
        <f>AW545+AW546+AW547</f>
        <v>0</v>
      </c>
      <c r="AX544" s="112">
        <f>AX545+AX546+AX547</f>
        <v>4224.22876</v>
      </c>
      <c r="AY544" s="307"/>
      <c r="AZ544" s="307"/>
      <c r="BA544" s="112">
        <f t="shared" si="328"/>
        <v>0</v>
      </c>
      <c r="BB544" s="307"/>
      <c r="BC544" s="307"/>
      <c r="BD544" s="307"/>
      <c r="BE544" s="112">
        <f t="shared" si="324"/>
        <v>0</v>
      </c>
      <c r="BF544" s="112">
        <f t="shared" si="345"/>
        <v>0</v>
      </c>
      <c r="BG544" s="307"/>
      <c r="BH544" s="307"/>
      <c r="BI544" s="112">
        <f t="shared" si="351"/>
        <v>0</v>
      </c>
      <c r="BJ544" s="112">
        <f>BJ545+BJ546+BJ547</f>
        <v>0</v>
      </c>
      <c r="BK544" s="112"/>
      <c r="BL544" s="307"/>
      <c r="BM544" s="307"/>
      <c r="BN544" s="112">
        <f t="shared" si="346"/>
        <v>0</v>
      </c>
      <c r="BO544" s="112">
        <f>BP544</f>
        <v>0</v>
      </c>
      <c r="BP544" s="112">
        <f>BP545+BP546+BP547</f>
        <v>0</v>
      </c>
      <c r="BQ544" s="112"/>
      <c r="BR544" s="307"/>
      <c r="BS544" s="307"/>
      <c r="BT544" s="307">
        <f t="shared" si="355"/>
        <v>0</v>
      </c>
      <c r="BU544" s="307"/>
      <c r="BV544" s="112">
        <f>BW544+BX544</f>
        <v>1433607.4599999997</v>
      </c>
      <c r="BW544" s="112">
        <f>BW545+BW546+BW547</f>
        <v>0</v>
      </c>
      <c r="BX544" s="112">
        <f>BX545+BX546+BX547</f>
        <v>1433607.4599999997</v>
      </c>
      <c r="BY544" s="307"/>
      <c r="BZ544" s="307"/>
      <c r="CA544" s="112">
        <f t="shared" si="339"/>
        <v>0</v>
      </c>
      <c r="CB544" s="193"/>
      <c r="CC544" s="194"/>
      <c r="CD544" s="194"/>
      <c r="CE544" s="112">
        <f>CG544</f>
        <v>563607.46</v>
      </c>
      <c r="CF544" s="193">
        <f t="shared" si="347"/>
        <v>0</v>
      </c>
      <c r="CG544" s="193">
        <f>CG545+CG546</f>
        <v>563607.46</v>
      </c>
      <c r="CH544" s="194">
        <f t="shared" si="340"/>
        <v>0</v>
      </c>
      <c r="CI544" s="194"/>
      <c r="CJ544" s="112">
        <f>CJ546</f>
        <v>0</v>
      </c>
      <c r="CK544" s="112">
        <f>CL544+CM544</f>
        <v>563607.46</v>
      </c>
      <c r="CL544" s="112">
        <f>CL545+CL546+CL547</f>
        <v>0</v>
      </c>
      <c r="CM544" s="112">
        <f>CM545+CM546+CM547</f>
        <v>563607.46</v>
      </c>
      <c r="CN544" s="307"/>
      <c r="CO544" s="307"/>
    </row>
    <row r="545" spans="1:12248" s="198" customFormat="1" ht="50.25" hidden="1" customHeight="1" x14ac:dyDescent="0.25">
      <c r="B545" s="209"/>
      <c r="C545" s="137" t="s">
        <v>237</v>
      </c>
      <c r="D545" s="262">
        <f t="shared" si="356"/>
        <v>15012.989979999955</v>
      </c>
      <c r="E545" s="262"/>
      <c r="F545" s="262">
        <f>646256.07248-F546</f>
        <v>15012.989979999955</v>
      </c>
      <c r="G545" s="263"/>
      <c r="H545" s="263"/>
      <c r="I545" s="193">
        <f t="shared" si="352"/>
        <v>15012.989970000001</v>
      </c>
      <c r="J545" s="569">
        <f t="shared" ref="J545:J551" si="358">I545/D545</f>
        <v>0.99999999933391326</v>
      </c>
      <c r="K545" s="316"/>
      <c r="L545" s="569"/>
      <c r="M545" s="262">
        <v>15012.989970000001</v>
      </c>
      <c r="N545" s="569">
        <f t="shared" si="354"/>
        <v>0.99999999933391326</v>
      </c>
      <c r="O545" s="316"/>
      <c r="P545" s="316"/>
      <c r="Q545" s="316"/>
      <c r="R545" s="316"/>
      <c r="S545" s="262"/>
      <c r="T545" s="669"/>
      <c r="U545" s="199"/>
      <c r="V545" s="629"/>
      <c r="W545" s="262"/>
      <c r="X545" s="669">
        <f t="shared" si="336"/>
        <v>0</v>
      </c>
      <c r="Y545" s="316"/>
      <c r="Z545" s="316"/>
      <c r="AA545" s="316"/>
      <c r="AB545" s="316"/>
      <c r="AC545" s="262">
        <f t="shared" si="349"/>
        <v>15012.989970000001</v>
      </c>
      <c r="AD545" s="575">
        <f t="shared" si="350"/>
        <v>0.99999999933391326</v>
      </c>
      <c r="AE545" s="199"/>
      <c r="AF545" s="622"/>
      <c r="AG545" s="262">
        <v>15012.989970000001</v>
      </c>
      <c r="AH545" s="622">
        <f t="shared" si="332"/>
        <v>0.99999999933391326</v>
      </c>
      <c r="AI545" s="316"/>
      <c r="AJ545" s="316"/>
      <c r="AK545" s="262"/>
      <c r="AL545" s="316"/>
      <c r="AM545" s="316"/>
      <c r="AN545" s="316"/>
      <c r="AO545" s="316"/>
      <c r="AP545" s="316"/>
      <c r="AQ545" s="316"/>
      <c r="AR545" s="316"/>
      <c r="AS545" s="316"/>
      <c r="AT545" s="316"/>
      <c r="AU545" s="199">
        <f>AV545-D545</f>
        <v>-14838.206139999955</v>
      </c>
      <c r="AV545" s="199">
        <f t="shared" si="357"/>
        <v>174.78384</v>
      </c>
      <c r="AW545" s="199">
        <v>0</v>
      </c>
      <c r="AX545" s="199">
        <f>[8]Матокса!$R$13</f>
        <v>174.78384</v>
      </c>
      <c r="AY545" s="316"/>
      <c r="AZ545" s="316"/>
      <c r="BA545" s="199">
        <f t="shared" si="328"/>
        <v>0</v>
      </c>
      <c r="BB545" s="316"/>
      <c r="BC545" s="316"/>
      <c r="BD545" s="316"/>
      <c r="BE545" s="199">
        <f t="shared" si="324"/>
        <v>0</v>
      </c>
      <c r="BF545" s="199">
        <f t="shared" si="345"/>
        <v>0</v>
      </c>
      <c r="BG545" s="316"/>
      <c r="BH545" s="316"/>
      <c r="BI545" s="199"/>
      <c r="BJ545" s="199"/>
      <c r="BK545" s="199"/>
      <c r="BL545" s="316"/>
      <c r="BM545" s="316"/>
      <c r="BN545" s="199">
        <f t="shared" si="346"/>
        <v>0</v>
      </c>
      <c r="BO545" s="199"/>
      <c r="BP545" s="199"/>
      <c r="BQ545" s="199"/>
      <c r="BR545" s="316"/>
      <c r="BS545" s="316"/>
      <c r="BT545" s="316">
        <f t="shared" si="355"/>
        <v>0</v>
      </c>
      <c r="BU545" s="316"/>
      <c r="BV545" s="199">
        <f>SUM(BW545:BX545)</f>
        <v>24775.302060000002</v>
      </c>
      <c r="BW545" s="199">
        <v>0</v>
      </c>
      <c r="BX545" s="199">
        <v>24775.302060000002</v>
      </c>
      <c r="BY545" s="316"/>
      <c r="BZ545" s="316"/>
      <c r="CA545" s="199">
        <f t="shared" si="339"/>
        <v>0</v>
      </c>
      <c r="CB545" s="262"/>
      <c r="CC545" s="263"/>
      <c r="CD545" s="263"/>
      <c r="CE545" s="199">
        <f>CG545</f>
        <v>25131.64258</v>
      </c>
      <c r="CF545" s="262">
        <f t="shared" si="347"/>
        <v>0</v>
      </c>
      <c r="CG545" s="199">
        <v>25131.64258</v>
      </c>
      <c r="CH545" s="263">
        <f t="shared" si="340"/>
        <v>0</v>
      </c>
      <c r="CI545" s="263"/>
      <c r="CJ545" s="199"/>
      <c r="CK545" s="199">
        <f>SUM(CL545:CM545)</f>
        <v>25131.64258</v>
      </c>
      <c r="CL545" s="199">
        <v>0</v>
      </c>
      <c r="CM545" s="199">
        <v>25131.64258</v>
      </c>
      <c r="CN545" s="316"/>
      <c r="CO545" s="316"/>
    </row>
    <row r="546" spans="1:12248" s="198" customFormat="1" ht="50.25" hidden="1" customHeight="1" x14ac:dyDescent="0.25">
      <c r="B546" s="209"/>
      <c r="C546" s="137" t="s">
        <v>238</v>
      </c>
      <c r="D546" s="262">
        <f t="shared" si="356"/>
        <v>631243.08250000002</v>
      </c>
      <c r="E546" s="262"/>
      <c r="F546" s="262">
        <v>631243.08250000002</v>
      </c>
      <c r="G546" s="263"/>
      <c r="H546" s="263"/>
      <c r="I546" s="193">
        <f t="shared" si="352"/>
        <v>631243.08250000002</v>
      </c>
      <c r="J546" s="569">
        <f t="shared" si="358"/>
        <v>1</v>
      </c>
      <c r="K546" s="316"/>
      <c r="L546" s="569"/>
      <c r="M546" s="262">
        <f>F546</f>
        <v>631243.08250000002</v>
      </c>
      <c r="N546" s="569">
        <f t="shared" si="354"/>
        <v>1</v>
      </c>
      <c r="O546" s="316"/>
      <c r="P546" s="316"/>
      <c r="Q546" s="316"/>
      <c r="R546" s="316"/>
      <c r="S546" s="262"/>
      <c r="T546" s="669"/>
      <c r="U546" s="199"/>
      <c r="V546" s="629"/>
      <c r="W546" s="262"/>
      <c r="X546" s="669">
        <f t="shared" si="336"/>
        <v>0</v>
      </c>
      <c r="Y546" s="316"/>
      <c r="Z546" s="316"/>
      <c r="AA546" s="316"/>
      <c r="AB546" s="316"/>
      <c r="AC546" s="262">
        <f t="shared" si="349"/>
        <v>631243.08250000002</v>
      </c>
      <c r="AD546" s="575">
        <f t="shared" si="350"/>
        <v>1</v>
      </c>
      <c r="AE546" s="199"/>
      <c r="AF546" s="622"/>
      <c r="AG546" s="262">
        <v>631243.08250000002</v>
      </c>
      <c r="AH546" s="622">
        <f t="shared" si="332"/>
        <v>1</v>
      </c>
      <c r="AI546" s="316"/>
      <c r="AJ546" s="316"/>
      <c r="AK546" s="262"/>
      <c r="AL546" s="316"/>
      <c r="AM546" s="316"/>
      <c r="AN546" s="316"/>
      <c r="AO546" s="316"/>
      <c r="AP546" s="316"/>
      <c r="AQ546" s="316"/>
      <c r="AR546" s="316"/>
      <c r="AS546" s="316"/>
      <c r="AT546" s="316"/>
      <c r="AU546" s="199">
        <f>AX546-F546</f>
        <v>-627193.63757999998</v>
      </c>
      <c r="AV546" s="199">
        <f t="shared" si="357"/>
        <v>4049.4449199999999</v>
      </c>
      <c r="AW546" s="199">
        <v>0</v>
      </c>
      <c r="AX546" s="199">
        <v>4049.4449199999999</v>
      </c>
      <c r="AY546" s="316"/>
      <c r="AZ546" s="316"/>
      <c r="BA546" s="199">
        <f t="shared" si="328"/>
        <v>0</v>
      </c>
      <c r="BB546" s="199"/>
      <c r="BC546" s="199"/>
      <c r="BD546" s="199"/>
      <c r="BE546" s="199">
        <f t="shared" si="324"/>
        <v>0</v>
      </c>
      <c r="BF546" s="199">
        <f t="shared" si="345"/>
        <v>0</v>
      </c>
      <c r="BG546" s="199"/>
      <c r="BH546" s="199"/>
      <c r="BI546" s="199">
        <f t="shared" ref="BI546:BI558" si="359">BJ546</f>
        <v>0</v>
      </c>
      <c r="BJ546" s="199">
        <v>0</v>
      </c>
      <c r="BK546" s="199"/>
      <c r="BL546" s="316"/>
      <c r="BM546" s="316"/>
      <c r="BN546" s="199">
        <f t="shared" si="346"/>
        <v>0</v>
      </c>
      <c r="BO546" s="199">
        <f>BP546</f>
        <v>0</v>
      </c>
      <c r="BP546" s="199">
        <v>0</v>
      </c>
      <c r="BQ546" s="199"/>
      <c r="BR546" s="316"/>
      <c r="BS546" s="316"/>
      <c r="BT546" s="316">
        <f t="shared" si="355"/>
        <v>0</v>
      </c>
      <c r="BU546" s="316"/>
      <c r="BV546" s="199">
        <f>SUM(BW546:BX546)</f>
        <v>1408832.1579399998</v>
      </c>
      <c r="BW546" s="199">
        <v>0</v>
      </c>
      <c r="BX546" s="199">
        <f>[9]Матокса!$AD$8</f>
        <v>1408832.1579399998</v>
      </c>
      <c r="BY546" s="316"/>
      <c r="BZ546" s="316"/>
      <c r="CA546" s="199">
        <f t="shared" si="339"/>
        <v>0</v>
      </c>
      <c r="CB546" s="262"/>
      <c r="CC546" s="263"/>
      <c r="CD546" s="263"/>
      <c r="CE546" s="199">
        <f>CG546</f>
        <v>538475.81741999998</v>
      </c>
      <c r="CF546" s="262">
        <f t="shared" si="347"/>
        <v>0</v>
      </c>
      <c r="CG546" s="199">
        <v>538475.81741999998</v>
      </c>
      <c r="CH546" s="263">
        <f t="shared" si="340"/>
        <v>0</v>
      </c>
      <c r="CI546" s="263"/>
      <c r="CJ546" s="199">
        <f>CK546-CE546</f>
        <v>0</v>
      </c>
      <c r="CK546" s="199">
        <f>SUM(CL546:CM546)</f>
        <v>538475.81741999998</v>
      </c>
      <c r="CL546" s="199">
        <v>0</v>
      </c>
      <c r="CM546" s="199">
        <v>538475.81741999998</v>
      </c>
      <c r="CN546" s="316"/>
      <c r="CO546" s="316"/>
    </row>
    <row r="547" spans="1:12248" s="198" customFormat="1" ht="50.25" hidden="1" customHeight="1" x14ac:dyDescent="0.25">
      <c r="B547" s="209"/>
      <c r="C547" s="137" t="s">
        <v>239</v>
      </c>
      <c r="D547" s="262">
        <f t="shared" si="356"/>
        <v>0</v>
      </c>
      <c r="E547" s="262"/>
      <c r="F547" s="262">
        <v>0</v>
      </c>
      <c r="G547" s="263"/>
      <c r="H547" s="263"/>
      <c r="I547" s="262"/>
      <c r="J547" s="569"/>
      <c r="K547" s="316"/>
      <c r="L547" s="569"/>
      <c r="M547" s="262"/>
      <c r="N547" s="569"/>
      <c r="O547" s="316"/>
      <c r="P547" s="316"/>
      <c r="Q547" s="316"/>
      <c r="R547" s="316"/>
      <c r="S547" s="262"/>
      <c r="T547" s="669"/>
      <c r="U547" s="199"/>
      <c r="V547" s="629"/>
      <c r="W547" s="262"/>
      <c r="X547" s="669" t="e">
        <f t="shared" si="336"/>
        <v>#DIV/0!</v>
      </c>
      <c r="Y547" s="316"/>
      <c r="Z547" s="316"/>
      <c r="AA547" s="316"/>
      <c r="AB547" s="316"/>
      <c r="AC547" s="262">
        <f t="shared" si="349"/>
        <v>0</v>
      </c>
      <c r="AD547" s="575" t="e">
        <f t="shared" si="350"/>
        <v>#DIV/0!</v>
      </c>
      <c r="AE547" s="199"/>
      <c r="AF547" s="622"/>
      <c r="AG547" s="262"/>
      <c r="AH547" s="622" t="e">
        <f t="shared" si="332"/>
        <v>#DIV/0!</v>
      </c>
      <c r="AI547" s="316"/>
      <c r="AJ547" s="316"/>
      <c r="AK547" s="262"/>
      <c r="AL547" s="316"/>
      <c r="AM547" s="316"/>
      <c r="AN547" s="316"/>
      <c r="AO547" s="316"/>
      <c r="AP547" s="316"/>
      <c r="AQ547" s="316"/>
      <c r="AR547" s="316"/>
      <c r="AS547" s="316"/>
      <c r="AT547" s="316"/>
      <c r="AU547" s="199"/>
      <c r="AV547" s="199">
        <f t="shared" si="357"/>
        <v>0</v>
      </c>
      <c r="AW547" s="199">
        <v>0</v>
      </c>
      <c r="AX547" s="199"/>
      <c r="AY547" s="316"/>
      <c r="AZ547" s="316"/>
      <c r="BA547" s="199">
        <f t="shared" si="328"/>
        <v>0</v>
      </c>
      <c r="BB547" s="199"/>
      <c r="BC547" s="199"/>
      <c r="BD547" s="199"/>
      <c r="BE547" s="199">
        <f t="shared" si="324"/>
        <v>0</v>
      </c>
      <c r="BF547" s="199">
        <f t="shared" si="345"/>
        <v>0</v>
      </c>
      <c r="BG547" s="199"/>
      <c r="BH547" s="199"/>
      <c r="BI547" s="199">
        <f t="shared" si="359"/>
        <v>0</v>
      </c>
      <c r="BJ547" s="199">
        <v>0</v>
      </c>
      <c r="BK547" s="199"/>
      <c r="BL547" s="316"/>
      <c r="BM547" s="316"/>
      <c r="BN547" s="199">
        <f t="shared" si="346"/>
        <v>0</v>
      </c>
      <c r="BO547" s="199">
        <f>BP547</f>
        <v>0</v>
      </c>
      <c r="BP547" s="199">
        <v>0</v>
      </c>
      <c r="BQ547" s="199"/>
      <c r="BR547" s="316"/>
      <c r="BS547" s="316"/>
      <c r="BT547" s="316">
        <f t="shared" si="355"/>
        <v>0</v>
      </c>
      <c r="BU547" s="316"/>
      <c r="BV547" s="199">
        <f>SUM(BW547:BX547)</f>
        <v>0</v>
      </c>
      <c r="BW547" s="199">
        <v>0</v>
      </c>
      <c r="BX547" s="199">
        <v>0</v>
      </c>
      <c r="BY547" s="316"/>
      <c r="BZ547" s="316"/>
      <c r="CA547" s="199">
        <f t="shared" si="339"/>
        <v>0</v>
      </c>
      <c r="CB547" s="262"/>
      <c r="CC547" s="263"/>
      <c r="CD547" s="263"/>
      <c r="CE547" s="199">
        <f t="shared" si="348"/>
        <v>0</v>
      </c>
      <c r="CF547" s="262">
        <f t="shared" si="347"/>
        <v>0</v>
      </c>
      <c r="CG547" s="262"/>
      <c r="CH547" s="263">
        <f t="shared" si="340"/>
        <v>0</v>
      </c>
      <c r="CI547" s="263"/>
      <c r="CJ547" s="199"/>
      <c r="CK547" s="199">
        <f>SUM(CL547:CM547)</f>
        <v>0</v>
      </c>
      <c r="CL547" s="199">
        <v>0</v>
      </c>
      <c r="CM547" s="199">
        <v>0</v>
      </c>
      <c r="CN547" s="316"/>
      <c r="CO547" s="316"/>
    </row>
    <row r="548" spans="1:12248" s="473" customFormat="1" ht="54" customHeight="1" x14ac:dyDescent="0.25">
      <c r="B548" s="474"/>
      <c r="C548" s="532" t="s">
        <v>240</v>
      </c>
      <c r="D548" s="476">
        <f t="shared" si="356"/>
        <v>515998.87</v>
      </c>
      <c r="E548" s="476"/>
      <c r="F548" s="476">
        <f>SUM(F549:F551)</f>
        <v>515998.87</v>
      </c>
      <c r="G548" s="476"/>
      <c r="H548" s="476"/>
      <c r="I548" s="476">
        <f t="shared" ref="I548:I561" si="360">M548</f>
        <v>515998.87</v>
      </c>
      <c r="J548" s="571">
        <f t="shared" si="358"/>
        <v>1</v>
      </c>
      <c r="K548" s="555"/>
      <c r="L548" s="571"/>
      <c r="M548" s="476">
        <v>515998.87</v>
      </c>
      <c r="N548" s="571">
        <f t="shared" ref="N548:N561" si="361">M548/F548</f>
        <v>1</v>
      </c>
      <c r="O548" s="555"/>
      <c r="P548" s="555"/>
      <c r="Q548" s="555"/>
      <c r="R548" s="555"/>
      <c r="S548" s="476">
        <f t="shared" ref="S548:S553" si="362">W548</f>
        <v>923463.26217999996</v>
      </c>
      <c r="T548" s="571">
        <f>S548/D548</f>
        <v>1.7896614040647025</v>
      </c>
      <c r="U548" s="658"/>
      <c r="V548" s="629"/>
      <c r="W548" s="476">
        <f>SUM(W549:W551)</f>
        <v>923463.26217999996</v>
      </c>
      <c r="X548" s="571">
        <f t="shared" si="336"/>
        <v>1.7896614040647025</v>
      </c>
      <c r="Y548" s="555"/>
      <c r="Z548" s="555"/>
      <c r="AA548" s="555"/>
      <c r="AB548" s="555"/>
      <c r="AC548" s="476">
        <f t="shared" si="349"/>
        <v>515998.87</v>
      </c>
      <c r="AD548" s="575">
        <f t="shared" si="350"/>
        <v>1</v>
      </c>
      <c r="AE548" s="578"/>
      <c r="AF548" s="622"/>
      <c r="AG548" s="476">
        <f>SUM(AG549:AG551)</f>
        <v>515998.87</v>
      </c>
      <c r="AH548" s="622">
        <f t="shared" si="332"/>
        <v>1</v>
      </c>
      <c r="AI548" s="555"/>
      <c r="AJ548" s="555"/>
      <c r="AK548" s="476"/>
      <c r="AL548" s="578"/>
      <c r="AM548" s="555"/>
      <c r="AN548" s="555"/>
      <c r="AO548" s="555"/>
      <c r="AP548" s="555"/>
      <c r="AQ548" s="555"/>
      <c r="AR548" s="555"/>
      <c r="AS548" s="555"/>
      <c r="AT548" s="555"/>
      <c r="AU548" s="555">
        <f>AU549</f>
        <v>4.2200000025331974E-3</v>
      </c>
      <c r="AV548" s="555">
        <f t="shared" si="357"/>
        <v>515998.87422</v>
      </c>
      <c r="AW548" s="484">
        <f>AW549+AW551</f>
        <v>0</v>
      </c>
      <c r="AX548" s="476">
        <f>SUM(AX549:AX551)</f>
        <v>515998.87422</v>
      </c>
      <c r="AY548" s="484"/>
      <c r="AZ548" s="484"/>
      <c r="BA548" s="472">
        <f t="shared" si="328"/>
        <v>0</v>
      </c>
      <c r="BB548" s="529"/>
      <c r="BC548" s="529"/>
      <c r="BD548" s="529"/>
      <c r="BE548" s="529">
        <f t="shared" si="324"/>
        <v>0</v>
      </c>
      <c r="BF548" s="472">
        <f t="shared" si="345"/>
        <v>0</v>
      </c>
      <c r="BG548" s="472"/>
      <c r="BH548" s="472"/>
      <c r="BI548" s="493">
        <f>BJ548+BK548</f>
        <v>1216606</v>
      </c>
      <c r="BJ548" s="484">
        <f>BJ549+BJ551</f>
        <v>0</v>
      </c>
      <c r="BK548" s="484">
        <f>BK549+BK551</f>
        <v>1216606</v>
      </c>
      <c r="BL548" s="484"/>
      <c r="BM548" s="484"/>
      <c r="BN548" s="472">
        <f>BO548-BI548</f>
        <v>0</v>
      </c>
      <c r="BO548" s="493">
        <f>BP548+BQ548</f>
        <v>1216605.9999999998</v>
      </c>
      <c r="BP548" s="484">
        <f>BP549+BP551</f>
        <v>0</v>
      </c>
      <c r="BQ548" s="484">
        <f>BQ549+BQ551</f>
        <v>1216605.9999999998</v>
      </c>
      <c r="BR548" s="484"/>
      <c r="BS548" s="484"/>
      <c r="BT548" s="472">
        <f t="shared" si="355"/>
        <v>0</v>
      </c>
      <c r="BU548" s="472"/>
      <c r="BV548" s="493">
        <f t="shared" ref="BV548:BV558" si="363">BW548</f>
        <v>0</v>
      </c>
      <c r="BW548" s="472">
        <f>BW549+BW551</f>
        <v>0</v>
      </c>
      <c r="BX548" s="472"/>
      <c r="BY548" s="472"/>
      <c r="BZ548" s="472"/>
      <c r="CA548" s="472">
        <f t="shared" si="339"/>
        <v>0</v>
      </c>
      <c r="CB548" s="472"/>
      <c r="CC548" s="476"/>
      <c r="CD548" s="476"/>
      <c r="CE548" s="472">
        <f t="shared" si="348"/>
        <v>0</v>
      </c>
      <c r="CF548" s="472">
        <f t="shared" si="347"/>
        <v>0</v>
      </c>
      <c r="CG548" s="529"/>
      <c r="CH548" s="476">
        <f t="shared" si="340"/>
        <v>0</v>
      </c>
      <c r="CI548" s="476"/>
      <c r="CJ548" s="484"/>
      <c r="CK548" s="493">
        <f t="shared" ref="CK548:CK558" si="364">CL548</f>
        <v>0</v>
      </c>
      <c r="CL548" s="484">
        <f>CL549+CL551</f>
        <v>0</v>
      </c>
      <c r="CM548" s="484"/>
      <c r="CN548" s="484"/>
      <c r="CO548" s="484"/>
    </row>
    <row r="549" spans="1:12248" s="198" customFormat="1" ht="50.25" hidden="1" customHeight="1" x14ac:dyDescent="0.25">
      <c r="B549" s="209"/>
      <c r="C549" s="137" t="s">
        <v>238</v>
      </c>
      <c r="D549" s="262">
        <f t="shared" si="356"/>
        <v>431592.85238</v>
      </c>
      <c r="E549" s="262"/>
      <c r="F549" s="262">
        <v>431592.85238</v>
      </c>
      <c r="G549" s="263"/>
      <c r="H549" s="263"/>
      <c r="I549" s="123">
        <f t="shared" si="360"/>
        <v>431592.85238</v>
      </c>
      <c r="J549" s="592">
        <f t="shared" si="358"/>
        <v>1</v>
      </c>
      <c r="K549" s="316"/>
      <c r="L549" s="316"/>
      <c r="M549" s="123">
        <f>F549</f>
        <v>431592.85238</v>
      </c>
      <c r="N549" s="592">
        <f t="shared" si="361"/>
        <v>1</v>
      </c>
      <c r="O549" s="316"/>
      <c r="P549" s="316"/>
      <c r="Q549" s="316"/>
      <c r="R549" s="316"/>
      <c r="S549" s="262">
        <f t="shared" si="362"/>
        <v>809543.68368999998</v>
      </c>
      <c r="T549" s="668">
        <f>S549/D549</f>
        <v>1.8757115165967337</v>
      </c>
      <c r="U549" s="199"/>
      <c r="V549" s="629"/>
      <c r="W549" s="262">
        <v>809543.68368999998</v>
      </c>
      <c r="X549" s="629">
        <f t="shared" si="336"/>
        <v>1.8757115165967337</v>
      </c>
      <c r="Y549" s="316"/>
      <c r="Z549" s="316"/>
      <c r="AA549" s="316"/>
      <c r="AB549" s="316"/>
      <c r="AC549" s="262">
        <f t="shared" si="349"/>
        <v>431592.85238</v>
      </c>
      <c r="AD549" s="575">
        <f t="shared" si="350"/>
        <v>1</v>
      </c>
      <c r="AE549" s="199"/>
      <c r="AF549" s="622"/>
      <c r="AG549" s="262">
        <v>431592.85238</v>
      </c>
      <c r="AH549" s="622">
        <f t="shared" si="332"/>
        <v>1</v>
      </c>
      <c r="AI549" s="316"/>
      <c r="AJ549" s="316"/>
      <c r="AK549" s="262"/>
      <c r="AL549" s="316"/>
      <c r="AM549" s="316"/>
      <c r="AN549" s="316"/>
      <c r="AO549" s="316"/>
      <c r="AP549" s="316"/>
      <c r="AQ549" s="316"/>
      <c r="AR549" s="316"/>
      <c r="AS549" s="316"/>
      <c r="AT549" s="316"/>
      <c r="AU549" s="262">
        <f>AX549-F549</f>
        <v>4.2200000025331974E-3</v>
      </c>
      <c r="AV549" s="199">
        <f t="shared" si="357"/>
        <v>431592.8566</v>
      </c>
      <c r="AW549" s="199">
        <v>0</v>
      </c>
      <c r="AX549" s="262">
        <f>F549+0.00422</f>
        <v>431592.8566</v>
      </c>
      <c r="AY549" s="316"/>
      <c r="AZ549" s="316"/>
      <c r="BA549" s="199">
        <f t="shared" si="328"/>
        <v>0</v>
      </c>
      <c r="BB549" s="316"/>
      <c r="BC549" s="316"/>
      <c r="BD549" s="316"/>
      <c r="BE549" s="199">
        <f t="shared" si="324"/>
        <v>0</v>
      </c>
      <c r="BF549" s="199">
        <f t="shared" si="345"/>
        <v>0</v>
      </c>
      <c r="BG549" s="316"/>
      <c r="BH549" s="316"/>
      <c r="BI549" s="199">
        <f>BJ549+BK549</f>
        <v>1190565.5424800001</v>
      </c>
      <c r="BJ549" s="199">
        <v>0</v>
      </c>
      <c r="BK549" s="199">
        <v>1190565.5424800001</v>
      </c>
      <c r="BL549" s="316"/>
      <c r="BM549" s="316"/>
      <c r="BN549" s="550">
        <f>BO549-BI549</f>
        <v>0</v>
      </c>
      <c r="BO549" s="199">
        <f>BP549+BQ549</f>
        <v>1190565.5424799998</v>
      </c>
      <c r="BP549" s="199">
        <v>0</v>
      </c>
      <c r="BQ549" s="199">
        <f>3099565.54248-1909000</f>
        <v>1190565.5424799998</v>
      </c>
      <c r="BR549" s="316"/>
      <c r="BS549" s="316"/>
      <c r="BT549" s="316">
        <f t="shared" si="355"/>
        <v>0</v>
      </c>
      <c r="BU549" s="316"/>
      <c r="BV549" s="199">
        <f t="shared" si="363"/>
        <v>0</v>
      </c>
      <c r="BW549" s="199">
        <v>0</v>
      </c>
      <c r="BX549" s="199"/>
      <c r="BY549" s="316"/>
      <c r="BZ549" s="316"/>
      <c r="CA549" s="199">
        <f t="shared" si="339"/>
        <v>0</v>
      </c>
      <c r="CB549" s="262"/>
      <c r="CC549" s="263"/>
      <c r="CD549" s="263"/>
      <c r="CE549" s="199">
        <f t="shared" si="348"/>
        <v>0</v>
      </c>
      <c r="CF549" s="262">
        <f t="shared" si="347"/>
        <v>0</v>
      </c>
      <c r="CG549" s="262"/>
      <c r="CH549" s="263">
        <f t="shared" si="340"/>
        <v>0</v>
      </c>
      <c r="CI549" s="263"/>
      <c r="CJ549" s="199"/>
      <c r="CK549" s="199">
        <f t="shared" si="364"/>
        <v>0</v>
      </c>
      <c r="CL549" s="199">
        <v>0</v>
      </c>
      <c r="CM549" s="199"/>
      <c r="CN549" s="316"/>
      <c r="CO549" s="316"/>
    </row>
    <row r="550" spans="1:12248" s="198" customFormat="1" ht="50.25" hidden="1" customHeight="1" x14ac:dyDescent="0.25">
      <c r="B550" s="209"/>
      <c r="C550" s="137" t="s">
        <v>429</v>
      </c>
      <c r="D550" s="262">
        <f t="shared" si="356"/>
        <v>0</v>
      </c>
      <c r="E550" s="262"/>
      <c r="F550" s="262">
        <v>0</v>
      </c>
      <c r="G550" s="263"/>
      <c r="H550" s="263"/>
      <c r="I550" s="123">
        <f t="shared" si="360"/>
        <v>0</v>
      </c>
      <c r="J550" s="592" t="e">
        <f t="shared" si="358"/>
        <v>#DIV/0!</v>
      </c>
      <c r="K550" s="316"/>
      <c r="L550" s="316"/>
      <c r="M550" s="123">
        <f>F550</f>
        <v>0</v>
      </c>
      <c r="N550" s="592" t="e">
        <f t="shared" si="361"/>
        <v>#DIV/0!</v>
      </c>
      <c r="O550" s="316"/>
      <c r="P550" s="316"/>
      <c r="Q550" s="316"/>
      <c r="R550" s="316"/>
      <c r="S550" s="262">
        <f t="shared" si="362"/>
        <v>0</v>
      </c>
      <c r="T550" s="668" t="e">
        <f>S550/D550</f>
        <v>#DIV/0!</v>
      </c>
      <c r="U550" s="199"/>
      <c r="V550" s="629"/>
      <c r="W550" s="262">
        <v>0</v>
      </c>
      <c r="X550" s="629" t="e">
        <f t="shared" si="336"/>
        <v>#DIV/0!</v>
      </c>
      <c r="Y550" s="316"/>
      <c r="Z550" s="316"/>
      <c r="AA550" s="316"/>
      <c r="AB550" s="316"/>
      <c r="AC550" s="262">
        <f t="shared" si="349"/>
        <v>0</v>
      </c>
      <c r="AD550" s="575" t="e">
        <f t="shared" si="350"/>
        <v>#DIV/0!</v>
      </c>
      <c r="AE550" s="199"/>
      <c r="AF550" s="622"/>
      <c r="AG550" s="262">
        <v>0</v>
      </c>
      <c r="AH550" s="622" t="e">
        <f t="shared" si="332"/>
        <v>#DIV/0!</v>
      </c>
      <c r="AI550" s="316"/>
      <c r="AJ550" s="316"/>
      <c r="AK550" s="262"/>
      <c r="AL550" s="316"/>
      <c r="AM550" s="316"/>
      <c r="AN550" s="316"/>
      <c r="AO550" s="316"/>
      <c r="AP550" s="316"/>
      <c r="AQ550" s="316"/>
      <c r="AR550" s="316"/>
      <c r="AS550" s="316"/>
      <c r="AT550" s="316"/>
      <c r="AU550" s="199"/>
      <c r="AV550" s="199">
        <f t="shared" si="357"/>
        <v>0</v>
      </c>
      <c r="AW550" s="199"/>
      <c r="AX550" s="199">
        <f>F550</f>
        <v>0</v>
      </c>
      <c r="AY550" s="316"/>
      <c r="AZ550" s="316"/>
      <c r="BA550" s="199"/>
      <c r="BB550" s="316"/>
      <c r="BC550" s="316"/>
      <c r="BD550" s="316"/>
      <c r="BE550" s="199"/>
      <c r="BF550" s="199"/>
      <c r="BG550" s="316"/>
      <c r="BH550" s="316"/>
      <c r="BI550" s="199">
        <f>BJ550+BK550</f>
        <v>0</v>
      </c>
      <c r="BJ550" s="199"/>
      <c r="BK550" s="199"/>
      <c r="BL550" s="316"/>
      <c r="BM550" s="316"/>
      <c r="BN550" s="199">
        <f>BO550-BI550</f>
        <v>0</v>
      </c>
      <c r="BO550" s="199">
        <f>BP550+BQ550</f>
        <v>0</v>
      </c>
      <c r="BP550" s="199"/>
      <c r="BQ550" s="199"/>
      <c r="BR550" s="316"/>
      <c r="BS550" s="316"/>
      <c r="BT550" s="316"/>
      <c r="BU550" s="316"/>
      <c r="BV550" s="199"/>
      <c r="BW550" s="199"/>
      <c r="BX550" s="199"/>
      <c r="BY550" s="316"/>
      <c r="BZ550" s="316"/>
      <c r="CA550" s="199"/>
      <c r="CB550" s="262"/>
      <c r="CC550" s="263"/>
      <c r="CD550" s="263"/>
      <c r="CE550" s="199"/>
      <c r="CF550" s="262"/>
      <c r="CG550" s="262"/>
      <c r="CH550" s="263"/>
      <c r="CI550" s="263"/>
      <c r="CJ550" s="199"/>
      <c r="CK550" s="199"/>
      <c r="CL550" s="199"/>
      <c r="CM550" s="199"/>
      <c r="CN550" s="316"/>
      <c r="CO550" s="316"/>
    </row>
    <row r="551" spans="1:12248" s="198" customFormat="1" ht="50.25" hidden="1" customHeight="1" x14ac:dyDescent="0.25">
      <c r="B551" s="209"/>
      <c r="C551" s="137" t="s">
        <v>237</v>
      </c>
      <c r="D551" s="262">
        <f t="shared" si="356"/>
        <v>84406.017619999999</v>
      </c>
      <c r="E551" s="262"/>
      <c r="F551" s="262">
        <v>84406.017619999999</v>
      </c>
      <c r="G551" s="263"/>
      <c r="H551" s="263"/>
      <c r="I551" s="123">
        <f t="shared" si="360"/>
        <v>84406.017619999999</v>
      </c>
      <c r="J551" s="592">
        <f t="shared" si="358"/>
        <v>1</v>
      </c>
      <c r="K551" s="316"/>
      <c r="L551" s="316"/>
      <c r="M551" s="123">
        <f>F551</f>
        <v>84406.017619999999</v>
      </c>
      <c r="N551" s="592">
        <f t="shared" si="361"/>
        <v>1</v>
      </c>
      <c r="O551" s="316"/>
      <c r="P551" s="316"/>
      <c r="Q551" s="316"/>
      <c r="R551" s="316"/>
      <c r="S551" s="262">
        <f t="shared" si="362"/>
        <v>113919.57849</v>
      </c>
      <c r="T551" s="668">
        <f>S551/D551</f>
        <v>1.349661809693137</v>
      </c>
      <c r="U551" s="199"/>
      <c r="V551" s="629"/>
      <c r="W551" s="262">
        <v>113919.57849</v>
      </c>
      <c r="X551" s="629">
        <f t="shared" si="336"/>
        <v>1.349661809693137</v>
      </c>
      <c r="Y551" s="316"/>
      <c r="Z551" s="316"/>
      <c r="AA551" s="316"/>
      <c r="AB551" s="316"/>
      <c r="AC551" s="262">
        <f t="shared" si="349"/>
        <v>84406.017619999999</v>
      </c>
      <c r="AD551" s="575">
        <f t="shared" si="350"/>
        <v>1</v>
      </c>
      <c r="AE551" s="199"/>
      <c r="AF551" s="622"/>
      <c r="AG551" s="262">
        <v>84406.017619999999</v>
      </c>
      <c r="AH551" s="622">
        <f t="shared" si="332"/>
        <v>1</v>
      </c>
      <c r="AI551" s="316"/>
      <c r="AJ551" s="316"/>
      <c r="AK551" s="262"/>
      <c r="AL551" s="316"/>
      <c r="AM551" s="316"/>
      <c r="AN551" s="316"/>
      <c r="AO551" s="316"/>
      <c r="AP551" s="316"/>
      <c r="AQ551" s="316"/>
      <c r="AR551" s="316"/>
      <c r="AS551" s="316"/>
      <c r="AT551" s="316"/>
      <c r="AU551" s="199"/>
      <c r="AV551" s="199">
        <f t="shared" si="357"/>
        <v>84406.017619999999</v>
      </c>
      <c r="AW551" s="199">
        <v>0</v>
      </c>
      <c r="AX551" s="199">
        <f>F551</f>
        <v>84406.017619999999</v>
      </c>
      <c r="AY551" s="316"/>
      <c r="AZ551" s="316"/>
      <c r="BA551" s="199">
        <f t="shared" si="328"/>
        <v>0</v>
      </c>
      <c r="BB551" s="316"/>
      <c r="BC551" s="316"/>
      <c r="BD551" s="316"/>
      <c r="BE551" s="199">
        <f t="shared" si="324"/>
        <v>0</v>
      </c>
      <c r="BF551" s="199">
        <f t="shared" si="345"/>
        <v>0</v>
      </c>
      <c r="BG551" s="316"/>
      <c r="BH551" s="316"/>
      <c r="BI551" s="199">
        <f>BJ551+BK551</f>
        <v>26040.45752</v>
      </c>
      <c r="BJ551" s="199">
        <v>0</v>
      </c>
      <c r="BK551" s="199">
        <v>26040.45752</v>
      </c>
      <c r="BL551" s="316"/>
      <c r="BM551" s="316"/>
      <c r="BN551" s="199">
        <f>BO551-BI551</f>
        <v>0</v>
      </c>
      <c r="BO551" s="199">
        <f>BP551+BQ551</f>
        <v>26040.45752</v>
      </c>
      <c r="BP551" s="199">
        <v>0</v>
      </c>
      <c r="BQ551" s="199">
        <v>26040.45752</v>
      </c>
      <c r="BR551" s="316"/>
      <c r="BS551" s="316"/>
      <c r="BT551" s="316">
        <f t="shared" ref="BT551:BT558" si="365">BL551</f>
        <v>0</v>
      </c>
      <c r="BU551" s="316"/>
      <c r="BV551" s="199">
        <f t="shared" si="363"/>
        <v>0</v>
      </c>
      <c r="BW551" s="199">
        <v>0</v>
      </c>
      <c r="BX551" s="199"/>
      <c r="BY551" s="316"/>
      <c r="BZ551" s="316"/>
      <c r="CA551" s="199">
        <f t="shared" si="339"/>
        <v>0</v>
      </c>
      <c r="CB551" s="262"/>
      <c r="CC551" s="263"/>
      <c r="CD551" s="263"/>
      <c r="CE551" s="199">
        <f t="shared" si="348"/>
        <v>0</v>
      </c>
      <c r="CF551" s="262">
        <f t="shared" si="347"/>
        <v>0</v>
      </c>
      <c r="CG551" s="262"/>
      <c r="CH551" s="263">
        <f t="shared" si="340"/>
        <v>0</v>
      </c>
      <c r="CI551" s="263"/>
      <c r="CJ551" s="199"/>
      <c r="CK551" s="199">
        <f t="shared" si="364"/>
        <v>0</v>
      </c>
      <c r="CL551" s="199">
        <v>0</v>
      </c>
      <c r="CM551" s="199"/>
      <c r="CN551" s="316"/>
      <c r="CO551" s="316"/>
    </row>
    <row r="552" spans="1:12248" s="645" customFormat="1" ht="214.5" customHeight="1" x14ac:dyDescent="0.3">
      <c r="A552" s="407"/>
      <c r="B552" s="441" t="s">
        <v>7</v>
      </c>
      <c r="C552" s="440" t="s">
        <v>233</v>
      </c>
      <c r="D552" s="412">
        <f>E552+F552+G552+H552</f>
        <v>309247.7</v>
      </c>
      <c r="E552" s="412"/>
      <c r="F552" s="412">
        <f>F553+F556</f>
        <v>309247.7</v>
      </c>
      <c r="G552" s="412"/>
      <c r="H552" s="412"/>
      <c r="I552" s="412">
        <f t="shared" si="360"/>
        <v>309143.46042000002</v>
      </c>
      <c r="J552" s="570">
        <f>I552/D552</f>
        <v>0.99966292528610567</v>
      </c>
      <c r="K552" s="413"/>
      <c r="L552" s="413"/>
      <c r="M552" s="412">
        <f>M553+M556</f>
        <v>309143.46042000002</v>
      </c>
      <c r="N552" s="570">
        <f t="shared" si="361"/>
        <v>0.99966292528610567</v>
      </c>
      <c r="O552" s="413"/>
      <c r="P552" s="413"/>
      <c r="Q552" s="413"/>
      <c r="R552" s="413"/>
      <c r="S552" s="412">
        <f t="shared" si="362"/>
        <v>156488.68687000003</v>
      </c>
      <c r="T552" s="570">
        <f>S552/D552</f>
        <v>0.50603023682957071</v>
      </c>
      <c r="U552" s="413"/>
      <c r="V552" s="644"/>
      <c r="W552" s="412">
        <f>W553+W556</f>
        <v>156488.68687000003</v>
      </c>
      <c r="X552" s="570">
        <f t="shared" si="336"/>
        <v>0.50603023682957071</v>
      </c>
      <c r="Y552" s="413"/>
      <c r="Z552" s="413"/>
      <c r="AA552" s="413"/>
      <c r="AB552" s="413"/>
      <c r="AC552" s="412">
        <f t="shared" si="349"/>
        <v>309247.7</v>
      </c>
      <c r="AD552" s="570">
        <f t="shared" si="350"/>
        <v>1</v>
      </c>
      <c r="AE552" s="413"/>
      <c r="AF552" s="628"/>
      <c r="AG552" s="412">
        <f>AG553+AG556</f>
        <v>309247.7</v>
      </c>
      <c r="AH552" s="628">
        <f t="shared" si="332"/>
        <v>1</v>
      </c>
      <c r="AI552" s="413"/>
      <c r="AJ552" s="413"/>
      <c r="AK552" s="412"/>
      <c r="AL552" s="577"/>
      <c r="AM552" s="413"/>
      <c r="AN552" s="413"/>
      <c r="AO552" s="413"/>
      <c r="AP552" s="413"/>
      <c r="AQ552" s="413"/>
      <c r="AR552" s="413"/>
      <c r="AS552" s="413"/>
      <c r="AT552" s="413"/>
      <c r="AU552" s="413">
        <f>AV552-D552</f>
        <v>1.2270000006537884E-2</v>
      </c>
      <c r="AV552" s="413">
        <f>AW552+AX552+AY552+AZ552</f>
        <v>309247.71227000002</v>
      </c>
      <c r="AW552" s="413">
        <f>AW553+AW556</f>
        <v>0</v>
      </c>
      <c r="AX552" s="413">
        <f>AX553+AX556</f>
        <v>309247.71227000002</v>
      </c>
      <c r="AY552" s="413"/>
      <c r="AZ552" s="413"/>
      <c r="BA552" s="413">
        <f t="shared" si="328"/>
        <v>0</v>
      </c>
      <c r="BB552" s="413"/>
      <c r="BC552" s="413"/>
      <c r="BD552" s="413"/>
      <c r="BE552" s="413">
        <f t="shared" si="324"/>
        <v>0</v>
      </c>
      <c r="BF552" s="413">
        <f t="shared" si="345"/>
        <v>0</v>
      </c>
      <c r="BG552" s="413"/>
      <c r="BH552" s="413"/>
      <c r="BI552" s="413">
        <f>BJ552+BK552+BL552+BM552</f>
        <v>0</v>
      </c>
      <c r="BJ552" s="413">
        <f>BJ553+BJ556</f>
        <v>0</v>
      </c>
      <c r="BK552" s="413"/>
      <c r="BL552" s="413"/>
      <c r="BM552" s="413"/>
      <c r="BN552" s="413">
        <f>BO552</f>
        <v>0</v>
      </c>
      <c r="BO552" s="413">
        <f>BP552+BQ552+BR552+BS552</f>
        <v>0</v>
      </c>
      <c r="BP552" s="413">
        <f>BP553+BP556</f>
        <v>0</v>
      </c>
      <c r="BQ552" s="413">
        <f>BQ553+BQ556</f>
        <v>0</v>
      </c>
      <c r="BR552" s="413"/>
      <c r="BS552" s="413"/>
      <c r="BT552" s="413">
        <f t="shared" si="365"/>
        <v>0</v>
      </c>
      <c r="BU552" s="413"/>
      <c r="BV552" s="413">
        <f>BW552+BX552+BY552+BZ552</f>
        <v>507227.07996999996</v>
      </c>
      <c r="BW552" s="413">
        <f>BW553+BW556</f>
        <v>0</v>
      </c>
      <c r="BX552" s="413">
        <f>BX553+BX556</f>
        <v>507227.07996999996</v>
      </c>
      <c r="BY552" s="413"/>
      <c r="BZ552" s="413"/>
      <c r="CA552" s="413">
        <f t="shared" si="339"/>
        <v>0</v>
      </c>
      <c r="CB552" s="413">
        <f>CB553</f>
        <v>0</v>
      </c>
      <c r="CC552" s="413"/>
      <c r="CD552" s="413"/>
      <c r="CE552" s="413">
        <f>CF552+CG552+CH552+CI552</f>
        <v>95991.164340000032</v>
      </c>
      <c r="CF552" s="413">
        <f>CF553+CF556</f>
        <v>0</v>
      </c>
      <c r="CG552" s="413">
        <f>CG553+CG556</f>
        <v>95991.164340000032</v>
      </c>
      <c r="CH552" s="413">
        <f t="shared" si="340"/>
        <v>0</v>
      </c>
      <c r="CI552" s="413"/>
      <c r="CJ552" s="413">
        <f>CJ553</f>
        <v>0</v>
      </c>
      <c r="CK552" s="413">
        <f>CL552+CM552+CN552+CO552</f>
        <v>95991.164340000032</v>
      </c>
      <c r="CL552" s="413">
        <f>CL553+CL556</f>
        <v>0</v>
      </c>
      <c r="CM552" s="413">
        <f>CM553+CM556</f>
        <v>95991.164340000032</v>
      </c>
      <c r="CN552" s="413"/>
      <c r="CO552" s="454"/>
      <c r="CP552" s="413"/>
      <c r="CQ552" s="413"/>
      <c r="CR552" s="413"/>
      <c r="CS552" s="413"/>
      <c r="CT552" s="413"/>
      <c r="CU552" s="413"/>
      <c r="CV552" s="413"/>
      <c r="CW552" s="413"/>
      <c r="CX552" s="413"/>
      <c r="CY552" s="413"/>
      <c r="CZ552" s="413"/>
      <c r="DA552" s="413"/>
      <c r="DB552" s="413"/>
      <c r="DC552" s="414"/>
      <c r="DD552" s="414"/>
      <c r="DE552" s="414"/>
      <c r="DF552" s="414"/>
      <c r="DG552" s="412"/>
      <c r="DH552" s="412"/>
      <c r="DI552" s="412"/>
      <c r="DJ552" s="412"/>
      <c r="DK552" s="412"/>
      <c r="DL552" s="412"/>
      <c r="DM552" s="412"/>
      <c r="DN552" s="412"/>
      <c r="DO552" s="412"/>
      <c r="DP552" s="412"/>
      <c r="DQ552" s="412"/>
      <c r="DR552" s="412"/>
      <c r="DS552" s="412"/>
      <c r="DT552" s="412"/>
      <c r="DU552" s="412"/>
      <c r="DV552" s="412"/>
      <c r="DW552" s="412"/>
      <c r="DX552" s="412"/>
      <c r="DY552" s="412"/>
      <c r="DZ552" s="413"/>
      <c r="EA552" s="413"/>
      <c r="EB552" s="413"/>
      <c r="EC552" s="413"/>
      <c r="ED552" s="413"/>
      <c r="EE552" s="413"/>
      <c r="EF552" s="413"/>
      <c r="EG552" s="413"/>
      <c r="EH552" s="413"/>
      <c r="EI552" s="413"/>
      <c r="EJ552" s="413"/>
      <c r="EK552" s="413"/>
      <c r="EL552" s="413"/>
      <c r="EM552" s="413"/>
      <c r="EN552" s="413"/>
      <c r="EO552" s="413"/>
      <c r="EP552" s="413"/>
      <c r="EQ552" s="413"/>
      <c r="ER552" s="413"/>
      <c r="ES552" s="413"/>
      <c r="ET552" s="413"/>
      <c r="EU552" s="413"/>
      <c r="EV552" s="413"/>
      <c r="EW552" s="413"/>
      <c r="EX552" s="414"/>
      <c r="EY552" s="414"/>
      <c r="EZ552" s="414"/>
      <c r="FA552" s="414"/>
      <c r="FB552" s="414"/>
      <c r="FC552" s="413"/>
      <c r="FD552" s="413"/>
      <c r="FE552" s="414"/>
      <c r="FF552" s="414"/>
      <c r="FG552" s="413"/>
      <c r="FH552" s="413"/>
      <c r="FI552" s="414"/>
      <c r="FJ552" s="414"/>
      <c r="FK552" s="413"/>
      <c r="FL552" s="413"/>
      <c r="FM552" s="413"/>
      <c r="FN552" s="413"/>
      <c r="FO552" s="413"/>
      <c r="FP552" s="413"/>
      <c r="FQ552" s="413"/>
      <c r="FR552" s="414"/>
      <c r="FS552" s="414"/>
      <c r="FT552" s="413"/>
      <c r="FU552" s="413"/>
      <c r="FV552" s="414"/>
      <c r="FW552" s="414"/>
      <c r="FX552" s="413"/>
      <c r="FY552" s="413"/>
      <c r="FZ552" s="413"/>
      <c r="GA552" s="413"/>
      <c r="GB552" s="413"/>
      <c r="GC552" s="407"/>
      <c r="GD552" s="439"/>
      <c r="GE552" s="413"/>
      <c r="GF552" s="413"/>
      <c r="GG552" s="413"/>
      <c r="GH552" s="413"/>
      <c r="GI552" s="413"/>
      <c r="GJ552" s="413"/>
      <c r="GK552" s="413"/>
      <c r="GL552" s="412"/>
      <c r="GM552" s="412"/>
      <c r="GN552" s="412"/>
      <c r="GO552" s="412"/>
      <c r="GP552" s="412"/>
      <c r="GQ552" s="412"/>
      <c r="GR552" s="412"/>
      <c r="GS552" s="412"/>
      <c r="GT552" s="412"/>
      <c r="GU552" s="412"/>
      <c r="GV552" s="412"/>
      <c r="GW552" s="412"/>
      <c r="GX552" s="412"/>
      <c r="GY552" s="412"/>
      <c r="GZ552" s="412"/>
      <c r="HA552" s="412"/>
      <c r="HB552" s="412"/>
      <c r="HC552" s="412"/>
      <c r="HD552" s="412"/>
      <c r="HE552" s="412"/>
      <c r="HF552" s="412"/>
      <c r="HG552" s="412"/>
      <c r="HH552" s="412"/>
      <c r="HI552" s="412"/>
      <c r="HJ552" s="412"/>
      <c r="HK552" s="412"/>
      <c r="HL552" s="412"/>
      <c r="HM552" s="412"/>
      <c r="HN552" s="412"/>
      <c r="HO552" s="412"/>
      <c r="HP552" s="412"/>
      <c r="HQ552" s="412"/>
      <c r="HR552" s="412"/>
      <c r="HS552" s="412"/>
      <c r="HT552" s="412"/>
      <c r="HU552" s="412"/>
      <c r="HV552" s="412"/>
      <c r="HW552" s="412"/>
      <c r="HX552" s="412"/>
      <c r="HY552" s="412"/>
      <c r="HZ552" s="412"/>
      <c r="IA552" s="412"/>
      <c r="IB552" s="412"/>
      <c r="IC552" s="412"/>
      <c r="ID552" s="413"/>
      <c r="IE552" s="413"/>
      <c r="IF552" s="413"/>
      <c r="IG552" s="413"/>
      <c r="IH552" s="413"/>
      <c r="II552" s="413"/>
      <c r="IJ552" s="413"/>
      <c r="IK552" s="413"/>
      <c r="IL552" s="413"/>
      <c r="IM552" s="413"/>
      <c r="IN552" s="413"/>
      <c r="IO552" s="413"/>
      <c r="IP552" s="413"/>
      <c r="IQ552" s="413"/>
      <c r="IR552" s="413"/>
      <c r="IS552" s="413"/>
      <c r="IT552" s="413"/>
      <c r="IU552" s="413"/>
      <c r="IV552" s="413"/>
      <c r="IW552" s="413"/>
      <c r="IX552" s="413"/>
      <c r="IY552" s="413"/>
      <c r="IZ552" s="413"/>
      <c r="JA552" s="413"/>
      <c r="JB552" s="414"/>
      <c r="JC552" s="414"/>
      <c r="JD552" s="414"/>
      <c r="JE552" s="414"/>
      <c r="JF552" s="414"/>
      <c r="JG552" s="413"/>
      <c r="JH552" s="413"/>
      <c r="JI552" s="414"/>
      <c r="JJ552" s="414"/>
      <c r="JK552" s="413"/>
      <c r="JL552" s="413"/>
      <c r="JM552" s="414"/>
      <c r="JN552" s="414"/>
      <c r="JO552" s="413"/>
      <c r="JP552" s="413"/>
      <c r="JQ552" s="413"/>
      <c r="JR552" s="413"/>
      <c r="JS552" s="413"/>
      <c r="JT552" s="413"/>
      <c r="JU552" s="413"/>
      <c r="JV552" s="414"/>
      <c r="JW552" s="414"/>
      <c r="JX552" s="413"/>
      <c r="JY552" s="413"/>
      <c r="JZ552" s="414"/>
      <c r="KA552" s="414"/>
      <c r="KB552" s="413"/>
      <c r="KC552" s="413"/>
      <c r="KD552" s="413"/>
      <c r="KE552" s="413"/>
      <c r="KF552" s="413"/>
      <c r="KG552" s="407"/>
      <c r="KH552" s="439"/>
      <c r="KI552" s="413"/>
      <c r="KJ552" s="413"/>
      <c r="KK552" s="413"/>
      <c r="KL552" s="413"/>
      <c r="KM552" s="413"/>
      <c r="KN552" s="413"/>
      <c r="KO552" s="413"/>
      <c r="KP552" s="412"/>
      <c r="KQ552" s="412"/>
      <c r="KR552" s="412"/>
      <c r="KS552" s="412"/>
      <c r="KT552" s="412"/>
      <c r="KU552" s="412"/>
      <c r="KV552" s="412"/>
      <c r="KW552" s="412"/>
      <c r="KX552" s="412"/>
      <c r="KY552" s="412"/>
      <c r="KZ552" s="412"/>
      <c r="LA552" s="412"/>
      <c r="LB552" s="412"/>
      <c r="LC552" s="412"/>
      <c r="LD552" s="412"/>
      <c r="LE552" s="412"/>
      <c r="LF552" s="412"/>
      <c r="LG552" s="412"/>
      <c r="LH552" s="412"/>
      <c r="LI552" s="412"/>
      <c r="LJ552" s="412"/>
      <c r="LK552" s="412"/>
      <c r="LL552" s="412"/>
      <c r="LM552" s="412"/>
      <c r="LN552" s="412"/>
      <c r="LO552" s="412"/>
      <c r="LP552" s="412"/>
      <c r="LQ552" s="412"/>
      <c r="LR552" s="412"/>
      <c r="LS552" s="412"/>
      <c r="LT552" s="412"/>
      <c r="LU552" s="412"/>
      <c r="LV552" s="412"/>
      <c r="LW552" s="412"/>
      <c r="LX552" s="412"/>
      <c r="LY552" s="412"/>
      <c r="LZ552" s="412"/>
      <c r="MA552" s="412"/>
      <c r="MB552" s="412"/>
      <c r="MC552" s="412"/>
      <c r="MD552" s="412"/>
      <c r="ME552" s="412"/>
      <c r="MF552" s="412"/>
      <c r="MG552" s="412"/>
      <c r="MH552" s="413"/>
      <c r="MI552" s="413"/>
      <c r="MJ552" s="413"/>
      <c r="MK552" s="413"/>
      <c r="ML552" s="413"/>
      <c r="MM552" s="413"/>
      <c r="MN552" s="413"/>
      <c r="MO552" s="413"/>
      <c r="MP552" s="413"/>
      <c r="MQ552" s="413"/>
      <c r="MR552" s="413"/>
      <c r="MS552" s="413"/>
      <c r="MT552" s="413"/>
      <c r="MU552" s="413"/>
      <c r="MV552" s="413"/>
      <c r="MW552" s="413"/>
      <c r="MX552" s="413"/>
      <c r="MY552" s="413"/>
      <c r="MZ552" s="413"/>
      <c r="NA552" s="413"/>
      <c r="NB552" s="413"/>
      <c r="NC552" s="413"/>
      <c r="ND552" s="413"/>
      <c r="NE552" s="413"/>
      <c r="NF552" s="414"/>
      <c r="NG552" s="414"/>
      <c r="NH552" s="414"/>
      <c r="NI552" s="414"/>
      <c r="NJ552" s="414"/>
      <c r="NK552" s="413"/>
      <c r="NL552" s="413"/>
      <c r="NM552" s="414"/>
      <c r="NN552" s="414"/>
      <c r="NO552" s="413"/>
      <c r="NP552" s="413"/>
      <c r="NQ552" s="414"/>
      <c r="NR552" s="414"/>
      <c r="NS552" s="413"/>
      <c r="NT552" s="413"/>
      <c r="NU552" s="413"/>
      <c r="NV552" s="413"/>
      <c r="NW552" s="413"/>
      <c r="NX552" s="413"/>
      <c r="NY552" s="413"/>
      <c r="NZ552" s="414"/>
      <c r="OA552" s="414"/>
      <c r="OB552" s="413"/>
      <c r="OC552" s="413"/>
      <c r="OD552" s="414"/>
      <c r="OE552" s="414"/>
      <c r="OF552" s="413"/>
      <c r="OG552" s="413"/>
      <c r="OH552" s="413"/>
      <c r="OI552" s="413"/>
      <c r="OJ552" s="413"/>
      <c r="OK552" s="407"/>
      <c r="OL552" s="439"/>
      <c r="OM552" s="413"/>
      <c r="ON552" s="413"/>
      <c r="OO552" s="413"/>
      <c r="OP552" s="413"/>
      <c r="OQ552" s="413"/>
      <c r="OR552" s="413"/>
      <c r="OS552" s="413"/>
      <c r="OT552" s="412"/>
      <c r="OU552" s="412"/>
      <c r="OV552" s="412"/>
      <c r="OW552" s="412"/>
      <c r="OX552" s="412"/>
      <c r="OY552" s="412"/>
      <c r="OZ552" s="412"/>
      <c r="PA552" s="412"/>
      <c r="PB552" s="412"/>
      <c r="PC552" s="412"/>
      <c r="PD552" s="412"/>
      <c r="PE552" s="412"/>
      <c r="PF552" s="412"/>
      <c r="PG552" s="412"/>
      <c r="PH552" s="412"/>
      <c r="PI552" s="412"/>
      <c r="PJ552" s="412"/>
      <c r="PK552" s="412"/>
      <c r="PL552" s="412"/>
      <c r="PM552" s="412"/>
      <c r="PN552" s="412"/>
      <c r="PO552" s="412"/>
      <c r="PP552" s="412"/>
      <c r="PQ552" s="412"/>
      <c r="PR552" s="412"/>
      <c r="PS552" s="412"/>
      <c r="PT552" s="412"/>
      <c r="PU552" s="412"/>
      <c r="PV552" s="412"/>
      <c r="PW552" s="412"/>
      <c r="PX552" s="412"/>
      <c r="PY552" s="412"/>
      <c r="PZ552" s="412"/>
      <c r="QA552" s="412"/>
      <c r="QB552" s="412"/>
      <c r="QC552" s="412"/>
      <c r="QD552" s="412"/>
      <c r="QE552" s="412"/>
      <c r="QF552" s="412"/>
      <c r="QG552" s="412"/>
      <c r="QH552" s="412"/>
      <c r="QI552" s="412"/>
      <c r="QJ552" s="412"/>
      <c r="QK552" s="412"/>
      <c r="QL552" s="413"/>
      <c r="QM552" s="413"/>
      <c r="QN552" s="413"/>
      <c r="QO552" s="413"/>
      <c r="QP552" s="413"/>
      <c r="QQ552" s="413"/>
      <c r="QR552" s="413"/>
      <c r="QS552" s="413"/>
      <c r="QT552" s="413"/>
      <c r="QU552" s="413"/>
      <c r="QV552" s="413"/>
      <c r="QW552" s="413"/>
      <c r="QX552" s="413"/>
      <c r="QY552" s="413"/>
      <c r="QZ552" s="413"/>
      <c r="RA552" s="413"/>
      <c r="RB552" s="413"/>
      <c r="RC552" s="413"/>
      <c r="RD552" s="413"/>
      <c r="RE552" s="413"/>
      <c r="RF552" s="413"/>
      <c r="RG552" s="413"/>
      <c r="RH552" s="413"/>
      <c r="RI552" s="413"/>
      <c r="RJ552" s="414"/>
      <c r="RK552" s="414"/>
      <c r="RL552" s="414"/>
      <c r="RM552" s="414"/>
      <c r="RN552" s="414"/>
      <c r="RO552" s="413"/>
      <c r="RP552" s="413"/>
      <c r="RQ552" s="414"/>
      <c r="RR552" s="414"/>
      <c r="RS552" s="413"/>
      <c r="RT552" s="413"/>
      <c r="RU552" s="414"/>
      <c r="RV552" s="414"/>
      <c r="RW552" s="413"/>
      <c r="RX552" s="413"/>
      <c r="RY552" s="413"/>
      <c r="RZ552" s="413"/>
      <c r="SA552" s="413"/>
      <c r="SB552" s="413"/>
      <c r="SC552" s="413"/>
      <c r="SD552" s="414"/>
      <c r="SE552" s="414"/>
      <c r="SF552" s="413"/>
      <c r="SG552" s="413"/>
      <c r="SH552" s="414"/>
      <c r="SI552" s="414"/>
      <c r="SJ552" s="413"/>
      <c r="SK552" s="413"/>
      <c r="SL552" s="413"/>
      <c r="SM552" s="413"/>
      <c r="SN552" s="413"/>
      <c r="SO552" s="407"/>
      <c r="SP552" s="439"/>
      <c r="SQ552" s="413"/>
      <c r="SR552" s="413"/>
      <c r="SS552" s="413"/>
      <c r="ST552" s="413"/>
      <c r="SU552" s="413"/>
      <c r="SV552" s="413"/>
      <c r="SW552" s="413"/>
      <c r="SX552" s="412"/>
      <c r="SY552" s="412"/>
      <c r="SZ552" s="412"/>
      <c r="TA552" s="412"/>
      <c r="TB552" s="412"/>
      <c r="TC552" s="412"/>
      <c r="TD552" s="412"/>
      <c r="TE552" s="412"/>
      <c r="TF552" s="412"/>
      <c r="TG552" s="412"/>
      <c r="TH552" s="412"/>
      <c r="TI552" s="412"/>
      <c r="TJ552" s="412"/>
      <c r="TK552" s="412"/>
      <c r="TL552" s="412"/>
      <c r="TM552" s="412"/>
      <c r="TN552" s="412"/>
      <c r="TO552" s="412"/>
      <c r="TP552" s="412"/>
      <c r="TQ552" s="412"/>
      <c r="TR552" s="412"/>
      <c r="TS552" s="412"/>
      <c r="TT552" s="412"/>
      <c r="TU552" s="412"/>
      <c r="TV552" s="412"/>
      <c r="TW552" s="412"/>
      <c r="TX552" s="412"/>
      <c r="TY552" s="412"/>
      <c r="TZ552" s="412"/>
      <c r="UA552" s="412"/>
      <c r="UB552" s="412"/>
      <c r="UC552" s="412"/>
      <c r="UD552" s="412"/>
      <c r="UE552" s="412"/>
      <c r="UF552" s="412"/>
      <c r="UG552" s="412"/>
      <c r="UH552" s="412"/>
      <c r="UI552" s="412"/>
      <c r="UJ552" s="412"/>
      <c r="UK552" s="412"/>
      <c r="UL552" s="412"/>
      <c r="UM552" s="412"/>
      <c r="UN552" s="412"/>
      <c r="UO552" s="412"/>
      <c r="UP552" s="413"/>
      <c r="UQ552" s="413"/>
      <c r="UR552" s="413"/>
      <c r="US552" s="413"/>
      <c r="UT552" s="413"/>
      <c r="UU552" s="413"/>
      <c r="UV552" s="413"/>
      <c r="UW552" s="413"/>
      <c r="UX552" s="413"/>
      <c r="UY552" s="413"/>
      <c r="UZ552" s="413"/>
      <c r="VA552" s="413"/>
      <c r="VB552" s="413"/>
      <c r="VC552" s="413"/>
      <c r="VD552" s="413"/>
      <c r="VE552" s="413"/>
      <c r="VF552" s="413"/>
      <c r="VG552" s="413"/>
      <c r="VH552" s="413"/>
      <c r="VI552" s="413"/>
      <c r="VJ552" s="413"/>
      <c r="VK552" s="413"/>
      <c r="VL552" s="413"/>
      <c r="VM552" s="413"/>
      <c r="VN552" s="414"/>
      <c r="VO552" s="414"/>
      <c r="VP552" s="414"/>
      <c r="VQ552" s="414"/>
      <c r="VR552" s="414"/>
      <c r="VS552" s="413"/>
      <c r="VT552" s="413"/>
      <c r="VU552" s="414"/>
      <c r="VV552" s="414"/>
      <c r="VW552" s="413"/>
      <c r="VX552" s="413"/>
      <c r="VY552" s="414"/>
      <c r="VZ552" s="414"/>
      <c r="WA552" s="413"/>
      <c r="WB552" s="413"/>
      <c r="WC552" s="413"/>
      <c r="WD552" s="413"/>
      <c r="WE552" s="413"/>
      <c r="WF552" s="413"/>
      <c r="WG552" s="413"/>
      <c r="WH552" s="414"/>
      <c r="WI552" s="414"/>
      <c r="WJ552" s="413"/>
      <c r="WK552" s="413"/>
      <c r="WL552" s="414"/>
      <c r="WM552" s="414"/>
      <c r="WN552" s="413"/>
      <c r="WO552" s="413"/>
      <c r="WP552" s="413"/>
      <c r="WQ552" s="413"/>
      <c r="WR552" s="413"/>
      <c r="WS552" s="407"/>
      <c r="WT552" s="439"/>
      <c r="WU552" s="413"/>
      <c r="WV552" s="413"/>
      <c r="WW552" s="413"/>
      <c r="WX552" s="413"/>
      <c r="WY552" s="413"/>
      <c r="WZ552" s="413"/>
      <c r="XA552" s="413"/>
      <c r="XB552" s="412"/>
      <c r="XC552" s="412"/>
      <c r="XD552" s="412"/>
      <c r="XE552" s="412"/>
      <c r="XF552" s="412"/>
      <c r="XG552" s="412"/>
      <c r="XH552" s="412"/>
      <c r="XI552" s="412"/>
      <c r="XJ552" s="412"/>
      <c r="XK552" s="412"/>
      <c r="XL552" s="412"/>
      <c r="XM552" s="412"/>
      <c r="XN552" s="412"/>
      <c r="XO552" s="412"/>
      <c r="XP552" s="412"/>
      <c r="XQ552" s="412"/>
      <c r="XR552" s="412"/>
      <c r="XS552" s="412"/>
      <c r="XT552" s="412"/>
      <c r="XU552" s="412"/>
      <c r="XV552" s="412"/>
      <c r="XW552" s="412"/>
      <c r="XX552" s="412"/>
      <c r="XY552" s="412"/>
      <c r="XZ552" s="412"/>
      <c r="YA552" s="412"/>
      <c r="YB552" s="412"/>
      <c r="YC552" s="412"/>
      <c r="YD552" s="412"/>
      <c r="YE552" s="412"/>
      <c r="YF552" s="412"/>
      <c r="YG552" s="412"/>
      <c r="YH552" s="412"/>
      <c r="YI552" s="412"/>
      <c r="YJ552" s="412"/>
      <c r="YK552" s="412"/>
      <c r="YL552" s="412"/>
      <c r="YM552" s="412"/>
      <c r="YN552" s="412"/>
      <c r="YO552" s="412"/>
      <c r="YP552" s="412"/>
      <c r="YQ552" s="412"/>
      <c r="YR552" s="412"/>
      <c r="YS552" s="412"/>
      <c r="YT552" s="413"/>
      <c r="YU552" s="413"/>
      <c r="YV552" s="413"/>
      <c r="YW552" s="413"/>
      <c r="YX552" s="413"/>
      <c r="YY552" s="413"/>
      <c r="YZ552" s="413"/>
      <c r="ZA552" s="413"/>
      <c r="ZB552" s="413"/>
      <c r="ZC552" s="413"/>
      <c r="ZD552" s="413"/>
      <c r="ZE552" s="413"/>
      <c r="ZF552" s="413"/>
      <c r="ZG552" s="413"/>
      <c r="ZH552" s="413"/>
      <c r="ZI552" s="413"/>
      <c r="ZJ552" s="413"/>
      <c r="ZK552" s="413"/>
      <c r="ZL552" s="413"/>
      <c r="ZM552" s="413"/>
      <c r="ZN552" s="413"/>
      <c r="ZO552" s="413"/>
      <c r="ZP552" s="413"/>
      <c r="ZQ552" s="413"/>
      <c r="ZR552" s="414"/>
      <c r="ZS552" s="414"/>
      <c r="ZT552" s="414"/>
      <c r="ZU552" s="414"/>
      <c r="ZV552" s="414"/>
      <c r="ZW552" s="413"/>
      <c r="ZX552" s="413"/>
      <c r="ZY552" s="414"/>
      <c r="ZZ552" s="414"/>
      <c r="AAA552" s="413"/>
      <c r="AAB552" s="413"/>
      <c r="AAC552" s="414"/>
      <c r="AAD552" s="414"/>
      <c r="AAE552" s="413"/>
      <c r="AAF552" s="413"/>
      <c r="AAG552" s="413"/>
      <c r="AAH552" s="413"/>
      <c r="AAI552" s="413"/>
      <c r="AAJ552" s="413"/>
      <c r="AAK552" s="413"/>
      <c r="AAL552" s="414"/>
      <c r="AAM552" s="414"/>
      <c r="AAN552" s="413"/>
      <c r="AAO552" s="413"/>
      <c r="AAP552" s="414"/>
      <c r="AAQ552" s="414"/>
      <c r="AAR552" s="413"/>
      <c r="AAS552" s="413"/>
      <c r="AAT552" s="413"/>
      <c r="AAU552" s="413"/>
      <c r="AAV552" s="413"/>
      <c r="AAW552" s="407"/>
      <c r="AAX552" s="439"/>
      <c r="AAY552" s="413"/>
      <c r="AAZ552" s="413"/>
      <c r="ABA552" s="413"/>
      <c r="ABB552" s="413"/>
      <c r="ABC552" s="413"/>
      <c r="ABD552" s="413"/>
      <c r="ABE552" s="413"/>
      <c r="ABF552" s="412"/>
      <c r="ABG552" s="412"/>
      <c r="ABH552" s="412"/>
      <c r="ABI552" s="412"/>
      <c r="ABJ552" s="412"/>
      <c r="ABK552" s="412"/>
      <c r="ABL552" s="412"/>
      <c r="ABM552" s="412"/>
      <c r="ABN552" s="412"/>
      <c r="ABO552" s="412"/>
      <c r="ABP552" s="412"/>
      <c r="ABQ552" s="412"/>
      <c r="ABR552" s="412"/>
      <c r="ABS552" s="412"/>
      <c r="ABT552" s="412"/>
      <c r="ABU552" s="412"/>
      <c r="ABV552" s="412"/>
      <c r="ABW552" s="412"/>
      <c r="ABX552" s="412"/>
      <c r="ABY552" s="412"/>
      <c r="ABZ552" s="412"/>
      <c r="ACA552" s="412"/>
      <c r="ACB552" s="412"/>
      <c r="ACC552" s="412"/>
      <c r="ACD552" s="412"/>
      <c r="ACE552" s="412"/>
      <c r="ACF552" s="412"/>
      <c r="ACG552" s="412"/>
      <c r="ACH552" s="412"/>
      <c r="ACI552" s="412"/>
      <c r="ACJ552" s="412"/>
      <c r="ACK552" s="412"/>
      <c r="ACL552" s="412"/>
      <c r="ACM552" s="412"/>
      <c r="ACN552" s="412"/>
      <c r="ACO552" s="412"/>
      <c r="ACP552" s="412"/>
      <c r="ACQ552" s="412"/>
      <c r="ACR552" s="412"/>
      <c r="ACS552" s="412"/>
      <c r="ACT552" s="412"/>
      <c r="ACU552" s="412"/>
      <c r="ACV552" s="412"/>
      <c r="ACW552" s="412"/>
      <c r="ACX552" s="413"/>
      <c r="ACY552" s="413"/>
      <c r="ACZ552" s="413"/>
      <c r="ADA552" s="413"/>
      <c r="ADB552" s="413"/>
      <c r="ADC552" s="413"/>
      <c r="ADD552" s="413"/>
      <c r="ADE552" s="413"/>
      <c r="ADF552" s="413"/>
      <c r="ADG552" s="413"/>
      <c r="ADH552" s="413"/>
      <c r="ADI552" s="413"/>
      <c r="ADJ552" s="413"/>
      <c r="ADK552" s="413"/>
      <c r="ADL552" s="413"/>
      <c r="ADM552" s="413"/>
      <c r="ADN552" s="413"/>
      <c r="ADO552" s="413"/>
      <c r="ADP552" s="413"/>
      <c r="ADQ552" s="413"/>
      <c r="ADR552" s="413"/>
      <c r="ADS552" s="413"/>
      <c r="ADT552" s="413"/>
      <c r="ADU552" s="413"/>
      <c r="ADV552" s="414"/>
      <c r="ADW552" s="414"/>
      <c r="ADX552" s="414"/>
      <c r="ADY552" s="414"/>
      <c r="ADZ552" s="414"/>
      <c r="AEA552" s="413"/>
      <c r="AEB552" s="413"/>
      <c r="AEC552" s="414"/>
      <c r="AED552" s="414"/>
      <c r="AEE552" s="413"/>
      <c r="AEF552" s="413"/>
      <c r="AEG552" s="414"/>
      <c r="AEH552" s="414"/>
      <c r="AEI552" s="413"/>
      <c r="AEJ552" s="413"/>
      <c r="AEK552" s="413"/>
      <c r="AEL552" s="413"/>
      <c r="AEM552" s="413"/>
      <c r="AEN552" s="413"/>
      <c r="AEO552" s="413"/>
      <c r="AEP552" s="414"/>
      <c r="AEQ552" s="414"/>
      <c r="AER552" s="413"/>
      <c r="AES552" s="413"/>
      <c r="AET552" s="414"/>
      <c r="AEU552" s="414"/>
      <c r="AEV552" s="413"/>
      <c r="AEW552" s="413"/>
      <c r="AEX552" s="413"/>
      <c r="AEY552" s="413"/>
      <c r="AEZ552" s="413"/>
      <c r="AFA552" s="407"/>
      <c r="AFB552" s="439"/>
      <c r="AFC552" s="413"/>
      <c r="AFD552" s="413"/>
      <c r="AFE552" s="413"/>
      <c r="AFF552" s="413"/>
      <c r="AFG552" s="413"/>
      <c r="AFH552" s="413"/>
      <c r="AFI552" s="413"/>
      <c r="AFJ552" s="412"/>
      <c r="AFK552" s="412"/>
      <c r="AFL552" s="412"/>
      <c r="AFM552" s="412"/>
      <c r="AFN552" s="412"/>
      <c r="AFO552" s="412"/>
      <c r="AFP552" s="412"/>
      <c r="AFQ552" s="412"/>
      <c r="AFR552" s="412"/>
      <c r="AFS552" s="412"/>
      <c r="AFT552" s="412"/>
      <c r="AFU552" s="412"/>
      <c r="AFV552" s="412"/>
      <c r="AFW552" s="412"/>
      <c r="AFX552" s="412"/>
      <c r="AFY552" s="412"/>
      <c r="AFZ552" s="412"/>
      <c r="AGA552" s="412"/>
      <c r="AGB552" s="412"/>
      <c r="AGC552" s="412"/>
      <c r="AGD552" s="412"/>
      <c r="AGE552" s="412"/>
      <c r="AGF552" s="412"/>
      <c r="AGG552" s="412"/>
      <c r="AGH552" s="412"/>
      <c r="AGI552" s="412"/>
      <c r="AGJ552" s="412"/>
      <c r="AGK552" s="412"/>
      <c r="AGL552" s="412"/>
      <c r="AGM552" s="412"/>
      <c r="AGN552" s="412"/>
      <c r="AGO552" s="412"/>
      <c r="AGP552" s="412"/>
      <c r="AGQ552" s="412"/>
      <c r="AGR552" s="412"/>
      <c r="AGS552" s="412"/>
      <c r="AGT552" s="412"/>
      <c r="AGU552" s="412"/>
      <c r="AGV552" s="412"/>
      <c r="AGW552" s="412"/>
      <c r="AGX552" s="412"/>
      <c r="AGY552" s="412"/>
      <c r="AGZ552" s="412"/>
      <c r="AHA552" s="412"/>
      <c r="AHB552" s="413"/>
      <c r="AHC552" s="413"/>
      <c r="AHD552" s="413"/>
      <c r="AHE552" s="413"/>
      <c r="AHF552" s="413"/>
      <c r="AHG552" s="413"/>
      <c r="AHH552" s="413"/>
      <c r="AHI552" s="413"/>
      <c r="AHJ552" s="413"/>
      <c r="AHK552" s="413"/>
      <c r="AHL552" s="413"/>
      <c r="AHM552" s="413"/>
      <c r="AHN552" s="413"/>
      <c r="AHO552" s="413"/>
      <c r="AHP552" s="413"/>
      <c r="AHQ552" s="413"/>
      <c r="AHR552" s="413"/>
      <c r="AHS552" s="413"/>
      <c r="AHT552" s="413"/>
      <c r="AHU552" s="413"/>
      <c r="AHV552" s="413"/>
      <c r="AHW552" s="413"/>
      <c r="AHX552" s="413"/>
      <c r="AHY552" s="413"/>
      <c r="AHZ552" s="414"/>
      <c r="AIA552" s="414"/>
      <c r="AIB552" s="414"/>
      <c r="AIC552" s="414"/>
      <c r="AID552" s="414"/>
      <c r="AIE552" s="413"/>
      <c r="AIF552" s="413"/>
      <c r="AIG552" s="414"/>
      <c r="AIH552" s="414"/>
      <c r="AII552" s="413"/>
      <c r="AIJ552" s="413"/>
      <c r="AIK552" s="414"/>
      <c r="AIL552" s="414"/>
      <c r="AIM552" s="413"/>
      <c r="AIN552" s="413"/>
      <c r="AIO552" s="413"/>
      <c r="AIP552" s="413"/>
      <c r="AIQ552" s="413"/>
      <c r="AIR552" s="413"/>
      <c r="AIS552" s="413"/>
      <c r="AIT552" s="414"/>
      <c r="AIU552" s="414"/>
      <c r="AIV552" s="413"/>
      <c r="AIW552" s="413"/>
      <c r="AIX552" s="414"/>
      <c r="AIY552" s="414"/>
      <c r="AIZ552" s="413"/>
      <c r="AJA552" s="413"/>
      <c r="AJB552" s="413"/>
      <c r="AJC552" s="413"/>
      <c r="AJD552" s="413"/>
      <c r="AJE552" s="407"/>
      <c r="AJF552" s="439"/>
      <c r="AJG552" s="413"/>
      <c r="AJH552" s="413"/>
      <c r="AJI552" s="413"/>
      <c r="AJJ552" s="413"/>
      <c r="AJK552" s="413"/>
      <c r="AJL552" s="413"/>
      <c r="AJM552" s="413"/>
      <c r="AJN552" s="412"/>
      <c r="AJO552" s="412"/>
      <c r="AJP552" s="412"/>
      <c r="AJQ552" s="412"/>
      <c r="AJR552" s="412"/>
      <c r="AJS552" s="412"/>
      <c r="AJT552" s="412"/>
      <c r="AJU552" s="412"/>
      <c r="AJV552" s="412"/>
      <c r="AJW552" s="412"/>
      <c r="AJX552" s="412"/>
      <c r="AJY552" s="412"/>
      <c r="AJZ552" s="412"/>
      <c r="AKA552" s="412"/>
      <c r="AKB552" s="412"/>
      <c r="AKC552" s="412"/>
      <c r="AKD552" s="412"/>
      <c r="AKE552" s="412"/>
      <c r="AKF552" s="412"/>
      <c r="AKG552" s="412"/>
      <c r="AKH552" s="412"/>
      <c r="AKI552" s="412"/>
      <c r="AKJ552" s="412"/>
      <c r="AKK552" s="412"/>
      <c r="AKL552" s="412"/>
      <c r="AKM552" s="412"/>
      <c r="AKN552" s="412"/>
      <c r="AKO552" s="412"/>
      <c r="AKP552" s="412"/>
      <c r="AKQ552" s="412"/>
      <c r="AKR552" s="412"/>
      <c r="AKS552" s="412"/>
      <c r="AKT552" s="412"/>
      <c r="AKU552" s="412"/>
      <c r="AKV552" s="412"/>
      <c r="AKW552" s="412"/>
      <c r="AKX552" s="412"/>
      <c r="AKY552" s="412"/>
      <c r="AKZ552" s="412"/>
      <c r="ALA552" s="412"/>
      <c r="ALB552" s="412"/>
      <c r="ALC552" s="412"/>
      <c r="ALD552" s="412"/>
      <c r="ALE552" s="412"/>
      <c r="ALF552" s="413"/>
      <c r="ALG552" s="413"/>
      <c r="ALH552" s="413"/>
      <c r="ALI552" s="413"/>
      <c r="ALJ552" s="413"/>
      <c r="ALK552" s="413"/>
      <c r="ALL552" s="413"/>
      <c r="ALM552" s="413"/>
      <c r="ALN552" s="413"/>
      <c r="ALO552" s="413"/>
      <c r="ALP552" s="413"/>
      <c r="ALQ552" s="413"/>
      <c r="ALR552" s="413"/>
      <c r="ALS552" s="413"/>
      <c r="ALT552" s="413"/>
      <c r="ALU552" s="413"/>
      <c r="ALV552" s="413"/>
      <c r="ALW552" s="413"/>
      <c r="ALX552" s="413"/>
      <c r="ALY552" s="413"/>
      <c r="ALZ552" s="413"/>
      <c r="AMA552" s="413"/>
      <c r="AMB552" s="413"/>
      <c r="AMC552" s="413"/>
      <c r="AMD552" s="414"/>
      <c r="AME552" s="414"/>
      <c r="AMF552" s="414"/>
      <c r="AMG552" s="414"/>
      <c r="AMH552" s="414"/>
      <c r="AMI552" s="413"/>
      <c r="AMJ552" s="413"/>
      <c r="AMK552" s="414"/>
      <c r="AML552" s="414"/>
      <c r="AMM552" s="413"/>
      <c r="AMN552" s="413"/>
      <c r="AMO552" s="414"/>
      <c r="AMP552" s="414"/>
      <c r="AMQ552" s="413"/>
      <c r="AMR552" s="413"/>
      <c r="AMS552" s="413"/>
      <c r="AMT552" s="413"/>
      <c r="AMU552" s="413"/>
      <c r="AMV552" s="413"/>
      <c r="AMW552" s="413"/>
      <c r="AMX552" s="414"/>
      <c r="AMY552" s="414"/>
      <c r="AMZ552" s="413"/>
      <c r="ANA552" s="413"/>
      <c r="ANB552" s="414"/>
      <c r="ANC552" s="414"/>
      <c r="AND552" s="413"/>
      <c r="ANE552" s="413"/>
      <c r="ANF552" s="413"/>
      <c r="ANG552" s="413"/>
      <c r="ANH552" s="413"/>
      <c r="ANI552" s="407"/>
      <c r="ANJ552" s="439"/>
      <c r="ANK552" s="413"/>
      <c r="ANL552" s="413"/>
      <c r="ANM552" s="413"/>
      <c r="ANN552" s="413"/>
      <c r="ANO552" s="413"/>
      <c r="ANP552" s="413"/>
      <c r="ANQ552" s="413"/>
      <c r="ANR552" s="412"/>
      <c r="ANS552" s="412"/>
      <c r="ANT552" s="412"/>
      <c r="ANU552" s="412"/>
      <c r="ANV552" s="412"/>
      <c r="ANW552" s="412"/>
      <c r="ANX552" s="412"/>
      <c r="ANY552" s="412"/>
      <c r="ANZ552" s="412"/>
      <c r="AOA552" s="412"/>
      <c r="AOB552" s="412"/>
      <c r="AOC552" s="412"/>
      <c r="AOD552" s="412"/>
      <c r="AOE552" s="412"/>
      <c r="AOF552" s="412"/>
      <c r="AOG552" s="412"/>
      <c r="AOH552" s="412"/>
      <c r="AOI552" s="412"/>
      <c r="AOJ552" s="412"/>
      <c r="AOK552" s="412"/>
      <c r="AOL552" s="412"/>
      <c r="AOM552" s="412"/>
      <c r="AON552" s="412"/>
      <c r="AOO552" s="412"/>
      <c r="AOP552" s="412"/>
      <c r="AOQ552" s="412"/>
      <c r="AOR552" s="412"/>
      <c r="AOS552" s="412"/>
      <c r="AOT552" s="412"/>
      <c r="AOU552" s="412"/>
      <c r="AOV552" s="412"/>
      <c r="AOW552" s="412"/>
      <c r="AOX552" s="412"/>
      <c r="AOY552" s="412"/>
      <c r="AOZ552" s="412"/>
      <c r="APA552" s="412"/>
      <c r="APB552" s="412"/>
      <c r="APC552" s="412"/>
      <c r="APD552" s="412"/>
      <c r="APE552" s="412"/>
      <c r="APF552" s="412"/>
      <c r="APG552" s="412"/>
      <c r="APH552" s="412"/>
      <c r="API552" s="412"/>
      <c r="APJ552" s="413"/>
      <c r="APK552" s="413"/>
      <c r="APL552" s="413"/>
      <c r="APM552" s="413"/>
      <c r="APN552" s="413"/>
      <c r="APO552" s="413"/>
      <c r="APP552" s="413"/>
      <c r="APQ552" s="413"/>
      <c r="APR552" s="413"/>
      <c r="APS552" s="413"/>
      <c r="APT552" s="413"/>
      <c r="APU552" s="413"/>
      <c r="APV552" s="413"/>
      <c r="APW552" s="413"/>
      <c r="APX552" s="413"/>
      <c r="APY552" s="413"/>
      <c r="APZ552" s="413"/>
      <c r="AQA552" s="413"/>
      <c r="AQB552" s="413"/>
      <c r="AQC552" s="413"/>
      <c r="AQD552" s="413"/>
      <c r="AQE552" s="413"/>
      <c r="AQF552" s="413"/>
      <c r="AQG552" s="413"/>
      <c r="AQH552" s="414"/>
      <c r="AQI552" s="414"/>
      <c r="AQJ552" s="414"/>
      <c r="AQK552" s="414"/>
      <c r="AQL552" s="414"/>
      <c r="AQM552" s="413"/>
      <c r="AQN552" s="413"/>
      <c r="AQO552" s="414"/>
      <c r="AQP552" s="414"/>
      <c r="AQQ552" s="413"/>
      <c r="AQR552" s="413"/>
      <c r="AQS552" s="414"/>
      <c r="AQT552" s="414"/>
      <c r="AQU552" s="413"/>
      <c r="AQV552" s="413"/>
      <c r="AQW552" s="413"/>
      <c r="AQX552" s="413"/>
      <c r="AQY552" s="413"/>
      <c r="AQZ552" s="413"/>
      <c r="ARA552" s="413"/>
      <c r="ARB552" s="414"/>
      <c r="ARC552" s="414"/>
      <c r="ARD552" s="413"/>
      <c r="ARE552" s="413"/>
      <c r="ARF552" s="414"/>
      <c r="ARG552" s="414"/>
      <c r="ARH552" s="413"/>
      <c r="ARI552" s="413"/>
      <c r="ARJ552" s="413"/>
      <c r="ARK552" s="413"/>
      <c r="ARL552" s="413"/>
      <c r="ARM552" s="407"/>
      <c r="ARN552" s="439"/>
      <c r="ARO552" s="413"/>
      <c r="ARP552" s="413"/>
      <c r="ARQ552" s="413"/>
      <c r="ARR552" s="413"/>
      <c r="ARS552" s="413"/>
      <c r="ART552" s="413"/>
      <c r="ARU552" s="413"/>
      <c r="ARV552" s="412"/>
      <c r="ARW552" s="412"/>
      <c r="ARX552" s="412"/>
      <c r="ARY552" s="412"/>
      <c r="ARZ552" s="412"/>
      <c r="ASA552" s="412"/>
      <c r="ASB552" s="412"/>
      <c r="ASC552" s="412"/>
      <c r="ASD552" s="412"/>
      <c r="ASE552" s="412"/>
      <c r="ASF552" s="412"/>
      <c r="ASG552" s="412"/>
      <c r="ASH552" s="412"/>
      <c r="ASI552" s="412"/>
      <c r="ASJ552" s="412"/>
      <c r="ASK552" s="412"/>
      <c r="ASL552" s="412"/>
      <c r="ASM552" s="412"/>
      <c r="ASN552" s="412"/>
      <c r="ASO552" s="412"/>
      <c r="ASP552" s="412"/>
      <c r="ASQ552" s="412"/>
      <c r="ASR552" s="412"/>
      <c r="ASS552" s="412"/>
      <c r="AST552" s="412"/>
      <c r="ASU552" s="412"/>
      <c r="ASV552" s="412"/>
      <c r="ASW552" s="412"/>
      <c r="ASX552" s="412"/>
      <c r="ASY552" s="412"/>
      <c r="ASZ552" s="412"/>
      <c r="ATA552" s="412"/>
      <c r="ATB552" s="412"/>
      <c r="ATC552" s="412"/>
      <c r="ATD552" s="412"/>
      <c r="ATE552" s="412"/>
      <c r="ATF552" s="412"/>
      <c r="ATG552" s="412"/>
      <c r="ATH552" s="412"/>
      <c r="ATI552" s="412"/>
      <c r="ATJ552" s="412"/>
      <c r="ATK552" s="412"/>
      <c r="ATL552" s="412"/>
      <c r="ATM552" s="412"/>
      <c r="ATN552" s="413"/>
      <c r="ATO552" s="413"/>
      <c r="ATP552" s="413"/>
      <c r="ATQ552" s="413"/>
      <c r="ATR552" s="413"/>
      <c r="ATS552" s="413"/>
      <c r="ATT552" s="413"/>
      <c r="ATU552" s="413"/>
      <c r="ATV552" s="413"/>
      <c r="ATW552" s="413"/>
      <c r="ATX552" s="413"/>
      <c r="ATY552" s="413"/>
      <c r="ATZ552" s="413"/>
      <c r="AUA552" s="413"/>
      <c r="AUB552" s="413"/>
      <c r="AUC552" s="413"/>
      <c r="AUD552" s="413"/>
      <c r="AUE552" s="413"/>
      <c r="AUF552" s="413"/>
      <c r="AUG552" s="413"/>
      <c r="AUH552" s="413"/>
      <c r="AUI552" s="413"/>
      <c r="AUJ552" s="413"/>
      <c r="AUK552" s="413"/>
      <c r="AUL552" s="414"/>
      <c r="AUM552" s="414"/>
      <c r="AUN552" s="414"/>
      <c r="AUO552" s="414"/>
      <c r="AUP552" s="414"/>
      <c r="AUQ552" s="413"/>
      <c r="AUR552" s="413"/>
      <c r="AUS552" s="414"/>
      <c r="AUT552" s="414"/>
      <c r="AUU552" s="413"/>
      <c r="AUV552" s="413"/>
      <c r="AUW552" s="414"/>
      <c r="AUX552" s="414"/>
      <c r="AUY552" s="413"/>
      <c r="AUZ552" s="413"/>
      <c r="AVA552" s="413"/>
      <c r="AVB552" s="413"/>
      <c r="AVC552" s="413"/>
      <c r="AVD552" s="413"/>
      <c r="AVE552" s="413"/>
      <c r="AVF552" s="414"/>
      <c r="AVG552" s="414"/>
      <c r="AVH552" s="413"/>
      <c r="AVI552" s="413"/>
      <c r="AVJ552" s="414"/>
      <c r="AVK552" s="414"/>
      <c r="AVL552" s="413"/>
      <c r="AVM552" s="413"/>
      <c r="AVN552" s="413"/>
      <c r="AVO552" s="413"/>
      <c r="AVP552" s="413"/>
      <c r="AVQ552" s="407"/>
      <c r="AVR552" s="439"/>
      <c r="AVS552" s="413"/>
      <c r="AVT552" s="413"/>
      <c r="AVU552" s="413"/>
      <c r="AVV552" s="413"/>
      <c r="AVW552" s="413"/>
      <c r="AVX552" s="413"/>
      <c r="AVY552" s="413"/>
      <c r="AVZ552" s="412"/>
      <c r="AWA552" s="412"/>
      <c r="AWB552" s="412"/>
      <c r="AWC552" s="412"/>
      <c r="AWD552" s="412"/>
      <c r="AWE552" s="412"/>
      <c r="AWF552" s="412"/>
      <c r="AWG552" s="412"/>
      <c r="AWH552" s="412"/>
      <c r="AWI552" s="412"/>
      <c r="AWJ552" s="412"/>
      <c r="AWK552" s="412"/>
      <c r="AWL552" s="412"/>
      <c r="AWM552" s="412"/>
      <c r="AWN552" s="412"/>
      <c r="AWO552" s="412"/>
      <c r="AWP552" s="412"/>
      <c r="AWQ552" s="412"/>
      <c r="AWR552" s="412"/>
      <c r="AWS552" s="412"/>
      <c r="AWT552" s="412"/>
      <c r="AWU552" s="412"/>
      <c r="AWV552" s="412"/>
      <c r="AWW552" s="412"/>
      <c r="AWX552" s="412"/>
      <c r="AWY552" s="412"/>
      <c r="AWZ552" s="412"/>
      <c r="AXA552" s="412"/>
      <c r="AXB552" s="412"/>
      <c r="AXC552" s="412"/>
      <c r="AXD552" s="412"/>
      <c r="AXE552" s="412"/>
      <c r="AXF552" s="412"/>
      <c r="AXG552" s="412"/>
      <c r="AXH552" s="412"/>
      <c r="AXI552" s="412"/>
      <c r="AXJ552" s="412"/>
      <c r="AXK552" s="412"/>
      <c r="AXL552" s="412"/>
      <c r="AXM552" s="412"/>
      <c r="AXN552" s="412"/>
      <c r="AXO552" s="412"/>
      <c r="AXP552" s="412"/>
      <c r="AXQ552" s="412"/>
      <c r="AXR552" s="413"/>
      <c r="AXS552" s="413"/>
      <c r="AXT552" s="413"/>
      <c r="AXU552" s="413"/>
      <c r="AXV552" s="413"/>
      <c r="AXW552" s="413"/>
      <c r="AXX552" s="413"/>
      <c r="AXY552" s="413"/>
      <c r="AXZ552" s="413"/>
      <c r="AYA552" s="413"/>
      <c r="AYB552" s="413"/>
      <c r="AYC552" s="413"/>
      <c r="AYD552" s="413"/>
      <c r="AYE552" s="413"/>
      <c r="AYF552" s="413"/>
      <c r="AYG552" s="413"/>
      <c r="AYH552" s="413"/>
      <c r="AYI552" s="413"/>
      <c r="AYJ552" s="413"/>
      <c r="AYK552" s="413"/>
      <c r="AYL552" s="413"/>
      <c r="AYM552" s="413"/>
      <c r="AYN552" s="413"/>
      <c r="AYO552" s="413"/>
      <c r="AYP552" s="414"/>
      <c r="AYQ552" s="414"/>
      <c r="AYR552" s="414"/>
      <c r="AYS552" s="414"/>
      <c r="AYT552" s="414"/>
      <c r="AYU552" s="413"/>
      <c r="AYV552" s="413"/>
      <c r="AYW552" s="414"/>
      <c r="AYX552" s="414"/>
      <c r="AYY552" s="413"/>
      <c r="AYZ552" s="413"/>
      <c r="AZA552" s="414"/>
      <c r="AZB552" s="414"/>
      <c r="AZC552" s="413"/>
      <c r="AZD552" s="413"/>
      <c r="AZE552" s="413"/>
      <c r="AZF552" s="413"/>
      <c r="AZG552" s="413"/>
      <c r="AZH552" s="413"/>
      <c r="AZI552" s="413"/>
      <c r="AZJ552" s="414"/>
      <c r="AZK552" s="414"/>
      <c r="AZL552" s="413"/>
      <c r="AZM552" s="413"/>
      <c r="AZN552" s="414"/>
      <c r="AZO552" s="414"/>
      <c r="AZP552" s="413"/>
      <c r="AZQ552" s="413"/>
      <c r="AZR552" s="413"/>
      <c r="AZS552" s="413"/>
      <c r="AZT552" s="413"/>
      <c r="AZU552" s="407"/>
      <c r="AZV552" s="439"/>
      <c r="AZW552" s="413"/>
      <c r="AZX552" s="413"/>
      <c r="AZY552" s="413"/>
      <c r="AZZ552" s="413"/>
      <c r="BAA552" s="413"/>
      <c r="BAB552" s="413"/>
      <c r="BAC552" s="413"/>
      <c r="BAD552" s="412"/>
      <c r="BAE552" s="412"/>
      <c r="BAF552" s="412"/>
      <c r="BAG552" s="412"/>
      <c r="BAH552" s="412"/>
      <c r="BAI552" s="412"/>
      <c r="BAJ552" s="412"/>
      <c r="BAK552" s="412"/>
      <c r="BAL552" s="412"/>
      <c r="BAM552" s="412"/>
      <c r="BAN552" s="412"/>
      <c r="BAO552" s="412"/>
      <c r="BAP552" s="412"/>
      <c r="BAQ552" s="412"/>
      <c r="BAR552" s="412"/>
      <c r="BAS552" s="412"/>
      <c r="BAT552" s="412"/>
      <c r="BAU552" s="412"/>
      <c r="BAV552" s="412"/>
      <c r="BAW552" s="412"/>
      <c r="BAX552" s="412"/>
      <c r="BAY552" s="412"/>
      <c r="BAZ552" s="412"/>
      <c r="BBA552" s="412"/>
      <c r="BBB552" s="412"/>
      <c r="BBC552" s="412"/>
      <c r="BBD552" s="412"/>
      <c r="BBE552" s="412"/>
      <c r="BBF552" s="412"/>
      <c r="BBG552" s="412"/>
      <c r="BBH552" s="412"/>
      <c r="BBI552" s="412"/>
      <c r="BBJ552" s="412"/>
      <c r="BBK552" s="412"/>
      <c r="BBL552" s="412"/>
      <c r="BBM552" s="412"/>
      <c r="BBN552" s="412"/>
      <c r="BBO552" s="412"/>
      <c r="BBP552" s="412"/>
      <c r="BBQ552" s="412"/>
      <c r="BBR552" s="412"/>
      <c r="BBS552" s="412"/>
      <c r="BBT552" s="412"/>
      <c r="BBU552" s="412"/>
      <c r="BBV552" s="413"/>
      <c r="BBW552" s="413"/>
      <c r="BBX552" s="413"/>
      <c r="BBY552" s="413"/>
      <c r="BBZ552" s="413"/>
      <c r="BCA552" s="413"/>
      <c r="BCB552" s="413"/>
      <c r="BCC552" s="413"/>
      <c r="BCD552" s="413"/>
      <c r="BCE552" s="413"/>
      <c r="BCF552" s="413"/>
      <c r="BCG552" s="413"/>
      <c r="BCH552" s="413"/>
      <c r="BCI552" s="413"/>
      <c r="BCJ552" s="413"/>
      <c r="BCK552" s="413"/>
      <c r="BCL552" s="413"/>
      <c r="BCM552" s="413"/>
      <c r="BCN552" s="413"/>
      <c r="BCO552" s="413"/>
      <c r="BCP552" s="413"/>
      <c r="BCQ552" s="413"/>
      <c r="BCR552" s="413"/>
      <c r="BCS552" s="413"/>
      <c r="BCT552" s="414"/>
      <c r="BCU552" s="414"/>
      <c r="BCV552" s="414"/>
      <c r="BCW552" s="414"/>
      <c r="BCX552" s="414"/>
      <c r="BCY552" s="413"/>
      <c r="BCZ552" s="413"/>
      <c r="BDA552" s="414"/>
      <c r="BDB552" s="414"/>
      <c r="BDC552" s="413"/>
      <c r="BDD552" s="413"/>
      <c r="BDE552" s="414"/>
      <c r="BDF552" s="414"/>
      <c r="BDG552" s="413"/>
      <c r="BDH552" s="413"/>
      <c r="BDI552" s="413"/>
      <c r="BDJ552" s="413"/>
      <c r="BDK552" s="413"/>
      <c r="BDL552" s="413"/>
      <c r="BDM552" s="413"/>
      <c r="BDN552" s="414"/>
      <c r="BDO552" s="414"/>
      <c r="BDP552" s="413"/>
      <c r="BDQ552" s="413"/>
      <c r="BDR552" s="414"/>
      <c r="BDS552" s="414"/>
      <c r="BDT552" s="413"/>
      <c r="BDU552" s="413"/>
      <c r="BDV552" s="413"/>
      <c r="BDW552" s="413"/>
      <c r="BDX552" s="413"/>
      <c r="BDY552" s="407"/>
      <c r="BDZ552" s="439"/>
      <c r="BEA552" s="413"/>
      <c r="BEB552" s="413"/>
      <c r="BEC552" s="413"/>
      <c r="BED552" s="413"/>
      <c r="BEE552" s="413"/>
      <c r="BEF552" s="413"/>
      <c r="BEG552" s="413"/>
      <c r="BEH552" s="412"/>
      <c r="BEI552" s="412"/>
      <c r="BEJ552" s="412"/>
      <c r="BEK552" s="412"/>
      <c r="BEL552" s="412"/>
      <c r="BEM552" s="412"/>
      <c r="BEN552" s="412"/>
      <c r="BEO552" s="412"/>
      <c r="BEP552" s="412"/>
      <c r="BEQ552" s="412"/>
      <c r="BER552" s="412"/>
      <c r="BES552" s="412"/>
      <c r="BET552" s="412"/>
      <c r="BEU552" s="412"/>
      <c r="BEV552" s="412"/>
      <c r="BEW552" s="412"/>
      <c r="BEX552" s="412"/>
      <c r="BEY552" s="412"/>
      <c r="BEZ552" s="412"/>
      <c r="BFA552" s="412"/>
      <c r="BFB552" s="412"/>
      <c r="BFC552" s="412"/>
      <c r="BFD552" s="412"/>
      <c r="BFE552" s="412"/>
      <c r="BFF552" s="412"/>
      <c r="BFG552" s="412"/>
      <c r="BFH552" s="412"/>
      <c r="BFI552" s="412"/>
      <c r="BFJ552" s="412"/>
      <c r="BFK552" s="412"/>
      <c r="BFL552" s="412"/>
      <c r="BFM552" s="412"/>
      <c r="BFN552" s="412"/>
      <c r="BFO552" s="412"/>
      <c r="BFP552" s="412"/>
      <c r="BFQ552" s="412"/>
      <c r="BFR552" s="412"/>
      <c r="BFS552" s="412"/>
      <c r="BFT552" s="412"/>
      <c r="BFU552" s="412"/>
      <c r="BFV552" s="412"/>
      <c r="BFW552" s="412"/>
      <c r="BFX552" s="412"/>
      <c r="BFY552" s="412"/>
      <c r="BFZ552" s="413"/>
      <c r="BGA552" s="413"/>
      <c r="BGB552" s="413"/>
      <c r="BGC552" s="413"/>
      <c r="BGD552" s="413"/>
      <c r="BGE552" s="413"/>
      <c r="BGF552" s="413"/>
      <c r="BGG552" s="413"/>
      <c r="BGH552" s="413"/>
      <c r="BGI552" s="413"/>
      <c r="BGJ552" s="413"/>
      <c r="BGK552" s="413"/>
      <c r="BGL552" s="413"/>
      <c r="BGM552" s="413"/>
      <c r="BGN552" s="413"/>
      <c r="BGO552" s="413"/>
      <c r="BGP552" s="413"/>
      <c r="BGQ552" s="413"/>
      <c r="BGR552" s="413"/>
      <c r="BGS552" s="413"/>
      <c r="BGT552" s="413"/>
      <c r="BGU552" s="413"/>
      <c r="BGV552" s="413"/>
      <c r="BGW552" s="413"/>
      <c r="BGX552" s="414"/>
      <c r="BGY552" s="414"/>
      <c r="BGZ552" s="414"/>
      <c r="BHA552" s="414"/>
      <c r="BHB552" s="414"/>
      <c r="BHC552" s="413"/>
      <c r="BHD552" s="413"/>
      <c r="BHE552" s="414"/>
      <c r="BHF552" s="414"/>
      <c r="BHG552" s="413"/>
      <c r="BHH552" s="413"/>
      <c r="BHI552" s="414"/>
      <c r="BHJ552" s="414"/>
      <c r="BHK552" s="413"/>
      <c r="BHL552" s="413"/>
      <c r="BHM552" s="413"/>
      <c r="BHN552" s="413"/>
      <c r="BHO552" s="413"/>
      <c r="BHP552" s="413"/>
      <c r="BHQ552" s="413"/>
      <c r="BHR552" s="414"/>
      <c r="BHS552" s="414"/>
      <c r="BHT552" s="413"/>
      <c r="BHU552" s="413"/>
      <c r="BHV552" s="414"/>
      <c r="BHW552" s="414"/>
      <c r="BHX552" s="413"/>
      <c r="BHY552" s="413"/>
      <c r="BHZ552" s="413"/>
      <c r="BIA552" s="413"/>
      <c r="BIB552" s="413"/>
      <c r="BIC552" s="407"/>
      <c r="BID552" s="439"/>
      <c r="BIE552" s="413"/>
      <c r="BIF552" s="413"/>
      <c r="BIG552" s="413"/>
      <c r="BIH552" s="413"/>
      <c r="BII552" s="413"/>
      <c r="BIJ552" s="413"/>
      <c r="BIK552" s="413"/>
      <c r="BIL552" s="412"/>
      <c r="BIM552" s="412"/>
      <c r="BIN552" s="412"/>
      <c r="BIO552" s="412"/>
      <c r="BIP552" s="412"/>
      <c r="BIQ552" s="412"/>
      <c r="BIR552" s="412"/>
      <c r="BIS552" s="412"/>
      <c r="BIT552" s="412"/>
      <c r="BIU552" s="412"/>
      <c r="BIV552" s="412"/>
      <c r="BIW552" s="412"/>
      <c r="BIX552" s="412"/>
      <c r="BIY552" s="412"/>
      <c r="BIZ552" s="412"/>
      <c r="BJA552" s="412"/>
      <c r="BJB552" s="412"/>
      <c r="BJC552" s="412"/>
      <c r="BJD552" s="412"/>
      <c r="BJE552" s="412"/>
      <c r="BJF552" s="412"/>
      <c r="BJG552" s="412"/>
      <c r="BJH552" s="412"/>
      <c r="BJI552" s="412"/>
      <c r="BJJ552" s="412"/>
      <c r="BJK552" s="412"/>
      <c r="BJL552" s="412"/>
      <c r="BJM552" s="412"/>
      <c r="BJN552" s="412"/>
      <c r="BJO552" s="412"/>
      <c r="BJP552" s="412"/>
      <c r="BJQ552" s="412"/>
      <c r="BJR552" s="412"/>
      <c r="BJS552" s="412"/>
      <c r="BJT552" s="412"/>
      <c r="BJU552" s="412"/>
      <c r="BJV552" s="412"/>
      <c r="BJW552" s="412"/>
      <c r="BJX552" s="412"/>
      <c r="BJY552" s="412"/>
      <c r="BJZ552" s="412"/>
      <c r="BKA552" s="412"/>
      <c r="BKB552" s="412"/>
      <c r="BKC552" s="412"/>
      <c r="BKD552" s="413"/>
      <c r="BKE552" s="413"/>
      <c r="BKF552" s="413"/>
      <c r="BKG552" s="413"/>
      <c r="BKH552" s="413"/>
      <c r="BKI552" s="413"/>
      <c r="BKJ552" s="413"/>
      <c r="BKK552" s="413"/>
      <c r="BKL552" s="413"/>
      <c r="BKM552" s="413"/>
      <c r="BKN552" s="413"/>
      <c r="BKO552" s="413"/>
      <c r="BKP552" s="413"/>
      <c r="BKQ552" s="413"/>
      <c r="BKR552" s="413"/>
      <c r="BKS552" s="413"/>
      <c r="BKT552" s="413"/>
      <c r="BKU552" s="413"/>
      <c r="BKV552" s="413"/>
      <c r="BKW552" s="413"/>
      <c r="BKX552" s="413"/>
      <c r="BKY552" s="413"/>
      <c r="BKZ552" s="413"/>
      <c r="BLA552" s="413"/>
      <c r="BLB552" s="414"/>
      <c r="BLC552" s="414"/>
      <c r="BLD552" s="414"/>
      <c r="BLE552" s="414"/>
      <c r="BLF552" s="414"/>
      <c r="BLG552" s="413"/>
      <c r="BLH552" s="413"/>
      <c r="BLI552" s="414"/>
      <c r="BLJ552" s="414"/>
      <c r="BLK552" s="413"/>
      <c r="BLL552" s="413"/>
      <c r="BLM552" s="414"/>
      <c r="BLN552" s="414"/>
      <c r="BLO552" s="413"/>
      <c r="BLP552" s="413"/>
      <c r="BLQ552" s="413"/>
      <c r="BLR552" s="413"/>
      <c r="BLS552" s="413"/>
      <c r="BLT552" s="413"/>
      <c r="BLU552" s="413"/>
      <c r="BLV552" s="414"/>
      <c r="BLW552" s="414"/>
      <c r="BLX552" s="413"/>
      <c r="BLY552" s="413"/>
      <c r="BLZ552" s="414"/>
      <c r="BMA552" s="414"/>
      <c r="BMB552" s="413"/>
      <c r="BMC552" s="413"/>
      <c r="BMD552" s="413"/>
      <c r="BME552" s="413"/>
      <c r="BMF552" s="413"/>
      <c r="BMG552" s="407"/>
      <c r="BMH552" s="439"/>
      <c r="BMI552" s="413"/>
      <c r="BMJ552" s="413"/>
      <c r="BMK552" s="413"/>
      <c r="BML552" s="413"/>
      <c r="BMM552" s="413"/>
      <c r="BMN552" s="413"/>
      <c r="BMO552" s="413"/>
      <c r="BMP552" s="412"/>
      <c r="BMQ552" s="412"/>
      <c r="BMR552" s="412"/>
      <c r="BMS552" s="412"/>
      <c r="BMT552" s="412"/>
      <c r="BMU552" s="412"/>
      <c r="BMV552" s="412"/>
      <c r="BMW552" s="412"/>
      <c r="BMX552" s="412"/>
      <c r="BMY552" s="412"/>
      <c r="BMZ552" s="412"/>
      <c r="BNA552" s="412"/>
      <c r="BNB552" s="412"/>
      <c r="BNC552" s="412"/>
      <c r="BND552" s="412"/>
      <c r="BNE552" s="412"/>
      <c r="BNF552" s="412"/>
      <c r="BNG552" s="412"/>
      <c r="BNH552" s="412"/>
      <c r="BNI552" s="412"/>
      <c r="BNJ552" s="412"/>
      <c r="BNK552" s="412"/>
      <c r="BNL552" s="412"/>
      <c r="BNM552" s="412"/>
      <c r="BNN552" s="412"/>
      <c r="BNO552" s="412"/>
      <c r="BNP552" s="412"/>
      <c r="BNQ552" s="412"/>
      <c r="BNR552" s="412"/>
      <c r="BNS552" s="412"/>
      <c r="BNT552" s="412"/>
      <c r="BNU552" s="412"/>
      <c r="BNV552" s="412"/>
      <c r="BNW552" s="412"/>
      <c r="BNX552" s="412"/>
      <c r="BNY552" s="412"/>
      <c r="BNZ552" s="412"/>
      <c r="BOA552" s="412"/>
      <c r="BOB552" s="412"/>
      <c r="BOC552" s="412"/>
      <c r="BOD552" s="412"/>
      <c r="BOE552" s="412"/>
      <c r="BOF552" s="412"/>
      <c r="BOG552" s="412"/>
      <c r="BOH552" s="413"/>
      <c r="BOI552" s="413"/>
      <c r="BOJ552" s="413"/>
      <c r="BOK552" s="413"/>
      <c r="BOL552" s="413"/>
      <c r="BOM552" s="413"/>
      <c r="BON552" s="413"/>
      <c r="BOO552" s="413"/>
      <c r="BOP552" s="413"/>
      <c r="BOQ552" s="413"/>
      <c r="BOR552" s="413"/>
      <c r="BOS552" s="413"/>
      <c r="BOT552" s="413"/>
      <c r="BOU552" s="413"/>
      <c r="BOV552" s="413"/>
      <c r="BOW552" s="413"/>
      <c r="BOX552" s="413"/>
      <c r="BOY552" s="413"/>
      <c r="BOZ552" s="413"/>
      <c r="BPA552" s="413"/>
      <c r="BPB552" s="413"/>
      <c r="BPC552" s="413"/>
      <c r="BPD552" s="413"/>
      <c r="BPE552" s="413"/>
      <c r="BPF552" s="414"/>
      <c r="BPG552" s="414"/>
      <c r="BPH552" s="414"/>
      <c r="BPI552" s="414"/>
      <c r="BPJ552" s="414"/>
      <c r="BPK552" s="413"/>
      <c r="BPL552" s="413"/>
      <c r="BPM552" s="414"/>
      <c r="BPN552" s="414"/>
      <c r="BPO552" s="413"/>
      <c r="BPP552" s="413"/>
      <c r="BPQ552" s="414"/>
      <c r="BPR552" s="414"/>
      <c r="BPS552" s="413"/>
      <c r="BPT552" s="413"/>
      <c r="BPU552" s="413"/>
      <c r="BPV552" s="413"/>
      <c r="BPW552" s="413"/>
      <c r="BPX552" s="413"/>
      <c r="BPY552" s="413"/>
      <c r="BPZ552" s="414"/>
      <c r="BQA552" s="414"/>
      <c r="BQB552" s="413"/>
      <c r="BQC552" s="413"/>
      <c r="BQD552" s="414"/>
      <c r="BQE552" s="414"/>
      <c r="BQF552" s="413"/>
      <c r="BQG552" s="413"/>
      <c r="BQH552" s="413"/>
      <c r="BQI552" s="413"/>
      <c r="BQJ552" s="413"/>
      <c r="BQK552" s="407"/>
      <c r="BQL552" s="439"/>
      <c r="BQM552" s="413"/>
      <c r="BQN552" s="413"/>
      <c r="BQO552" s="413"/>
      <c r="BQP552" s="413"/>
      <c r="BQQ552" s="413"/>
      <c r="BQR552" s="413"/>
      <c r="BQS552" s="413"/>
      <c r="BQT552" s="412"/>
      <c r="BQU552" s="412"/>
      <c r="BQV552" s="412"/>
      <c r="BQW552" s="412"/>
      <c r="BQX552" s="412"/>
      <c r="BQY552" s="412"/>
      <c r="BQZ552" s="412"/>
      <c r="BRA552" s="412"/>
      <c r="BRB552" s="412"/>
      <c r="BRC552" s="412"/>
      <c r="BRD552" s="412"/>
      <c r="BRE552" s="412"/>
      <c r="BRF552" s="412"/>
      <c r="BRG552" s="412"/>
      <c r="BRH552" s="412"/>
      <c r="BRI552" s="412"/>
      <c r="BRJ552" s="412"/>
      <c r="BRK552" s="412"/>
      <c r="BRL552" s="412"/>
      <c r="BRM552" s="412"/>
      <c r="BRN552" s="412"/>
      <c r="BRO552" s="412"/>
      <c r="BRP552" s="412"/>
      <c r="BRQ552" s="412"/>
      <c r="BRR552" s="412"/>
      <c r="BRS552" s="412"/>
      <c r="BRT552" s="412"/>
      <c r="BRU552" s="412"/>
      <c r="BRV552" s="412"/>
      <c r="BRW552" s="412"/>
      <c r="BRX552" s="412"/>
      <c r="BRY552" s="412"/>
      <c r="BRZ552" s="412"/>
      <c r="BSA552" s="412"/>
      <c r="BSB552" s="412"/>
      <c r="BSC552" s="412"/>
      <c r="BSD552" s="412"/>
      <c r="BSE552" s="412"/>
      <c r="BSF552" s="412"/>
      <c r="BSG552" s="412"/>
      <c r="BSH552" s="412"/>
      <c r="BSI552" s="412"/>
      <c r="BSJ552" s="412"/>
      <c r="BSK552" s="412"/>
      <c r="BSL552" s="413"/>
      <c r="BSM552" s="413"/>
      <c r="BSN552" s="413"/>
      <c r="BSO552" s="413"/>
      <c r="BSP552" s="413"/>
      <c r="BSQ552" s="413"/>
      <c r="BSR552" s="413"/>
      <c r="BSS552" s="413"/>
      <c r="BST552" s="413"/>
      <c r="BSU552" s="413"/>
      <c r="BSV552" s="413"/>
      <c r="BSW552" s="413"/>
      <c r="BSX552" s="413"/>
      <c r="BSY552" s="413"/>
      <c r="BSZ552" s="413"/>
      <c r="BTA552" s="413"/>
      <c r="BTB552" s="413"/>
      <c r="BTC552" s="413"/>
      <c r="BTD552" s="413"/>
      <c r="BTE552" s="413"/>
      <c r="BTF552" s="413"/>
      <c r="BTG552" s="413"/>
      <c r="BTH552" s="413"/>
      <c r="BTI552" s="413"/>
      <c r="BTJ552" s="414"/>
      <c r="BTK552" s="414"/>
      <c r="BTL552" s="414"/>
      <c r="BTM552" s="414"/>
      <c r="BTN552" s="414"/>
      <c r="BTO552" s="413"/>
      <c r="BTP552" s="413"/>
      <c r="BTQ552" s="414"/>
      <c r="BTR552" s="414"/>
      <c r="BTS552" s="413"/>
      <c r="BTT552" s="413"/>
      <c r="BTU552" s="414"/>
      <c r="BTV552" s="414"/>
      <c r="BTW552" s="413"/>
      <c r="BTX552" s="413"/>
      <c r="BTY552" s="413"/>
      <c r="BTZ552" s="413"/>
      <c r="BUA552" s="413"/>
      <c r="BUB552" s="413"/>
      <c r="BUC552" s="413"/>
      <c r="BUD552" s="414"/>
      <c r="BUE552" s="414"/>
      <c r="BUF552" s="413"/>
      <c r="BUG552" s="413"/>
      <c r="BUH552" s="414"/>
      <c r="BUI552" s="414"/>
      <c r="BUJ552" s="413"/>
      <c r="BUK552" s="413"/>
      <c r="BUL552" s="413"/>
      <c r="BUM552" s="413"/>
      <c r="BUN552" s="413"/>
      <c r="BUO552" s="407"/>
      <c r="BUP552" s="439"/>
      <c r="BUQ552" s="413"/>
      <c r="BUR552" s="413"/>
      <c r="BUS552" s="413"/>
      <c r="BUT552" s="413"/>
      <c r="BUU552" s="413"/>
      <c r="BUV552" s="413"/>
      <c r="BUW552" s="413"/>
      <c r="BUX552" s="412"/>
      <c r="BUY552" s="412"/>
      <c r="BUZ552" s="412"/>
      <c r="BVA552" s="412"/>
      <c r="BVB552" s="412"/>
      <c r="BVC552" s="412"/>
      <c r="BVD552" s="412"/>
      <c r="BVE552" s="412"/>
      <c r="BVF552" s="412"/>
      <c r="BVG552" s="412"/>
      <c r="BVH552" s="412"/>
      <c r="BVI552" s="412"/>
      <c r="BVJ552" s="412"/>
      <c r="BVK552" s="412"/>
      <c r="BVL552" s="412"/>
      <c r="BVM552" s="412"/>
      <c r="BVN552" s="412"/>
      <c r="BVO552" s="412"/>
      <c r="BVP552" s="412"/>
      <c r="BVQ552" s="412"/>
      <c r="BVR552" s="412"/>
      <c r="BVS552" s="412"/>
      <c r="BVT552" s="412"/>
      <c r="BVU552" s="412"/>
      <c r="BVV552" s="412"/>
      <c r="BVW552" s="412"/>
      <c r="BVX552" s="412"/>
      <c r="BVY552" s="412"/>
      <c r="BVZ552" s="412"/>
      <c r="BWA552" s="412"/>
      <c r="BWB552" s="412"/>
      <c r="BWC552" s="412"/>
      <c r="BWD552" s="412"/>
      <c r="BWE552" s="412"/>
      <c r="BWF552" s="412"/>
      <c r="BWG552" s="412"/>
      <c r="BWH552" s="412"/>
      <c r="BWI552" s="412"/>
      <c r="BWJ552" s="412"/>
      <c r="BWK552" s="412"/>
      <c r="BWL552" s="412"/>
      <c r="BWM552" s="412"/>
      <c r="BWN552" s="412"/>
      <c r="BWO552" s="412"/>
      <c r="BWP552" s="413"/>
      <c r="BWQ552" s="413"/>
      <c r="BWR552" s="413"/>
      <c r="BWS552" s="413"/>
      <c r="BWT552" s="413"/>
      <c r="BWU552" s="413"/>
      <c r="BWV552" s="413"/>
      <c r="BWW552" s="413"/>
      <c r="BWX552" s="413"/>
      <c r="BWY552" s="413"/>
      <c r="BWZ552" s="413"/>
      <c r="BXA552" s="413"/>
      <c r="BXB552" s="413"/>
      <c r="BXC552" s="413"/>
      <c r="BXD552" s="413"/>
      <c r="BXE552" s="413"/>
      <c r="BXF552" s="413"/>
      <c r="BXG552" s="413"/>
      <c r="BXH552" s="413"/>
      <c r="BXI552" s="413"/>
      <c r="BXJ552" s="413"/>
      <c r="BXK552" s="413"/>
      <c r="BXL552" s="413"/>
      <c r="BXM552" s="413"/>
      <c r="BXN552" s="414"/>
      <c r="BXO552" s="414"/>
      <c r="BXP552" s="414"/>
      <c r="BXQ552" s="414"/>
      <c r="BXR552" s="414"/>
      <c r="BXS552" s="413"/>
      <c r="BXT552" s="413"/>
      <c r="BXU552" s="414"/>
      <c r="BXV552" s="414"/>
      <c r="BXW552" s="413"/>
      <c r="BXX552" s="413"/>
      <c r="BXY552" s="414"/>
      <c r="BXZ552" s="414"/>
      <c r="BYA552" s="413"/>
      <c r="BYB552" s="413"/>
      <c r="BYC552" s="413"/>
      <c r="BYD552" s="413"/>
      <c r="BYE552" s="413"/>
      <c r="BYF552" s="413"/>
      <c r="BYG552" s="413"/>
      <c r="BYH552" s="414"/>
      <c r="BYI552" s="414"/>
      <c r="BYJ552" s="413"/>
      <c r="BYK552" s="413"/>
      <c r="BYL552" s="414"/>
      <c r="BYM552" s="414"/>
      <c r="BYN552" s="413"/>
      <c r="BYO552" s="413"/>
      <c r="BYP552" s="413"/>
      <c r="BYQ552" s="413"/>
      <c r="BYR552" s="413"/>
      <c r="BYS552" s="407"/>
      <c r="BYT552" s="439"/>
      <c r="BYU552" s="413"/>
      <c r="BYV552" s="413"/>
      <c r="BYW552" s="413"/>
      <c r="BYX552" s="413"/>
      <c r="BYY552" s="413"/>
      <c r="BYZ552" s="413"/>
      <c r="BZA552" s="413"/>
      <c r="BZB552" s="412"/>
      <c r="BZC552" s="412"/>
      <c r="BZD552" s="412"/>
      <c r="BZE552" s="412"/>
      <c r="BZF552" s="412"/>
      <c r="BZG552" s="412"/>
      <c r="BZH552" s="412"/>
      <c r="BZI552" s="412"/>
      <c r="BZJ552" s="412"/>
      <c r="BZK552" s="412"/>
      <c r="BZL552" s="412"/>
      <c r="BZM552" s="412"/>
      <c r="BZN552" s="412"/>
      <c r="BZO552" s="412"/>
      <c r="BZP552" s="412"/>
      <c r="BZQ552" s="412"/>
      <c r="BZR552" s="412"/>
      <c r="BZS552" s="412"/>
      <c r="BZT552" s="412"/>
      <c r="BZU552" s="412"/>
      <c r="BZV552" s="412"/>
      <c r="BZW552" s="412"/>
      <c r="BZX552" s="412"/>
      <c r="BZY552" s="412"/>
      <c r="BZZ552" s="412"/>
      <c r="CAA552" s="412"/>
      <c r="CAB552" s="412"/>
      <c r="CAC552" s="412"/>
      <c r="CAD552" s="412"/>
      <c r="CAE552" s="412"/>
      <c r="CAF552" s="412"/>
      <c r="CAG552" s="412"/>
      <c r="CAH552" s="412"/>
      <c r="CAI552" s="412"/>
      <c r="CAJ552" s="412"/>
      <c r="CAK552" s="412"/>
      <c r="CAL552" s="412"/>
      <c r="CAM552" s="412"/>
      <c r="CAN552" s="412"/>
      <c r="CAO552" s="412"/>
      <c r="CAP552" s="412"/>
      <c r="CAQ552" s="412"/>
      <c r="CAR552" s="412"/>
      <c r="CAS552" s="412"/>
      <c r="CAT552" s="413"/>
      <c r="CAU552" s="413"/>
      <c r="CAV552" s="413"/>
      <c r="CAW552" s="413"/>
      <c r="CAX552" s="413"/>
      <c r="CAY552" s="413"/>
      <c r="CAZ552" s="413"/>
      <c r="CBA552" s="413"/>
      <c r="CBB552" s="413"/>
      <c r="CBC552" s="413"/>
      <c r="CBD552" s="413"/>
      <c r="CBE552" s="413"/>
      <c r="CBF552" s="413"/>
      <c r="CBG552" s="413"/>
      <c r="CBH552" s="413"/>
      <c r="CBI552" s="413"/>
      <c r="CBJ552" s="413"/>
      <c r="CBK552" s="413"/>
      <c r="CBL552" s="413"/>
      <c r="CBM552" s="413"/>
      <c r="CBN552" s="413"/>
      <c r="CBO552" s="413"/>
      <c r="CBP552" s="413"/>
      <c r="CBQ552" s="413"/>
      <c r="CBR552" s="414"/>
      <c r="CBS552" s="414"/>
      <c r="CBT552" s="414"/>
      <c r="CBU552" s="414"/>
      <c r="CBV552" s="414"/>
      <c r="CBW552" s="413"/>
      <c r="CBX552" s="413"/>
      <c r="CBY552" s="414"/>
      <c r="CBZ552" s="414"/>
      <c r="CCA552" s="413"/>
      <c r="CCB552" s="413"/>
      <c r="CCC552" s="414"/>
      <c r="CCD552" s="414"/>
      <c r="CCE552" s="413"/>
      <c r="CCF552" s="413"/>
      <c r="CCG552" s="413"/>
      <c r="CCH552" s="413"/>
      <c r="CCI552" s="413"/>
      <c r="CCJ552" s="413"/>
      <c r="CCK552" s="413"/>
      <c r="CCL552" s="414"/>
      <c r="CCM552" s="414"/>
      <c r="CCN552" s="413"/>
      <c r="CCO552" s="413"/>
      <c r="CCP552" s="414"/>
      <c r="CCQ552" s="414"/>
      <c r="CCR552" s="413"/>
      <c r="CCS552" s="413"/>
      <c r="CCT552" s="413"/>
      <c r="CCU552" s="413"/>
      <c r="CCV552" s="413"/>
      <c r="CCW552" s="407"/>
      <c r="CCX552" s="439"/>
      <c r="CCY552" s="413"/>
      <c r="CCZ552" s="413"/>
      <c r="CDA552" s="413"/>
      <c r="CDB552" s="413"/>
      <c r="CDC552" s="413"/>
      <c r="CDD552" s="413"/>
      <c r="CDE552" s="413"/>
      <c r="CDF552" s="412"/>
      <c r="CDG552" s="412"/>
      <c r="CDH552" s="412"/>
      <c r="CDI552" s="412"/>
      <c r="CDJ552" s="412"/>
      <c r="CDK552" s="412"/>
      <c r="CDL552" s="412"/>
      <c r="CDM552" s="412"/>
      <c r="CDN552" s="412"/>
      <c r="CDO552" s="412"/>
      <c r="CDP552" s="412"/>
      <c r="CDQ552" s="412"/>
      <c r="CDR552" s="412"/>
      <c r="CDS552" s="412"/>
      <c r="CDT552" s="412"/>
      <c r="CDU552" s="412"/>
      <c r="CDV552" s="412"/>
      <c r="CDW552" s="412"/>
      <c r="CDX552" s="412"/>
      <c r="CDY552" s="412"/>
      <c r="CDZ552" s="412"/>
      <c r="CEA552" s="412"/>
      <c r="CEB552" s="412"/>
      <c r="CEC552" s="412"/>
      <c r="CED552" s="412"/>
      <c r="CEE552" s="412"/>
      <c r="CEF552" s="412"/>
      <c r="CEG552" s="412"/>
      <c r="CEH552" s="412"/>
      <c r="CEI552" s="412"/>
      <c r="CEJ552" s="412"/>
      <c r="CEK552" s="412"/>
      <c r="CEL552" s="412"/>
      <c r="CEM552" s="412"/>
      <c r="CEN552" s="412"/>
      <c r="CEO552" s="412"/>
      <c r="CEP552" s="412"/>
      <c r="CEQ552" s="412"/>
      <c r="CER552" s="412"/>
      <c r="CES552" s="412"/>
      <c r="CET552" s="412"/>
      <c r="CEU552" s="412"/>
      <c r="CEV552" s="412"/>
      <c r="CEW552" s="412"/>
      <c r="CEX552" s="413"/>
      <c r="CEY552" s="413"/>
      <c r="CEZ552" s="413"/>
      <c r="CFA552" s="413"/>
      <c r="CFB552" s="413"/>
      <c r="CFC552" s="413"/>
      <c r="CFD552" s="413"/>
      <c r="CFE552" s="413"/>
      <c r="CFF552" s="413"/>
      <c r="CFG552" s="413"/>
      <c r="CFH552" s="413"/>
      <c r="CFI552" s="413"/>
      <c r="CFJ552" s="413"/>
      <c r="CFK552" s="413"/>
      <c r="CFL552" s="413"/>
      <c r="CFM552" s="413"/>
      <c r="CFN552" s="413"/>
      <c r="CFO552" s="413"/>
      <c r="CFP552" s="413"/>
      <c r="CFQ552" s="413"/>
      <c r="CFR552" s="413"/>
      <c r="CFS552" s="413"/>
      <c r="CFT552" s="413"/>
      <c r="CFU552" s="413"/>
      <c r="CFV552" s="414"/>
      <c r="CFW552" s="414"/>
      <c r="CFX552" s="414"/>
      <c r="CFY552" s="414"/>
      <c r="CFZ552" s="414"/>
      <c r="CGA552" s="413"/>
      <c r="CGB552" s="413"/>
      <c r="CGC552" s="414"/>
      <c r="CGD552" s="414"/>
      <c r="CGE552" s="413"/>
      <c r="CGF552" s="413"/>
      <c r="CGG552" s="414"/>
      <c r="CGH552" s="414"/>
      <c r="CGI552" s="413"/>
      <c r="CGJ552" s="413"/>
      <c r="CGK552" s="413"/>
      <c r="CGL552" s="413"/>
      <c r="CGM552" s="413"/>
      <c r="CGN552" s="413"/>
      <c r="CGO552" s="413"/>
      <c r="CGP552" s="414"/>
      <c r="CGQ552" s="414"/>
      <c r="CGR552" s="413"/>
      <c r="CGS552" s="413"/>
      <c r="CGT552" s="414"/>
      <c r="CGU552" s="414"/>
      <c r="CGV552" s="413"/>
      <c r="CGW552" s="413"/>
      <c r="CGX552" s="413"/>
      <c r="CGY552" s="413"/>
      <c r="CGZ552" s="413"/>
      <c r="CHA552" s="407"/>
      <c r="CHB552" s="439"/>
      <c r="CHC552" s="413"/>
      <c r="CHD552" s="413"/>
      <c r="CHE552" s="413"/>
      <c r="CHF552" s="413"/>
      <c r="CHG552" s="413"/>
      <c r="CHH552" s="413"/>
      <c r="CHI552" s="413"/>
      <c r="CHJ552" s="412"/>
      <c r="CHK552" s="412"/>
      <c r="CHL552" s="412"/>
      <c r="CHM552" s="412"/>
      <c r="CHN552" s="412"/>
      <c r="CHO552" s="412"/>
      <c r="CHP552" s="412"/>
      <c r="CHQ552" s="412"/>
      <c r="CHR552" s="412"/>
      <c r="CHS552" s="412"/>
      <c r="CHT552" s="412"/>
      <c r="CHU552" s="412"/>
      <c r="CHV552" s="412"/>
      <c r="CHW552" s="412"/>
      <c r="CHX552" s="412"/>
      <c r="CHY552" s="412"/>
      <c r="CHZ552" s="412"/>
      <c r="CIA552" s="412"/>
      <c r="CIB552" s="412"/>
      <c r="CIC552" s="412"/>
      <c r="CID552" s="412"/>
      <c r="CIE552" s="412"/>
      <c r="CIF552" s="412"/>
      <c r="CIG552" s="412"/>
      <c r="CIH552" s="412"/>
      <c r="CII552" s="412"/>
      <c r="CIJ552" s="412"/>
      <c r="CIK552" s="412"/>
      <c r="CIL552" s="412"/>
      <c r="CIM552" s="412"/>
      <c r="CIN552" s="412"/>
      <c r="CIO552" s="412"/>
      <c r="CIP552" s="412"/>
      <c r="CIQ552" s="412"/>
      <c r="CIR552" s="412"/>
      <c r="CIS552" s="412"/>
      <c r="CIT552" s="412"/>
      <c r="CIU552" s="412"/>
      <c r="CIV552" s="412"/>
      <c r="CIW552" s="412"/>
      <c r="CIX552" s="412"/>
      <c r="CIY552" s="412"/>
      <c r="CIZ552" s="412"/>
      <c r="CJA552" s="412"/>
      <c r="CJB552" s="413"/>
      <c r="CJC552" s="413"/>
      <c r="CJD552" s="413"/>
      <c r="CJE552" s="413"/>
      <c r="CJF552" s="413"/>
      <c r="CJG552" s="413"/>
      <c r="CJH552" s="413"/>
      <c r="CJI552" s="413"/>
      <c r="CJJ552" s="413"/>
      <c r="CJK552" s="413"/>
      <c r="CJL552" s="413"/>
      <c r="CJM552" s="413"/>
      <c r="CJN552" s="413"/>
      <c r="CJO552" s="413"/>
      <c r="CJP552" s="413"/>
      <c r="CJQ552" s="413"/>
      <c r="CJR552" s="413"/>
      <c r="CJS552" s="413"/>
      <c r="CJT552" s="413"/>
      <c r="CJU552" s="413"/>
      <c r="CJV552" s="413"/>
      <c r="CJW552" s="413"/>
      <c r="CJX552" s="413"/>
      <c r="CJY552" s="413"/>
      <c r="CJZ552" s="414"/>
      <c r="CKA552" s="414"/>
      <c r="CKB552" s="414"/>
      <c r="CKC552" s="414"/>
      <c r="CKD552" s="414"/>
      <c r="CKE552" s="413"/>
      <c r="CKF552" s="413"/>
      <c r="CKG552" s="414"/>
      <c r="CKH552" s="414"/>
      <c r="CKI552" s="413"/>
      <c r="CKJ552" s="413"/>
      <c r="CKK552" s="414"/>
      <c r="CKL552" s="414"/>
      <c r="CKM552" s="413"/>
      <c r="CKN552" s="413"/>
      <c r="CKO552" s="413"/>
      <c r="CKP552" s="413"/>
      <c r="CKQ552" s="413"/>
      <c r="CKR552" s="413"/>
      <c r="CKS552" s="413"/>
      <c r="CKT552" s="414"/>
      <c r="CKU552" s="414"/>
      <c r="CKV552" s="413"/>
      <c r="CKW552" s="413"/>
      <c r="CKX552" s="414"/>
      <c r="CKY552" s="414"/>
      <c r="CKZ552" s="413"/>
      <c r="CLA552" s="413"/>
      <c r="CLB552" s="413"/>
      <c r="CLC552" s="413"/>
      <c r="CLD552" s="413"/>
      <c r="CLE552" s="407"/>
      <c r="CLF552" s="439"/>
      <c r="CLG552" s="413"/>
      <c r="CLH552" s="413"/>
      <c r="CLI552" s="413"/>
      <c r="CLJ552" s="413"/>
      <c r="CLK552" s="413"/>
      <c r="CLL552" s="413"/>
      <c r="CLM552" s="413"/>
      <c r="CLN552" s="412"/>
      <c r="CLO552" s="412"/>
      <c r="CLP552" s="412"/>
      <c r="CLQ552" s="412"/>
      <c r="CLR552" s="412"/>
      <c r="CLS552" s="412"/>
      <c r="CLT552" s="412"/>
      <c r="CLU552" s="412"/>
      <c r="CLV552" s="412"/>
      <c r="CLW552" s="412"/>
      <c r="CLX552" s="412"/>
      <c r="CLY552" s="412"/>
      <c r="CLZ552" s="412"/>
      <c r="CMA552" s="412"/>
      <c r="CMB552" s="412"/>
      <c r="CMC552" s="412"/>
      <c r="CMD552" s="412"/>
      <c r="CME552" s="412"/>
      <c r="CMF552" s="412"/>
      <c r="CMG552" s="412"/>
      <c r="CMH552" s="412"/>
      <c r="CMI552" s="412"/>
      <c r="CMJ552" s="412"/>
      <c r="CMK552" s="412"/>
      <c r="CML552" s="412"/>
      <c r="CMM552" s="412"/>
      <c r="CMN552" s="412"/>
      <c r="CMO552" s="412"/>
      <c r="CMP552" s="412"/>
      <c r="CMQ552" s="412"/>
      <c r="CMR552" s="412"/>
      <c r="CMS552" s="412"/>
      <c r="CMT552" s="412"/>
      <c r="CMU552" s="412"/>
      <c r="CMV552" s="412"/>
      <c r="CMW552" s="412"/>
      <c r="CMX552" s="412"/>
      <c r="CMY552" s="412"/>
      <c r="CMZ552" s="412"/>
      <c r="CNA552" s="412"/>
      <c r="CNB552" s="412"/>
      <c r="CNC552" s="412"/>
      <c r="CND552" s="412"/>
      <c r="CNE552" s="412"/>
      <c r="CNF552" s="413"/>
      <c r="CNG552" s="413"/>
      <c r="CNH552" s="413"/>
      <c r="CNI552" s="413"/>
      <c r="CNJ552" s="413"/>
      <c r="CNK552" s="413"/>
      <c r="CNL552" s="413"/>
      <c r="CNM552" s="413"/>
      <c r="CNN552" s="413"/>
      <c r="CNO552" s="413"/>
      <c r="CNP552" s="413"/>
      <c r="CNQ552" s="413"/>
      <c r="CNR552" s="413"/>
      <c r="CNS552" s="413"/>
      <c r="CNT552" s="413"/>
      <c r="CNU552" s="413"/>
      <c r="CNV552" s="413"/>
      <c r="CNW552" s="413"/>
      <c r="CNX552" s="413"/>
      <c r="CNY552" s="413"/>
      <c r="CNZ552" s="413"/>
      <c r="COA552" s="413"/>
      <c r="COB552" s="413"/>
      <c r="COC552" s="413"/>
      <c r="COD552" s="414"/>
      <c r="COE552" s="414"/>
      <c r="COF552" s="414"/>
      <c r="COG552" s="414"/>
      <c r="COH552" s="414"/>
      <c r="COI552" s="413"/>
      <c r="COJ552" s="413"/>
      <c r="COK552" s="414"/>
      <c r="COL552" s="414"/>
      <c r="COM552" s="413"/>
      <c r="CON552" s="413"/>
      <c r="COO552" s="414"/>
      <c r="COP552" s="414"/>
      <c r="COQ552" s="413"/>
      <c r="COR552" s="413"/>
      <c r="COS552" s="413"/>
      <c r="COT552" s="413"/>
      <c r="COU552" s="413"/>
      <c r="COV552" s="413"/>
      <c r="COW552" s="413"/>
      <c r="COX552" s="414"/>
      <c r="COY552" s="414"/>
      <c r="COZ552" s="413"/>
      <c r="CPA552" s="413"/>
      <c r="CPB552" s="414"/>
      <c r="CPC552" s="414"/>
      <c r="CPD552" s="413"/>
      <c r="CPE552" s="413"/>
      <c r="CPF552" s="413"/>
      <c r="CPG552" s="413"/>
      <c r="CPH552" s="413"/>
      <c r="CPI552" s="407"/>
      <c r="CPJ552" s="439"/>
      <c r="CPK552" s="413"/>
      <c r="CPL552" s="413"/>
      <c r="CPM552" s="413"/>
      <c r="CPN552" s="413"/>
      <c r="CPO552" s="413"/>
      <c r="CPP552" s="413"/>
      <c r="CPQ552" s="413"/>
      <c r="CPR552" s="412"/>
      <c r="CPS552" s="412"/>
      <c r="CPT552" s="412"/>
      <c r="CPU552" s="412"/>
      <c r="CPV552" s="412"/>
      <c r="CPW552" s="412"/>
      <c r="CPX552" s="412"/>
      <c r="CPY552" s="412"/>
      <c r="CPZ552" s="412"/>
      <c r="CQA552" s="412"/>
      <c r="CQB552" s="412"/>
      <c r="CQC552" s="412"/>
      <c r="CQD552" s="412"/>
      <c r="CQE552" s="412"/>
      <c r="CQF552" s="412"/>
      <c r="CQG552" s="412"/>
      <c r="CQH552" s="412"/>
      <c r="CQI552" s="412"/>
      <c r="CQJ552" s="412"/>
      <c r="CQK552" s="412"/>
      <c r="CQL552" s="412"/>
      <c r="CQM552" s="412"/>
      <c r="CQN552" s="412"/>
      <c r="CQO552" s="412"/>
      <c r="CQP552" s="412"/>
      <c r="CQQ552" s="412"/>
      <c r="CQR552" s="412"/>
      <c r="CQS552" s="412"/>
      <c r="CQT552" s="412"/>
      <c r="CQU552" s="412"/>
      <c r="CQV552" s="412"/>
      <c r="CQW552" s="412"/>
      <c r="CQX552" s="412"/>
      <c r="CQY552" s="412"/>
      <c r="CQZ552" s="412"/>
      <c r="CRA552" s="412"/>
      <c r="CRB552" s="412"/>
      <c r="CRC552" s="412"/>
      <c r="CRD552" s="412"/>
      <c r="CRE552" s="412"/>
      <c r="CRF552" s="412"/>
      <c r="CRG552" s="412"/>
      <c r="CRH552" s="412"/>
      <c r="CRI552" s="412"/>
      <c r="CRJ552" s="413"/>
      <c r="CRK552" s="413"/>
      <c r="CRL552" s="413"/>
      <c r="CRM552" s="413"/>
      <c r="CRN552" s="413"/>
      <c r="CRO552" s="413"/>
      <c r="CRP552" s="413"/>
      <c r="CRQ552" s="413"/>
      <c r="CRR552" s="413"/>
      <c r="CRS552" s="413"/>
      <c r="CRT552" s="413"/>
      <c r="CRU552" s="413"/>
      <c r="CRV552" s="413"/>
      <c r="CRW552" s="413"/>
      <c r="CRX552" s="413"/>
      <c r="CRY552" s="413"/>
      <c r="CRZ552" s="413"/>
      <c r="CSA552" s="413"/>
      <c r="CSB552" s="413"/>
      <c r="CSC552" s="413"/>
      <c r="CSD552" s="413"/>
      <c r="CSE552" s="413"/>
      <c r="CSF552" s="413"/>
      <c r="CSG552" s="413"/>
      <c r="CSH552" s="414"/>
      <c r="CSI552" s="414"/>
      <c r="CSJ552" s="414"/>
      <c r="CSK552" s="414"/>
      <c r="CSL552" s="414"/>
      <c r="CSM552" s="413"/>
      <c r="CSN552" s="413"/>
      <c r="CSO552" s="414"/>
      <c r="CSP552" s="414"/>
      <c r="CSQ552" s="413"/>
      <c r="CSR552" s="413"/>
      <c r="CSS552" s="414"/>
      <c r="CST552" s="414"/>
      <c r="CSU552" s="413"/>
      <c r="CSV552" s="413"/>
      <c r="CSW552" s="413"/>
      <c r="CSX552" s="413"/>
      <c r="CSY552" s="413"/>
      <c r="CSZ552" s="413"/>
      <c r="CTA552" s="413"/>
      <c r="CTB552" s="414"/>
      <c r="CTC552" s="414"/>
      <c r="CTD552" s="413"/>
      <c r="CTE552" s="413"/>
      <c r="CTF552" s="414"/>
      <c r="CTG552" s="414"/>
      <c r="CTH552" s="413"/>
      <c r="CTI552" s="413"/>
      <c r="CTJ552" s="413"/>
      <c r="CTK552" s="413"/>
      <c r="CTL552" s="413"/>
      <c r="CTM552" s="407"/>
      <c r="CTN552" s="439"/>
      <c r="CTO552" s="413"/>
      <c r="CTP552" s="413"/>
      <c r="CTQ552" s="413"/>
      <c r="CTR552" s="413"/>
      <c r="CTS552" s="413"/>
      <c r="CTT552" s="413"/>
      <c r="CTU552" s="413"/>
      <c r="CTV552" s="412"/>
      <c r="CTW552" s="412"/>
      <c r="CTX552" s="412"/>
      <c r="CTY552" s="412"/>
      <c r="CTZ552" s="412"/>
      <c r="CUA552" s="412"/>
      <c r="CUB552" s="412"/>
      <c r="CUC552" s="412"/>
      <c r="CUD552" s="412"/>
      <c r="CUE552" s="412"/>
      <c r="CUF552" s="412"/>
      <c r="CUG552" s="412"/>
      <c r="CUH552" s="412"/>
      <c r="CUI552" s="412"/>
      <c r="CUJ552" s="412"/>
      <c r="CUK552" s="412"/>
      <c r="CUL552" s="412"/>
      <c r="CUM552" s="412"/>
      <c r="CUN552" s="412"/>
      <c r="CUO552" s="412"/>
      <c r="CUP552" s="412"/>
      <c r="CUQ552" s="412"/>
      <c r="CUR552" s="412"/>
      <c r="CUS552" s="412"/>
      <c r="CUT552" s="412"/>
      <c r="CUU552" s="412"/>
      <c r="CUV552" s="412"/>
      <c r="CUW552" s="412"/>
      <c r="CUX552" s="412"/>
      <c r="CUY552" s="412"/>
      <c r="CUZ552" s="412"/>
      <c r="CVA552" s="412"/>
      <c r="CVB552" s="412"/>
      <c r="CVC552" s="412"/>
      <c r="CVD552" s="412"/>
      <c r="CVE552" s="412"/>
      <c r="CVF552" s="412"/>
      <c r="CVG552" s="412"/>
      <c r="CVH552" s="412"/>
      <c r="CVI552" s="412"/>
      <c r="CVJ552" s="412"/>
      <c r="CVK552" s="412"/>
      <c r="CVL552" s="412"/>
      <c r="CVM552" s="412"/>
      <c r="CVN552" s="413"/>
      <c r="CVO552" s="413"/>
      <c r="CVP552" s="413"/>
      <c r="CVQ552" s="413"/>
      <c r="CVR552" s="413"/>
      <c r="CVS552" s="413"/>
      <c r="CVT552" s="413"/>
      <c r="CVU552" s="413"/>
      <c r="CVV552" s="413"/>
      <c r="CVW552" s="413"/>
      <c r="CVX552" s="413"/>
      <c r="CVY552" s="413"/>
      <c r="CVZ552" s="413"/>
      <c r="CWA552" s="413"/>
      <c r="CWB552" s="413"/>
      <c r="CWC552" s="413"/>
      <c r="CWD552" s="413"/>
      <c r="CWE552" s="413"/>
      <c r="CWF552" s="413"/>
      <c r="CWG552" s="413"/>
      <c r="CWH552" s="413"/>
      <c r="CWI552" s="413"/>
      <c r="CWJ552" s="413"/>
      <c r="CWK552" s="413"/>
      <c r="CWL552" s="414"/>
      <c r="CWM552" s="414"/>
      <c r="CWN552" s="414"/>
      <c r="CWO552" s="414"/>
      <c r="CWP552" s="414"/>
      <c r="CWQ552" s="413"/>
      <c r="CWR552" s="413"/>
      <c r="CWS552" s="414"/>
      <c r="CWT552" s="414"/>
      <c r="CWU552" s="413"/>
      <c r="CWV552" s="413"/>
      <c r="CWW552" s="414"/>
      <c r="CWX552" s="414"/>
      <c r="CWY552" s="413"/>
      <c r="CWZ552" s="413"/>
      <c r="CXA552" s="413"/>
      <c r="CXB552" s="413"/>
      <c r="CXC552" s="413"/>
      <c r="CXD552" s="413"/>
      <c r="CXE552" s="413"/>
      <c r="CXF552" s="414"/>
      <c r="CXG552" s="414"/>
      <c r="CXH552" s="413"/>
      <c r="CXI552" s="413"/>
      <c r="CXJ552" s="414"/>
      <c r="CXK552" s="414"/>
      <c r="CXL552" s="413"/>
      <c r="CXM552" s="413"/>
      <c r="CXN552" s="413"/>
      <c r="CXO552" s="413"/>
      <c r="CXP552" s="413"/>
      <c r="CXQ552" s="407"/>
      <c r="CXR552" s="439"/>
      <c r="CXS552" s="413"/>
      <c r="CXT552" s="413"/>
      <c r="CXU552" s="413"/>
      <c r="CXV552" s="413"/>
      <c r="CXW552" s="413"/>
      <c r="CXX552" s="413"/>
      <c r="CXY552" s="413"/>
      <c r="CXZ552" s="412"/>
      <c r="CYA552" s="412"/>
      <c r="CYB552" s="412"/>
      <c r="CYC552" s="412"/>
      <c r="CYD552" s="412"/>
      <c r="CYE552" s="412"/>
      <c r="CYF552" s="412"/>
      <c r="CYG552" s="412"/>
      <c r="CYH552" s="412"/>
      <c r="CYI552" s="412"/>
      <c r="CYJ552" s="412"/>
      <c r="CYK552" s="412"/>
      <c r="CYL552" s="412"/>
      <c r="CYM552" s="412"/>
      <c r="CYN552" s="412"/>
      <c r="CYO552" s="412"/>
      <c r="CYP552" s="412"/>
      <c r="CYQ552" s="412"/>
      <c r="CYR552" s="412"/>
      <c r="CYS552" s="412"/>
      <c r="CYT552" s="412"/>
      <c r="CYU552" s="412"/>
      <c r="CYV552" s="412"/>
      <c r="CYW552" s="412"/>
      <c r="CYX552" s="412"/>
      <c r="CYY552" s="412"/>
      <c r="CYZ552" s="412"/>
      <c r="CZA552" s="412"/>
      <c r="CZB552" s="412"/>
      <c r="CZC552" s="412"/>
      <c r="CZD552" s="412"/>
      <c r="CZE552" s="412"/>
      <c r="CZF552" s="412"/>
      <c r="CZG552" s="412"/>
      <c r="CZH552" s="412"/>
      <c r="CZI552" s="412"/>
      <c r="CZJ552" s="412"/>
      <c r="CZK552" s="412"/>
      <c r="CZL552" s="412"/>
      <c r="CZM552" s="412"/>
      <c r="CZN552" s="412"/>
      <c r="CZO552" s="412"/>
      <c r="CZP552" s="412"/>
      <c r="CZQ552" s="412"/>
      <c r="CZR552" s="413"/>
      <c r="CZS552" s="413"/>
      <c r="CZT552" s="413"/>
      <c r="CZU552" s="413"/>
      <c r="CZV552" s="413"/>
      <c r="CZW552" s="413"/>
      <c r="CZX552" s="413"/>
      <c r="CZY552" s="413"/>
      <c r="CZZ552" s="413"/>
      <c r="DAA552" s="413"/>
      <c r="DAB552" s="413"/>
      <c r="DAC552" s="413"/>
      <c r="DAD552" s="413"/>
      <c r="DAE552" s="413"/>
      <c r="DAF552" s="413"/>
      <c r="DAG552" s="413"/>
      <c r="DAH552" s="413"/>
      <c r="DAI552" s="413"/>
      <c r="DAJ552" s="413"/>
      <c r="DAK552" s="413"/>
      <c r="DAL552" s="413"/>
      <c r="DAM552" s="413"/>
      <c r="DAN552" s="413"/>
      <c r="DAO552" s="413"/>
      <c r="DAP552" s="414"/>
      <c r="DAQ552" s="414"/>
      <c r="DAR552" s="414"/>
      <c r="DAS552" s="414"/>
      <c r="DAT552" s="414"/>
      <c r="DAU552" s="413"/>
      <c r="DAV552" s="413"/>
      <c r="DAW552" s="414"/>
      <c r="DAX552" s="414"/>
      <c r="DAY552" s="413"/>
      <c r="DAZ552" s="413"/>
      <c r="DBA552" s="414"/>
      <c r="DBB552" s="414"/>
      <c r="DBC552" s="413"/>
      <c r="DBD552" s="413"/>
      <c r="DBE552" s="413"/>
      <c r="DBF552" s="413"/>
      <c r="DBG552" s="413"/>
      <c r="DBH552" s="413"/>
      <c r="DBI552" s="413"/>
      <c r="DBJ552" s="414"/>
      <c r="DBK552" s="414"/>
      <c r="DBL552" s="413"/>
      <c r="DBM552" s="413"/>
      <c r="DBN552" s="414"/>
      <c r="DBO552" s="414"/>
      <c r="DBP552" s="413"/>
      <c r="DBQ552" s="413"/>
      <c r="DBR552" s="413"/>
      <c r="DBS552" s="413"/>
      <c r="DBT552" s="413"/>
      <c r="DBU552" s="407"/>
      <c r="DBV552" s="439"/>
      <c r="DBW552" s="413"/>
      <c r="DBX552" s="413"/>
      <c r="DBY552" s="413"/>
      <c r="DBZ552" s="413"/>
      <c r="DCA552" s="413"/>
      <c r="DCB552" s="413"/>
      <c r="DCC552" s="413"/>
      <c r="DCD552" s="412"/>
      <c r="DCE552" s="412"/>
      <c r="DCF552" s="412"/>
      <c r="DCG552" s="412"/>
      <c r="DCH552" s="412"/>
      <c r="DCI552" s="412"/>
      <c r="DCJ552" s="412"/>
      <c r="DCK552" s="412"/>
      <c r="DCL552" s="412"/>
      <c r="DCM552" s="412"/>
      <c r="DCN552" s="412"/>
      <c r="DCO552" s="412"/>
      <c r="DCP552" s="412"/>
      <c r="DCQ552" s="412"/>
      <c r="DCR552" s="412"/>
      <c r="DCS552" s="412"/>
      <c r="DCT552" s="412"/>
      <c r="DCU552" s="412"/>
      <c r="DCV552" s="412"/>
      <c r="DCW552" s="412"/>
      <c r="DCX552" s="412"/>
      <c r="DCY552" s="412"/>
      <c r="DCZ552" s="412"/>
      <c r="DDA552" s="412"/>
      <c r="DDB552" s="412"/>
      <c r="DDC552" s="412"/>
      <c r="DDD552" s="412"/>
      <c r="DDE552" s="412"/>
      <c r="DDF552" s="412"/>
      <c r="DDG552" s="412"/>
      <c r="DDH552" s="412"/>
      <c r="DDI552" s="412"/>
      <c r="DDJ552" s="412"/>
      <c r="DDK552" s="412"/>
      <c r="DDL552" s="412"/>
      <c r="DDM552" s="412"/>
      <c r="DDN552" s="412"/>
      <c r="DDO552" s="412"/>
      <c r="DDP552" s="412"/>
      <c r="DDQ552" s="412"/>
      <c r="DDR552" s="412"/>
      <c r="DDS552" s="412"/>
      <c r="DDT552" s="412"/>
      <c r="DDU552" s="412"/>
      <c r="DDV552" s="413"/>
      <c r="DDW552" s="413"/>
      <c r="DDX552" s="413"/>
      <c r="DDY552" s="413"/>
      <c r="DDZ552" s="413"/>
      <c r="DEA552" s="413"/>
      <c r="DEB552" s="413"/>
      <c r="DEC552" s="413"/>
      <c r="DED552" s="413"/>
      <c r="DEE552" s="413"/>
      <c r="DEF552" s="413"/>
      <c r="DEG552" s="413"/>
      <c r="DEH552" s="413"/>
      <c r="DEI552" s="413"/>
      <c r="DEJ552" s="413"/>
      <c r="DEK552" s="413"/>
      <c r="DEL552" s="413"/>
      <c r="DEM552" s="413"/>
      <c r="DEN552" s="413"/>
      <c r="DEO552" s="413"/>
      <c r="DEP552" s="413"/>
      <c r="DEQ552" s="413"/>
      <c r="DER552" s="413"/>
      <c r="DES552" s="413"/>
      <c r="DET552" s="414"/>
      <c r="DEU552" s="414"/>
      <c r="DEV552" s="414"/>
      <c r="DEW552" s="414"/>
      <c r="DEX552" s="414"/>
      <c r="DEY552" s="413"/>
      <c r="DEZ552" s="413"/>
      <c r="DFA552" s="414"/>
      <c r="DFB552" s="414"/>
      <c r="DFC552" s="413"/>
      <c r="DFD552" s="413"/>
      <c r="DFE552" s="414"/>
      <c r="DFF552" s="414"/>
      <c r="DFG552" s="413"/>
      <c r="DFH552" s="413"/>
      <c r="DFI552" s="413"/>
      <c r="DFJ552" s="413"/>
      <c r="DFK552" s="413"/>
      <c r="DFL552" s="413"/>
      <c r="DFM552" s="413"/>
      <c r="DFN552" s="414"/>
      <c r="DFO552" s="414"/>
      <c r="DFP552" s="413"/>
      <c r="DFQ552" s="413"/>
      <c r="DFR552" s="414"/>
      <c r="DFS552" s="414"/>
      <c r="DFT552" s="413"/>
      <c r="DFU552" s="413"/>
      <c r="DFV552" s="413"/>
      <c r="DFW552" s="413"/>
      <c r="DFX552" s="413"/>
      <c r="DFY552" s="407"/>
      <c r="DFZ552" s="439"/>
      <c r="DGA552" s="413"/>
      <c r="DGB552" s="413"/>
      <c r="DGC552" s="413"/>
      <c r="DGD552" s="413"/>
      <c r="DGE552" s="413"/>
      <c r="DGF552" s="413"/>
      <c r="DGG552" s="413"/>
      <c r="DGH552" s="412"/>
      <c r="DGI552" s="412"/>
      <c r="DGJ552" s="412"/>
      <c r="DGK552" s="412"/>
      <c r="DGL552" s="412"/>
      <c r="DGM552" s="412"/>
      <c r="DGN552" s="412"/>
      <c r="DGO552" s="412"/>
      <c r="DGP552" s="412"/>
      <c r="DGQ552" s="412"/>
      <c r="DGR552" s="412"/>
      <c r="DGS552" s="412"/>
      <c r="DGT552" s="412"/>
      <c r="DGU552" s="412"/>
      <c r="DGV552" s="412"/>
      <c r="DGW552" s="412"/>
      <c r="DGX552" s="412"/>
      <c r="DGY552" s="412"/>
      <c r="DGZ552" s="412"/>
      <c r="DHA552" s="412"/>
      <c r="DHB552" s="412"/>
      <c r="DHC552" s="412"/>
      <c r="DHD552" s="412"/>
      <c r="DHE552" s="412"/>
      <c r="DHF552" s="412"/>
      <c r="DHG552" s="412"/>
      <c r="DHH552" s="412"/>
      <c r="DHI552" s="412"/>
      <c r="DHJ552" s="412"/>
      <c r="DHK552" s="412"/>
      <c r="DHL552" s="412"/>
      <c r="DHM552" s="412"/>
      <c r="DHN552" s="412"/>
      <c r="DHO552" s="412"/>
      <c r="DHP552" s="412"/>
      <c r="DHQ552" s="412"/>
      <c r="DHR552" s="412"/>
      <c r="DHS552" s="412"/>
      <c r="DHT552" s="412"/>
      <c r="DHU552" s="412"/>
      <c r="DHV552" s="412"/>
      <c r="DHW552" s="412"/>
      <c r="DHX552" s="412"/>
      <c r="DHY552" s="412"/>
      <c r="DHZ552" s="413"/>
      <c r="DIA552" s="413"/>
      <c r="DIB552" s="413"/>
      <c r="DIC552" s="413"/>
      <c r="DID552" s="413"/>
      <c r="DIE552" s="413"/>
      <c r="DIF552" s="413"/>
      <c r="DIG552" s="413"/>
      <c r="DIH552" s="413"/>
      <c r="DII552" s="413"/>
      <c r="DIJ552" s="413"/>
      <c r="DIK552" s="413"/>
      <c r="DIL552" s="413"/>
      <c r="DIM552" s="413"/>
      <c r="DIN552" s="413"/>
      <c r="DIO552" s="413"/>
      <c r="DIP552" s="413"/>
      <c r="DIQ552" s="413"/>
      <c r="DIR552" s="413"/>
      <c r="DIS552" s="413"/>
      <c r="DIT552" s="413"/>
      <c r="DIU552" s="413"/>
      <c r="DIV552" s="413"/>
      <c r="DIW552" s="413"/>
      <c r="DIX552" s="414"/>
      <c r="DIY552" s="414"/>
      <c r="DIZ552" s="414"/>
      <c r="DJA552" s="414"/>
      <c r="DJB552" s="414"/>
      <c r="DJC552" s="413"/>
      <c r="DJD552" s="413"/>
      <c r="DJE552" s="414"/>
      <c r="DJF552" s="414"/>
      <c r="DJG552" s="413"/>
      <c r="DJH552" s="413"/>
      <c r="DJI552" s="414"/>
      <c r="DJJ552" s="414"/>
      <c r="DJK552" s="413"/>
      <c r="DJL552" s="413"/>
      <c r="DJM552" s="413"/>
      <c r="DJN552" s="413"/>
      <c r="DJO552" s="413"/>
      <c r="DJP552" s="413"/>
      <c r="DJQ552" s="413"/>
      <c r="DJR552" s="414"/>
      <c r="DJS552" s="414"/>
      <c r="DJT552" s="413"/>
      <c r="DJU552" s="413"/>
      <c r="DJV552" s="414"/>
      <c r="DJW552" s="414"/>
      <c r="DJX552" s="413"/>
      <c r="DJY552" s="413"/>
      <c r="DJZ552" s="413"/>
      <c r="DKA552" s="413"/>
      <c r="DKB552" s="413"/>
      <c r="DKC552" s="407"/>
      <c r="DKD552" s="439"/>
      <c r="DKE552" s="413"/>
      <c r="DKF552" s="413"/>
      <c r="DKG552" s="413"/>
      <c r="DKH552" s="413"/>
      <c r="DKI552" s="413"/>
      <c r="DKJ552" s="413"/>
      <c r="DKK552" s="413"/>
      <c r="DKL552" s="412"/>
      <c r="DKM552" s="412"/>
      <c r="DKN552" s="412"/>
      <c r="DKO552" s="412"/>
      <c r="DKP552" s="412"/>
      <c r="DKQ552" s="412"/>
      <c r="DKR552" s="412"/>
      <c r="DKS552" s="412"/>
      <c r="DKT552" s="412"/>
      <c r="DKU552" s="412"/>
      <c r="DKV552" s="412"/>
      <c r="DKW552" s="412"/>
      <c r="DKX552" s="412"/>
      <c r="DKY552" s="412"/>
      <c r="DKZ552" s="412"/>
      <c r="DLA552" s="412"/>
      <c r="DLB552" s="412"/>
      <c r="DLC552" s="412"/>
      <c r="DLD552" s="412"/>
      <c r="DLE552" s="412"/>
      <c r="DLF552" s="412"/>
      <c r="DLG552" s="412"/>
      <c r="DLH552" s="412"/>
      <c r="DLI552" s="412"/>
      <c r="DLJ552" s="412"/>
      <c r="DLK552" s="412"/>
      <c r="DLL552" s="412"/>
      <c r="DLM552" s="412"/>
      <c r="DLN552" s="412"/>
      <c r="DLO552" s="412"/>
      <c r="DLP552" s="412"/>
      <c r="DLQ552" s="412"/>
      <c r="DLR552" s="412"/>
      <c r="DLS552" s="412"/>
      <c r="DLT552" s="412"/>
      <c r="DLU552" s="412"/>
      <c r="DLV552" s="412"/>
      <c r="DLW552" s="412"/>
      <c r="DLX552" s="412"/>
      <c r="DLY552" s="412"/>
      <c r="DLZ552" s="412"/>
      <c r="DMA552" s="412"/>
      <c r="DMB552" s="412"/>
      <c r="DMC552" s="412"/>
      <c r="DMD552" s="413"/>
      <c r="DME552" s="413"/>
      <c r="DMF552" s="413"/>
      <c r="DMG552" s="413"/>
      <c r="DMH552" s="413"/>
      <c r="DMI552" s="413"/>
      <c r="DMJ552" s="413"/>
      <c r="DMK552" s="413"/>
      <c r="DML552" s="413"/>
      <c r="DMM552" s="413"/>
      <c r="DMN552" s="413"/>
      <c r="DMO552" s="413"/>
      <c r="DMP552" s="413"/>
      <c r="DMQ552" s="413"/>
      <c r="DMR552" s="413"/>
      <c r="DMS552" s="413"/>
      <c r="DMT552" s="413"/>
      <c r="DMU552" s="413"/>
      <c r="DMV552" s="413"/>
      <c r="DMW552" s="413"/>
      <c r="DMX552" s="413"/>
      <c r="DMY552" s="413"/>
      <c r="DMZ552" s="413"/>
      <c r="DNA552" s="413"/>
      <c r="DNB552" s="414"/>
      <c r="DNC552" s="414"/>
      <c r="DND552" s="414"/>
      <c r="DNE552" s="414"/>
      <c r="DNF552" s="414"/>
      <c r="DNG552" s="413"/>
      <c r="DNH552" s="413"/>
      <c r="DNI552" s="414"/>
      <c r="DNJ552" s="414"/>
      <c r="DNK552" s="413"/>
      <c r="DNL552" s="413"/>
      <c r="DNM552" s="414"/>
      <c r="DNN552" s="414"/>
      <c r="DNO552" s="413"/>
      <c r="DNP552" s="413"/>
      <c r="DNQ552" s="413"/>
      <c r="DNR552" s="413"/>
      <c r="DNS552" s="413"/>
      <c r="DNT552" s="413"/>
      <c r="DNU552" s="413"/>
      <c r="DNV552" s="414"/>
      <c r="DNW552" s="414"/>
      <c r="DNX552" s="413"/>
      <c r="DNY552" s="413"/>
      <c r="DNZ552" s="414"/>
      <c r="DOA552" s="414"/>
      <c r="DOB552" s="413"/>
      <c r="DOC552" s="413"/>
      <c r="DOD552" s="413"/>
      <c r="DOE552" s="413"/>
      <c r="DOF552" s="413"/>
      <c r="DOG552" s="407"/>
      <c r="DOH552" s="439"/>
      <c r="DOI552" s="413"/>
      <c r="DOJ552" s="413"/>
      <c r="DOK552" s="413"/>
      <c r="DOL552" s="413"/>
      <c r="DOM552" s="413"/>
      <c r="DON552" s="413"/>
      <c r="DOO552" s="413"/>
      <c r="DOP552" s="412"/>
      <c r="DOQ552" s="412"/>
      <c r="DOR552" s="412"/>
      <c r="DOS552" s="412"/>
      <c r="DOT552" s="412"/>
      <c r="DOU552" s="412"/>
      <c r="DOV552" s="412"/>
      <c r="DOW552" s="412"/>
      <c r="DOX552" s="412"/>
      <c r="DOY552" s="412"/>
      <c r="DOZ552" s="412"/>
      <c r="DPA552" s="412"/>
      <c r="DPB552" s="412"/>
      <c r="DPC552" s="412"/>
      <c r="DPD552" s="412"/>
      <c r="DPE552" s="412"/>
      <c r="DPF552" s="412"/>
      <c r="DPG552" s="412"/>
      <c r="DPH552" s="412"/>
      <c r="DPI552" s="412"/>
      <c r="DPJ552" s="412"/>
      <c r="DPK552" s="412"/>
      <c r="DPL552" s="412"/>
      <c r="DPM552" s="412"/>
      <c r="DPN552" s="412"/>
      <c r="DPO552" s="412"/>
      <c r="DPP552" s="412"/>
      <c r="DPQ552" s="412"/>
      <c r="DPR552" s="412"/>
      <c r="DPS552" s="412"/>
      <c r="DPT552" s="412"/>
      <c r="DPU552" s="412"/>
      <c r="DPV552" s="412"/>
      <c r="DPW552" s="412"/>
      <c r="DPX552" s="412"/>
      <c r="DPY552" s="412"/>
      <c r="DPZ552" s="412"/>
      <c r="DQA552" s="412"/>
      <c r="DQB552" s="412"/>
      <c r="DQC552" s="412"/>
      <c r="DQD552" s="412"/>
      <c r="DQE552" s="412"/>
      <c r="DQF552" s="412"/>
      <c r="DQG552" s="412"/>
      <c r="DQH552" s="413"/>
      <c r="DQI552" s="413"/>
      <c r="DQJ552" s="413"/>
      <c r="DQK552" s="413"/>
      <c r="DQL552" s="413"/>
      <c r="DQM552" s="413"/>
      <c r="DQN552" s="413"/>
      <c r="DQO552" s="413"/>
      <c r="DQP552" s="413"/>
      <c r="DQQ552" s="413"/>
      <c r="DQR552" s="413"/>
      <c r="DQS552" s="413"/>
      <c r="DQT552" s="413"/>
      <c r="DQU552" s="413"/>
      <c r="DQV552" s="413"/>
      <c r="DQW552" s="413"/>
      <c r="DQX552" s="413"/>
      <c r="DQY552" s="413"/>
      <c r="DQZ552" s="413"/>
      <c r="DRA552" s="413"/>
      <c r="DRB552" s="413"/>
      <c r="DRC552" s="413"/>
      <c r="DRD552" s="413"/>
      <c r="DRE552" s="413"/>
      <c r="DRF552" s="414"/>
      <c r="DRG552" s="414"/>
      <c r="DRH552" s="414"/>
      <c r="DRI552" s="414"/>
      <c r="DRJ552" s="414"/>
      <c r="DRK552" s="413"/>
      <c r="DRL552" s="413"/>
      <c r="DRM552" s="414"/>
      <c r="DRN552" s="414"/>
      <c r="DRO552" s="413"/>
      <c r="DRP552" s="413"/>
      <c r="DRQ552" s="414"/>
      <c r="DRR552" s="414"/>
      <c r="DRS552" s="413"/>
      <c r="DRT552" s="413"/>
      <c r="DRU552" s="413"/>
      <c r="DRV552" s="413"/>
      <c r="DRW552" s="413"/>
      <c r="DRX552" s="413"/>
      <c r="DRY552" s="413"/>
      <c r="DRZ552" s="414"/>
      <c r="DSA552" s="414"/>
      <c r="DSB552" s="413"/>
      <c r="DSC552" s="413"/>
      <c r="DSD552" s="414"/>
      <c r="DSE552" s="414"/>
      <c r="DSF552" s="413"/>
      <c r="DSG552" s="413"/>
      <c r="DSH552" s="413"/>
      <c r="DSI552" s="413"/>
      <c r="DSJ552" s="413"/>
      <c r="DSK552" s="407"/>
      <c r="DSL552" s="439"/>
      <c r="DSM552" s="413"/>
      <c r="DSN552" s="413"/>
      <c r="DSO552" s="413"/>
      <c r="DSP552" s="413"/>
      <c r="DSQ552" s="413"/>
      <c r="DSR552" s="413"/>
      <c r="DSS552" s="413"/>
      <c r="DST552" s="412"/>
      <c r="DSU552" s="412"/>
      <c r="DSV552" s="412"/>
      <c r="DSW552" s="412"/>
      <c r="DSX552" s="412"/>
      <c r="DSY552" s="412"/>
      <c r="DSZ552" s="412"/>
      <c r="DTA552" s="412"/>
      <c r="DTB552" s="412"/>
      <c r="DTC552" s="412"/>
      <c r="DTD552" s="412"/>
      <c r="DTE552" s="412"/>
      <c r="DTF552" s="412"/>
      <c r="DTG552" s="412"/>
      <c r="DTH552" s="412"/>
      <c r="DTI552" s="412"/>
      <c r="DTJ552" s="412"/>
      <c r="DTK552" s="412"/>
      <c r="DTL552" s="412"/>
      <c r="DTM552" s="412"/>
      <c r="DTN552" s="412"/>
      <c r="DTO552" s="412"/>
      <c r="DTP552" s="412"/>
      <c r="DTQ552" s="412"/>
      <c r="DTR552" s="412"/>
      <c r="DTS552" s="412"/>
      <c r="DTT552" s="412"/>
      <c r="DTU552" s="412"/>
      <c r="DTV552" s="412"/>
      <c r="DTW552" s="412"/>
      <c r="DTX552" s="412"/>
      <c r="DTY552" s="412"/>
      <c r="DTZ552" s="412"/>
      <c r="DUA552" s="412"/>
      <c r="DUB552" s="412"/>
      <c r="DUC552" s="412"/>
      <c r="DUD552" s="412"/>
      <c r="DUE552" s="412"/>
      <c r="DUF552" s="412"/>
      <c r="DUG552" s="412"/>
      <c r="DUH552" s="412"/>
      <c r="DUI552" s="412"/>
      <c r="DUJ552" s="412"/>
      <c r="DUK552" s="412"/>
      <c r="DUL552" s="413"/>
      <c r="DUM552" s="413"/>
      <c r="DUN552" s="413"/>
      <c r="DUO552" s="413"/>
      <c r="DUP552" s="413"/>
      <c r="DUQ552" s="413"/>
      <c r="DUR552" s="413"/>
      <c r="DUS552" s="413"/>
      <c r="DUT552" s="413"/>
      <c r="DUU552" s="413"/>
      <c r="DUV552" s="413"/>
      <c r="DUW552" s="413"/>
      <c r="DUX552" s="413"/>
      <c r="DUY552" s="413"/>
      <c r="DUZ552" s="413"/>
      <c r="DVA552" s="413"/>
      <c r="DVB552" s="413"/>
      <c r="DVC552" s="413"/>
      <c r="DVD552" s="413"/>
      <c r="DVE552" s="413"/>
      <c r="DVF552" s="413"/>
      <c r="DVG552" s="413"/>
      <c r="DVH552" s="413"/>
      <c r="DVI552" s="413"/>
      <c r="DVJ552" s="414"/>
      <c r="DVK552" s="414"/>
      <c r="DVL552" s="414"/>
      <c r="DVM552" s="414"/>
      <c r="DVN552" s="414"/>
      <c r="DVO552" s="413"/>
      <c r="DVP552" s="413"/>
      <c r="DVQ552" s="414"/>
      <c r="DVR552" s="414"/>
      <c r="DVS552" s="413"/>
      <c r="DVT552" s="413"/>
      <c r="DVU552" s="414"/>
      <c r="DVV552" s="414"/>
      <c r="DVW552" s="413"/>
      <c r="DVX552" s="413"/>
      <c r="DVY552" s="413"/>
      <c r="DVZ552" s="413"/>
      <c r="DWA552" s="413"/>
      <c r="DWB552" s="413"/>
      <c r="DWC552" s="413"/>
      <c r="DWD552" s="414"/>
      <c r="DWE552" s="414"/>
      <c r="DWF552" s="413"/>
      <c r="DWG552" s="413"/>
      <c r="DWH552" s="414"/>
      <c r="DWI552" s="414"/>
      <c r="DWJ552" s="413"/>
      <c r="DWK552" s="413"/>
      <c r="DWL552" s="413"/>
      <c r="DWM552" s="413"/>
      <c r="DWN552" s="413"/>
      <c r="DWO552" s="407"/>
      <c r="DWP552" s="439"/>
      <c r="DWQ552" s="413"/>
      <c r="DWR552" s="413"/>
      <c r="DWS552" s="413"/>
      <c r="DWT552" s="413"/>
      <c r="DWU552" s="413"/>
      <c r="DWV552" s="413"/>
      <c r="DWW552" s="413"/>
      <c r="DWX552" s="412"/>
      <c r="DWY552" s="412"/>
      <c r="DWZ552" s="412"/>
      <c r="DXA552" s="412"/>
      <c r="DXB552" s="412"/>
      <c r="DXC552" s="412"/>
      <c r="DXD552" s="412"/>
      <c r="DXE552" s="412"/>
      <c r="DXF552" s="412"/>
      <c r="DXG552" s="412"/>
      <c r="DXH552" s="412"/>
      <c r="DXI552" s="412"/>
      <c r="DXJ552" s="412"/>
      <c r="DXK552" s="412"/>
      <c r="DXL552" s="412"/>
      <c r="DXM552" s="412"/>
      <c r="DXN552" s="412"/>
      <c r="DXO552" s="412"/>
      <c r="DXP552" s="412"/>
      <c r="DXQ552" s="412"/>
      <c r="DXR552" s="412"/>
      <c r="DXS552" s="412"/>
      <c r="DXT552" s="412"/>
      <c r="DXU552" s="412"/>
      <c r="DXV552" s="412"/>
      <c r="DXW552" s="412"/>
      <c r="DXX552" s="412"/>
      <c r="DXY552" s="412"/>
      <c r="DXZ552" s="412"/>
      <c r="DYA552" s="412"/>
      <c r="DYB552" s="412"/>
      <c r="DYC552" s="412"/>
      <c r="DYD552" s="412"/>
      <c r="DYE552" s="412"/>
      <c r="DYF552" s="412"/>
      <c r="DYG552" s="412"/>
      <c r="DYH552" s="412"/>
      <c r="DYI552" s="412"/>
      <c r="DYJ552" s="412"/>
      <c r="DYK552" s="412"/>
      <c r="DYL552" s="412"/>
      <c r="DYM552" s="412"/>
      <c r="DYN552" s="412"/>
      <c r="DYO552" s="412"/>
      <c r="DYP552" s="413"/>
      <c r="DYQ552" s="413"/>
      <c r="DYR552" s="413"/>
      <c r="DYS552" s="413"/>
      <c r="DYT552" s="413"/>
      <c r="DYU552" s="413"/>
      <c r="DYV552" s="413"/>
      <c r="DYW552" s="413"/>
      <c r="DYX552" s="413"/>
      <c r="DYY552" s="413"/>
      <c r="DYZ552" s="413"/>
      <c r="DZA552" s="413"/>
      <c r="DZB552" s="413"/>
      <c r="DZC552" s="413"/>
      <c r="DZD552" s="413"/>
      <c r="DZE552" s="413"/>
      <c r="DZF552" s="413"/>
      <c r="DZG552" s="413"/>
      <c r="DZH552" s="413"/>
      <c r="DZI552" s="413"/>
      <c r="DZJ552" s="413"/>
      <c r="DZK552" s="413"/>
      <c r="DZL552" s="413"/>
      <c r="DZM552" s="413"/>
      <c r="DZN552" s="414"/>
      <c r="DZO552" s="414"/>
      <c r="DZP552" s="414"/>
      <c r="DZQ552" s="414"/>
      <c r="DZR552" s="414"/>
      <c r="DZS552" s="413"/>
      <c r="DZT552" s="413"/>
      <c r="DZU552" s="414"/>
      <c r="DZV552" s="414"/>
      <c r="DZW552" s="413"/>
      <c r="DZX552" s="413"/>
      <c r="DZY552" s="414"/>
      <c r="DZZ552" s="414"/>
      <c r="EAA552" s="413"/>
      <c r="EAB552" s="413"/>
      <c r="EAC552" s="413"/>
      <c r="EAD552" s="413"/>
      <c r="EAE552" s="413"/>
      <c r="EAF552" s="413"/>
      <c r="EAG552" s="413"/>
      <c r="EAH552" s="414"/>
      <c r="EAI552" s="414"/>
      <c r="EAJ552" s="413"/>
      <c r="EAK552" s="413"/>
      <c r="EAL552" s="414"/>
      <c r="EAM552" s="414"/>
      <c r="EAN552" s="413"/>
      <c r="EAO552" s="413"/>
      <c r="EAP552" s="413"/>
      <c r="EAQ552" s="413"/>
      <c r="EAR552" s="413"/>
      <c r="EAS552" s="407"/>
      <c r="EAT552" s="439"/>
      <c r="EAU552" s="413"/>
      <c r="EAV552" s="413"/>
      <c r="EAW552" s="413"/>
      <c r="EAX552" s="413"/>
      <c r="EAY552" s="413"/>
      <c r="EAZ552" s="413"/>
      <c r="EBA552" s="413"/>
      <c r="EBB552" s="412"/>
      <c r="EBC552" s="412"/>
      <c r="EBD552" s="412"/>
      <c r="EBE552" s="412"/>
      <c r="EBF552" s="412"/>
      <c r="EBG552" s="412"/>
      <c r="EBH552" s="412"/>
      <c r="EBI552" s="412"/>
      <c r="EBJ552" s="412"/>
      <c r="EBK552" s="412"/>
      <c r="EBL552" s="412"/>
      <c r="EBM552" s="412"/>
      <c r="EBN552" s="412"/>
      <c r="EBO552" s="412"/>
      <c r="EBP552" s="412"/>
      <c r="EBQ552" s="412"/>
      <c r="EBR552" s="412"/>
      <c r="EBS552" s="412"/>
      <c r="EBT552" s="412"/>
      <c r="EBU552" s="412"/>
      <c r="EBV552" s="412"/>
      <c r="EBW552" s="412"/>
      <c r="EBX552" s="412"/>
      <c r="EBY552" s="412"/>
      <c r="EBZ552" s="412"/>
      <c r="ECA552" s="412"/>
      <c r="ECB552" s="412"/>
      <c r="ECC552" s="412"/>
      <c r="ECD552" s="412"/>
      <c r="ECE552" s="412"/>
      <c r="ECF552" s="412"/>
      <c r="ECG552" s="412"/>
      <c r="ECH552" s="412"/>
      <c r="ECI552" s="412"/>
      <c r="ECJ552" s="412"/>
      <c r="ECK552" s="412"/>
      <c r="ECL552" s="412"/>
      <c r="ECM552" s="412"/>
      <c r="ECN552" s="412"/>
      <c r="ECO552" s="412"/>
      <c r="ECP552" s="412"/>
      <c r="ECQ552" s="412"/>
      <c r="ECR552" s="412"/>
      <c r="ECS552" s="412"/>
      <c r="ECT552" s="413"/>
      <c r="ECU552" s="413"/>
      <c r="ECV552" s="413"/>
      <c r="ECW552" s="413"/>
      <c r="ECX552" s="413"/>
      <c r="ECY552" s="413"/>
      <c r="ECZ552" s="413"/>
      <c r="EDA552" s="413"/>
      <c r="EDB552" s="413"/>
      <c r="EDC552" s="413"/>
      <c r="EDD552" s="413"/>
      <c r="EDE552" s="413"/>
      <c r="EDF552" s="413"/>
      <c r="EDG552" s="413"/>
      <c r="EDH552" s="413"/>
      <c r="EDI552" s="413"/>
      <c r="EDJ552" s="413"/>
      <c r="EDK552" s="413"/>
      <c r="EDL552" s="413"/>
      <c r="EDM552" s="413"/>
      <c r="EDN552" s="413"/>
      <c r="EDO552" s="413"/>
      <c r="EDP552" s="413"/>
      <c r="EDQ552" s="413"/>
      <c r="EDR552" s="414"/>
      <c r="EDS552" s="414"/>
      <c r="EDT552" s="414"/>
      <c r="EDU552" s="414"/>
      <c r="EDV552" s="414"/>
      <c r="EDW552" s="413"/>
      <c r="EDX552" s="413"/>
      <c r="EDY552" s="414"/>
      <c r="EDZ552" s="414"/>
      <c r="EEA552" s="413"/>
      <c r="EEB552" s="413"/>
      <c r="EEC552" s="414"/>
      <c r="EED552" s="414"/>
      <c r="EEE552" s="413"/>
      <c r="EEF552" s="413"/>
      <c r="EEG552" s="413"/>
      <c r="EEH552" s="413"/>
      <c r="EEI552" s="413"/>
      <c r="EEJ552" s="413"/>
      <c r="EEK552" s="413"/>
      <c r="EEL552" s="414"/>
      <c r="EEM552" s="414"/>
      <c r="EEN552" s="413"/>
      <c r="EEO552" s="413"/>
      <c r="EEP552" s="414"/>
      <c r="EEQ552" s="414"/>
      <c r="EER552" s="413"/>
      <c r="EES552" s="413"/>
      <c r="EET552" s="413"/>
      <c r="EEU552" s="413"/>
      <c r="EEV552" s="413"/>
      <c r="EEW552" s="407"/>
      <c r="EEX552" s="439"/>
      <c r="EEY552" s="413"/>
      <c r="EEZ552" s="413"/>
      <c r="EFA552" s="413"/>
      <c r="EFB552" s="413"/>
      <c r="EFC552" s="413"/>
      <c r="EFD552" s="413"/>
      <c r="EFE552" s="413"/>
      <c r="EFF552" s="412"/>
      <c r="EFG552" s="412"/>
      <c r="EFH552" s="412"/>
      <c r="EFI552" s="412"/>
      <c r="EFJ552" s="412"/>
      <c r="EFK552" s="412"/>
      <c r="EFL552" s="412"/>
      <c r="EFM552" s="412"/>
      <c r="EFN552" s="412"/>
      <c r="EFO552" s="412"/>
      <c r="EFP552" s="412"/>
      <c r="EFQ552" s="412"/>
      <c r="EFR552" s="412"/>
      <c r="EFS552" s="412"/>
      <c r="EFT552" s="412"/>
      <c r="EFU552" s="412"/>
      <c r="EFV552" s="412"/>
      <c r="EFW552" s="412"/>
      <c r="EFX552" s="412"/>
      <c r="EFY552" s="412"/>
      <c r="EFZ552" s="412"/>
      <c r="EGA552" s="412"/>
      <c r="EGB552" s="412"/>
      <c r="EGC552" s="412"/>
      <c r="EGD552" s="412"/>
      <c r="EGE552" s="412"/>
      <c r="EGF552" s="412"/>
      <c r="EGG552" s="412"/>
      <c r="EGH552" s="412"/>
      <c r="EGI552" s="412"/>
      <c r="EGJ552" s="412"/>
      <c r="EGK552" s="412"/>
      <c r="EGL552" s="412"/>
      <c r="EGM552" s="412"/>
      <c r="EGN552" s="412"/>
      <c r="EGO552" s="412"/>
      <c r="EGP552" s="412"/>
      <c r="EGQ552" s="412"/>
      <c r="EGR552" s="412"/>
      <c r="EGS552" s="412"/>
      <c r="EGT552" s="412"/>
      <c r="EGU552" s="412"/>
      <c r="EGV552" s="412"/>
      <c r="EGW552" s="412"/>
      <c r="EGX552" s="413"/>
      <c r="EGY552" s="413"/>
      <c r="EGZ552" s="413"/>
      <c r="EHA552" s="413"/>
      <c r="EHB552" s="413"/>
      <c r="EHC552" s="413"/>
      <c r="EHD552" s="413"/>
      <c r="EHE552" s="413"/>
      <c r="EHF552" s="413"/>
      <c r="EHG552" s="413"/>
      <c r="EHH552" s="413"/>
      <c r="EHI552" s="413"/>
      <c r="EHJ552" s="413"/>
      <c r="EHK552" s="413"/>
      <c r="EHL552" s="413"/>
      <c r="EHM552" s="413"/>
      <c r="EHN552" s="413"/>
      <c r="EHO552" s="413"/>
      <c r="EHP552" s="413"/>
      <c r="EHQ552" s="413"/>
      <c r="EHR552" s="413"/>
      <c r="EHS552" s="413"/>
      <c r="EHT552" s="413"/>
      <c r="EHU552" s="413"/>
      <c r="EHV552" s="414"/>
      <c r="EHW552" s="414"/>
      <c r="EHX552" s="414"/>
      <c r="EHY552" s="414"/>
      <c r="EHZ552" s="414"/>
      <c r="EIA552" s="413"/>
      <c r="EIB552" s="413"/>
      <c r="EIC552" s="414"/>
      <c r="EID552" s="414"/>
      <c r="EIE552" s="413"/>
      <c r="EIF552" s="413"/>
      <c r="EIG552" s="414"/>
      <c r="EIH552" s="414"/>
      <c r="EII552" s="413"/>
      <c r="EIJ552" s="413"/>
      <c r="EIK552" s="413"/>
      <c r="EIL552" s="413"/>
      <c r="EIM552" s="413"/>
      <c r="EIN552" s="413"/>
      <c r="EIO552" s="413"/>
      <c r="EIP552" s="414"/>
      <c r="EIQ552" s="414"/>
      <c r="EIR552" s="413"/>
      <c r="EIS552" s="413"/>
      <c r="EIT552" s="414"/>
      <c r="EIU552" s="414"/>
      <c r="EIV552" s="413"/>
      <c r="EIW552" s="413"/>
      <c r="EIX552" s="413"/>
      <c r="EIY552" s="413"/>
      <c r="EIZ552" s="413"/>
      <c r="EJA552" s="407"/>
      <c r="EJB552" s="439"/>
      <c r="EJC552" s="413"/>
      <c r="EJD552" s="413"/>
      <c r="EJE552" s="413"/>
      <c r="EJF552" s="413"/>
      <c r="EJG552" s="413"/>
      <c r="EJH552" s="413"/>
      <c r="EJI552" s="413"/>
      <c r="EJJ552" s="412"/>
      <c r="EJK552" s="412"/>
      <c r="EJL552" s="412"/>
      <c r="EJM552" s="412"/>
      <c r="EJN552" s="412"/>
      <c r="EJO552" s="412"/>
      <c r="EJP552" s="412"/>
      <c r="EJQ552" s="412"/>
      <c r="EJR552" s="412"/>
      <c r="EJS552" s="412"/>
      <c r="EJT552" s="412"/>
      <c r="EJU552" s="412"/>
      <c r="EJV552" s="412"/>
      <c r="EJW552" s="412"/>
      <c r="EJX552" s="412"/>
      <c r="EJY552" s="412"/>
      <c r="EJZ552" s="412"/>
      <c r="EKA552" s="412"/>
      <c r="EKB552" s="412"/>
      <c r="EKC552" s="412"/>
      <c r="EKD552" s="412"/>
      <c r="EKE552" s="412"/>
      <c r="EKF552" s="412"/>
      <c r="EKG552" s="412"/>
      <c r="EKH552" s="412"/>
      <c r="EKI552" s="412"/>
      <c r="EKJ552" s="412"/>
      <c r="EKK552" s="412"/>
      <c r="EKL552" s="412"/>
      <c r="EKM552" s="412"/>
      <c r="EKN552" s="412"/>
      <c r="EKO552" s="412"/>
      <c r="EKP552" s="412"/>
      <c r="EKQ552" s="412"/>
      <c r="EKR552" s="412"/>
      <c r="EKS552" s="412"/>
      <c r="EKT552" s="412"/>
      <c r="EKU552" s="412"/>
      <c r="EKV552" s="412"/>
      <c r="EKW552" s="412"/>
      <c r="EKX552" s="412"/>
      <c r="EKY552" s="412"/>
      <c r="EKZ552" s="412"/>
      <c r="ELA552" s="412"/>
      <c r="ELB552" s="413"/>
      <c r="ELC552" s="413"/>
      <c r="ELD552" s="413"/>
      <c r="ELE552" s="413"/>
      <c r="ELF552" s="413"/>
      <c r="ELG552" s="413"/>
      <c r="ELH552" s="413"/>
      <c r="ELI552" s="413"/>
      <c r="ELJ552" s="413"/>
      <c r="ELK552" s="413"/>
      <c r="ELL552" s="413"/>
      <c r="ELM552" s="413"/>
      <c r="ELN552" s="413"/>
      <c r="ELO552" s="413"/>
      <c r="ELP552" s="413"/>
      <c r="ELQ552" s="413"/>
      <c r="ELR552" s="413"/>
      <c r="ELS552" s="413"/>
      <c r="ELT552" s="413"/>
      <c r="ELU552" s="413"/>
      <c r="ELV552" s="413"/>
      <c r="ELW552" s="413"/>
      <c r="ELX552" s="413"/>
      <c r="ELY552" s="413"/>
      <c r="ELZ552" s="414"/>
      <c r="EMA552" s="414"/>
      <c r="EMB552" s="414"/>
      <c r="EMC552" s="414"/>
      <c r="EMD552" s="414"/>
      <c r="EME552" s="413"/>
      <c r="EMF552" s="413"/>
      <c r="EMG552" s="414"/>
      <c r="EMH552" s="414"/>
      <c r="EMI552" s="413"/>
      <c r="EMJ552" s="413"/>
      <c r="EMK552" s="414"/>
      <c r="EML552" s="414"/>
      <c r="EMM552" s="413"/>
      <c r="EMN552" s="413"/>
      <c r="EMO552" s="413"/>
      <c r="EMP552" s="413"/>
      <c r="EMQ552" s="413"/>
      <c r="EMR552" s="413"/>
      <c r="EMS552" s="413"/>
      <c r="EMT552" s="414"/>
      <c r="EMU552" s="414"/>
      <c r="EMV552" s="413"/>
      <c r="EMW552" s="413"/>
      <c r="EMX552" s="414"/>
      <c r="EMY552" s="414"/>
      <c r="EMZ552" s="413"/>
      <c r="ENA552" s="413"/>
      <c r="ENB552" s="413"/>
      <c r="ENC552" s="413"/>
      <c r="END552" s="413"/>
      <c r="ENE552" s="407"/>
      <c r="ENF552" s="439"/>
      <c r="ENG552" s="413"/>
      <c r="ENH552" s="413"/>
      <c r="ENI552" s="413"/>
      <c r="ENJ552" s="413"/>
      <c r="ENK552" s="413"/>
      <c r="ENL552" s="413"/>
      <c r="ENM552" s="413"/>
      <c r="ENN552" s="412"/>
      <c r="ENO552" s="412"/>
      <c r="ENP552" s="412"/>
      <c r="ENQ552" s="412"/>
      <c r="ENR552" s="412"/>
      <c r="ENS552" s="412"/>
      <c r="ENT552" s="412"/>
      <c r="ENU552" s="412"/>
      <c r="ENV552" s="412"/>
      <c r="ENW552" s="412"/>
      <c r="ENX552" s="412"/>
      <c r="ENY552" s="412"/>
      <c r="ENZ552" s="412"/>
      <c r="EOA552" s="412"/>
      <c r="EOB552" s="412"/>
      <c r="EOC552" s="412"/>
      <c r="EOD552" s="412"/>
      <c r="EOE552" s="412"/>
      <c r="EOF552" s="412"/>
      <c r="EOG552" s="412"/>
      <c r="EOH552" s="412"/>
      <c r="EOI552" s="412"/>
      <c r="EOJ552" s="412"/>
      <c r="EOK552" s="412"/>
      <c r="EOL552" s="412"/>
      <c r="EOM552" s="412"/>
      <c r="EON552" s="412"/>
      <c r="EOO552" s="412"/>
      <c r="EOP552" s="412"/>
      <c r="EOQ552" s="412"/>
      <c r="EOR552" s="412"/>
      <c r="EOS552" s="412"/>
      <c r="EOT552" s="412"/>
      <c r="EOU552" s="412"/>
      <c r="EOV552" s="412"/>
      <c r="EOW552" s="412"/>
      <c r="EOX552" s="412"/>
      <c r="EOY552" s="412"/>
      <c r="EOZ552" s="412"/>
      <c r="EPA552" s="412"/>
      <c r="EPB552" s="412"/>
      <c r="EPC552" s="412"/>
      <c r="EPD552" s="412"/>
      <c r="EPE552" s="412"/>
      <c r="EPF552" s="413"/>
      <c r="EPG552" s="413"/>
      <c r="EPH552" s="413"/>
      <c r="EPI552" s="413"/>
      <c r="EPJ552" s="413"/>
      <c r="EPK552" s="413"/>
      <c r="EPL552" s="413"/>
      <c r="EPM552" s="413"/>
      <c r="EPN552" s="413"/>
      <c r="EPO552" s="413"/>
      <c r="EPP552" s="413"/>
      <c r="EPQ552" s="413"/>
      <c r="EPR552" s="413"/>
      <c r="EPS552" s="413"/>
      <c r="EPT552" s="413"/>
      <c r="EPU552" s="413"/>
      <c r="EPV552" s="413"/>
      <c r="EPW552" s="413"/>
      <c r="EPX552" s="413"/>
      <c r="EPY552" s="413"/>
      <c r="EPZ552" s="413"/>
      <c r="EQA552" s="413"/>
      <c r="EQB552" s="413"/>
      <c r="EQC552" s="413"/>
      <c r="EQD552" s="414"/>
      <c r="EQE552" s="414"/>
      <c r="EQF552" s="414"/>
      <c r="EQG552" s="414"/>
      <c r="EQH552" s="414"/>
      <c r="EQI552" s="413"/>
      <c r="EQJ552" s="413"/>
      <c r="EQK552" s="414"/>
      <c r="EQL552" s="414"/>
      <c r="EQM552" s="413"/>
      <c r="EQN552" s="413"/>
      <c r="EQO552" s="414"/>
      <c r="EQP552" s="414"/>
      <c r="EQQ552" s="413"/>
      <c r="EQR552" s="413"/>
      <c r="EQS552" s="413"/>
      <c r="EQT552" s="413"/>
      <c r="EQU552" s="413"/>
      <c r="EQV552" s="413"/>
      <c r="EQW552" s="413"/>
      <c r="EQX552" s="414"/>
      <c r="EQY552" s="414"/>
      <c r="EQZ552" s="413"/>
      <c r="ERA552" s="413"/>
      <c r="ERB552" s="414"/>
      <c r="ERC552" s="414"/>
      <c r="ERD552" s="413"/>
      <c r="ERE552" s="413"/>
      <c r="ERF552" s="413"/>
      <c r="ERG552" s="413"/>
      <c r="ERH552" s="413"/>
      <c r="ERI552" s="407"/>
      <c r="ERJ552" s="439"/>
      <c r="ERK552" s="413"/>
      <c r="ERL552" s="413"/>
      <c r="ERM552" s="413"/>
      <c r="ERN552" s="413"/>
      <c r="ERO552" s="413"/>
      <c r="ERP552" s="413"/>
      <c r="ERQ552" s="413"/>
      <c r="ERR552" s="412"/>
      <c r="ERS552" s="412"/>
      <c r="ERT552" s="412"/>
      <c r="ERU552" s="412"/>
      <c r="ERV552" s="412"/>
      <c r="ERW552" s="412"/>
      <c r="ERX552" s="412"/>
      <c r="ERY552" s="412"/>
      <c r="ERZ552" s="412"/>
      <c r="ESA552" s="412"/>
      <c r="ESB552" s="412"/>
      <c r="ESC552" s="412"/>
      <c r="ESD552" s="412"/>
      <c r="ESE552" s="412"/>
      <c r="ESF552" s="412"/>
      <c r="ESG552" s="412"/>
      <c r="ESH552" s="412"/>
      <c r="ESI552" s="412"/>
      <c r="ESJ552" s="412"/>
      <c r="ESK552" s="412"/>
      <c r="ESL552" s="412"/>
      <c r="ESM552" s="412"/>
      <c r="ESN552" s="412"/>
      <c r="ESO552" s="412"/>
      <c r="ESP552" s="412"/>
      <c r="ESQ552" s="412"/>
      <c r="ESR552" s="412"/>
      <c r="ESS552" s="412"/>
      <c r="EST552" s="412"/>
      <c r="ESU552" s="412"/>
      <c r="ESV552" s="412"/>
      <c r="ESW552" s="412"/>
      <c r="ESX552" s="412"/>
      <c r="ESY552" s="412"/>
      <c r="ESZ552" s="412"/>
      <c r="ETA552" s="412"/>
      <c r="ETB552" s="412"/>
      <c r="ETC552" s="412"/>
      <c r="ETD552" s="412"/>
      <c r="ETE552" s="412"/>
      <c r="ETF552" s="412"/>
      <c r="ETG552" s="412"/>
      <c r="ETH552" s="412"/>
      <c r="ETI552" s="412"/>
      <c r="ETJ552" s="413"/>
      <c r="ETK552" s="413"/>
      <c r="ETL552" s="413"/>
      <c r="ETM552" s="413"/>
      <c r="ETN552" s="413"/>
      <c r="ETO552" s="413"/>
      <c r="ETP552" s="413"/>
      <c r="ETQ552" s="413"/>
      <c r="ETR552" s="413"/>
      <c r="ETS552" s="413"/>
      <c r="ETT552" s="413"/>
      <c r="ETU552" s="413"/>
      <c r="ETV552" s="413"/>
      <c r="ETW552" s="413"/>
      <c r="ETX552" s="413"/>
      <c r="ETY552" s="413"/>
      <c r="ETZ552" s="413"/>
      <c r="EUA552" s="413"/>
      <c r="EUB552" s="413"/>
      <c r="EUC552" s="413"/>
      <c r="EUD552" s="413"/>
      <c r="EUE552" s="413"/>
      <c r="EUF552" s="413"/>
      <c r="EUG552" s="413"/>
      <c r="EUH552" s="414"/>
      <c r="EUI552" s="414"/>
      <c r="EUJ552" s="414"/>
      <c r="EUK552" s="414"/>
      <c r="EUL552" s="414"/>
      <c r="EUM552" s="413"/>
      <c r="EUN552" s="413"/>
      <c r="EUO552" s="414"/>
      <c r="EUP552" s="414"/>
      <c r="EUQ552" s="413"/>
      <c r="EUR552" s="413"/>
      <c r="EUS552" s="414"/>
      <c r="EUT552" s="414"/>
      <c r="EUU552" s="413"/>
      <c r="EUV552" s="413"/>
      <c r="EUW552" s="413"/>
      <c r="EUX552" s="413"/>
      <c r="EUY552" s="413"/>
      <c r="EUZ552" s="413"/>
      <c r="EVA552" s="413"/>
      <c r="EVB552" s="414"/>
      <c r="EVC552" s="414"/>
      <c r="EVD552" s="413"/>
      <c r="EVE552" s="413"/>
      <c r="EVF552" s="414"/>
      <c r="EVG552" s="414"/>
      <c r="EVH552" s="413"/>
      <c r="EVI552" s="413"/>
      <c r="EVJ552" s="413"/>
      <c r="EVK552" s="413"/>
      <c r="EVL552" s="413"/>
      <c r="EVM552" s="407"/>
      <c r="EVN552" s="439"/>
      <c r="EVO552" s="413"/>
      <c r="EVP552" s="413"/>
      <c r="EVQ552" s="413"/>
      <c r="EVR552" s="413"/>
      <c r="EVS552" s="413"/>
      <c r="EVT552" s="413"/>
      <c r="EVU552" s="413"/>
      <c r="EVV552" s="412"/>
      <c r="EVW552" s="412"/>
      <c r="EVX552" s="412"/>
      <c r="EVY552" s="412"/>
      <c r="EVZ552" s="412"/>
      <c r="EWA552" s="412"/>
      <c r="EWB552" s="412"/>
      <c r="EWC552" s="412"/>
      <c r="EWD552" s="412"/>
      <c r="EWE552" s="412"/>
      <c r="EWF552" s="412"/>
      <c r="EWG552" s="412"/>
      <c r="EWH552" s="412"/>
      <c r="EWI552" s="412"/>
      <c r="EWJ552" s="412"/>
      <c r="EWK552" s="412"/>
      <c r="EWL552" s="412"/>
      <c r="EWM552" s="412"/>
      <c r="EWN552" s="412"/>
      <c r="EWO552" s="412"/>
      <c r="EWP552" s="412"/>
      <c r="EWQ552" s="412"/>
      <c r="EWR552" s="412"/>
      <c r="EWS552" s="412"/>
      <c r="EWT552" s="412"/>
      <c r="EWU552" s="412"/>
      <c r="EWV552" s="412"/>
      <c r="EWW552" s="412"/>
      <c r="EWX552" s="412"/>
      <c r="EWY552" s="412"/>
      <c r="EWZ552" s="412"/>
      <c r="EXA552" s="412"/>
      <c r="EXB552" s="412"/>
      <c r="EXC552" s="412"/>
      <c r="EXD552" s="412"/>
      <c r="EXE552" s="412"/>
      <c r="EXF552" s="412"/>
      <c r="EXG552" s="412"/>
      <c r="EXH552" s="412"/>
      <c r="EXI552" s="412"/>
      <c r="EXJ552" s="412"/>
      <c r="EXK552" s="412"/>
      <c r="EXL552" s="412"/>
      <c r="EXM552" s="412"/>
      <c r="EXN552" s="413"/>
      <c r="EXO552" s="413"/>
      <c r="EXP552" s="413"/>
      <c r="EXQ552" s="413"/>
      <c r="EXR552" s="413"/>
      <c r="EXS552" s="413"/>
      <c r="EXT552" s="413"/>
      <c r="EXU552" s="413"/>
      <c r="EXV552" s="413"/>
      <c r="EXW552" s="413"/>
      <c r="EXX552" s="413"/>
      <c r="EXY552" s="413"/>
      <c r="EXZ552" s="413"/>
      <c r="EYA552" s="413"/>
      <c r="EYB552" s="413"/>
      <c r="EYC552" s="413"/>
      <c r="EYD552" s="413"/>
      <c r="EYE552" s="413"/>
      <c r="EYF552" s="413"/>
      <c r="EYG552" s="413"/>
      <c r="EYH552" s="413"/>
      <c r="EYI552" s="413"/>
      <c r="EYJ552" s="413"/>
      <c r="EYK552" s="413"/>
      <c r="EYL552" s="414"/>
      <c r="EYM552" s="414"/>
      <c r="EYN552" s="414"/>
      <c r="EYO552" s="414"/>
      <c r="EYP552" s="414"/>
      <c r="EYQ552" s="413"/>
      <c r="EYR552" s="413"/>
      <c r="EYS552" s="414"/>
      <c r="EYT552" s="414"/>
      <c r="EYU552" s="413"/>
      <c r="EYV552" s="413"/>
      <c r="EYW552" s="414"/>
      <c r="EYX552" s="414"/>
      <c r="EYY552" s="413"/>
      <c r="EYZ552" s="413"/>
      <c r="EZA552" s="413"/>
      <c r="EZB552" s="413"/>
      <c r="EZC552" s="413"/>
      <c r="EZD552" s="413"/>
      <c r="EZE552" s="413"/>
      <c r="EZF552" s="414"/>
      <c r="EZG552" s="414"/>
      <c r="EZH552" s="413"/>
      <c r="EZI552" s="413"/>
      <c r="EZJ552" s="414"/>
      <c r="EZK552" s="414"/>
      <c r="EZL552" s="413"/>
      <c r="EZM552" s="413"/>
      <c r="EZN552" s="413"/>
      <c r="EZO552" s="413"/>
      <c r="EZP552" s="413"/>
      <c r="EZQ552" s="407"/>
      <c r="EZR552" s="439"/>
      <c r="EZS552" s="413"/>
      <c r="EZT552" s="413"/>
      <c r="EZU552" s="413"/>
      <c r="EZV552" s="413"/>
      <c r="EZW552" s="413"/>
      <c r="EZX552" s="413"/>
      <c r="EZY552" s="413"/>
      <c r="EZZ552" s="412"/>
      <c r="FAA552" s="412"/>
      <c r="FAB552" s="412"/>
      <c r="FAC552" s="412"/>
      <c r="FAD552" s="412"/>
      <c r="FAE552" s="412"/>
      <c r="FAF552" s="412"/>
      <c r="FAG552" s="412"/>
      <c r="FAH552" s="412"/>
      <c r="FAI552" s="412"/>
      <c r="FAJ552" s="412"/>
      <c r="FAK552" s="412"/>
      <c r="FAL552" s="412"/>
      <c r="FAM552" s="412"/>
      <c r="FAN552" s="412"/>
      <c r="FAO552" s="412"/>
      <c r="FAP552" s="412"/>
      <c r="FAQ552" s="412"/>
      <c r="FAR552" s="412"/>
      <c r="FAS552" s="412"/>
      <c r="FAT552" s="412"/>
      <c r="FAU552" s="412"/>
      <c r="FAV552" s="412"/>
      <c r="FAW552" s="412"/>
      <c r="FAX552" s="412"/>
      <c r="FAY552" s="412"/>
      <c r="FAZ552" s="412"/>
      <c r="FBA552" s="412"/>
      <c r="FBB552" s="412"/>
      <c r="FBC552" s="412"/>
      <c r="FBD552" s="412"/>
      <c r="FBE552" s="412"/>
      <c r="FBF552" s="412"/>
      <c r="FBG552" s="412"/>
      <c r="FBH552" s="412"/>
      <c r="FBI552" s="412"/>
      <c r="FBJ552" s="412"/>
      <c r="FBK552" s="412"/>
      <c r="FBL552" s="412"/>
      <c r="FBM552" s="412"/>
      <c r="FBN552" s="412"/>
      <c r="FBO552" s="412"/>
      <c r="FBP552" s="412"/>
      <c r="FBQ552" s="412"/>
      <c r="FBR552" s="413"/>
      <c r="FBS552" s="413"/>
      <c r="FBT552" s="413"/>
      <c r="FBU552" s="413"/>
      <c r="FBV552" s="413"/>
      <c r="FBW552" s="413"/>
      <c r="FBX552" s="413"/>
      <c r="FBY552" s="413"/>
      <c r="FBZ552" s="413"/>
      <c r="FCA552" s="413"/>
      <c r="FCB552" s="413"/>
      <c r="FCC552" s="413"/>
      <c r="FCD552" s="413"/>
      <c r="FCE552" s="413"/>
      <c r="FCF552" s="413"/>
      <c r="FCG552" s="413"/>
      <c r="FCH552" s="413"/>
      <c r="FCI552" s="413"/>
      <c r="FCJ552" s="413"/>
      <c r="FCK552" s="413"/>
      <c r="FCL552" s="413"/>
      <c r="FCM552" s="413"/>
      <c r="FCN552" s="413"/>
      <c r="FCO552" s="413"/>
      <c r="FCP552" s="414"/>
      <c r="FCQ552" s="414"/>
      <c r="FCR552" s="414"/>
      <c r="FCS552" s="414"/>
      <c r="FCT552" s="414"/>
      <c r="FCU552" s="413"/>
      <c r="FCV552" s="413"/>
      <c r="FCW552" s="414"/>
      <c r="FCX552" s="414"/>
      <c r="FCY552" s="413"/>
      <c r="FCZ552" s="413"/>
      <c r="FDA552" s="414"/>
      <c r="FDB552" s="414"/>
      <c r="FDC552" s="413"/>
      <c r="FDD552" s="413"/>
      <c r="FDE552" s="413"/>
      <c r="FDF552" s="413"/>
      <c r="FDG552" s="413"/>
      <c r="FDH552" s="413"/>
      <c r="FDI552" s="413"/>
      <c r="FDJ552" s="414"/>
      <c r="FDK552" s="414"/>
      <c r="FDL552" s="413"/>
      <c r="FDM552" s="413"/>
      <c r="FDN552" s="414"/>
      <c r="FDO552" s="414"/>
      <c r="FDP552" s="413"/>
      <c r="FDQ552" s="413"/>
      <c r="FDR552" s="413"/>
      <c r="FDS552" s="413"/>
      <c r="FDT552" s="413"/>
      <c r="FDU552" s="407"/>
      <c r="FDV552" s="439"/>
      <c r="FDW552" s="413"/>
      <c r="FDX552" s="413"/>
      <c r="FDY552" s="413"/>
      <c r="FDZ552" s="413"/>
      <c r="FEA552" s="413"/>
      <c r="FEB552" s="413"/>
      <c r="FEC552" s="413"/>
      <c r="FED552" s="412"/>
      <c r="FEE552" s="412"/>
      <c r="FEF552" s="412"/>
      <c r="FEG552" s="412"/>
      <c r="FEH552" s="412"/>
      <c r="FEI552" s="412"/>
      <c r="FEJ552" s="412"/>
      <c r="FEK552" s="412"/>
      <c r="FEL552" s="412"/>
      <c r="FEM552" s="412"/>
      <c r="FEN552" s="412"/>
      <c r="FEO552" s="412"/>
      <c r="FEP552" s="412"/>
      <c r="FEQ552" s="412"/>
      <c r="FER552" s="412"/>
      <c r="FES552" s="412"/>
      <c r="FET552" s="412"/>
      <c r="FEU552" s="412"/>
      <c r="FEV552" s="412"/>
      <c r="FEW552" s="412"/>
      <c r="FEX552" s="412"/>
      <c r="FEY552" s="412"/>
      <c r="FEZ552" s="412"/>
      <c r="FFA552" s="412"/>
      <c r="FFB552" s="412"/>
      <c r="FFC552" s="412"/>
      <c r="FFD552" s="412"/>
      <c r="FFE552" s="412"/>
      <c r="FFF552" s="412"/>
      <c r="FFG552" s="412"/>
      <c r="FFH552" s="412"/>
      <c r="FFI552" s="412"/>
      <c r="FFJ552" s="412"/>
      <c r="FFK552" s="412"/>
      <c r="FFL552" s="412"/>
      <c r="FFM552" s="412"/>
      <c r="FFN552" s="412"/>
      <c r="FFO552" s="412"/>
      <c r="FFP552" s="412"/>
      <c r="FFQ552" s="412"/>
      <c r="FFR552" s="412"/>
      <c r="FFS552" s="412"/>
      <c r="FFT552" s="412"/>
      <c r="FFU552" s="412"/>
      <c r="FFV552" s="413"/>
      <c r="FFW552" s="413"/>
      <c r="FFX552" s="413"/>
      <c r="FFY552" s="413"/>
      <c r="FFZ552" s="413"/>
      <c r="FGA552" s="413"/>
      <c r="FGB552" s="413"/>
      <c r="FGC552" s="413"/>
      <c r="FGD552" s="413"/>
      <c r="FGE552" s="413"/>
      <c r="FGF552" s="413"/>
      <c r="FGG552" s="413"/>
      <c r="FGH552" s="413"/>
      <c r="FGI552" s="413"/>
      <c r="FGJ552" s="413"/>
      <c r="FGK552" s="413"/>
      <c r="FGL552" s="413"/>
      <c r="FGM552" s="413"/>
      <c r="FGN552" s="413"/>
      <c r="FGO552" s="413"/>
      <c r="FGP552" s="413"/>
      <c r="FGQ552" s="413"/>
      <c r="FGR552" s="413"/>
      <c r="FGS552" s="413"/>
      <c r="FGT552" s="414"/>
      <c r="FGU552" s="414"/>
      <c r="FGV552" s="414"/>
      <c r="FGW552" s="414"/>
      <c r="FGX552" s="414"/>
      <c r="FGY552" s="413"/>
      <c r="FGZ552" s="413"/>
      <c r="FHA552" s="414"/>
      <c r="FHB552" s="414"/>
      <c r="FHC552" s="413"/>
      <c r="FHD552" s="413"/>
      <c r="FHE552" s="414"/>
      <c r="FHF552" s="414"/>
      <c r="FHG552" s="413"/>
      <c r="FHH552" s="413"/>
      <c r="FHI552" s="413"/>
      <c r="FHJ552" s="413"/>
      <c r="FHK552" s="413"/>
      <c r="FHL552" s="413"/>
      <c r="FHM552" s="413"/>
      <c r="FHN552" s="414"/>
      <c r="FHO552" s="414"/>
      <c r="FHP552" s="413"/>
      <c r="FHQ552" s="413"/>
      <c r="FHR552" s="414"/>
      <c r="FHS552" s="414"/>
      <c r="FHT552" s="413"/>
      <c r="FHU552" s="413"/>
      <c r="FHV552" s="413"/>
      <c r="FHW552" s="413"/>
      <c r="FHX552" s="413"/>
      <c r="FHY552" s="407"/>
      <c r="FHZ552" s="439"/>
      <c r="FIA552" s="413"/>
      <c r="FIB552" s="413"/>
      <c r="FIC552" s="413"/>
      <c r="FID552" s="413"/>
      <c r="FIE552" s="413"/>
      <c r="FIF552" s="413"/>
      <c r="FIG552" s="413"/>
      <c r="FIH552" s="412"/>
      <c r="FII552" s="412"/>
      <c r="FIJ552" s="412"/>
      <c r="FIK552" s="412"/>
      <c r="FIL552" s="412"/>
      <c r="FIM552" s="412"/>
      <c r="FIN552" s="412"/>
      <c r="FIO552" s="412"/>
      <c r="FIP552" s="412"/>
      <c r="FIQ552" s="412"/>
      <c r="FIR552" s="412"/>
      <c r="FIS552" s="412"/>
      <c r="FIT552" s="412"/>
      <c r="FIU552" s="412"/>
      <c r="FIV552" s="412"/>
      <c r="FIW552" s="412"/>
      <c r="FIX552" s="412"/>
      <c r="FIY552" s="412"/>
      <c r="FIZ552" s="412"/>
      <c r="FJA552" s="412"/>
      <c r="FJB552" s="412"/>
      <c r="FJC552" s="412"/>
      <c r="FJD552" s="412"/>
      <c r="FJE552" s="412"/>
      <c r="FJF552" s="412"/>
      <c r="FJG552" s="412"/>
      <c r="FJH552" s="412"/>
      <c r="FJI552" s="412"/>
      <c r="FJJ552" s="412"/>
      <c r="FJK552" s="412"/>
      <c r="FJL552" s="412"/>
      <c r="FJM552" s="412"/>
      <c r="FJN552" s="412"/>
      <c r="FJO552" s="412"/>
      <c r="FJP552" s="412"/>
      <c r="FJQ552" s="412"/>
      <c r="FJR552" s="412"/>
      <c r="FJS552" s="412"/>
      <c r="FJT552" s="412"/>
      <c r="FJU552" s="412"/>
      <c r="FJV552" s="412"/>
      <c r="FJW552" s="412"/>
      <c r="FJX552" s="412"/>
      <c r="FJY552" s="412"/>
      <c r="FJZ552" s="413"/>
      <c r="FKA552" s="413"/>
      <c r="FKB552" s="413"/>
      <c r="FKC552" s="413"/>
      <c r="FKD552" s="413"/>
      <c r="FKE552" s="413"/>
      <c r="FKF552" s="413"/>
      <c r="FKG552" s="413"/>
      <c r="FKH552" s="413"/>
      <c r="FKI552" s="413"/>
      <c r="FKJ552" s="413"/>
      <c r="FKK552" s="413"/>
      <c r="FKL552" s="413"/>
      <c r="FKM552" s="413"/>
      <c r="FKN552" s="413"/>
      <c r="FKO552" s="413"/>
      <c r="FKP552" s="413"/>
      <c r="FKQ552" s="413"/>
      <c r="FKR552" s="413"/>
      <c r="FKS552" s="413"/>
      <c r="FKT552" s="413"/>
      <c r="FKU552" s="413"/>
      <c r="FKV552" s="413"/>
      <c r="FKW552" s="413"/>
      <c r="FKX552" s="414"/>
      <c r="FKY552" s="414"/>
      <c r="FKZ552" s="414"/>
      <c r="FLA552" s="414"/>
      <c r="FLB552" s="414"/>
      <c r="FLC552" s="413"/>
      <c r="FLD552" s="413"/>
      <c r="FLE552" s="414"/>
      <c r="FLF552" s="414"/>
      <c r="FLG552" s="413"/>
      <c r="FLH552" s="413"/>
      <c r="FLI552" s="414"/>
      <c r="FLJ552" s="414"/>
      <c r="FLK552" s="413"/>
      <c r="FLL552" s="413"/>
      <c r="FLM552" s="413"/>
      <c r="FLN552" s="413"/>
      <c r="FLO552" s="413"/>
      <c r="FLP552" s="413"/>
      <c r="FLQ552" s="413"/>
      <c r="FLR552" s="414"/>
      <c r="FLS552" s="414"/>
      <c r="FLT552" s="413"/>
      <c r="FLU552" s="413"/>
      <c r="FLV552" s="414"/>
      <c r="FLW552" s="414"/>
      <c r="FLX552" s="413"/>
      <c r="FLY552" s="413"/>
      <c r="FLZ552" s="413"/>
      <c r="FMA552" s="413"/>
      <c r="FMB552" s="413"/>
      <c r="FMC552" s="407"/>
      <c r="FMD552" s="439"/>
      <c r="FME552" s="413"/>
      <c r="FMF552" s="413"/>
      <c r="FMG552" s="413"/>
      <c r="FMH552" s="413"/>
      <c r="FMI552" s="413"/>
      <c r="FMJ552" s="413"/>
      <c r="FMK552" s="413"/>
      <c r="FML552" s="412"/>
      <c r="FMM552" s="412"/>
      <c r="FMN552" s="412"/>
      <c r="FMO552" s="412"/>
      <c r="FMP552" s="412"/>
      <c r="FMQ552" s="412"/>
      <c r="FMR552" s="412"/>
      <c r="FMS552" s="412"/>
      <c r="FMT552" s="412"/>
      <c r="FMU552" s="412"/>
      <c r="FMV552" s="412"/>
      <c r="FMW552" s="412"/>
      <c r="FMX552" s="412"/>
      <c r="FMY552" s="412"/>
      <c r="FMZ552" s="412"/>
      <c r="FNA552" s="412"/>
      <c r="FNB552" s="412"/>
      <c r="FNC552" s="412"/>
      <c r="FND552" s="412"/>
      <c r="FNE552" s="412"/>
      <c r="FNF552" s="412"/>
      <c r="FNG552" s="412"/>
      <c r="FNH552" s="412"/>
      <c r="FNI552" s="412"/>
      <c r="FNJ552" s="412"/>
      <c r="FNK552" s="412"/>
      <c r="FNL552" s="412"/>
      <c r="FNM552" s="412"/>
      <c r="FNN552" s="412"/>
      <c r="FNO552" s="412"/>
      <c r="FNP552" s="412"/>
      <c r="FNQ552" s="412"/>
      <c r="FNR552" s="412"/>
      <c r="FNS552" s="412"/>
      <c r="FNT552" s="412"/>
      <c r="FNU552" s="412"/>
      <c r="FNV552" s="412"/>
      <c r="FNW552" s="412"/>
      <c r="FNX552" s="412"/>
      <c r="FNY552" s="412"/>
      <c r="FNZ552" s="412"/>
      <c r="FOA552" s="412"/>
      <c r="FOB552" s="412"/>
      <c r="FOC552" s="412"/>
      <c r="FOD552" s="413"/>
      <c r="FOE552" s="413"/>
      <c r="FOF552" s="413"/>
      <c r="FOG552" s="413"/>
      <c r="FOH552" s="413"/>
      <c r="FOI552" s="413"/>
      <c r="FOJ552" s="413"/>
      <c r="FOK552" s="413"/>
      <c r="FOL552" s="413"/>
      <c r="FOM552" s="413"/>
      <c r="FON552" s="413"/>
      <c r="FOO552" s="413"/>
      <c r="FOP552" s="413"/>
      <c r="FOQ552" s="413"/>
      <c r="FOR552" s="413"/>
      <c r="FOS552" s="413"/>
      <c r="FOT552" s="413"/>
      <c r="FOU552" s="413"/>
      <c r="FOV552" s="413"/>
      <c r="FOW552" s="413"/>
      <c r="FOX552" s="413"/>
      <c r="FOY552" s="413"/>
      <c r="FOZ552" s="413"/>
      <c r="FPA552" s="413"/>
      <c r="FPB552" s="414"/>
      <c r="FPC552" s="414"/>
      <c r="FPD552" s="414"/>
      <c r="FPE552" s="414"/>
      <c r="FPF552" s="414"/>
      <c r="FPG552" s="413"/>
      <c r="FPH552" s="413"/>
      <c r="FPI552" s="414"/>
      <c r="FPJ552" s="414"/>
      <c r="FPK552" s="413"/>
      <c r="FPL552" s="413"/>
      <c r="FPM552" s="414"/>
      <c r="FPN552" s="414"/>
      <c r="FPO552" s="413"/>
      <c r="FPP552" s="413"/>
      <c r="FPQ552" s="413"/>
      <c r="FPR552" s="413"/>
      <c r="FPS552" s="413"/>
      <c r="FPT552" s="413"/>
      <c r="FPU552" s="413"/>
      <c r="FPV552" s="414"/>
      <c r="FPW552" s="414"/>
      <c r="FPX552" s="413"/>
      <c r="FPY552" s="413"/>
      <c r="FPZ552" s="414"/>
      <c r="FQA552" s="414"/>
      <c r="FQB552" s="413"/>
      <c r="FQC552" s="413"/>
      <c r="FQD552" s="413"/>
      <c r="FQE552" s="413"/>
      <c r="FQF552" s="413"/>
      <c r="FQG552" s="407"/>
      <c r="FQH552" s="439"/>
      <c r="FQI552" s="413"/>
      <c r="FQJ552" s="413"/>
      <c r="FQK552" s="413"/>
      <c r="FQL552" s="413"/>
      <c r="FQM552" s="413"/>
      <c r="FQN552" s="413"/>
      <c r="FQO552" s="413"/>
      <c r="FQP552" s="412"/>
      <c r="FQQ552" s="412"/>
      <c r="FQR552" s="412"/>
      <c r="FQS552" s="412"/>
      <c r="FQT552" s="412"/>
      <c r="FQU552" s="412"/>
      <c r="FQV552" s="412"/>
      <c r="FQW552" s="412"/>
      <c r="FQX552" s="412"/>
      <c r="FQY552" s="412"/>
      <c r="FQZ552" s="412"/>
      <c r="FRA552" s="412"/>
      <c r="FRB552" s="412"/>
      <c r="FRC552" s="412"/>
      <c r="FRD552" s="412"/>
      <c r="FRE552" s="412"/>
      <c r="FRF552" s="412"/>
      <c r="FRG552" s="412"/>
      <c r="FRH552" s="412"/>
      <c r="FRI552" s="412"/>
      <c r="FRJ552" s="412"/>
      <c r="FRK552" s="412"/>
      <c r="FRL552" s="412"/>
      <c r="FRM552" s="412"/>
      <c r="FRN552" s="412"/>
      <c r="FRO552" s="412"/>
      <c r="FRP552" s="412"/>
      <c r="FRQ552" s="412"/>
      <c r="FRR552" s="412"/>
      <c r="FRS552" s="412"/>
      <c r="FRT552" s="412"/>
      <c r="FRU552" s="412"/>
      <c r="FRV552" s="412"/>
      <c r="FRW552" s="412"/>
      <c r="FRX552" s="412"/>
      <c r="FRY552" s="412"/>
      <c r="FRZ552" s="412"/>
      <c r="FSA552" s="412"/>
      <c r="FSB552" s="412"/>
      <c r="FSC552" s="412"/>
      <c r="FSD552" s="412"/>
      <c r="FSE552" s="412"/>
      <c r="FSF552" s="412"/>
      <c r="FSG552" s="412"/>
      <c r="FSH552" s="413"/>
      <c r="FSI552" s="413"/>
      <c r="FSJ552" s="413"/>
      <c r="FSK552" s="413"/>
      <c r="FSL552" s="413"/>
      <c r="FSM552" s="413"/>
      <c r="FSN552" s="413"/>
      <c r="FSO552" s="413"/>
      <c r="FSP552" s="413"/>
      <c r="FSQ552" s="413"/>
      <c r="FSR552" s="413"/>
      <c r="FSS552" s="413"/>
      <c r="FST552" s="413"/>
      <c r="FSU552" s="413"/>
      <c r="FSV552" s="413"/>
      <c r="FSW552" s="413"/>
      <c r="FSX552" s="413"/>
      <c r="FSY552" s="413"/>
      <c r="FSZ552" s="413"/>
      <c r="FTA552" s="413"/>
      <c r="FTB552" s="413"/>
      <c r="FTC552" s="413"/>
      <c r="FTD552" s="413"/>
      <c r="FTE552" s="413"/>
      <c r="FTF552" s="414"/>
      <c r="FTG552" s="414"/>
      <c r="FTH552" s="414"/>
      <c r="FTI552" s="414"/>
      <c r="FTJ552" s="414"/>
      <c r="FTK552" s="413"/>
      <c r="FTL552" s="413"/>
      <c r="FTM552" s="414"/>
      <c r="FTN552" s="414"/>
      <c r="FTO552" s="413"/>
      <c r="FTP552" s="413"/>
      <c r="FTQ552" s="414"/>
      <c r="FTR552" s="414"/>
      <c r="FTS552" s="413"/>
      <c r="FTT552" s="413"/>
      <c r="FTU552" s="413"/>
      <c r="FTV552" s="413"/>
      <c r="FTW552" s="413"/>
      <c r="FTX552" s="413"/>
      <c r="FTY552" s="413"/>
      <c r="FTZ552" s="414"/>
      <c r="FUA552" s="414"/>
      <c r="FUB552" s="413"/>
      <c r="FUC552" s="413"/>
      <c r="FUD552" s="414"/>
      <c r="FUE552" s="414"/>
      <c r="FUF552" s="413"/>
      <c r="FUG552" s="413"/>
      <c r="FUH552" s="413"/>
      <c r="FUI552" s="413"/>
      <c r="FUJ552" s="413"/>
      <c r="FUK552" s="407"/>
      <c r="FUL552" s="439"/>
      <c r="FUM552" s="413"/>
      <c r="FUN552" s="413"/>
      <c r="FUO552" s="413"/>
      <c r="FUP552" s="413"/>
      <c r="FUQ552" s="413"/>
      <c r="FUR552" s="413"/>
      <c r="FUS552" s="413"/>
      <c r="FUT552" s="412"/>
      <c r="FUU552" s="412"/>
      <c r="FUV552" s="412"/>
      <c r="FUW552" s="412"/>
      <c r="FUX552" s="412"/>
      <c r="FUY552" s="412"/>
      <c r="FUZ552" s="412"/>
      <c r="FVA552" s="412"/>
      <c r="FVB552" s="412"/>
      <c r="FVC552" s="412"/>
      <c r="FVD552" s="412"/>
      <c r="FVE552" s="412"/>
      <c r="FVF552" s="412"/>
      <c r="FVG552" s="412"/>
      <c r="FVH552" s="412"/>
      <c r="FVI552" s="412"/>
      <c r="FVJ552" s="412"/>
      <c r="FVK552" s="412"/>
      <c r="FVL552" s="412"/>
      <c r="FVM552" s="412"/>
      <c r="FVN552" s="412"/>
      <c r="FVO552" s="412"/>
      <c r="FVP552" s="412"/>
      <c r="FVQ552" s="412"/>
      <c r="FVR552" s="412"/>
      <c r="FVS552" s="412"/>
      <c r="FVT552" s="412"/>
      <c r="FVU552" s="412"/>
      <c r="FVV552" s="412"/>
      <c r="FVW552" s="412"/>
      <c r="FVX552" s="412"/>
      <c r="FVY552" s="412"/>
      <c r="FVZ552" s="412"/>
      <c r="FWA552" s="412"/>
      <c r="FWB552" s="412"/>
      <c r="FWC552" s="412"/>
      <c r="FWD552" s="412"/>
      <c r="FWE552" s="412"/>
      <c r="FWF552" s="412"/>
      <c r="FWG552" s="412"/>
      <c r="FWH552" s="412"/>
      <c r="FWI552" s="412"/>
      <c r="FWJ552" s="412"/>
      <c r="FWK552" s="412"/>
      <c r="FWL552" s="413"/>
      <c r="FWM552" s="413"/>
      <c r="FWN552" s="413"/>
      <c r="FWO552" s="413"/>
      <c r="FWP552" s="413"/>
      <c r="FWQ552" s="413"/>
      <c r="FWR552" s="413"/>
      <c r="FWS552" s="413"/>
      <c r="FWT552" s="413"/>
      <c r="FWU552" s="413"/>
      <c r="FWV552" s="413"/>
      <c r="FWW552" s="413"/>
      <c r="FWX552" s="413"/>
      <c r="FWY552" s="413"/>
      <c r="FWZ552" s="413"/>
      <c r="FXA552" s="413"/>
      <c r="FXB552" s="413"/>
      <c r="FXC552" s="413"/>
      <c r="FXD552" s="413"/>
      <c r="FXE552" s="413"/>
      <c r="FXF552" s="413"/>
      <c r="FXG552" s="413"/>
      <c r="FXH552" s="413"/>
      <c r="FXI552" s="413"/>
      <c r="FXJ552" s="414"/>
      <c r="FXK552" s="414"/>
      <c r="FXL552" s="414"/>
      <c r="FXM552" s="414"/>
      <c r="FXN552" s="414"/>
      <c r="FXO552" s="413"/>
      <c r="FXP552" s="413"/>
      <c r="FXQ552" s="414"/>
      <c r="FXR552" s="414"/>
      <c r="FXS552" s="413"/>
      <c r="FXT552" s="413"/>
      <c r="FXU552" s="414"/>
      <c r="FXV552" s="414"/>
      <c r="FXW552" s="413"/>
      <c r="FXX552" s="413"/>
      <c r="FXY552" s="413"/>
      <c r="FXZ552" s="413"/>
      <c r="FYA552" s="413"/>
      <c r="FYB552" s="413"/>
      <c r="FYC552" s="413"/>
      <c r="FYD552" s="414"/>
      <c r="FYE552" s="414"/>
      <c r="FYF552" s="413"/>
      <c r="FYG552" s="413"/>
      <c r="FYH552" s="414"/>
      <c r="FYI552" s="414"/>
      <c r="FYJ552" s="413"/>
      <c r="FYK552" s="413"/>
      <c r="FYL552" s="413"/>
      <c r="FYM552" s="413"/>
      <c r="FYN552" s="413"/>
      <c r="FYO552" s="407"/>
      <c r="FYP552" s="439"/>
      <c r="FYQ552" s="413"/>
      <c r="FYR552" s="413"/>
      <c r="FYS552" s="413"/>
      <c r="FYT552" s="413"/>
      <c r="FYU552" s="413"/>
      <c r="FYV552" s="413"/>
      <c r="FYW552" s="413"/>
      <c r="FYX552" s="412"/>
      <c r="FYY552" s="412"/>
      <c r="FYZ552" s="412"/>
      <c r="FZA552" s="412"/>
      <c r="FZB552" s="412"/>
      <c r="FZC552" s="412"/>
      <c r="FZD552" s="412"/>
      <c r="FZE552" s="412"/>
      <c r="FZF552" s="412"/>
      <c r="FZG552" s="412"/>
      <c r="FZH552" s="412"/>
      <c r="FZI552" s="412"/>
      <c r="FZJ552" s="412"/>
      <c r="FZK552" s="412"/>
      <c r="FZL552" s="412"/>
      <c r="FZM552" s="412"/>
      <c r="FZN552" s="412"/>
      <c r="FZO552" s="412"/>
      <c r="FZP552" s="412"/>
      <c r="FZQ552" s="412"/>
      <c r="FZR552" s="412"/>
      <c r="FZS552" s="412"/>
      <c r="FZT552" s="412"/>
      <c r="FZU552" s="412"/>
      <c r="FZV552" s="412"/>
      <c r="FZW552" s="412"/>
      <c r="FZX552" s="412"/>
      <c r="FZY552" s="412"/>
      <c r="FZZ552" s="412"/>
      <c r="GAA552" s="412"/>
      <c r="GAB552" s="412"/>
      <c r="GAC552" s="412"/>
      <c r="GAD552" s="412"/>
      <c r="GAE552" s="412"/>
      <c r="GAF552" s="412"/>
      <c r="GAG552" s="412"/>
      <c r="GAH552" s="412"/>
      <c r="GAI552" s="412"/>
      <c r="GAJ552" s="412"/>
      <c r="GAK552" s="412"/>
      <c r="GAL552" s="412"/>
      <c r="GAM552" s="412"/>
      <c r="GAN552" s="412"/>
      <c r="GAO552" s="412"/>
      <c r="GAP552" s="413"/>
      <c r="GAQ552" s="413"/>
      <c r="GAR552" s="413"/>
      <c r="GAS552" s="413"/>
      <c r="GAT552" s="413"/>
      <c r="GAU552" s="413"/>
      <c r="GAV552" s="413"/>
      <c r="GAW552" s="413"/>
      <c r="GAX552" s="413"/>
      <c r="GAY552" s="413"/>
      <c r="GAZ552" s="413"/>
      <c r="GBA552" s="413"/>
      <c r="GBB552" s="413"/>
      <c r="GBC552" s="413"/>
      <c r="GBD552" s="413"/>
      <c r="GBE552" s="413"/>
      <c r="GBF552" s="413"/>
      <c r="GBG552" s="413"/>
      <c r="GBH552" s="413"/>
      <c r="GBI552" s="413"/>
      <c r="GBJ552" s="413"/>
      <c r="GBK552" s="413"/>
      <c r="GBL552" s="413"/>
      <c r="GBM552" s="413"/>
      <c r="GBN552" s="414"/>
      <c r="GBO552" s="414"/>
      <c r="GBP552" s="414"/>
      <c r="GBQ552" s="414"/>
      <c r="GBR552" s="414"/>
      <c r="GBS552" s="413"/>
      <c r="GBT552" s="413"/>
      <c r="GBU552" s="414"/>
      <c r="GBV552" s="414"/>
      <c r="GBW552" s="413"/>
      <c r="GBX552" s="413"/>
      <c r="GBY552" s="414"/>
      <c r="GBZ552" s="414"/>
      <c r="GCA552" s="413"/>
      <c r="GCB552" s="413"/>
      <c r="GCC552" s="413"/>
      <c r="GCD552" s="413"/>
      <c r="GCE552" s="413"/>
      <c r="GCF552" s="413"/>
      <c r="GCG552" s="413"/>
      <c r="GCH552" s="414"/>
      <c r="GCI552" s="414"/>
      <c r="GCJ552" s="413"/>
      <c r="GCK552" s="413"/>
      <c r="GCL552" s="414"/>
      <c r="GCM552" s="414"/>
      <c r="GCN552" s="413"/>
      <c r="GCO552" s="413"/>
      <c r="GCP552" s="413"/>
      <c r="GCQ552" s="413"/>
      <c r="GCR552" s="413"/>
      <c r="GCS552" s="407"/>
      <c r="GCT552" s="439"/>
      <c r="GCU552" s="413"/>
      <c r="GCV552" s="413"/>
      <c r="GCW552" s="413"/>
      <c r="GCX552" s="413"/>
      <c r="GCY552" s="413"/>
      <c r="GCZ552" s="413"/>
      <c r="GDA552" s="413"/>
      <c r="GDB552" s="412"/>
      <c r="GDC552" s="412"/>
      <c r="GDD552" s="412"/>
      <c r="GDE552" s="412"/>
      <c r="GDF552" s="412"/>
      <c r="GDG552" s="412"/>
      <c r="GDH552" s="412"/>
      <c r="GDI552" s="412"/>
      <c r="GDJ552" s="412"/>
      <c r="GDK552" s="412"/>
      <c r="GDL552" s="412"/>
      <c r="GDM552" s="412"/>
      <c r="GDN552" s="412"/>
      <c r="GDO552" s="412"/>
      <c r="GDP552" s="412"/>
      <c r="GDQ552" s="412"/>
      <c r="GDR552" s="412"/>
      <c r="GDS552" s="412"/>
      <c r="GDT552" s="412"/>
      <c r="GDU552" s="412"/>
      <c r="GDV552" s="412"/>
      <c r="GDW552" s="412"/>
      <c r="GDX552" s="412"/>
      <c r="GDY552" s="412"/>
      <c r="GDZ552" s="412"/>
      <c r="GEA552" s="412"/>
      <c r="GEB552" s="412"/>
      <c r="GEC552" s="412"/>
      <c r="GED552" s="412"/>
      <c r="GEE552" s="412"/>
      <c r="GEF552" s="412"/>
      <c r="GEG552" s="412"/>
      <c r="GEH552" s="412"/>
      <c r="GEI552" s="412"/>
      <c r="GEJ552" s="412"/>
      <c r="GEK552" s="412"/>
      <c r="GEL552" s="412"/>
      <c r="GEM552" s="412"/>
      <c r="GEN552" s="412"/>
      <c r="GEO552" s="412"/>
      <c r="GEP552" s="412"/>
      <c r="GEQ552" s="412"/>
      <c r="GER552" s="412"/>
      <c r="GES552" s="412"/>
      <c r="GET552" s="413"/>
      <c r="GEU552" s="413"/>
      <c r="GEV552" s="413"/>
      <c r="GEW552" s="413"/>
      <c r="GEX552" s="413"/>
      <c r="GEY552" s="413"/>
      <c r="GEZ552" s="413"/>
      <c r="GFA552" s="413"/>
      <c r="GFB552" s="413"/>
      <c r="GFC552" s="413"/>
      <c r="GFD552" s="413"/>
      <c r="GFE552" s="413"/>
      <c r="GFF552" s="413"/>
      <c r="GFG552" s="413"/>
      <c r="GFH552" s="413"/>
      <c r="GFI552" s="413"/>
      <c r="GFJ552" s="413"/>
      <c r="GFK552" s="413"/>
      <c r="GFL552" s="413"/>
      <c r="GFM552" s="413"/>
      <c r="GFN552" s="413"/>
      <c r="GFO552" s="413"/>
      <c r="GFP552" s="413"/>
      <c r="GFQ552" s="413"/>
      <c r="GFR552" s="414"/>
      <c r="GFS552" s="414"/>
      <c r="GFT552" s="414"/>
      <c r="GFU552" s="414"/>
      <c r="GFV552" s="414"/>
      <c r="GFW552" s="413"/>
      <c r="GFX552" s="413"/>
      <c r="GFY552" s="414"/>
      <c r="GFZ552" s="414"/>
      <c r="GGA552" s="413"/>
      <c r="GGB552" s="413"/>
      <c r="GGC552" s="414"/>
      <c r="GGD552" s="414"/>
      <c r="GGE552" s="413"/>
      <c r="GGF552" s="413"/>
      <c r="GGG552" s="413"/>
      <c r="GGH552" s="413"/>
      <c r="GGI552" s="413"/>
      <c r="GGJ552" s="413"/>
      <c r="GGK552" s="413"/>
      <c r="GGL552" s="414"/>
      <c r="GGM552" s="414"/>
      <c r="GGN552" s="413"/>
      <c r="GGO552" s="413"/>
      <c r="GGP552" s="414"/>
      <c r="GGQ552" s="414"/>
      <c r="GGR552" s="413"/>
      <c r="GGS552" s="413"/>
      <c r="GGT552" s="413"/>
      <c r="GGU552" s="413"/>
      <c r="GGV552" s="413"/>
      <c r="GGW552" s="407"/>
      <c r="GGX552" s="439"/>
      <c r="GGY552" s="413"/>
      <c r="GGZ552" s="413"/>
      <c r="GHA552" s="413"/>
      <c r="GHB552" s="413"/>
      <c r="GHC552" s="413"/>
      <c r="GHD552" s="413"/>
      <c r="GHE552" s="413"/>
      <c r="GHF552" s="412"/>
      <c r="GHG552" s="412"/>
      <c r="GHH552" s="412"/>
      <c r="GHI552" s="412"/>
      <c r="GHJ552" s="412"/>
      <c r="GHK552" s="412"/>
      <c r="GHL552" s="412"/>
      <c r="GHM552" s="412"/>
      <c r="GHN552" s="412"/>
      <c r="GHO552" s="412"/>
      <c r="GHP552" s="412"/>
      <c r="GHQ552" s="412"/>
      <c r="GHR552" s="412"/>
      <c r="GHS552" s="412"/>
      <c r="GHT552" s="412"/>
      <c r="GHU552" s="412"/>
      <c r="GHV552" s="412"/>
      <c r="GHW552" s="412"/>
      <c r="GHX552" s="412"/>
      <c r="GHY552" s="412"/>
      <c r="GHZ552" s="412"/>
      <c r="GIA552" s="412"/>
      <c r="GIB552" s="412"/>
      <c r="GIC552" s="412"/>
      <c r="GID552" s="412"/>
      <c r="GIE552" s="412"/>
      <c r="GIF552" s="412"/>
      <c r="GIG552" s="412"/>
      <c r="GIH552" s="412"/>
      <c r="GII552" s="412"/>
      <c r="GIJ552" s="412"/>
      <c r="GIK552" s="412"/>
      <c r="GIL552" s="412"/>
      <c r="GIM552" s="412"/>
      <c r="GIN552" s="412"/>
      <c r="GIO552" s="412"/>
      <c r="GIP552" s="412"/>
      <c r="GIQ552" s="412"/>
      <c r="GIR552" s="412"/>
      <c r="GIS552" s="412"/>
      <c r="GIT552" s="412"/>
      <c r="GIU552" s="412"/>
      <c r="GIV552" s="412"/>
      <c r="GIW552" s="412"/>
      <c r="GIX552" s="413"/>
      <c r="GIY552" s="413"/>
      <c r="GIZ552" s="413"/>
      <c r="GJA552" s="413"/>
      <c r="GJB552" s="413"/>
      <c r="GJC552" s="413"/>
      <c r="GJD552" s="413"/>
      <c r="GJE552" s="413"/>
      <c r="GJF552" s="413"/>
      <c r="GJG552" s="413"/>
      <c r="GJH552" s="413"/>
      <c r="GJI552" s="413"/>
      <c r="GJJ552" s="413"/>
      <c r="GJK552" s="413"/>
      <c r="GJL552" s="413"/>
      <c r="GJM552" s="413"/>
      <c r="GJN552" s="413"/>
      <c r="GJO552" s="413"/>
      <c r="GJP552" s="413"/>
      <c r="GJQ552" s="413"/>
      <c r="GJR552" s="413"/>
      <c r="GJS552" s="413"/>
      <c r="GJT552" s="413"/>
      <c r="GJU552" s="413"/>
      <c r="GJV552" s="414"/>
      <c r="GJW552" s="414"/>
      <c r="GJX552" s="414"/>
      <c r="GJY552" s="414"/>
      <c r="GJZ552" s="414"/>
      <c r="GKA552" s="413"/>
      <c r="GKB552" s="413"/>
      <c r="GKC552" s="414"/>
      <c r="GKD552" s="414"/>
      <c r="GKE552" s="413"/>
      <c r="GKF552" s="413"/>
      <c r="GKG552" s="414"/>
      <c r="GKH552" s="414"/>
      <c r="GKI552" s="413"/>
      <c r="GKJ552" s="413"/>
      <c r="GKK552" s="413"/>
      <c r="GKL552" s="413"/>
      <c r="GKM552" s="413"/>
      <c r="GKN552" s="413"/>
      <c r="GKO552" s="413"/>
      <c r="GKP552" s="414"/>
      <c r="GKQ552" s="414"/>
      <c r="GKR552" s="413"/>
      <c r="GKS552" s="413"/>
      <c r="GKT552" s="414"/>
      <c r="GKU552" s="414"/>
      <c r="GKV552" s="413"/>
      <c r="GKW552" s="413"/>
      <c r="GKX552" s="413"/>
      <c r="GKY552" s="413"/>
      <c r="GKZ552" s="413"/>
      <c r="GLA552" s="407"/>
      <c r="GLB552" s="439"/>
      <c r="GLC552" s="413"/>
      <c r="GLD552" s="413"/>
      <c r="GLE552" s="413"/>
      <c r="GLF552" s="413"/>
      <c r="GLG552" s="413"/>
      <c r="GLH552" s="413"/>
      <c r="GLI552" s="413"/>
      <c r="GLJ552" s="412"/>
      <c r="GLK552" s="412"/>
      <c r="GLL552" s="412"/>
      <c r="GLM552" s="412"/>
      <c r="GLN552" s="412"/>
      <c r="GLO552" s="412"/>
      <c r="GLP552" s="412"/>
      <c r="GLQ552" s="412"/>
      <c r="GLR552" s="412"/>
      <c r="GLS552" s="412"/>
      <c r="GLT552" s="412"/>
      <c r="GLU552" s="412"/>
      <c r="GLV552" s="412"/>
      <c r="GLW552" s="412"/>
      <c r="GLX552" s="412"/>
      <c r="GLY552" s="412"/>
      <c r="GLZ552" s="412"/>
      <c r="GMA552" s="412"/>
      <c r="GMB552" s="412"/>
      <c r="GMC552" s="412"/>
      <c r="GMD552" s="412"/>
      <c r="GME552" s="412"/>
      <c r="GMF552" s="412"/>
      <c r="GMG552" s="412"/>
      <c r="GMH552" s="412"/>
      <c r="GMI552" s="412"/>
      <c r="GMJ552" s="412"/>
      <c r="GMK552" s="412"/>
      <c r="GML552" s="412"/>
      <c r="GMM552" s="412"/>
      <c r="GMN552" s="412"/>
      <c r="GMO552" s="412"/>
      <c r="GMP552" s="412"/>
      <c r="GMQ552" s="412"/>
      <c r="GMR552" s="412"/>
      <c r="GMS552" s="412"/>
      <c r="GMT552" s="412"/>
      <c r="GMU552" s="412"/>
      <c r="GMV552" s="412"/>
      <c r="GMW552" s="412"/>
      <c r="GMX552" s="412"/>
      <c r="GMY552" s="412"/>
      <c r="GMZ552" s="412"/>
      <c r="GNA552" s="412"/>
      <c r="GNB552" s="413"/>
      <c r="GNC552" s="413"/>
      <c r="GND552" s="413"/>
      <c r="GNE552" s="413"/>
      <c r="GNF552" s="413"/>
      <c r="GNG552" s="413"/>
      <c r="GNH552" s="413"/>
      <c r="GNI552" s="413"/>
      <c r="GNJ552" s="413"/>
      <c r="GNK552" s="413"/>
      <c r="GNL552" s="413"/>
      <c r="GNM552" s="413"/>
      <c r="GNN552" s="413"/>
      <c r="GNO552" s="413"/>
      <c r="GNP552" s="413"/>
      <c r="GNQ552" s="413"/>
      <c r="GNR552" s="413"/>
      <c r="GNS552" s="413"/>
      <c r="GNT552" s="413"/>
      <c r="GNU552" s="413"/>
      <c r="GNV552" s="413"/>
      <c r="GNW552" s="413"/>
      <c r="GNX552" s="413"/>
      <c r="GNY552" s="413"/>
      <c r="GNZ552" s="414"/>
      <c r="GOA552" s="414"/>
      <c r="GOB552" s="414"/>
      <c r="GOC552" s="414"/>
      <c r="GOD552" s="414"/>
      <c r="GOE552" s="413"/>
      <c r="GOF552" s="413"/>
      <c r="GOG552" s="414"/>
      <c r="GOH552" s="414"/>
      <c r="GOI552" s="413"/>
      <c r="GOJ552" s="413"/>
      <c r="GOK552" s="414"/>
      <c r="GOL552" s="414"/>
      <c r="GOM552" s="413"/>
      <c r="GON552" s="413"/>
      <c r="GOO552" s="413"/>
      <c r="GOP552" s="413"/>
      <c r="GOQ552" s="413"/>
      <c r="GOR552" s="413"/>
      <c r="GOS552" s="413"/>
      <c r="GOT552" s="414"/>
      <c r="GOU552" s="414"/>
      <c r="GOV552" s="413"/>
      <c r="GOW552" s="413"/>
      <c r="GOX552" s="414"/>
      <c r="GOY552" s="414"/>
      <c r="GOZ552" s="413"/>
      <c r="GPA552" s="413"/>
      <c r="GPB552" s="413"/>
      <c r="GPC552" s="413"/>
      <c r="GPD552" s="413"/>
      <c r="GPE552" s="407"/>
      <c r="GPF552" s="439"/>
      <c r="GPG552" s="413"/>
      <c r="GPH552" s="413"/>
      <c r="GPI552" s="413"/>
      <c r="GPJ552" s="413"/>
      <c r="GPK552" s="413"/>
      <c r="GPL552" s="413"/>
      <c r="GPM552" s="413"/>
      <c r="GPN552" s="412"/>
      <c r="GPO552" s="412"/>
      <c r="GPP552" s="412"/>
      <c r="GPQ552" s="412"/>
      <c r="GPR552" s="412"/>
      <c r="GPS552" s="412"/>
      <c r="GPT552" s="412"/>
      <c r="GPU552" s="412"/>
      <c r="GPV552" s="412"/>
      <c r="GPW552" s="412"/>
      <c r="GPX552" s="412"/>
      <c r="GPY552" s="412"/>
      <c r="GPZ552" s="412"/>
      <c r="GQA552" s="412"/>
      <c r="GQB552" s="412"/>
      <c r="GQC552" s="412"/>
      <c r="GQD552" s="412"/>
      <c r="GQE552" s="412"/>
      <c r="GQF552" s="412"/>
      <c r="GQG552" s="412"/>
      <c r="GQH552" s="412"/>
      <c r="GQI552" s="412"/>
      <c r="GQJ552" s="412"/>
      <c r="GQK552" s="412"/>
      <c r="GQL552" s="412"/>
      <c r="GQM552" s="412"/>
      <c r="GQN552" s="412"/>
      <c r="GQO552" s="412"/>
      <c r="GQP552" s="412"/>
      <c r="GQQ552" s="412"/>
      <c r="GQR552" s="412"/>
      <c r="GQS552" s="412"/>
      <c r="GQT552" s="412"/>
      <c r="GQU552" s="412"/>
      <c r="GQV552" s="412"/>
      <c r="GQW552" s="412"/>
      <c r="GQX552" s="412"/>
      <c r="GQY552" s="412"/>
      <c r="GQZ552" s="412"/>
      <c r="GRA552" s="412"/>
      <c r="GRB552" s="412"/>
      <c r="GRC552" s="412"/>
      <c r="GRD552" s="412"/>
      <c r="GRE552" s="412"/>
      <c r="GRF552" s="413"/>
      <c r="GRG552" s="413"/>
      <c r="GRH552" s="413"/>
      <c r="GRI552" s="413"/>
      <c r="GRJ552" s="413"/>
      <c r="GRK552" s="413"/>
      <c r="GRL552" s="413"/>
      <c r="GRM552" s="413"/>
      <c r="GRN552" s="413"/>
      <c r="GRO552" s="413"/>
      <c r="GRP552" s="413"/>
      <c r="GRQ552" s="413"/>
      <c r="GRR552" s="413"/>
      <c r="GRS552" s="413"/>
      <c r="GRT552" s="413"/>
      <c r="GRU552" s="413"/>
      <c r="GRV552" s="413"/>
      <c r="GRW552" s="413"/>
      <c r="GRX552" s="413"/>
      <c r="GRY552" s="413"/>
      <c r="GRZ552" s="413"/>
      <c r="GSA552" s="413"/>
      <c r="GSB552" s="413"/>
      <c r="GSC552" s="413"/>
      <c r="GSD552" s="414"/>
      <c r="GSE552" s="414"/>
      <c r="GSF552" s="414"/>
      <c r="GSG552" s="414"/>
      <c r="GSH552" s="414"/>
      <c r="GSI552" s="413"/>
      <c r="GSJ552" s="413"/>
      <c r="GSK552" s="414"/>
      <c r="GSL552" s="414"/>
      <c r="GSM552" s="413"/>
      <c r="GSN552" s="413"/>
      <c r="GSO552" s="414"/>
      <c r="GSP552" s="414"/>
      <c r="GSQ552" s="413"/>
      <c r="GSR552" s="413"/>
      <c r="GSS552" s="413"/>
      <c r="GST552" s="413"/>
      <c r="GSU552" s="413"/>
      <c r="GSV552" s="413"/>
      <c r="GSW552" s="413"/>
      <c r="GSX552" s="414"/>
      <c r="GSY552" s="414"/>
      <c r="GSZ552" s="413"/>
      <c r="GTA552" s="413"/>
      <c r="GTB552" s="414"/>
      <c r="GTC552" s="414"/>
      <c r="GTD552" s="413"/>
      <c r="GTE552" s="413"/>
      <c r="GTF552" s="413"/>
      <c r="GTG552" s="413"/>
      <c r="GTH552" s="413"/>
      <c r="GTI552" s="407"/>
      <c r="GTJ552" s="439"/>
      <c r="GTK552" s="413"/>
      <c r="GTL552" s="413"/>
      <c r="GTM552" s="413"/>
      <c r="GTN552" s="413"/>
      <c r="GTO552" s="413"/>
      <c r="GTP552" s="413"/>
      <c r="GTQ552" s="413"/>
      <c r="GTR552" s="412"/>
      <c r="GTS552" s="412"/>
      <c r="GTT552" s="412"/>
      <c r="GTU552" s="412"/>
      <c r="GTV552" s="412"/>
      <c r="GTW552" s="412"/>
      <c r="GTX552" s="412"/>
      <c r="GTY552" s="412"/>
      <c r="GTZ552" s="412"/>
      <c r="GUA552" s="412"/>
      <c r="GUB552" s="412"/>
      <c r="GUC552" s="412"/>
      <c r="GUD552" s="412"/>
      <c r="GUE552" s="412"/>
      <c r="GUF552" s="412"/>
      <c r="GUG552" s="412"/>
      <c r="GUH552" s="412"/>
      <c r="GUI552" s="412"/>
      <c r="GUJ552" s="412"/>
      <c r="GUK552" s="412"/>
      <c r="GUL552" s="412"/>
      <c r="GUM552" s="412"/>
      <c r="GUN552" s="412"/>
      <c r="GUO552" s="412"/>
      <c r="GUP552" s="412"/>
      <c r="GUQ552" s="412"/>
      <c r="GUR552" s="412"/>
      <c r="GUS552" s="412"/>
      <c r="GUT552" s="412"/>
      <c r="GUU552" s="412"/>
      <c r="GUV552" s="412"/>
      <c r="GUW552" s="412"/>
      <c r="GUX552" s="412"/>
      <c r="GUY552" s="412"/>
      <c r="GUZ552" s="412"/>
      <c r="GVA552" s="412"/>
      <c r="GVB552" s="412"/>
      <c r="GVC552" s="412"/>
      <c r="GVD552" s="412"/>
      <c r="GVE552" s="412"/>
      <c r="GVF552" s="412"/>
      <c r="GVG552" s="412"/>
      <c r="GVH552" s="412"/>
      <c r="GVI552" s="412"/>
      <c r="GVJ552" s="413"/>
      <c r="GVK552" s="413"/>
      <c r="GVL552" s="413"/>
      <c r="GVM552" s="413"/>
      <c r="GVN552" s="413"/>
      <c r="GVO552" s="413"/>
      <c r="GVP552" s="413"/>
      <c r="GVQ552" s="413"/>
      <c r="GVR552" s="413"/>
      <c r="GVS552" s="413"/>
      <c r="GVT552" s="413"/>
      <c r="GVU552" s="413"/>
      <c r="GVV552" s="413"/>
      <c r="GVW552" s="413"/>
      <c r="GVX552" s="413"/>
      <c r="GVY552" s="413"/>
      <c r="GVZ552" s="413"/>
      <c r="GWA552" s="413"/>
      <c r="GWB552" s="413"/>
      <c r="GWC552" s="413"/>
      <c r="GWD552" s="413"/>
      <c r="GWE552" s="413"/>
      <c r="GWF552" s="413"/>
      <c r="GWG552" s="413"/>
      <c r="GWH552" s="414"/>
      <c r="GWI552" s="414"/>
      <c r="GWJ552" s="414"/>
      <c r="GWK552" s="414"/>
      <c r="GWL552" s="414"/>
      <c r="GWM552" s="413"/>
      <c r="GWN552" s="413"/>
      <c r="GWO552" s="414"/>
      <c r="GWP552" s="414"/>
      <c r="GWQ552" s="413"/>
      <c r="GWR552" s="413"/>
      <c r="GWS552" s="414"/>
      <c r="GWT552" s="414"/>
      <c r="GWU552" s="413"/>
      <c r="GWV552" s="413"/>
      <c r="GWW552" s="413"/>
      <c r="GWX552" s="413"/>
      <c r="GWY552" s="413"/>
      <c r="GWZ552" s="413"/>
      <c r="GXA552" s="413"/>
      <c r="GXB552" s="414"/>
      <c r="GXC552" s="414"/>
      <c r="GXD552" s="413"/>
      <c r="GXE552" s="413"/>
      <c r="GXF552" s="414"/>
      <c r="GXG552" s="414"/>
      <c r="GXH552" s="413"/>
      <c r="GXI552" s="413"/>
      <c r="GXJ552" s="413"/>
      <c r="GXK552" s="413"/>
      <c r="GXL552" s="413"/>
      <c r="GXM552" s="407"/>
      <c r="GXN552" s="439"/>
      <c r="GXO552" s="413"/>
      <c r="GXP552" s="413"/>
      <c r="GXQ552" s="413"/>
      <c r="GXR552" s="413"/>
      <c r="GXS552" s="413"/>
      <c r="GXT552" s="413"/>
      <c r="GXU552" s="413"/>
      <c r="GXV552" s="412"/>
      <c r="GXW552" s="412"/>
      <c r="GXX552" s="412"/>
      <c r="GXY552" s="412"/>
      <c r="GXZ552" s="412"/>
      <c r="GYA552" s="412"/>
      <c r="GYB552" s="412"/>
      <c r="GYC552" s="412"/>
      <c r="GYD552" s="412"/>
      <c r="GYE552" s="412"/>
      <c r="GYF552" s="412"/>
      <c r="GYG552" s="412"/>
      <c r="GYH552" s="412"/>
      <c r="GYI552" s="412"/>
      <c r="GYJ552" s="412"/>
      <c r="GYK552" s="412"/>
      <c r="GYL552" s="412"/>
      <c r="GYM552" s="412"/>
      <c r="GYN552" s="412"/>
      <c r="GYO552" s="412"/>
      <c r="GYP552" s="412"/>
      <c r="GYQ552" s="412"/>
      <c r="GYR552" s="412"/>
      <c r="GYS552" s="412"/>
      <c r="GYT552" s="412"/>
      <c r="GYU552" s="412"/>
      <c r="GYV552" s="412"/>
      <c r="GYW552" s="412"/>
      <c r="GYX552" s="412"/>
      <c r="GYY552" s="412"/>
      <c r="GYZ552" s="412"/>
      <c r="GZA552" s="412"/>
      <c r="GZB552" s="412"/>
      <c r="GZC552" s="412"/>
      <c r="GZD552" s="412"/>
      <c r="GZE552" s="412"/>
      <c r="GZF552" s="412"/>
      <c r="GZG552" s="412"/>
      <c r="GZH552" s="412"/>
      <c r="GZI552" s="412"/>
      <c r="GZJ552" s="412"/>
      <c r="GZK552" s="412"/>
      <c r="GZL552" s="412"/>
      <c r="GZM552" s="412"/>
      <c r="GZN552" s="413"/>
      <c r="GZO552" s="413"/>
      <c r="GZP552" s="413"/>
      <c r="GZQ552" s="413"/>
      <c r="GZR552" s="413"/>
      <c r="GZS552" s="413"/>
      <c r="GZT552" s="413"/>
      <c r="GZU552" s="413"/>
      <c r="GZV552" s="413"/>
      <c r="GZW552" s="413"/>
      <c r="GZX552" s="413"/>
      <c r="GZY552" s="413"/>
      <c r="GZZ552" s="413"/>
      <c r="HAA552" s="413"/>
      <c r="HAB552" s="413"/>
      <c r="HAC552" s="413"/>
      <c r="HAD552" s="413"/>
      <c r="HAE552" s="413"/>
      <c r="HAF552" s="413"/>
      <c r="HAG552" s="413"/>
      <c r="HAH552" s="413"/>
      <c r="HAI552" s="413"/>
      <c r="HAJ552" s="413"/>
      <c r="HAK552" s="413"/>
      <c r="HAL552" s="414"/>
      <c r="HAM552" s="414"/>
      <c r="HAN552" s="414"/>
      <c r="HAO552" s="414"/>
      <c r="HAP552" s="414"/>
      <c r="HAQ552" s="413"/>
      <c r="HAR552" s="413"/>
      <c r="HAS552" s="414"/>
      <c r="HAT552" s="414"/>
      <c r="HAU552" s="413"/>
      <c r="HAV552" s="413"/>
      <c r="HAW552" s="414"/>
      <c r="HAX552" s="414"/>
      <c r="HAY552" s="413"/>
      <c r="HAZ552" s="413"/>
      <c r="HBA552" s="413"/>
      <c r="HBB552" s="413"/>
      <c r="HBC552" s="413"/>
      <c r="HBD552" s="413"/>
      <c r="HBE552" s="413"/>
      <c r="HBF552" s="414"/>
      <c r="HBG552" s="414"/>
      <c r="HBH552" s="413"/>
      <c r="HBI552" s="413"/>
      <c r="HBJ552" s="414"/>
      <c r="HBK552" s="414"/>
      <c r="HBL552" s="413"/>
      <c r="HBM552" s="413"/>
      <c r="HBN552" s="413"/>
      <c r="HBO552" s="413"/>
      <c r="HBP552" s="413"/>
      <c r="HBQ552" s="407"/>
      <c r="HBR552" s="439"/>
      <c r="HBS552" s="413"/>
      <c r="HBT552" s="413"/>
      <c r="HBU552" s="413"/>
      <c r="HBV552" s="413"/>
      <c r="HBW552" s="413"/>
      <c r="HBX552" s="413"/>
      <c r="HBY552" s="413"/>
      <c r="HBZ552" s="412"/>
      <c r="HCA552" s="412"/>
      <c r="HCB552" s="412"/>
      <c r="HCC552" s="412"/>
      <c r="HCD552" s="412"/>
      <c r="HCE552" s="412"/>
      <c r="HCF552" s="412"/>
      <c r="HCG552" s="412"/>
      <c r="HCH552" s="412"/>
      <c r="HCI552" s="412"/>
      <c r="HCJ552" s="412"/>
      <c r="HCK552" s="412"/>
      <c r="HCL552" s="412"/>
      <c r="HCM552" s="412"/>
      <c r="HCN552" s="412"/>
      <c r="HCO552" s="412"/>
      <c r="HCP552" s="412"/>
      <c r="HCQ552" s="412"/>
      <c r="HCR552" s="412"/>
      <c r="HCS552" s="412"/>
      <c r="HCT552" s="412"/>
      <c r="HCU552" s="412"/>
      <c r="HCV552" s="412"/>
      <c r="HCW552" s="412"/>
      <c r="HCX552" s="412"/>
      <c r="HCY552" s="412"/>
      <c r="HCZ552" s="412"/>
      <c r="HDA552" s="412"/>
      <c r="HDB552" s="412"/>
      <c r="HDC552" s="412"/>
      <c r="HDD552" s="412"/>
      <c r="HDE552" s="412"/>
      <c r="HDF552" s="412"/>
      <c r="HDG552" s="412"/>
      <c r="HDH552" s="412"/>
      <c r="HDI552" s="412"/>
      <c r="HDJ552" s="412"/>
      <c r="HDK552" s="412"/>
      <c r="HDL552" s="412"/>
      <c r="HDM552" s="412"/>
      <c r="HDN552" s="412"/>
      <c r="HDO552" s="412"/>
      <c r="HDP552" s="412"/>
      <c r="HDQ552" s="412"/>
      <c r="HDR552" s="413"/>
      <c r="HDS552" s="413"/>
      <c r="HDT552" s="413"/>
      <c r="HDU552" s="413"/>
      <c r="HDV552" s="413"/>
      <c r="HDW552" s="413"/>
      <c r="HDX552" s="413"/>
      <c r="HDY552" s="413"/>
      <c r="HDZ552" s="413"/>
      <c r="HEA552" s="413"/>
      <c r="HEB552" s="413"/>
      <c r="HEC552" s="413"/>
      <c r="HED552" s="413"/>
      <c r="HEE552" s="413"/>
      <c r="HEF552" s="413"/>
      <c r="HEG552" s="413"/>
      <c r="HEH552" s="413"/>
      <c r="HEI552" s="413"/>
      <c r="HEJ552" s="413"/>
      <c r="HEK552" s="413"/>
      <c r="HEL552" s="413"/>
      <c r="HEM552" s="413"/>
      <c r="HEN552" s="413"/>
      <c r="HEO552" s="413"/>
      <c r="HEP552" s="414"/>
      <c r="HEQ552" s="414"/>
      <c r="HER552" s="414"/>
      <c r="HES552" s="414"/>
      <c r="HET552" s="414"/>
      <c r="HEU552" s="413"/>
      <c r="HEV552" s="413"/>
      <c r="HEW552" s="414"/>
      <c r="HEX552" s="414"/>
      <c r="HEY552" s="413"/>
      <c r="HEZ552" s="413"/>
      <c r="HFA552" s="414"/>
      <c r="HFB552" s="414"/>
      <c r="HFC552" s="413"/>
      <c r="HFD552" s="413"/>
      <c r="HFE552" s="413"/>
      <c r="HFF552" s="413"/>
      <c r="HFG552" s="413"/>
      <c r="HFH552" s="413"/>
      <c r="HFI552" s="413"/>
      <c r="HFJ552" s="414"/>
      <c r="HFK552" s="414"/>
      <c r="HFL552" s="413"/>
      <c r="HFM552" s="413"/>
      <c r="HFN552" s="414"/>
      <c r="HFO552" s="414"/>
      <c r="HFP552" s="413"/>
      <c r="HFQ552" s="413"/>
      <c r="HFR552" s="413"/>
      <c r="HFS552" s="413"/>
      <c r="HFT552" s="413"/>
      <c r="HFU552" s="407"/>
      <c r="HFV552" s="439"/>
      <c r="HFW552" s="413"/>
      <c r="HFX552" s="413"/>
      <c r="HFY552" s="413"/>
      <c r="HFZ552" s="413"/>
      <c r="HGA552" s="413"/>
      <c r="HGB552" s="413"/>
      <c r="HGC552" s="413"/>
      <c r="HGD552" s="412"/>
      <c r="HGE552" s="412"/>
      <c r="HGF552" s="412"/>
      <c r="HGG552" s="412"/>
      <c r="HGH552" s="412"/>
      <c r="HGI552" s="412"/>
      <c r="HGJ552" s="412"/>
      <c r="HGK552" s="412"/>
      <c r="HGL552" s="412"/>
      <c r="HGM552" s="412"/>
      <c r="HGN552" s="412"/>
      <c r="HGO552" s="412"/>
      <c r="HGP552" s="412"/>
      <c r="HGQ552" s="412"/>
      <c r="HGR552" s="412"/>
      <c r="HGS552" s="412"/>
      <c r="HGT552" s="412"/>
      <c r="HGU552" s="412"/>
      <c r="HGV552" s="412"/>
      <c r="HGW552" s="412"/>
      <c r="HGX552" s="412"/>
      <c r="HGY552" s="412"/>
      <c r="HGZ552" s="412"/>
      <c r="HHA552" s="412"/>
      <c r="HHB552" s="412"/>
      <c r="HHC552" s="412"/>
      <c r="HHD552" s="412"/>
      <c r="HHE552" s="412"/>
      <c r="HHF552" s="412"/>
      <c r="HHG552" s="412"/>
      <c r="HHH552" s="412"/>
      <c r="HHI552" s="412"/>
      <c r="HHJ552" s="412"/>
      <c r="HHK552" s="412"/>
      <c r="HHL552" s="412"/>
      <c r="HHM552" s="412"/>
      <c r="HHN552" s="412"/>
      <c r="HHO552" s="412"/>
      <c r="HHP552" s="412"/>
      <c r="HHQ552" s="412"/>
      <c r="HHR552" s="412"/>
      <c r="HHS552" s="412"/>
      <c r="HHT552" s="412"/>
      <c r="HHU552" s="412"/>
      <c r="HHV552" s="413"/>
      <c r="HHW552" s="413"/>
      <c r="HHX552" s="413"/>
      <c r="HHY552" s="413"/>
      <c r="HHZ552" s="413"/>
      <c r="HIA552" s="413"/>
      <c r="HIB552" s="413"/>
      <c r="HIC552" s="413"/>
      <c r="HID552" s="413"/>
      <c r="HIE552" s="413"/>
      <c r="HIF552" s="413"/>
      <c r="HIG552" s="413"/>
      <c r="HIH552" s="413"/>
      <c r="HII552" s="413"/>
      <c r="HIJ552" s="413"/>
      <c r="HIK552" s="413"/>
      <c r="HIL552" s="413"/>
      <c r="HIM552" s="413"/>
      <c r="HIN552" s="413"/>
      <c r="HIO552" s="413"/>
      <c r="HIP552" s="413"/>
      <c r="HIQ552" s="413"/>
      <c r="HIR552" s="413"/>
      <c r="HIS552" s="413"/>
      <c r="HIT552" s="414"/>
      <c r="HIU552" s="414"/>
      <c r="HIV552" s="414"/>
      <c r="HIW552" s="414"/>
      <c r="HIX552" s="414"/>
      <c r="HIY552" s="413"/>
      <c r="HIZ552" s="413"/>
      <c r="HJA552" s="414"/>
      <c r="HJB552" s="414"/>
      <c r="HJC552" s="413"/>
      <c r="HJD552" s="413"/>
      <c r="HJE552" s="414"/>
      <c r="HJF552" s="414"/>
      <c r="HJG552" s="413"/>
      <c r="HJH552" s="413"/>
      <c r="HJI552" s="413"/>
      <c r="HJJ552" s="413"/>
      <c r="HJK552" s="413"/>
      <c r="HJL552" s="413"/>
      <c r="HJM552" s="413"/>
      <c r="HJN552" s="414"/>
      <c r="HJO552" s="414"/>
      <c r="HJP552" s="413"/>
      <c r="HJQ552" s="413"/>
      <c r="HJR552" s="414"/>
      <c r="HJS552" s="414"/>
      <c r="HJT552" s="413"/>
      <c r="HJU552" s="413"/>
      <c r="HJV552" s="413"/>
      <c r="HJW552" s="413"/>
      <c r="HJX552" s="413"/>
      <c r="HJY552" s="407"/>
      <c r="HJZ552" s="439"/>
      <c r="HKA552" s="413"/>
      <c r="HKB552" s="413"/>
      <c r="HKC552" s="413"/>
      <c r="HKD552" s="413"/>
      <c r="HKE552" s="413"/>
      <c r="HKF552" s="413"/>
      <c r="HKG552" s="413"/>
      <c r="HKH552" s="412"/>
      <c r="HKI552" s="412"/>
      <c r="HKJ552" s="412"/>
      <c r="HKK552" s="412"/>
      <c r="HKL552" s="412"/>
      <c r="HKM552" s="412"/>
      <c r="HKN552" s="412"/>
      <c r="HKO552" s="412"/>
      <c r="HKP552" s="412"/>
      <c r="HKQ552" s="412"/>
      <c r="HKR552" s="412"/>
      <c r="HKS552" s="412"/>
      <c r="HKT552" s="412"/>
      <c r="HKU552" s="412"/>
      <c r="HKV552" s="412"/>
      <c r="HKW552" s="412"/>
      <c r="HKX552" s="412"/>
      <c r="HKY552" s="412"/>
      <c r="HKZ552" s="412"/>
      <c r="HLA552" s="412"/>
      <c r="HLB552" s="412"/>
      <c r="HLC552" s="412"/>
      <c r="HLD552" s="412"/>
      <c r="HLE552" s="412"/>
      <c r="HLF552" s="412"/>
      <c r="HLG552" s="412"/>
      <c r="HLH552" s="412"/>
      <c r="HLI552" s="412"/>
      <c r="HLJ552" s="412"/>
      <c r="HLK552" s="412"/>
      <c r="HLL552" s="412"/>
      <c r="HLM552" s="412"/>
      <c r="HLN552" s="412"/>
      <c r="HLO552" s="412"/>
      <c r="HLP552" s="412"/>
      <c r="HLQ552" s="412"/>
      <c r="HLR552" s="412"/>
      <c r="HLS552" s="412"/>
      <c r="HLT552" s="412"/>
      <c r="HLU552" s="412"/>
      <c r="HLV552" s="412"/>
      <c r="HLW552" s="412"/>
      <c r="HLX552" s="412"/>
      <c r="HLY552" s="412"/>
      <c r="HLZ552" s="413"/>
      <c r="HMA552" s="413"/>
      <c r="HMB552" s="413"/>
      <c r="HMC552" s="413"/>
      <c r="HMD552" s="413"/>
      <c r="HME552" s="413"/>
      <c r="HMF552" s="413"/>
      <c r="HMG552" s="413"/>
      <c r="HMH552" s="413"/>
      <c r="HMI552" s="413"/>
      <c r="HMJ552" s="413"/>
      <c r="HMK552" s="413"/>
      <c r="HML552" s="413"/>
      <c r="HMM552" s="413"/>
      <c r="HMN552" s="413"/>
      <c r="HMO552" s="413"/>
      <c r="HMP552" s="413"/>
      <c r="HMQ552" s="413"/>
      <c r="HMR552" s="413"/>
      <c r="HMS552" s="413"/>
      <c r="HMT552" s="413"/>
      <c r="HMU552" s="413"/>
      <c r="HMV552" s="413"/>
      <c r="HMW552" s="413"/>
      <c r="HMX552" s="414"/>
      <c r="HMY552" s="414"/>
      <c r="HMZ552" s="414"/>
      <c r="HNA552" s="414"/>
      <c r="HNB552" s="414"/>
      <c r="HNC552" s="413"/>
      <c r="HND552" s="413"/>
      <c r="HNE552" s="414"/>
      <c r="HNF552" s="414"/>
      <c r="HNG552" s="413"/>
      <c r="HNH552" s="413"/>
      <c r="HNI552" s="414"/>
      <c r="HNJ552" s="414"/>
      <c r="HNK552" s="413"/>
      <c r="HNL552" s="413"/>
      <c r="HNM552" s="413"/>
      <c r="HNN552" s="413"/>
      <c r="HNO552" s="413"/>
      <c r="HNP552" s="413"/>
      <c r="HNQ552" s="413"/>
      <c r="HNR552" s="414"/>
      <c r="HNS552" s="414"/>
      <c r="HNT552" s="413"/>
      <c r="HNU552" s="413"/>
      <c r="HNV552" s="414"/>
      <c r="HNW552" s="414"/>
      <c r="HNX552" s="413"/>
      <c r="HNY552" s="413"/>
      <c r="HNZ552" s="413"/>
      <c r="HOA552" s="413"/>
      <c r="HOB552" s="413"/>
      <c r="HOC552" s="407"/>
      <c r="HOD552" s="439"/>
      <c r="HOE552" s="413"/>
      <c r="HOF552" s="413"/>
      <c r="HOG552" s="413"/>
      <c r="HOH552" s="413"/>
      <c r="HOI552" s="413"/>
      <c r="HOJ552" s="413"/>
      <c r="HOK552" s="413"/>
      <c r="HOL552" s="412"/>
      <c r="HOM552" s="412"/>
      <c r="HON552" s="412"/>
      <c r="HOO552" s="412"/>
      <c r="HOP552" s="412"/>
      <c r="HOQ552" s="412"/>
      <c r="HOR552" s="412"/>
      <c r="HOS552" s="412"/>
      <c r="HOT552" s="412"/>
      <c r="HOU552" s="412"/>
      <c r="HOV552" s="412"/>
      <c r="HOW552" s="412"/>
      <c r="HOX552" s="412"/>
      <c r="HOY552" s="412"/>
      <c r="HOZ552" s="412"/>
      <c r="HPA552" s="412"/>
      <c r="HPB552" s="412"/>
      <c r="HPC552" s="412"/>
      <c r="HPD552" s="412"/>
      <c r="HPE552" s="412"/>
      <c r="HPF552" s="412"/>
      <c r="HPG552" s="412"/>
      <c r="HPH552" s="412"/>
      <c r="HPI552" s="412"/>
      <c r="HPJ552" s="412"/>
      <c r="HPK552" s="412"/>
      <c r="HPL552" s="412"/>
      <c r="HPM552" s="412"/>
      <c r="HPN552" s="412"/>
      <c r="HPO552" s="412"/>
      <c r="HPP552" s="412"/>
      <c r="HPQ552" s="412"/>
      <c r="HPR552" s="412"/>
      <c r="HPS552" s="412"/>
      <c r="HPT552" s="412"/>
      <c r="HPU552" s="412"/>
      <c r="HPV552" s="412"/>
      <c r="HPW552" s="412"/>
      <c r="HPX552" s="412"/>
      <c r="HPY552" s="412"/>
      <c r="HPZ552" s="412"/>
      <c r="HQA552" s="412"/>
      <c r="HQB552" s="412"/>
      <c r="HQC552" s="412"/>
      <c r="HQD552" s="413"/>
      <c r="HQE552" s="413"/>
      <c r="HQF552" s="413"/>
      <c r="HQG552" s="413"/>
      <c r="HQH552" s="413"/>
      <c r="HQI552" s="413"/>
      <c r="HQJ552" s="413"/>
      <c r="HQK552" s="413"/>
      <c r="HQL552" s="413"/>
      <c r="HQM552" s="413"/>
      <c r="HQN552" s="413"/>
      <c r="HQO552" s="413"/>
      <c r="HQP552" s="413"/>
      <c r="HQQ552" s="413"/>
      <c r="HQR552" s="413"/>
      <c r="HQS552" s="413"/>
      <c r="HQT552" s="413"/>
      <c r="HQU552" s="413"/>
      <c r="HQV552" s="413"/>
      <c r="HQW552" s="413"/>
      <c r="HQX552" s="413"/>
      <c r="HQY552" s="413"/>
      <c r="HQZ552" s="413"/>
      <c r="HRA552" s="413"/>
      <c r="HRB552" s="414"/>
      <c r="HRC552" s="414"/>
      <c r="HRD552" s="414"/>
      <c r="HRE552" s="414"/>
      <c r="HRF552" s="414"/>
      <c r="HRG552" s="413"/>
      <c r="HRH552" s="413"/>
      <c r="HRI552" s="414"/>
      <c r="HRJ552" s="414"/>
      <c r="HRK552" s="413"/>
      <c r="HRL552" s="413"/>
      <c r="HRM552" s="414"/>
      <c r="HRN552" s="414"/>
      <c r="HRO552" s="413"/>
      <c r="HRP552" s="413"/>
      <c r="HRQ552" s="413"/>
      <c r="HRR552" s="413"/>
      <c r="HRS552" s="413"/>
      <c r="HRT552" s="413"/>
      <c r="HRU552" s="413"/>
      <c r="HRV552" s="414"/>
      <c r="HRW552" s="414"/>
      <c r="HRX552" s="413"/>
      <c r="HRY552" s="413"/>
      <c r="HRZ552" s="414"/>
      <c r="HSA552" s="414"/>
      <c r="HSB552" s="413"/>
      <c r="HSC552" s="413"/>
      <c r="HSD552" s="413"/>
      <c r="HSE552" s="413"/>
      <c r="HSF552" s="413"/>
      <c r="HSG552" s="407"/>
      <c r="HSH552" s="439"/>
      <c r="HSI552" s="413"/>
      <c r="HSJ552" s="413"/>
      <c r="HSK552" s="413"/>
      <c r="HSL552" s="413"/>
      <c r="HSM552" s="413"/>
      <c r="HSN552" s="413"/>
      <c r="HSO552" s="413"/>
      <c r="HSP552" s="412"/>
      <c r="HSQ552" s="412"/>
      <c r="HSR552" s="412"/>
      <c r="HSS552" s="412"/>
      <c r="HST552" s="412"/>
      <c r="HSU552" s="412"/>
      <c r="HSV552" s="412"/>
      <c r="HSW552" s="412"/>
      <c r="HSX552" s="412"/>
      <c r="HSY552" s="412"/>
      <c r="HSZ552" s="412"/>
      <c r="HTA552" s="412"/>
      <c r="HTB552" s="412"/>
      <c r="HTC552" s="412"/>
      <c r="HTD552" s="412"/>
      <c r="HTE552" s="412"/>
      <c r="HTF552" s="412"/>
      <c r="HTG552" s="412"/>
      <c r="HTH552" s="412"/>
      <c r="HTI552" s="412"/>
      <c r="HTJ552" s="412"/>
      <c r="HTK552" s="412"/>
      <c r="HTL552" s="412"/>
      <c r="HTM552" s="412"/>
      <c r="HTN552" s="412"/>
      <c r="HTO552" s="412"/>
      <c r="HTP552" s="412"/>
      <c r="HTQ552" s="412"/>
      <c r="HTR552" s="412"/>
      <c r="HTS552" s="412"/>
      <c r="HTT552" s="412"/>
      <c r="HTU552" s="412"/>
      <c r="HTV552" s="412"/>
      <c r="HTW552" s="412"/>
      <c r="HTX552" s="412"/>
      <c r="HTY552" s="412"/>
      <c r="HTZ552" s="412"/>
      <c r="HUA552" s="412"/>
      <c r="HUB552" s="412"/>
      <c r="HUC552" s="412"/>
      <c r="HUD552" s="412"/>
      <c r="HUE552" s="412"/>
      <c r="HUF552" s="412"/>
      <c r="HUG552" s="412"/>
      <c r="HUH552" s="413"/>
      <c r="HUI552" s="413"/>
      <c r="HUJ552" s="413"/>
      <c r="HUK552" s="413"/>
      <c r="HUL552" s="413"/>
      <c r="HUM552" s="413"/>
      <c r="HUN552" s="413"/>
      <c r="HUO552" s="413"/>
      <c r="HUP552" s="413"/>
      <c r="HUQ552" s="413"/>
      <c r="HUR552" s="413"/>
      <c r="HUS552" s="413"/>
      <c r="HUT552" s="413"/>
      <c r="HUU552" s="413"/>
      <c r="HUV552" s="413"/>
      <c r="HUW552" s="413"/>
      <c r="HUX552" s="413"/>
      <c r="HUY552" s="413"/>
      <c r="HUZ552" s="413"/>
      <c r="HVA552" s="413"/>
      <c r="HVB552" s="413"/>
      <c r="HVC552" s="413"/>
      <c r="HVD552" s="413"/>
      <c r="HVE552" s="413"/>
      <c r="HVF552" s="414"/>
      <c r="HVG552" s="414"/>
      <c r="HVH552" s="414"/>
      <c r="HVI552" s="414"/>
      <c r="HVJ552" s="414"/>
      <c r="HVK552" s="413"/>
      <c r="HVL552" s="413"/>
      <c r="HVM552" s="414"/>
      <c r="HVN552" s="414"/>
      <c r="HVO552" s="413"/>
      <c r="HVP552" s="413"/>
      <c r="HVQ552" s="414"/>
      <c r="HVR552" s="414"/>
      <c r="HVS552" s="413"/>
      <c r="HVT552" s="413"/>
      <c r="HVU552" s="413"/>
      <c r="HVV552" s="413"/>
      <c r="HVW552" s="413"/>
      <c r="HVX552" s="413"/>
      <c r="HVY552" s="413"/>
      <c r="HVZ552" s="414"/>
      <c r="HWA552" s="414"/>
      <c r="HWB552" s="413"/>
      <c r="HWC552" s="413"/>
      <c r="HWD552" s="414"/>
      <c r="HWE552" s="414"/>
      <c r="HWF552" s="413"/>
      <c r="HWG552" s="413"/>
      <c r="HWH552" s="413"/>
      <c r="HWI552" s="413"/>
      <c r="HWJ552" s="413"/>
      <c r="HWK552" s="407"/>
      <c r="HWL552" s="439"/>
      <c r="HWM552" s="413"/>
      <c r="HWN552" s="413"/>
      <c r="HWO552" s="413"/>
      <c r="HWP552" s="413"/>
      <c r="HWQ552" s="413"/>
      <c r="HWR552" s="413"/>
      <c r="HWS552" s="413"/>
      <c r="HWT552" s="412"/>
      <c r="HWU552" s="412"/>
      <c r="HWV552" s="412"/>
      <c r="HWW552" s="412"/>
      <c r="HWX552" s="412"/>
      <c r="HWY552" s="412"/>
      <c r="HWZ552" s="412"/>
      <c r="HXA552" s="412"/>
      <c r="HXB552" s="412"/>
      <c r="HXC552" s="412"/>
      <c r="HXD552" s="412"/>
      <c r="HXE552" s="412"/>
      <c r="HXF552" s="412"/>
      <c r="HXG552" s="412"/>
      <c r="HXH552" s="412"/>
      <c r="HXI552" s="412"/>
      <c r="HXJ552" s="412"/>
      <c r="HXK552" s="412"/>
      <c r="HXL552" s="412"/>
      <c r="HXM552" s="412"/>
      <c r="HXN552" s="412"/>
      <c r="HXO552" s="412"/>
      <c r="HXP552" s="412"/>
      <c r="HXQ552" s="412"/>
      <c r="HXR552" s="412"/>
      <c r="HXS552" s="412"/>
      <c r="HXT552" s="412"/>
      <c r="HXU552" s="412"/>
      <c r="HXV552" s="412"/>
      <c r="HXW552" s="412"/>
      <c r="HXX552" s="412"/>
      <c r="HXY552" s="412"/>
      <c r="HXZ552" s="412"/>
      <c r="HYA552" s="412"/>
      <c r="HYB552" s="412"/>
      <c r="HYC552" s="412"/>
      <c r="HYD552" s="412"/>
      <c r="HYE552" s="412"/>
      <c r="HYF552" s="412"/>
      <c r="HYG552" s="412"/>
      <c r="HYH552" s="412"/>
      <c r="HYI552" s="412"/>
      <c r="HYJ552" s="412"/>
      <c r="HYK552" s="412"/>
      <c r="HYL552" s="413"/>
      <c r="HYM552" s="413"/>
      <c r="HYN552" s="413"/>
      <c r="HYO552" s="413"/>
      <c r="HYP552" s="413"/>
      <c r="HYQ552" s="413"/>
      <c r="HYR552" s="413"/>
      <c r="HYS552" s="413"/>
      <c r="HYT552" s="413"/>
      <c r="HYU552" s="413"/>
      <c r="HYV552" s="413"/>
      <c r="HYW552" s="413"/>
      <c r="HYX552" s="413"/>
      <c r="HYY552" s="413"/>
      <c r="HYZ552" s="413"/>
      <c r="HZA552" s="413"/>
      <c r="HZB552" s="413"/>
      <c r="HZC552" s="413"/>
      <c r="HZD552" s="413"/>
      <c r="HZE552" s="413"/>
      <c r="HZF552" s="413"/>
      <c r="HZG552" s="413"/>
      <c r="HZH552" s="413"/>
      <c r="HZI552" s="413"/>
      <c r="HZJ552" s="414"/>
      <c r="HZK552" s="414"/>
      <c r="HZL552" s="414"/>
      <c r="HZM552" s="414"/>
      <c r="HZN552" s="414"/>
      <c r="HZO552" s="413"/>
      <c r="HZP552" s="413"/>
      <c r="HZQ552" s="414"/>
      <c r="HZR552" s="414"/>
      <c r="HZS552" s="413"/>
      <c r="HZT552" s="413"/>
      <c r="HZU552" s="414"/>
      <c r="HZV552" s="414"/>
      <c r="HZW552" s="413"/>
      <c r="HZX552" s="413"/>
      <c r="HZY552" s="413"/>
      <c r="HZZ552" s="413"/>
      <c r="IAA552" s="413"/>
      <c r="IAB552" s="413"/>
      <c r="IAC552" s="413"/>
      <c r="IAD552" s="414"/>
      <c r="IAE552" s="414"/>
      <c r="IAF552" s="413"/>
      <c r="IAG552" s="413"/>
      <c r="IAH552" s="414"/>
      <c r="IAI552" s="414"/>
      <c r="IAJ552" s="413"/>
      <c r="IAK552" s="413"/>
      <c r="IAL552" s="413"/>
      <c r="IAM552" s="413"/>
      <c r="IAN552" s="413"/>
      <c r="IAO552" s="407"/>
      <c r="IAP552" s="439"/>
      <c r="IAQ552" s="413"/>
      <c r="IAR552" s="413"/>
      <c r="IAS552" s="413"/>
      <c r="IAT552" s="413"/>
      <c r="IAU552" s="413"/>
      <c r="IAV552" s="413"/>
      <c r="IAW552" s="413"/>
      <c r="IAX552" s="412"/>
      <c r="IAY552" s="412"/>
      <c r="IAZ552" s="412"/>
      <c r="IBA552" s="412"/>
      <c r="IBB552" s="412"/>
      <c r="IBC552" s="412"/>
      <c r="IBD552" s="412"/>
      <c r="IBE552" s="412"/>
      <c r="IBF552" s="412"/>
      <c r="IBG552" s="412"/>
      <c r="IBH552" s="412"/>
      <c r="IBI552" s="412"/>
      <c r="IBJ552" s="412"/>
      <c r="IBK552" s="412"/>
      <c r="IBL552" s="412"/>
      <c r="IBM552" s="412"/>
      <c r="IBN552" s="412"/>
      <c r="IBO552" s="412"/>
      <c r="IBP552" s="412"/>
      <c r="IBQ552" s="412"/>
      <c r="IBR552" s="412"/>
      <c r="IBS552" s="412"/>
      <c r="IBT552" s="412"/>
      <c r="IBU552" s="412"/>
      <c r="IBV552" s="412"/>
      <c r="IBW552" s="412"/>
      <c r="IBX552" s="412"/>
      <c r="IBY552" s="412"/>
      <c r="IBZ552" s="412"/>
      <c r="ICA552" s="412"/>
      <c r="ICB552" s="412"/>
      <c r="ICC552" s="412"/>
      <c r="ICD552" s="412"/>
      <c r="ICE552" s="412"/>
      <c r="ICF552" s="412"/>
      <c r="ICG552" s="412"/>
      <c r="ICH552" s="412"/>
      <c r="ICI552" s="412"/>
      <c r="ICJ552" s="412"/>
      <c r="ICK552" s="412"/>
      <c r="ICL552" s="412"/>
      <c r="ICM552" s="412"/>
      <c r="ICN552" s="412"/>
      <c r="ICO552" s="412"/>
      <c r="ICP552" s="413"/>
      <c r="ICQ552" s="413"/>
      <c r="ICR552" s="413"/>
      <c r="ICS552" s="413"/>
      <c r="ICT552" s="413"/>
      <c r="ICU552" s="413"/>
      <c r="ICV552" s="413"/>
      <c r="ICW552" s="413"/>
      <c r="ICX552" s="413"/>
      <c r="ICY552" s="413"/>
      <c r="ICZ552" s="413"/>
      <c r="IDA552" s="413"/>
      <c r="IDB552" s="413"/>
      <c r="IDC552" s="413"/>
      <c r="IDD552" s="413"/>
      <c r="IDE552" s="413"/>
      <c r="IDF552" s="413"/>
      <c r="IDG552" s="413"/>
      <c r="IDH552" s="413"/>
      <c r="IDI552" s="413"/>
      <c r="IDJ552" s="413"/>
      <c r="IDK552" s="413"/>
      <c r="IDL552" s="413"/>
      <c r="IDM552" s="413"/>
      <c r="IDN552" s="414"/>
      <c r="IDO552" s="414"/>
      <c r="IDP552" s="414"/>
      <c r="IDQ552" s="414"/>
      <c r="IDR552" s="414"/>
      <c r="IDS552" s="413"/>
      <c r="IDT552" s="413"/>
      <c r="IDU552" s="414"/>
      <c r="IDV552" s="414"/>
      <c r="IDW552" s="413"/>
      <c r="IDX552" s="413"/>
      <c r="IDY552" s="414"/>
      <c r="IDZ552" s="414"/>
      <c r="IEA552" s="413"/>
      <c r="IEB552" s="413"/>
      <c r="IEC552" s="413"/>
      <c r="IED552" s="413"/>
      <c r="IEE552" s="413"/>
      <c r="IEF552" s="413"/>
      <c r="IEG552" s="413"/>
      <c r="IEH552" s="414"/>
      <c r="IEI552" s="414"/>
      <c r="IEJ552" s="413"/>
      <c r="IEK552" s="413"/>
      <c r="IEL552" s="414"/>
      <c r="IEM552" s="414"/>
      <c r="IEN552" s="413"/>
      <c r="IEO552" s="413"/>
      <c r="IEP552" s="413"/>
      <c r="IEQ552" s="413"/>
      <c r="IER552" s="413"/>
      <c r="IES552" s="407"/>
      <c r="IET552" s="439"/>
      <c r="IEU552" s="413"/>
      <c r="IEV552" s="413"/>
      <c r="IEW552" s="413"/>
      <c r="IEX552" s="413"/>
      <c r="IEY552" s="413"/>
      <c r="IEZ552" s="413"/>
      <c r="IFA552" s="413"/>
      <c r="IFB552" s="412"/>
      <c r="IFC552" s="412"/>
      <c r="IFD552" s="412"/>
      <c r="IFE552" s="412"/>
      <c r="IFF552" s="412"/>
      <c r="IFG552" s="412"/>
      <c r="IFH552" s="412"/>
      <c r="IFI552" s="412"/>
      <c r="IFJ552" s="412"/>
      <c r="IFK552" s="412"/>
      <c r="IFL552" s="412"/>
      <c r="IFM552" s="412"/>
      <c r="IFN552" s="412"/>
      <c r="IFO552" s="412"/>
      <c r="IFP552" s="412"/>
      <c r="IFQ552" s="412"/>
      <c r="IFR552" s="412"/>
      <c r="IFS552" s="412"/>
      <c r="IFT552" s="412"/>
      <c r="IFU552" s="412"/>
      <c r="IFV552" s="412"/>
      <c r="IFW552" s="412"/>
      <c r="IFX552" s="412"/>
      <c r="IFY552" s="412"/>
      <c r="IFZ552" s="412"/>
      <c r="IGA552" s="412"/>
      <c r="IGB552" s="412"/>
      <c r="IGC552" s="412"/>
      <c r="IGD552" s="412"/>
      <c r="IGE552" s="412"/>
      <c r="IGF552" s="412"/>
      <c r="IGG552" s="412"/>
      <c r="IGH552" s="412"/>
      <c r="IGI552" s="412"/>
      <c r="IGJ552" s="412"/>
      <c r="IGK552" s="412"/>
      <c r="IGL552" s="412"/>
      <c r="IGM552" s="412"/>
      <c r="IGN552" s="412"/>
      <c r="IGO552" s="412"/>
      <c r="IGP552" s="412"/>
      <c r="IGQ552" s="412"/>
      <c r="IGR552" s="412"/>
      <c r="IGS552" s="412"/>
      <c r="IGT552" s="413"/>
      <c r="IGU552" s="413"/>
      <c r="IGV552" s="413"/>
      <c r="IGW552" s="413"/>
      <c r="IGX552" s="413"/>
      <c r="IGY552" s="413"/>
      <c r="IGZ552" s="413"/>
      <c r="IHA552" s="413"/>
      <c r="IHB552" s="413"/>
      <c r="IHC552" s="413"/>
      <c r="IHD552" s="413"/>
      <c r="IHE552" s="413"/>
      <c r="IHF552" s="413"/>
      <c r="IHG552" s="413"/>
      <c r="IHH552" s="413"/>
      <c r="IHI552" s="413"/>
      <c r="IHJ552" s="413"/>
      <c r="IHK552" s="413"/>
      <c r="IHL552" s="413"/>
      <c r="IHM552" s="413"/>
      <c r="IHN552" s="413"/>
      <c r="IHO552" s="413"/>
      <c r="IHP552" s="413"/>
      <c r="IHQ552" s="413"/>
      <c r="IHR552" s="414"/>
      <c r="IHS552" s="414"/>
      <c r="IHT552" s="414"/>
      <c r="IHU552" s="414"/>
      <c r="IHV552" s="414"/>
      <c r="IHW552" s="413"/>
      <c r="IHX552" s="413"/>
      <c r="IHY552" s="414"/>
      <c r="IHZ552" s="414"/>
      <c r="IIA552" s="413"/>
      <c r="IIB552" s="413"/>
      <c r="IIC552" s="414"/>
      <c r="IID552" s="414"/>
      <c r="IIE552" s="413"/>
      <c r="IIF552" s="413"/>
      <c r="IIG552" s="413"/>
      <c r="IIH552" s="413"/>
      <c r="III552" s="413"/>
      <c r="IIJ552" s="413"/>
      <c r="IIK552" s="413"/>
      <c r="IIL552" s="414"/>
      <c r="IIM552" s="414"/>
      <c r="IIN552" s="413"/>
      <c r="IIO552" s="413"/>
      <c r="IIP552" s="414"/>
      <c r="IIQ552" s="414"/>
      <c r="IIR552" s="413"/>
      <c r="IIS552" s="413"/>
      <c r="IIT552" s="413"/>
      <c r="IIU552" s="413"/>
      <c r="IIV552" s="413"/>
      <c r="IIW552" s="407"/>
      <c r="IIX552" s="439"/>
      <c r="IIY552" s="413"/>
      <c r="IIZ552" s="413"/>
      <c r="IJA552" s="413"/>
      <c r="IJB552" s="413"/>
      <c r="IJC552" s="413"/>
      <c r="IJD552" s="413"/>
      <c r="IJE552" s="413"/>
      <c r="IJF552" s="412"/>
      <c r="IJG552" s="412"/>
      <c r="IJH552" s="412"/>
      <c r="IJI552" s="412"/>
      <c r="IJJ552" s="412"/>
      <c r="IJK552" s="412"/>
      <c r="IJL552" s="412"/>
      <c r="IJM552" s="412"/>
      <c r="IJN552" s="412"/>
      <c r="IJO552" s="412"/>
      <c r="IJP552" s="412"/>
      <c r="IJQ552" s="412"/>
      <c r="IJR552" s="412"/>
      <c r="IJS552" s="412"/>
      <c r="IJT552" s="412"/>
      <c r="IJU552" s="412"/>
      <c r="IJV552" s="412"/>
      <c r="IJW552" s="412"/>
      <c r="IJX552" s="412"/>
      <c r="IJY552" s="412"/>
      <c r="IJZ552" s="412"/>
      <c r="IKA552" s="412"/>
      <c r="IKB552" s="412"/>
      <c r="IKC552" s="412"/>
      <c r="IKD552" s="412"/>
      <c r="IKE552" s="412"/>
      <c r="IKF552" s="412"/>
      <c r="IKG552" s="412"/>
      <c r="IKH552" s="412"/>
      <c r="IKI552" s="412"/>
      <c r="IKJ552" s="412"/>
      <c r="IKK552" s="412"/>
      <c r="IKL552" s="412"/>
      <c r="IKM552" s="412"/>
      <c r="IKN552" s="412"/>
      <c r="IKO552" s="412"/>
      <c r="IKP552" s="412"/>
      <c r="IKQ552" s="412"/>
      <c r="IKR552" s="412"/>
      <c r="IKS552" s="412"/>
      <c r="IKT552" s="412"/>
      <c r="IKU552" s="412"/>
      <c r="IKV552" s="412"/>
      <c r="IKW552" s="412"/>
      <c r="IKX552" s="413"/>
      <c r="IKY552" s="413"/>
      <c r="IKZ552" s="413"/>
      <c r="ILA552" s="413"/>
      <c r="ILB552" s="413"/>
      <c r="ILC552" s="413"/>
      <c r="ILD552" s="413"/>
      <c r="ILE552" s="413"/>
      <c r="ILF552" s="413"/>
      <c r="ILG552" s="413"/>
      <c r="ILH552" s="413"/>
      <c r="ILI552" s="413"/>
      <c r="ILJ552" s="413"/>
      <c r="ILK552" s="413"/>
      <c r="ILL552" s="413"/>
      <c r="ILM552" s="413"/>
      <c r="ILN552" s="413"/>
      <c r="ILO552" s="413"/>
      <c r="ILP552" s="413"/>
      <c r="ILQ552" s="413"/>
      <c r="ILR552" s="413"/>
      <c r="ILS552" s="413"/>
      <c r="ILT552" s="413"/>
      <c r="ILU552" s="413"/>
      <c r="ILV552" s="414"/>
      <c r="ILW552" s="414"/>
      <c r="ILX552" s="414"/>
      <c r="ILY552" s="414"/>
      <c r="ILZ552" s="414"/>
      <c r="IMA552" s="413"/>
      <c r="IMB552" s="413"/>
      <c r="IMC552" s="414"/>
      <c r="IMD552" s="414"/>
      <c r="IME552" s="413"/>
      <c r="IMF552" s="413"/>
      <c r="IMG552" s="414"/>
      <c r="IMH552" s="414"/>
      <c r="IMI552" s="413"/>
      <c r="IMJ552" s="413"/>
      <c r="IMK552" s="413"/>
      <c r="IML552" s="413"/>
      <c r="IMM552" s="413"/>
      <c r="IMN552" s="413"/>
      <c r="IMO552" s="413"/>
      <c r="IMP552" s="414"/>
      <c r="IMQ552" s="414"/>
      <c r="IMR552" s="413"/>
      <c r="IMS552" s="413"/>
      <c r="IMT552" s="414"/>
      <c r="IMU552" s="414"/>
      <c r="IMV552" s="413"/>
      <c r="IMW552" s="413"/>
      <c r="IMX552" s="413"/>
      <c r="IMY552" s="413"/>
      <c r="IMZ552" s="413"/>
      <c r="INA552" s="407"/>
      <c r="INB552" s="439"/>
      <c r="INC552" s="413"/>
      <c r="IND552" s="413"/>
      <c r="INE552" s="413"/>
      <c r="INF552" s="413"/>
      <c r="ING552" s="413"/>
      <c r="INH552" s="413"/>
      <c r="INI552" s="413"/>
      <c r="INJ552" s="412"/>
      <c r="INK552" s="412"/>
      <c r="INL552" s="412"/>
      <c r="INM552" s="412"/>
      <c r="INN552" s="412"/>
      <c r="INO552" s="412"/>
      <c r="INP552" s="412"/>
      <c r="INQ552" s="412"/>
      <c r="INR552" s="412"/>
      <c r="INS552" s="412"/>
      <c r="INT552" s="412"/>
      <c r="INU552" s="412"/>
      <c r="INV552" s="412"/>
      <c r="INW552" s="412"/>
      <c r="INX552" s="412"/>
      <c r="INY552" s="412"/>
      <c r="INZ552" s="412"/>
      <c r="IOA552" s="412"/>
      <c r="IOB552" s="412"/>
      <c r="IOC552" s="412"/>
      <c r="IOD552" s="412"/>
      <c r="IOE552" s="412"/>
      <c r="IOF552" s="412"/>
      <c r="IOG552" s="412"/>
      <c r="IOH552" s="412"/>
      <c r="IOI552" s="412"/>
      <c r="IOJ552" s="412"/>
      <c r="IOK552" s="412"/>
      <c r="IOL552" s="412"/>
      <c r="IOM552" s="412"/>
      <c r="ION552" s="412"/>
      <c r="IOO552" s="412"/>
      <c r="IOP552" s="412"/>
      <c r="IOQ552" s="412"/>
      <c r="IOR552" s="412"/>
      <c r="IOS552" s="412"/>
      <c r="IOT552" s="412"/>
      <c r="IOU552" s="412"/>
      <c r="IOV552" s="412"/>
      <c r="IOW552" s="412"/>
      <c r="IOX552" s="412"/>
      <c r="IOY552" s="412"/>
      <c r="IOZ552" s="412"/>
      <c r="IPA552" s="412"/>
      <c r="IPB552" s="413"/>
      <c r="IPC552" s="413"/>
      <c r="IPD552" s="413"/>
      <c r="IPE552" s="413"/>
      <c r="IPF552" s="413"/>
      <c r="IPG552" s="413"/>
      <c r="IPH552" s="413"/>
      <c r="IPI552" s="413"/>
      <c r="IPJ552" s="413"/>
      <c r="IPK552" s="413"/>
      <c r="IPL552" s="413"/>
      <c r="IPM552" s="413"/>
      <c r="IPN552" s="413"/>
      <c r="IPO552" s="413"/>
      <c r="IPP552" s="413"/>
      <c r="IPQ552" s="413"/>
      <c r="IPR552" s="413"/>
      <c r="IPS552" s="413"/>
      <c r="IPT552" s="413"/>
      <c r="IPU552" s="413"/>
      <c r="IPV552" s="413"/>
      <c r="IPW552" s="413"/>
      <c r="IPX552" s="413"/>
      <c r="IPY552" s="413"/>
      <c r="IPZ552" s="414"/>
      <c r="IQA552" s="414"/>
      <c r="IQB552" s="414"/>
      <c r="IQC552" s="414"/>
      <c r="IQD552" s="414"/>
      <c r="IQE552" s="413"/>
      <c r="IQF552" s="413"/>
      <c r="IQG552" s="414"/>
      <c r="IQH552" s="414"/>
      <c r="IQI552" s="413"/>
      <c r="IQJ552" s="413"/>
      <c r="IQK552" s="414"/>
      <c r="IQL552" s="414"/>
      <c r="IQM552" s="413"/>
      <c r="IQN552" s="413"/>
      <c r="IQO552" s="413"/>
      <c r="IQP552" s="413"/>
      <c r="IQQ552" s="413"/>
      <c r="IQR552" s="413"/>
      <c r="IQS552" s="413"/>
      <c r="IQT552" s="414"/>
      <c r="IQU552" s="414"/>
      <c r="IQV552" s="413"/>
      <c r="IQW552" s="413"/>
      <c r="IQX552" s="414"/>
      <c r="IQY552" s="414"/>
      <c r="IQZ552" s="413"/>
      <c r="IRA552" s="413"/>
      <c r="IRB552" s="413"/>
      <c r="IRC552" s="413"/>
      <c r="IRD552" s="413"/>
      <c r="IRE552" s="407"/>
      <c r="IRF552" s="439"/>
      <c r="IRG552" s="413"/>
      <c r="IRH552" s="413"/>
      <c r="IRI552" s="413"/>
      <c r="IRJ552" s="413"/>
      <c r="IRK552" s="413"/>
      <c r="IRL552" s="413"/>
      <c r="IRM552" s="413"/>
      <c r="IRN552" s="412"/>
      <c r="IRO552" s="412"/>
      <c r="IRP552" s="412"/>
      <c r="IRQ552" s="412"/>
      <c r="IRR552" s="412"/>
      <c r="IRS552" s="412"/>
      <c r="IRT552" s="412"/>
      <c r="IRU552" s="412"/>
      <c r="IRV552" s="412"/>
      <c r="IRW552" s="412"/>
      <c r="IRX552" s="412"/>
      <c r="IRY552" s="412"/>
      <c r="IRZ552" s="412"/>
      <c r="ISA552" s="412"/>
      <c r="ISB552" s="412"/>
      <c r="ISC552" s="412"/>
      <c r="ISD552" s="412"/>
      <c r="ISE552" s="412"/>
      <c r="ISF552" s="412"/>
      <c r="ISG552" s="412"/>
      <c r="ISH552" s="412"/>
      <c r="ISI552" s="412"/>
      <c r="ISJ552" s="412"/>
      <c r="ISK552" s="412"/>
      <c r="ISL552" s="412"/>
      <c r="ISM552" s="412"/>
      <c r="ISN552" s="412"/>
      <c r="ISO552" s="412"/>
      <c r="ISP552" s="412"/>
      <c r="ISQ552" s="412"/>
      <c r="ISR552" s="412"/>
      <c r="ISS552" s="412"/>
      <c r="IST552" s="412"/>
      <c r="ISU552" s="412"/>
      <c r="ISV552" s="412"/>
      <c r="ISW552" s="412"/>
      <c r="ISX552" s="412"/>
      <c r="ISY552" s="412"/>
      <c r="ISZ552" s="412"/>
      <c r="ITA552" s="412"/>
      <c r="ITB552" s="412"/>
      <c r="ITC552" s="412"/>
      <c r="ITD552" s="412"/>
      <c r="ITE552" s="412"/>
      <c r="ITF552" s="413"/>
      <c r="ITG552" s="413"/>
      <c r="ITH552" s="413"/>
      <c r="ITI552" s="413"/>
      <c r="ITJ552" s="413"/>
      <c r="ITK552" s="413"/>
      <c r="ITL552" s="413"/>
      <c r="ITM552" s="413"/>
      <c r="ITN552" s="413"/>
      <c r="ITO552" s="413"/>
      <c r="ITP552" s="413"/>
      <c r="ITQ552" s="413"/>
      <c r="ITR552" s="413"/>
      <c r="ITS552" s="413"/>
      <c r="ITT552" s="413"/>
      <c r="ITU552" s="413"/>
      <c r="ITV552" s="413"/>
      <c r="ITW552" s="413"/>
      <c r="ITX552" s="413"/>
      <c r="ITY552" s="413"/>
      <c r="ITZ552" s="413"/>
      <c r="IUA552" s="413"/>
      <c r="IUB552" s="413"/>
      <c r="IUC552" s="413"/>
      <c r="IUD552" s="414"/>
      <c r="IUE552" s="414"/>
      <c r="IUF552" s="414"/>
      <c r="IUG552" s="414"/>
      <c r="IUH552" s="414"/>
      <c r="IUI552" s="413"/>
      <c r="IUJ552" s="413"/>
      <c r="IUK552" s="414"/>
      <c r="IUL552" s="414"/>
      <c r="IUM552" s="413"/>
      <c r="IUN552" s="413"/>
      <c r="IUO552" s="414"/>
      <c r="IUP552" s="414"/>
      <c r="IUQ552" s="413"/>
      <c r="IUR552" s="413"/>
      <c r="IUS552" s="413"/>
      <c r="IUT552" s="413"/>
      <c r="IUU552" s="413"/>
      <c r="IUV552" s="413"/>
      <c r="IUW552" s="413"/>
      <c r="IUX552" s="414"/>
      <c r="IUY552" s="414"/>
      <c r="IUZ552" s="413"/>
      <c r="IVA552" s="413"/>
      <c r="IVB552" s="414"/>
      <c r="IVC552" s="414"/>
      <c r="IVD552" s="413"/>
      <c r="IVE552" s="413"/>
      <c r="IVF552" s="413"/>
      <c r="IVG552" s="413"/>
      <c r="IVH552" s="413"/>
      <c r="IVI552" s="407"/>
      <c r="IVJ552" s="439"/>
      <c r="IVK552" s="413"/>
      <c r="IVL552" s="413"/>
      <c r="IVM552" s="413"/>
      <c r="IVN552" s="413"/>
      <c r="IVO552" s="413"/>
      <c r="IVP552" s="413"/>
      <c r="IVQ552" s="413"/>
      <c r="IVR552" s="412"/>
      <c r="IVS552" s="412"/>
      <c r="IVT552" s="412"/>
      <c r="IVU552" s="412"/>
      <c r="IVV552" s="412"/>
      <c r="IVW552" s="412"/>
      <c r="IVX552" s="412"/>
      <c r="IVY552" s="412"/>
      <c r="IVZ552" s="412"/>
      <c r="IWA552" s="412"/>
      <c r="IWB552" s="412"/>
      <c r="IWC552" s="412"/>
      <c r="IWD552" s="412"/>
      <c r="IWE552" s="412"/>
      <c r="IWF552" s="412"/>
      <c r="IWG552" s="412"/>
      <c r="IWH552" s="412"/>
      <c r="IWI552" s="412"/>
      <c r="IWJ552" s="412"/>
      <c r="IWK552" s="412"/>
      <c r="IWL552" s="412"/>
      <c r="IWM552" s="412"/>
      <c r="IWN552" s="412"/>
      <c r="IWO552" s="412"/>
      <c r="IWP552" s="412"/>
      <c r="IWQ552" s="412"/>
      <c r="IWR552" s="412"/>
      <c r="IWS552" s="412"/>
      <c r="IWT552" s="412"/>
      <c r="IWU552" s="412"/>
      <c r="IWV552" s="412"/>
      <c r="IWW552" s="412"/>
      <c r="IWX552" s="412"/>
      <c r="IWY552" s="412"/>
      <c r="IWZ552" s="412"/>
      <c r="IXA552" s="412"/>
      <c r="IXB552" s="412"/>
      <c r="IXC552" s="412"/>
      <c r="IXD552" s="412"/>
      <c r="IXE552" s="412"/>
      <c r="IXF552" s="412"/>
      <c r="IXG552" s="412"/>
      <c r="IXH552" s="412"/>
      <c r="IXI552" s="412"/>
      <c r="IXJ552" s="413"/>
      <c r="IXK552" s="413"/>
      <c r="IXL552" s="413"/>
      <c r="IXM552" s="413"/>
      <c r="IXN552" s="413"/>
      <c r="IXO552" s="413"/>
      <c r="IXP552" s="413"/>
      <c r="IXQ552" s="413"/>
      <c r="IXR552" s="413"/>
      <c r="IXS552" s="413"/>
      <c r="IXT552" s="413"/>
      <c r="IXU552" s="413"/>
      <c r="IXV552" s="413"/>
      <c r="IXW552" s="413"/>
      <c r="IXX552" s="413"/>
      <c r="IXY552" s="413"/>
      <c r="IXZ552" s="413"/>
      <c r="IYA552" s="413"/>
      <c r="IYB552" s="413"/>
      <c r="IYC552" s="413"/>
      <c r="IYD552" s="413"/>
      <c r="IYE552" s="413"/>
      <c r="IYF552" s="413"/>
      <c r="IYG552" s="413"/>
      <c r="IYH552" s="414"/>
      <c r="IYI552" s="414"/>
      <c r="IYJ552" s="414"/>
      <c r="IYK552" s="414"/>
      <c r="IYL552" s="414"/>
      <c r="IYM552" s="413"/>
      <c r="IYN552" s="413"/>
      <c r="IYO552" s="414"/>
      <c r="IYP552" s="414"/>
      <c r="IYQ552" s="413"/>
      <c r="IYR552" s="413"/>
      <c r="IYS552" s="414"/>
      <c r="IYT552" s="414"/>
      <c r="IYU552" s="413"/>
      <c r="IYV552" s="413"/>
      <c r="IYW552" s="413"/>
      <c r="IYX552" s="413"/>
      <c r="IYY552" s="413"/>
      <c r="IYZ552" s="413"/>
      <c r="IZA552" s="413"/>
      <c r="IZB552" s="414"/>
      <c r="IZC552" s="414"/>
      <c r="IZD552" s="413"/>
      <c r="IZE552" s="413"/>
      <c r="IZF552" s="414"/>
      <c r="IZG552" s="414"/>
      <c r="IZH552" s="413"/>
      <c r="IZI552" s="413"/>
      <c r="IZJ552" s="413"/>
      <c r="IZK552" s="413"/>
      <c r="IZL552" s="413"/>
      <c r="IZM552" s="407"/>
      <c r="IZN552" s="439"/>
      <c r="IZO552" s="413"/>
      <c r="IZP552" s="413"/>
      <c r="IZQ552" s="413"/>
      <c r="IZR552" s="413"/>
      <c r="IZS552" s="413"/>
      <c r="IZT552" s="413"/>
      <c r="IZU552" s="413"/>
      <c r="IZV552" s="412"/>
      <c r="IZW552" s="412"/>
      <c r="IZX552" s="412"/>
      <c r="IZY552" s="412"/>
      <c r="IZZ552" s="412"/>
      <c r="JAA552" s="412"/>
      <c r="JAB552" s="412"/>
      <c r="JAC552" s="412"/>
      <c r="JAD552" s="412"/>
      <c r="JAE552" s="412"/>
      <c r="JAF552" s="412"/>
      <c r="JAG552" s="412"/>
      <c r="JAH552" s="412"/>
      <c r="JAI552" s="412"/>
      <c r="JAJ552" s="412"/>
      <c r="JAK552" s="412"/>
      <c r="JAL552" s="412"/>
      <c r="JAM552" s="412"/>
      <c r="JAN552" s="412"/>
      <c r="JAO552" s="412"/>
      <c r="JAP552" s="412"/>
      <c r="JAQ552" s="412"/>
      <c r="JAR552" s="412"/>
      <c r="JAS552" s="412"/>
      <c r="JAT552" s="412"/>
      <c r="JAU552" s="412"/>
      <c r="JAV552" s="412"/>
      <c r="JAW552" s="412"/>
      <c r="JAX552" s="412"/>
      <c r="JAY552" s="412"/>
      <c r="JAZ552" s="412"/>
      <c r="JBA552" s="412"/>
      <c r="JBB552" s="412"/>
      <c r="JBC552" s="412"/>
      <c r="JBD552" s="412"/>
      <c r="JBE552" s="412"/>
      <c r="JBF552" s="412"/>
      <c r="JBG552" s="412"/>
      <c r="JBH552" s="412"/>
      <c r="JBI552" s="412"/>
      <c r="JBJ552" s="412"/>
      <c r="JBK552" s="412"/>
      <c r="JBL552" s="412"/>
      <c r="JBM552" s="412"/>
      <c r="JBN552" s="413"/>
      <c r="JBO552" s="413"/>
      <c r="JBP552" s="413"/>
      <c r="JBQ552" s="413"/>
      <c r="JBR552" s="413"/>
      <c r="JBS552" s="413"/>
      <c r="JBT552" s="413"/>
      <c r="JBU552" s="413"/>
      <c r="JBV552" s="413"/>
      <c r="JBW552" s="413"/>
      <c r="JBX552" s="413"/>
      <c r="JBY552" s="413"/>
      <c r="JBZ552" s="413"/>
      <c r="JCA552" s="413"/>
      <c r="JCB552" s="413"/>
      <c r="JCC552" s="413"/>
      <c r="JCD552" s="413"/>
      <c r="JCE552" s="413"/>
      <c r="JCF552" s="413"/>
      <c r="JCG552" s="413"/>
      <c r="JCH552" s="413"/>
      <c r="JCI552" s="413"/>
      <c r="JCJ552" s="413"/>
      <c r="JCK552" s="413"/>
      <c r="JCL552" s="414"/>
      <c r="JCM552" s="414"/>
      <c r="JCN552" s="414"/>
      <c r="JCO552" s="414"/>
      <c r="JCP552" s="414"/>
      <c r="JCQ552" s="413"/>
      <c r="JCR552" s="413"/>
      <c r="JCS552" s="414"/>
      <c r="JCT552" s="414"/>
      <c r="JCU552" s="413"/>
      <c r="JCV552" s="413"/>
      <c r="JCW552" s="414"/>
      <c r="JCX552" s="414"/>
      <c r="JCY552" s="413"/>
      <c r="JCZ552" s="413"/>
      <c r="JDA552" s="413"/>
      <c r="JDB552" s="413"/>
      <c r="JDC552" s="413"/>
      <c r="JDD552" s="413"/>
      <c r="JDE552" s="413"/>
      <c r="JDF552" s="414"/>
      <c r="JDG552" s="414"/>
      <c r="JDH552" s="413"/>
      <c r="JDI552" s="413"/>
      <c r="JDJ552" s="414"/>
      <c r="JDK552" s="414"/>
      <c r="JDL552" s="413"/>
      <c r="JDM552" s="413"/>
      <c r="JDN552" s="413"/>
      <c r="JDO552" s="413"/>
      <c r="JDP552" s="413"/>
      <c r="JDQ552" s="407"/>
      <c r="JDR552" s="439"/>
      <c r="JDS552" s="413"/>
      <c r="JDT552" s="413"/>
      <c r="JDU552" s="413"/>
      <c r="JDV552" s="413"/>
      <c r="JDW552" s="413"/>
      <c r="JDX552" s="413"/>
      <c r="JDY552" s="413"/>
      <c r="JDZ552" s="412"/>
      <c r="JEA552" s="412"/>
      <c r="JEB552" s="412"/>
      <c r="JEC552" s="412"/>
      <c r="JED552" s="412"/>
      <c r="JEE552" s="412"/>
      <c r="JEF552" s="412"/>
      <c r="JEG552" s="412"/>
      <c r="JEH552" s="412"/>
      <c r="JEI552" s="412"/>
      <c r="JEJ552" s="412"/>
      <c r="JEK552" s="412"/>
      <c r="JEL552" s="412"/>
      <c r="JEM552" s="412"/>
      <c r="JEN552" s="412"/>
      <c r="JEO552" s="412"/>
      <c r="JEP552" s="412"/>
      <c r="JEQ552" s="412"/>
      <c r="JER552" s="412"/>
      <c r="JES552" s="412"/>
      <c r="JET552" s="412"/>
      <c r="JEU552" s="412"/>
      <c r="JEV552" s="412"/>
      <c r="JEW552" s="412"/>
      <c r="JEX552" s="412"/>
      <c r="JEY552" s="412"/>
      <c r="JEZ552" s="412"/>
      <c r="JFA552" s="412"/>
      <c r="JFB552" s="412"/>
      <c r="JFC552" s="412"/>
      <c r="JFD552" s="412"/>
      <c r="JFE552" s="412"/>
      <c r="JFF552" s="412"/>
      <c r="JFG552" s="412"/>
      <c r="JFH552" s="412"/>
      <c r="JFI552" s="412"/>
      <c r="JFJ552" s="412"/>
      <c r="JFK552" s="412"/>
      <c r="JFL552" s="412"/>
      <c r="JFM552" s="412"/>
      <c r="JFN552" s="412"/>
      <c r="JFO552" s="412"/>
      <c r="JFP552" s="412"/>
      <c r="JFQ552" s="412"/>
      <c r="JFR552" s="413"/>
      <c r="JFS552" s="413"/>
      <c r="JFT552" s="413"/>
      <c r="JFU552" s="413"/>
      <c r="JFV552" s="413"/>
      <c r="JFW552" s="413"/>
      <c r="JFX552" s="413"/>
      <c r="JFY552" s="413"/>
      <c r="JFZ552" s="413"/>
      <c r="JGA552" s="413"/>
      <c r="JGB552" s="413"/>
      <c r="JGC552" s="413"/>
      <c r="JGD552" s="413"/>
      <c r="JGE552" s="413"/>
      <c r="JGF552" s="413"/>
      <c r="JGG552" s="413"/>
      <c r="JGH552" s="413"/>
      <c r="JGI552" s="413"/>
      <c r="JGJ552" s="413"/>
      <c r="JGK552" s="413"/>
      <c r="JGL552" s="413"/>
      <c r="JGM552" s="413"/>
      <c r="JGN552" s="413"/>
      <c r="JGO552" s="413"/>
      <c r="JGP552" s="414"/>
      <c r="JGQ552" s="414"/>
      <c r="JGR552" s="414"/>
      <c r="JGS552" s="414"/>
      <c r="JGT552" s="414"/>
      <c r="JGU552" s="413"/>
      <c r="JGV552" s="413"/>
      <c r="JGW552" s="414"/>
      <c r="JGX552" s="414"/>
      <c r="JGY552" s="413"/>
      <c r="JGZ552" s="413"/>
      <c r="JHA552" s="414"/>
      <c r="JHB552" s="414"/>
      <c r="JHC552" s="413"/>
      <c r="JHD552" s="413"/>
      <c r="JHE552" s="413"/>
      <c r="JHF552" s="413"/>
      <c r="JHG552" s="413"/>
      <c r="JHH552" s="413"/>
      <c r="JHI552" s="413"/>
      <c r="JHJ552" s="414"/>
      <c r="JHK552" s="414"/>
      <c r="JHL552" s="413"/>
      <c r="JHM552" s="413"/>
      <c r="JHN552" s="414"/>
      <c r="JHO552" s="414"/>
      <c r="JHP552" s="413"/>
      <c r="JHQ552" s="413"/>
      <c r="JHR552" s="413"/>
      <c r="JHS552" s="413"/>
      <c r="JHT552" s="413"/>
      <c r="JHU552" s="407"/>
      <c r="JHV552" s="439"/>
      <c r="JHW552" s="413"/>
      <c r="JHX552" s="413"/>
      <c r="JHY552" s="413"/>
      <c r="JHZ552" s="413"/>
      <c r="JIA552" s="413"/>
      <c r="JIB552" s="413"/>
      <c r="JIC552" s="413"/>
      <c r="JID552" s="412"/>
      <c r="JIE552" s="412"/>
      <c r="JIF552" s="412"/>
      <c r="JIG552" s="412"/>
      <c r="JIH552" s="412"/>
      <c r="JII552" s="412"/>
      <c r="JIJ552" s="412"/>
      <c r="JIK552" s="412"/>
      <c r="JIL552" s="412"/>
      <c r="JIM552" s="412"/>
      <c r="JIN552" s="412"/>
      <c r="JIO552" s="412"/>
      <c r="JIP552" s="412"/>
      <c r="JIQ552" s="412"/>
      <c r="JIR552" s="412"/>
      <c r="JIS552" s="412"/>
      <c r="JIT552" s="412"/>
      <c r="JIU552" s="412"/>
      <c r="JIV552" s="412"/>
      <c r="JIW552" s="412"/>
      <c r="JIX552" s="412"/>
      <c r="JIY552" s="412"/>
      <c r="JIZ552" s="412"/>
      <c r="JJA552" s="412"/>
      <c r="JJB552" s="412"/>
      <c r="JJC552" s="412"/>
      <c r="JJD552" s="412"/>
      <c r="JJE552" s="412"/>
      <c r="JJF552" s="412"/>
      <c r="JJG552" s="412"/>
      <c r="JJH552" s="412"/>
      <c r="JJI552" s="412"/>
      <c r="JJJ552" s="412"/>
      <c r="JJK552" s="412"/>
      <c r="JJL552" s="412"/>
      <c r="JJM552" s="412"/>
      <c r="JJN552" s="412"/>
      <c r="JJO552" s="412"/>
      <c r="JJP552" s="412"/>
      <c r="JJQ552" s="412"/>
      <c r="JJR552" s="412"/>
      <c r="JJS552" s="412"/>
      <c r="JJT552" s="412"/>
      <c r="JJU552" s="412"/>
      <c r="JJV552" s="413"/>
      <c r="JJW552" s="413"/>
      <c r="JJX552" s="413"/>
      <c r="JJY552" s="413"/>
      <c r="JJZ552" s="413"/>
      <c r="JKA552" s="413"/>
      <c r="JKB552" s="413"/>
      <c r="JKC552" s="413"/>
      <c r="JKD552" s="413"/>
      <c r="JKE552" s="413"/>
      <c r="JKF552" s="413"/>
      <c r="JKG552" s="413"/>
      <c r="JKH552" s="413"/>
      <c r="JKI552" s="413"/>
      <c r="JKJ552" s="413"/>
      <c r="JKK552" s="413"/>
      <c r="JKL552" s="413"/>
      <c r="JKM552" s="413"/>
      <c r="JKN552" s="413"/>
      <c r="JKO552" s="413"/>
      <c r="JKP552" s="413"/>
      <c r="JKQ552" s="413"/>
      <c r="JKR552" s="413"/>
      <c r="JKS552" s="413"/>
      <c r="JKT552" s="414"/>
      <c r="JKU552" s="414"/>
      <c r="JKV552" s="414"/>
      <c r="JKW552" s="414"/>
      <c r="JKX552" s="414"/>
      <c r="JKY552" s="413"/>
      <c r="JKZ552" s="413"/>
      <c r="JLA552" s="414"/>
      <c r="JLB552" s="414"/>
      <c r="JLC552" s="413"/>
      <c r="JLD552" s="413"/>
      <c r="JLE552" s="414"/>
      <c r="JLF552" s="414"/>
      <c r="JLG552" s="413"/>
      <c r="JLH552" s="413"/>
      <c r="JLI552" s="413"/>
      <c r="JLJ552" s="413"/>
      <c r="JLK552" s="413"/>
      <c r="JLL552" s="413"/>
      <c r="JLM552" s="413"/>
      <c r="JLN552" s="414"/>
      <c r="JLO552" s="414"/>
      <c r="JLP552" s="413"/>
      <c r="JLQ552" s="413"/>
      <c r="JLR552" s="414"/>
      <c r="JLS552" s="414"/>
      <c r="JLT552" s="413"/>
      <c r="JLU552" s="413"/>
      <c r="JLV552" s="413"/>
      <c r="JLW552" s="413"/>
      <c r="JLX552" s="413"/>
      <c r="JLY552" s="407"/>
      <c r="JLZ552" s="439"/>
      <c r="JMA552" s="413"/>
      <c r="JMB552" s="413"/>
      <c r="JMC552" s="413"/>
      <c r="JMD552" s="413"/>
      <c r="JME552" s="413"/>
      <c r="JMF552" s="413"/>
      <c r="JMG552" s="413"/>
      <c r="JMH552" s="412"/>
      <c r="JMI552" s="412"/>
      <c r="JMJ552" s="412"/>
      <c r="JMK552" s="412"/>
      <c r="JML552" s="412"/>
      <c r="JMM552" s="412"/>
      <c r="JMN552" s="412"/>
      <c r="JMO552" s="412"/>
      <c r="JMP552" s="412"/>
      <c r="JMQ552" s="412"/>
      <c r="JMR552" s="412"/>
      <c r="JMS552" s="412"/>
      <c r="JMT552" s="412"/>
      <c r="JMU552" s="412"/>
      <c r="JMV552" s="412"/>
      <c r="JMW552" s="412"/>
      <c r="JMX552" s="412"/>
      <c r="JMY552" s="412"/>
      <c r="JMZ552" s="412"/>
      <c r="JNA552" s="412"/>
      <c r="JNB552" s="412"/>
      <c r="JNC552" s="412"/>
      <c r="JND552" s="412"/>
      <c r="JNE552" s="412"/>
      <c r="JNF552" s="412"/>
      <c r="JNG552" s="412"/>
      <c r="JNH552" s="412"/>
      <c r="JNI552" s="412"/>
      <c r="JNJ552" s="412"/>
      <c r="JNK552" s="412"/>
      <c r="JNL552" s="412"/>
      <c r="JNM552" s="412"/>
      <c r="JNN552" s="412"/>
      <c r="JNO552" s="412"/>
      <c r="JNP552" s="412"/>
      <c r="JNQ552" s="412"/>
      <c r="JNR552" s="412"/>
      <c r="JNS552" s="412"/>
      <c r="JNT552" s="412"/>
      <c r="JNU552" s="412"/>
      <c r="JNV552" s="412"/>
      <c r="JNW552" s="412"/>
      <c r="JNX552" s="412"/>
      <c r="JNY552" s="412"/>
      <c r="JNZ552" s="413"/>
      <c r="JOA552" s="413"/>
      <c r="JOB552" s="413"/>
      <c r="JOC552" s="413"/>
      <c r="JOD552" s="413"/>
      <c r="JOE552" s="413"/>
      <c r="JOF552" s="413"/>
      <c r="JOG552" s="413"/>
      <c r="JOH552" s="413"/>
      <c r="JOI552" s="413"/>
      <c r="JOJ552" s="413"/>
      <c r="JOK552" s="413"/>
      <c r="JOL552" s="413"/>
      <c r="JOM552" s="413"/>
      <c r="JON552" s="413"/>
      <c r="JOO552" s="413"/>
      <c r="JOP552" s="413"/>
      <c r="JOQ552" s="413"/>
      <c r="JOR552" s="413"/>
      <c r="JOS552" s="413"/>
      <c r="JOT552" s="413"/>
      <c r="JOU552" s="413"/>
      <c r="JOV552" s="413"/>
      <c r="JOW552" s="413"/>
      <c r="JOX552" s="414"/>
      <c r="JOY552" s="414"/>
      <c r="JOZ552" s="414"/>
      <c r="JPA552" s="414"/>
      <c r="JPB552" s="414"/>
      <c r="JPC552" s="413"/>
      <c r="JPD552" s="413"/>
      <c r="JPE552" s="414"/>
      <c r="JPF552" s="414"/>
      <c r="JPG552" s="413"/>
      <c r="JPH552" s="413"/>
      <c r="JPI552" s="414"/>
      <c r="JPJ552" s="414"/>
      <c r="JPK552" s="413"/>
      <c r="JPL552" s="413"/>
      <c r="JPM552" s="413"/>
      <c r="JPN552" s="413"/>
      <c r="JPO552" s="413"/>
      <c r="JPP552" s="413"/>
      <c r="JPQ552" s="413"/>
      <c r="JPR552" s="414"/>
      <c r="JPS552" s="414"/>
      <c r="JPT552" s="413"/>
      <c r="JPU552" s="413"/>
      <c r="JPV552" s="414"/>
      <c r="JPW552" s="414"/>
      <c r="JPX552" s="413"/>
      <c r="JPY552" s="413"/>
      <c r="JPZ552" s="413"/>
      <c r="JQA552" s="413"/>
      <c r="JQB552" s="413"/>
      <c r="JQC552" s="407"/>
      <c r="JQD552" s="439"/>
      <c r="JQE552" s="413"/>
      <c r="JQF552" s="413"/>
      <c r="JQG552" s="413"/>
      <c r="JQH552" s="413"/>
      <c r="JQI552" s="413"/>
      <c r="JQJ552" s="413"/>
      <c r="JQK552" s="413"/>
      <c r="JQL552" s="412"/>
      <c r="JQM552" s="412"/>
      <c r="JQN552" s="412"/>
      <c r="JQO552" s="412"/>
      <c r="JQP552" s="412"/>
      <c r="JQQ552" s="412"/>
      <c r="JQR552" s="412"/>
      <c r="JQS552" s="412"/>
      <c r="JQT552" s="412"/>
      <c r="JQU552" s="412"/>
      <c r="JQV552" s="412"/>
      <c r="JQW552" s="412"/>
      <c r="JQX552" s="412"/>
      <c r="JQY552" s="412"/>
      <c r="JQZ552" s="412"/>
      <c r="JRA552" s="412"/>
      <c r="JRB552" s="412"/>
      <c r="JRC552" s="412"/>
      <c r="JRD552" s="412"/>
      <c r="JRE552" s="412"/>
      <c r="JRF552" s="412"/>
      <c r="JRG552" s="412"/>
      <c r="JRH552" s="412"/>
      <c r="JRI552" s="412"/>
      <c r="JRJ552" s="412"/>
      <c r="JRK552" s="412"/>
      <c r="JRL552" s="412"/>
      <c r="JRM552" s="412"/>
      <c r="JRN552" s="412"/>
      <c r="JRO552" s="412"/>
      <c r="JRP552" s="412"/>
      <c r="JRQ552" s="412"/>
      <c r="JRR552" s="412"/>
      <c r="JRS552" s="412"/>
      <c r="JRT552" s="412"/>
      <c r="JRU552" s="412"/>
      <c r="JRV552" s="412"/>
      <c r="JRW552" s="412"/>
      <c r="JRX552" s="412"/>
      <c r="JRY552" s="412"/>
      <c r="JRZ552" s="412"/>
      <c r="JSA552" s="412"/>
      <c r="JSB552" s="412"/>
      <c r="JSC552" s="412"/>
      <c r="JSD552" s="413"/>
      <c r="JSE552" s="413"/>
      <c r="JSF552" s="413"/>
      <c r="JSG552" s="413"/>
      <c r="JSH552" s="413"/>
      <c r="JSI552" s="413"/>
      <c r="JSJ552" s="413"/>
      <c r="JSK552" s="413"/>
      <c r="JSL552" s="413"/>
      <c r="JSM552" s="413"/>
      <c r="JSN552" s="413"/>
      <c r="JSO552" s="413"/>
      <c r="JSP552" s="413"/>
      <c r="JSQ552" s="413"/>
      <c r="JSR552" s="413"/>
      <c r="JSS552" s="413"/>
      <c r="JST552" s="413"/>
      <c r="JSU552" s="413"/>
      <c r="JSV552" s="413"/>
      <c r="JSW552" s="413"/>
      <c r="JSX552" s="413"/>
      <c r="JSY552" s="413"/>
      <c r="JSZ552" s="413"/>
      <c r="JTA552" s="413"/>
      <c r="JTB552" s="414"/>
      <c r="JTC552" s="414"/>
      <c r="JTD552" s="414"/>
      <c r="JTE552" s="414"/>
      <c r="JTF552" s="414"/>
      <c r="JTG552" s="413"/>
      <c r="JTH552" s="413"/>
      <c r="JTI552" s="414"/>
      <c r="JTJ552" s="414"/>
      <c r="JTK552" s="413"/>
      <c r="JTL552" s="413"/>
      <c r="JTM552" s="414"/>
      <c r="JTN552" s="414"/>
      <c r="JTO552" s="413"/>
      <c r="JTP552" s="413"/>
      <c r="JTQ552" s="413"/>
      <c r="JTR552" s="413"/>
      <c r="JTS552" s="413"/>
      <c r="JTT552" s="413"/>
      <c r="JTU552" s="413"/>
      <c r="JTV552" s="414"/>
      <c r="JTW552" s="414"/>
      <c r="JTX552" s="413"/>
      <c r="JTY552" s="413"/>
      <c r="JTZ552" s="414"/>
      <c r="JUA552" s="414"/>
      <c r="JUB552" s="413"/>
      <c r="JUC552" s="413"/>
      <c r="JUD552" s="413"/>
      <c r="JUE552" s="413"/>
      <c r="JUF552" s="413"/>
      <c r="JUG552" s="407"/>
      <c r="JUH552" s="439"/>
      <c r="JUI552" s="413"/>
      <c r="JUJ552" s="413"/>
      <c r="JUK552" s="413"/>
      <c r="JUL552" s="413"/>
      <c r="JUM552" s="413"/>
      <c r="JUN552" s="413"/>
      <c r="JUO552" s="413"/>
      <c r="JUP552" s="412"/>
      <c r="JUQ552" s="412"/>
      <c r="JUR552" s="412"/>
      <c r="JUS552" s="412"/>
      <c r="JUT552" s="412"/>
      <c r="JUU552" s="412"/>
      <c r="JUV552" s="412"/>
      <c r="JUW552" s="412"/>
      <c r="JUX552" s="412"/>
      <c r="JUY552" s="412"/>
      <c r="JUZ552" s="412"/>
      <c r="JVA552" s="412"/>
      <c r="JVB552" s="412"/>
      <c r="JVC552" s="412"/>
      <c r="JVD552" s="412"/>
      <c r="JVE552" s="412"/>
      <c r="JVF552" s="412"/>
      <c r="JVG552" s="412"/>
      <c r="JVH552" s="412"/>
      <c r="JVI552" s="412"/>
      <c r="JVJ552" s="412"/>
      <c r="JVK552" s="412"/>
      <c r="JVL552" s="412"/>
      <c r="JVM552" s="412"/>
      <c r="JVN552" s="412"/>
      <c r="JVO552" s="412"/>
      <c r="JVP552" s="412"/>
      <c r="JVQ552" s="412"/>
      <c r="JVR552" s="412"/>
      <c r="JVS552" s="412"/>
      <c r="JVT552" s="412"/>
      <c r="JVU552" s="412"/>
      <c r="JVV552" s="412"/>
      <c r="JVW552" s="412"/>
      <c r="JVX552" s="412"/>
      <c r="JVY552" s="412"/>
      <c r="JVZ552" s="412"/>
      <c r="JWA552" s="412"/>
      <c r="JWB552" s="412"/>
      <c r="JWC552" s="412"/>
      <c r="JWD552" s="412"/>
      <c r="JWE552" s="412"/>
      <c r="JWF552" s="412"/>
      <c r="JWG552" s="412"/>
      <c r="JWH552" s="413"/>
      <c r="JWI552" s="413"/>
      <c r="JWJ552" s="413"/>
      <c r="JWK552" s="413"/>
      <c r="JWL552" s="413"/>
      <c r="JWM552" s="413"/>
      <c r="JWN552" s="413"/>
      <c r="JWO552" s="413"/>
      <c r="JWP552" s="413"/>
      <c r="JWQ552" s="413"/>
      <c r="JWR552" s="413"/>
      <c r="JWS552" s="413"/>
      <c r="JWT552" s="413"/>
      <c r="JWU552" s="413"/>
      <c r="JWV552" s="413"/>
      <c r="JWW552" s="413"/>
      <c r="JWX552" s="413"/>
      <c r="JWY552" s="413"/>
      <c r="JWZ552" s="413"/>
      <c r="JXA552" s="413"/>
      <c r="JXB552" s="413"/>
      <c r="JXC552" s="413"/>
      <c r="JXD552" s="413"/>
      <c r="JXE552" s="413"/>
      <c r="JXF552" s="414"/>
      <c r="JXG552" s="414"/>
      <c r="JXH552" s="414"/>
      <c r="JXI552" s="414"/>
      <c r="JXJ552" s="414"/>
      <c r="JXK552" s="413"/>
      <c r="JXL552" s="413"/>
      <c r="JXM552" s="414"/>
      <c r="JXN552" s="414"/>
      <c r="JXO552" s="413"/>
      <c r="JXP552" s="413"/>
      <c r="JXQ552" s="414"/>
      <c r="JXR552" s="414"/>
      <c r="JXS552" s="413"/>
      <c r="JXT552" s="413"/>
      <c r="JXU552" s="413"/>
      <c r="JXV552" s="413"/>
      <c r="JXW552" s="413"/>
      <c r="JXX552" s="413"/>
      <c r="JXY552" s="413"/>
      <c r="JXZ552" s="414"/>
      <c r="JYA552" s="414"/>
      <c r="JYB552" s="413"/>
      <c r="JYC552" s="413"/>
      <c r="JYD552" s="414"/>
      <c r="JYE552" s="414"/>
      <c r="JYF552" s="413"/>
      <c r="JYG552" s="413"/>
      <c r="JYH552" s="413"/>
      <c r="JYI552" s="413"/>
      <c r="JYJ552" s="413"/>
      <c r="JYK552" s="407"/>
      <c r="JYL552" s="439"/>
      <c r="JYM552" s="413"/>
      <c r="JYN552" s="413"/>
      <c r="JYO552" s="413"/>
      <c r="JYP552" s="413"/>
      <c r="JYQ552" s="413"/>
      <c r="JYR552" s="413"/>
      <c r="JYS552" s="413"/>
      <c r="JYT552" s="412"/>
      <c r="JYU552" s="412"/>
      <c r="JYV552" s="412"/>
      <c r="JYW552" s="412"/>
      <c r="JYX552" s="412"/>
      <c r="JYY552" s="412"/>
      <c r="JYZ552" s="412"/>
      <c r="JZA552" s="412"/>
      <c r="JZB552" s="412"/>
      <c r="JZC552" s="412"/>
      <c r="JZD552" s="412"/>
      <c r="JZE552" s="412"/>
      <c r="JZF552" s="412"/>
      <c r="JZG552" s="412"/>
      <c r="JZH552" s="412"/>
      <c r="JZI552" s="412"/>
      <c r="JZJ552" s="412"/>
      <c r="JZK552" s="412"/>
      <c r="JZL552" s="412"/>
      <c r="JZM552" s="412"/>
      <c r="JZN552" s="412"/>
      <c r="JZO552" s="412"/>
      <c r="JZP552" s="412"/>
      <c r="JZQ552" s="412"/>
      <c r="JZR552" s="412"/>
      <c r="JZS552" s="412"/>
      <c r="JZT552" s="412"/>
      <c r="JZU552" s="412"/>
      <c r="JZV552" s="412"/>
      <c r="JZW552" s="412"/>
      <c r="JZX552" s="412"/>
      <c r="JZY552" s="412"/>
      <c r="JZZ552" s="412"/>
      <c r="KAA552" s="412"/>
      <c r="KAB552" s="412"/>
      <c r="KAC552" s="412"/>
      <c r="KAD552" s="412"/>
      <c r="KAE552" s="412"/>
      <c r="KAF552" s="412"/>
      <c r="KAG552" s="412"/>
      <c r="KAH552" s="412"/>
      <c r="KAI552" s="412"/>
      <c r="KAJ552" s="412"/>
      <c r="KAK552" s="412"/>
      <c r="KAL552" s="413"/>
      <c r="KAM552" s="413"/>
      <c r="KAN552" s="413"/>
      <c r="KAO552" s="413"/>
      <c r="KAP552" s="413"/>
      <c r="KAQ552" s="413"/>
      <c r="KAR552" s="413"/>
      <c r="KAS552" s="413"/>
      <c r="KAT552" s="413"/>
      <c r="KAU552" s="413"/>
      <c r="KAV552" s="413"/>
      <c r="KAW552" s="413"/>
      <c r="KAX552" s="413"/>
      <c r="KAY552" s="413"/>
      <c r="KAZ552" s="413"/>
      <c r="KBA552" s="413"/>
      <c r="KBB552" s="413"/>
      <c r="KBC552" s="413"/>
      <c r="KBD552" s="413"/>
      <c r="KBE552" s="413"/>
      <c r="KBF552" s="413"/>
      <c r="KBG552" s="413"/>
      <c r="KBH552" s="413"/>
      <c r="KBI552" s="413"/>
      <c r="KBJ552" s="414"/>
      <c r="KBK552" s="414"/>
      <c r="KBL552" s="414"/>
      <c r="KBM552" s="414"/>
      <c r="KBN552" s="414"/>
      <c r="KBO552" s="413"/>
      <c r="KBP552" s="413"/>
      <c r="KBQ552" s="414"/>
      <c r="KBR552" s="414"/>
      <c r="KBS552" s="413"/>
      <c r="KBT552" s="413"/>
      <c r="KBU552" s="414"/>
      <c r="KBV552" s="414"/>
      <c r="KBW552" s="413"/>
      <c r="KBX552" s="413"/>
      <c r="KBY552" s="413"/>
      <c r="KBZ552" s="413"/>
      <c r="KCA552" s="413"/>
      <c r="KCB552" s="413"/>
      <c r="KCC552" s="413"/>
      <c r="KCD552" s="414"/>
      <c r="KCE552" s="414"/>
      <c r="KCF552" s="413"/>
      <c r="KCG552" s="413"/>
      <c r="KCH552" s="414"/>
      <c r="KCI552" s="414"/>
      <c r="KCJ552" s="413"/>
      <c r="KCK552" s="413"/>
      <c r="KCL552" s="413"/>
      <c r="KCM552" s="413"/>
      <c r="KCN552" s="413"/>
      <c r="KCO552" s="407"/>
      <c r="KCP552" s="439"/>
      <c r="KCQ552" s="413"/>
      <c r="KCR552" s="413"/>
      <c r="KCS552" s="413"/>
      <c r="KCT552" s="413"/>
      <c r="KCU552" s="413"/>
      <c r="KCV552" s="413"/>
      <c r="KCW552" s="413"/>
      <c r="KCX552" s="412"/>
      <c r="KCY552" s="412"/>
      <c r="KCZ552" s="412"/>
      <c r="KDA552" s="412"/>
      <c r="KDB552" s="412"/>
      <c r="KDC552" s="412"/>
      <c r="KDD552" s="412"/>
      <c r="KDE552" s="412"/>
      <c r="KDF552" s="412"/>
      <c r="KDG552" s="412"/>
      <c r="KDH552" s="412"/>
      <c r="KDI552" s="412"/>
      <c r="KDJ552" s="412"/>
      <c r="KDK552" s="412"/>
      <c r="KDL552" s="412"/>
      <c r="KDM552" s="412"/>
      <c r="KDN552" s="412"/>
      <c r="KDO552" s="412"/>
      <c r="KDP552" s="412"/>
      <c r="KDQ552" s="412"/>
      <c r="KDR552" s="412"/>
      <c r="KDS552" s="412"/>
      <c r="KDT552" s="412"/>
      <c r="KDU552" s="412"/>
      <c r="KDV552" s="412"/>
      <c r="KDW552" s="412"/>
      <c r="KDX552" s="412"/>
      <c r="KDY552" s="412"/>
      <c r="KDZ552" s="412"/>
      <c r="KEA552" s="412"/>
      <c r="KEB552" s="412"/>
      <c r="KEC552" s="412"/>
      <c r="KED552" s="412"/>
      <c r="KEE552" s="412"/>
      <c r="KEF552" s="412"/>
      <c r="KEG552" s="412"/>
      <c r="KEH552" s="412"/>
      <c r="KEI552" s="412"/>
      <c r="KEJ552" s="412"/>
      <c r="KEK552" s="412"/>
      <c r="KEL552" s="412"/>
      <c r="KEM552" s="412"/>
      <c r="KEN552" s="412"/>
      <c r="KEO552" s="412"/>
      <c r="KEP552" s="413"/>
      <c r="KEQ552" s="413"/>
      <c r="KER552" s="413"/>
      <c r="KES552" s="413"/>
      <c r="KET552" s="413"/>
      <c r="KEU552" s="413"/>
      <c r="KEV552" s="413"/>
      <c r="KEW552" s="413"/>
      <c r="KEX552" s="413"/>
      <c r="KEY552" s="413"/>
      <c r="KEZ552" s="413"/>
      <c r="KFA552" s="413"/>
      <c r="KFB552" s="413"/>
      <c r="KFC552" s="413"/>
      <c r="KFD552" s="413"/>
      <c r="KFE552" s="413"/>
      <c r="KFF552" s="413"/>
      <c r="KFG552" s="413"/>
      <c r="KFH552" s="413"/>
      <c r="KFI552" s="413"/>
      <c r="KFJ552" s="413"/>
      <c r="KFK552" s="413"/>
      <c r="KFL552" s="413"/>
      <c r="KFM552" s="413"/>
      <c r="KFN552" s="414"/>
      <c r="KFO552" s="414"/>
      <c r="KFP552" s="414"/>
      <c r="KFQ552" s="414"/>
      <c r="KFR552" s="414"/>
      <c r="KFS552" s="413"/>
      <c r="KFT552" s="413"/>
      <c r="KFU552" s="414"/>
      <c r="KFV552" s="414"/>
      <c r="KFW552" s="413"/>
      <c r="KFX552" s="413"/>
      <c r="KFY552" s="414"/>
      <c r="KFZ552" s="414"/>
      <c r="KGA552" s="413"/>
      <c r="KGB552" s="413"/>
      <c r="KGC552" s="413"/>
      <c r="KGD552" s="413"/>
      <c r="KGE552" s="413"/>
      <c r="KGF552" s="413"/>
      <c r="KGG552" s="413"/>
      <c r="KGH552" s="414"/>
      <c r="KGI552" s="414"/>
      <c r="KGJ552" s="413"/>
      <c r="KGK552" s="413"/>
      <c r="KGL552" s="414"/>
      <c r="KGM552" s="414"/>
      <c r="KGN552" s="413"/>
      <c r="KGO552" s="413"/>
      <c r="KGP552" s="413"/>
      <c r="KGQ552" s="413"/>
      <c r="KGR552" s="413"/>
      <c r="KGS552" s="407"/>
      <c r="KGT552" s="439"/>
      <c r="KGU552" s="413"/>
      <c r="KGV552" s="413"/>
      <c r="KGW552" s="413"/>
      <c r="KGX552" s="413"/>
      <c r="KGY552" s="413"/>
      <c r="KGZ552" s="413"/>
      <c r="KHA552" s="413"/>
      <c r="KHB552" s="412"/>
      <c r="KHC552" s="412"/>
      <c r="KHD552" s="412"/>
      <c r="KHE552" s="412"/>
      <c r="KHF552" s="412"/>
      <c r="KHG552" s="412"/>
      <c r="KHH552" s="412"/>
      <c r="KHI552" s="412"/>
      <c r="KHJ552" s="412"/>
      <c r="KHK552" s="412"/>
      <c r="KHL552" s="412"/>
      <c r="KHM552" s="412"/>
      <c r="KHN552" s="412"/>
      <c r="KHO552" s="412"/>
      <c r="KHP552" s="412"/>
      <c r="KHQ552" s="412"/>
      <c r="KHR552" s="412"/>
      <c r="KHS552" s="412"/>
      <c r="KHT552" s="412"/>
      <c r="KHU552" s="412"/>
      <c r="KHV552" s="412"/>
      <c r="KHW552" s="412"/>
      <c r="KHX552" s="412"/>
      <c r="KHY552" s="412"/>
      <c r="KHZ552" s="412"/>
      <c r="KIA552" s="412"/>
      <c r="KIB552" s="412"/>
      <c r="KIC552" s="412"/>
      <c r="KID552" s="412"/>
      <c r="KIE552" s="412"/>
      <c r="KIF552" s="412"/>
      <c r="KIG552" s="412"/>
      <c r="KIH552" s="412"/>
      <c r="KII552" s="412"/>
      <c r="KIJ552" s="412"/>
      <c r="KIK552" s="412"/>
      <c r="KIL552" s="412"/>
      <c r="KIM552" s="412"/>
      <c r="KIN552" s="412"/>
      <c r="KIO552" s="412"/>
      <c r="KIP552" s="412"/>
      <c r="KIQ552" s="412"/>
      <c r="KIR552" s="412"/>
      <c r="KIS552" s="412"/>
      <c r="KIT552" s="413"/>
      <c r="KIU552" s="413"/>
      <c r="KIV552" s="413"/>
      <c r="KIW552" s="413"/>
      <c r="KIX552" s="413"/>
      <c r="KIY552" s="413"/>
      <c r="KIZ552" s="413"/>
      <c r="KJA552" s="413"/>
      <c r="KJB552" s="413"/>
      <c r="KJC552" s="413"/>
      <c r="KJD552" s="413"/>
      <c r="KJE552" s="413"/>
      <c r="KJF552" s="413"/>
      <c r="KJG552" s="413"/>
      <c r="KJH552" s="413"/>
      <c r="KJI552" s="413"/>
      <c r="KJJ552" s="413"/>
      <c r="KJK552" s="413"/>
      <c r="KJL552" s="413"/>
      <c r="KJM552" s="413"/>
      <c r="KJN552" s="413"/>
      <c r="KJO552" s="413"/>
      <c r="KJP552" s="413"/>
      <c r="KJQ552" s="413"/>
      <c r="KJR552" s="414"/>
      <c r="KJS552" s="414"/>
      <c r="KJT552" s="414"/>
      <c r="KJU552" s="414"/>
      <c r="KJV552" s="414"/>
      <c r="KJW552" s="413"/>
      <c r="KJX552" s="413"/>
      <c r="KJY552" s="414"/>
      <c r="KJZ552" s="414"/>
      <c r="KKA552" s="413"/>
      <c r="KKB552" s="413"/>
      <c r="KKC552" s="414"/>
      <c r="KKD552" s="414"/>
      <c r="KKE552" s="413"/>
      <c r="KKF552" s="413"/>
      <c r="KKG552" s="413"/>
      <c r="KKH552" s="413"/>
      <c r="KKI552" s="413"/>
      <c r="KKJ552" s="413"/>
      <c r="KKK552" s="413"/>
      <c r="KKL552" s="414"/>
      <c r="KKM552" s="414"/>
      <c r="KKN552" s="413"/>
      <c r="KKO552" s="413"/>
      <c r="KKP552" s="414"/>
      <c r="KKQ552" s="414"/>
      <c r="KKR552" s="413"/>
      <c r="KKS552" s="413"/>
      <c r="KKT552" s="413"/>
      <c r="KKU552" s="413"/>
      <c r="KKV552" s="413"/>
      <c r="KKW552" s="407"/>
      <c r="KKX552" s="439"/>
      <c r="KKY552" s="413"/>
      <c r="KKZ552" s="413"/>
      <c r="KLA552" s="413"/>
      <c r="KLB552" s="413"/>
      <c r="KLC552" s="413"/>
      <c r="KLD552" s="413"/>
      <c r="KLE552" s="413"/>
      <c r="KLF552" s="412"/>
      <c r="KLG552" s="412"/>
      <c r="KLH552" s="412"/>
      <c r="KLI552" s="412"/>
      <c r="KLJ552" s="412"/>
      <c r="KLK552" s="412"/>
      <c r="KLL552" s="412"/>
      <c r="KLM552" s="412"/>
      <c r="KLN552" s="412"/>
      <c r="KLO552" s="412"/>
      <c r="KLP552" s="412"/>
      <c r="KLQ552" s="412"/>
      <c r="KLR552" s="412"/>
      <c r="KLS552" s="412"/>
      <c r="KLT552" s="412"/>
      <c r="KLU552" s="412"/>
      <c r="KLV552" s="412"/>
      <c r="KLW552" s="412"/>
      <c r="KLX552" s="412"/>
      <c r="KLY552" s="412"/>
      <c r="KLZ552" s="412"/>
      <c r="KMA552" s="412"/>
      <c r="KMB552" s="412"/>
      <c r="KMC552" s="412"/>
      <c r="KMD552" s="412"/>
      <c r="KME552" s="412"/>
      <c r="KMF552" s="412"/>
      <c r="KMG552" s="412"/>
      <c r="KMH552" s="412"/>
      <c r="KMI552" s="412"/>
      <c r="KMJ552" s="412"/>
      <c r="KMK552" s="412"/>
      <c r="KML552" s="412"/>
      <c r="KMM552" s="412"/>
      <c r="KMN552" s="412"/>
      <c r="KMO552" s="412"/>
      <c r="KMP552" s="412"/>
      <c r="KMQ552" s="412"/>
      <c r="KMR552" s="412"/>
      <c r="KMS552" s="412"/>
      <c r="KMT552" s="412"/>
      <c r="KMU552" s="412"/>
      <c r="KMV552" s="412"/>
      <c r="KMW552" s="412"/>
      <c r="KMX552" s="413"/>
      <c r="KMY552" s="413"/>
      <c r="KMZ552" s="413"/>
      <c r="KNA552" s="413"/>
      <c r="KNB552" s="413"/>
      <c r="KNC552" s="413"/>
      <c r="KND552" s="413"/>
      <c r="KNE552" s="413"/>
      <c r="KNF552" s="413"/>
      <c r="KNG552" s="413"/>
      <c r="KNH552" s="413"/>
      <c r="KNI552" s="413"/>
      <c r="KNJ552" s="413"/>
      <c r="KNK552" s="413"/>
      <c r="KNL552" s="413"/>
      <c r="KNM552" s="413"/>
      <c r="KNN552" s="413"/>
      <c r="KNO552" s="413"/>
      <c r="KNP552" s="413"/>
      <c r="KNQ552" s="413"/>
      <c r="KNR552" s="413"/>
      <c r="KNS552" s="413"/>
      <c r="KNT552" s="413"/>
      <c r="KNU552" s="413"/>
      <c r="KNV552" s="414"/>
      <c r="KNW552" s="414"/>
      <c r="KNX552" s="414"/>
      <c r="KNY552" s="414"/>
      <c r="KNZ552" s="414"/>
      <c r="KOA552" s="413"/>
      <c r="KOB552" s="413"/>
      <c r="KOC552" s="414"/>
      <c r="KOD552" s="414"/>
      <c r="KOE552" s="413"/>
      <c r="KOF552" s="413"/>
      <c r="KOG552" s="414"/>
      <c r="KOH552" s="414"/>
      <c r="KOI552" s="413"/>
      <c r="KOJ552" s="413"/>
      <c r="KOK552" s="413"/>
      <c r="KOL552" s="413"/>
      <c r="KOM552" s="413"/>
      <c r="KON552" s="413"/>
      <c r="KOO552" s="413"/>
      <c r="KOP552" s="414"/>
      <c r="KOQ552" s="414"/>
      <c r="KOR552" s="413"/>
      <c r="KOS552" s="413"/>
      <c r="KOT552" s="414"/>
      <c r="KOU552" s="414"/>
      <c r="KOV552" s="413"/>
      <c r="KOW552" s="413"/>
      <c r="KOX552" s="413"/>
      <c r="KOY552" s="413"/>
      <c r="KOZ552" s="413"/>
      <c r="KPA552" s="407"/>
      <c r="KPB552" s="439"/>
      <c r="KPC552" s="413"/>
      <c r="KPD552" s="413"/>
      <c r="KPE552" s="413"/>
      <c r="KPF552" s="413"/>
      <c r="KPG552" s="413"/>
      <c r="KPH552" s="413"/>
      <c r="KPI552" s="413"/>
      <c r="KPJ552" s="412"/>
      <c r="KPK552" s="412"/>
      <c r="KPL552" s="412"/>
      <c r="KPM552" s="412"/>
      <c r="KPN552" s="412"/>
      <c r="KPO552" s="412"/>
      <c r="KPP552" s="412"/>
      <c r="KPQ552" s="412"/>
      <c r="KPR552" s="412"/>
      <c r="KPS552" s="412"/>
      <c r="KPT552" s="412"/>
      <c r="KPU552" s="412"/>
      <c r="KPV552" s="412"/>
      <c r="KPW552" s="412"/>
      <c r="KPX552" s="412"/>
      <c r="KPY552" s="412"/>
      <c r="KPZ552" s="412"/>
      <c r="KQA552" s="412"/>
      <c r="KQB552" s="412"/>
      <c r="KQC552" s="412"/>
      <c r="KQD552" s="412"/>
      <c r="KQE552" s="412"/>
      <c r="KQF552" s="412"/>
      <c r="KQG552" s="412"/>
      <c r="KQH552" s="412"/>
      <c r="KQI552" s="412"/>
      <c r="KQJ552" s="412"/>
      <c r="KQK552" s="412"/>
      <c r="KQL552" s="412"/>
      <c r="KQM552" s="412"/>
      <c r="KQN552" s="412"/>
      <c r="KQO552" s="412"/>
      <c r="KQP552" s="412"/>
      <c r="KQQ552" s="412"/>
      <c r="KQR552" s="412"/>
      <c r="KQS552" s="412"/>
      <c r="KQT552" s="412"/>
      <c r="KQU552" s="412"/>
      <c r="KQV552" s="412"/>
      <c r="KQW552" s="412"/>
      <c r="KQX552" s="412"/>
      <c r="KQY552" s="412"/>
      <c r="KQZ552" s="412"/>
      <c r="KRA552" s="412"/>
      <c r="KRB552" s="413"/>
      <c r="KRC552" s="413"/>
      <c r="KRD552" s="413"/>
      <c r="KRE552" s="413"/>
      <c r="KRF552" s="413"/>
      <c r="KRG552" s="413"/>
      <c r="KRH552" s="413"/>
      <c r="KRI552" s="413"/>
      <c r="KRJ552" s="413"/>
      <c r="KRK552" s="413"/>
      <c r="KRL552" s="413"/>
      <c r="KRM552" s="413"/>
      <c r="KRN552" s="413"/>
      <c r="KRO552" s="413"/>
      <c r="KRP552" s="413"/>
      <c r="KRQ552" s="413"/>
      <c r="KRR552" s="413"/>
      <c r="KRS552" s="413"/>
      <c r="KRT552" s="413"/>
      <c r="KRU552" s="413"/>
      <c r="KRV552" s="413"/>
      <c r="KRW552" s="413"/>
      <c r="KRX552" s="413"/>
      <c r="KRY552" s="413"/>
      <c r="KRZ552" s="414"/>
      <c r="KSA552" s="414"/>
      <c r="KSB552" s="414"/>
      <c r="KSC552" s="414"/>
      <c r="KSD552" s="414"/>
      <c r="KSE552" s="413"/>
      <c r="KSF552" s="413"/>
      <c r="KSG552" s="414"/>
      <c r="KSH552" s="414"/>
      <c r="KSI552" s="413"/>
      <c r="KSJ552" s="413"/>
      <c r="KSK552" s="414"/>
      <c r="KSL552" s="414"/>
      <c r="KSM552" s="413"/>
      <c r="KSN552" s="413"/>
      <c r="KSO552" s="413"/>
      <c r="KSP552" s="413"/>
      <c r="KSQ552" s="413"/>
      <c r="KSR552" s="413"/>
      <c r="KSS552" s="413"/>
      <c r="KST552" s="414"/>
      <c r="KSU552" s="414"/>
      <c r="KSV552" s="413"/>
      <c r="KSW552" s="413"/>
      <c r="KSX552" s="414"/>
      <c r="KSY552" s="414"/>
      <c r="KSZ552" s="413"/>
      <c r="KTA552" s="413"/>
      <c r="KTB552" s="413"/>
      <c r="KTC552" s="413"/>
      <c r="KTD552" s="413"/>
      <c r="KTE552" s="407"/>
      <c r="KTF552" s="439"/>
      <c r="KTG552" s="413"/>
      <c r="KTH552" s="413"/>
      <c r="KTI552" s="413"/>
      <c r="KTJ552" s="413"/>
      <c r="KTK552" s="413"/>
      <c r="KTL552" s="413"/>
      <c r="KTM552" s="413"/>
      <c r="KTN552" s="412"/>
      <c r="KTO552" s="412"/>
      <c r="KTP552" s="412"/>
      <c r="KTQ552" s="412"/>
      <c r="KTR552" s="412"/>
      <c r="KTS552" s="412"/>
      <c r="KTT552" s="412"/>
      <c r="KTU552" s="412"/>
      <c r="KTV552" s="412"/>
      <c r="KTW552" s="412"/>
      <c r="KTX552" s="412"/>
      <c r="KTY552" s="412"/>
      <c r="KTZ552" s="412"/>
      <c r="KUA552" s="412"/>
      <c r="KUB552" s="412"/>
      <c r="KUC552" s="412"/>
      <c r="KUD552" s="412"/>
      <c r="KUE552" s="412"/>
      <c r="KUF552" s="412"/>
      <c r="KUG552" s="412"/>
      <c r="KUH552" s="412"/>
      <c r="KUI552" s="412"/>
      <c r="KUJ552" s="412"/>
      <c r="KUK552" s="412"/>
      <c r="KUL552" s="412"/>
      <c r="KUM552" s="412"/>
      <c r="KUN552" s="412"/>
      <c r="KUO552" s="412"/>
      <c r="KUP552" s="412"/>
      <c r="KUQ552" s="412"/>
      <c r="KUR552" s="412"/>
      <c r="KUS552" s="412"/>
      <c r="KUT552" s="412"/>
      <c r="KUU552" s="412"/>
      <c r="KUV552" s="412"/>
      <c r="KUW552" s="412"/>
      <c r="KUX552" s="412"/>
      <c r="KUY552" s="412"/>
      <c r="KUZ552" s="412"/>
      <c r="KVA552" s="412"/>
      <c r="KVB552" s="412"/>
      <c r="KVC552" s="412"/>
      <c r="KVD552" s="412"/>
      <c r="KVE552" s="412"/>
      <c r="KVF552" s="413"/>
      <c r="KVG552" s="413"/>
      <c r="KVH552" s="413"/>
      <c r="KVI552" s="413"/>
      <c r="KVJ552" s="413"/>
      <c r="KVK552" s="413"/>
      <c r="KVL552" s="413"/>
      <c r="KVM552" s="413"/>
      <c r="KVN552" s="413"/>
      <c r="KVO552" s="413"/>
      <c r="KVP552" s="413"/>
      <c r="KVQ552" s="413"/>
      <c r="KVR552" s="413"/>
      <c r="KVS552" s="413"/>
      <c r="KVT552" s="413"/>
      <c r="KVU552" s="413"/>
      <c r="KVV552" s="413"/>
      <c r="KVW552" s="413"/>
      <c r="KVX552" s="413"/>
      <c r="KVY552" s="413"/>
      <c r="KVZ552" s="413"/>
      <c r="KWA552" s="413"/>
      <c r="KWB552" s="413"/>
      <c r="KWC552" s="413"/>
      <c r="KWD552" s="414"/>
      <c r="KWE552" s="414"/>
      <c r="KWF552" s="414"/>
      <c r="KWG552" s="414"/>
      <c r="KWH552" s="414"/>
      <c r="KWI552" s="413"/>
      <c r="KWJ552" s="413"/>
      <c r="KWK552" s="414"/>
      <c r="KWL552" s="414"/>
      <c r="KWM552" s="413"/>
      <c r="KWN552" s="413"/>
      <c r="KWO552" s="414"/>
      <c r="KWP552" s="414"/>
      <c r="KWQ552" s="413"/>
      <c r="KWR552" s="413"/>
      <c r="KWS552" s="413"/>
      <c r="KWT552" s="413"/>
      <c r="KWU552" s="413"/>
      <c r="KWV552" s="413"/>
      <c r="KWW552" s="413"/>
      <c r="KWX552" s="414"/>
      <c r="KWY552" s="414"/>
      <c r="KWZ552" s="413"/>
      <c r="KXA552" s="413"/>
      <c r="KXB552" s="414"/>
      <c r="KXC552" s="414"/>
      <c r="KXD552" s="413"/>
      <c r="KXE552" s="413"/>
      <c r="KXF552" s="413"/>
      <c r="KXG552" s="413"/>
      <c r="KXH552" s="413"/>
      <c r="KXI552" s="407"/>
      <c r="KXJ552" s="439"/>
      <c r="KXK552" s="413"/>
      <c r="KXL552" s="413"/>
      <c r="KXM552" s="413"/>
      <c r="KXN552" s="413"/>
      <c r="KXO552" s="413"/>
      <c r="KXP552" s="413"/>
      <c r="KXQ552" s="413"/>
      <c r="KXR552" s="412"/>
      <c r="KXS552" s="412"/>
      <c r="KXT552" s="412"/>
      <c r="KXU552" s="412"/>
      <c r="KXV552" s="412"/>
      <c r="KXW552" s="412"/>
      <c r="KXX552" s="412"/>
      <c r="KXY552" s="412"/>
      <c r="KXZ552" s="412"/>
      <c r="KYA552" s="412"/>
      <c r="KYB552" s="412"/>
      <c r="KYC552" s="412"/>
      <c r="KYD552" s="412"/>
      <c r="KYE552" s="412"/>
      <c r="KYF552" s="412"/>
      <c r="KYG552" s="412"/>
      <c r="KYH552" s="412"/>
      <c r="KYI552" s="412"/>
      <c r="KYJ552" s="412"/>
      <c r="KYK552" s="412"/>
      <c r="KYL552" s="412"/>
      <c r="KYM552" s="412"/>
      <c r="KYN552" s="412"/>
      <c r="KYO552" s="412"/>
      <c r="KYP552" s="412"/>
      <c r="KYQ552" s="412"/>
      <c r="KYR552" s="412"/>
      <c r="KYS552" s="412"/>
      <c r="KYT552" s="412"/>
      <c r="KYU552" s="412"/>
      <c r="KYV552" s="412"/>
      <c r="KYW552" s="412"/>
      <c r="KYX552" s="412"/>
      <c r="KYY552" s="412"/>
      <c r="KYZ552" s="412"/>
      <c r="KZA552" s="412"/>
      <c r="KZB552" s="412"/>
      <c r="KZC552" s="412"/>
      <c r="KZD552" s="412"/>
      <c r="KZE552" s="412"/>
      <c r="KZF552" s="412"/>
      <c r="KZG552" s="412"/>
      <c r="KZH552" s="412"/>
      <c r="KZI552" s="412"/>
      <c r="KZJ552" s="413"/>
      <c r="KZK552" s="413"/>
      <c r="KZL552" s="413"/>
      <c r="KZM552" s="413"/>
      <c r="KZN552" s="413"/>
      <c r="KZO552" s="413"/>
      <c r="KZP552" s="413"/>
      <c r="KZQ552" s="413"/>
      <c r="KZR552" s="413"/>
      <c r="KZS552" s="413"/>
      <c r="KZT552" s="413"/>
      <c r="KZU552" s="413"/>
      <c r="KZV552" s="413"/>
      <c r="KZW552" s="413"/>
      <c r="KZX552" s="413"/>
      <c r="KZY552" s="413"/>
      <c r="KZZ552" s="413"/>
      <c r="LAA552" s="413"/>
      <c r="LAB552" s="413"/>
      <c r="LAC552" s="413"/>
      <c r="LAD552" s="413"/>
      <c r="LAE552" s="413"/>
      <c r="LAF552" s="413"/>
      <c r="LAG552" s="413"/>
      <c r="LAH552" s="414"/>
      <c r="LAI552" s="414"/>
      <c r="LAJ552" s="414"/>
      <c r="LAK552" s="414"/>
      <c r="LAL552" s="414"/>
      <c r="LAM552" s="413"/>
      <c r="LAN552" s="413"/>
      <c r="LAO552" s="414"/>
      <c r="LAP552" s="414"/>
      <c r="LAQ552" s="413"/>
      <c r="LAR552" s="413"/>
      <c r="LAS552" s="414"/>
      <c r="LAT552" s="414"/>
      <c r="LAU552" s="413"/>
      <c r="LAV552" s="413"/>
      <c r="LAW552" s="413"/>
      <c r="LAX552" s="413"/>
      <c r="LAY552" s="413"/>
      <c r="LAZ552" s="413"/>
      <c r="LBA552" s="413"/>
      <c r="LBB552" s="414"/>
      <c r="LBC552" s="414"/>
      <c r="LBD552" s="413"/>
      <c r="LBE552" s="413"/>
      <c r="LBF552" s="414"/>
      <c r="LBG552" s="414"/>
      <c r="LBH552" s="413"/>
      <c r="LBI552" s="413"/>
      <c r="LBJ552" s="413"/>
      <c r="LBK552" s="413"/>
      <c r="LBL552" s="413"/>
      <c r="LBM552" s="407"/>
      <c r="LBN552" s="439"/>
      <c r="LBO552" s="413"/>
      <c r="LBP552" s="413"/>
      <c r="LBQ552" s="413"/>
      <c r="LBR552" s="413"/>
      <c r="LBS552" s="413"/>
      <c r="LBT552" s="413"/>
      <c r="LBU552" s="413"/>
      <c r="LBV552" s="412"/>
      <c r="LBW552" s="412"/>
      <c r="LBX552" s="412"/>
      <c r="LBY552" s="412"/>
      <c r="LBZ552" s="412"/>
      <c r="LCA552" s="412"/>
      <c r="LCB552" s="412"/>
      <c r="LCC552" s="412"/>
      <c r="LCD552" s="412"/>
      <c r="LCE552" s="412"/>
      <c r="LCF552" s="412"/>
      <c r="LCG552" s="412"/>
      <c r="LCH552" s="412"/>
      <c r="LCI552" s="412"/>
      <c r="LCJ552" s="412"/>
      <c r="LCK552" s="412"/>
      <c r="LCL552" s="412"/>
      <c r="LCM552" s="412"/>
      <c r="LCN552" s="412"/>
      <c r="LCO552" s="412"/>
      <c r="LCP552" s="412"/>
      <c r="LCQ552" s="412"/>
      <c r="LCR552" s="412"/>
      <c r="LCS552" s="412"/>
      <c r="LCT552" s="412"/>
      <c r="LCU552" s="412"/>
      <c r="LCV552" s="412"/>
      <c r="LCW552" s="412"/>
      <c r="LCX552" s="412"/>
      <c r="LCY552" s="412"/>
      <c r="LCZ552" s="412"/>
      <c r="LDA552" s="412"/>
      <c r="LDB552" s="412"/>
      <c r="LDC552" s="412"/>
      <c r="LDD552" s="412"/>
      <c r="LDE552" s="412"/>
      <c r="LDF552" s="412"/>
      <c r="LDG552" s="412"/>
      <c r="LDH552" s="412"/>
      <c r="LDI552" s="412"/>
      <c r="LDJ552" s="412"/>
      <c r="LDK552" s="412"/>
      <c r="LDL552" s="412"/>
      <c r="LDM552" s="412"/>
      <c r="LDN552" s="413"/>
      <c r="LDO552" s="413"/>
      <c r="LDP552" s="413"/>
      <c r="LDQ552" s="413"/>
      <c r="LDR552" s="413"/>
      <c r="LDS552" s="413"/>
      <c r="LDT552" s="413"/>
      <c r="LDU552" s="413"/>
      <c r="LDV552" s="413"/>
      <c r="LDW552" s="413"/>
      <c r="LDX552" s="413"/>
      <c r="LDY552" s="413"/>
      <c r="LDZ552" s="413"/>
      <c r="LEA552" s="413"/>
      <c r="LEB552" s="413"/>
      <c r="LEC552" s="413"/>
      <c r="LED552" s="413"/>
      <c r="LEE552" s="413"/>
      <c r="LEF552" s="413"/>
      <c r="LEG552" s="413"/>
      <c r="LEH552" s="413"/>
      <c r="LEI552" s="413"/>
      <c r="LEJ552" s="413"/>
      <c r="LEK552" s="413"/>
      <c r="LEL552" s="414"/>
      <c r="LEM552" s="414"/>
      <c r="LEN552" s="414"/>
      <c r="LEO552" s="414"/>
      <c r="LEP552" s="414"/>
      <c r="LEQ552" s="413"/>
      <c r="LER552" s="413"/>
      <c r="LES552" s="414"/>
      <c r="LET552" s="414"/>
      <c r="LEU552" s="413"/>
      <c r="LEV552" s="413"/>
      <c r="LEW552" s="414"/>
      <c r="LEX552" s="414"/>
      <c r="LEY552" s="413"/>
      <c r="LEZ552" s="413"/>
      <c r="LFA552" s="413"/>
      <c r="LFB552" s="413"/>
      <c r="LFC552" s="413"/>
      <c r="LFD552" s="413"/>
      <c r="LFE552" s="413"/>
      <c r="LFF552" s="414"/>
      <c r="LFG552" s="414"/>
      <c r="LFH552" s="413"/>
      <c r="LFI552" s="413"/>
      <c r="LFJ552" s="414"/>
      <c r="LFK552" s="414"/>
      <c r="LFL552" s="413"/>
      <c r="LFM552" s="413"/>
      <c r="LFN552" s="413"/>
      <c r="LFO552" s="413"/>
      <c r="LFP552" s="413"/>
      <c r="LFQ552" s="407"/>
      <c r="LFR552" s="439"/>
      <c r="LFS552" s="413"/>
      <c r="LFT552" s="413"/>
      <c r="LFU552" s="413"/>
      <c r="LFV552" s="413"/>
      <c r="LFW552" s="413"/>
      <c r="LFX552" s="413"/>
      <c r="LFY552" s="413"/>
      <c r="LFZ552" s="412"/>
      <c r="LGA552" s="412"/>
      <c r="LGB552" s="412"/>
      <c r="LGC552" s="412"/>
      <c r="LGD552" s="412"/>
      <c r="LGE552" s="412"/>
      <c r="LGF552" s="412"/>
      <c r="LGG552" s="412"/>
      <c r="LGH552" s="412"/>
      <c r="LGI552" s="412"/>
      <c r="LGJ552" s="412"/>
      <c r="LGK552" s="412"/>
      <c r="LGL552" s="412"/>
      <c r="LGM552" s="412"/>
      <c r="LGN552" s="412"/>
      <c r="LGO552" s="412"/>
      <c r="LGP552" s="412"/>
      <c r="LGQ552" s="412"/>
      <c r="LGR552" s="412"/>
      <c r="LGS552" s="412"/>
      <c r="LGT552" s="412"/>
      <c r="LGU552" s="412"/>
      <c r="LGV552" s="412"/>
      <c r="LGW552" s="412"/>
      <c r="LGX552" s="412"/>
      <c r="LGY552" s="412"/>
      <c r="LGZ552" s="412"/>
      <c r="LHA552" s="412"/>
      <c r="LHB552" s="412"/>
      <c r="LHC552" s="412"/>
      <c r="LHD552" s="412"/>
      <c r="LHE552" s="412"/>
      <c r="LHF552" s="412"/>
      <c r="LHG552" s="412"/>
      <c r="LHH552" s="412"/>
      <c r="LHI552" s="412"/>
      <c r="LHJ552" s="412"/>
      <c r="LHK552" s="412"/>
      <c r="LHL552" s="412"/>
      <c r="LHM552" s="412"/>
      <c r="LHN552" s="412"/>
      <c r="LHO552" s="412"/>
      <c r="LHP552" s="412"/>
      <c r="LHQ552" s="412"/>
      <c r="LHR552" s="413"/>
      <c r="LHS552" s="413"/>
      <c r="LHT552" s="413"/>
      <c r="LHU552" s="413"/>
      <c r="LHV552" s="413"/>
      <c r="LHW552" s="413"/>
      <c r="LHX552" s="413"/>
      <c r="LHY552" s="413"/>
      <c r="LHZ552" s="413"/>
      <c r="LIA552" s="413"/>
      <c r="LIB552" s="413"/>
      <c r="LIC552" s="413"/>
      <c r="LID552" s="413"/>
      <c r="LIE552" s="413"/>
      <c r="LIF552" s="413"/>
      <c r="LIG552" s="413"/>
      <c r="LIH552" s="413"/>
      <c r="LII552" s="413"/>
      <c r="LIJ552" s="413"/>
      <c r="LIK552" s="413"/>
      <c r="LIL552" s="413"/>
      <c r="LIM552" s="413"/>
      <c r="LIN552" s="413"/>
      <c r="LIO552" s="413"/>
      <c r="LIP552" s="414"/>
      <c r="LIQ552" s="414"/>
      <c r="LIR552" s="414"/>
      <c r="LIS552" s="414"/>
      <c r="LIT552" s="414"/>
      <c r="LIU552" s="413"/>
      <c r="LIV552" s="413"/>
      <c r="LIW552" s="414"/>
      <c r="LIX552" s="414"/>
      <c r="LIY552" s="413"/>
      <c r="LIZ552" s="413"/>
      <c r="LJA552" s="414"/>
      <c r="LJB552" s="414"/>
      <c r="LJC552" s="413"/>
      <c r="LJD552" s="413"/>
      <c r="LJE552" s="413"/>
      <c r="LJF552" s="413"/>
      <c r="LJG552" s="413"/>
      <c r="LJH552" s="413"/>
      <c r="LJI552" s="413"/>
      <c r="LJJ552" s="414"/>
      <c r="LJK552" s="414"/>
      <c r="LJL552" s="413"/>
      <c r="LJM552" s="413"/>
      <c r="LJN552" s="414"/>
      <c r="LJO552" s="414"/>
      <c r="LJP552" s="413"/>
      <c r="LJQ552" s="413"/>
      <c r="LJR552" s="413"/>
      <c r="LJS552" s="413"/>
      <c r="LJT552" s="413"/>
      <c r="LJU552" s="407"/>
      <c r="LJV552" s="439"/>
      <c r="LJW552" s="413"/>
      <c r="LJX552" s="413"/>
      <c r="LJY552" s="413"/>
      <c r="LJZ552" s="413"/>
      <c r="LKA552" s="413"/>
      <c r="LKB552" s="413"/>
      <c r="LKC552" s="413"/>
      <c r="LKD552" s="412"/>
      <c r="LKE552" s="412"/>
      <c r="LKF552" s="412"/>
      <c r="LKG552" s="412"/>
      <c r="LKH552" s="412"/>
      <c r="LKI552" s="412"/>
      <c r="LKJ552" s="412"/>
      <c r="LKK552" s="412"/>
      <c r="LKL552" s="412"/>
      <c r="LKM552" s="412"/>
      <c r="LKN552" s="412"/>
      <c r="LKO552" s="412"/>
      <c r="LKP552" s="412"/>
      <c r="LKQ552" s="412"/>
      <c r="LKR552" s="412"/>
      <c r="LKS552" s="412"/>
      <c r="LKT552" s="412"/>
      <c r="LKU552" s="412"/>
      <c r="LKV552" s="412"/>
      <c r="LKW552" s="412"/>
      <c r="LKX552" s="412"/>
      <c r="LKY552" s="412"/>
      <c r="LKZ552" s="412"/>
      <c r="LLA552" s="412"/>
      <c r="LLB552" s="412"/>
      <c r="LLC552" s="412"/>
      <c r="LLD552" s="412"/>
      <c r="LLE552" s="412"/>
      <c r="LLF552" s="412"/>
      <c r="LLG552" s="412"/>
      <c r="LLH552" s="412"/>
      <c r="LLI552" s="412"/>
      <c r="LLJ552" s="412"/>
      <c r="LLK552" s="412"/>
      <c r="LLL552" s="412"/>
      <c r="LLM552" s="412"/>
      <c r="LLN552" s="412"/>
      <c r="LLO552" s="412"/>
      <c r="LLP552" s="412"/>
      <c r="LLQ552" s="412"/>
      <c r="LLR552" s="412"/>
      <c r="LLS552" s="412"/>
      <c r="LLT552" s="412"/>
      <c r="LLU552" s="412"/>
      <c r="LLV552" s="413"/>
      <c r="LLW552" s="413"/>
      <c r="LLX552" s="413"/>
      <c r="LLY552" s="413"/>
      <c r="LLZ552" s="413"/>
      <c r="LMA552" s="413"/>
      <c r="LMB552" s="413"/>
      <c r="LMC552" s="413"/>
      <c r="LMD552" s="413"/>
      <c r="LME552" s="413"/>
      <c r="LMF552" s="413"/>
      <c r="LMG552" s="413"/>
      <c r="LMH552" s="413"/>
      <c r="LMI552" s="413"/>
      <c r="LMJ552" s="413"/>
      <c r="LMK552" s="413"/>
      <c r="LML552" s="413"/>
      <c r="LMM552" s="413"/>
      <c r="LMN552" s="413"/>
      <c r="LMO552" s="413"/>
      <c r="LMP552" s="413"/>
      <c r="LMQ552" s="413"/>
      <c r="LMR552" s="413"/>
      <c r="LMS552" s="413"/>
      <c r="LMT552" s="414"/>
      <c r="LMU552" s="414"/>
      <c r="LMV552" s="414"/>
      <c r="LMW552" s="414"/>
      <c r="LMX552" s="414"/>
      <c r="LMY552" s="413"/>
      <c r="LMZ552" s="413"/>
      <c r="LNA552" s="414"/>
      <c r="LNB552" s="414"/>
      <c r="LNC552" s="413"/>
      <c r="LND552" s="413"/>
      <c r="LNE552" s="414"/>
      <c r="LNF552" s="414"/>
      <c r="LNG552" s="413"/>
      <c r="LNH552" s="413"/>
      <c r="LNI552" s="413"/>
      <c r="LNJ552" s="413"/>
      <c r="LNK552" s="413"/>
      <c r="LNL552" s="413"/>
      <c r="LNM552" s="413"/>
      <c r="LNN552" s="414"/>
      <c r="LNO552" s="414"/>
      <c r="LNP552" s="413"/>
      <c r="LNQ552" s="413"/>
      <c r="LNR552" s="414"/>
      <c r="LNS552" s="414"/>
      <c r="LNT552" s="413"/>
      <c r="LNU552" s="413"/>
      <c r="LNV552" s="413"/>
      <c r="LNW552" s="413"/>
      <c r="LNX552" s="413"/>
      <c r="LNY552" s="407"/>
      <c r="LNZ552" s="439"/>
      <c r="LOA552" s="413"/>
      <c r="LOB552" s="413"/>
      <c r="LOC552" s="413"/>
      <c r="LOD552" s="413"/>
      <c r="LOE552" s="413"/>
      <c r="LOF552" s="413"/>
      <c r="LOG552" s="413"/>
      <c r="LOH552" s="412"/>
      <c r="LOI552" s="412"/>
      <c r="LOJ552" s="412"/>
      <c r="LOK552" s="412"/>
      <c r="LOL552" s="412"/>
      <c r="LOM552" s="412"/>
      <c r="LON552" s="412"/>
      <c r="LOO552" s="412"/>
      <c r="LOP552" s="412"/>
      <c r="LOQ552" s="412"/>
      <c r="LOR552" s="412"/>
      <c r="LOS552" s="412"/>
      <c r="LOT552" s="412"/>
      <c r="LOU552" s="412"/>
      <c r="LOV552" s="412"/>
      <c r="LOW552" s="412"/>
      <c r="LOX552" s="412"/>
      <c r="LOY552" s="412"/>
      <c r="LOZ552" s="412"/>
      <c r="LPA552" s="412"/>
      <c r="LPB552" s="412"/>
      <c r="LPC552" s="412"/>
      <c r="LPD552" s="412"/>
      <c r="LPE552" s="412"/>
      <c r="LPF552" s="412"/>
      <c r="LPG552" s="412"/>
      <c r="LPH552" s="412"/>
      <c r="LPI552" s="412"/>
      <c r="LPJ552" s="412"/>
      <c r="LPK552" s="412"/>
      <c r="LPL552" s="412"/>
      <c r="LPM552" s="412"/>
      <c r="LPN552" s="412"/>
      <c r="LPO552" s="412"/>
      <c r="LPP552" s="412"/>
      <c r="LPQ552" s="412"/>
      <c r="LPR552" s="412"/>
      <c r="LPS552" s="412"/>
      <c r="LPT552" s="412"/>
      <c r="LPU552" s="412"/>
      <c r="LPV552" s="412"/>
      <c r="LPW552" s="412"/>
      <c r="LPX552" s="412"/>
      <c r="LPY552" s="412"/>
      <c r="LPZ552" s="413"/>
      <c r="LQA552" s="413"/>
      <c r="LQB552" s="413"/>
      <c r="LQC552" s="413"/>
      <c r="LQD552" s="413"/>
      <c r="LQE552" s="413"/>
      <c r="LQF552" s="413"/>
      <c r="LQG552" s="413"/>
      <c r="LQH552" s="413"/>
      <c r="LQI552" s="413"/>
      <c r="LQJ552" s="413"/>
      <c r="LQK552" s="413"/>
      <c r="LQL552" s="413"/>
      <c r="LQM552" s="413"/>
      <c r="LQN552" s="413"/>
      <c r="LQO552" s="413"/>
      <c r="LQP552" s="413"/>
      <c r="LQQ552" s="413"/>
      <c r="LQR552" s="413"/>
      <c r="LQS552" s="413"/>
      <c r="LQT552" s="413"/>
      <c r="LQU552" s="413"/>
      <c r="LQV552" s="413"/>
      <c r="LQW552" s="413"/>
      <c r="LQX552" s="414"/>
      <c r="LQY552" s="414"/>
      <c r="LQZ552" s="414"/>
      <c r="LRA552" s="414"/>
      <c r="LRB552" s="414"/>
      <c r="LRC552" s="413"/>
      <c r="LRD552" s="413"/>
      <c r="LRE552" s="414"/>
      <c r="LRF552" s="414"/>
      <c r="LRG552" s="413"/>
      <c r="LRH552" s="413"/>
      <c r="LRI552" s="414"/>
      <c r="LRJ552" s="414"/>
      <c r="LRK552" s="413"/>
      <c r="LRL552" s="413"/>
      <c r="LRM552" s="413"/>
      <c r="LRN552" s="413"/>
      <c r="LRO552" s="413"/>
      <c r="LRP552" s="413"/>
      <c r="LRQ552" s="413"/>
      <c r="LRR552" s="414"/>
      <c r="LRS552" s="414"/>
      <c r="LRT552" s="413"/>
      <c r="LRU552" s="413"/>
      <c r="LRV552" s="414"/>
      <c r="LRW552" s="414"/>
      <c r="LRX552" s="413"/>
      <c r="LRY552" s="413"/>
      <c r="LRZ552" s="413"/>
      <c r="LSA552" s="413"/>
      <c r="LSB552" s="413"/>
      <c r="LSC552" s="407"/>
      <c r="LSD552" s="439"/>
      <c r="LSE552" s="413"/>
      <c r="LSF552" s="413"/>
      <c r="LSG552" s="413"/>
      <c r="LSH552" s="413"/>
      <c r="LSI552" s="413"/>
      <c r="LSJ552" s="413"/>
      <c r="LSK552" s="413"/>
      <c r="LSL552" s="412"/>
      <c r="LSM552" s="412"/>
      <c r="LSN552" s="412"/>
      <c r="LSO552" s="412"/>
      <c r="LSP552" s="412"/>
      <c r="LSQ552" s="412"/>
      <c r="LSR552" s="412"/>
      <c r="LSS552" s="412"/>
      <c r="LST552" s="412"/>
      <c r="LSU552" s="412"/>
      <c r="LSV552" s="412"/>
      <c r="LSW552" s="412"/>
      <c r="LSX552" s="412"/>
      <c r="LSY552" s="412"/>
      <c r="LSZ552" s="412"/>
      <c r="LTA552" s="412"/>
      <c r="LTB552" s="412"/>
      <c r="LTC552" s="412"/>
      <c r="LTD552" s="412"/>
      <c r="LTE552" s="412"/>
      <c r="LTF552" s="412"/>
      <c r="LTG552" s="412"/>
      <c r="LTH552" s="412"/>
      <c r="LTI552" s="412"/>
      <c r="LTJ552" s="412"/>
      <c r="LTK552" s="412"/>
      <c r="LTL552" s="412"/>
      <c r="LTM552" s="412"/>
      <c r="LTN552" s="412"/>
      <c r="LTO552" s="412"/>
      <c r="LTP552" s="412"/>
      <c r="LTQ552" s="412"/>
      <c r="LTR552" s="412"/>
      <c r="LTS552" s="412"/>
      <c r="LTT552" s="412"/>
      <c r="LTU552" s="412"/>
      <c r="LTV552" s="412"/>
      <c r="LTW552" s="412"/>
      <c r="LTX552" s="412"/>
      <c r="LTY552" s="412"/>
      <c r="LTZ552" s="412"/>
      <c r="LUA552" s="412"/>
      <c r="LUB552" s="412"/>
      <c r="LUC552" s="412"/>
      <c r="LUD552" s="413"/>
      <c r="LUE552" s="413"/>
      <c r="LUF552" s="413"/>
      <c r="LUG552" s="413"/>
      <c r="LUH552" s="413"/>
      <c r="LUI552" s="413"/>
      <c r="LUJ552" s="413"/>
      <c r="LUK552" s="413"/>
      <c r="LUL552" s="413"/>
      <c r="LUM552" s="413"/>
      <c r="LUN552" s="413"/>
      <c r="LUO552" s="413"/>
      <c r="LUP552" s="413"/>
      <c r="LUQ552" s="413"/>
      <c r="LUR552" s="413"/>
      <c r="LUS552" s="413"/>
      <c r="LUT552" s="413"/>
      <c r="LUU552" s="413"/>
      <c r="LUV552" s="413"/>
      <c r="LUW552" s="413"/>
      <c r="LUX552" s="413"/>
      <c r="LUY552" s="413"/>
      <c r="LUZ552" s="413"/>
      <c r="LVA552" s="413"/>
      <c r="LVB552" s="414"/>
      <c r="LVC552" s="414"/>
      <c r="LVD552" s="414"/>
      <c r="LVE552" s="414"/>
      <c r="LVF552" s="414"/>
      <c r="LVG552" s="413"/>
      <c r="LVH552" s="413"/>
      <c r="LVI552" s="414"/>
      <c r="LVJ552" s="414"/>
      <c r="LVK552" s="413"/>
      <c r="LVL552" s="413"/>
      <c r="LVM552" s="414"/>
      <c r="LVN552" s="414"/>
      <c r="LVO552" s="413"/>
      <c r="LVP552" s="413"/>
      <c r="LVQ552" s="413"/>
      <c r="LVR552" s="413"/>
      <c r="LVS552" s="413"/>
      <c r="LVT552" s="413"/>
      <c r="LVU552" s="413"/>
      <c r="LVV552" s="414"/>
      <c r="LVW552" s="414"/>
      <c r="LVX552" s="413"/>
      <c r="LVY552" s="413"/>
      <c r="LVZ552" s="414"/>
      <c r="LWA552" s="414"/>
      <c r="LWB552" s="413"/>
      <c r="LWC552" s="413"/>
      <c r="LWD552" s="413"/>
      <c r="LWE552" s="413"/>
      <c r="LWF552" s="413"/>
      <c r="LWG552" s="407"/>
      <c r="LWH552" s="439"/>
      <c r="LWI552" s="413"/>
      <c r="LWJ552" s="413"/>
      <c r="LWK552" s="413"/>
      <c r="LWL552" s="413"/>
      <c r="LWM552" s="413"/>
      <c r="LWN552" s="413"/>
      <c r="LWO552" s="413"/>
      <c r="LWP552" s="412"/>
      <c r="LWQ552" s="412"/>
      <c r="LWR552" s="412"/>
      <c r="LWS552" s="412"/>
      <c r="LWT552" s="412"/>
      <c r="LWU552" s="412"/>
      <c r="LWV552" s="412"/>
      <c r="LWW552" s="412"/>
      <c r="LWX552" s="412"/>
      <c r="LWY552" s="412"/>
      <c r="LWZ552" s="412"/>
      <c r="LXA552" s="412"/>
      <c r="LXB552" s="412"/>
      <c r="LXC552" s="412"/>
      <c r="LXD552" s="412"/>
      <c r="LXE552" s="412"/>
      <c r="LXF552" s="412"/>
      <c r="LXG552" s="412"/>
      <c r="LXH552" s="412"/>
      <c r="LXI552" s="412"/>
      <c r="LXJ552" s="412"/>
      <c r="LXK552" s="412"/>
      <c r="LXL552" s="412"/>
      <c r="LXM552" s="412"/>
      <c r="LXN552" s="412"/>
      <c r="LXO552" s="412"/>
      <c r="LXP552" s="412"/>
      <c r="LXQ552" s="412"/>
      <c r="LXR552" s="412"/>
      <c r="LXS552" s="412"/>
      <c r="LXT552" s="412"/>
      <c r="LXU552" s="412"/>
      <c r="LXV552" s="412"/>
      <c r="LXW552" s="412"/>
      <c r="LXX552" s="412"/>
      <c r="LXY552" s="412"/>
      <c r="LXZ552" s="412"/>
      <c r="LYA552" s="412"/>
      <c r="LYB552" s="412"/>
      <c r="LYC552" s="412"/>
      <c r="LYD552" s="412"/>
      <c r="LYE552" s="412"/>
      <c r="LYF552" s="412"/>
      <c r="LYG552" s="412"/>
      <c r="LYH552" s="413"/>
      <c r="LYI552" s="413"/>
      <c r="LYJ552" s="413"/>
      <c r="LYK552" s="413"/>
      <c r="LYL552" s="413"/>
      <c r="LYM552" s="413"/>
      <c r="LYN552" s="413"/>
      <c r="LYO552" s="413"/>
      <c r="LYP552" s="413"/>
      <c r="LYQ552" s="413"/>
      <c r="LYR552" s="413"/>
      <c r="LYS552" s="413"/>
      <c r="LYT552" s="413"/>
      <c r="LYU552" s="413"/>
      <c r="LYV552" s="413"/>
      <c r="LYW552" s="413"/>
      <c r="LYX552" s="413"/>
      <c r="LYY552" s="413"/>
      <c r="LYZ552" s="413"/>
      <c r="LZA552" s="413"/>
      <c r="LZB552" s="413"/>
      <c r="LZC552" s="413"/>
      <c r="LZD552" s="413"/>
      <c r="LZE552" s="413"/>
      <c r="LZF552" s="414"/>
      <c r="LZG552" s="414"/>
      <c r="LZH552" s="414"/>
      <c r="LZI552" s="414"/>
      <c r="LZJ552" s="414"/>
      <c r="LZK552" s="413"/>
      <c r="LZL552" s="413"/>
      <c r="LZM552" s="414"/>
      <c r="LZN552" s="414"/>
      <c r="LZO552" s="413"/>
      <c r="LZP552" s="413"/>
      <c r="LZQ552" s="414"/>
      <c r="LZR552" s="414"/>
      <c r="LZS552" s="413"/>
      <c r="LZT552" s="413"/>
      <c r="LZU552" s="413"/>
      <c r="LZV552" s="413"/>
      <c r="LZW552" s="413"/>
      <c r="LZX552" s="413"/>
      <c r="LZY552" s="413"/>
      <c r="LZZ552" s="414"/>
      <c r="MAA552" s="414"/>
      <c r="MAB552" s="413"/>
      <c r="MAC552" s="413"/>
      <c r="MAD552" s="414"/>
      <c r="MAE552" s="414"/>
      <c r="MAF552" s="413"/>
      <c r="MAG552" s="413"/>
      <c r="MAH552" s="413"/>
      <c r="MAI552" s="413"/>
      <c r="MAJ552" s="413"/>
      <c r="MAK552" s="407"/>
      <c r="MAL552" s="439"/>
      <c r="MAM552" s="413"/>
      <c r="MAN552" s="413"/>
      <c r="MAO552" s="413"/>
      <c r="MAP552" s="413"/>
      <c r="MAQ552" s="413"/>
      <c r="MAR552" s="413"/>
      <c r="MAS552" s="413"/>
      <c r="MAT552" s="412"/>
      <c r="MAU552" s="412"/>
      <c r="MAV552" s="412"/>
      <c r="MAW552" s="412"/>
      <c r="MAX552" s="412"/>
      <c r="MAY552" s="412"/>
      <c r="MAZ552" s="412"/>
      <c r="MBA552" s="412"/>
      <c r="MBB552" s="412"/>
      <c r="MBC552" s="412"/>
      <c r="MBD552" s="412"/>
      <c r="MBE552" s="412"/>
      <c r="MBF552" s="412"/>
      <c r="MBG552" s="412"/>
      <c r="MBH552" s="412"/>
      <c r="MBI552" s="412"/>
      <c r="MBJ552" s="412"/>
      <c r="MBK552" s="412"/>
      <c r="MBL552" s="412"/>
      <c r="MBM552" s="412"/>
      <c r="MBN552" s="412"/>
      <c r="MBO552" s="412"/>
      <c r="MBP552" s="412"/>
      <c r="MBQ552" s="412"/>
      <c r="MBR552" s="412"/>
      <c r="MBS552" s="412"/>
      <c r="MBT552" s="412"/>
      <c r="MBU552" s="412"/>
      <c r="MBV552" s="412"/>
      <c r="MBW552" s="412"/>
      <c r="MBX552" s="412"/>
      <c r="MBY552" s="412"/>
      <c r="MBZ552" s="412"/>
      <c r="MCA552" s="412"/>
      <c r="MCB552" s="412"/>
      <c r="MCC552" s="412"/>
      <c r="MCD552" s="412"/>
      <c r="MCE552" s="412"/>
      <c r="MCF552" s="412"/>
      <c r="MCG552" s="412"/>
      <c r="MCH552" s="412"/>
      <c r="MCI552" s="412"/>
      <c r="MCJ552" s="412"/>
      <c r="MCK552" s="412"/>
      <c r="MCL552" s="413"/>
      <c r="MCM552" s="413"/>
      <c r="MCN552" s="413"/>
      <c r="MCO552" s="413"/>
      <c r="MCP552" s="413"/>
      <c r="MCQ552" s="413"/>
      <c r="MCR552" s="413"/>
      <c r="MCS552" s="413"/>
      <c r="MCT552" s="413"/>
      <c r="MCU552" s="413"/>
      <c r="MCV552" s="413"/>
      <c r="MCW552" s="413"/>
      <c r="MCX552" s="413"/>
      <c r="MCY552" s="413"/>
      <c r="MCZ552" s="413"/>
      <c r="MDA552" s="413"/>
      <c r="MDB552" s="413"/>
      <c r="MDC552" s="413"/>
      <c r="MDD552" s="413"/>
      <c r="MDE552" s="413"/>
      <c r="MDF552" s="413"/>
      <c r="MDG552" s="413"/>
      <c r="MDH552" s="413"/>
      <c r="MDI552" s="413"/>
      <c r="MDJ552" s="414"/>
      <c r="MDK552" s="414"/>
      <c r="MDL552" s="414"/>
      <c r="MDM552" s="414"/>
      <c r="MDN552" s="414"/>
      <c r="MDO552" s="413"/>
      <c r="MDP552" s="413"/>
      <c r="MDQ552" s="414"/>
      <c r="MDR552" s="414"/>
      <c r="MDS552" s="413"/>
      <c r="MDT552" s="413"/>
      <c r="MDU552" s="414"/>
      <c r="MDV552" s="414"/>
      <c r="MDW552" s="413"/>
      <c r="MDX552" s="413"/>
      <c r="MDY552" s="413"/>
      <c r="MDZ552" s="413"/>
      <c r="MEA552" s="413"/>
      <c r="MEB552" s="413"/>
      <c r="MEC552" s="413"/>
      <c r="MED552" s="414"/>
      <c r="MEE552" s="414"/>
      <c r="MEF552" s="413"/>
      <c r="MEG552" s="413"/>
      <c r="MEH552" s="414"/>
      <c r="MEI552" s="414"/>
      <c r="MEJ552" s="413"/>
      <c r="MEK552" s="413"/>
      <c r="MEL552" s="413"/>
      <c r="MEM552" s="413"/>
      <c r="MEN552" s="413"/>
      <c r="MEO552" s="407"/>
      <c r="MEP552" s="439"/>
      <c r="MEQ552" s="413"/>
      <c r="MER552" s="413"/>
      <c r="MES552" s="413"/>
      <c r="MET552" s="413"/>
      <c r="MEU552" s="413"/>
      <c r="MEV552" s="413"/>
      <c r="MEW552" s="413"/>
      <c r="MEX552" s="412"/>
      <c r="MEY552" s="412"/>
      <c r="MEZ552" s="412"/>
      <c r="MFA552" s="412"/>
      <c r="MFB552" s="412"/>
      <c r="MFC552" s="412"/>
      <c r="MFD552" s="412"/>
      <c r="MFE552" s="412"/>
      <c r="MFF552" s="412"/>
      <c r="MFG552" s="412"/>
      <c r="MFH552" s="412"/>
      <c r="MFI552" s="412"/>
      <c r="MFJ552" s="412"/>
      <c r="MFK552" s="412"/>
      <c r="MFL552" s="412"/>
      <c r="MFM552" s="412"/>
      <c r="MFN552" s="412"/>
      <c r="MFO552" s="412"/>
      <c r="MFP552" s="412"/>
      <c r="MFQ552" s="412"/>
      <c r="MFR552" s="412"/>
      <c r="MFS552" s="412"/>
      <c r="MFT552" s="412"/>
      <c r="MFU552" s="412"/>
      <c r="MFV552" s="412"/>
      <c r="MFW552" s="412"/>
      <c r="MFX552" s="412"/>
      <c r="MFY552" s="412"/>
      <c r="MFZ552" s="412"/>
      <c r="MGA552" s="412"/>
      <c r="MGB552" s="412"/>
      <c r="MGC552" s="412"/>
      <c r="MGD552" s="412"/>
      <c r="MGE552" s="412"/>
      <c r="MGF552" s="412"/>
      <c r="MGG552" s="412"/>
      <c r="MGH552" s="412"/>
      <c r="MGI552" s="412"/>
      <c r="MGJ552" s="412"/>
      <c r="MGK552" s="412"/>
      <c r="MGL552" s="412"/>
      <c r="MGM552" s="412"/>
      <c r="MGN552" s="412"/>
      <c r="MGO552" s="412"/>
      <c r="MGP552" s="413"/>
      <c r="MGQ552" s="413"/>
      <c r="MGR552" s="413"/>
      <c r="MGS552" s="413"/>
      <c r="MGT552" s="413"/>
      <c r="MGU552" s="413"/>
      <c r="MGV552" s="413"/>
      <c r="MGW552" s="413"/>
      <c r="MGX552" s="413"/>
      <c r="MGY552" s="413"/>
      <c r="MGZ552" s="413"/>
      <c r="MHA552" s="413"/>
      <c r="MHB552" s="413"/>
      <c r="MHC552" s="413"/>
      <c r="MHD552" s="413"/>
      <c r="MHE552" s="413"/>
      <c r="MHF552" s="413"/>
      <c r="MHG552" s="413"/>
      <c r="MHH552" s="413"/>
      <c r="MHI552" s="413"/>
      <c r="MHJ552" s="413"/>
      <c r="MHK552" s="413"/>
      <c r="MHL552" s="413"/>
      <c r="MHM552" s="413"/>
      <c r="MHN552" s="414"/>
      <c r="MHO552" s="414"/>
      <c r="MHP552" s="414"/>
      <c r="MHQ552" s="414"/>
      <c r="MHR552" s="414"/>
      <c r="MHS552" s="413"/>
      <c r="MHT552" s="413"/>
      <c r="MHU552" s="414"/>
      <c r="MHV552" s="414"/>
      <c r="MHW552" s="413"/>
      <c r="MHX552" s="413"/>
      <c r="MHY552" s="414"/>
      <c r="MHZ552" s="414"/>
      <c r="MIA552" s="413"/>
      <c r="MIB552" s="413"/>
      <c r="MIC552" s="413"/>
      <c r="MID552" s="413"/>
      <c r="MIE552" s="413"/>
      <c r="MIF552" s="413"/>
      <c r="MIG552" s="413"/>
      <c r="MIH552" s="414"/>
      <c r="MII552" s="414"/>
      <c r="MIJ552" s="413"/>
      <c r="MIK552" s="413"/>
      <c r="MIL552" s="414"/>
      <c r="MIM552" s="414"/>
      <c r="MIN552" s="413"/>
      <c r="MIO552" s="413"/>
      <c r="MIP552" s="413"/>
      <c r="MIQ552" s="413"/>
      <c r="MIR552" s="413"/>
      <c r="MIS552" s="407"/>
      <c r="MIT552" s="439"/>
      <c r="MIU552" s="413"/>
      <c r="MIV552" s="413"/>
      <c r="MIW552" s="413"/>
      <c r="MIX552" s="413"/>
      <c r="MIY552" s="413"/>
      <c r="MIZ552" s="413"/>
      <c r="MJA552" s="413"/>
      <c r="MJB552" s="412"/>
      <c r="MJC552" s="412"/>
      <c r="MJD552" s="412"/>
      <c r="MJE552" s="412"/>
      <c r="MJF552" s="412"/>
      <c r="MJG552" s="412"/>
      <c r="MJH552" s="412"/>
      <c r="MJI552" s="412"/>
      <c r="MJJ552" s="412"/>
      <c r="MJK552" s="412"/>
      <c r="MJL552" s="412"/>
      <c r="MJM552" s="412"/>
      <c r="MJN552" s="412"/>
      <c r="MJO552" s="412"/>
      <c r="MJP552" s="412"/>
      <c r="MJQ552" s="412"/>
      <c r="MJR552" s="412"/>
      <c r="MJS552" s="412"/>
      <c r="MJT552" s="412"/>
      <c r="MJU552" s="412"/>
      <c r="MJV552" s="412"/>
      <c r="MJW552" s="412"/>
      <c r="MJX552" s="412"/>
      <c r="MJY552" s="412"/>
      <c r="MJZ552" s="412"/>
      <c r="MKA552" s="412"/>
      <c r="MKB552" s="412"/>
      <c r="MKC552" s="412"/>
      <c r="MKD552" s="412"/>
      <c r="MKE552" s="412"/>
      <c r="MKF552" s="412"/>
      <c r="MKG552" s="412"/>
      <c r="MKH552" s="412"/>
      <c r="MKI552" s="412"/>
      <c r="MKJ552" s="412"/>
      <c r="MKK552" s="412"/>
      <c r="MKL552" s="412"/>
      <c r="MKM552" s="412"/>
      <c r="MKN552" s="412"/>
      <c r="MKO552" s="412"/>
      <c r="MKP552" s="412"/>
      <c r="MKQ552" s="412"/>
      <c r="MKR552" s="412"/>
      <c r="MKS552" s="412"/>
      <c r="MKT552" s="413"/>
      <c r="MKU552" s="413"/>
      <c r="MKV552" s="413"/>
      <c r="MKW552" s="413"/>
      <c r="MKX552" s="413"/>
      <c r="MKY552" s="413"/>
      <c r="MKZ552" s="413"/>
      <c r="MLA552" s="413"/>
      <c r="MLB552" s="413"/>
      <c r="MLC552" s="413"/>
      <c r="MLD552" s="413"/>
      <c r="MLE552" s="413"/>
      <c r="MLF552" s="413"/>
      <c r="MLG552" s="413"/>
      <c r="MLH552" s="413"/>
      <c r="MLI552" s="413"/>
      <c r="MLJ552" s="413"/>
      <c r="MLK552" s="413"/>
      <c r="MLL552" s="413"/>
      <c r="MLM552" s="413"/>
      <c r="MLN552" s="413"/>
      <c r="MLO552" s="413"/>
      <c r="MLP552" s="413"/>
      <c r="MLQ552" s="413"/>
      <c r="MLR552" s="414"/>
      <c r="MLS552" s="414"/>
      <c r="MLT552" s="414"/>
      <c r="MLU552" s="414"/>
      <c r="MLV552" s="414"/>
      <c r="MLW552" s="413"/>
      <c r="MLX552" s="413"/>
      <c r="MLY552" s="414"/>
      <c r="MLZ552" s="414"/>
      <c r="MMA552" s="413"/>
      <c r="MMB552" s="413"/>
      <c r="MMC552" s="414"/>
      <c r="MMD552" s="414"/>
      <c r="MME552" s="413"/>
      <c r="MMF552" s="413"/>
      <c r="MMG552" s="413"/>
      <c r="MMH552" s="413"/>
      <c r="MMI552" s="413"/>
      <c r="MMJ552" s="413"/>
      <c r="MMK552" s="413"/>
      <c r="MML552" s="414"/>
      <c r="MMM552" s="414"/>
      <c r="MMN552" s="413"/>
      <c r="MMO552" s="413"/>
      <c r="MMP552" s="414"/>
      <c r="MMQ552" s="414"/>
      <c r="MMR552" s="413"/>
      <c r="MMS552" s="413"/>
      <c r="MMT552" s="413"/>
      <c r="MMU552" s="413"/>
      <c r="MMV552" s="413"/>
      <c r="MMW552" s="407"/>
      <c r="MMX552" s="439"/>
      <c r="MMY552" s="413"/>
      <c r="MMZ552" s="413"/>
      <c r="MNA552" s="413"/>
      <c r="MNB552" s="413"/>
      <c r="MNC552" s="413"/>
      <c r="MND552" s="413"/>
      <c r="MNE552" s="413"/>
      <c r="MNF552" s="412"/>
      <c r="MNG552" s="412"/>
      <c r="MNH552" s="412"/>
      <c r="MNI552" s="412"/>
      <c r="MNJ552" s="412"/>
      <c r="MNK552" s="412"/>
      <c r="MNL552" s="412"/>
      <c r="MNM552" s="412"/>
      <c r="MNN552" s="412"/>
      <c r="MNO552" s="412"/>
      <c r="MNP552" s="412"/>
      <c r="MNQ552" s="412"/>
      <c r="MNR552" s="412"/>
      <c r="MNS552" s="412"/>
      <c r="MNT552" s="412"/>
      <c r="MNU552" s="412"/>
      <c r="MNV552" s="412"/>
      <c r="MNW552" s="412"/>
      <c r="MNX552" s="412"/>
      <c r="MNY552" s="412"/>
      <c r="MNZ552" s="412"/>
      <c r="MOA552" s="412"/>
      <c r="MOB552" s="412"/>
      <c r="MOC552" s="412"/>
      <c r="MOD552" s="412"/>
      <c r="MOE552" s="412"/>
      <c r="MOF552" s="412"/>
      <c r="MOG552" s="412"/>
      <c r="MOH552" s="412"/>
      <c r="MOI552" s="412"/>
      <c r="MOJ552" s="412"/>
      <c r="MOK552" s="412"/>
      <c r="MOL552" s="412"/>
      <c r="MOM552" s="412"/>
      <c r="MON552" s="412"/>
      <c r="MOO552" s="412"/>
      <c r="MOP552" s="412"/>
      <c r="MOQ552" s="412"/>
      <c r="MOR552" s="412"/>
      <c r="MOS552" s="412"/>
      <c r="MOT552" s="412"/>
      <c r="MOU552" s="412"/>
      <c r="MOV552" s="412"/>
      <c r="MOW552" s="412"/>
      <c r="MOX552" s="413"/>
      <c r="MOY552" s="413"/>
      <c r="MOZ552" s="413"/>
      <c r="MPA552" s="413"/>
      <c r="MPB552" s="413"/>
      <c r="MPC552" s="413"/>
      <c r="MPD552" s="413"/>
      <c r="MPE552" s="413"/>
      <c r="MPF552" s="413"/>
      <c r="MPG552" s="413"/>
      <c r="MPH552" s="413"/>
      <c r="MPI552" s="413"/>
      <c r="MPJ552" s="413"/>
      <c r="MPK552" s="413"/>
      <c r="MPL552" s="413"/>
      <c r="MPM552" s="413"/>
      <c r="MPN552" s="413"/>
      <c r="MPO552" s="413"/>
      <c r="MPP552" s="413"/>
      <c r="MPQ552" s="413"/>
      <c r="MPR552" s="413"/>
      <c r="MPS552" s="413"/>
      <c r="MPT552" s="413"/>
      <c r="MPU552" s="413"/>
      <c r="MPV552" s="414"/>
      <c r="MPW552" s="414"/>
      <c r="MPX552" s="414"/>
      <c r="MPY552" s="414"/>
      <c r="MPZ552" s="414"/>
      <c r="MQA552" s="413"/>
      <c r="MQB552" s="413"/>
      <c r="MQC552" s="414"/>
      <c r="MQD552" s="414"/>
      <c r="MQE552" s="413"/>
      <c r="MQF552" s="413"/>
      <c r="MQG552" s="414"/>
      <c r="MQH552" s="414"/>
      <c r="MQI552" s="413"/>
      <c r="MQJ552" s="413"/>
      <c r="MQK552" s="413"/>
      <c r="MQL552" s="413"/>
      <c r="MQM552" s="413"/>
      <c r="MQN552" s="413"/>
      <c r="MQO552" s="413"/>
      <c r="MQP552" s="414"/>
      <c r="MQQ552" s="414"/>
      <c r="MQR552" s="413"/>
      <c r="MQS552" s="413"/>
      <c r="MQT552" s="414"/>
      <c r="MQU552" s="414"/>
      <c r="MQV552" s="413"/>
      <c r="MQW552" s="413"/>
      <c r="MQX552" s="413"/>
      <c r="MQY552" s="413"/>
      <c r="MQZ552" s="413"/>
      <c r="MRA552" s="407"/>
      <c r="MRB552" s="439"/>
      <c r="MRC552" s="413"/>
      <c r="MRD552" s="413"/>
      <c r="MRE552" s="413"/>
      <c r="MRF552" s="413"/>
      <c r="MRG552" s="413"/>
      <c r="MRH552" s="413"/>
      <c r="MRI552" s="413"/>
      <c r="MRJ552" s="412"/>
      <c r="MRK552" s="412"/>
      <c r="MRL552" s="412"/>
      <c r="MRM552" s="412"/>
      <c r="MRN552" s="412"/>
      <c r="MRO552" s="412"/>
      <c r="MRP552" s="412"/>
      <c r="MRQ552" s="412"/>
      <c r="MRR552" s="412"/>
      <c r="MRS552" s="412"/>
      <c r="MRT552" s="412"/>
      <c r="MRU552" s="412"/>
      <c r="MRV552" s="412"/>
      <c r="MRW552" s="412"/>
      <c r="MRX552" s="412"/>
      <c r="MRY552" s="412"/>
      <c r="MRZ552" s="412"/>
      <c r="MSA552" s="412"/>
      <c r="MSB552" s="412"/>
      <c r="MSC552" s="412"/>
      <c r="MSD552" s="412"/>
      <c r="MSE552" s="412"/>
      <c r="MSF552" s="412"/>
      <c r="MSG552" s="412"/>
      <c r="MSH552" s="412"/>
      <c r="MSI552" s="412"/>
      <c r="MSJ552" s="412"/>
      <c r="MSK552" s="412"/>
      <c r="MSL552" s="412"/>
      <c r="MSM552" s="412"/>
      <c r="MSN552" s="412"/>
      <c r="MSO552" s="412"/>
      <c r="MSP552" s="412"/>
      <c r="MSQ552" s="412"/>
      <c r="MSR552" s="412"/>
      <c r="MSS552" s="412"/>
      <c r="MST552" s="412"/>
      <c r="MSU552" s="412"/>
      <c r="MSV552" s="412"/>
      <c r="MSW552" s="412"/>
      <c r="MSX552" s="412"/>
      <c r="MSY552" s="412"/>
      <c r="MSZ552" s="412"/>
      <c r="MTA552" s="412"/>
      <c r="MTB552" s="413"/>
      <c r="MTC552" s="413"/>
      <c r="MTD552" s="413"/>
      <c r="MTE552" s="413"/>
      <c r="MTF552" s="413"/>
      <c r="MTG552" s="413"/>
      <c r="MTH552" s="413"/>
      <c r="MTI552" s="413"/>
      <c r="MTJ552" s="413"/>
      <c r="MTK552" s="413"/>
      <c r="MTL552" s="413"/>
      <c r="MTM552" s="413"/>
      <c r="MTN552" s="413"/>
      <c r="MTO552" s="413"/>
      <c r="MTP552" s="413"/>
      <c r="MTQ552" s="413"/>
      <c r="MTR552" s="413"/>
      <c r="MTS552" s="413"/>
      <c r="MTT552" s="413"/>
      <c r="MTU552" s="413"/>
      <c r="MTV552" s="413"/>
      <c r="MTW552" s="413"/>
      <c r="MTX552" s="413"/>
      <c r="MTY552" s="413"/>
      <c r="MTZ552" s="414"/>
      <c r="MUA552" s="414"/>
      <c r="MUB552" s="414"/>
      <c r="MUC552" s="414"/>
      <c r="MUD552" s="414"/>
      <c r="MUE552" s="413"/>
      <c r="MUF552" s="413"/>
      <c r="MUG552" s="414"/>
      <c r="MUH552" s="414"/>
      <c r="MUI552" s="413"/>
      <c r="MUJ552" s="413"/>
      <c r="MUK552" s="414"/>
      <c r="MUL552" s="414"/>
      <c r="MUM552" s="413"/>
      <c r="MUN552" s="413"/>
      <c r="MUO552" s="413"/>
      <c r="MUP552" s="413"/>
      <c r="MUQ552" s="413"/>
      <c r="MUR552" s="413"/>
      <c r="MUS552" s="413"/>
      <c r="MUT552" s="414"/>
      <c r="MUU552" s="414"/>
      <c r="MUV552" s="413"/>
      <c r="MUW552" s="413"/>
      <c r="MUX552" s="414"/>
      <c r="MUY552" s="414"/>
      <c r="MUZ552" s="413"/>
      <c r="MVA552" s="413"/>
      <c r="MVB552" s="413"/>
      <c r="MVC552" s="413"/>
      <c r="MVD552" s="413"/>
      <c r="MVE552" s="407"/>
      <c r="MVF552" s="439"/>
      <c r="MVG552" s="413"/>
      <c r="MVH552" s="413"/>
      <c r="MVI552" s="413"/>
      <c r="MVJ552" s="413"/>
      <c r="MVK552" s="413"/>
      <c r="MVL552" s="413"/>
      <c r="MVM552" s="413"/>
      <c r="MVN552" s="412"/>
      <c r="MVO552" s="412"/>
      <c r="MVP552" s="412"/>
      <c r="MVQ552" s="412"/>
      <c r="MVR552" s="412"/>
      <c r="MVS552" s="412"/>
      <c r="MVT552" s="412"/>
      <c r="MVU552" s="412"/>
      <c r="MVV552" s="412"/>
      <c r="MVW552" s="412"/>
      <c r="MVX552" s="412"/>
      <c r="MVY552" s="412"/>
      <c r="MVZ552" s="412"/>
      <c r="MWA552" s="412"/>
      <c r="MWB552" s="412"/>
      <c r="MWC552" s="412"/>
      <c r="MWD552" s="412"/>
      <c r="MWE552" s="412"/>
      <c r="MWF552" s="412"/>
      <c r="MWG552" s="412"/>
      <c r="MWH552" s="412"/>
      <c r="MWI552" s="412"/>
      <c r="MWJ552" s="412"/>
      <c r="MWK552" s="412"/>
      <c r="MWL552" s="412"/>
      <c r="MWM552" s="412"/>
      <c r="MWN552" s="412"/>
      <c r="MWO552" s="412"/>
      <c r="MWP552" s="412"/>
      <c r="MWQ552" s="412"/>
      <c r="MWR552" s="412"/>
      <c r="MWS552" s="412"/>
      <c r="MWT552" s="412"/>
      <c r="MWU552" s="412"/>
      <c r="MWV552" s="412"/>
      <c r="MWW552" s="412"/>
      <c r="MWX552" s="412"/>
      <c r="MWY552" s="412"/>
      <c r="MWZ552" s="412"/>
      <c r="MXA552" s="412"/>
      <c r="MXB552" s="412"/>
      <c r="MXC552" s="412"/>
      <c r="MXD552" s="412"/>
      <c r="MXE552" s="412"/>
      <c r="MXF552" s="413"/>
      <c r="MXG552" s="413"/>
      <c r="MXH552" s="413"/>
      <c r="MXI552" s="413"/>
      <c r="MXJ552" s="413"/>
      <c r="MXK552" s="413"/>
      <c r="MXL552" s="413"/>
      <c r="MXM552" s="413"/>
      <c r="MXN552" s="413"/>
      <c r="MXO552" s="413"/>
      <c r="MXP552" s="413"/>
      <c r="MXQ552" s="413"/>
      <c r="MXR552" s="413"/>
      <c r="MXS552" s="413"/>
      <c r="MXT552" s="413"/>
      <c r="MXU552" s="413"/>
      <c r="MXV552" s="413"/>
      <c r="MXW552" s="413"/>
      <c r="MXX552" s="413"/>
      <c r="MXY552" s="413"/>
      <c r="MXZ552" s="413"/>
      <c r="MYA552" s="413"/>
      <c r="MYB552" s="413"/>
      <c r="MYC552" s="413"/>
      <c r="MYD552" s="414"/>
      <c r="MYE552" s="414"/>
      <c r="MYF552" s="414"/>
      <c r="MYG552" s="414"/>
      <c r="MYH552" s="414"/>
      <c r="MYI552" s="413"/>
      <c r="MYJ552" s="413"/>
      <c r="MYK552" s="414"/>
      <c r="MYL552" s="414"/>
      <c r="MYM552" s="413"/>
      <c r="MYN552" s="413"/>
      <c r="MYO552" s="414"/>
      <c r="MYP552" s="414"/>
      <c r="MYQ552" s="413"/>
      <c r="MYR552" s="413"/>
      <c r="MYS552" s="413"/>
      <c r="MYT552" s="413"/>
      <c r="MYU552" s="413"/>
      <c r="MYV552" s="413"/>
      <c r="MYW552" s="413"/>
      <c r="MYX552" s="414"/>
      <c r="MYY552" s="414"/>
      <c r="MYZ552" s="413"/>
      <c r="MZA552" s="413"/>
      <c r="MZB552" s="414"/>
      <c r="MZC552" s="414"/>
      <c r="MZD552" s="413"/>
      <c r="MZE552" s="413"/>
      <c r="MZF552" s="413"/>
      <c r="MZG552" s="413"/>
      <c r="MZH552" s="413"/>
      <c r="MZI552" s="407"/>
      <c r="MZJ552" s="439"/>
      <c r="MZK552" s="413"/>
      <c r="MZL552" s="413"/>
      <c r="MZM552" s="413"/>
      <c r="MZN552" s="413"/>
      <c r="MZO552" s="413"/>
      <c r="MZP552" s="413"/>
      <c r="MZQ552" s="413"/>
      <c r="MZR552" s="412"/>
      <c r="MZS552" s="412"/>
      <c r="MZT552" s="412"/>
      <c r="MZU552" s="412"/>
      <c r="MZV552" s="412"/>
      <c r="MZW552" s="412"/>
      <c r="MZX552" s="412"/>
      <c r="MZY552" s="412"/>
      <c r="MZZ552" s="412"/>
      <c r="NAA552" s="412"/>
      <c r="NAB552" s="412"/>
      <c r="NAC552" s="412"/>
      <c r="NAD552" s="412"/>
      <c r="NAE552" s="412"/>
      <c r="NAF552" s="412"/>
      <c r="NAG552" s="412"/>
      <c r="NAH552" s="412"/>
      <c r="NAI552" s="412"/>
      <c r="NAJ552" s="412"/>
      <c r="NAK552" s="412"/>
      <c r="NAL552" s="412"/>
      <c r="NAM552" s="412"/>
      <c r="NAN552" s="412"/>
      <c r="NAO552" s="412"/>
      <c r="NAP552" s="412"/>
      <c r="NAQ552" s="412"/>
      <c r="NAR552" s="412"/>
      <c r="NAS552" s="412"/>
      <c r="NAT552" s="412"/>
      <c r="NAU552" s="412"/>
      <c r="NAV552" s="412"/>
      <c r="NAW552" s="412"/>
      <c r="NAX552" s="412"/>
      <c r="NAY552" s="412"/>
      <c r="NAZ552" s="412"/>
      <c r="NBA552" s="412"/>
      <c r="NBB552" s="412"/>
      <c r="NBC552" s="412"/>
      <c r="NBD552" s="412"/>
      <c r="NBE552" s="412"/>
      <c r="NBF552" s="412"/>
      <c r="NBG552" s="412"/>
      <c r="NBH552" s="412"/>
      <c r="NBI552" s="412"/>
      <c r="NBJ552" s="413"/>
      <c r="NBK552" s="413"/>
      <c r="NBL552" s="413"/>
      <c r="NBM552" s="413"/>
      <c r="NBN552" s="413"/>
      <c r="NBO552" s="413"/>
      <c r="NBP552" s="413"/>
      <c r="NBQ552" s="413"/>
      <c r="NBR552" s="413"/>
      <c r="NBS552" s="413"/>
      <c r="NBT552" s="413"/>
      <c r="NBU552" s="413"/>
      <c r="NBV552" s="413"/>
      <c r="NBW552" s="413"/>
      <c r="NBX552" s="413"/>
      <c r="NBY552" s="413"/>
      <c r="NBZ552" s="413"/>
      <c r="NCA552" s="413"/>
      <c r="NCB552" s="413"/>
      <c r="NCC552" s="413"/>
      <c r="NCD552" s="413"/>
      <c r="NCE552" s="413"/>
      <c r="NCF552" s="413"/>
      <c r="NCG552" s="413"/>
      <c r="NCH552" s="414"/>
      <c r="NCI552" s="414"/>
      <c r="NCJ552" s="414"/>
      <c r="NCK552" s="414"/>
      <c r="NCL552" s="414"/>
      <c r="NCM552" s="413"/>
      <c r="NCN552" s="413"/>
      <c r="NCO552" s="414"/>
      <c r="NCP552" s="414"/>
      <c r="NCQ552" s="413"/>
      <c r="NCR552" s="413"/>
      <c r="NCS552" s="414"/>
      <c r="NCT552" s="414"/>
      <c r="NCU552" s="413"/>
      <c r="NCV552" s="413"/>
      <c r="NCW552" s="413"/>
      <c r="NCX552" s="413"/>
      <c r="NCY552" s="413"/>
      <c r="NCZ552" s="413"/>
      <c r="NDA552" s="413"/>
      <c r="NDB552" s="414"/>
      <c r="NDC552" s="414"/>
      <c r="NDD552" s="413"/>
      <c r="NDE552" s="413"/>
      <c r="NDF552" s="414"/>
      <c r="NDG552" s="414"/>
      <c r="NDH552" s="413"/>
      <c r="NDI552" s="413"/>
      <c r="NDJ552" s="413"/>
      <c r="NDK552" s="413"/>
      <c r="NDL552" s="413"/>
      <c r="NDM552" s="407"/>
      <c r="NDN552" s="439"/>
      <c r="NDO552" s="413"/>
      <c r="NDP552" s="413"/>
      <c r="NDQ552" s="413"/>
      <c r="NDR552" s="413"/>
      <c r="NDS552" s="413"/>
      <c r="NDT552" s="413"/>
      <c r="NDU552" s="413"/>
      <c r="NDV552" s="412"/>
      <c r="NDW552" s="412"/>
      <c r="NDX552" s="412"/>
      <c r="NDY552" s="412"/>
      <c r="NDZ552" s="412"/>
      <c r="NEA552" s="412"/>
      <c r="NEB552" s="412"/>
      <c r="NEC552" s="412"/>
      <c r="NED552" s="412"/>
      <c r="NEE552" s="412"/>
      <c r="NEF552" s="412"/>
      <c r="NEG552" s="412"/>
      <c r="NEH552" s="412"/>
      <c r="NEI552" s="412"/>
      <c r="NEJ552" s="412"/>
      <c r="NEK552" s="412"/>
      <c r="NEL552" s="412"/>
      <c r="NEM552" s="412"/>
      <c r="NEN552" s="412"/>
      <c r="NEO552" s="412"/>
      <c r="NEP552" s="412"/>
      <c r="NEQ552" s="412"/>
      <c r="NER552" s="412"/>
      <c r="NES552" s="412"/>
      <c r="NET552" s="412"/>
      <c r="NEU552" s="412"/>
      <c r="NEV552" s="412"/>
      <c r="NEW552" s="412"/>
      <c r="NEX552" s="412"/>
      <c r="NEY552" s="412"/>
      <c r="NEZ552" s="412"/>
      <c r="NFA552" s="412"/>
      <c r="NFB552" s="412"/>
      <c r="NFC552" s="412"/>
      <c r="NFD552" s="412"/>
      <c r="NFE552" s="412"/>
      <c r="NFF552" s="412"/>
      <c r="NFG552" s="412"/>
      <c r="NFH552" s="412"/>
      <c r="NFI552" s="412"/>
      <c r="NFJ552" s="412"/>
      <c r="NFK552" s="412"/>
      <c r="NFL552" s="412"/>
      <c r="NFM552" s="412"/>
      <c r="NFN552" s="413"/>
      <c r="NFO552" s="413"/>
      <c r="NFP552" s="413"/>
      <c r="NFQ552" s="413"/>
      <c r="NFR552" s="413"/>
      <c r="NFS552" s="413"/>
      <c r="NFT552" s="413"/>
      <c r="NFU552" s="413"/>
      <c r="NFV552" s="413"/>
      <c r="NFW552" s="413"/>
      <c r="NFX552" s="413"/>
      <c r="NFY552" s="413"/>
      <c r="NFZ552" s="413"/>
      <c r="NGA552" s="413"/>
      <c r="NGB552" s="413"/>
      <c r="NGC552" s="413"/>
      <c r="NGD552" s="413"/>
      <c r="NGE552" s="413"/>
      <c r="NGF552" s="413"/>
      <c r="NGG552" s="413"/>
      <c r="NGH552" s="413"/>
      <c r="NGI552" s="413"/>
      <c r="NGJ552" s="413"/>
      <c r="NGK552" s="413"/>
      <c r="NGL552" s="414"/>
      <c r="NGM552" s="414"/>
      <c r="NGN552" s="414"/>
      <c r="NGO552" s="414"/>
      <c r="NGP552" s="414"/>
      <c r="NGQ552" s="413"/>
      <c r="NGR552" s="413"/>
      <c r="NGS552" s="414"/>
      <c r="NGT552" s="414"/>
      <c r="NGU552" s="413"/>
      <c r="NGV552" s="413"/>
      <c r="NGW552" s="414"/>
      <c r="NGX552" s="414"/>
      <c r="NGY552" s="413"/>
      <c r="NGZ552" s="413"/>
      <c r="NHA552" s="413"/>
      <c r="NHB552" s="413"/>
      <c r="NHC552" s="413"/>
      <c r="NHD552" s="413"/>
      <c r="NHE552" s="413"/>
      <c r="NHF552" s="414"/>
      <c r="NHG552" s="414"/>
      <c r="NHH552" s="413"/>
      <c r="NHI552" s="413"/>
      <c r="NHJ552" s="414"/>
      <c r="NHK552" s="414"/>
      <c r="NHL552" s="413"/>
      <c r="NHM552" s="413"/>
      <c r="NHN552" s="413"/>
      <c r="NHO552" s="413"/>
      <c r="NHP552" s="413"/>
      <c r="NHQ552" s="407"/>
      <c r="NHR552" s="439"/>
      <c r="NHS552" s="413"/>
      <c r="NHT552" s="413"/>
      <c r="NHU552" s="413"/>
      <c r="NHV552" s="413"/>
      <c r="NHW552" s="413"/>
      <c r="NHX552" s="413"/>
      <c r="NHY552" s="413"/>
      <c r="NHZ552" s="412"/>
      <c r="NIA552" s="412"/>
      <c r="NIB552" s="412"/>
      <c r="NIC552" s="412"/>
      <c r="NID552" s="412"/>
      <c r="NIE552" s="412"/>
      <c r="NIF552" s="412"/>
      <c r="NIG552" s="412"/>
      <c r="NIH552" s="412"/>
      <c r="NII552" s="412"/>
      <c r="NIJ552" s="412"/>
      <c r="NIK552" s="412"/>
      <c r="NIL552" s="412"/>
      <c r="NIM552" s="412"/>
      <c r="NIN552" s="412"/>
      <c r="NIO552" s="412"/>
      <c r="NIP552" s="412"/>
      <c r="NIQ552" s="412"/>
      <c r="NIR552" s="412"/>
      <c r="NIS552" s="412"/>
      <c r="NIT552" s="412"/>
      <c r="NIU552" s="412"/>
      <c r="NIV552" s="412"/>
      <c r="NIW552" s="412"/>
      <c r="NIX552" s="412"/>
      <c r="NIY552" s="412"/>
      <c r="NIZ552" s="412"/>
      <c r="NJA552" s="412"/>
      <c r="NJB552" s="412"/>
      <c r="NJC552" s="412"/>
      <c r="NJD552" s="412"/>
      <c r="NJE552" s="412"/>
      <c r="NJF552" s="412"/>
      <c r="NJG552" s="412"/>
      <c r="NJH552" s="412"/>
      <c r="NJI552" s="412"/>
      <c r="NJJ552" s="412"/>
      <c r="NJK552" s="412"/>
      <c r="NJL552" s="412"/>
      <c r="NJM552" s="412"/>
      <c r="NJN552" s="412"/>
      <c r="NJO552" s="412"/>
      <c r="NJP552" s="412"/>
      <c r="NJQ552" s="412"/>
      <c r="NJR552" s="413"/>
      <c r="NJS552" s="413"/>
      <c r="NJT552" s="413"/>
      <c r="NJU552" s="413"/>
      <c r="NJV552" s="413"/>
      <c r="NJW552" s="413"/>
      <c r="NJX552" s="413"/>
      <c r="NJY552" s="413"/>
      <c r="NJZ552" s="413"/>
      <c r="NKA552" s="413"/>
      <c r="NKB552" s="413"/>
      <c r="NKC552" s="413"/>
      <c r="NKD552" s="413"/>
      <c r="NKE552" s="413"/>
      <c r="NKF552" s="413"/>
      <c r="NKG552" s="413"/>
      <c r="NKH552" s="413"/>
      <c r="NKI552" s="413"/>
      <c r="NKJ552" s="413"/>
      <c r="NKK552" s="413"/>
      <c r="NKL552" s="413"/>
      <c r="NKM552" s="413"/>
      <c r="NKN552" s="413"/>
      <c r="NKO552" s="413"/>
      <c r="NKP552" s="414"/>
      <c r="NKQ552" s="414"/>
      <c r="NKR552" s="414"/>
      <c r="NKS552" s="414"/>
      <c r="NKT552" s="414"/>
      <c r="NKU552" s="413"/>
      <c r="NKV552" s="413"/>
      <c r="NKW552" s="414"/>
      <c r="NKX552" s="414"/>
      <c r="NKY552" s="413"/>
      <c r="NKZ552" s="413"/>
      <c r="NLA552" s="414"/>
      <c r="NLB552" s="414"/>
      <c r="NLC552" s="413"/>
      <c r="NLD552" s="413"/>
      <c r="NLE552" s="413"/>
      <c r="NLF552" s="413"/>
      <c r="NLG552" s="413"/>
      <c r="NLH552" s="413"/>
      <c r="NLI552" s="413"/>
      <c r="NLJ552" s="414"/>
      <c r="NLK552" s="414"/>
      <c r="NLL552" s="413"/>
      <c r="NLM552" s="413"/>
      <c r="NLN552" s="414"/>
      <c r="NLO552" s="414"/>
      <c r="NLP552" s="413"/>
      <c r="NLQ552" s="413"/>
      <c r="NLR552" s="413"/>
      <c r="NLS552" s="413"/>
      <c r="NLT552" s="413"/>
      <c r="NLU552" s="407"/>
      <c r="NLV552" s="439"/>
      <c r="NLW552" s="413"/>
      <c r="NLX552" s="413"/>
      <c r="NLY552" s="413"/>
      <c r="NLZ552" s="413"/>
      <c r="NMA552" s="413"/>
      <c r="NMB552" s="413"/>
      <c r="NMC552" s="413"/>
      <c r="NMD552" s="412"/>
      <c r="NME552" s="412"/>
      <c r="NMF552" s="412"/>
      <c r="NMG552" s="412"/>
      <c r="NMH552" s="412"/>
      <c r="NMI552" s="412"/>
      <c r="NMJ552" s="412"/>
      <c r="NMK552" s="412"/>
      <c r="NML552" s="412"/>
      <c r="NMM552" s="412"/>
      <c r="NMN552" s="412"/>
      <c r="NMO552" s="412"/>
      <c r="NMP552" s="412"/>
      <c r="NMQ552" s="412"/>
      <c r="NMR552" s="412"/>
      <c r="NMS552" s="412"/>
      <c r="NMT552" s="412"/>
      <c r="NMU552" s="412"/>
      <c r="NMV552" s="412"/>
      <c r="NMW552" s="412"/>
      <c r="NMX552" s="412"/>
      <c r="NMY552" s="412"/>
      <c r="NMZ552" s="412"/>
      <c r="NNA552" s="412"/>
      <c r="NNB552" s="412"/>
      <c r="NNC552" s="412"/>
      <c r="NND552" s="412"/>
      <c r="NNE552" s="412"/>
      <c r="NNF552" s="412"/>
      <c r="NNG552" s="412"/>
      <c r="NNH552" s="412"/>
      <c r="NNI552" s="412"/>
      <c r="NNJ552" s="412"/>
      <c r="NNK552" s="412"/>
      <c r="NNL552" s="412"/>
      <c r="NNM552" s="412"/>
      <c r="NNN552" s="412"/>
      <c r="NNO552" s="412"/>
      <c r="NNP552" s="412"/>
      <c r="NNQ552" s="412"/>
      <c r="NNR552" s="412"/>
      <c r="NNS552" s="412"/>
      <c r="NNT552" s="412"/>
      <c r="NNU552" s="412"/>
      <c r="NNV552" s="413"/>
      <c r="NNW552" s="413"/>
      <c r="NNX552" s="413"/>
      <c r="NNY552" s="413"/>
      <c r="NNZ552" s="413"/>
      <c r="NOA552" s="413"/>
      <c r="NOB552" s="413"/>
      <c r="NOC552" s="413"/>
      <c r="NOD552" s="413"/>
      <c r="NOE552" s="413"/>
      <c r="NOF552" s="413"/>
      <c r="NOG552" s="413"/>
      <c r="NOH552" s="413"/>
      <c r="NOI552" s="413"/>
      <c r="NOJ552" s="413"/>
      <c r="NOK552" s="413"/>
      <c r="NOL552" s="413"/>
      <c r="NOM552" s="413"/>
      <c r="NON552" s="413"/>
      <c r="NOO552" s="413"/>
      <c r="NOP552" s="413"/>
      <c r="NOQ552" s="413"/>
      <c r="NOR552" s="413"/>
      <c r="NOS552" s="413"/>
      <c r="NOT552" s="414"/>
      <c r="NOU552" s="414"/>
      <c r="NOV552" s="414"/>
      <c r="NOW552" s="414"/>
      <c r="NOX552" s="414"/>
      <c r="NOY552" s="413"/>
      <c r="NOZ552" s="413"/>
      <c r="NPA552" s="414"/>
      <c r="NPB552" s="414"/>
      <c r="NPC552" s="413"/>
      <c r="NPD552" s="413"/>
      <c r="NPE552" s="414"/>
      <c r="NPF552" s="414"/>
      <c r="NPG552" s="413"/>
      <c r="NPH552" s="413"/>
      <c r="NPI552" s="413"/>
      <c r="NPJ552" s="413"/>
      <c r="NPK552" s="413"/>
      <c r="NPL552" s="413"/>
      <c r="NPM552" s="413"/>
      <c r="NPN552" s="414"/>
      <c r="NPO552" s="414"/>
      <c r="NPP552" s="413"/>
      <c r="NPQ552" s="413"/>
      <c r="NPR552" s="414"/>
      <c r="NPS552" s="414"/>
      <c r="NPT552" s="413"/>
      <c r="NPU552" s="413"/>
      <c r="NPV552" s="413"/>
      <c r="NPW552" s="413"/>
      <c r="NPX552" s="413"/>
      <c r="NPY552" s="407"/>
      <c r="NPZ552" s="439"/>
      <c r="NQA552" s="413"/>
      <c r="NQB552" s="413"/>
      <c r="NQC552" s="413"/>
      <c r="NQD552" s="413"/>
      <c r="NQE552" s="413"/>
      <c r="NQF552" s="413"/>
      <c r="NQG552" s="413"/>
      <c r="NQH552" s="412"/>
      <c r="NQI552" s="412"/>
      <c r="NQJ552" s="412"/>
      <c r="NQK552" s="412"/>
      <c r="NQL552" s="412"/>
      <c r="NQM552" s="412"/>
      <c r="NQN552" s="412"/>
      <c r="NQO552" s="412"/>
      <c r="NQP552" s="412"/>
      <c r="NQQ552" s="412"/>
      <c r="NQR552" s="412"/>
      <c r="NQS552" s="412"/>
      <c r="NQT552" s="412"/>
      <c r="NQU552" s="412"/>
      <c r="NQV552" s="412"/>
      <c r="NQW552" s="412"/>
      <c r="NQX552" s="412"/>
      <c r="NQY552" s="412"/>
      <c r="NQZ552" s="412"/>
      <c r="NRA552" s="412"/>
      <c r="NRB552" s="412"/>
      <c r="NRC552" s="412"/>
      <c r="NRD552" s="412"/>
      <c r="NRE552" s="412"/>
      <c r="NRF552" s="412"/>
      <c r="NRG552" s="412"/>
      <c r="NRH552" s="412"/>
      <c r="NRI552" s="412"/>
      <c r="NRJ552" s="412"/>
      <c r="NRK552" s="412"/>
      <c r="NRL552" s="412"/>
      <c r="NRM552" s="412"/>
      <c r="NRN552" s="412"/>
      <c r="NRO552" s="412"/>
      <c r="NRP552" s="412"/>
      <c r="NRQ552" s="412"/>
      <c r="NRR552" s="412"/>
      <c r="NRS552" s="412"/>
      <c r="NRT552" s="412"/>
      <c r="NRU552" s="412"/>
      <c r="NRV552" s="412"/>
      <c r="NRW552" s="412"/>
      <c r="NRX552" s="412"/>
      <c r="NRY552" s="412"/>
      <c r="NRZ552" s="413"/>
      <c r="NSA552" s="413"/>
      <c r="NSB552" s="413"/>
      <c r="NSC552" s="413"/>
      <c r="NSD552" s="413"/>
      <c r="NSE552" s="413"/>
      <c r="NSF552" s="413"/>
      <c r="NSG552" s="413"/>
      <c r="NSH552" s="413"/>
      <c r="NSI552" s="413"/>
      <c r="NSJ552" s="413"/>
      <c r="NSK552" s="413"/>
      <c r="NSL552" s="413"/>
      <c r="NSM552" s="413"/>
      <c r="NSN552" s="413"/>
      <c r="NSO552" s="413"/>
      <c r="NSP552" s="413"/>
      <c r="NSQ552" s="413"/>
      <c r="NSR552" s="413"/>
      <c r="NSS552" s="413"/>
      <c r="NST552" s="413"/>
      <c r="NSU552" s="413"/>
      <c r="NSV552" s="413"/>
      <c r="NSW552" s="413"/>
      <c r="NSX552" s="414"/>
      <c r="NSY552" s="414"/>
      <c r="NSZ552" s="414"/>
      <c r="NTA552" s="414"/>
      <c r="NTB552" s="414"/>
      <c r="NTC552" s="413"/>
      <c r="NTD552" s="413"/>
      <c r="NTE552" s="414"/>
      <c r="NTF552" s="414"/>
      <c r="NTG552" s="413"/>
      <c r="NTH552" s="413"/>
      <c r="NTI552" s="414"/>
      <c r="NTJ552" s="414"/>
      <c r="NTK552" s="413"/>
      <c r="NTL552" s="413"/>
      <c r="NTM552" s="413"/>
      <c r="NTN552" s="413"/>
      <c r="NTO552" s="413"/>
      <c r="NTP552" s="413"/>
      <c r="NTQ552" s="413"/>
      <c r="NTR552" s="414"/>
      <c r="NTS552" s="414"/>
      <c r="NTT552" s="413"/>
      <c r="NTU552" s="413"/>
      <c r="NTV552" s="414"/>
      <c r="NTW552" s="414"/>
      <c r="NTX552" s="413"/>
      <c r="NTY552" s="413"/>
      <c r="NTZ552" s="413"/>
      <c r="NUA552" s="413"/>
      <c r="NUB552" s="413"/>
      <c r="NUC552" s="407"/>
      <c r="NUD552" s="439"/>
      <c r="NUE552" s="413"/>
      <c r="NUF552" s="413"/>
      <c r="NUG552" s="413"/>
      <c r="NUH552" s="413"/>
      <c r="NUI552" s="413"/>
      <c r="NUJ552" s="413"/>
      <c r="NUK552" s="413"/>
      <c r="NUL552" s="412"/>
      <c r="NUM552" s="412"/>
      <c r="NUN552" s="412"/>
      <c r="NUO552" s="412"/>
      <c r="NUP552" s="412"/>
      <c r="NUQ552" s="412"/>
      <c r="NUR552" s="412"/>
      <c r="NUS552" s="412"/>
      <c r="NUT552" s="412"/>
      <c r="NUU552" s="412"/>
      <c r="NUV552" s="412"/>
      <c r="NUW552" s="412"/>
      <c r="NUX552" s="412"/>
      <c r="NUY552" s="412"/>
      <c r="NUZ552" s="412"/>
      <c r="NVA552" s="412"/>
      <c r="NVB552" s="412"/>
      <c r="NVC552" s="412"/>
      <c r="NVD552" s="412"/>
      <c r="NVE552" s="412"/>
      <c r="NVF552" s="412"/>
      <c r="NVG552" s="412"/>
      <c r="NVH552" s="412"/>
      <c r="NVI552" s="412"/>
      <c r="NVJ552" s="412"/>
      <c r="NVK552" s="412"/>
      <c r="NVL552" s="412"/>
      <c r="NVM552" s="412"/>
      <c r="NVN552" s="412"/>
      <c r="NVO552" s="412"/>
      <c r="NVP552" s="412"/>
      <c r="NVQ552" s="412"/>
      <c r="NVR552" s="412"/>
      <c r="NVS552" s="412"/>
      <c r="NVT552" s="412"/>
      <c r="NVU552" s="412"/>
      <c r="NVV552" s="412"/>
      <c r="NVW552" s="412"/>
      <c r="NVX552" s="412"/>
      <c r="NVY552" s="412"/>
      <c r="NVZ552" s="412"/>
      <c r="NWA552" s="412"/>
      <c r="NWB552" s="412"/>
      <c r="NWC552" s="412"/>
      <c r="NWD552" s="413"/>
      <c r="NWE552" s="413"/>
      <c r="NWF552" s="413"/>
      <c r="NWG552" s="413"/>
      <c r="NWH552" s="413"/>
      <c r="NWI552" s="413"/>
      <c r="NWJ552" s="413"/>
      <c r="NWK552" s="413"/>
      <c r="NWL552" s="413"/>
      <c r="NWM552" s="413"/>
      <c r="NWN552" s="413"/>
      <c r="NWO552" s="413"/>
      <c r="NWP552" s="413"/>
      <c r="NWQ552" s="413"/>
      <c r="NWR552" s="413"/>
      <c r="NWS552" s="413"/>
      <c r="NWT552" s="413"/>
      <c r="NWU552" s="413"/>
      <c r="NWV552" s="413"/>
      <c r="NWW552" s="413"/>
      <c r="NWX552" s="413"/>
      <c r="NWY552" s="413"/>
      <c r="NWZ552" s="413"/>
      <c r="NXA552" s="413"/>
      <c r="NXB552" s="414"/>
      <c r="NXC552" s="414"/>
      <c r="NXD552" s="414"/>
      <c r="NXE552" s="414"/>
      <c r="NXF552" s="414"/>
      <c r="NXG552" s="413"/>
      <c r="NXH552" s="413"/>
      <c r="NXI552" s="414"/>
      <c r="NXJ552" s="414"/>
      <c r="NXK552" s="413"/>
      <c r="NXL552" s="413"/>
      <c r="NXM552" s="414"/>
      <c r="NXN552" s="414"/>
      <c r="NXO552" s="413"/>
      <c r="NXP552" s="413"/>
      <c r="NXQ552" s="413"/>
      <c r="NXR552" s="413"/>
      <c r="NXS552" s="413"/>
      <c r="NXT552" s="413"/>
      <c r="NXU552" s="413"/>
      <c r="NXV552" s="414"/>
      <c r="NXW552" s="414"/>
      <c r="NXX552" s="413"/>
      <c r="NXY552" s="413"/>
      <c r="NXZ552" s="414"/>
      <c r="NYA552" s="414"/>
      <c r="NYB552" s="413"/>
      <c r="NYC552" s="413"/>
      <c r="NYD552" s="413"/>
      <c r="NYE552" s="413"/>
      <c r="NYF552" s="413"/>
      <c r="NYG552" s="407"/>
      <c r="NYH552" s="439"/>
      <c r="NYI552" s="413"/>
      <c r="NYJ552" s="413"/>
      <c r="NYK552" s="413"/>
      <c r="NYL552" s="413"/>
      <c r="NYM552" s="413"/>
      <c r="NYN552" s="413"/>
      <c r="NYO552" s="413"/>
      <c r="NYP552" s="412"/>
      <c r="NYQ552" s="412"/>
      <c r="NYR552" s="412"/>
      <c r="NYS552" s="412"/>
      <c r="NYT552" s="412"/>
      <c r="NYU552" s="412"/>
      <c r="NYV552" s="412"/>
      <c r="NYW552" s="412"/>
      <c r="NYX552" s="412"/>
      <c r="NYY552" s="412"/>
      <c r="NYZ552" s="412"/>
      <c r="NZA552" s="412"/>
      <c r="NZB552" s="412"/>
      <c r="NZC552" s="412"/>
      <c r="NZD552" s="412"/>
      <c r="NZE552" s="412"/>
      <c r="NZF552" s="412"/>
      <c r="NZG552" s="412"/>
      <c r="NZH552" s="412"/>
      <c r="NZI552" s="412"/>
      <c r="NZJ552" s="412"/>
      <c r="NZK552" s="412"/>
      <c r="NZL552" s="412"/>
      <c r="NZM552" s="412"/>
      <c r="NZN552" s="412"/>
      <c r="NZO552" s="412"/>
      <c r="NZP552" s="412"/>
      <c r="NZQ552" s="412"/>
      <c r="NZR552" s="412"/>
      <c r="NZS552" s="412"/>
      <c r="NZT552" s="412"/>
      <c r="NZU552" s="412"/>
      <c r="NZV552" s="412"/>
      <c r="NZW552" s="412"/>
      <c r="NZX552" s="412"/>
      <c r="NZY552" s="412"/>
      <c r="NZZ552" s="412"/>
      <c r="OAA552" s="412"/>
      <c r="OAB552" s="412"/>
      <c r="OAC552" s="412"/>
      <c r="OAD552" s="412"/>
      <c r="OAE552" s="412"/>
      <c r="OAF552" s="412"/>
      <c r="OAG552" s="412"/>
      <c r="OAH552" s="413"/>
      <c r="OAI552" s="413"/>
      <c r="OAJ552" s="413"/>
      <c r="OAK552" s="413"/>
      <c r="OAL552" s="413"/>
      <c r="OAM552" s="413"/>
      <c r="OAN552" s="413"/>
      <c r="OAO552" s="413"/>
      <c r="OAP552" s="413"/>
      <c r="OAQ552" s="413"/>
      <c r="OAR552" s="413"/>
      <c r="OAS552" s="413"/>
      <c r="OAT552" s="413"/>
      <c r="OAU552" s="413"/>
      <c r="OAV552" s="413"/>
      <c r="OAW552" s="413"/>
      <c r="OAX552" s="413"/>
      <c r="OAY552" s="413"/>
      <c r="OAZ552" s="413"/>
      <c r="OBA552" s="413"/>
      <c r="OBB552" s="413"/>
      <c r="OBC552" s="413"/>
      <c r="OBD552" s="413"/>
      <c r="OBE552" s="413"/>
      <c r="OBF552" s="414"/>
      <c r="OBG552" s="414"/>
      <c r="OBH552" s="414"/>
      <c r="OBI552" s="414"/>
      <c r="OBJ552" s="414"/>
      <c r="OBK552" s="413"/>
      <c r="OBL552" s="413"/>
      <c r="OBM552" s="414"/>
      <c r="OBN552" s="414"/>
      <c r="OBO552" s="413"/>
      <c r="OBP552" s="413"/>
      <c r="OBQ552" s="414"/>
      <c r="OBR552" s="414"/>
      <c r="OBS552" s="413"/>
      <c r="OBT552" s="413"/>
      <c r="OBU552" s="413"/>
      <c r="OBV552" s="413"/>
      <c r="OBW552" s="413"/>
      <c r="OBX552" s="413"/>
      <c r="OBY552" s="413"/>
      <c r="OBZ552" s="414"/>
      <c r="OCA552" s="414"/>
      <c r="OCB552" s="413"/>
      <c r="OCC552" s="413"/>
      <c r="OCD552" s="414"/>
      <c r="OCE552" s="414"/>
      <c r="OCF552" s="413"/>
      <c r="OCG552" s="413"/>
      <c r="OCH552" s="413"/>
      <c r="OCI552" s="413"/>
      <c r="OCJ552" s="413"/>
      <c r="OCK552" s="407"/>
      <c r="OCL552" s="439"/>
      <c r="OCM552" s="413"/>
      <c r="OCN552" s="413"/>
      <c r="OCO552" s="413"/>
      <c r="OCP552" s="413"/>
      <c r="OCQ552" s="413"/>
      <c r="OCR552" s="413"/>
      <c r="OCS552" s="413"/>
      <c r="OCT552" s="412"/>
      <c r="OCU552" s="412"/>
      <c r="OCV552" s="412"/>
      <c r="OCW552" s="412"/>
      <c r="OCX552" s="412"/>
      <c r="OCY552" s="412"/>
      <c r="OCZ552" s="412"/>
      <c r="ODA552" s="412"/>
      <c r="ODB552" s="412"/>
      <c r="ODC552" s="412"/>
      <c r="ODD552" s="412"/>
      <c r="ODE552" s="412"/>
      <c r="ODF552" s="412"/>
      <c r="ODG552" s="412"/>
      <c r="ODH552" s="412"/>
      <c r="ODI552" s="412"/>
      <c r="ODJ552" s="412"/>
      <c r="ODK552" s="412"/>
      <c r="ODL552" s="412"/>
      <c r="ODM552" s="412"/>
      <c r="ODN552" s="412"/>
      <c r="ODO552" s="412"/>
      <c r="ODP552" s="412"/>
      <c r="ODQ552" s="412"/>
      <c r="ODR552" s="412"/>
      <c r="ODS552" s="412"/>
      <c r="ODT552" s="412"/>
      <c r="ODU552" s="412"/>
      <c r="ODV552" s="412"/>
      <c r="ODW552" s="412"/>
      <c r="ODX552" s="412"/>
      <c r="ODY552" s="412"/>
      <c r="ODZ552" s="412"/>
      <c r="OEA552" s="412"/>
      <c r="OEB552" s="412"/>
      <c r="OEC552" s="412"/>
      <c r="OED552" s="412"/>
      <c r="OEE552" s="412"/>
      <c r="OEF552" s="412"/>
      <c r="OEG552" s="412"/>
      <c r="OEH552" s="412"/>
      <c r="OEI552" s="412"/>
      <c r="OEJ552" s="412"/>
      <c r="OEK552" s="412"/>
      <c r="OEL552" s="413"/>
      <c r="OEM552" s="413"/>
      <c r="OEN552" s="413"/>
      <c r="OEO552" s="413"/>
      <c r="OEP552" s="413"/>
      <c r="OEQ552" s="413"/>
      <c r="OER552" s="413"/>
      <c r="OES552" s="413"/>
      <c r="OET552" s="413"/>
      <c r="OEU552" s="413"/>
      <c r="OEV552" s="413"/>
      <c r="OEW552" s="413"/>
      <c r="OEX552" s="413"/>
      <c r="OEY552" s="413"/>
      <c r="OEZ552" s="413"/>
      <c r="OFA552" s="413"/>
      <c r="OFB552" s="413"/>
      <c r="OFC552" s="413"/>
      <c r="OFD552" s="413"/>
      <c r="OFE552" s="413"/>
      <c r="OFF552" s="413"/>
      <c r="OFG552" s="413"/>
      <c r="OFH552" s="413"/>
      <c r="OFI552" s="413"/>
      <c r="OFJ552" s="414"/>
      <c r="OFK552" s="414"/>
      <c r="OFL552" s="414"/>
      <c r="OFM552" s="414"/>
      <c r="OFN552" s="414"/>
      <c r="OFO552" s="413"/>
      <c r="OFP552" s="413"/>
      <c r="OFQ552" s="414"/>
      <c r="OFR552" s="414"/>
      <c r="OFS552" s="413"/>
      <c r="OFT552" s="413"/>
      <c r="OFU552" s="414"/>
      <c r="OFV552" s="414"/>
      <c r="OFW552" s="413"/>
      <c r="OFX552" s="413"/>
      <c r="OFY552" s="413"/>
      <c r="OFZ552" s="413"/>
      <c r="OGA552" s="413"/>
      <c r="OGB552" s="413"/>
      <c r="OGC552" s="413"/>
      <c r="OGD552" s="414"/>
      <c r="OGE552" s="414"/>
      <c r="OGF552" s="413"/>
      <c r="OGG552" s="413"/>
      <c r="OGH552" s="414"/>
      <c r="OGI552" s="414"/>
      <c r="OGJ552" s="413"/>
      <c r="OGK552" s="413"/>
      <c r="OGL552" s="413"/>
      <c r="OGM552" s="413"/>
      <c r="OGN552" s="413"/>
      <c r="OGO552" s="407"/>
      <c r="OGP552" s="439"/>
      <c r="OGQ552" s="413"/>
      <c r="OGR552" s="413"/>
      <c r="OGS552" s="413"/>
      <c r="OGT552" s="413"/>
      <c r="OGU552" s="413"/>
      <c r="OGV552" s="413"/>
      <c r="OGW552" s="413"/>
      <c r="OGX552" s="412"/>
      <c r="OGY552" s="412"/>
      <c r="OGZ552" s="412"/>
      <c r="OHA552" s="412"/>
      <c r="OHB552" s="412"/>
      <c r="OHC552" s="412"/>
      <c r="OHD552" s="412"/>
      <c r="OHE552" s="412"/>
      <c r="OHF552" s="412"/>
      <c r="OHG552" s="412"/>
      <c r="OHH552" s="412"/>
      <c r="OHI552" s="412"/>
      <c r="OHJ552" s="412"/>
      <c r="OHK552" s="412"/>
      <c r="OHL552" s="412"/>
      <c r="OHM552" s="412"/>
      <c r="OHN552" s="412"/>
      <c r="OHO552" s="412"/>
      <c r="OHP552" s="412"/>
      <c r="OHQ552" s="412"/>
      <c r="OHR552" s="412"/>
      <c r="OHS552" s="412"/>
      <c r="OHT552" s="412"/>
      <c r="OHU552" s="412"/>
      <c r="OHV552" s="412"/>
      <c r="OHW552" s="412"/>
      <c r="OHX552" s="412"/>
      <c r="OHY552" s="412"/>
      <c r="OHZ552" s="412"/>
      <c r="OIA552" s="412"/>
      <c r="OIB552" s="412"/>
      <c r="OIC552" s="412"/>
      <c r="OID552" s="412"/>
      <c r="OIE552" s="412"/>
      <c r="OIF552" s="412"/>
      <c r="OIG552" s="412"/>
      <c r="OIH552" s="412"/>
      <c r="OII552" s="412"/>
      <c r="OIJ552" s="412"/>
      <c r="OIK552" s="412"/>
      <c r="OIL552" s="412"/>
      <c r="OIM552" s="412"/>
      <c r="OIN552" s="412"/>
      <c r="OIO552" s="412"/>
      <c r="OIP552" s="413"/>
      <c r="OIQ552" s="413"/>
      <c r="OIR552" s="413"/>
      <c r="OIS552" s="413"/>
      <c r="OIT552" s="413"/>
      <c r="OIU552" s="413"/>
      <c r="OIV552" s="413"/>
      <c r="OIW552" s="413"/>
      <c r="OIX552" s="413"/>
      <c r="OIY552" s="413"/>
      <c r="OIZ552" s="413"/>
      <c r="OJA552" s="413"/>
      <c r="OJB552" s="413"/>
      <c r="OJC552" s="413"/>
      <c r="OJD552" s="413"/>
      <c r="OJE552" s="413"/>
      <c r="OJF552" s="413"/>
      <c r="OJG552" s="413"/>
      <c r="OJH552" s="413"/>
      <c r="OJI552" s="413"/>
      <c r="OJJ552" s="413"/>
      <c r="OJK552" s="413"/>
      <c r="OJL552" s="413"/>
      <c r="OJM552" s="413"/>
      <c r="OJN552" s="414"/>
      <c r="OJO552" s="414"/>
      <c r="OJP552" s="414"/>
      <c r="OJQ552" s="414"/>
      <c r="OJR552" s="414"/>
      <c r="OJS552" s="413"/>
      <c r="OJT552" s="413"/>
      <c r="OJU552" s="414"/>
      <c r="OJV552" s="414"/>
      <c r="OJW552" s="413"/>
      <c r="OJX552" s="413"/>
      <c r="OJY552" s="414"/>
      <c r="OJZ552" s="414"/>
      <c r="OKA552" s="413"/>
      <c r="OKB552" s="413"/>
      <c r="OKC552" s="413"/>
      <c r="OKD552" s="413"/>
      <c r="OKE552" s="413"/>
      <c r="OKF552" s="413"/>
      <c r="OKG552" s="413"/>
      <c r="OKH552" s="414"/>
      <c r="OKI552" s="414"/>
      <c r="OKJ552" s="413"/>
      <c r="OKK552" s="413"/>
      <c r="OKL552" s="414"/>
      <c r="OKM552" s="414"/>
      <c r="OKN552" s="413"/>
      <c r="OKO552" s="413"/>
      <c r="OKP552" s="413"/>
      <c r="OKQ552" s="413"/>
      <c r="OKR552" s="413"/>
      <c r="OKS552" s="407"/>
      <c r="OKT552" s="439"/>
      <c r="OKU552" s="413"/>
      <c r="OKV552" s="413"/>
      <c r="OKW552" s="413"/>
      <c r="OKX552" s="413"/>
      <c r="OKY552" s="413"/>
      <c r="OKZ552" s="413"/>
      <c r="OLA552" s="413"/>
      <c r="OLB552" s="412"/>
      <c r="OLC552" s="412"/>
      <c r="OLD552" s="412"/>
      <c r="OLE552" s="412"/>
      <c r="OLF552" s="412"/>
      <c r="OLG552" s="412"/>
      <c r="OLH552" s="412"/>
      <c r="OLI552" s="412"/>
      <c r="OLJ552" s="412"/>
      <c r="OLK552" s="412"/>
      <c r="OLL552" s="412"/>
      <c r="OLM552" s="412"/>
      <c r="OLN552" s="412"/>
      <c r="OLO552" s="412"/>
      <c r="OLP552" s="412"/>
      <c r="OLQ552" s="412"/>
      <c r="OLR552" s="412"/>
      <c r="OLS552" s="412"/>
      <c r="OLT552" s="412"/>
      <c r="OLU552" s="412"/>
      <c r="OLV552" s="412"/>
      <c r="OLW552" s="412"/>
      <c r="OLX552" s="412"/>
      <c r="OLY552" s="412"/>
      <c r="OLZ552" s="412"/>
      <c r="OMA552" s="412"/>
      <c r="OMB552" s="412"/>
      <c r="OMC552" s="412"/>
      <c r="OMD552" s="412"/>
      <c r="OME552" s="412"/>
      <c r="OMF552" s="412"/>
      <c r="OMG552" s="412"/>
      <c r="OMH552" s="412"/>
      <c r="OMI552" s="412"/>
      <c r="OMJ552" s="412"/>
      <c r="OMK552" s="412"/>
      <c r="OML552" s="412"/>
      <c r="OMM552" s="412"/>
      <c r="OMN552" s="412"/>
      <c r="OMO552" s="412"/>
      <c r="OMP552" s="412"/>
      <c r="OMQ552" s="412"/>
      <c r="OMR552" s="412"/>
      <c r="OMS552" s="412"/>
      <c r="OMT552" s="413"/>
      <c r="OMU552" s="413"/>
      <c r="OMV552" s="413"/>
      <c r="OMW552" s="413"/>
      <c r="OMX552" s="413"/>
      <c r="OMY552" s="413"/>
      <c r="OMZ552" s="413"/>
      <c r="ONA552" s="413"/>
      <c r="ONB552" s="413"/>
      <c r="ONC552" s="413"/>
      <c r="OND552" s="413"/>
      <c r="ONE552" s="413"/>
      <c r="ONF552" s="413"/>
      <c r="ONG552" s="413"/>
      <c r="ONH552" s="413"/>
      <c r="ONI552" s="413"/>
      <c r="ONJ552" s="413"/>
      <c r="ONK552" s="413"/>
      <c r="ONL552" s="413"/>
      <c r="ONM552" s="413"/>
      <c r="ONN552" s="413"/>
      <c r="ONO552" s="413"/>
      <c r="ONP552" s="413"/>
      <c r="ONQ552" s="413"/>
      <c r="ONR552" s="414"/>
      <c r="ONS552" s="414"/>
      <c r="ONT552" s="414"/>
      <c r="ONU552" s="414"/>
      <c r="ONV552" s="414"/>
      <c r="ONW552" s="413"/>
      <c r="ONX552" s="413"/>
      <c r="ONY552" s="414"/>
      <c r="ONZ552" s="414"/>
      <c r="OOA552" s="413"/>
      <c r="OOB552" s="413"/>
      <c r="OOC552" s="414"/>
      <c r="OOD552" s="414"/>
      <c r="OOE552" s="413"/>
      <c r="OOF552" s="413"/>
      <c r="OOG552" s="413"/>
      <c r="OOH552" s="413"/>
      <c r="OOI552" s="413"/>
      <c r="OOJ552" s="413"/>
      <c r="OOK552" s="413"/>
      <c r="OOL552" s="414"/>
      <c r="OOM552" s="414"/>
      <c r="OON552" s="413"/>
      <c r="OOO552" s="413"/>
      <c r="OOP552" s="414"/>
      <c r="OOQ552" s="414"/>
      <c r="OOR552" s="413"/>
      <c r="OOS552" s="413"/>
      <c r="OOT552" s="413"/>
      <c r="OOU552" s="413"/>
      <c r="OOV552" s="413"/>
      <c r="OOW552" s="407"/>
      <c r="OOX552" s="439"/>
      <c r="OOY552" s="413"/>
      <c r="OOZ552" s="413"/>
      <c r="OPA552" s="413"/>
      <c r="OPB552" s="413"/>
      <c r="OPC552" s="413"/>
      <c r="OPD552" s="413"/>
      <c r="OPE552" s="413"/>
      <c r="OPF552" s="412"/>
      <c r="OPG552" s="412"/>
      <c r="OPH552" s="412"/>
      <c r="OPI552" s="412"/>
      <c r="OPJ552" s="412"/>
      <c r="OPK552" s="412"/>
      <c r="OPL552" s="412"/>
      <c r="OPM552" s="412"/>
      <c r="OPN552" s="412"/>
      <c r="OPO552" s="412"/>
      <c r="OPP552" s="412"/>
      <c r="OPQ552" s="412"/>
      <c r="OPR552" s="412"/>
      <c r="OPS552" s="412"/>
      <c r="OPT552" s="412"/>
      <c r="OPU552" s="412"/>
      <c r="OPV552" s="412"/>
      <c r="OPW552" s="412"/>
      <c r="OPX552" s="412"/>
      <c r="OPY552" s="412"/>
      <c r="OPZ552" s="412"/>
      <c r="OQA552" s="412"/>
      <c r="OQB552" s="412"/>
      <c r="OQC552" s="412"/>
      <c r="OQD552" s="412"/>
      <c r="OQE552" s="412"/>
      <c r="OQF552" s="412"/>
      <c r="OQG552" s="412"/>
      <c r="OQH552" s="412"/>
      <c r="OQI552" s="412"/>
      <c r="OQJ552" s="412"/>
      <c r="OQK552" s="412"/>
      <c r="OQL552" s="412"/>
      <c r="OQM552" s="412"/>
      <c r="OQN552" s="412"/>
      <c r="OQO552" s="412"/>
      <c r="OQP552" s="412"/>
      <c r="OQQ552" s="412"/>
      <c r="OQR552" s="412"/>
      <c r="OQS552" s="412"/>
      <c r="OQT552" s="412"/>
      <c r="OQU552" s="412"/>
      <c r="OQV552" s="412"/>
      <c r="OQW552" s="412"/>
      <c r="OQX552" s="413"/>
      <c r="OQY552" s="413"/>
      <c r="OQZ552" s="413"/>
      <c r="ORA552" s="413"/>
      <c r="ORB552" s="413"/>
      <c r="ORC552" s="413"/>
      <c r="ORD552" s="413"/>
      <c r="ORE552" s="413"/>
      <c r="ORF552" s="413"/>
      <c r="ORG552" s="413"/>
      <c r="ORH552" s="413"/>
      <c r="ORI552" s="413"/>
      <c r="ORJ552" s="413"/>
      <c r="ORK552" s="413"/>
      <c r="ORL552" s="413"/>
      <c r="ORM552" s="413"/>
      <c r="ORN552" s="413"/>
      <c r="ORO552" s="413"/>
      <c r="ORP552" s="413"/>
      <c r="ORQ552" s="413"/>
      <c r="ORR552" s="413"/>
      <c r="ORS552" s="413"/>
      <c r="ORT552" s="413"/>
      <c r="ORU552" s="413"/>
      <c r="ORV552" s="414"/>
      <c r="ORW552" s="414"/>
      <c r="ORX552" s="414"/>
      <c r="ORY552" s="414"/>
      <c r="ORZ552" s="414"/>
      <c r="OSA552" s="413"/>
      <c r="OSB552" s="413"/>
      <c r="OSC552" s="414"/>
      <c r="OSD552" s="414"/>
      <c r="OSE552" s="413"/>
      <c r="OSF552" s="413"/>
      <c r="OSG552" s="414"/>
      <c r="OSH552" s="414"/>
      <c r="OSI552" s="413"/>
      <c r="OSJ552" s="413"/>
      <c r="OSK552" s="413"/>
      <c r="OSL552" s="413"/>
      <c r="OSM552" s="413"/>
      <c r="OSN552" s="413"/>
      <c r="OSO552" s="413"/>
      <c r="OSP552" s="414"/>
      <c r="OSQ552" s="414"/>
      <c r="OSR552" s="413"/>
      <c r="OSS552" s="413"/>
      <c r="OST552" s="414"/>
      <c r="OSU552" s="414"/>
      <c r="OSV552" s="413"/>
      <c r="OSW552" s="413"/>
      <c r="OSX552" s="413"/>
      <c r="OSY552" s="413"/>
      <c r="OSZ552" s="413"/>
      <c r="OTA552" s="407"/>
      <c r="OTB552" s="439"/>
      <c r="OTC552" s="413"/>
      <c r="OTD552" s="413"/>
      <c r="OTE552" s="413"/>
      <c r="OTF552" s="413"/>
      <c r="OTG552" s="413"/>
      <c r="OTH552" s="413"/>
      <c r="OTI552" s="413"/>
      <c r="OTJ552" s="412"/>
      <c r="OTK552" s="412"/>
      <c r="OTL552" s="412"/>
      <c r="OTM552" s="412"/>
      <c r="OTN552" s="412"/>
      <c r="OTO552" s="412"/>
      <c r="OTP552" s="412"/>
      <c r="OTQ552" s="412"/>
      <c r="OTR552" s="412"/>
      <c r="OTS552" s="412"/>
      <c r="OTT552" s="412"/>
      <c r="OTU552" s="412"/>
      <c r="OTV552" s="412"/>
      <c r="OTW552" s="412"/>
      <c r="OTX552" s="412"/>
      <c r="OTY552" s="412"/>
      <c r="OTZ552" s="412"/>
      <c r="OUA552" s="412"/>
      <c r="OUB552" s="412"/>
      <c r="OUC552" s="412"/>
      <c r="OUD552" s="412"/>
      <c r="OUE552" s="412"/>
      <c r="OUF552" s="412"/>
      <c r="OUG552" s="412"/>
      <c r="OUH552" s="412"/>
      <c r="OUI552" s="412"/>
      <c r="OUJ552" s="412"/>
      <c r="OUK552" s="412"/>
      <c r="OUL552" s="412"/>
      <c r="OUM552" s="412"/>
      <c r="OUN552" s="412"/>
      <c r="OUO552" s="412"/>
      <c r="OUP552" s="412"/>
      <c r="OUQ552" s="412"/>
      <c r="OUR552" s="412"/>
      <c r="OUS552" s="412"/>
      <c r="OUT552" s="412"/>
      <c r="OUU552" s="412"/>
      <c r="OUV552" s="412"/>
      <c r="OUW552" s="412"/>
      <c r="OUX552" s="412"/>
      <c r="OUY552" s="412"/>
      <c r="OUZ552" s="412"/>
      <c r="OVA552" s="412"/>
      <c r="OVB552" s="413"/>
      <c r="OVC552" s="413"/>
      <c r="OVD552" s="413"/>
      <c r="OVE552" s="413"/>
      <c r="OVF552" s="413"/>
      <c r="OVG552" s="413"/>
      <c r="OVH552" s="413"/>
      <c r="OVI552" s="413"/>
      <c r="OVJ552" s="413"/>
      <c r="OVK552" s="413"/>
      <c r="OVL552" s="413"/>
      <c r="OVM552" s="413"/>
      <c r="OVN552" s="413"/>
      <c r="OVO552" s="413"/>
      <c r="OVP552" s="413"/>
      <c r="OVQ552" s="413"/>
      <c r="OVR552" s="413"/>
      <c r="OVS552" s="413"/>
      <c r="OVT552" s="413"/>
      <c r="OVU552" s="413"/>
      <c r="OVV552" s="413"/>
      <c r="OVW552" s="413"/>
      <c r="OVX552" s="413"/>
      <c r="OVY552" s="413"/>
      <c r="OVZ552" s="414"/>
      <c r="OWA552" s="414"/>
      <c r="OWB552" s="414"/>
      <c r="OWC552" s="414"/>
      <c r="OWD552" s="414"/>
      <c r="OWE552" s="413"/>
      <c r="OWF552" s="413"/>
      <c r="OWG552" s="414"/>
      <c r="OWH552" s="414"/>
      <c r="OWI552" s="413"/>
      <c r="OWJ552" s="413"/>
      <c r="OWK552" s="414"/>
      <c r="OWL552" s="414"/>
      <c r="OWM552" s="413"/>
      <c r="OWN552" s="413"/>
      <c r="OWO552" s="413"/>
      <c r="OWP552" s="413"/>
      <c r="OWQ552" s="413"/>
      <c r="OWR552" s="413"/>
      <c r="OWS552" s="413"/>
      <c r="OWT552" s="414"/>
      <c r="OWU552" s="414"/>
      <c r="OWV552" s="413"/>
      <c r="OWW552" s="413"/>
      <c r="OWX552" s="414"/>
      <c r="OWY552" s="414"/>
      <c r="OWZ552" s="413"/>
      <c r="OXA552" s="413"/>
      <c r="OXB552" s="413"/>
      <c r="OXC552" s="413"/>
      <c r="OXD552" s="413"/>
      <c r="OXE552" s="407"/>
      <c r="OXF552" s="439"/>
      <c r="OXG552" s="413"/>
      <c r="OXH552" s="413"/>
      <c r="OXI552" s="413"/>
      <c r="OXJ552" s="413"/>
      <c r="OXK552" s="413"/>
      <c r="OXL552" s="413"/>
      <c r="OXM552" s="413"/>
      <c r="OXN552" s="412"/>
      <c r="OXO552" s="412"/>
      <c r="OXP552" s="412"/>
      <c r="OXQ552" s="412"/>
      <c r="OXR552" s="412"/>
      <c r="OXS552" s="412"/>
      <c r="OXT552" s="412"/>
      <c r="OXU552" s="412"/>
      <c r="OXV552" s="412"/>
      <c r="OXW552" s="412"/>
      <c r="OXX552" s="412"/>
      <c r="OXY552" s="412"/>
      <c r="OXZ552" s="412"/>
      <c r="OYA552" s="412"/>
      <c r="OYB552" s="412"/>
      <c r="OYC552" s="412"/>
      <c r="OYD552" s="412"/>
      <c r="OYE552" s="412"/>
      <c r="OYF552" s="412"/>
      <c r="OYG552" s="412"/>
      <c r="OYH552" s="412"/>
      <c r="OYI552" s="412"/>
      <c r="OYJ552" s="412"/>
      <c r="OYK552" s="412"/>
      <c r="OYL552" s="412"/>
      <c r="OYM552" s="412"/>
      <c r="OYN552" s="412"/>
      <c r="OYO552" s="412"/>
      <c r="OYP552" s="412"/>
      <c r="OYQ552" s="412"/>
      <c r="OYR552" s="412"/>
      <c r="OYS552" s="412"/>
      <c r="OYT552" s="412"/>
      <c r="OYU552" s="412"/>
      <c r="OYV552" s="412"/>
      <c r="OYW552" s="412"/>
      <c r="OYX552" s="412"/>
      <c r="OYY552" s="412"/>
      <c r="OYZ552" s="412"/>
      <c r="OZA552" s="412"/>
      <c r="OZB552" s="412"/>
      <c r="OZC552" s="412"/>
      <c r="OZD552" s="412"/>
      <c r="OZE552" s="412"/>
      <c r="OZF552" s="413"/>
      <c r="OZG552" s="413"/>
      <c r="OZH552" s="413"/>
      <c r="OZI552" s="413"/>
      <c r="OZJ552" s="413"/>
      <c r="OZK552" s="413"/>
      <c r="OZL552" s="413"/>
      <c r="OZM552" s="413"/>
      <c r="OZN552" s="413"/>
      <c r="OZO552" s="413"/>
      <c r="OZP552" s="413"/>
      <c r="OZQ552" s="413"/>
      <c r="OZR552" s="413"/>
      <c r="OZS552" s="413"/>
      <c r="OZT552" s="413"/>
      <c r="OZU552" s="413"/>
      <c r="OZV552" s="413"/>
      <c r="OZW552" s="413"/>
      <c r="OZX552" s="413"/>
      <c r="OZY552" s="413"/>
      <c r="OZZ552" s="413"/>
      <c r="PAA552" s="413"/>
      <c r="PAB552" s="413"/>
      <c r="PAC552" s="413"/>
      <c r="PAD552" s="414"/>
      <c r="PAE552" s="414"/>
      <c r="PAF552" s="414"/>
      <c r="PAG552" s="414"/>
      <c r="PAH552" s="414"/>
      <c r="PAI552" s="413"/>
      <c r="PAJ552" s="413"/>
      <c r="PAK552" s="414"/>
      <c r="PAL552" s="414"/>
      <c r="PAM552" s="413"/>
      <c r="PAN552" s="413"/>
      <c r="PAO552" s="414"/>
      <c r="PAP552" s="414"/>
      <c r="PAQ552" s="413"/>
      <c r="PAR552" s="413"/>
      <c r="PAS552" s="413"/>
      <c r="PAT552" s="413"/>
      <c r="PAU552" s="413"/>
      <c r="PAV552" s="413"/>
      <c r="PAW552" s="413"/>
      <c r="PAX552" s="414"/>
      <c r="PAY552" s="414"/>
      <c r="PAZ552" s="413"/>
      <c r="PBA552" s="413"/>
      <c r="PBB552" s="414"/>
      <c r="PBC552" s="414"/>
      <c r="PBD552" s="413"/>
      <c r="PBE552" s="413"/>
      <c r="PBF552" s="413"/>
      <c r="PBG552" s="413"/>
      <c r="PBH552" s="413"/>
      <c r="PBI552" s="407"/>
      <c r="PBJ552" s="439"/>
      <c r="PBK552" s="413"/>
      <c r="PBL552" s="413"/>
      <c r="PBM552" s="413"/>
      <c r="PBN552" s="413"/>
      <c r="PBO552" s="413"/>
      <c r="PBP552" s="413"/>
      <c r="PBQ552" s="413"/>
      <c r="PBR552" s="412"/>
      <c r="PBS552" s="412"/>
      <c r="PBT552" s="412"/>
      <c r="PBU552" s="412"/>
      <c r="PBV552" s="412"/>
      <c r="PBW552" s="412"/>
      <c r="PBX552" s="412"/>
      <c r="PBY552" s="412"/>
      <c r="PBZ552" s="412"/>
      <c r="PCA552" s="412"/>
      <c r="PCB552" s="412"/>
      <c r="PCC552" s="412"/>
      <c r="PCD552" s="412"/>
      <c r="PCE552" s="412"/>
      <c r="PCF552" s="412"/>
      <c r="PCG552" s="412"/>
      <c r="PCH552" s="412"/>
      <c r="PCI552" s="412"/>
      <c r="PCJ552" s="412"/>
      <c r="PCK552" s="412"/>
      <c r="PCL552" s="412"/>
      <c r="PCM552" s="412"/>
      <c r="PCN552" s="412"/>
      <c r="PCO552" s="412"/>
      <c r="PCP552" s="412"/>
      <c r="PCQ552" s="412"/>
      <c r="PCR552" s="412"/>
      <c r="PCS552" s="412"/>
      <c r="PCT552" s="412"/>
      <c r="PCU552" s="412"/>
      <c r="PCV552" s="412"/>
      <c r="PCW552" s="412"/>
      <c r="PCX552" s="412"/>
      <c r="PCY552" s="412"/>
      <c r="PCZ552" s="412"/>
      <c r="PDA552" s="412"/>
      <c r="PDB552" s="412"/>
      <c r="PDC552" s="412"/>
      <c r="PDD552" s="412"/>
      <c r="PDE552" s="412"/>
      <c r="PDF552" s="412"/>
      <c r="PDG552" s="412"/>
      <c r="PDH552" s="412"/>
      <c r="PDI552" s="412"/>
      <c r="PDJ552" s="413"/>
      <c r="PDK552" s="413"/>
      <c r="PDL552" s="413"/>
      <c r="PDM552" s="413"/>
      <c r="PDN552" s="413"/>
      <c r="PDO552" s="413"/>
      <c r="PDP552" s="413"/>
      <c r="PDQ552" s="413"/>
      <c r="PDR552" s="413"/>
      <c r="PDS552" s="413"/>
      <c r="PDT552" s="413"/>
      <c r="PDU552" s="413"/>
      <c r="PDV552" s="413"/>
      <c r="PDW552" s="413"/>
      <c r="PDX552" s="413"/>
      <c r="PDY552" s="413"/>
      <c r="PDZ552" s="413"/>
      <c r="PEA552" s="413"/>
      <c r="PEB552" s="413"/>
      <c r="PEC552" s="413"/>
      <c r="PED552" s="413"/>
      <c r="PEE552" s="413"/>
      <c r="PEF552" s="413"/>
      <c r="PEG552" s="413"/>
      <c r="PEH552" s="414"/>
      <c r="PEI552" s="414"/>
      <c r="PEJ552" s="414"/>
      <c r="PEK552" s="414"/>
      <c r="PEL552" s="414"/>
      <c r="PEM552" s="413"/>
      <c r="PEN552" s="413"/>
      <c r="PEO552" s="414"/>
      <c r="PEP552" s="414"/>
      <c r="PEQ552" s="413"/>
      <c r="PER552" s="413"/>
      <c r="PES552" s="414"/>
      <c r="PET552" s="414"/>
      <c r="PEU552" s="413"/>
      <c r="PEV552" s="413"/>
      <c r="PEW552" s="413"/>
      <c r="PEX552" s="413"/>
      <c r="PEY552" s="413"/>
      <c r="PEZ552" s="413"/>
      <c r="PFA552" s="413"/>
      <c r="PFB552" s="414"/>
      <c r="PFC552" s="414"/>
      <c r="PFD552" s="413"/>
      <c r="PFE552" s="413"/>
      <c r="PFF552" s="414"/>
      <c r="PFG552" s="414"/>
      <c r="PFH552" s="413"/>
      <c r="PFI552" s="413"/>
      <c r="PFJ552" s="413"/>
      <c r="PFK552" s="413"/>
      <c r="PFL552" s="413"/>
      <c r="PFM552" s="407"/>
      <c r="PFN552" s="439"/>
      <c r="PFO552" s="413"/>
      <c r="PFP552" s="413"/>
      <c r="PFQ552" s="413"/>
      <c r="PFR552" s="413"/>
      <c r="PFS552" s="413"/>
      <c r="PFT552" s="413"/>
      <c r="PFU552" s="413"/>
      <c r="PFV552" s="412"/>
      <c r="PFW552" s="412"/>
      <c r="PFX552" s="412"/>
      <c r="PFY552" s="412"/>
      <c r="PFZ552" s="412"/>
      <c r="PGA552" s="412"/>
      <c r="PGB552" s="412"/>
      <c r="PGC552" s="412"/>
      <c r="PGD552" s="412"/>
      <c r="PGE552" s="412"/>
      <c r="PGF552" s="412"/>
      <c r="PGG552" s="412"/>
      <c r="PGH552" s="412"/>
      <c r="PGI552" s="412"/>
      <c r="PGJ552" s="412"/>
      <c r="PGK552" s="412"/>
      <c r="PGL552" s="412"/>
      <c r="PGM552" s="412"/>
      <c r="PGN552" s="412"/>
      <c r="PGO552" s="412"/>
      <c r="PGP552" s="412"/>
      <c r="PGQ552" s="412"/>
      <c r="PGR552" s="412"/>
      <c r="PGS552" s="412"/>
      <c r="PGT552" s="412"/>
      <c r="PGU552" s="412"/>
      <c r="PGV552" s="412"/>
      <c r="PGW552" s="412"/>
      <c r="PGX552" s="412"/>
      <c r="PGY552" s="412"/>
      <c r="PGZ552" s="412"/>
      <c r="PHA552" s="412"/>
      <c r="PHB552" s="412"/>
      <c r="PHC552" s="412"/>
      <c r="PHD552" s="412"/>
      <c r="PHE552" s="412"/>
      <c r="PHF552" s="412"/>
      <c r="PHG552" s="412"/>
      <c r="PHH552" s="412"/>
      <c r="PHI552" s="412"/>
      <c r="PHJ552" s="412"/>
      <c r="PHK552" s="412"/>
      <c r="PHL552" s="412"/>
      <c r="PHM552" s="412"/>
      <c r="PHN552" s="413"/>
      <c r="PHO552" s="413"/>
      <c r="PHP552" s="413"/>
      <c r="PHQ552" s="413"/>
      <c r="PHR552" s="413"/>
      <c r="PHS552" s="413"/>
      <c r="PHT552" s="413"/>
      <c r="PHU552" s="413"/>
      <c r="PHV552" s="413"/>
      <c r="PHW552" s="413"/>
      <c r="PHX552" s="413"/>
      <c r="PHY552" s="413"/>
      <c r="PHZ552" s="413"/>
      <c r="PIA552" s="413"/>
      <c r="PIB552" s="413"/>
      <c r="PIC552" s="413"/>
      <c r="PID552" s="413"/>
      <c r="PIE552" s="413"/>
      <c r="PIF552" s="413"/>
      <c r="PIG552" s="413"/>
      <c r="PIH552" s="413"/>
      <c r="PII552" s="413"/>
      <c r="PIJ552" s="413"/>
      <c r="PIK552" s="413"/>
      <c r="PIL552" s="414"/>
      <c r="PIM552" s="414"/>
      <c r="PIN552" s="414"/>
      <c r="PIO552" s="414"/>
      <c r="PIP552" s="414"/>
      <c r="PIQ552" s="413"/>
      <c r="PIR552" s="413"/>
      <c r="PIS552" s="414"/>
      <c r="PIT552" s="414"/>
      <c r="PIU552" s="413"/>
      <c r="PIV552" s="413"/>
      <c r="PIW552" s="414"/>
      <c r="PIX552" s="414"/>
      <c r="PIY552" s="413"/>
      <c r="PIZ552" s="413"/>
      <c r="PJA552" s="413"/>
      <c r="PJB552" s="413"/>
      <c r="PJC552" s="413"/>
      <c r="PJD552" s="413"/>
      <c r="PJE552" s="413"/>
      <c r="PJF552" s="414"/>
      <c r="PJG552" s="414"/>
      <c r="PJH552" s="413"/>
      <c r="PJI552" s="413"/>
      <c r="PJJ552" s="414"/>
      <c r="PJK552" s="414"/>
      <c r="PJL552" s="413"/>
      <c r="PJM552" s="413"/>
      <c r="PJN552" s="413"/>
      <c r="PJO552" s="413"/>
      <c r="PJP552" s="413"/>
      <c r="PJQ552" s="407"/>
      <c r="PJR552" s="439"/>
      <c r="PJS552" s="413"/>
      <c r="PJT552" s="413"/>
      <c r="PJU552" s="413"/>
      <c r="PJV552" s="413"/>
      <c r="PJW552" s="413"/>
      <c r="PJX552" s="413"/>
      <c r="PJY552" s="413"/>
      <c r="PJZ552" s="412"/>
      <c r="PKA552" s="412"/>
      <c r="PKB552" s="412"/>
      <c r="PKC552" s="412"/>
      <c r="PKD552" s="412"/>
      <c r="PKE552" s="412"/>
      <c r="PKF552" s="412"/>
      <c r="PKG552" s="412"/>
      <c r="PKH552" s="412"/>
      <c r="PKI552" s="412"/>
      <c r="PKJ552" s="412"/>
      <c r="PKK552" s="412"/>
      <c r="PKL552" s="412"/>
      <c r="PKM552" s="412"/>
      <c r="PKN552" s="412"/>
      <c r="PKO552" s="412"/>
      <c r="PKP552" s="412"/>
      <c r="PKQ552" s="412"/>
      <c r="PKR552" s="412"/>
      <c r="PKS552" s="412"/>
      <c r="PKT552" s="412"/>
      <c r="PKU552" s="412"/>
      <c r="PKV552" s="412"/>
      <c r="PKW552" s="412"/>
      <c r="PKX552" s="412"/>
      <c r="PKY552" s="412"/>
      <c r="PKZ552" s="412"/>
      <c r="PLA552" s="412"/>
      <c r="PLB552" s="412"/>
      <c r="PLC552" s="412"/>
      <c r="PLD552" s="412"/>
      <c r="PLE552" s="412"/>
      <c r="PLF552" s="412"/>
      <c r="PLG552" s="412"/>
      <c r="PLH552" s="412"/>
      <c r="PLI552" s="412"/>
      <c r="PLJ552" s="412"/>
      <c r="PLK552" s="412"/>
      <c r="PLL552" s="412"/>
      <c r="PLM552" s="412"/>
      <c r="PLN552" s="412"/>
      <c r="PLO552" s="412"/>
      <c r="PLP552" s="412"/>
      <c r="PLQ552" s="412"/>
      <c r="PLR552" s="413"/>
      <c r="PLS552" s="413"/>
      <c r="PLT552" s="413"/>
      <c r="PLU552" s="413"/>
      <c r="PLV552" s="413"/>
      <c r="PLW552" s="413"/>
      <c r="PLX552" s="413"/>
      <c r="PLY552" s="413"/>
      <c r="PLZ552" s="413"/>
      <c r="PMA552" s="413"/>
      <c r="PMB552" s="413"/>
      <c r="PMC552" s="413"/>
      <c r="PMD552" s="413"/>
      <c r="PME552" s="413"/>
      <c r="PMF552" s="413"/>
      <c r="PMG552" s="413"/>
      <c r="PMH552" s="413"/>
      <c r="PMI552" s="413"/>
      <c r="PMJ552" s="413"/>
      <c r="PMK552" s="413"/>
      <c r="PML552" s="413"/>
      <c r="PMM552" s="413"/>
      <c r="PMN552" s="413"/>
      <c r="PMO552" s="413"/>
      <c r="PMP552" s="414"/>
      <c r="PMQ552" s="414"/>
      <c r="PMR552" s="414"/>
      <c r="PMS552" s="414"/>
      <c r="PMT552" s="414"/>
      <c r="PMU552" s="413"/>
      <c r="PMV552" s="413"/>
      <c r="PMW552" s="414"/>
      <c r="PMX552" s="414"/>
      <c r="PMY552" s="413"/>
      <c r="PMZ552" s="413"/>
      <c r="PNA552" s="414"/>
      <c r="PNB552" s="414"/>
      <c r="PNC552" s="413"/>
      <c r="PND552" s="413"/>
      <c r="PNE552" s="413"/>
      <c r="PNF552" s="413"/>
      <c r="PNG552" s="413"/>
      <c r="PNH552" s="413"/>
      <c r="PNI552" s="413"/>
      <c r="PNJ552" s="414"/>
      <c r="PNK552" s="414"/>
      <c r="PNL552" s="413"/>
      <c r="PNM552" s="413"/>
      <c r="PNN552" s="414"/>
      <c r="PNO552" s="414"/>
      <c r="PNP552" s="413"/>
      <c r="PNQ552" s="413"/>
      <c r="PNR552" s="413"/>
      <c r="PNS552" s="413"/>
      <c r="PNT552" s="413"/>
      <c r="PNU552" s="407"/>
      <c r="PNV552" s="439"/>
      <c r="PNW552" s="413"/>
      <c r="PNX552" s="413"/>
      <c r="PNY552" s="413"/>
      <c r="PNZ552" s="413"/>
      <c r="POA552" s="413"/>
      <c r="POB552" s="413"/>
      <c r="POC552" s="413"/>
      <c r="POD552" s="412"/>
      <c r="POE552" s="412"/>
      <c r="POF552" s="412"/>
      <c r="POG552" s="412"/>
      <c r="POH552" s="412"/>
      <c r="POI552" s="412"/>
      <c r="POJ552" s="412"/>
      <c r="POK552" s="412"/>
      <c r="POL552" s="412"/>
      <c r="POM552" s="412"/>
      <c r="PON552" s="412"/>
      <c r="POO552" s="412"/>
      <c r="POP552" s="412"/>
      <c r="POQ552" s="412"/>
      <c r="POR552" s="412"/>
      <c r="POS552" s="412"/>
      <c r="POT552" s="412"/>
      <c r="POU552" s="412"/>
      <c r="POV552" s="412"/>
      <c r="POW552" s="412"/>
      <c r="POX552" s="412"/>
      <c r="POY552" s="412"/>
      <c r="POZ552" s="412"/>
      <c r="PPA552" s="412"/>
      <c r="PPB552" s="412"/>
      <c r="PPC552" s="412"/>
      <c r="PPD552" s="412"/>
      <c r="PPE552" s="412"/>
      <c r="PPF552" s="412"/>
      <c r="PPG552" s="412"/>
      <c r="PPH552" s="412"/>
      <c r="PPI552" s="412"/>
      <c r="PPJ552" s="412"/>
      <c r="PPK552" s="412"/>
      <c r="PPL552" s="412"/>
      <c r="PPM552" s="412"/>
      <c r="PPN552" s="412"/>
      <c r="PPO552" s="412"/>
      <c r="PPP552" s="412"/>
      <c r="PPQ552" s="412"/>
      <c r="PPR552" s="412"/>
      <c r="PPS552" s="412"/>
      <c r="PPT552" s="412"/>
      <c r="PPU552" s="412"/>
      <c r="PPV552" s="413"/>
      <c r="PPW552" s="413"/>
      <c r="PPX552" s="413"/>
      <c r="PPY552" s="413"/>
      <c r="PPZ552" s="413"/>
      <c r="PQA552" s="413"/>
      <c r="PQB552" s="413"/>
      <c r="PQC552" s="413"/>
      <c r="PQD552" s="413"/>
      <c r="PQE552" s="413"/>
      <c r="PQF552" s="413"/>
      <c r="PQG552" s="413"/>
      <c r="PQH552" s="413"/>
      <c r="PQI552" s="413"/>
      <c r="PQJ552" s="413"/>
      <c r="PQK552" s="413"/>
      <c r="PQL552" s="413"/>
      <c r="PQM552" s="413"/>
      <c r="PQN552" s="413"/>
      <c r="PQO552" s="413"/>
      <c r="PQP552" s="413"/>
      <c r="PQQ552" s="413"/>
      <c r="PQR552" s="413"/>
      <c r="PQS552" s="413"/>
      <c r="PQT552" s="414"/>
      <c r="PQU552" s="414"/>
      <c r="PQV552" s="414"/>
      <c r="PQW552" s="414"/>
      <c r="PQX552" s="414"/>
      <c r="PQY552" s="413"/>
      <c r="PQZ552" s="413"/>
      <c r="PRA552" s="414"/>
      <c r="PRB552" s="414"/>
      <c r="PRC552" s="413"/>
      <c r="PRD552" s="413"/>
      <c r="PRE552" s="414"/>
      <c r="PRF552" s="414"/>
      <c r="PRG552" s="413"/>
      <c r="PRH552" s="413"/>
      <c r="PRI552" s="413"/>
      <c r="PRJ552" s="413"/>
      <c r="PRK552" s="413"/>
      <c r="PRL552" s="413"/>
      <c r="PRM552" s="413"/>
      <c r="PRN552" s="414"/>
      <c r="PRO552" s="414"/>
      <c r="PRP552" s="413"/>
      <c r="PRQ552" s="413"/>
      <c r="PRR552" s="414"/>
      <c r="PRS552" s="414"/>
      <c r="PRT552" s="413"/>
      <c r="PRU552" s="413"/>
      <c r="PRV552" s="413"/>
      <c r="PRW552" s="413"/>
      <c r="PRX552" s="413"/>
      <c r="PRY552" s="407"/>
      <c r="PRZ552" s="439"/>
      <c r="PSA552" s="413"/>
      <c r="PSB552" s="413"/>
      <c r="PSC552" s="413"/>
      <c r="PSD552" s="413"/>
      <c r="PSE552" s="413"/>
      <c r="PSF552" s="413"/>
      <c r="PSG552" s="413"/>
      <c r="PSH552" s="412"/>
      <c r="PSI552" s="412"/>
      <c r="PSJ552" s="412"/>
      <c r="PSK552" s="412"/>
      <c r="PSL552" s="412"/>
      <c r="PSM552" s="412"/>
      <c r="PSN552" s="412"/>
      <c r="PSO552" s="412"/>
      <c r="PSP552" s="412"/>
      <c r="PSQ552" s="412"/>
      <c r="PSR552" s="412"/>
      <c r="PSS552" s="412"/>
      <c r="PST552" s="412"/>
      <c r="PSU552" s="412"/>
      <c r="PSV552" s="412"/>
      <c r="PSW552" s="412"/>
      <c r="PSX552" s="412"/>
      <c r="PSY552" s="412"/>
      <c r="PSZ552" s="412"/>
      <c r="PTA552" s="412"/>
      <c r="PTB552" s="412"/>
      <c r="PTC552" s="412"/>
      <c r="PTD552" s="412"/>
      <c r="PTE552" s="412"/>
      <c r="PTF552" s="412"/>
      <c r="PTG552" s="412"/>
      <c r="PTH552" s="412"/>
      <c r="PTI552" s="412"/>
      <c r="PTJ552" s="412"/>
      <c r="PTK552" s="412"/>
      <c r="PTL552" s="412"/>
      <c r="PTM552" s="412"/>
      <c r="PTN552" s="412"/>
      <c r="PTO552" s="412"/>
      <c r="PTP552" s="412"/>
      <c r="PTQ552" s="412"/>
      <c r="PTR552" s="412"/>
      <c r="PTS552" s="412"/>
      <c r="PTT552" s="412"/>
      <c r="PTU552" s="412"/>
      <c r="PTV552" s="412"/>
      <c r="PTW552" s="412"/>
      <c r="PTX552" s="412"/>
      <c r="PTY552" s="412"/>
      <c r="PTZ552" s="413"/>
      <c r="PUA552" s="413"/>
      <c r="PUB552" s="413"/>
      <c r="PUC552" s="413"/>
      <c r="PUD552" s="413"/>
      <c r="PUE552" s="413"/>
      <c r="PUF552" s="413"/>
      <c r="PUG552" s="413"/>
      <c r="PUH552" s="413"/>
      <c r="PUI552" s="413"/>
      <c r="PUJ552" s="413"/>
      <c r="PUK552" s="413"/>
      <c r="PUL552" s="413"/>
      <c r="PUM552" s="413"/>
      <c r="PUN552" s="413"/>
      <c r="PUO552" s="413"/>
      <c r="PUP552" s="413"/>
      <c r="PUQ552" s="413"/>
      <c r="PUR552" s="413"/>
      <c r="PUS552" s="413"/>
      <c r="PUT552" s="413"/>
      <c r="PUU552" s="413"/>
      <c r="PUV552" s="413"/>
      <c r="PUW552" s="413"/>
      <c r="PUX552" s="414"/>
      <c r="PUY552" s="414"/>
      <c r="PUZ552" s="414"/>
      <c r="PVA552" s="414"/>
      <c r="PVB552" s="414"/>
      <c r="PVC552" s="413"/>
      <c r="PVD552" s="413"/>
      <c r="PVE552" s="414"/>
      <c r="PVF552" s="414"/>
      <c r="PVG552" s="413"/>
      <c r="PVH552" s="413"/>
      <c r="PVI552" s="414"/>
      <c r="PVJ552" s="414"/>
      <c r="PVK552" s="413"/>
      <c r="PVL552" s="413"/>
      <c r="PVM552" s="413"/>
      <c r="PVN552" s="413"/>
      <c r="PVO552" s="413"/>
      <c r="PVP552" s="413"/>
      <c r="PVQ552" s="413"/>
      <c r="PVR552" s="414"/>
      <c r="PVS552" s="414"/>
      <c r="PVT552" s="413"/>
      <c r="PVU552" s="413"/>
      <c r="PVV552" s="414"/>
      <c r="PVW552" s="414"/>
      <c r="PVX552" s="413"/>
      <c r="PVY552" s="413"/>
      <c r="PVZ552" s="413"/>
      <c r="PWA552" s="413"/>
      <c r="PWB552" s="413"/>
      <c r="PWC552" s="407"/>
      <c r="PWD552" s="439"/>
      <c r="PWE552" s="413"/>
      <c r="PWF552" s="413"/>
      <c r="PWG552" s="413"/>
      <c r="PWH552" s="413"/>
      <c r="PWI552" s="413"/>
      <c r="PWJ552" s="413"/>
      <c r="PWK552" s="413"/>
      <c r="PWL552" s="412"/>
      <c r="PWM552" s="412"/>
      <c r="PWN552" s="412"/>
      <c r="PWO552" s="412"/>
      <c r="PWP552" s="412"/>
      <c r="PWQ552" s="412"/>
      <c r="PWR552" s="412"/>
      <c r="PWS552" s="412"/>
      <c r="PWT552" s="412"/>
      <c r="PWU552" s="412"/>
      <c r="PWV552" s="412"/>
      <c r="PWW552" s="412"/>
      <c r="PWX552" s="412"/>
      <c r="PWY552" s="412"/>
      <c r="PWZ552" s="412"/>
      <c r="PXA552" s="412"/>
      <c r="PXB552" s="412"/>
      <c r="PXC552" s="412"/>
      <c r="PXD552" s="412"/>
      <c r="PXE552" s="412"/>
      <c r="PXF552" s="412"/>
      <c r="PXG552" s="412"/>
      <c r="PXH552" s="412"/>
      <c r="PXI552" s="412"/>
      <c r="PXJ552" s="412"/>
      <c r="PXK552" s="412"/>
      <c r="PXL552" s="412"/>
      <c r="PXM552" s="412"/>
      <c r="PXN552" s="412"/>
      <c r="PXO552" s="412"/>
      <c r="PXP552" s="412"/>
      <c r="PXQ552" s="412"/>
      <c r="PXR552" s="412"/>
      <c r="PXS552" s="412"/>
      <c r="PXT552" s="412"/>
      <c r="PXU552" s="412"/>
      <c r="PXV552" s="412"/>
      <c r="PXW552" s="412"/>
      <c r="PXX552" s="412"/>
      <c r="PXY552" s="412"/>
      <c r="PXZ552" s="412"/>
      <c r="PYA552" s="412"/>
      <c r="PYB552" s="412"/>
      <c r="PYC552" s="412"/>
      <c r="PYD552" s="413"/>
      <c r="PYE552" s="413"/>
      <c r="PYF552" s="413"/>
      <c r="PYG552" s="413"/>
      <c r="PYH552" s="413"/>
      <c r="PYI552" s="413"/>
      <c r="PYJ552" s="413"/>
      <c r="PYK552" s="413"/>
      <c r="PYL552" s="413"/>
      <c r="PYM552" s="413"/>
      <c r="PYN552" s="413"/>
      <c r="PYO552" s="413"/>
      <c r="PYP552" s="413"/>
      <c r="PYQ552" s="413"/>
      <c r="PYR552" s="413"/>
      <c r="PYS552" s="413"/>
      <c r="PYT552" s="413"/>
      <c r="PYU552" s="413"/>
      <c r="PYV552" s="413"/>
      <c r="PYW552" s="413"/>
      <c r="PYX552" s="413"/>
      <c r="PYY552" s="413"/>
      <c r="PYZ552" s="413"/>
      <c r="PZA552" s="413"/>
      <c r="PZB552" s="414"/>
      <c r="PZC552" s="414"/>
      <c r="PZD552" s="414"/>
      <c r="PZE552" s="414"/>
      <c r="PZF552" s="414"/>
      <c r="PZG552" s="413"/>
      <c r="PZH552" s="413"/>
      <c r="PZI552" s="414"/>
      <c r="PZJ552" s="414"/>
      <c r="PZK552" s="413"/>
      <c r="PZL552" s="413"/>
      <c r="PZM552" s="414"/>
      <c r="PZN552" s="414"/>
      <c r="PZO552" s="413"/>
      <c r="PZP552" s="413"/>
      <c r="PZQ552" s="413"/>
      <c r="PZR552" s="413"/>
      <c r="PZS552" s="413"/>
      <c r="PZT552" s="413"/>
      <c r="PZU552" s="413"/>
      <c r="PZV552" s="414"/>
      <c r="PZW552" s="414"/>
      <c r="PZX552" s="413"/>
      <c r="PZY552" s="413"/>
      <c r="PZZ552" s="414"/>
      <c r="QAA552" s="414"/>
      <c r="QAB552" s="413"/>
      <c r="QAC552" s="413"/>
      <c r="QAD552" s="413"/>
      <c r="QAE552" s="413"/>
      <c r="QAF552" s="413"/>
      <c r="QAG552" s="407"/>
      <c r="QAH552" s="439"/>
      <c r="QAI552" s="413"/>
      <c r="QAJ552" s="413"/>
      <c r="QAK552" s="413"/>
      <c r="QAL552" s="413"/>
      <c r="QAM552" s="413"/>
      <c r="QAN552" s="413"/>
      <c r="QAO552" s="413"/>
      <c r="QAP552" s="412"/>
      <c r="QAQ552" s="412"/>
      <c r="QAR552" s="412"/>
      <c r="QAS552" s="412"/>
      <c r="QAT552" s="412"/>
      <c r="QAU552" s="412"/>
      <c r="QAV552" s="412"/>
      <c r="QAW552" s="412"/>
      <c r="QAX552" s="412"/>
      <c r="QAY552" s="412"/>
      <c r="QAZ552" s="412"/>
      <c r="QBA552" s="412"/>
      <c r="QBB552" s="412"/>
      <c r="QBC552" s="412"/>
      <c r="QBD552" s="412"/>
      <c r="QBE552" s="412"/>
      <c r="QBF552" s="412"/>
      <c r="QBG552" s="412"/>
      <c r="QBH552" s="412"/>
      <c r="QBI552" s="412"/>
      <c r="QBJ552" s="412"/>
      <c r="QBK552" s="412"/>
      <c r="QBL552" s="412"/>
      <c r="QBM552" s="412"/>
      <c r="QBN552" s="412"/>
      <c r="QBO552" s="412"/>
      <c r="QBP552" s="412"/>
      <c r="QBQ552" s="412"/>
      <c r="QBR552" s="412"/>
      <c r="QBS552" s="412"/>
      <c r="QBT552" s="412"/>
      <c r="QBU552" s="412"/>
      <c r="QBV552" s="412"/>
      <c r="QBW552" s="412"/>
      <c r="QBX552" s="412"/>
      <c r="QBY552" s="412"/>
      <c r="QBZ552" s="412"/>
      <c r="QCA552" s="412"/>
      <c r="QCB552" s="412"/>
      <c r="QCC552" s="412"/>
      <c r="QCD552" s="412"/>
      <c r="QCE552" s="412"/>
      <c r="QCF552" s="412"/>
      <c r="QCG552" s="412"/>
      <c r="QCH552" s="413"/>
      <c r="QCI552" s="413"/>
      <c r="QCJ552" s="413"/>
      <c r="QCK552" s="413"/>
      <c r="QCL552" s="413"/>
      <c r="QCM552" s="413"/>
      <c r="QCN552" s="413"/>
      <c r="QCO552" s="413"/>
      <c r="QCP552" s="413"/>
      <c r="QCQ552" s="413"/>
      <c r="QCR552" s="413"/>
      <c r="QCS552" s="413"/>
      <c r="QCT552" s="413"/>
      <c r="QCU552" s="413"/>
      <c r="QCV552" s="413"/>
      <c r="QCW552" s="413"/>
      <c r="QCX552" s="413"/>
      <c r="QCY552" s="413"/>
      <c r="QCZ552" s="413"/>
      <c r="QDA552" s="413"/>
      <c r="QDB552" s="413"/>
      <c r="QDC552" s="413"/>
      <c r="QDD552" s="413"/>
      <c r="QDE552" s="413"/>
      <c r="QDF552" s="414"/>
      <c r="QDG552" s="414"/>
      <c r="QDH552" s="414"/>
      <c r="QDI552" s="414"/>
      <c r="QDJ552" s="414"/>
      <c r="QDK552" s="413"/>
      <c r="QDL552" s="413"/>
      <c r="QDM552" s="414"/>
      <c r="QDN552" s="414"/>
      <c r="QDO552" s="413"/>
      <c r="QDP552" s="413"/>
      <c r="QDQ552" s="414"/>
      <c r="QDR552" s="414"/>
      <c r="QDS552" s="413"/>
      <c r="QDT552" s="413"/>
      <c r="QDU552" s="413"/>
      <c r="QDV552" s="413"/>
      <c r="QDW552" s="413"/>
      <c r="QDX552" s="413"/>
      <c r="QDY552" s="413"/>
      <c r="QDZ552" s="414"/>
      <c r="QEA552" s="414"/>
      <c r="QEB552" s="413"/>
      <c r="QEC552" s="413"/>
      <c r="QED552" s="414"/>
      <c r="QEE552" s="414"/>
      <c r="QEF552" s="413"/>
      <c r="QEG552" s="413"/>
      <c r="QEH552" s="413"/>
      <c r="QEI552" s="413"/>
      <c r="QEJ552" s="413"/>
      <c r="QEK552" s="407"/>
      <c r="QEL552" s="439"/>
      <c r="QEM552" s="413"/>
      <c r="QEN552" s="413"/>
      <c r="QEO552" s="413"/>
      <c r="QEP552" s="413"/>
      <c r="QEQ552" s="413"/>
      <c r="QER552" s="413"/>
      <c r="QES552" s="413"/>
      <c r="QET552" s="412"/>
      <c r="QEU552" s="412"/>
      <c r="QEV552" s="412"/>
      <c r="QEW552" s="412"/>
      <c r="QEX552" s="412"/>
      <c r="QEY552" s="412"/>
      <c r="QEZ552" s="412"/>
      <c r="QFA552" s="412"/>
      <c r="QFB552" s="412"/>
      <c r="QFC552" s="412"/>
      <c r="QFD552" s="412"/>
      <c r="QFE552" s="412"/>
      <c r="QFF552" s="412"/>
      <c r="QFG552" s="412"/>
      <c r="QFH552" s="412"/>
      <c r="QFI552" s="412"/>
      <c r="QFJ552" s="412"/>
      <c r="QFK552" s="412"/>
      <c r="QFL552" s="412"/>
      <c r="QFM552" s="412"/>
      <c r="QFN552" s="412"/>
      <c r="QFO552" s="412"/>
      <c r="QFP552" s="412"/>
      <c r="QFQ552" s="412"/>
      <c r="QFR552" s="412"/>
      <c r="QFS552" s="412"/>
      <c r="QFT552" s="412"/>
      <c r="QFU552" s="412"/>
      <c r="QFV552" s="412"/>
      <c r="QFW552" s="412"/>
      <c r="QFX552" s="412"/>
      <c r="QFY552" s="412"/>
      <c r="QFZ552" s="412"/>
      <c r="QGA552" s="412"/>
      <c r="QGB552" s="412"/>
      <c r="QGC552" s="412"/>
      <c r="QGD552" s="412"/>
      <c r="QGE552" s="412"/>
      <c r="QGF552" s="412"/>
      <c r="QGG552" s="412"/>
      <c r="QGH552" s="412"/>
      <c r="QGI552" s="412"/>
      <c r="QGJ552" s="412"/>
      <c r="QGK552" s="412"/>
      <c r="QGL552" s="413"/>
      <c r="QGM552" s="413"/>
      <c r="QGN552" s="413"/>
      <c r="QGO552" s="413"/>
      <c r="QGP552" s="413"/>
      <c r="QGQ552" s="413"/>
      <c r="QGR552" s="413"/>
      <c r="QGS552" s="413"/>
      <c r="QGT552" s="413"/>
      <c r="QGU552" s="413"/>
      <c r="QGV552" s="413"/>
      <c r="QGW552" s="413"/>
      <c r="QGX552" s="413"/>
      <c r="QGY552" s="413"/>
      <c r="QGZ552" s="413"/>
      <c r="QHA552" s="413"/>
      <c r="QHB552" s="413"/>
      <c r="QHC552" s="413"/>
      <c r="QHD552" s="413"/>
      <c r="QHE552" s="413"/>
      <c r="QHF552" s="413"/>
      <c r="QHG552" s="413"/>
      <c r="QHH552" s="413"/>
      <c r="QHI552" s="413"/>
      <c r="QHJ552" s="414"/>
      <c r="QHK552" s="414"/>
      <c r="QHL552" s="414"/>
      <c r="QHM552" s="414"/>
      <c r="QHN552" s="414"/>
      <c r="QHO552" s="413"/>
      <c r="QHP552" s="413"/>
      <c r="QHQ552" s="414"/>
      <c r="QHR552" s="414"/>
      <c r="QHS552" s="413"/>
      <c r="QHT552" s="413"/>
      <c r="QHU552" s="414"/>
      <c r="QHV552" s="414"/>
      <c r="QHW552" s="413"/>
      <c r="QHX552" s="413"/>
      <c r="QHY552" s="413"/>
      <c r="QHZ552" s="413"/>
      <c r="QIA552" s="413"/>
      <c r="QIB552" s="413"/>
      <c r="QIC552" s="413"/>
      <c r="QID552" s="414"/>
      <c r="QIE552" s="414"/>
      <c r="QIF552" s="413"/>
      <c r="QIG552" s="413"/>
      <c r="QIH552" s="414"/>
      <c r="QII552" s="414"/>
      <c r="QIJ552" s="413"/>
      <c r="QIK552" s="413"/>
      <c r="QIL552" s="413"/>
      <c r="QIM552" s="413"/>
      <c r="QIN552" s="413"/>
      <c r="QIO552" s="407"/>
      <c r="QIP552" s="439"/>
      <c r="QIQ552" s="413"/>
      <c r="QIR552" s="413"/>
      <c r="QIS552" s="413"/>
      <c r="QIT552" s="413"/>
      <c r="QIU552" s="413"/>
      <c r="QIV552" s="413"/>
      <c r="QIW552" s="413"/>
      <c r="QIX552" s="412"/>
      <c r="QIY552" s="412"/>
      <c r="QIZ552" s="412"/>
      <c r="QJA552" s="412"/>
      <c r="QJB552" s="412"/>
      <c r="QJC552" s="412"/>
      <c r="QJD552" s="412"/>
      <c r="QJE552" s="412"/>
      <c r="QJF552" s="412"/>
      <c r="QJG552" s="412"/>
      <c r="QJH552" s="412"/>
      <c r="QJI552" s="412"/>
      <c r="QJJ552" s="412"/>
      <c r="QJK552" s="412"/>
      <c r="QJL552" s="412"/>
      <c r="QJM552" s="412"/>
      <c r="QJN552" s="412"/>
      <c r="QJO552" s="412"/>
      <c r="QJP552" s="412"/>
      <c r="QJQ552" s="412"/>
      <c r="QJR552" s="412"/>
      <c r="QJS552" s="412"/>
      <c r="QJT552" s="412"/>
      <c r="QJU552" s="412"/>
      <c r="QJV552" s="412"/>
      <c r="QJW552" s="412"/>
      <c r="QJX552" s="412"/>
      <c r="QJY552" s="412"/>
      <c r="QJZ552" s="412"/>
      <c r="QKA552" s="412"/>
      <c r="QKB552" s="412"/>
      <c r="QKC552" s="412"/>
      <c r="QKD552" s="412"/>
      <c r="QKE552" s="412"/>
      <c r="QKF552" s="412"/>
      <c r="QKG552" s="412"/>
      <c r="QKH552" s="412"/>
      <c r="QKI552" s="412"/>
      <c r="QKJ552" s="412"/>
      <c r="QKK552" s="412"/>
      <c r="QKL552" s="412"/>
      <c r="QKM552" s="412"/>
      <c r="QKN552" s="412"/>
      <c r="QKO552" s="412"/>
      <c r="QKP552" s="413"/>
      <c r="QKQ552" s="413"/>
      <c r="QKR552" s="413"/>
      <c r="QKS552" s="413"/>
      <c r="QKT552" s="413"/>
      <c r="QKU552" s="413"/>
      <c r="QKV552" s="413"/>
      <c r="QKW552" s="413"/>
      <c r="QKX552" s="413"/>
      <c r="QKY552" s="413"/>
      <c r="QKZ552" s="413"/>
      <c r="QLA552" s="413"/>
      <c r="QLB552" s="413"/>
      <c r="QLC552" s="413"/>
      <c r="QLD552" s="413"/>
      <c r="QLE552" s="413"/>
      <c r="QLF552" s="413"/>
      <c r="QLG552" s="413"/>
      <c r="QLH552" s="413"/>
      <c r="QLI552" s="413"/>
      <c r="QLJ552" s="413"/>
      <c r="QLK552" s="413"/>
      <c r="QLL552" s="413"/>
      <c r="QLM552" s="413"/>
      <c r="QLN552" s="414"/>
      <c r="QLO552" s="414"/>
      <c r="QLP552" s="414"/>
      <c r="QLQ552" s="414"/>
      <c r="QLR552" s="414"/>
      <c r="QLS552" s="413"/>
      <c r="QLT552" s="413"/>
      <c r="QLU552" s="414"/>
      <c r="QLV552" s="414"/>
      <c r="QLW552" s="413"/>
      <c r="QLX552" s="413"/>
      <c r="QLY552" s="414"/>
      <c r="QLZ552" s="414"/>
      <c r="QMA552" s="413"/>
      <c r="QMB552" s="413"/>
      <c r="QMC552" s="413"/>
      <c r="QMD552" s="413"/>
      <c r="QME552" s="413"/>
      <c r="QMF552" s="413"/>
      <c r="QMG552" s="413"/>
      <c r="QMH552" s="414"/>
      <c r="QMI552" s="414"/>
      <c r="QMJ552" s="413"/>
      <c r="QMK552" s="413"/>
      <c r="QML552" s="414"/>
      <c r="QMM552" s="414"/>
      <c r="QMN552" s="413"/>
      <c r="QMO552" s="413"/>
      <c r="QMP552" s="413"/>
      <c r="QMQ552" s="413"/>
      <c r="QMR552" s="413"/>
      <c r="QMS552" s="407"/>
      <c r="QMT552" s="439"/>
      <c r="QMU552" s="413"/>
      <c r="QMV552" s="413"/>
      <c r="QMW552" s="413"/>
      <c r="QMX552" s="413"/>
      <c r="QMY552" s="413"/>
      <c r="QMZ552" s="413"/>
      <c r="QNA552" s="413"/>
      <c r="QNB552" s="412"/>
      <c r="QNC552" s="412"/>
      <c r="QND552" s="412"/>
      <c r="QNE552" s="412"/>
      <c r="QNF552" s="412"/>
      <c r="QNG552" s="412"/>
      <c r="QNH552" s="412"/>
      <c r="QNI552" s="412"/>
      <c r="QNJ552" s="412"/>
      <c r="QNK552" s="412"/>
      <c r="QNL552" s="412"/>
      <c r="QNM552" s="412"/>
      <c r="QNN552" s="412"/>
      <c r="QNO552" s="412"/>
      <c r="QNP552" s="412"/>
      <c r="QNQ552" s="412"/>
      <c r="QNR552" s="412"/>
      <c r="QNS552" s="412"/>
      <c r="QNT552" s="412"/>
      <c r="QNU552" s="412"/>
      <c r="QNV552" s="412"/>
      <c r="QNW552" s="412"/>
      <c r="QNX552" s="412"/>
      <c r="QNY552" s="412"/>
      <c r="QNZ552" s="412"/>
      <c r="QOA552" s="412"/>
      <c r="QOB552" s="412"/>
      <c r="QOC552" s="412"/>
      <c r="QOD552" s="412"/>
      <c r="QOE552" s="412"/>
      <c r="QOF552" s="412"/>
      <c r="QOG552" s="412"/>
      <c r="QOH552" s="412"/>
      <c r="QOI552" s="412"/>
      <c r="QOJ552" s="412"/>
      <c r="QOK552" s="412"/>
      <c r="QOL552" s="412"/>
      <c r="QOM552" s="412"/>
      <c r="QON552" s="412"/>
      <c r="QOO552" s="412"/>
      <c r="QOP552" s="412"/>
      <c r="QOQ552" s="412"/>
      <c r="QOR552" s="412"/>
      <c r="QOS552" s="412"/>
      <c r="QOT552" s="413"/>
      <c r="QOU552" s="413"/>
      <c r="QOV552" s="413"/>
      <c r="QOW552" s="413"/>
      <c r="QOX552" s="413"/>
      <c r="QOY552" s="413"/>
      <c r="QOZ552" s="413"/>
      <c r="QPA552" s="413"/>
      <c r="QPB552" s="413"/>
      <c r="QPC552" s="413"/>
      <c r="QPD552" s="413"/>
      <c r="QPE552" s="413"/>
      <c r="QPF552" s="413"/>
      <c r="QPG552" s="413"/>
      <c r="QPH552" s="413"/>
      <c r="QPI552" s="413"/>
      <c r="QPJ552" s="413"/>
      <c r="QPK552" s="413"/>
      <c r="QPL552" s="413"/>
      <c r="QPM552" s="413"/>
      <c r="QPN552" s="413"/>
      <c r="QPO552" s="413"/>
      <c r="QPP552" s="413"/>
      <c r="QPQ552" s="413"/>
      <c r="QPR552" s="414"/>
      <c r="QPS552" s="414"/>
      <c r="QPT552" s="414"/>
      <c r="QPU552" s="414"/>
      <c r="QPV552" s="414"/>
      <c r="QPW552" s="413"/>
      <c r="QPX552" s="413"/>
      <c r="QPY552" s="414"/>
      <c r="QPZ552" s="414"/>
      <c r="QQA552" s="413"/>
      <c r="QQB552" s="413"/>
      <c r="QQC552" s="414"/>
      <c r="QQD552" s="414"/>
      <c r="QQE552" s="413"/>
      <c r="QQF552" s="413"/>
      <c r="QQG552" s="413"/>
      <c r="QQH552" s="413"/>
      <c r="QQI552" s="413"/>
      <c r="QQJ552" s="413"/>
      <c r="QQK552" s="413"/>
      <c r="QQL552" s="414"/>
      <c r="QQM552" s="414"/>
      <c r="QQN552" s="413"/>
      <c r="QQO552" s="413"/>
      <c r="QQP552" s="414"/>
      <c r="QQQ552" s="414"/>
      <c r="QQR552" s="413"/>
      <c r="QQS552" s="413"/>
      <c r="QQT552" s="413"/>
      <c r="QQU552" s="413"/>
      <c r="QQV552" s="413"/>
      <c r="QQW552" s="407"/>
      <c r="QQX552" s="439"/>
      <c r="QQY552" s="413"/>
      <c r="QQZ552" s="413"/>
      <c r="QRA552" s="413"/>
      <c r="QRB552" s="413"/>
      <c r="QRC552" s="413"/>
      <c r="QRD552" s="413"/>
      <c r="QRE552" s="413"/>
      <c r="QRF552" s="412"/>
      <c r="QRG552" s="412"/>
      <c r="QRH552" s="412"/>
      <c r="QRI552" s="412"/>
      <c r="QRJ552" s="412"/>
      <c r="QRK552" s="412"/>
      <c r="QRL552" s="412"/>
      <c r="QRM552" s="412"/>
      <c r="QRN552" s="412"/>
      <c r="QRO552" s="412"/>
      <c r="QRP552" s="412"/>
      <c r="QRQ552" s="412"/>
      <c r="QRR552" s="412"/>
      <c r="QRS552" s="412"/>
      <c r="QRT552" s="412"/>
      <c r="QRU552" s="412"/>
      <c r="QRV552" s="412"/>
      <c r="QRW552" s="412"/>
      <c r="QRX552" s="412"/>
      <c r="QRY552" s="412"/>
      <c r="QRZ552" s="412"/>
      <c r="QSA552" s="412"/>
      <c r="QSB552" s="412"/>
      <c r="QSC552" s="412"/>
      <c r="QSD552" s="412"/>
      <c r="QSE552" s="412"/>
      <c r="QSF552" s="412"/>
      <c r="QSG552" s="412"/>
      <c r="QSH552" s="412"/>
      <c r="QSI552" s="412"/>
      <c r="QSJ552" s="412"/>
      <c r="QSK552" s="412"/>
      <c r="QSL552" s="412"/>
      <c r="QSM552" s="412"/>
      <c r="QSN552" s="412"/>
      <c r="QSO552" s="412"/>
      <c r="QSP552" s="412"/>
      <c r="QSQ552" s="412"/>
      <c r="QSR552" s="412"/>
      <c r="QSS552" s="412"/>
      <c r="QST552" s="412"/>
      <c r="QSU552" s="412"/>
      <c r="QSV552" s="412"/>
      <c r="QSW552" s="412"/>
      <c r="QSX552" s="413"/>
      <c r="QSY552" s="413"/>
      <c r="QSZ552" s="413"/>
      <c r="QTA552" s="413"/>
      <c r="QTB552" s="413"/>
      <c r="QTC552" s="413"/>
      <c r="QTD552" s="413"/>
      <c r="QTE552" s="413"/>
      <c r="QTF552" s="413"/>
      <c r="QTG552" s="413"/>
      <c r="QTH552" s="413"/>
      <c r="QTI552" s="413"/>
      <c r="QTJ552" s="413"/>
      <c r="QTK552" s="413"/>
      <c r="QTL552" s="413"/>
      <c r="QTM552" s="413"/>
      <c r="QTN552" s="413"/>
      <c r="QTO552" s="413"/>
      <c r="QTP552" s="413"/>
      <c r="QTQ552" s="413"/>
      <c r="QTR552" s="413"/>
      <c r="QTS552" s="413"/>
      <c r="QTT552" s="413"/>
      <c r="QTU552" s="413"/>
      <c r="QTV552" s="414"/>
      <c r="QTW552" s="414"/>
      <c r="QTX552" s="414"/>
      <c r="QTY552" s="414"/>
      <c r="QTZ552" s="414"/>
      <c r="QUA552" s="413"/>
      <c r="QUB552" s="413"/>
      <c r="QUC552" s="414"/>
      <c r="QUD552" s="414"/>
      <c r="QUE552" s="413"/>
      <c r="QUF552" s="413"/>
      <c r="QUG552" s="414"/>
      <c r="QUH552" s="414"/>
      <c r="QUI552" s="413"/>
      <c r="QUJ552" s="413"/>
      <c r="QUK552" s="413"/>
      <c r="QUL552" s="413"/>
      <c r="QUM552" s="413"/>
      <c r="QUN552" s="413"/>
      <c r="QUO552" s="413"/>
      <c r="QUP552" s="414"/>
      <c r="QUQ552" s="414"/>
      <c r="QUR552" s="413"/>
      <c r="QUS552" s="413"/>
      <c r="QUT552" s="414"/>
      <c r="QUU552" s="414"/>
      <c r="QUV552" s="413"/>
      <c r="QUW552" s="413"/>
      <c r="QUX552" s="413"/>
      <c r="QUY552" s="413"/>
      <c r="QUZ552" s="413"/>
      <c r="QVA552" s="407"/>
      <c r="QVB552" s="439"/>
      <c r="QVC552" s="413"/>
      <c r="QVD552" s="413"/>
      <c r="QVE552" s="413"/>
      <c r="QVF552" s="413"/>
      <c r="QVG552" s="413"/>
      <c r="QVH552" s="413"/>
      <c r="QVI552" s="413"/>
      <c r="QVJ552" s="412"/>
      <c r="QVK552" s="412"/>
      <c r="QVL552" s="412"/>
      <c r="QVM552" s="412"/>
      <c r="QVN552" s="412"/>
      <c r="QVO552" s="412"/>
      <c r="QVP552" s="412"/>
      <c r="QVQ552" s="412"/>
      <c r="QVR552" s="412"/>
      <c r="QVS552" s="412"/>
      <c r="QVT552" s="412"/>
      <c r="QVU552" s="412"/>
      <c r="QVV552" s="412"/>
      <c r="QVW552" s="412"/>
      <c r="QVX552" s="412"/>
      <c r="QVY552" s="412"/>
      <c r="QVZ552" s="412"/>
      <c r="QWA552" s="412"/>
      <c r="QWB552" s="412"/>
      <c r="QWC552" s="412"/>
      <c r="QWD552" s="412"/>
      <c r="QWE552" s="412"/>
      <c r="QWF552" s="412"/>
      <c r="QWG552" s="412"/>
      <c r="QWH552" s="412"/>
      <c r="QWI552" s="412"/>
      <c r="QWJ552" s="412"/>
      <c r="QWK552" s="412"/>
      <c r="QWL552" s="412"/>
      <c r="QWM552" s="412"/>
      <c r="QWN552" s="412"/>
      <c r="QWO552" s="412"/>
      <c r="QWP552" s="412"/>
      <c r="QWQ552" s="412"/>
      <c r="QWR552" s="412"/>
      <c r="QWS552" s="412"/>
      <c r="QWT552" s="412"/>
      <c r="QWU552" s="412"/>
      <c r="QWV552" s="412"/>
      <c r="QWW552" s="412"/>
      <c r="QWX552" s="412"/>
      <c r="QWY552" s="412"/>
      <c r="QWZ552" s="412"/>
      <c r="QXA552" s="412"/>
      <c r="QXB552" s="413"/>
      <c r="QXC552" s="413"/>
      <c r="QXD552" s="413"/>
      <c r="QXE552" s="413"/>
      <c r="QXF552" s="413"/>
      <c r="QXG552" s="413"/>
      <c r="QXH552" s="413"/>
      <c r="QXI552" s="413"/>
      <c r="QXJ552" s="413"/>
      <c r="QXK552" s="413"/>
      <c r="QXL552" s="413"/>
      <c r="QXM552" s="413"/>
      <c r="QXN552" s="413"/>
      <c r="QXO552" s="413"/>
      <c r="QXP552" s="413"/>
      <c r="QXQ552" s="413"/>
      <c r="QXR552" s="413"/>
      <c r="QXS552" s="413"/>
      <c r="QXT552" s="413"/>
      <c r="QXU552" s="413"/>
      <c r="QXV552" s="413"/>
      <c r="QXW552" s="413"/>
      <c r="QXX552" s="413"/>
      <c r="QXY552" s="413"/>
      <c r="QXZ552" s="414"/>
      <c r="QYA552" s="414"/>
      <c r="QYB552" s="414"/>
      <c r="QYC552" s="414"/>
      <c r="QYD552" s="414"/>
      <c r="QYE552" s="413"/>
      <c r="QYF552" s="413"/>
      <c r="QYG552" s="414"/>
      <c r="QYH552" s="414"/>
      <c r="QYI552" s="413"/>
      <c r="QYJ552" s="413"/>
      <c r="QYK552" s="414"/>
      <c r="QYL552" s="414"/>
      <c r="QYM552" s="413"/>
      <c r="QYN552" s="413"/>
      <c r="QYO552" s="413"/>
      <c r="QYP552" s="413"/>
      <c r="QYQ552" s="413"/>
      <c r="QYR552" s="413"/>
      <c r="QYS552" s="413"/>
      <c r="QYT552" s="414"/>
      <c r="QYU552" s="414"/>
      <c r="QYV552" s="413"/>
      <c r="QYW552" s="413"/>
      <c r="QYX552" s="414"/>
      <c r="QYY552" s="414"/>
      <c r="QYZ552" s="413"/>
      <c r="QZA552" s="413"/>
      <c r="QZB552" s="413"/>
      <c r="QZC552" s="413"/>
      <c r="QZD552" s="413"/>
      <c r="QZE552" s="407"/>
      <c r="QZF552" s="439"/>
      <c r="QZG552" s="413"/>
      <c r="QZH552" s="413"/>
      <c r="QZI552" s="413"/>
      <c r="QZJ552" s="413"/>
      <c r="QZK552" s="413"/>
      <c r="QZL552" s="413"/>
      <c r="QZM552" s="413"/>
      <c r="QZN552" s="412"/>
      <c r="QZO552" s="412"/>
      <c r="QZP552" s="412"/>
      <c r="QZQ552" s="412"/>
      <c r="QZR552" s="412"/>
      <c r="QZS552" s="412"/>
      <c r="QZT552" s="412"/>
      <c r="QZU552" s="412"/>
      <c r="QZV552" s="412"/>
      <c r="QZW552" s="412"/>
      <c r="QZX552" s="412"/>
      <c r="QZY552" s="412"/>
      <c r="QZZ552" s="412"/>
      <c r="RAA552" s="412"/>
      <c r="RAB552" s="412"/>
      <c r="RAC552" s="412"/>
      <c r="RAD552" s="412"/>
      <c r="RAE552" s="412"/>
      <c r="RAF552" s="412"/>
      <c r="RAG552" s="412"/>
      <c r="RAH552" s="412"/>
      <c r="RAI552" s="412"/>
      <c r="RAJ552" s="412"/>
      <c r="RAK552" s="412"/>
      <c r="RAL552" s="412"/>
      <c r="RAM552" s="412"/>
      <c r="RAN552" s="412"/>
      <c r="RAO552" s="412"/>
      <c r="RAP552" s="412"/>
      <c r="RAQ552" s="412"/>
      <c r="RAR552" s="412"/>
      <c r="RAS552" s="412"/>
      <c r="RAT552" s="412"/>
      <c r="RAU552" s="412"/>
      <c r="RAV552" s="412"/>
      <c r="RAW552" s="412"/>
      <c r="RAX552" s="412"/>
      <c r="RAY552" s="412"/>
      <c r="RAZ552" s="412"/>
      <c r="RBA552" s="412"/>
      <c r="RBB552" s="412"/>
      <c r="RBC552" s="412"/>
      <c r="RBD552" s="412"/>
      <c r="RBE552" s="412"/>
      <c r="RBF552" s="413"/>
      <c r="RBG552" s="413"/>
      <c r="RBH552" s="413"/>
      <c r="RBI552" s="413"/>
      <c r="RBJ552" s="413"/>
      <c r="RBK552" s="413"/>
      <c r="RBL552" s="413"/>
      <c r="RBM552" s="413"/>
      <c r="RBN552" s="413"/>
      <c r="RBO552" s="413"/>
      <c r="RBP552" s="413"/>
      <c r="RBQ552" s="413"/>
      <c r="RBR552" s="413"/>
      <c r="RBS552" s="413"/>
      <c r="RBT552" s="413"/>
      <c r="RBU552" s="413"/>
      <c r="RBV552" s="413"/>
      <c r="RBW552" s="413"/>
      <c r="RBX552" s="413"/>
      <c r="RBY552" s="413"/>
      <c r="RBZ552" s="413"/>
      <c r="RCA552" s="413"/>
      <c r="RCB552" s="413"/>
    </row>
    <row r="553" spans="1:12248" s="53" customFormat="1" ht="50.25" customHeight="1" x14ac:dyDescent="0.25">
      <c r="B553" s="210"/>
      <c r="C553" s="111" t="s">
        <v>31</v>
      </c>
      <c r="D553" s="193">
        <f>E553+F553+G553+H553</f>
        <v>217</v>
      </c>
      <c r="E553" s="193"/>
      <c r="F553" s="193">
        <f>SUM(F554:F555)</f>
        <v>217</v>
      </c>
      <c r="G553" s="194"/>
      <c r="H553" s="194"/>
      <c r="I553" s="193">
        <f t="shared" si="360"/>
        <v>112.76042</v>
      </c>
      <c r="J553" s="592">
        <f>I553/D553</f>
        <v>0.51963327188940089</v>
      </c>
      <c r="K553" s="307"/>
      <c r="L553" s="307"/>
      <c r="M553" s="193">
        <f>M555</f>
        <v>112.76042</v>
      </c>
      <c r="N553" s="592">
        <f t="shared" si="361"/>
        <v>0.51963327188940089</v>
      </c>
      <c r="O553" s="307"/>
      <c r="P553" s="307"/>
      <c r="Q553" s="307"/>
      <c r="R553" s="307"/>
      <c r="S553" s="193">
        <f t="shared" si="362"/>
        <v>112.76042</v>
      </c>
      <c r="T553" s="668">
        <f t="shared" ref="T553:T561" si="366">S553/D553</f>
        <v>0.51963327188940089</v>
      </c>
      <c r="U553" s="112"/>
      <c r="V553" s="629"/>
      <c r="W553" s="193">
        <f>M553</f>
        <v>112.76042</v>
      </c>
      <c r="X553" s="668">
        <f t="shared" si="336"/>
        <v>0.51963327188940089</v>
      </c>
      <c r="Y553" s="307"/>
      <c r="Z553" s="307"/>
      <c r="AA553" s="307"/>
      <c r="AB553" s="307"/>
      <c r="AC553" s="193">
        <f t="shared" si="349"/>
        <v>217</v>
      </c>
      <c r="AD553" s="575">
        <f t="shared" si="350"/>
        <v>1</v>
      </c>
      <c r="AE553" s="112"/>
      <c r="AF553" s="622"/>
      <c r="AG553" s="193">
        <f>AG554+AG555</f>
        <v>217</v>
      </c>
      <c r="AH553" s="622">
        <f t="shared" si="332"/>
        <v>1</v>
      </c>
      <c r="AI553" s="307"/>
      <c r="AJ553" s="307"/>
      <c r="AK553" s="193"/>
      <c r="AL553" s="307"/>
      <c r="AM553" s="307"/>
      <c r="AN553" s="307"/>
      <c r="AO553" s="307"/>
      <c r="AP553" s="307"/>
      <c r="AQ553" s="307"/>
      <c r="AR553" s="307"/>
      <c r="AS553" s="307"/>
      <c r="AT553" s="307"/>
      <c r="AU553" s="112">
        <f>AV553-D553</f>
        <v>0</v>
      </c>
      <c r="AV553" s="112">
        <f>AW553+AX553+AY553+AZ553</f>
        <v>217</v>
      </c>
      <c r="AW553" s="112">
        <f>SUM(AW554:AW555)</f>
        <v>0</v>
      </c>
      <c r="AX553" s="112">
        <f>SUM(AX554:AX555)</f>
        <v>217</v>
      </c>
      <c r="AY553" s="307"/>
      <c r="AZ553" s="307"/>
      <c r="BA553" s="112">
        <f t="shared" si="328"/>
        <v>0</v>
      </c>
      <c r="BB553" s="307"/>
      <c r="BC553" s="307"/>
      <c r="BD553" s="307"/>
      <c r="BE553" s="112">
        <f t="shared" si="324"/>
        <v>0</v>
      </c>
      <c r="BF553" s="112">
        <f t="shared" si="345"/>
        <v>0</v>
      </c>
      <c r="BG553" s="307"/>
      <c r="BH553" s="307"/>
      <c r="BI553" s="112">
        <f t="shared" si="359"/>
        <v>0</v>
      </c>
      <c r="BJ553" s="112">
        <f>SUM(BJ554:BJ555)</f>
        <v>0</v>
      </c>
      <c r="BK553" s="112"/>
      <c r="BL553" s="307"/>
      <c r="BM553" s="307"/>
      <c r="BN553" s="112">
        <f t="shared" si="346"/>
        <v>0</v>
      </c>
      <c r="BO553" s="112">
        <f t="shared" ref="BO553:BO558" si="367">BP553</f>
        <v>0</v>
      </c>
      <c r="BP553" s="112">
        <f>SUM(BP554:BP555)</f>
        <v>0</v>
      </c>
      <c r="BQ553" s="112"/>
      <c r="BR553" s="307"/>
      <c r="BS553" s="307"/>
      <c r="BT553" s="307">
        <f t="shared" si="365"/>
        <v>0</v>
      </c>
      <c r="BU553" s="307"/>
      <c r="BV553" s="112">
        <f>BW553+BX553+BY553+BZ553</f>
        <v>507227.07996999996</v>
      </c>
      <c r="BW553" s="112">
        <f>SUM(BW554:BW555)</f>
        <v>0</v>
      </c>
      <c r="BX553" s="112">
        <f>SUM(BX554:BX555)</f>
        <v>507227.07996999996</v>
      </c>
      <c r="BY553" s="307"/>
      <c r="BZ553" s="307"/>
      <c r="CA553" s="112">
        <f t="shared" si="339"/>
        <v>0</v>
      </c>
      <c r="CB553" s="193">
        <f>CF553-BW553</f>
        <v>0</v>
      </c>
      <c r="CC553" s="194"/>
      <c r="CD553" s="194"/>
      <c r="CE553" s="112">
        <f>CG553</f>
        <v>95991.164340000032</v>
      </c>
      <c r="CF553" s="112">
        <f>SUM(CF554:CF555)</f>
        <v>0</v>
      </c>
      <c r="CG553" s="112">
        <f>CG554+CG555</f>
        <v>95991.164340000032</v>
      </c>
      <c r="CH553" s="194">
        <f t="shared" si="340"/>
        <v>0</v>
      </c>
      <c r="CI553" s="194"/>
      <c r="CJ553" s="112">
        <f>CJ554</f>
        <v>0</v>
      </c>
      <c r="CK553" s="112">
        <f>CL553+CM553+CN553+CO553</f>
        <v>95991.164340000032</v>
      </c>
      <c r="CL553" s="112">
        <f>SUM(CL554:CL555)</f>
        <v>0</v>
      </c>
      <c r="CM553" s="112">
        <f>SUM(CM554:CM555)</f>
        <v>95991.164340000032</v>
      </c>
      <c r="CN553" s="307"/>
      <c r="CO553" s="307"/>
    </row>
    <row r="554" spans="1:12248" s="53" customFormat="1" ht="50.25" hidden="1" customHeight="1" x14ac:dyDescent="0.25">
      <c r="B554" s="210"/>
      <c r="C554" s="137" t="s">
        <v>238</v>
      </c>
      <c r="D554" s="262">
        <f>E554+F554+G554+H554</f>
        <v>0</v>
      </c>
      <c r="E554" s="262"/>
      <c r="F554" s="262">
        <v>0</v>
      </c>
      <c r="G554" s="194"/>
      <c r="H554" s="194"/>
      <c r="I554" s="193">
        <f t="shared" si="360"/>
        <v>0</v>
      </c>
      <c r="J554" s="592" t="e">
        <f>I554/D554</f>
        <v>#DIV/0!</v>
      </c>
      <c r="K554" s="307"/>
      <c r="L554" s="307"/>
      <c r="M554" s="193">
        <v>0</v>
      </c>
      <c r="N554" s="592" t="e">
        <f t="shared" si="361"/>
        <v>#DIV/0!</v>
      </c>
      <c r="O554" s="307"/>
      <c r="P554" s="307"/>
      <c r="Q554" s="307"/>
      <c r="R554" s="307"/>
      <c r="S554" s="262">
        <v>0</v>
      </c>
      <c r="T554" s="669" t="e">
        <f t="shared" si="366"/>
        <v>#DIV/0!</v>
      </c>
      <c r="U554" s="199"/>
      <c r="V554" s="629"/>
      <c r="W554" s="262">
        <v>0</v>
      </c>
      <c r="X554" s="669" t="e">
        <f t="shared" si="336"/>
        <v>#DIV/0!</v>
      </c>
      <c r="Y554" s="307"/>
      <c r="Z554" s="307"/>
      <c r="AA554" s="307"/>
      <c r="AB554" s="307"/>
      <c r="AC554" s="262">
        <f t="shared" si="349"/>
        <v>0</v>
      </c>
      <c r="AD554" s="575" t="e">
        <f t="shared" si="350"/>
        <v>#DIV/0!</v>
      </c>
      <c r="AE554" s="199"/>
      <c r="AF554" s="622"/>
      <c r="AG554" s="262">
        <v>0</v>
      </c>
      <c r="AH554" s="622" t="e">
        <f t="shared" si="332"/>
        <v>#DIV/0!</v>
      </c>
      <c r="AI554" s="307"/>
      <c r="AJ554" s="307"/>
      <c r="AK554" s="262"/>
      <c r="AL554" s="307"/>
      <c r="AM554" s="307"/>
      <c r="AN554" s="307"/>
      <c r="AO554" s="307"/>
      <c r="AP554" s="307"/>
      <c r="AQ554" s="307"/>
      <c r="AR554" s="307"/>
      <c r="AS554" s="307"/>
      <c r="AT554" s="307"/>
      <c r="AU554" s="112">
        <f>AX554-F554</f>
        <v>0</v>
      </c>
      <c r="AV554" s="199">
        <f>AW554+AX554+AY554+AZ554</f>
        <v>0</v>
      </c>
      <c r="AW554" s="199">
        <v>0</v>
      </c>
      <c r="AX554" s="199">
        <v>0</v>
      </c>
      <c r="AY554" s="307"/>
      <c r="AZ554" s="307"/>
      <c r="BA554" s="112">
        <f t="shared" si="328"/>
        <v>0</v>
      </c>
      <c r="BB554" s="307"/>
      <c r="BC554" s="307"/>
      <c r="BD554" s="307"/>
      <c r="BE554" s="199">
        <f t="shared" si="324"/>
        <v>0</v>
      </c>
      <c r="BF554" s="199">
        <f t="shared" si="345"/>
        <v>0</v>
      </c>
      <c r="BG554" s="307"/>
      <c r="BH554" s="307"/>
      <c r="BI554" s="199">
        <f t="shared" si="359"/>
        <v>0</v>
      </c>
      <c r="BJ554" s="199">
        <v>0</v>
      </c>
      <c r="BK554" s="199"/>
      <c r="BL554" s="307"/>
      <c r="BM554" s="307"/>
      <c r="BN554" s="199">
        <f t="shared" si="346"/>
        <v>0</v>
      </c>
      <c r="BO554" s="199">
        <f t="shared" si="367"/>
        <v>0</v>
      </c>
      <c r="BP554" s="199">
        <v>0</v>
      </c>
      <c r="BQ554" s="199"/>
      <c r="BR554" s="307"/>
      <c r="BS554" s="307"/>
      <c r="BT554" s="307">
        <f t="shared" si="365"/>
        <v>0</v>
      </c>
      <c r="BU554" s="307"/>
      <c r="BV554" s="199">
        <f>BW554+BX554+BY554+BZ554</f>
        <v>494393.48742999998</v>
      </c>
      <c r="BW554" s="199">
        <v>0</v>
      </c>
      <c r="BX554" s="199">
        <f>'[8]КАД-Колтуши 3,4'!$AB$8</f>
        <v>494393.48742999998</v>
      </c>
      <c r="BY554" s="307"/>
      <c r="BZ554" s="307"/>
      <c r="CA554" s="199">
        <f t="shared" si="339"/>
        <v>0</v>
      </c>
      <c r="CB554" s="262"/>
      <c r="CC554" s="194"/>
      <c r="CD554" s="194"/>
      <c r="CE554" s="199">
        <f>CG554</f>
        <v>83157.571800000034</v>
      </c>
      <c r="CF554" s="262">
        <f t="shared" ref="CF554:CF561" si="368">BW554</f>
        <v>0</v>
      </c>
      <c r="CG554" s="199">
        <f>'[8]КАД-Колтуши 3,4'!$AB$8+[6]Лист1!$N$69</f>
        <v>83157.571800000034</v>
      </c>
      <c r="CH554" s="194">
        <f t="shared" si="340"/>
        <v>0</v>
      </c>
      <c r="CI554" s="194"/>
      <c r="CJ554" s="199">
        <f>CK554-CE554</f>
        <v>0</v>
      </c>
      <c r="CK554" s="199">
        <f>CL554+CM554+CN554+CO554</f>
        <v>83157.571800000034</v>
      </c>
      <c r="CL554" s="199">
        <v>0</v>
      </c>
      <c r="CM554" s="199">
        <f>'[8]КАД-Колтуши 3,4'!$AB$8+[6]Лист1!$N$69</f>
        <v>83157.571800000034</v>
      </c>
      <c r="CN554" s="307"/>
      <c r="CO554" s="307"/>
    </row>
    <row r="555" spans="1:12248" s="198" customFormat="1" ht="50.25" hidden="1" customHeight="1" x14ac:dyDescent="0.25">
      <c r="B555" s="209"/>
      <c r="C555" s="137" t="s">
        <v>237</v>
      </c>
      <c r="D555" s="262">
        <f>E555+F555+G555+H555</f>
        <v>217</v>
      </c>
      <c r="E555" s="262"/>
      <c r="F555" s="262">
        <v>217</v>
      </c>
      <c r="G555" s="263"/>
      <c r="H555" s="263"/>
      <c r="I555" s="262">
        <f t="shared" si="360"/>
        <v>112.76042</v>
      </c>
      <c r="J555" s="592">
        <f>I555/D555</f>
        <v>0.51963327188940089</v>
      </c>
      <c r="K555" s="316"/>
      <c r="L555" s="316"/>
      <c r="M555" s="262">
        <v>112.76042</v>
      </c>
      <c r="N555" s="592">
        <f t="shared" si="361"/>
        <v>0.51963327188940089</v>
      </c>
      <c r="O555" s="316"/>
      <c r="P555" s="316"/>
      <c r="Q555" s="316"/>
      <c r="R555" s="316"/>
      <c r="S555" s="262">
        <f t="shared" ref="S555:S561" si="369">W555</f>
        <v>112.76042</v>
      </c>
      <c r="T555" s="669">
        <f t="shared" si="366"/>
        <v>0.51963327188940089</v>
      </c>
      <c r="U555" s="199"/>
      <c r="V555" s="804"/>
      <c r="W555" s="262">
        <v>112.76042</v>
      </c>
      <c r="X555" s="669">
        <f t="shared" si="336"/>
        <v>0.51963327188940089</v>
      </c>
      <c r="Y555" s="316"/>
      <c r="Z555" s="316"/>
      <c r="AA555" s="316"/>
      <c r="AB555" s="316"/>
      <c r="AC555" s="262">
        <f t="shared" si="349"/>
        <v>217</v>
      </c>
      <c r="AD555" s="776">
        <f t="shared" si="350"/>
        <v>1</v>
      </c>
      <c r="AE555" s="199"/>
      <c r="AF555" s="805"/>
      <c r="AG555" s="262">
        <v>217</v>
      </c>
      <c r="AH555" s="805">
        <f t="shared" si="332"/>
        <v>1</v>
      </c>
      <c r="AI555" s="316"/>
      <c r="AJ555" s="316"/>
      <c r="AK555" s="262"/>
      <c r="AL555" s="316"/>
      <c r="AM555" s="316"/>
      <c r="AN555" s="316"/>
      <c r="AO555" s="316"/>
      <c r="AP555" s="316"/>
      <c r="AQ555" s="316"/>
      <c r="AR555" s="316"/>
      <c r="AS555" s="316"/>
      <c r="AT555" s="316"/>
      <c r="AU555" s="199">
        <f>AV555-D555</f>
        <v>0</v>
      </c>
      <c r="AV555" s="199">
        <f>AW555+AX555+AY555+AZ555</f>
        <v>217</v>
      </c>
      <c r="AW555" s="199">
        <v>0</v>
      </c>
      <c r="AX555" s="199">
        <f>F555</f>
        <v>217</v>
      </c>
      <c r="AY555" s="316"/>
      <c r="AZ555" s="316"/>
      <c r="BA555" s="199">
        <f t="shared" si="328"/>
        <v>0</v>
      </c>
      <c r="BB555" s="316"/>
      <c r="BC555" s="316"/>
      <c r="BD555" s="316"/>
      <c r="BE555" s="199">
        <f t="shared" si="324"/>
        <v>0</v>
      </c>
      <c r="BF555" s="199">
        <f t="shared" si="345"/>
        <v>0</v>
      </c>
      <c r="BG555" s="316"/>
      <c r="BH555" s="316"/>
      <c r="BI555" s="199">
        <f t="shared" si="359"/>
        <v>0</v>
      </c>
      <c r="BJ555" s="199">
        <v>0</v>
      </c>
      <c r="BK555" s="199"/>
      <c r="BL555" s="316"/>
      <c r="BM555" s="316"/>
      <c r="BN555" s="199">
        <f t="shared" si="346"/>
        <v>0</v>
      </c>
      <c r="BO555" s="199">
        <f t="shared" si="367"/>
        <v>0</v>
      </c>
      <c r="BP555" s="199">
        <v>0</v>
      </c>
      <c r="BQ555" s="199"/>
      <c r="BR555" s="316"/>
      <c r="BS555" s="316"/>
      <c r="BT555" s="316">
        <f t="shared" si="365"/>
        <v>0</v>
      </c>
      <c r="BU555" s="316"/>
      <c r="BV555" s="199">
        <f>BW555+BX555+BY555+BZ555</f>
        <v>12833.592539999998</v>
      </c>
      <c r="BW555" s="199">
        <v>0</v>
      </c>
      <c r="BX555" s="199">
        <f>'[8]КАД-Колтуши 3,4'!$AB$9+'[8]КАД-Колтуши 3,4'!$AB$10</f>
        <v>12833.592539999998</v>
      </c>
      <c r="BY555" s="316"/>
      <c r="BZ555" s="316"/>
      <c r="CA555" s="199">
        <f t="shared" si="339"/>
        <v>0</v>
      </c>
      <c r="CB555" s="262"/>
      <c r="CC555" s="263"/>
      <c r="CD555" s="263"/>
      <c r="CE555" s="199">
        <f>CG555</f>
        <v>12833.592539999998</v>
      </c>
      <c r="CF555" s="262">
        <f t="shared" si="368"/>
        <v>0</v>
      </c>
      <c r="CG555" s="199">
        <f>'[8]КАД-Колтуши 3,4'!$AB$9+'[8]КАД-Колтуши 3,4'!$AB$10</f>
        <v>12833.592539999998</v>
      </c>
      <c r="CH555" s="263">
        <f t="shared" si="340"/>
        <v>0</v>
      </c>
      <c r="CI555" s="263"/>
      <c r="CJ555" s="199">
        <f>CM555-BX555</f>
        <v>0</v>
      </c>
      <c r="CK555" s="199">
        <f>CL555+CM555+CN555+CO555</f>
        <v>12833.592539999998</v>
      </c>
      <c r="CL555" s="199">
        <v>0</v>
      </c>
      <c r="CM555" s="199">
        <f>'[8]КАД-Колтуши 3,4'!$AB$9+'[8]КАД-Колтуши 3,4'!$AB$10</f>
        <v>12833.592539999998</v>
      </c>
      <c r="CN555" s="316"/>
      <c r="CO555" s="316"/>
    </row>
    <row r="556" spans="1:12248" s="473" customFormat="1" ht="54" customHeight="1" x14ac:dyDescent="0.25">
      <c r="B556" s="474"/>
      <c r="C556" s="532" t="s">
        <v>240</v>
      </c>
      <c r="D556" s="476">
        <f>E556+F556+G556+H556</f>
        <v>309030.7</v>
      </c>
      <c r="E556" s="476"/>
      <c r="F556" s="476">
        <f>SUM(F557:F561)</f>
        <v>309030.7</v>
      </c>
      <c r="G556" s="476"/>
      <c r="H556" s="476"/>
      <c r="I556" s="476">
        <f t="shared" si="360"/>
        <v>309030.7</v>
      </c>
      <c r="J556" s="571">
        <f t="shared" ref="J556:J561" si="370">I556/D556</f>
        <v>1</v>
      </c>
      <c r="K556" s="555"/>
      <c r="L556" s="665"/>
      <c r="M556" s="476">
        <f>SUM(M557:M561)</f>
        <v>309030.7</v>
      </c>
      <c r="N556" s="571">
        <f t="shared" si="361"/>
        <v>1</v>
      </c>
      <c r="O556" s="555"/>
      <c r="P556" s="555"/>
      <c r="Q556" s="555"/>
      <c r="R556" s="555"/>
      <c r="S556" s="476">
        <f t="shared" si="369"/>
        <v>156375.92645000003</v>
      </c>
      <c r="T556" s="669">
        <f t="shared" si="366"/>
        <v>0.50602068483810836</v>
      </c>
      <c r="U556" s="578"/>
      <c r="V556" s="629"/>
      <c r="W556" s="476">
        <f>W557+W558+W559+W560+W561</f>
        <v>156375.92645000003</v>
      </c>
      <c r="X556" s="669">
        <f t="shared" si="336"/>
        <v>0.50602068483810836</v>
      </c>
      <c r="Y556" s="555"/>
      <c r="Z556" s="555"/>
      <c r="AA556" s="555"/>
      <c r="AB556" s="555"/>
      <c r="AC556" s="476">
        <f t="shared" si="349"/>
        <v>309030.7</v>
      </c>
      <c r="AD556" s="575">
        <f t="shared" si="350"/>
        <v>1</v>
      </c>
      <c r="AE556" s="578"/>
      <c r="AF556" s="622"/>
      <c r="AG556" s="476">
        <f>AG557+AG558+AG559+AG560+AG561</f>
        <v>309030.7</v>
      </c>
      <c r="AH556" s="622">
        <f t="shared" si="332"/>
        <v>1</v>
      </c>
      <c r="AI556" s="555"/>
      <c r="AJ556" s="555"/>
      <c r="AK556" s="476"/>
      <c r="AL556" s="578"/>
      <c r="AM556" s="555"/>
      <c r="AN556" s="555"/>
      <c r="AO556" s="555"/>
      <c r="AP556" s="555"/>
      <c r="AQ556" s="555"/>
      <c r="AR556" s="555"/>
      <c r="AS556" s="555"/>
      <c r="AT556" s="555"/>
      <c r="AU556" s="555">
        <f>AU557</f>
        <v>1.2270000006537884E-2</v>
      </c>
      <c r="AV556" s="555">
        <f>AW556+AX556+AY556+AZ556</f>
        <v>309030.71227000002</v>
      </c>
      <c r="AW556" s="484">
        <f>AW557+AW558+AW561</f>
        <v>0</v>
      </c>
      <c r="AX556" s="476">
        <f>SUM(AX557:AX561)</f>
        <v>309030.71227000002</v>
      </c>
      <c r="AY556" s="484"/>
      <c r="AZ556" s="484"/>
      <c r="BA556" s="472">
        <f t="shared" si="328"/>
        <v>0</v>
      </c>
      <c r="BB556" s="529"/>
      <c r="BC556" s="529"/>
      <c r="BD556" s="529"/>
      <c r="BE556" s="529">
        <f t="shared" si="324"/>
        <v>0</v>
      </c>
      <c r="BF556" s="472">
        <f t="shared" si="345"/>
        <v>0</v>
      </c>
      <c r="BG556" s="472"/>
      <c r="BH556" s="472"/>
      <c r="BI556" s="493">
        <f t="shared" si="359"/>
        <v>0</v>
      </c>
      <c r="BJ556" s="484">
        <f>BJ557+BJ558</f>
        <v>0</v>
      </c>
      <c r="BK556" s="484"/>
      <c r="BL556" s="484"/>
      <c r="BM556" s="484"/>
      <c r="BN556" s="472">
        <f t="shared" si="346"/>
        <v>0</v>
      </c>
      <c r="BO556" s="493">
        <f t="shared" si="367"/>
        <v>0</v>
      </c>
      <c r="BP556" s="484">
        <f>BP557+BP558</f>
        <v>0</v>
      </c>
      <c r="BQ556" s="484">
        <f>BQ557</f>
        <v>0</v>
      </c>
      <c r="BR556" s="484"/>
      <c r="BS556" s="484"/>
      <c r="BT556" s="472">
        <f t="shared" si="365"/>
        <v>0</v>
      </c>
      <c r="BU556" s="472"/>
      <c r="BV556" s="493">
        <f t="shared" si="363"/>
        <v>0</v>
      </c>
      <c r="BW556" s="472">
        <f>BW557+BW558</f>
        <v>0</v>
      </c>
      <c r="BX556" s="472"/>
      <c r="BY556" s="472"/>
      <c r="BZ556" s="472"/>
      <c r="CA556" s="472">
        <f t="shared" si="339"/>
        <v>0</v>
      </c>
      <c r="CB556" s="472"/>
      <c r="CC556" s="476"/>
      <c r="CD556" s="476"/>
      <c r="CE556" s="472">
        <f t="shared" si="348"/>
        <v>0</v>
      </c>
      <c r="CF556" s="472">
        <f t="shared" si="368"/>
        <v>0</v>
      </c>
      <c r="CG556" s="529"/>
      <c r="CH556" s="476">
        <f t="shared" si="340"/>
        <v>0</v>
      </c>
      <c r="CI556" s="476"/>
      <c r="CJ556" s="484"/>
      <c r="CK556" s="493">
        <f t="shared" si="364"/>
        <v>0</v>
      </c>
      <c r="CL556" s="484">
        <f>CL557+CL558</f>
        <v>0</v>
      </c>
      <c r="CM556" s="484"/>
      <c r="CN556" s="484"/>
      <c r="CO556" s="484"/>
    </row>
    <row r="557" spans="1:12248" s="198" customFormat="1" ht="50.25" hidden="1" customHeight="1" x14ac:dyDescent="0.25">
      <c r="B557" s="209"/>
      <c r="C557" s="137" t="s">
        <v>238</v>
      </c>
      <c r="D557" s="262">
        <f>E557+F557</f>
        <v>229423.09067999999</v>
      </c>
      <c r="E557" s="262"/>
      <c r="F557" s="262">
        <v>229423.09067999999</v>
      </c>
      <c r="G557" s="263"/>
      <c r="H557" s="263"/>
      <c r="I557" s="123">
        <f t="shared" si="360"/>
        <v>229423.09067999999</v>
      </c>
      <c r="J557" s="592">
        <f t="shared" si="370"/>
        <v>1</v>
      </c>
      <c r="K557" s="316"/>
      <c r="L557" s="316"/>
      <c r="M557" s="123">
        <v>229423.09067999999</v>
      </c>
      <c r="N557" s="592">
        <f t="shared" si="361"/>
        <v>1</v>
      </c>
      <c r="O557" s="316"/>
      <c r="P557" s="316"/>
      <c r="Q557" s="316"/>
      <c r="R557" s="316"/>
      <c r="S557" s="262">
        <f t="shared" si="369"/>
        <v>88352.051519999994</v>
      </c>
      <c r="T557" s="571">
        <f t="shared" si="366"/>
        <v>0.3851053146312709</v>
      </c>
      <c r="U557" s="199"/>
      <c r="V557" s="316"/>
      <c r="W557" s="262">
        <v>88352.051519999994</v>
      </c>
      <c r="X557" s="571">
        <f t="shared" si="336"/>
        <v>0.3851053146312709</v>
      </c>
      <c r="Y557" s="316"/>
      <c r="Z557" s="316"/>
      <c r="AA557" s="316"/>
      <c r="AB557" s="316"/>
      <c r="AC557" s="262">
        <f t="shared" si="349"/>
        <v>229423.09067999999</v>
      </c>
      <c r="AD557" s="575">
        <f t="shared" si="350"/>
        <v>1</v>
      </c>
      <c r="AE557" s="199"/>
      <c r="AF557" s="622"/>
      <c r="AG557" s="262">
        <v>229423.09067999999</v>
      </c>
      <c r="AH557" s="622">
        <f t="shared" si="332"/>
        <v>1</v>
      </c>
      <c r="AI557" s="316"/>
      <c r="AJ557" s="316"/>
      <c r="AK557" s="262"/>
      <c r="AL557" s="316"/>
      <c r="AM557" s="316"/>
      <c r="AN557" s="316"/>
      <c r="AO557" s="316"/>
      <c r="AP557" s="316"/>
      <c r="AQ557" s="316"/>
      <c r="AR557" s="316"/>
      <c r="AS557" s="316"/>
      <c r="AT557" s="316"/>
      <c r="AU557" s="262">
        <f>AX557-F557</f>
        <v>1.2270000006537884E-2</v>
      </c>
      <c r="AV557" s="199">
        <f>AW557+AX557</f>
        <v>229423.10295</v>
      </c>
      <c r="AW557" s="199">
        <v>0</v>
      </c>
      <c r="AX557" s="262">
        <f>F557+0.01227</f>
        <v>229423.10295</v>
      </c>
      <c r="AY557" s="316"/>
      <c r="AZ557" s="316"/>
      <c r="BA557" s="112">
        <f t="shared" si="328"/>
        <v>0</v>
      </c>
      <c r="BB557" s="316"/>
      <c r="BC557" s="316"/>
      <c r="BD557" s="316"/>
      <c r="BE557" s="300">
        <f t="shared" si="324"/>
        <v>0</v>
      </c>
      <c r="BF557" s="300">
        <f t="shared" si="345"/>
        <v>0</v>
      </c>
      <c r="BG557" s="316"/>
      <c r="BH557" s="316"/>
      <c r="BI557" s="199">
        <f t="shared" si="359"/>
        <v>0</v>
      </c>
      <c r="BJ557" s="199"/>
      <c r="BK557" s="199"/>
      <c r="BL557" s="316"/>
      <c r="BM557" s="316"/>
      <c r="BN557" s="199">
        <f t="shared" si="346"/>
        <v>0</v>
      </c>
      <c r="BO557" s="199">
        <f t="shared" si="367"/>
        <v>0</v>
      </c>
      <c r="BP557" s="199"/>
      <c r="BQ557" s="199">
        <f>BJ557</f>
        <v>0</v>
      </c>
      <c r="BR557" s="316"/>
      <c r="BS557" s="316"/>
      <c r="BT557" s="316">
        <f t="shared" si="365"/>
        <v>0</v>
      </c>
      <c r="BU557" s="316"/>
      <c r="BV557" s="199">
        <f t="shared" si="363"/>
        <v>0</v>
      </c>
      <c r="BW557" s="199"/>
      <c r="BX557" s="199"/>
      <c r="BY557" s="316"/>
      <c r="BZ557" s="316"/>
      <c r="CA557" s="199">
        <f t="shared" si="339"/>
        <v>0</v>
      </c>
      <c r="CB557" s="262"/>
      <c r="CC557" s="263"/>
      <c r="CD557" s="263"/>
      <c r="CE557" s="199">
        <f t="shared" si="348"/>
        <v>0</v>
      </c>
      <c r="CF557" s="262">
        <f t="shared" si="368"/>
        <v>0</v>
      </c>
      <c r="CG557" s="262"/>
      <c r="CH557" s="263">
        <f t="shared" si="340"/>
        <v>0</v>
      </c>
      <c r="CI557" s="263"/>
      <c r="CJ557" s="199"/>
      <c r="CK557" s="199">
        <f t="shared" si="364"/>
        <v>0</v>
      </c>
      <c r="CL557" s="199"/>
      <c r="CM557" s="199"/>
      <c r="CN557" s="316"/>
      <c r="CO557" s="316"/>
    </row>
    <row r="558" spans="1:12248" s="198" customFormat="1" ht="50.25" hidden="1" customHeight="1" x14ac:dyDescent="0.25">
      <c r="B558" s="209"/>
      <c r="C558" s="137" t="s">
        <v>239</v>
      </c>
      <c r="D558" s="262">
        <f>E558+F558</f>
        <v>41779.74525</v>
      </c>
      <c r="E558" s="262"/>
      <c r="F558" s="262">
        <v>41779.74525</v>
      </c>
      <c r="G558" s="263"/>
      <c r="H558" s="263"/>
      <c r="I558" s="123">
        <f t="shared" si="360"/>
        <v>41779.74525</v>
      </c>
      <c r="J558" s="592">
        <f t="shared" si="370"/>
        <v>1</v>
      </c>
      <c r="K558" s="316"/>
      <c r="L558" s="316"/>
      <c r="M558" s="123">
        <f>F558</f>
        <v>41779.74525</v>
      </c>
      <c r="N558" s="592">
        <f t="shared" si="361"/>
        <v>1</v>
      </c>
      <c r="O558" s="316"/>
      <c r="P558" s="316"/>
      <c r="Q558" s="316"/>
      <c r="R558" s="316"/>
      <c r="S558" s="262">
        <f t="shared" si="369"/>
        <v>41779.74525</v>
      </c>
      <c r="T558" s="668">
        <f t="shared" si="366"/>
        <v>1</v>
      </c>
      <c r="U558" s="199"/>
      <c r="V558" s="316"/>
      <c r="W558" s="262">
        <f>D558</f>
        <v>41779.74525</v>
      </c>
      <c r="X558" s="629">
        <f t="shared" si="336"/>
        <v>1</v>
      </c>
      <c r="Y558" s="316"/>
      <c r="Z558" s="316"/>
      <c r="AA558" s="316"/>
      <c r="AB558" s="316"/>
      <c r="AC558" s="262">
        <f t="shared" si="349"/>
        <v>41779.74525</v>
      </c>
      <c r="AD558" s="575">
        <f t="shared" si="350"/>
        <v>1</v>
      </c>
      <c r="AE558" s="199"/>
      <c r="AF558" s="622"/>
      <c r="AG558" s="262">
        <f>W558</f>
        <v>41779.74525</v>
      </c>
      <c r="AH558" s="622">
        <f t="shared" si="332"/>
        <v>1</v>
      </c>
      <c r="AI558" s="316"/>
      <c r="AJ558" s="316"/>
      <c r="AK558" s="262"/>
      <c r="AL558" s="316"/>
      <c r="AM558" s="316"/>
      <c r="AN558" s="316"/>
      <c r="AO558" s="316"/>
      <c r="AP558" s="316"/>
      <c r="AQ558" s="316"/>
      <c r="AR558" s="316"/>
      <c r="AS558" s="316"/>
      <c r="AT558" s="316"/>
      <c r="AU558" s="199">
        <f>AX558-F558</f>
        <v>0</v>
      </c>
      <c r="AV558" s="199">
        <f>AW558+AX558</f>
        <v>41779.74525</v>
      </c>
      <c r="AW558" s="199"/>
      <c r="AX558" s="199">
        <f>F558</f>
        <v>41779.74525</v>
      </c>
      <c r="AY558" s="316"/>
      <c r="AZ558" s="316"/>
      <c r="BA558" s="112">
        <f t="shared" si="328"/>
        <v>0</v>
      </c>
      <c r="BB558" s="316"/>
      <c r="BC558" s="316"/>
      <c r="BD558" s="316"/>
      <c r="BE558" s="300">
        <f t="shared" si="324"/>
        <v>0</v>
      </c>
      <c r="BF558" s="300">
        <f t="shared" si="345"/>
        <v>0</v>
      </c>
      <c r="BG558" s="316"/>
      <c r="BH558" s="316"/>
      <c r="BI558" s="199">
        <f t="shared" si="359"/>
        <v>0</v>
      </c>
      <c r="BJ558" s="199"/>
      <c r="BK558" s="199"/>
      <c r="BL558" s="316"/>
      <c r="BM558" s="316"/>
      <c r="BN558" s="199">
        <f t="shared" si="346"/>
        <v>0</v>
      </c>
      <c r="BO558" s="199">
        <f t="shared" si="367"/>
        <v>0</v>
      </c>
      <c r="BP558" s="199"/>
      <c r="BQ558" s="199"/>
      <c r="BR558" s="316"/>
      <c r="BS558" s="316"/>
      <c r="BT558" s="316">
        <f t="shared" si="365"/>
        <v>0</v>
      </c>
      <c r="BU558" s="316"/>
      <c r="BV558" s="199">
        <f t="shared" si="363"/>
        <v>0</v>
      </c>
      <c r="BW558" s="199"/>
      <c r="BX558" s="199"/>
      <c r="BY558" s="316"/>
      <c r="BZ558" s="316"/>
      <c r="CA558" s="199">
        <f t="shared" si="339"/>
        <v>0</v>
      </c>
      <c r="CB558" s="262"/>
      <c r="CC558" s="263"/>
      <c r="CD558" s="263"/>
      <c r="CE558" s="199">
        <f t="shared" si="348"/>
        <v>0</v>
      </c>
      <c r="CF558" s="262">
        <f t="shared" si="368"/>
        <v>0</v>
      </c>
      <c r="CG558" s="262"/>
      <c r="CH558" s="263">
        <f t="shared" si="340"/>
        <v>0</v>
      </c>
      <c r="CI558" s="263"/>
      <c r="CJ558" s="199"/>
      <c r="CK558" s="199">
        <f t="shared" si="364"/>
        <v>0</v>
      </c>
      <c r="CL558" s="199"/>
      <c r="CM558" s="199"/>
      <c r="CN558" s="316"/>
      <c r="CO558" s="316"/>
    </row>
    <row r="559" spans="1:12248" s="198" customFormat="1" ht="50.25" hidden="1" customHeight="1" x14ac:dyDescent="0.25">
      <c r="B559" s="209"/>
      <c r="C559" s="137" t="s">
        <v>428</v>
      </c>
      <c r="D559" s="262">
        <f>E559+F559</f>
        <v>9381.3812500000004</v>
      </c>
      <c r="E559" s="262"/>
      <c r="F559" s="262">
        <v>9381.3812500000004</v>
      </c>
      <c r="G559" s="263"/>
      <c r="H559" s="263"/>
      <c r="I559" s="123">
        <f t="shared" si="360"/>
        <v>9381.3812500000004</v>
      </c>
      <c r="J559" s="592">
        <f t="shared" si="370"/>
        <v>1</v>
      </c>
      <c r="K559" s="316"/>
      <c r="L559" s="316"/>
      <c r="M559" s="123">
        <f>F559</f>
        <v>9381.3812500000004</v>
      </c>
      <c r="N559" s="592">
        <f t="shared" si="361"/>
        <v>1</v>
      </c>
      <c r="O559" s="316"/>
      <c r="P559" s="316"/>
      <c r="Q559" s="316"/>
      <c r="R559" s="316"/>
      <c r="S559" s="262">
        <f t="shared" si="369"/>
        <v>9381.3812500000004</v>
      </c>
      <c r="T559" s="668">
        <f t="shared" si="366"/>
        <v>1</v>
      </c>
      <c r="U559" s="199"/>
      <c r="V559" s="316"/>
      <c r="W559" s="262">
        <f>D559</f>
        <v>9381.3812500000004</v>
      </c>
      <c r="X559" s="629">
        <f t="shared" si="336"/>
        <v>1</v>
      </c>
      <c r="Y559" s="316"/>
      <c r="Z559" s="316"/>
      <c r="AA559" s="316"/>
      <c r="AB559" s="316"/>
      <c r="AC559" s="262">
        <f t="shared" si="349"/>
        <v>9381.3812500000004</v>
      </c>
      <c r="AD559" s="575">
        <f t="shared" si="350"/>
        <v>1</v>
      </c>
      <c r="AE559" s="199"/>
      <c r="AF559" s="622"/>
      <c r="AG559" s="262">
        <f>W559</f>
        <v>9381.3812500000004</v>
      </c>
      <c r="AH559" s="622">
        <f t="shared" si="332"/>
        <v>1</v>
      </c>
      <c r="AI559" s="316"/>
      <c r="AJ559" s="316"/>
      <c r="AK559" s="262"/>
      <c r="AL559" s="316"/>
      <c r="AM559" s="316"/>
      <c r="AN559" s="316"/>
      <c r="AO559" s="316"/>
      <c r="AP559" s="316"/>
      <c r="AQ559" s="316"/>
      <c r="AR559" s="316"/>
      <c r="AS559" s="316"/>
      <c r="AT559" s="316"/>
      <c r="AU559" s="199">
        <f>AX559-F559</f>
        <v>0</v>
      </c>
      <c r="AV559" s="199">
        <f>AW559+AX559</f>
        <v>9381.3812500000004</v>
      </c>
      <c r="AW559" s="199"/>
      <c r="AX559" s="199">
        <f>F559</f>
        <v>9381.3812500000004</v>
      </c>
      <c r="AY559" s="316"/>
      <c r="AZ559" s="316"/>
      <c r="BA559" s="112"/>
      <c r="BB559" s="316"/>
      <c r="BC559" s="316"/>
      <c r="BD559" s="316"/>
      <c r="BE559" s="300"/>
      <c r="BF559" s="300"/>
      <c r="BG559" s="316"/>
      <c r="BH559" s="316"/>
      <c r="BI559" s="199"/>
      <c r="BJ559" s="199"/>
      <c r="BK559" s="199"/>
      <c r="BL559" s="316"/>
      <c r="BM559" s="316"/>
      <c r="BN559" s="199"/>
      <c r="BO559" s="199"/>
      <c r="BP559" s="199"/>
      <c r="BQ559" s="199"/>
      <c r="BR559" s="316"/>
      <c r="BS559" s="316"/>
      <c r="BT559" s="316"/>
      <c r="BU559" s="316"/>
      <c r="BV559" s="199"/>
      <c r="BW559" s="199"/>
      <c r="BX559" s="199"/>
      <c r="BY559" s="316"/>
      <c r="BZ559" s="316"/>
      <c r="CA559" s="199"/>
      <c r="CB559" s="262"/>
      <c r="CC559" s="263"/>
      <c r="CD559" s="263"/>
      <c r="CE559" s="199"/>
      <c r="CF559" s="262"/>
      <c r="CG559" s="262"/>
      <c r="CH559" s="263"/>
      <c r="CI559" s="263"/>
      <c r="CJ559" s="199"/>
      <c r="CK559" s="199"/>
      <c r="CL559" s="199"/>
      <c r="CM559" s="199"/>
      <c r="CN559" s="316"/>
      <c r="CO559" s="316"/>
    </row>
    <row r="560" spans="1:12248" s="198" customFormat="1" ht="50.25" hidden="1" customHeight="1" x14ac:dyDescent="0.25">
      <c r="B560" s="209"/>
      <c r="C560" s="137" t="s">
        <v>429</v>
      </c>
      <c r="D560" s="262">
        <f>E560+F560</f>
        <v>11578.987999999999</v>
      </c>
      <c r="E560" s="262"/>
      <c r="F560" s="262">
        <v>11578.987999999999</v>
      </c>
      <c r="G560" s="263"/>
      <c r="H560" s="263"/>
      <c r="I560" s="123">
        <f t="shared" si="360"/>
        <v>11578.987999999999</v>
      </c>
      <c r="J560" s="592">
        <f t="shared" si="370"/>
        <v>1</v>
      </c>
      <c r="K560" s="316"/>
      <c r="L560" s="316"/>
      <c r="M560" s="123">
        <f>F560</f>
        <v>11578.987999999999</v>
      </c>
      <c r="N560" s="592">
        <f t="shared" si="361"/>
        <v>1</v>
      </c>
      <c r="O560" s="316"/>
      <c r="P560" s="316"/>
      <c r="Q560" s="316"/>
      <c r="R560" s="316"/>
      <c r="S560" s="262">
        <f t="shared" si="369"/>
        <v>11578.987999999999</v>
      </c>
      <c r="T560" s="668">
        <f t="shared" si="366"/>
        <v>1</v>
      </c>
      <c r="U560" s="199"/>
      <c r="V560" s="316"/>
      <c r="W560" s="262">
        <f>D560</f>
        <v>11578.987999999999</v>
      </c>
      <c r="X560" s="629">
        <f t="shared" si="336"/>
        <v>1</v>
      </c>
      <c r="Y560" s="316"/>
      <c r="Z560" s="316"/>
      <c r="AA560" s="316"/>
      <c r="AB560" s="316"/>
      <c r="AC560" s="262">
        <f t="shared" si="349"/>
        <v>11578.987999999999</v>
      </c>
      <c r="AD560" s="575">
        <f t="shared" si="350"/>
        <v>1</v>
      </c>
      <c r="AE560" s="199"/>
      <c r="AF560" s="622"/>
      <c r="AG560" s="262">
        <f>W560</f>
        <v>11578.987999999999</v>
      </c>
      <c r="AH560" s="622">
        <f t="shared" si="332"/>
        <v>1</v>
      </c>
      <c r="AI560" s="316"/>
      <c r="AJ560" s="316"/>
      <c r="AK560" s="262"/>
      <c r="AL560" s="316"/>
      <c r="AM560" s="316"/>
      <c r="AN560" s="316"/>
      <c r="AO560" s="316"/>
      <c r="AP560" s="316"/>
      <c r="AQ560" s="316"/>
      <c r="AR560" s="316"/>
      <c r="AS560" s="316"/>
      <c r="AT560" s="316"/>
      <c r="AU560" s="199">
        <f>AX560-F560</f>
        <v>0</v>
      </c>
      <c r="AV560" s="199">
        <f>AW560+AX560</f>
        <v>11578.987999999999</v>
      </c>
      <c r="AW560" s="199"/>
      <c r="AX560" s="199">
        <f>F560</f>
        <v>11578.987999999999</v>
      </c>
      <c r="AY560" s="316"/>
      <c r="AZ560" s="316"/>
      <c r="BA560" s="112"/>
      <c r="BB560" s="316"/>
      <c r="BC560" s="316"/>
      <c r="BD560" s="316"/>
      <c r="BE560" s="300"/>
      <c r="BF560" s="300"/>
      <c r="BG560" s="316"/>
      <c r="BH560" s="316"/>
      <c r="BI560" s="199"/>
      <c r="BJ560" s="199"/>
      <c r="BK560" s="199"/>
      <c r="BL560" s="316"/>
      <c r="BM560" s="316"/>
      <c r="BN560" s="199"/>
      <c r="BO560" s="199"/>
      <c r="BP560" s="199"/>
      <c r="BQ560" s="199"/>
      <c r="BR560" s="316"/>
      <c r="BS560" s="316"/>
      <c r="BT560" s="316"/>
      <c r="BU560" s="316"/>
      <c r="BV560" s="199"/>
      <c r="BW560" s="199"/>
      <c r="BX560" s="199"/>
      <c r="BY560" s="316"/>
      <c r="BZ560" s="316"/>
      <c r="CA560" s="199"/>
      <c r="CB560" s="262"/>
      <c r="CC560" s="263"/>
      <c r="CD560" s="263"/>
      <c r="CE560" s="199"/>
      <c r="CF560" s="262"/>
      <c r="CG560" s="262"/>
      <c r="CH560" s="263"/>
      <c r="CI560" s="263"/>
      <c r="CJ560" s="199"/>
      <c r="CK560" s="199"/>
      <c r="CL560" s="199"/>
      <c r="CM560" s="199"/>
      <c r="CN560" s="316"/>
      <c r="CO560" s="316"/>
    </row>
    <row r="561" spans="1:12248" s="198" customFormat="1" ht="50.25" hidden="1" customHeight="1" x14ac:dyDescent="0.25">
      <c r="B561" s="209"/>
      <c r="C561" s="137" t="s">
        <v>237</v>
      </c>
      <c r="D561" s="262">
        <f>E561+F561</f>
        <v>16867.494820000007</v>
      </c>
      <c r="E561" s="262"/>
      <c r="F561" s="262">
        <f>79607.60932-F558-F559-F560</f>
        <v>16867.494820000007</v>
      </c>
      <c r="G561" s="263"/>
      <c r="H561" s="263"/>
      <c r="I561" s="123">
        <f t="shared" si="360"/>
        <v>16867.494820000007</v>
      </c>
      <c r="J561" s="592">
        <f t="shared" si="370"/>
        <v>1</v>
      </c>
      <c r="K561" s="316"/>
      <c r="L561" s="316"/>
      <c r="M561" s="123">
        <f>79607.60932-M558-M559-M560</f>
        <v>16867.494820000007</v>
      </c>
      <c r="N561" s="592">
        <f t="shared" si="361"/>
        <v>1</v>
      </c>
      <c r="O561" s="316"/>
      <c r="P561" s="316"/>
      <c r="Q561" s="316"/>
      <c r="R561" s="316"/>
      <c r="S561" s="262">
        <f t="shared" si="369"/>
        <v>5283.7604300000094</v>
      </c>
      <c r="T561" s="668">
        <f t="shared" si="366"/>
        <v>0.31325104802966863</v>
      </c>
      <c r="U561" s="199"/>
      <c r="V561" s="316"/>
      <c r="W561" s="262">
        <f>68023.87493-W560-W559-W558</f>
        <v>5283.7604300000094</v>
      </c>
      <c r="X561" s="629">
        <f t="shared" si="336"/>
        <v>0.31325104802966863</v>
      </c>
      <c r="Y561" s="316"/>
      <c r="Z561" s="316"/>
      <c r="AA561" s="316"/>
      <c r="AB561" s="316"/>
      <c r="AC561" s="262">
        <f t="shared" si="349"/>
        <v>16867.494820000007</v>
      </c>
      <c r="AD561" s="575">
        <f t="shared" si="350"/>
        <v>1</v>
      </c>
      <c r="AE561" s="199"/>
      <c r="AF561" s="622"/>
      <c r="AG561" s="262">
        <f>79607.60932-AG558-AG559-AG560</f>
        <v>16867.494820000007</v>
      </c>
      <c r="AH561" s="622">
        <f t="shared" si="332"/>
        <v>1</v>
      </c>
      <c r="AI561" s="316"/>
      <c r="AJ561" s="316"/>
      <c r="AK561" s="262"/>
      <c r="AL561" s="316"/>
      <c r="AM561" s="316"/>
      <c r="AN561" s="316"/>
      <c r="AO561" s="316"/>
      <c r="AP561" s="316"/>
      <c r="AQ561" s="316"/>
      <c r="AR561" s="316"/>
      <c r="AS561" s="316"/>
      <c r="AT561" s="316"/>
      <c r="AU561" s="199">
        <f>AX561-F561</f>
        <v>0</v>
      </c>
      <c r="AV561" s="199">
        <f>AW561+AX561</f>
        <v>16867.494820000007</v>
      </c>
      <c r="AW561" s="199">
        <v>0</v>
      </c>
      <c r="AX561" s="199">
        <f>F561</f>
        <v>16867.494820000007</v>
      </c>
      <c r="AY561" s="316"/>
      <c r="AZ561" s="316"/>
      <c r="BA561" s="112">
        <f t="shared" si="328"/>
        <v>0</v>
      </c>
      <c r="BB561" s="316"/>
      <c r="BC561" s="316"/>
      <c r="BD561" s="316"/>
      <c r="BE561" s="300">
        <f t="shared" si="324"/>
        <v>0</v>
      </c>
      <c r="BF561" s="300">
        <f t="shared" si="345"/>
        <v>0</v>
      </c>
      <c r="BG561" s="316"/>
      <c r="BH561" s="316"/>
      <c r="BI561" s="199"/>
      <c r="BJ561" s="199"/>
      <c r="BK561" s="199"/>
      <c r="BL561" s="316"/>
      <c r="BM561" s="316"/>
      <c r="BN561" s="199">
        <f t="shared" si="346"/>
        <v>0</v>
      </c>
      <c r="BO561" s="199"/>
      <c r="BP561" s="199"/>
      <c r="BQ561" s="199"/>
      <c r="BR561" s="316"/>
      <c r="BS561" s="316"/>
      <c r="BT561" s="316">
        <f>BL561</f>
        <v>0</v>
      </c>
      <c r="BU561" s="316"/>
      <c r="BV561" s="199"/>
      <c r="BW561" s="199"/>
      <c r="BX561" s="199"/>
      <c r="BY561" s="316"/>
      <c r="BZ561" s="316"/>
      <c r="CA561" s="199">
        <f t="shared" si="339"/>
        <v>0</v>
      </c>
      <c r="CB561" s="262"/>
      <c r="CC561" s="263"/>
      <c r="CD561" s="263"/>
      <c r="CE561" s="199">
        <f t="shared" si="348"/>
        <v>0</v>
      </c>
      <c r="CF561" s="262">
        <f t="shared" si="368"/>
        <v>0</v>
      </c>
      <c r="CG561" s="262"/>
      <c r="CH561" s="263">
        <f t="shared" si="340"/>
        <v>0</v>
      </c>
      <c r="CI561" s="263"/>
      <c r="CJ561" s="199"/>
      <c r="CK561" s="199"/>
      <c r="CL561" s="199"/>
      <c r="CM561" s="199"/>
      <c r="CN561" s="316"/>
      <c r="CO561" s="316"/>
    </row>
    <row r="562" spans="1:12248" s="381" customFormat="1" ht="134.25" hidden="1" customHeight="1" x14ac:dyDescent="0.25">
      <c r="B562" s="372" t="s">
        <v>62</v>
      </c>
      <c r="C562" s="382" t="s">
        <v>358</v>
      </c>
      <c r="D562" s="375" t="e">
        <f>E562+H562</f>
        <v>#REF!</v>
      </c>
      <c r="E562" s="383"/>
      <c r="F562" s="383"/>
      <c r="G562" s="383"/>
      <c r="H562" s="375" t="e">
        <f>H578+H582+H590+H596+H607+H611+H614+H603+H619</f>
        <v>#REF!</v>
      </c>
      <c r="I562" s="375"/>
      <c r="J562" s="374"/>
      <c r="K562" s="374"/>
      <c r="L562" s="374"/>
      <c r="M562" s="375"/>
      <c r="N562" s="374"/>
      <c r="O562" s="374"/>
      <c r="P562" s="374"/>
      <c r="Q562" s="374"/>
      <c r="R562" s="374"/>
      <c r="S562" s="375"/>
      <c r="T562" s="374"/>
      <c r="U562" s="376"/>
      <c r="V562" s="374"/>
      <c r="W562" s="375"/>
      <c r="X562" s="374"/>
      <c r="Y562" s="374"/>
      <c r="Z562" s="374"/>
      <c r="AA562" s="374"/>
      <c r="AB562" s="374"/>
      <c r="AC562" s="375"/>
      <c r="AD562" s="575" t="e">
        <f t="shared" si="350"/>
        <v>#REF!</v>
      </c>
      <c r="AE562" s="376"/>
      <c r="AF562" s="622" t="e">
        <f t="shared" ref="AF562:AF575" si="371">AE562/E562</f>
        <v>#DIV/0!</v>
      </c>
      <c r="AG562" s="375"/>
      <c r="AH562" s="622" t="e">
        <f t="shared" si="332"/>
        <v>#DIV/0!</v>
      </c>
      <c r="AI562" s="374"/>
      <c r="AJ562" s="374"/>
      <c r="AK562" s="375" t="e">
        <f>AK578+AK582+AK590+AK596+AK607+AK611+AK614+AK603+AK619</f>
        <v>#REF!</v>
      </c>
      <c r="AL562" s="578"/>
      <c r="AM562" s="374"/>
      <c r="AN562" s="374"/>
      <c r="AO562" s="374"/>
      <c r="AP562" s="374"/>
      <c r="AQ562" s="374"/>
      <c r="AR562" s="374"/>
      <c r="AS562" s="374"/>
      <c r="AT562" s="374"/>
      <c r="AU562" s="374" t="e">
        <f>AV562+AX562</f>
        <v>#REF!</v>
      </c>
      <c r="AV562" s="559" t="e">
        <f>AW562+AZ562</f>
        <v>#REF!</v>
      </c>
      <c r="AW562" s="376"/>
      <c r="AX562" s="376"/>
      <c r="AY562" s="376"/>
      <c r="AZ562" s="374" t="e">
        <f>AZ578+AZ582+AZ590+AZ596+AZ607+AZ611+AZ614+AZ603+AZ619</f>
        <v>#REF!</v>
      </c>
      <c r="BA562" s="376">
        <f t="shared" si="328"/>
        <v>0</v>
      </c>
      <c r="BB562" s="376"/>
      <c r="BC562" s="376"/>
      <c r="BD562" s="376"/>
      <c r="BE562" s="374" t="e">
        <f t="shared" si="324"/>
        <v>#REF!</v>
      </c>
      <c r="BF562" s="376"/>
      <c r="BG562" s="376"/>
      <c r="BH562" s="374" t="e">
        <f>BH578+BH582+BH590+BH596+BH607+BH611+BH614+BH603+BH619</f>
        <v>#REF!</v>
      </c>
      <c r="BI562" s="493">
        <f>BJ562+BM562</f>
        <v>194109.62155000001</v>
      </c>
      <c r="BJ562" s="376"/>
      <c r="BK562" s="376"/>
      <c r="BL562" s="376"/>
      <c r="BM562" s="374">
        <f>BM578+BM582+BM590+BM596+BM607+BM611+BM614+BM603+BM619</f>
        <v>194109.62155000001</v>
      </c>
      <c r="BN562" s="374" t="e">
        <f t="shared" si="346"/>
        <v>#REF!</v>
      </c>
      <c r="BO562" s="493" t="e">
        <f>BP562+BS562</f>
        <v>#REF!</v>
      </c>
      <c r="BP562" s="477"/>
      <c r="BQ562" s="376"/>
      <c r="BR562" s="376"/>
      <c r="BS562" s="374" t="e">
        <f>BS578+BS582+BS590+BS596+BS607+BS611+BS614+BS603+BS619</f>
        <v>#REF!</v>
      </c>
      <c r="BT562" s="376"/>
      <c r="BU562" s="374">
        <f t="shared" ref="BU562:BU632" si="372">BM562</f>
        <v>194109.62155000001</v>
      </c>
      <c r="BV562" s="493" t="e">
        <f>BW562+BZ562</f>
        <v>#REF!</v>
      </c>
      <c r="BW562" s="376"/>
      <c r="BX562" s="376"/>
      <c r="BY562" s="376"/>
      <c r="BZ562" s="374" t="e">
        <f>BZ578+BZ582+BZ590+BZ596+BZ607+BZ611+BZ614+BZ603+BZ619</f>
        <v>#REF!</v>
      </c>
      <c r="CA562" s="374">
        <f t="shared" si="339"/>
        <v>0</v>
      </c>
      <c r="CB562" s="383"/>
      <c r="CC562" s="383"/>
      <c r="CD562" s="375"/>
      <c r="CE562" s="374" t="e">
        <f t="shared" si="348"/>
        <v>#REF!</v>
      </c>
      <c r="CF562" s="383"/>
      <c r="CG562" s="383"/>
      <c r="CH562" s="383"/>
      <c r="CI562" s="375" t="e">
        <f t="shared" ref="CI562:CI573" si="373">BZ562</f>
        <v>#REF!</v>
      </c>
      <c r="CJ562" s="374"/>
      <c r="CK562" s="493">
        <f>CL562+CO562</f>
        <v>188883.47156000001</v>
      </c>
      <c r="CL562" s="376"/>
      <c r="CM562" s="376"/>
      <c r="CN562" s="376"/>
      <c r="CO562" s="374">
        <f>CO578+CO582+CO590+CO596+CO607+CO611+CO614+CO603+CO619</f>
        <v>188883.47156000001</v>
      </c>
    </row>
    <row r="563" spans="1:12248" s="273" customFormat="1" ht="78" hidden="1" customHeight="1" x14ac:dyDescent="0.25">
      <c r="B563" s="274" t="s">
        <v>9</v>
      </c>
      <c r="C563" s="275" t="s">
        <v>247</v>
      </c>
      <c r="D563" s="266">
        <f>H563</f>
        <v>0</v>
      </c>
      <c r="E563" s="266"/>
      <c r="F563" s="266"/>
      <c r="G563" s="266"/>
      <c r="H563" s="266">
        <f>H564+H567+H569+H571</f>
        <v>0</v>
      </c>
      <c r="I563" s="266"/>
      <c r="J563" s="144"/>
      <c r="K563" s="144"/>
      <c r="L563" s="144"/>
      <c r="M563" s="266"/>
      <c r="N563" s="144"/>
      <c r="O563" s="144"/>
      <c r="P563" s="144"/>
      <c r="Q563" s="144"/>
      <c r="R563" s="144"/>
      <c r="S563" s="266"/>
      <c r="T563" s="144"/>
      <c r="U563" s="144"/>
      <c r="V563" s="144"/>
      <c r="W563" s="266"/>
      <c r="X563" s="144"/>
      <c r="Y563" s="144"/>
      <c r="Z563" s="144"/>
      <c r="AA563" s="144"/>
      <c r="AB563" s="144"/>
      <c r="AC563" s="266"/>
      <c r="AD563" s="575" t="e">
        <f t="shared" si="350"/>
        <v>#DIV/0!</v>
      </c>
      <c r="AE563" s="144"/>
      <c r="AF563" s="622" t="e">
        <f t="shared" si="371"/>
        <v>#DIV/0!</v>
      </c>
      <c r="AG563" s="266"/>
      <c r="AH563" s="622" t="e">
        <f t="shared" si="332"/>
        <v>#DIV/0!</v>
      </c>
      <c r="AI563" s="144"/>
      <c r="AJ563" s="144"/>
      <c r="AK563" s="266">
        <f>AK564+AK567+AK569+AK571</f>
        <v>0</v>
      </c>
      <c r="AL563" s="144"/>
      <c r="AM563" s="144"/>
      <c r="AN563" s="144"/>
      <c r="AO563" s="144"/>
      <c r="AP563" s="144"/>
      <c r="AQ563" s="144"/>
      <c r="AR563" s="144"/>
      <c r="AS563" s="144"/>
      <c r="AT563" s="144"/>
      <c r="AU563" s="144">
        <f>AX563</f>
        <v>0</v>
      </c>
      <c r="AV563" s="559">
        <f>AZ563</f>
        <v>0</v>
      </c>
      <c r="AW563" s="144"/>
      <c r="AX563" s="144"/>
      <c r="AY563" s="144"/>
      <c r="AZ563" s="144">
        <f>AZ564+AZ567+AZ569+AZ571</f>
        <v>0</v>
      </c>
      <c r="BA563" s="102">
        <f t="shared" si="328"/>
        <v>0</v>
      </c>
      <c r="BB563" s="144"/>
      <c r="BC563" s="144"/>
      <c r="BD563" s="144"/>
      <c r="BE563" s="144">
        <f t="shared" si="324"/>
        <v>0</v>
      </c>
      <c r="BF563" s="300"/>
      <c r="BG563" s="144"/>
      <c r="BH563" s="144">
        <f>BH564+BH567+BH569+BH571</f>
        <v>0</v>
      </c>
      <c r="BI563" s="144">
        <f>BM563</f>
        <v>0</v>
      </c>
      <c r="BJ563" s="144"/>
      <c r="BK563" s="144"/>
      <c r="BL563" s="144"/>
      <c r="BM563" s="144">
        <f>BM564+BM567+BM569+BM571</f>
        <v>0</v>
      </c>
      <c r="BN563" s="144">
        <f t="shared" si="346"/>
        <v>0</v>
      </c>
      <c r="BO563" s="144">
        <f>BS563</f>
        <v>0</v>
      </c>
      <c r="BP563" s="144"/>
      <c r="BQ563" s="144"/>
      <c r="BR563" s="144"/>
      <c r="BS563" s="144">
        <f>BS564+BS567+BS569+BS571</f>
        <v>0</v>
      </c>
      <c r="BT563" s="144"/>
      <c r="BU563" s="144">
        <f t="shared" si="372"/>
        <v>0</v>
      </c>
      <c r="BV563" s="144">
        <f>BZ563</f>
        <v>0</v>
      </c>
      <c r="BW563" s="144"/>
      <c r="BX563" s="144"/>
      <c r="BY563" s="144"/>
      <c r="BZ563" s="144">
        <f>BZ564+BZ567+BZ569+BZ571</f>
        <v>0</v>
      </c>
      <c r="CA563" s="144">
        <f t="shared" si="339"/>
        <v>0</v>
      </c>
      <c r="CB563" s="266"/>
      <c r="CC563" s="266"/>
      <c r="CD563" s="266"/>
      <c r="CE563" s="144">
        <f t="shared" si="348"/>
        <v>0</v>
      </c>
      <c r="CF563" s="266"/>
      <c r="CG563" s="266"/>
      <c r="CH563" s="266"/>
      <c r="CI563" s="266">
        <f t="shared" si="373"/>
        <v>0</v>
      </c>
      <c r="CJ563" s="144"/>
      <c r="CK563" s="144">
        <f>CO563</f>
        <v>0</v>
      </c>
      <c r="CL563" s="144"/>
      <c r="CM563" s="144"/>
      <c r="CN563" s="144"/>
      <c r="CO563" s="144">
        <f>CO564+CO567+CO569+CO571</f>
        <v>0</v>
      </c>
    </row>
    <row r="564" spans="1:12248" s="54" customFormat="1" ht="57.75" hidden="1" customHeight="1" x14ac:dyDescent="0.25">
      <c r="B564" s="208" t="s">
        <v>34</v>
      </c>
      <c r="C564" s="140" t="s">
        <v>65</v>
      </c>
      <c r="D564" s="185"/>
      <c r="E564" s="35"/>
      <c r="F564" s="35"/>
      <c r="G564" s="35"/>
      <c r="H564" s="185"/>
      <c r="I564" s="185"/>
      <c r="J564" s="554"/>
      <c r="K564" s="554"/>
      <c r="L564" s="666"/>
      <c r="M564" s="185"/>
      <c r="N564" s="666"/>
      <c r="O564" s="554"/>
      <c r="P564" s="554"/>
      <c r="Q564" s="554"/>
      <c r="R564" s="554"/>
      <c r="S564" s="185"/>
      <c r="T564" s="554"/>
      <c r="U564" s="102"/>
      <c r="V564" s="554"/>
      <c r="W564" s="185"/>
      <c r="X564" s="554"/>
      <c r="Y564" s="554"/>
      <c r="Z564" s="554"/>
      <c r="AA564" s="554"/>
      <c r="AB564" s="554"/>
      <c r="AC564" s="185"/>
      <c r="AD564" s="575" t="e">
        <f t="shared" si="350"/>
        <v>#DIV/0!</v>
      </c>
      <c r="AE564" s="102"/>
      <c r="AF564" s="622" t="e">
        <f t="shared" si="371"/>
        <v>#DIV/0!</v>
      </c>
      <c r="AG564" s="185"/>
      <c r="AH564" s="622" t="e">
        <f t="shared" si="332"/>
        <v>#DIV/0!</v>
      </c>
      <c r="AI564" s="554"/>
      <c r="AJ564" s="554"/>
      <c r="AK564" s="185"/>
      <c r="AL564" s="577"/>
      <c r="AM564" s="554"/>
      <c r="AN564" s="554"/>
      <c r="AO564" s="554"/>
      <c r="AP564" s="554"/>
      <c r="AQ564" s="554"/>
      <c r="AR564" s="554"/>
      <c r="AS564" s="554"/>
      <c r="AT564" s="554"/>
      <c r="AU564" s="554"/>
      <c r="AV564" s="559"/>
      <c r="AW564" s="102"/>
      <c r="AX564" s="102"/>
      <c r="AY564" s="102"/>
      <c r="AZ564" s="486"/>
      <c r="BA564" s="102">
        <f t="shared" si="328"/>
        <v>0</v>
      </c>
      <c r="BB564" s="102"/>
      <c r="BC564" s="102"/>
      <c r="BD564" s="102"/>
      <c r="BE564" s="535">
        <f t="shared" si="324"/>
        <v>0</v>
      </c>
      <c r="BF564" s="300"/>
      <c r="BG564" s="102"/>
      <c r="BH564" s="436"/>
      <c r="BI564" s="495"/>
      <c r="BJ564" s="102"/>
      <c r="BK564" s="102"/>
      <c r="BL564" s="102"/>
      <c r="BM564" s="486"/>
      <c r="BN564" s="436">
        <f t="shared" si="346"/>
        <v>0</v>
      </c>
      <c r="BO564" s="495"/>
      <c r="BP564" s="102"/>
      <c r="BQ564" s="102"/>
      <c r="BR564" s="102"/>
      <c r="BS564" s="486"/>
      <c r="BT564" s="102"/>
      <c r="BU564" s="436">
        <f t="shared" si="372"/>
        <v>0</v>
      </c>
      <c r="BV564" s="495"/>
      <c r="BW564" s="102"/>
      <c r="BX564" s="102"/>
      <c r="BY564" s="102"/>
      <c r="BZ564" s="436"/>
      <c r="CA564" s="340">
        <f t="shared" si="339"/>
        <v>0</v>
      </c>
      <c r="CB564" s="35"/>
      <c r="CC564" s="35"/>
      <c r="CD564" s="185"/>
      <c r="CE564" s="340">
        <f t="shared" si="348"/>
        <v>0</v>
      </c>
      <c r="CF564" s="35"/>
      <c r="CG564" s="35"/>
      <c r="CH564" s="35"/>
      <c r="CI564" s="185">
        <f t="shared" si="373"/>
        <v>0</v>
      </c>
      <c r="CJ564" s="486"/>
      <c r="CK564" s="495"/>
      <c r="CL564" s="102"/>
      <c r="CM564" s="102"/>
      <c r="CN564" s="102"/>
      <c r="CO564" s="486"/>
    </row>
    <row r="565" spans="1:12248" s="54" customFormat="1" ht="78" hidden="1" customHeight="1" x14ac:dyDescent="0.25">
      <c r="B565" s="208" t="s">
        <v>36</v>
      </c>
      <c r="C565" s="55" t="s">
        <v>210</v>
      </c>
      <c r="D565" s="185"/>
      <c r="E565" s="35"/>
      <c r="F565" s="35"/>
      <c r="G565" s="35"/>
      <c r="H565" s="185"/>
      <c r="I565" s="185"/>
      <c r="J565" s="554"/>
      <c r="K565" s="554"/>
      <c r="L565" s="666"/>
      <c r="M565" s="185"/>
      <c r="N565" s="666"/>
      <c r="O565" s="554"/>
      <c r="P565" s="554"/>
      <c r="Q565" s="554"/>
      <c r="R565" s="554"/>
      <c r="S565" s="185"/>
      <c r="T565" s="554"/>
      <c r="U565" s="102"/>
      <c r="V565" s="554"/>
      <c r="W565" s="185"/>
      <c r="X565" s="554"/>
      <c r="Y565" s="554"/>
      <c r="Z565" s="554"/>
      <c r="AA565" s="554"/>
      <c r="AB565" s="554"/>
      <c r="AC565" s="185"/>
      <c r="AD565" s="575" t="e">
        <f t="shared" si="350"/>
        <v>#DIV/0!</v>
      </c>
      <c r="AE565" s="102"/>
      <c r="AF565" s="622" t="e">
        <f t="shared" si="371"/>
        <v>#DIV/0!</v>
      </c>
      <c r="AG565" s="185"/>
      <c r="AH565" s="622" t="e">
        <f t="shared" si="332"/>
        <v>#DIV/0!</v>
      </c>
      <c r="AI565" s="554"/>
      <c r="AJ565" s="554"/>
      <c r="AK565" s="185"/>
      <c r="AL565" s="577"/>
      <c r="AM565" s="554"/>
      <c r="AN565" s="554"/>
      <c r="AO565" s="554"/>
      <c r="AP565" s="554"/>
      <c r="AQ565" s="554"/>
      <c r="AR565" s="554"/>
      <c r="AS565" s="554"/>
      <c r="AT565" s="554"/>
      <c r="AU565" s="554"/>
      <c r="AV565" s="559"/>
      <c r="AW565" s="102"/>
      <c r="AX565" s="102"/>
      <c r="AY565" s="102"/>
      <c r="AZ565" s="486"/>
      <c r="BA565" s="102">
        <f t="shared" si="328"/>
        <v>0</v>
      </c>
      <c r="BB565" s="102"/>
      <c r="BC565" s="102"/>
      <c r="BD565" s="102"/>
      <c r="BE565" s="535">
        <f t="shared" si="324"/>
        <v>0</v>
      </c>
      <c r="BF565" s="300"/>
      <c r="BG565" s="102"/>
      <c r="BH565" s="436"/>
      <c r="BI565" s="495"/>
      <c r="BJ565" s="102"/>
      <c r="BK565" s="102"/>
      <c r="BL565" s="102"/>
      <c r="BM565" s="486"/>
      <c r="BN565" s="436">
        <f t="shared" si="346"/>
        <v>0</v>
      </c>
      <c r="BO565" s="495"/>
      <c r="BP565" s="102"/>
      <c r="BQ565" s="102"/>
      <c r="BR565" s="102"/>
      <c r="BS565" s="486"/>
      <c r="BT565" s="102"/>
      <c r="BU565" s="436">
        <f t="shared" si="372"/>
        <v>0</v>
      </c>
      <c r="BV565" s="495"/>
      <c r="BW565" s="102"/>
      <c r="BX565" s="102"/>
      <c r="BY565" s="102"/>
      <c r="BZ565" s="436"/>
      <c r="CA565" s="340">
        <f t="shared" si="339"/>
        <v>0</v>
      </c>
      <c r="CB565" s="35"/>
      <c r="CC565" s="35"/>
      <c r="CD565" s="185"/>
      <c r="CE565" s="340">
        <f t="shared" si="348"/>
        <v>0</v>
      </c>
      <c r="CF565" s="35"/>
      <c r="CG565" s="35"/>
      <c r="CH565" s="35"/>
      <c r="CI565" s="185">
        <f t="shared" si="373"/>
        <v>0</v>
      </c>
      <c r="CJ565" s="486"/>
      <c r="CK565" s="495"/>
      <c r="CL565" s="102"/>
      <c r="CM565" s="102"/>
      <c r="CN565" s="102"/>
      <c r="CO565" s="486"/>
    </row>
    <row r="566" spans="1:12248" s="54" customFormat="1" ht="78" hidden="1" customHeight="1" x14ac:dyDescent="0.25">
      <c r="B566" s="208" t="s">
        <v>56</v>
      </c>
      <c r="C566" s="55" t="s">
        <v>211</v>
      </c>
      <c r="D566" s="185"/>
      <c r="E566" s="35"/>
      <c r="F566" s="35"/>
      <c r="G566" s="35"/>
      <c r="H566" s="185"/>
      <c r="I566" s="185"/>
      <c r="J566" s="554"/>
      <c r="K566" s="554"/>
      <c r="L566" s="666"/>
      <c r="M566" s="185"/>
      <c r="N566" s="666"/>
      <c r="O566" s="554"/>
      <c r="P566" s="554"/>
      <c r="Q566" s="554"/>
      <c r="R566" s="554"/>
      <c r="S566" s="185"/>
      <c r="T566" s="554"/>
      <c r="U566" s="102"/>
      <c r="V566" s="554"/>
      <c r="W566" s="185"/>
      <c r="X566" s="554"/>
      <c r="Y566" s="554"/>
      <c r="Z566" s="554"/>
      <c r="AA566" s="554"/>
      <c r="AB566" s="554"/>
      <c r="AC566" s="185"/>
      <c r="AD566" s="575" t="e">
        <f t="shared" si="350"/>
        <v>#DIV/0!</v>
      </c>
      <c r="AE566" s="102"/>
      <c r="AF566" s="622" t="e">
        <f t="shared" si="371"/>
        <v>#DIV/0!</v>
      </c>
      <c r="AG566" s="185"/>
      <c r="AH566" s="622" t="e">
        <f t="shared" si="332"/>
        <v>#DIV/0!</v>
      </c>
      <c r="AI566" s="554"/>
      <c r="AJ566" s="554"/>
      <c r="AK566" s="185"/>
      <c r="AL566" s="577"/>
      <c r="AM566" s="554"/>
      <c r="AN566" s="554"/>
      <c r="AO566" s="554"/>
      <c r="AP566" s="554"/>
      <c r="AQ566" s="554"/>
      <c r="AR566" s="554"/>
      <c r="AS566" s="554"/>
      <c r="AT566" s="554"/>
      <c r="AU566" s="554"/>
      <c r="AV566" s="559"/>
      <c r="AW566" s="102"/>
      <c r="AX566" s="102"/>
      <c r="AY566" s="102"/>
      <c r="AZ566" s="486"/>
      <c r="BA566" s="102">
        <f t="shared" si="328"/>
        <v>0</v>
      </c>
      <c r="BB566" s="102"/>
      <c r="BC566" s="102"/>
      <c r="BD566" s="102"/>
      <c r="BE566" s="535">
        <f t="shared" si="324"/>
        <v>0</v>
      </c>
      <c r="BF566" s="300"/>
      <c r="BG566" s="102"/>
      <c r="BH566" s="436"/>
      <c r="BI566" s="495"/>
      <c r="BJ566" s="102"/>
      <c r="BK566" s="102"/>
      <c r="BL566" s="102"/>
      <c r="BM566" s="486"/>
      <c r="BN566" s="436">
        <f t="shared" si="346"/>
        <v>0</v>
      </c>
      <c r="BO566" s="495"/>
      <c r="BP566" s="102"/>
      <c r="BQ566" s="102"/>
      <c r="BR566" s="102"/>
      <c r="BS566" s="486"/>
      <c r="BT566" s="102"/>
      <c r="BU566" s="436">
        <f t="shared" si="372"/>
        <v>0</v>
      </c>
      <c r="BV566" s="495"/>
      <c r="BW566" s="102"/>
      <c r="BX566" s="102"/>
      <c r="BY566" s="102"/>
      <c r="BZ566" s="436"/>
      <c r="CA566" s="340">
        <f t="shared" si="339"/>
        <v>0</v>
      </c>
      <c r="CB566" s="35"/>
      <c r="CC566" s="35"/>
      <c r="CD566" s="185"/>
      <c r="CE566" s="340">
        <f t="shared" si="348"/>
        <v>0</v>
      </c>
      <c r="CF566" s="35"/>
      <c r="CG566" s="35"/>
      <c r="CH566" s="35"/>
      <c r="CI566" s="185">
        <f t="shared" si="373"/>
        <v>0</v>
      </c>
      <c r="CJ566" s="486"/>
      <c r="CK566" s="495"/>
      <c r="CL566" s="102"/>
      <c r="CM566" s="102"/>
      <c r="CN566" s="102"/>
      <c r="CO566" s="486"/>
    </row>
    <row r="567" spans="1:12248" s="54" customFormat="1" ht="78" hidden="1" customHeight="1" x14ac:dyDescent="0.25">
      <c r="B567" s="208" t="s">
        <v>62</v>
      </c>
      <c r="C567" s="143" t="s">
        <v>74</v>
      </c>
      <c r="D567" s="185"/>
      <c r="E567" s="35"/>
      <c r="F567" s="35"/>
      <c r="G567" s="35"/>
      <c r="H567" s="185"/>
      <c r="I567" s="185"/>
      <c r="J567" s="554"/>
      <c r="K567" s="554"/>
      <c r="L567" s="666"/>
      <c r="M567" s="185"/>
      <c r="N567" s="666"/>
      <c r="O567" s="554"/>
      <c r="P567" s="554"/>
      <c r="Q567" s="554"/>
      <c r="R567" s="554"/>
      <c r="S567" s="185"/>
      <c r="T567" s="554"/>
      <c r="U567" s="102"/>
      <c r="V567" s="554"/>
      <c r="W567" s="185"/>
      <c r="X567" s="554"/>
      <c r="Y567" s="554"/>
      <c r="Z567" s="554"/>
      <c r="AA567" s="554"/>
      <c r="AB567" s="554"/>
      <c r="AC567" s="185"/>
      <c r="AD567" s="575" t="e">
        <f t="shared" si="350"/>
        <v>#DIV/0!</v>
      </c>
      <c r="AE567" s="102"/>
      <c r="AF567" s="622" t="e">
        <f t="shared" si="371"/>
        <v>#DIV/0!</v>
      </c>
      <c r="AG567" s="185"/>
      <c r="AH567" s="622" t="e">
        <f t="shared" si="332"/>
        <v>#DIV/0!</v>
      </c>
      <c r="AI567" s="554"/>
      <c r="AJ567" s="554"/>
      <c r="AK567" s="185"/>
      <c r="AL567" s="577"/>
      <c r="AM567" s="554"/>
      <c r="AN567" s="554"/>
      <c r="AO567" s="554"/>
      <c r="AP567" s="554"/>
      <c r="AQ567" s="554"/>
      <c r="AR567" s="554"/>
      <c r="AS567" s="554"/>
      <c r="AT567" s="554"/>
      <c r="AU567" s="554"/>
      <c r="AV567" s="559"/>
      <c r="AW567" s="102"/>
      <c r="AX567" s="102"/>
      <c r="AY567" s="102"/>
      <c r="AZ567" s="486"/>
      <c r="BA567" s="102">
        <f t="shared" si="328"/>
        <v>0</v>
      </c>
      <c r="BB567" s="102"/>
      <c r="BC567" s="102"/>
      <c r="BD567" s="102"/>
      <c r="BE567" s="535">
        <f t="shared" si="324"/>
        <v>0</v>
      </c>
      <c r="BF567" s="300"/>
      <c r="BG567" s="102"/>
      <c r="BH567" s="436"/>
      <c r="BI567" s="495"/>
      <c r="BJ567" s="102"/>
      <c r="BK567" s="102"/>
      <c r="BL567" s="102"/>
      <c r="BM567" s="486"/>
      <c r="BN567" s="436">
        <f t="shared" si="346"/>
        <v>0</v>
      </c>
      <c r="BO567" s="495"/>
      <c r="BP567" s="102"/>
      <c r="BQ567" s="102"/>
      <c r="BR567" s="102"/>
      <c r="BS567" s="486"/>
      <c r="BT567" s="102"/>
      <c r="BU567" s="436">
        <f t="shared" si="372"/>
        <v>0</v>
      </c>
      <c r="BV567" s="495"/>
      <c r="BW567" s="102"/>
      <c r="BX567" s="102"/>
      <c r="BY567" s="102"/>
      <c r="BZ567" s="436"/>
      <c r="CA567" s="340">
        <f t="shared" si="339"/>
        <v>0</v>
      </c>
      <c r="CB567" s="35"/>
      <c r="CC567" s="35"/>
      <c r="CD567" s="185"/>
      <c r="CE567" s="340">
        <f t="shared" si="348"/>
        <v>0</v>
      </c>
      <c r="CF567" s="35"/>
      <c r="CG567" s="35"/>
      <c r="CH567" s="35"/>
      <c r="CI567" s="185">
        <f t="shared" si="373"/>
        <v>0</v>
      </c>
      <c r="CJ567" s="486"/>
      <c r="CK567" s="495"/>
      <c r="CL567" s="102"/>
      <c r="CM567" s="102"/>
      <c r="CN567" s="102"/>
      <c r="CO567" s="486"/>
    </row>
    <row r="568" spans="1:12248" s="54" customFormat="1" ht="78" hidden="1" customHeight="1" x14ac:dyDescent="0.25">
      <c r="B568" s="208" t="s">
        <v>178</v>
      </c>
      <c r="C568" s="57" t="s">
        <v>212</v>
      </c>
      <c r="D568" s="185"/>
      <c r="E568" s="35"/>
      <c r="F568" s="35"/>
      <c r="G568" s="35"/>
      <c r="H568" s="185"/>
      <c r="I568" s="185"/>
      <c r="J568" s="554"/>
      <c r="K568" s="554"/>
      <c r="L568" s="666"/>
      <c r="M568" s="185"/>
      <c r="N568" s="666"/>
      <c r="O568" s="554"/>
      <c r="P568" s="554"/>
      <c r="Q568" s="554"/>
      <c r="R568" s="554"/>
      <c r="S568" s="185"/>
      <c r="T568" s="554"/>
      <c r="U568" s="102"/>
      <c r="V568" s="554"/>
      <c r="W568" s="185"/>
      <c r="X568" s="554"/>
      <c r="Y568" s="554"/>
      <c r="Z568" s="554"/>
      <c r="AA568" s="554"/>
      <c r="AB568" s="554"/>
      <c r="AC568" s="185"/>
      <c r="AD568" s="575" t="e">
        <f t="shared" si="350"/>
        <v>#DIV/0!</v>
      </c>
      <c r="AE568" s="102"/>
      <c r="AF568" s="622" t="e">
        <f t="shared" si="371"/>
        <v>#DIV/0!</v>
      </c>
      <c r="AG568" s="185"/>
      <c r="AH568" s="622" t="e">
        <f t="shared" si="332"/>
        <v>#DIV/0!</v>
      </c>
      <c r="AI568" s="554"/>
      <c r="AJ568" s="554"/>
      <c r="AK568" s="185"/>
      <c r="AL568" s="577"/>
      <c r="AM568" s="554"/>
      <c r="AN568" s="554"/>
      <c r="AO568" s="554"/>
      <c r="AP568" s="554"/>
      <c r="AQ568" s="554"/>
      <c r="AR568" s="554"/>
      <c r="AS568" s="554"/>
      <c r="AT568" s="554"/>
      <c r="AU568" s="554"/>
      <c r="AV568" s="559"/>
      <c r="AW568" s="102"/>
      <c r="AX568" s="102"/>
      <c r="AY568" s="102"/>
      <c r="AZ568" s="486"/>
      <c r="BA568" s="102">
        <f t="shared" si="328"/>
        <v>0</v>
      </c>
      <c r="BB568" s="102"/>
      <c r="BC568" s="102"/>
      <c r="BD568" s="102"/>
      <c r="BE568" s="535">
        <f t="shared" si="324"/>
        <v>0</v>
      </c>
      <c r="BF568" s="300"/>
      <c r="BG568" s="102"/>
      <c r="BH568" s="436"/>
      <c r="BI568" s="495"/>
      <c r="BJ568" s="102"/>
      <c r="BK568" s="102"/>
      <c r="BL568" s="102"/>
      <c r="BM568" s="486"/>
      <c r="BN568" s="436">
        <f t="shared" si="346"/>
        <v>0</v>
      </c>
      <c r="BO568" s="495"/>
      <c r="BP568" s="102"/>
      <c r="BQ568" s="102"/>
      <c r="BR568" s="102"/>
      <c r="BS568" s="486"/>
      <c r="BT568" s="102"/>
      <c r="BU568" s="436">
        <f t="shared" si="372"/>
        <v>0</v>
      </c>
      <c r="BV568" s="495"/>
      <c r="BW568" s="102"/>
      <c r="BX568" s="102"/>
      <c r="BY568" s="102"/>
      <c r="BZ568" s="436"/>
      <c r="CA568" s="340">
        <f t="shared" si="339"/>
        <v>0</v>
      </c>
      <c r="CB568" s="35"/>
      <c r="CC568" s="35"/>
      <c r="CD568" s="185"/>
      <c r="CE568" s="340">
        <f t="shared" si="348"/>
        <v>0</v>
      </c>
      <c r="CF568" s="35"/>
      <c r="CG568" s="35"/>
      <c r="CH568" s="35"/>
      <c r="CI568" s="185">
        <f t="shared" si="373"/>
        <v>0</v>
      </c>
      <c r="CJ568" s="486"/>
      <c r="CK568" s="495"/>
      <c r="CL568" s="102"/>
      <c r="CM568" s="102"/>
      <c r="CN568" s="102"/>
      <c r="CO568" s="486"/>
    </row>
    <row r="569" spans="1:12248" s="54" customFormat="1" ht="78" hidden="1" customHeight="1" x14ac:dyDescent="0.25">
      <c r="B569" s="208" t="s">
        <v>7</v>
      </c>
      <c r="C569" s="143" t="s">
        <v>81</v>
      </c>
      <c r="D569" s="185"/>
      <c r="E569" s="35"/>
      <c r="F569" s="35"/>
      <c r="G569" s="35"/>
      <c r="H569" s="185"/>
      <c r="I569" s="185"/>
      <c r="J569" s="554"/>
      <c r="K569" s="554"/>
      <c r="L569" s="666"/>
      <c r="M569" s="185"/>
      <c r="N569" s="666"/>
      <c r="O569" s="554"/>
      <c r="P569" s="554"/>
      <c r="Q569" s="554"/>
      <c r="R569" s="554"/>
      <c r="S569" s="185"/>
      <c r="T569" s="554"/>
      <c r="U569" s="102"/>
      <c r="V569" s="554"/>
      <c r="W569" s="185"/>
      <c r="X569" s="554"/>
      <c r="Y569" s="554"/>
      <c r="Z569" s="554"/>
      <c r="AA569" s="554"/>
      <c r="AB569" s="554"/>
      <c r="AC569" s="185"/>
      <c r="AD569" s="575" t="e">
        <f t="shared" si="350"/>
        <v>#DIV/0!</v>
      </c>
      <c r="AE569" s="102"/>
      <c r="AF569" s="622" t="e">
        <f t="shared" si="371"/>
        <v>#DIV/0!</v>
      </c>
      <c r="AG569" s="185"/>
      <c r="AH569" s="622" t="e">
        <f t="shared" si="332"/>
        <v>#DIV/0!</v>
      </c>
      <c r="AI569" s="554"/>
      <c r="AJ569" s="554"/>
      <c r="AK569" s="185"/>
      <c r="AL569" s="577"/>
      <c r="AM569" s="554"/>
      <c r="AN569" s="554"/>
      <c r="AO569" s="554"/>
      <c r="AP569" s="554"/>
      <c r="AQ569" s="554"/>
      <c r="AR569" s="554"/>
      <c r="AS569" s="554"/>
      <c r="AT569" s="554"/>
      <c r="AU569" s="554"/>
      <c r="AV569" s="559"/>
      <c r="AW569" s="102"/>
      <c r="AX569" s="102"/>
      <c r="AY569" s="102"/>
      <c r="AZ569" s="486"/>
      <c r="BA569" s="102">
        <f t="shared" si="328"/>
        <v>0</v>
      </c>
      <c r="BB569" s="102"/>
      <c r="BC569" s="102"/>
      <c r="BD569" s="102"/>
      <c r="BE569" s="535">
        <f t="shared" si="324"/>
        <v>0</v>
      </c>
      <c r="BF569" s="300"/>
      <c r="BG569" s="102"/>
      <c r="BH569" s="436"/>
      <c r="BI569" s="495"/>
      <c r="BJ569" s="102"/>
      <c r="BK569" s="102"/>
      <c r="BL569" s="102"/>
      <c r="BM569" s="486"/>
      <c r="BN569" s="436">
        <f t="shared" si="346"/>
        <v>0</v>
      </c>
      <c r="BO569" s="495"/>
      <c r="BP569" s="102"/>
      <c r="BQ569" s="102"/>
      <c r="BR569" s="102"/>
      <c r="BS569" s="486"/>
      <c r="BT569" s="102"/>
      <c r="BU569" s="436">
        <f t="shared" si="372"/>
        <v>0</v>
      </c>
      <c r="BV569" s="495"/>
      <c r="BW569" s="102"/>
      <c r="BX569" s="102"/>
      <c r="BY569" s="102"/>
      <c r="BZ569" s="436"/>
      <c r="CA569" s="340">
        <f t="shared" si="339"/>
        <v>0</v>
      </c>
      <c r="CB569" s="35"/>
      <c r="CC569" s="35"/>
      <c r="CD569" s="185"/>
      <c r="CE569" s="340">
        <f t="shared" si="348"/>
        <v>0</v>
      </c>
      <c r="CF569" s="35"/>
      <c r="CG569" s="35"/>
      <c r="CH569" s="35"/>
      <c r="CI569" s="185">
        <f t="shared" si="373"/>
        <v>0</v>
      </c>
      <c r="CJ569" s="486"/>
      <c r="CK569" s="495"/>
      <c r="CL569" s="102"/>
      <c r="CM569" s="102"/>
      <c r="CN569" s="102"/>
      <c r="CO569" s="486"/>
    </row>
    <row r="570" spans="1:12248" s="54" customFormat="1" ht="78" hidden="1" customHeight="1" x14ac:dyDescent="0.25">
      <c r="B570" s="208" t="s">
        <v>5</v>
      </c>
      <c r="C570" s="57" t="s">
        <v>214</v>
      </c>
      <c r="D570" s="185"/>
      <c r="E570" s="35"/>
      <c r="F570" s="35"/>
      <c r="G570" s="35"/>
      <c r="H570" s="185"/>
      <c r="I570" s="185"/>
      <c r="J570" s="554"/>
      <c r="K570" s="554"/>
      <c r="L570" s="666"/>
      <c r="M570" s="185"/>
      <c r="N570" s="666"/>
      <c r="O570" s="554"/>
      <c r="P570" s="554"/>
      <c r="Q570" s="554"/>
      <c r="R570" s="554"/>
      <c r="S570" s="185"/>
      <c r="T570" s="554"/>
      <c r="U570" s="102"/>
      <c r="V570" s="554"/>
      <c r="W570" s="185"/>
      <c r="X570" s="554"/>
      <c r="Y570" s="554"/>
      <c r="Z570" s="554"/>
      <c r="AA570" s="554"/>
      <c r="AB570" s="554"/>
      <c r="AC570" s="185"/>
      <c r="AD570" s="575" t="e">
        <f t="shared" si="350"/>
        <v>#DIV/0!</v>
      </c>
      <c r="AE570" s="102"/>
      <c r="AF570" s="622" t="e">
        <f t="shared" si="371"/>
        <v>#DIV/0!</v>
      </c>
      <c r="AG570" s="185"/>
      <c r="AH570" s="622" t="e">
        <f t="shared" si="332"/>
        <v>#DIV/0!</v>
      </c>
      <c r="AI570" s="554"/>
      <c r="AJ570" s="554"/>
      <c r="AK570" s="185"/>
      <c r="AL570" s="577"/>
      <c r="AM570" s="554"/>
      <c r="AN570" s="554"/>
      <c r="AO570" s="554"/>
      <c r="AP570" s="554"/>
      <c r="AQ570" s="554"/>
      <c r="AR570" s="554"/>
      <c r="AS570" s="554"/>
      <c r="AT570" s="554"/>
      <c r="AU570" s="554"/>
      <c r="AV570" s="559"/>
      <c r="AW570" s="102"/>
      <c r="AX570" s="102"/>
      <c r="AY570" s="102"/>
      <c r="AZ570" s="486"/>
      <c r="BA570" s="102">
        <f t="shared" si="328"/>
        <v>0</v>
      </c>
      <c r="BB570" s="102"/>
      <c r="BC570" s="102"/>
      <c r="BD570" s="102"/>
      <c r="BE570" s="535">
        <f t="shared" si="324"/>
        <v>0</v>
      </c>
      <c r="BF570" s="300"/>
      <c r="BG570" s="102"/>
      <c r="BH570" s="436"/>
      <c r="BI570" s="495"/>
      <c r="BJ570" s="102"/>
      <c r="BK570" s="102"/>
      <c r="BL570" s="102"/>
      <c r="BM570" s="486"/>
      <c r="BN570" s="436">
        <f t="shared" si="346"/>
        <v>0</v>
      </c>
      <c r="BO570" s="495"/>
      <c r="BP570" s="102"/>
      <c r="BQ570" s="102"/>
      <c r="BR570" s="102"/>
      <c r="BS570" s="486"/>
      <c r="BT570" s="102"/>
      <c r="BU570" s="436">
        <f t="shared" si="372"/>
        <v>0</v>
      </c>
      <c r="BV570" s="495"/>
      <c r="BW570" s="102"/>
      <c r="BX570" s="102"/>
      <c r="BY570" s="102"/>
      <c r="BZ570" s="436"/>
      <c r="CA570" s="340">
        <f t="shared" si="339"/>
        <v>0</v>
      </c>
      <c r="CB570" s="35"/>
      <c r="CC570" s="35"/>
      <c r="CD570" s="185"/>
      <c r="CE570" s="340">
        <f t="shared" si="348"/>
        <v>0</v>
      </c>
      <c r="CF570" s="35"/>
      <c r="CG570" s="35"/>
      <c r="CH570" s="35"/>
      <c r="CI570" s="185">
        <f t="shared" si="373"/>
        <v>0</v>
      </c>
      <c r="CJ570" s="486"/>
      <c r="CK570" s="495"/>
      <c r="CL570" s="102"/>
      <c r="CM570" s="102"/>
      <c r="CN570" s="102"/>
      <c r="CO570" s="486"/>
    </row>
    <row r="571" spans="1:12248" s="54" customFormat="1" ht="57.75" hidden="1" customHeight="1" x14ac:dyDescent="0.25">
      <c r="B571" s="208" t="s">
        <v>8</v>
      </c>
      <c r="C571" s="143" t="s">
        <v>244</v>
      </c>
      <c r="D571" s="185"/>
      <c r="E571" s="35"/>
      <c r="F571" s="35"/>
      <c r="G571" s="35"/>
      <c r="H571" s="185"/>
      <c r="I571" s="185"/>
      <c r="J571" s="554"/>
      <c r="K571" s="554"/>
      <c r="L571" s="666"/>
      <c r="M571" s="185"/>
      <c r="N571" s="666"/>
      <c r="O571" s="554"/>
      <c r="P571" s="554"/>
      <c r="Q571" s="554"/>
      <c r="R571" s="554"/>
      <c r="S571" s="185"/>
      <c r="T571" s="554"/>
      <c r="U571" s="102"/>
      <c r="V571" s="554"/>
      <c r="W571" s="185"/>
      <c r="X571" s="554"/>
      <c r="Y571" s="554"/>
      <c r="Z571" s="554"/>
      <c r="AA571" s="554"/>
      <c r="AB571" s="554"/>
      <c r="AC571" s="185"/>
      <c r="AD571" s="575" t="e">
        <f t="shared" si="350"/>
        <v>#DIV/0!</v>
      </c>
      <c r="AE571" s="102"/>
      <c r="AF571" s="622" t="e">
        <f t="shared" si="371"/>
        <v>#DIV/0!</v>
      </c>
      <c r="AG571" s="185"/>
      <c r="AH571" s="622" t="e">
        <f t="shared" si="332"/>
        <v>#DIV/0!</v>
      </c>
      <c r="AI571" s="554"/>
      <c r="AJ571" s="554"/>
      <c r="AK571" s="185"/>
      <c r="AL571" s="577"/>
      <c r="AM571" s="554"/>
      <c r="AN571" s="554"/>
      <c r="AO571" s="554"/>
      <c r="AP571" s="554"/>
      <c r="AQ571" s="554"/>
      <c r="AR571" s="554"/>
      <c r="AS571" s="554"/>
      <c r="AT571" s="554"/>
      <c r="AU571" s="554"/>
      <c r="AV571" s="559"/>
      <c r="AW571" s="102"/>
      <c r="AX571" s="102"/>
      <c r="AY571" s="102"/>
      <c r="AZ571" s="486"/>
      <c r="BA571" s="102">
        <f t="shared" si="328"/>
        <v>0</v>
      </c>
      <c r="BB571" s="102"/>
      <c r="BC571" s="102"/>
      <c r="BD571" s="102"/>
      <c r="BE571" s="535">
        <f t="shared" si="324"/>
        <v>0</v>
      </c>
      <c r="BF571" s="300"/>
      <c r="BG571" s="102"/>
      <c r="BH571" s="436"/>
      <c r="BI571" s="495"/>
      <c r="BJ571" s="102"/>
      <c r="BK571" s="102"/>
      <c r="BL571" s="102"/>
      <c r="BM571" s="486"/>
      <c r="BN571" s="436">
        <f t="shared" si="346"/>
        <v>0</v>
      </c>
      <c r="BO571" s="495"/>
      <c r="BP571" s="102"/>
      <c r="BQ571" s="102"/>
      <c r="BR571" s="102"/>
      <c r="BS571" s="486"/>
      <c r="BT571" s="102"/>
      <c r="BU571" s="436">
        <f t="shared" si="372"/>
        <v>0</v>
      </c>
      <c r="BV571" s="495"/>
      <c r="BW571" s="102"/>
      <c r="BX571" s="102"/>
      <c r="BY571" s="102"/>
      <c r="BZ571" s="436"/>
      <c r="CA571" s="340">
        <f t="shared" si="339"/>
        <v>0</v>
      </c>
      <c r="CB571" s="35"/>
      <c r="CC571" s="35"/>
      <c r="CD571" s="185"/>
      <c r="CE571" s="340">
        <f t="shared" si="348"/>
        <v>0</v>
      </c>
      <c r="CF571" s="35"/>
      <c r="CG571" s="35"/>
      <c r="CH571" s="35"/>
      <c r="CI571" s="185">
        <f t="shared" si="373"/>
        <v>0</v>
      </c>
      <c r="CJ571" s="486"/>
      <c r="CK571" s="495"/>
      <c r="CL571" s="102"/>
      <c r="CM571" s="102"/>
      <c r="CN571" s="102"/>
      <c r="CO571" s="486"/>
    </row>
    <row r="572" spans="1:12248" s="53" customFormat="1" ht="50.25" hidden="1" customHeight="1" x14ac:dyDescent="0.25">
      <c r="B572" s="346"/>
      <c r="C572" s="111" t="s">
        <v>31</v>
      </c>
      <c r="D572" s="193">
        <f>H572</f>
        <v>78709.722330000004</v>
      </c>
      <c r="E572" s="193"/>
      <c r="F572" s="193"/>
      <c r="G572" s="194"/>
      <c r="H572" s="182">
        <f>H578+H582+H596+H614</f>
        <v>78709.722330000004</v>
      </c>
      <c r="I572" s="193"/>
      <c r="J572" s="559"/>
      <c r="K572" s="559"/>
      <c r="L572" s="663"/>
      <c r="M572" s="193"/>
      <c r="N572" s="663"/>
      <c r="O572" s="559"/>
      <c r="P572" s="559"/>
      <c r="Q572" s="559"/>
      <c r="R572" s="559"/>
      <c r="S572" s="193"/>
      <c r="T572" s="559"/>
      <c r="U572" s="112">
        <f>SUM(U573:U574)</f>
        <v>0</v>
      </c>
      <c r="V572" s="559"/>
      <c r="W572" s="193"/>
      <c r="X572" s="559"/>
      <c r="Y572" s="559"/>
      <c r="Z572" s="559"/>
      <c r="AA572" s="559"/>
      <c r="AB572" s="559"/>
      <c r="AC572" s="193"/>
      <c r="AD572" s="575">
        <f t="shared" si="350"/>
        <v>0</v>
      </c>
      <c r="AE572" s="112">
        <f>SUM(AE573:AE574)</f>
        <v>0</v>
      </c>
      <c r="AF572" s="622" t="e">
        <f t="shared" si="371"/>
        <v>#DIV/0!</v>
      </c>
      <c r="AG572" s="193"/>
      <c r="AH572" s="622" t="e">
        <f t="shared" si="332"/>
        <v>#DIV/0!</v>
      </c>
      <c r="AI572" s="559"/>
      <c r="AJ572" s="559"/>
      <c r="AK572" s="193">
        <f>AK578+AK582+AK596+AK614</f>
        <v>78709.722330000004</v>
      </c>
      <c r="AL572" s="581"/>
      <c r="AM572" s="559"/>
      <c r="AN572" s="559"/>
      <c r="AO572" s="559"/>
      <c r="AP572" s="559"/>
      <c r="AQ572" s="559"/>
      <c r="AR572" s="559"/>
      <c r="AS572" s="559"/>
      <c r="AT572" s="559"/>
      <c r="AU572" s="112">
        <f>AV572</f>
        <v>114385.98963</v>
      </c>
      <c r="AV572" s="112">
        <f>AZ572</f>
        <v>114385.98963</v>
      </c>
      <c r="AW572" s="112">
        <f>SUM(AW573:AW574)</f>
        <v>0</v>
      </c>
      <c r="AX572" s="112"/>
      <c r="AY572" s="307"/>
      <c r="AZ572" s="482">
        <f>AZ578+AZ582+AZ596+AZ614</f>
        <v>114385.98963</v>
      </c>
      <c r="BA572" s="112">
        <f>BB572+BC572+BD572</f>
        <v>0</v>
      </c>
      <c r="BB572" s="307"/>
      <c r="BC572" s="307"/>
      <c r="BD572" s="307"/>
      <c r="BE572" s="112">
        <f>BF572+BG572+BH572</f>
        <v>0</v>
      </c>
      <c r="BF572" s="112">
        <f>E572</f>
        <v>0</v>
      </c>
      <c r="BG572" s="307"/>
      <c r="BH572" s="307"/>
      <c r="BI572" s="112">
        <f>BM572</f>
        <v>194109.62155000001</v>
      </c>
      <c r="BJ572" s="112">
        <f>SUM(BJ573:BJ574)</f>
        <v>0</v>
      </c>
      <c r="BK572" s="112"/>
      <c r="BL572" s="307"/>
      <c r="BM572" s="482">
        <f>BM578+BM582+BM596+BM614</f>
        <v>194109.62155000001</v>
      </c>
      <c r="BN572" s="112">
        <f>BO572+BP572+BQ572</f>
        <v>194109.62155000001</v>
      </c>
      <c r="BO572" s="112">
        <f>BS572</f>
        <v>194109.62155000001</v>
      </c>
      <c r="BP572" s="112">
        <f>SUM(BP573:BP574)</f>
        <v>0</v>
      </c>
      <c r="BQ572" s="112"/>
      <c r="BR572" s="307"/>
      <c r="BS572" s="482">
        <f>BS578+BS582+BS596+BS614</f>
        <v>194109.62155000001</v>
      </c>
      <c r="BT572" s="307">
        <f>BL572</f>
        <v>0</v>
      </c>
      <c r="BU572" s="307"/>
      <c r="BV572" s="112" t="e">
        <f>BZ572</f>
        <v>#REF!</v>
      </c>
      <c r="BW572" s="112">
        <f>SUM(BW573:BW574)</f>
        <v>0</v>
      </c>
      <c r="BX572" s="112"/>
      <c r="BY572" s="307"/>
      <c r="BZ572" s="433" t="e">
        <f>BZ578+BZ582+BZ596+BZ614</f>
        <v>#REF!</v>
      </c>
      <c r="CA572" s="112">
        <f>CB572+CC572+CD572</f>
        <v>0</v>
      </c>
      <c r="CB572" s="193">
        <f>CF572-BW572</f>
        <v>0</v>
      </c>
      <c r="CC572" s="194"/>
      <c r="CD572" s="194"/>
      <c r="CE572" s="112">
        <f>CF572</f>
        <v>0</v>
      </c>
      <c r="CF572" s="112">
        <f>SUM(CF573:CF574)</f>
        <v>0</v>
      </c>
      <c r="CG572" s="112"/>
      <c r="CH572" s="194">
        <f>BY572</f>
        <v>0</v>
      </c>
      <c r="CI572" s="194"/>
      <c r="CJ572" s="112"/>
      <c r="CK572" s="112">
        <f>CO572</f>
        <v>188883.47156000001</v>
      </c>
      <c r="CL572" s="112">
        <f>SUM(CL573:CL574)</f>
        <v>0</v>
      </c>
      <c r="CM572" s="112"/>
      <c r="CN572" s="307"/>
      <c r="CO572" s="482">
        <f>CO578+CO582+CO596+CO614</f>
        <v>188883.47156000001</v>
      </c>
    </row>
    <row r="573" spans="1:12248" s="273" customFormat="1" ht="78" hidden="1" customHeight="1" x14ac:dyDescent="0.25">
      <c r="B573" s="274"/>
      <c r="C573" s="275" t="s">
        <v>301</v>
      </c>
      <c r="D573" s="266" t="e">
        <f>H573</f>
        <v>#REF!</v>
      </c>
      <c r="E573" s="266"/>
      <c r="F573" s="266"/>
      <c r="G573" s="266"/>
      <c r="H573" s="266" t="e">
        <f>H578+H582+H596+H603+H607+H611+H614+H619</f>
        <v>#REF!</v>
      </c>
      <c r="I573" s="266"/>
      <c r="J573" s="144"/>
      <c r="K573" s="144"/>
      <c r="L573" s="144"/>
      <c r="M573" s="266"/>
      <c r="N573" s="144"/>
      <c r="O573" s="144"/>
      <c r="P573" s="144"/>
      <c r="Q573" s="144"/>
      <c r="R573" s="144"/>
      <c r="S573" s="266"/>
      <c r="T573" s="144"/>
      <c r="U573" s="144"/>
      <c r="V573" s="144"/>
      <c r="W573" s="266"/>
      <c r="X573" s="144"/>
      <c r="Y573" s="144"/>
      <c r="Z573" s="144"/>
      <c r="AA573" s="144"/>
      <c r="AB573" s="144"/>
      <c r="AC573" s="266"/>
      <c r="AD573" s="575" t="e">
        <f t="shared" si="350"/>
        <v>#REF!</v>
      </c>
      <c r="AE573" s="144"/>
      <c r="AF573" s="622" t="e">
        <f t="shared" si="371"/>
        <v>#DIV/0!</v>
      </c>
      <c r="AG573" s="266"/>
      <c r="AH573" s="622" t="e">
        <f t="shared" si="332"/>
        <v>#DIV/0!</v>
      </c>
      <c r="AI573" s="144"/>
      <c r="AJ573" s="144"/>
      <c r="AK573" s="266" t="e">
        <f>AK578+AK582+AK596+AK603+AK607+AK611+AK614+AK619</f>
        <v>#REF!</v>
      </c>
      <c r="AL573" s="144"/>
      <c r="AM573" s="144"/>
      <c r="AN573" s="144"/>
      <c r="AO573" s="144"/>
      <c r="AP573" s="144"/>
      <c r="AQ573" s="144"/>
      <c r="AR573" s="144"/>
      <c r="AS573" s="144"/>
      <c r="AT573" s="144"/>
      <c r="AU573" s="144">
        <f>AX573</f>
        <v>0</v>
      </c>
      <c r="AV573" s="559" t="e">
        <f>AZ573</f>
        <v>#REF!</v>
      </c>
      <c r="AW573" s="144"/>
      <c r="AX573" s="144"/>
      <c r="AY573" s="144"/>
      <c r="AZ573" s="144" t="e">
        <f>AZ578+AZ582+AZ596+AZ603+AZ607+AZ611+AZ614+AZ619</f>
        <v>#REF!</v>
      </c>
      <c r="BA573" s="102">
        <f t="shared" si="328"/>
        <v>0</v>
      </c>
      <c r="BB573" s="144"/>
      <c r="BC573" s="144"/>
      <c r="BD573" s="144"/>
      <c r="BE573" s="144" t="e">
        <f t="shared" si="324"/>
        <v>#REF!</v>
      </c>
      <c r="BF573" s="300"/>
      <c r="BG573" s="144"/>
      <c r="BH573" s="144" t="e">
        <f>BH578+BH582+BH596+BH603+BH607+BH611+BH614+BH619</f>
        <v>#REF!</v>
      </c>
      <c r="BI573" s="144">
        <f>BM573</f>
        <v>194109.62155000001</v>
      </c>
      <c r="BJ573" s="144"/>
      <c r="BK573" s="144"/>
      <c r="BL573" s="144"/>
      <c r="BM573" s="144">
        <f>BM578+BM582+BM596+BM603+BM607+BM611+BM614+BM619</f>
        <v>194109.62155000001</v>
      </c>
      <c r="BN573" s="144" t="e">
        <f t="shared" si="346"/>
        <v>#REF!</v>
      </c>
      <c r="BO573" s="144" t="e">
        <f>BS573</f>
        <v>#REF!</v>
      </c>
      <c r="BP573" s="144"/>
      <c r="BQ573" s="144"/>
      <c r="BR573" s="144"/>
      <c r="BS573" s="144" t="e">
        <f>BS578+BS582+BS596+BS603+BS607+BS611+BS614+BS619</f>
        <v>#REF!</v>
      </c>
      <c r="BT573" s="144"/>
      <c r="BU573" s="144">
        <f t="shared" si="372"/>
        <v>194109.62155000001</v>
      </c>
      <c r="BV573" s="144" t="e">
        <f>BZ573</f>
        <v>#REF!</v>
      </c>
      <c r="BW573" s="144"/>
      <c r="BX573" s="144"/>
      <c r="BY573" s="144"/>
      <c r="BZ573" s="144" t="e">
        <f>BZ578+BZ582+BZ596+BZ603+BZ607+BZ611+BZ614+BZ619</f>
        <v>#REF!</v>
      </c>
      <c r="CA573" s="144">
        <f t="shared" si="339"/>
        <v>0</v>
      </c>
      <c r="CB573" s="266"/>
      <c r="CC573" s="266"/>
      <c r="CD573" s="266"/>
      <c r="CE573" s="144" t="e">
        <f t="shared" si="348"/>
        <v>#REF!</v>
      </c>
      <c r="CF573" s="266"/>
      <c r="CG573" s="266"/>
      <c r="CH573" s="266"/>
      <c r="CI573" s="266" t="e">
        <f t="shared" si="373"/>
        <v>#REF!</v>
      </c>
      <c r="CJ573" s="144"/>
      <c r="CK573" s="144">
        <f>CO573</f>
        <v>188883.47156000001</v>
      </c>
      <c r="CL573" s="144"/>
      <c r="CM573" s="144"/>
      <c r="CN573" s="144"/>
      <c r="CO573" s="144">
        <f>CO578+CO582+CO596+CO603+CO607+CO611+CO614+CO619</f>
        <v>188883.47156000001</v>
      </c>
    </row>
    <row r="574" spans="1:12248" s="47" customFormat="1" ht="49.5" hidden="1" customHeight="1" x14ac:dyDescent="0.25">
      <c r="B574" s="206"/>
      <c r="C574" s="122" t="s">
        <v>299</v>
      </c>
      <c r="D574" s="182"/>
      <c r="E574" s="182"/>
      <c r="F574" s="182"/>
      <c r="G574" s="182"/>
      <c r="H574" s="182"/>
      <c r="I574" s="182"/>
      <c r="J574" s="559"/>
      <c r="K574" s="559"/>
      <c r="L574" s="663"/>
      <c r="M574" s="182"/>
      <c r="N574" s="663"/>
      <c r="O574" s="559"/>
      <c r="P574" s="559"/>
      <c r="Q574" s="559"/>
      <c r="R574" s="559"/>
      <c r="S574" s="182"/>
      <c r="T574" s="559"/>
      <c r="U574" s="581"/>
      <c r="V574" s="559"/>
      <c r="W574" s="182"/>
      <c r="X574" s="559"/>
      <c r="Y574" s="559"/>
      <c r="Z574" s="559"/>
      <c r="AA574" s="559"/>
      <c r="AB574" s="559"/>
      <c r="AC574" s="182"/>
      <c r="AD574" s="575" t="e">
        <f t="shared" si="350"/>
        <v>#DIV/0!</v>
      </c>
      <c r="AE574" s="581"/>
      <c r="AF574" s="622" t="e">
        <f t="shared" si="371"/>
        <v>#DIV/0!</v>
      </c>
      <c r="AG574" s="182"/>
      <c r="AH574" s="622" t="e">
        <f t="shared" si="332"/>
        <v>#DIV/0!</v>
      </c>
      <c r="AI574" s="559"/>
      <c r="AJ574" s="559"/>
      <c r="AK574" s="182"/>
      <c r="AL574" s="581"/>
      <c r="AM574" s="559"/>
      <c r="AN574" s="559"/>
      <c r="AO574" s="559"/>
      <c r="AP574" s="559"/>
      <c r="AQ574" s="559"/>
      <c r="AR574" s="559"/>
      <c r="AS574" s="559"/>
      <c r="AT574" s="559"/>
      <c r="AU574" s="559"/>
      <c r="AV574" s="559"/>
      <c r="AW574" s="482"/>
      <c r="AX574" s="482"/>
      <c r="AY574" s="482"/>
      <c r="AZ574" s="482"/>
      <c r="BA574" s="21"/>
      <c r="BB574" s="526"/>
      <c r="BC574" s="526"/>
      <c r="BD574" s="526"/>
      <c r="BE574" s="526"/>
      <c r="BF574" s="21"/>
      <c r="BG574" s="433"/>
      <c r="BH574" s="433"/>
      <c r="BI574" s="491"/>
      <c r="BJ574" s="482"/>
      <c r="BK574" s="482"/>
      <c r="BL574" s="482"/>
      <c r="BM574" s="482"/>
      <c r="BN574" s="433"/>
      <c r="BO574" s="491"/>
      <c r="BP574" s="482"/>
      <c r="BQ574" s="482"/>
      <c r="BR574" s="482"/>
      <c r="BS574" s="482"/>
      <c r="BT574" s="433"/>
      <c r="BU574" s="433"/>
      <c r="BV574" s="491"/>
      <c r="BW574" s="433"/>
      <c r="BX574" s="433"/>
      <c r="BY574" s="433"/>
      <c r="BZ574" s="433"/>
      <c r="CA574" s="338"/>
      <c r="CB574" s="182"/>
      <c r="CC574" s="182"/>
      <c r="CD574" s="182"/>
      <c r="CE574" s="338"/>
      <c r="CF574" s="182"/>
      <c r="CG574" s="182"/>
      <c r="CH574" s="182"/>
      <c r="CI574" s="182"/>
      <c r="CJ574" s="482"/>
      <c r="CK574" s="491"/>
      <c r="CL574" s="482"/>
      <c r="CM574" s="482"/>
      <c r="CN574" s="482"/>
      <c r="CO574" s="482"/>
    </row>
    <row r="575" spans="1:12248" s="47" customFormat="1" ht="78" hidden="1" customHeight="1" x14ac:dyDescent="0.25">
      <c r="B575" s="206"/>
      <c r="C575" s="122" t="s">
        <v>300</v>
      </c>
      <c r="D575" s="182"/>
      <c r="E575" s="182"/>
      <c r="F575" s="182"/>
      <c r="G575" s="182"/>
      <c r="H575" s="182"/>
      <c r="I575" s="182"/>
      <c r="J575" s="559"/>
      <c r="K575" s="559"/>
      <c r="L575" s="663"/>
      <c r="M575" s="182"/>
      <c r="N575" s="663"/>
      <c r="O575" s="559"/>
      <c r="P575" s="559"/>
      <c r="Q575" s="559"/>
      <c r="R575" s="559"/>
      <c r="S575" s="182"/>
      <c r="T575" s="559"/>
      <c r="U575" s="581"/>
      <c r="V575" s="559"/>
      <c r="W575" s="182"/>
      <c r="X575" s="559"/>
      <c r="Y575" s="559"/>
      <c r="Z575" s="559"/>
      <c r="AA575" s="559"/>
      <c r="AB575" s="559"/>
      <c r="AC575" s="182"/>
      <c r="AD575" s="575" t="e">
        <f t="shared" si="350"/>
        <v>#DIV/0!</v>
      </c>
      <c r="AE575" s="581"/>
      <c r="AF575" s="622" t="e">
        <f t="shared" si="371"/>
        <v>#DIV/0!</v>
      </c>
      <c r="AG575" s="182"/>
      <c r="AH575" s="622" t="e">
        <f t="shared" si="332"/>
        <v>#DIV/0!</v>
      </c>
      <c r="AI575" s="559"/>
      <c r="AJ575" s="559"/>
      <c r="AK575" s="182"/>
      <c r="AL575" s="581"/>
      <c r="AM575" s="559"/>
      <c r="AN575" s="559"/>
      <c r="AO575" s="559"/>
      <c r="AP575" s="559"/>
      <c r="AQ575" s="559"/>
      <c r="AR575" s="559"/>
      <c r="AS575" s="559"/>
      <c r="AT575" s="559"/>
      <c r="AU575" s="559"/>
      <c r="AV575" s="559"/>
      <c r="AW575" s="482"/>
      <c r="AX575" s="482"/>
      <c r="AY575" s="482"/>
      <c r="AZ575" s="482"/>
      <c r="BA575" s="21"/>
      <c r="BB575" s="526"/>
      <c r="BC575" s="526"/>
      <c r="BD575" s="526"/>
      <c r="BE575" s="526"/>
      <c r="BF575" s="21"/>
      <c r="BG575" s="433"/>
      <c r="BH575" s="433"/>
      <c r="BI575" s="491"/>
      <c r="BJ575" s="482"/>
      <c r="BK575" s="482"/>
      <c r="BL575" s="482"/>
      <c r="BM575" s="482"/>
      <c r="BN575" s="433"/>
      <c r="BO575" s="491"/>
      <c r="BP575" s="482"/>
      <c r="BQ575" s="482"/>
      <c r="BR575" s="482"/>
      <c r="BS575" s="482"/>
      <c r="BT575" s="433"/>
      <c r="BU575" s="433"/>
      <c r="BV575" s="491"/>
      <c r="BW575" s="433"/>
      <c r="BX575" s="433"/>
      <c r="BY575" s="433"/>
      <c r="BZ575" s="433"/>
      <c r="CA575" s="338"/>
      <c r="CB575" s="182"/>
      <c r="CC575" s="182"/>
      <c r="CD575" s="182"/>
      <c r="CE575" s="338"/>
      <c r="CF575" s="182"/>
      <c r="CG575" s="182"/>
      <c r="CH575" s="182"/>
      <c r="CI575" s="182"/>
      <c r="CJ575" s="482"/>
      <c r="CK575" s="491"/>
      <c r="CL575" s="482"/>
      <c r="CM575" s="482"/>
      <c r="CN575" s="482"/>
      <c r="CO575" s="482"/>
    </row>
    <row r="576" spans="1:12248" s="645" customFormat="1" ht="127.5" customHeight="1" x14ac:dyDescent="0.3">
      <c r="A576" s="407"/>
      <c r="B576" s="441" t="s">
        <v>7</v>
      </c>
      <c r="C576" s="440" t="s">
        <v>401</v>
      </c>
      <c r="D576" s="412">
        <f>H576</f>
        <v>78709.722330000004</v>
      </c>
      <c r="E576" s="412"/>
      <c r="F576" s="412"/>
      <c r="G576" s="412"/>
      <c r="H576" s="412">
        <f>H578+H582+H596+H607+H614</f>
        <v>78709.722330000004</v>
      </c>
      <c r="I576" s="412">
        <f>Q576</f>
        <v>55701.669280000002</v>
      </c>
      <c r="J576" s="570">
        <f>I576/H576</f>
        <v>0.70768473869675252</v>
      </c>
      <c r="K576" s="412"/>
      <c r="L576" s="412"/>
      <c r="M576" s="412"/>
      <c r="N576" s="412"/>
      <c r="O576" s="412"/>
      <c r="P576" s="412"/>
      <c r="Q576" s="412">
        <f>Q578+Q582+Q596+Q607+Q614</f>
        <v>55701.669280000002</v>
      </c>
      <c r="R576" s="570">
        <f>Q576/H576</f>
        <v>0.70768473869675252</v>
      </c>
      <c r="S576" s="412">
        <f>U576+W576+Y576+AA576</f>
        <v>7979.9469499999996</v>
      </c>
      <c r="T576" s="570">
        <f>S576/D576</f>
        <v>0.10138451405714671</v>
      </c>
      <c r="U576" s="413"/>
      <c r="V576" s="412"/>
      <c r="W576" s="412"/>
      <c r="X576" s="412"/>
      <c r="Y576" s="412"/>
      <c r="Z576" s="412"/>
      <c r="AA576" s="412">
        <f>AA578+AA582+AA596+AA607+AA614</f>
        <v>7979.9469499999996</v>
      </c>
      <c r="AB576" s="570">
        <f>AA576/D576</f>
        <v>0.10138451405714671</v>
      </c>
      <c r="AC576" s="412">
        <f>AK576</f>
        <v>78709.722330000004</v>
      </c>
      <c r="AD576" s="570">
        <f t="shared" si="350"/>
        <v>1</v>
      </c>
      <c r="AE576" s="413"/>
      <c r="AF576" s="628"/>
      <c r="AG576" s="412"/>
      <c r="AH576" s="628"/>
      <c r="AI576" s="412"/>
      <c r="AJ576" s="412"/>
      <c r="AK576" s="412">
        <f>AK578+AK582+AK596+AK607+AK614</f>
        <v>78709.722330000004</v>
      </c>
      <c r="AL576" s="570">
        <f>AK576/H576</f>
        <v>1</v>
      </c>
      <c r="AM576" s="412"/>
      <c r="AN576" s="412"/>
      <c r="AO576" s="412"/>
      <c r="AP576" s="412"/>
      <c r="AQ576" s="412"/>
      <c r="AR576" s="412"/>
      <c r="AS576" s="412"/>
      <c r="AT576" s="412"/>
      <c r="AU576" s="413"/>
      <c r="AV576" s="413">
        <f>AZ576</f>
        <v>123686.26953999999</v>
      </c>
      <c r="AW576" s="413"/>
      <c r="AX576" s="413"/>
      <c r="AY576" s="413"/>
      <c r="AZ576" s="413">
        <f>AZ578+AZ582+AZ596+AZ607+AZ614</f>
        <v>123686.26953999999</v>
      </c>
      <c r="BA576" s="413"/>
      <c r="BB576" s="413"/>
      <c r="BC576" s="413"/>
      <c r="BD576" s="413"/>
      <c r="BE576" s="413"/>
      <c r="BF576" s="413"/>
      <c r="BG576" s="413"/>
      <c r="BH576" s="413"/>
      <c r="BI576" s="413">
        <f>BM576</f>
        <v>194109.62155000001</v>
      </c>
      <c r="BJ576" s="413"/>
      <c r="BK576" s="413"/>
      <c r="BL576" s="413"/>
      <c r="BM576" s="413">
        <f>BM572</f>
        <v>194109.62155000001</v>
      </c>
      <c r="BN576" s="413"/>
      <c r="BO576" s="413">
        <f>BS576</f>
        <v>194109.62155000001</v>
      </c>
      <c r="BP576" s="413"/>
      <c r="BQ576" s="413"/>
      <c r="BR576" s="413"/>
      <c r="BS576" s="413">
        <f>BS572</f>
        <v>194109.62155000001</v>
      </c>
      <c r="BT576" s="413"/>
      <c r="BU576" s="413"/>
      <c r="BV576" s="413" t="e">
        <f>BZ576</f>
        <v>#REF!</v>
      </c>
      <c r="BW576" s="413"/>
      <c r="BX576" s="413"/>
      <c r="BY576" s="413"/>
      <c r="BZ576" s="413" t="e">
        <f>BZ572</f>
        <v>#REF!</v>
      </c>
      <c r="CA576" s="413"/>
      <c r="CB576" s="413"/>
      <c r="CC576" s="413"/>
      <c r="CD576" s="413"/>
      <c r="CE576" s="413">
        <f>CI576</f>
        <v>188883.47156000001</v>
      </c>
      <c r="CF576" s="413"/>
      <c r="CG576" s="413"/>
      <c r="CH576" s="413"/>
      <c r="CI576" s="413">
        <f>CI578+CI582+CI596+CI607+CI614</f>
        <v>188883.47156000001</v>
      </c>
      <c r="CJ576" s="413"/>
      <c r="CK576" s="413">
        <f>CO576</f>
        <v>188883.47156000001</v>
      </c>
      <c r="CL576" s="413"/>
      <c r="CM576" s="413"/>
      <c r="CN576" s="413"/>
      <c r="CO576" s="413">
        <f>CO572</f>
        <v>188883.47156000001</v>
      </c>
      <c r="CP576" s="413"/>
      <c r="CQ576" s="413"/>
      <c r="CR576" s="413"/>
      <c r="CS576" s="413"/>
      <c r="CT576" s="413"/>
      <c r="CU576" s="413"/>
      <c r="CV576" s="413"/>
      <c r="CW576" s="413"/>
      <c r="CX576" s="413"/>
      <c r="CY576" s="413"/>
      <c r="CZ576" s="413"/>
      <c r="DA576" s="413"/>
      <c r="DB576" s="413"/>
      <c r="DC576" s="414"/>
      <c r="DD576" s="414"/>
      <c r="DE576" s="414"/>
      <c r="DF576" s="414"/>
      <c r="DG576" s="412"/>
      <c r="DH576" s="412"/>
      <c r="DI576" s="412"/>
      <c r="DJ576" s="412"/>
      <c r="DK576" s="412"/>
      <c r="DL576" s="412"/>
      <c r="DM576" s="412"/>
      <c r="DN576" s="412"/>
      <c r="DO576" s="412"/>
      <c r="DP576" s="412"/>
      <c r="DQ576" s="412"/>
      <c r="DR576" s="412"/>
      <c r="DS576" s="412"/>
      <c r="DT576" s="412"/>
      <c r="DU576" s="412"/>
      <c r="DV576" s="412"/>
      <c r="DW576" s="412"/>
      <c r="DX576" s="412"/>
      <c r="DY576" s="412"/>
      <c r="DZ576" s="413"/>
      <c r="EA576" s="413"/>
      <c r="EB576" s="413"/>
      <c r="EC576" s="413"/>
      <c r="ED576" s="413"/>
      <c r="EE576" s="413"/>
      <c r="EF576" s="413"/>
      <c r="EG576" s="413"/>
      <c r="EH576" s="413"/>
      <c r="EI576" s="413"/>
      <c r="EJ576" s="413"/>
      <c r="EK576" s="413"/>
      <c r="EL576" s="413"/>
      <c r="EM576" s="413"/>
      <c r="EN576" s="413"/>
      <c r="EO576" s="413"/>
      <c r="EP576" s="413"/>
      <c r="EQ576" s="413"/>
      <c r="ER576" s="413"/>
      <c r="ES576" s="413"/>
      <c r="ET576" s="413"/>
      <c r="EU576" s="413"/>
      <c r="EV576" s="413"/>
      <c r="EW576" s="413"/>
      <c r="EX576" s="414"/>
      <c r="EY576" s="414"/>
      <c r="EZ576" s="414"/>
      <c r="FA576" s="414"/>
      <c r="FB576" s="414"/>
      <c r="FC576" s="413"/>
      <c r="FD576" s="413"/>
      <c r="FE576" s="414"/>
      <c r="FF576" s="414"/>
      <c r="FG576" s="413"/>
      <c r="FH576" s="413"/>
      <c r="FI576" s="414"/>
      <c r="FJ576" s="414"/>
      <c r="FK576" s="413"/>
      <c r="FL576" s="413"/>
      <c r="FM576" s="413"/>
      <c r="FN576" s="413"/>
      <c r="FO576" s="413"/>
      <c r="FP576" s="413"/>
      <c r="FQ576" s="413"/>
      <c r="FR576" s="414"/>
      <c r="FS576" s="414"/>
      <c r="FT576" s="413"/>
      <c r="FU576" s="413"/>
      <c r="FV576" s="414"/>
      <c r="FW576" s="414"/>
      <c r="FX576" s="413"/>
      <c r="FY576" s="413"/>
      <c r="FZ576" s="413"/>
      <c r="GA576" s="413"/>
      <c r="GB576" s="413"/>
      <c r="GC576" s="407"/>
      <c r="GD576" s="439"/>
      <c r="GE576" s="413"/>
      <c r="GF576" s="413"/>
      <c r="GG576" s="413"/>
      <c r="GH576" s="413"/>
      <c r="GI576" s="413"/>
      <c r="GJ576" s="413"/>
      <c r="GK576" s="413"/>
      <c r="GL576" s="412"/>
      <c r="GM576" s="412"/>
      <c r="GN576" s="412"/>
      <c r="GO576" s="412"/>
      <c r="GP576" s="412"/>
      <c r="GQ576" s="412"/>
      <c r="GR576" s="412"/>
      <c r="GS576" s="412"/>
      <c r="GT576" s="412"/>
      <c r="GU576" s="412"/>
      <c r="GV576" s="412"/>
      <c r="GW576" s="412"/>
      <c r="GX576" s="412"/>
      <c r="GY576" s="412"/>
      <c r="GZ576" s="412"/>
      <c r="HA576" s="412"/>
      <c r="HB576" s="412"/>
      <c r="HC576" s="412"/>
      <c r="HD576" s="412"/>
      <c r="HE576" s="412"/>
      <c r="HF576" s="412"/>
      <c r="HG576" s="412"/>
      <c r="HH576" s="412"/>
      <c r="HI576" s="412"/>
      <c r="HJ576" s="412"/>
      <c r="HK576" s="412"/>
      <c r="HL576" s="412"/>
      <c r="HM576" s="412"/>
      <c r="HN576" s="412"/>
      <c r="HO576" s="412"/>
      <c r="HP576" s="412"/>
      <c r="HQ576" s="412"/>
      <c r="HR576" s="412"/>
      <c r="HS576" s="412"/>
      <c r="HT576" s="412"/>
      <c r="HU576" s="412"/>
      <c r="HV576" s="412"/>
      <c r="HW576" s="412"/>
      <c r="HX576" s="412"/>
      <c r="HY576" s="412"/>
      <c r="HZ576" s="412"/>
      <c r="IA576" s="412"/>
      <c r="IB576" s="412"/>
      <c r="IC576" s="412"/>
      <c r="ID576" s="413"/>
      <c r="IE576" s="413"/>
      <c r="IF576" s="413"/>
      <c r="IG576" s="413"/>
      <c r="IH576" s="413"/>
      <c r="II576" s="413"/>
      <c r="IJ576" s="413"/>
      <c r="IK576" s="413"/>
      <c r="IL576" s="413"/>
      <c r="IM576" s="413"/>
      <c r="IN576" s="413"/>
      <c r="IO576" s="413"/>
      <c r="IP576" s="413"/>
      <c r="IQ576" s="413"/>
      <c r="IR576" s="413"/>
      <c r="IS576" s="413"/>
      <c r="IT576" s="413"/>
      <c r="IU576" s="413"/>
      <c r="IV576" s="413"/>
      <c r="IW576" s="413"/>
      <c r="IX576" s="413"/>
      <c r="IY576" s="413"/>
      <c r="IZ576" s="413"/>
      <c r="JA576" s="413"/>
      <c r="JB576" s="414"/>
      <c r="JC576" s="414"/>
      <c r="JD576" s="414"/>
      <c r="JE576" s="414"/>
      <c r="JF576" s="414"/>
      <c r="JG576" s="413"/>
      <c r="JH576" s="413"/>
      <c r="JI576" s="414"/>
      <c r="JJ576" s="414"/>
      <c r="JK576" s="413"/>
      <c r="JL576" s="413"/>
      <c r="JM576" s="414"/>
      <c r="JN576" s="414"/>
      <c r="JO576" s="413"/>
      <c r="JP576" s="413"/>
      <c r="JQ576" s="413"/>
      <c r="JR576" s="413"/>
      <c r="JS576" s="413"/>
      <c r="JT576" s="413"/>
      <c r="JU576" s="413"/>
      <c r="JV576" s="414"/>
      <c r="JW576" s="414"/>
      <c r="JX576" s="413"/>
      <c r="JY576" s="413"/>
      <c r="JZ576" s="414"/>
      <c r="KA576" s="414"/>
      <c r="KB576" s="413"/>
      <c r="KC576" s="413"/>
      <c r="KD576" s="413"/>
      <c r="KE576" s="413"/>
      <c r="KF576" s="413"/>
      <c r="KG576" s="407"/>
      <c r="KH576" s="439"/>
      <c r="KI576" s="413"/>
      <c r="KJ576" s="413"/>
      <c r="KK576" s="413"/>
      <c r="KL576" s="413"/>
      <c r="KM576" s="413"/>
      <c r="KN576" s="413"/>
      <c r="KO576" s="413"/>
      <c r="KP576" s="412"/>
      <c r="KQ576" s="412"/>
      <c r="KR576" s="412"/>
      <c r="KS576" s="412"/>
      <c r="KT576" s="412"/>
      <c r="KU576" s="412"/>
      <c r="KV576" s="412"/>
      <c r="KW576" s="412"/>
      <c r="KX576" s="412"/>
      <c r="KY576" s="412"/>
      <c r="KZ576" s="412"/>
      <c r="LA576" s="412"/>
      <c r="LB576" s="412"/>
      <c r="LC576" s="412"/>
      <c r="LD576" s="412"/>
      <c r="LE576" s="412"/>
      <c r="LF576" s="412"/>
      <c r="LG576" s="412"/>
      <c r="LH576" s="412"/>
      <c r="LI576" s="412"/>
      <c r="LJ576" s="412"/>
      <c r="LK576" s="412"/>
      <c r="LL576" s="412"/>
      <c r="LM576" s="412"/>
      <c r="LN576" s="412"/>
      <c r="LO576" s="412"/>
      <c r="LP576" s="412"/>
      <c r="LQ576" s="412"/>
      <c r="LR576" s="412"/>
      <c r="LS576" s="412"/>
      <c r="LT576" s="412"/>
      <c r="LU576" s="412"/>
      <c r="LV576" s="412"/>
      <c r="LW576" s="412"/>
      <c r="LX576" s="412"/>
      <c r="LY576" s="412"/>
      <c r="LZ576" s="412"/>
      <c r="MA576" s="412"/>
      <c r="MB576" s="412"/>
      <c r="MC576" s="412"/>
      <c r="MD576" s="412"/>
      <c r="ME576" s="412"/>
      <c r="MF576" s="412"/>
      <c r="MG576" s="412"/>
      <c r="MH576" s="413"/>
      <c r="MI576" s="413"/>
      <c r="MJ576" s="413"/>
      <c r="MK576" s="413"/>
      <c r="ML576" s="413"/>
      <c r="MM576" s="413"/>
      <c r="MN576" s="413"/>
      <c r="MO576" s="413"/>
      <c r="MP576" s="413"/>
      <c r="MQ576" s="413"/>
      <c r="MR576" s="413"/>
      <c r="MS576" s="413"/>
      <c r="MT576" s="413"/>
      <c r="MU576" s="413"/>
      <c r="MV576" s="413"/>
      <c r="MW576" s="413"/>
      <c r="MX576" s="413"/>
      <c r="MY576" s="413"/>
      <c r="MZ576" s="413"/>
      <c r="NA576" s="413"/>
      <c r="NB576" s="413"/>
      <c r="NC576" s="413"/>
      <c r="ND576" s="413"/>
      <c r="NE576" s="413"/>
      <c r="NF576" s="414"/>
      <c r="NG576" s="414"/>
      <c r="NH576" s="414"/>
      <c r="NI576" s="414"/>
      <c r="NJ576" s="414"/>
      <c r="NK576" s="413"/>
      <c r="NL576" s="413"/>
      <c r="NM576" s="414"/>
      <c r="NN576" s="414"/>
      <c r="NO576" s="413"/>
      <c r="NP576" s="413"/>
      <c r="NQ576" s="414"/>
      <c r="NR576" s="414"/>
      <c r="NS576" s="413"/>
      <c r="NT576" s="413"/>
      <c r="NU576" s="413"/>
      <c r="NV576" s="413"/>
      <c r="NW576" s="413"/>
      <c r="NX576" s="413"/>
      <c r="NY576" s="413"/>
      <c r="NZ576" s="414"/>
      <c r="OA576" s="414"/>
      <c r="OB576" s="413"/>
      <c r="OC576" s="413"/>
      <c r="OD576" s="414"/>
      <c r="OE576" s="414"/>
      <c r="OF576" s="413"/>
      <c r="OG576" s="413"/>
      <c r="OH576" s="413"/>
      <c r="OI576" s="413"/>
      <c r="OJ576" s="413"/>
      <c r="OK576" s="407"/>
      <c r="OL576" s="439"/>
      <c r="OM576" s="413"/>
      <c r="ON576" s="413"/>
      <c r="OO576" s="413"/>
      <c r="OP576" s="413"/>
      <c r="OQ576" s="413"/>
      <c r="OR576" s="413"/>
      <c r="OS576" s="413"/>
      <c r="OT576" s="412"/>
      <c r="OU576" s="412"/>
      <c r="OV576" s="412"/>
      <c r="OW576" s="412"/>
      <c r="OX576" s="412"/>
      <c r="OY576" s="412"/>
      <c r="OZ576" s="412"/>
      <c r="PA576" s="412"/>
      <c r="PB576" s="412"/>
      <c r="PC576" s="412"/>
      <c r="PD576" s="412"/>
      <c r="PE576" s="412"/>
      <c r="PF576" s="412"/>
      <c r="PG576" s="412"/>
      <c r="PH576" s="412"/>
      <c r="PI576" s="412"/>
      <c r="PJ576" s="412"/>
      <c r="PK576" s="412"/>
      <c r="PL576" s="412"/>
      <c r="PM576" s="412"/>
      <c r="PN576" s="412"/>
      <c r="PO576" s="412"/>
      <c r="PP576" s="412"/>
      <c r="PQ576" s="412"/>
      <c r="PR576" s="412"/>
      <c r="PS576" s="412"/>
      <c r="PT576" s="412"/>
      <c r="PU576" s="412"/>
      <c r="PV576" s="412"/>
      <c r="PW576" s="412"/>
      <c r="PX576" s="412"/>
      <c r="PY576" s="412"/>
      <c r="PZ576" s="412"/>
      <c r="QA576" s="412"/>
      <c r="QB576" s="412"/>
      <c r="QC576" s="412"/>
      <c r="QD576" s="412"/>
      <c r="QE576" s="412"/>
      <c r="QF576" s="412"/>
      <c r="QG576" s="412"/>
      <c r="QH576" s="412"/>
      <c r="QI576" s="412"/>
      <c r="QJ576" s="412"/>
      <c r="QK576" s="412"/>
      <c r="QL576" s="413"/>
      <c r="QM576" s="413"/>
      <c r="QN576" s="413"/>
      <c r="QO576" s="413"/>
      <c r="QP576" s="413"/>
      <c r="QQ576" s="413"/>
      <c r="QR576" s="413"/>
      <c r="QS576" s="413"/>
      <c r="QT576" s="413"/>
      <c r="QU576" s="413"/>
      <c r="QV576" s="413"/>
      <c r="QW576" s="413"/>
      <c r="QX576" s="413"/>
      <c r="QY576" s="413"/>
      <c r="QZ576" s="413"/>
      <c r="RA576" s="413"/>
      <c r="RB576" s="413"/>
      <c r="RC576" s="413"/>
      <c r="RD576" s="413"/>
      <c r="RE576" s="413"/>
      <c r="RF576" s="413"/>
      <c r="RG576" s="413"/>
      <c r="RH576" s="413"/>
      <c r="RI576" s="413"/>
      <c r="RJ576" s="414"/>
      <c r="RK576" s="414"/>
      <c r="RL576" s="414"/>
      <c r="RM576" s="414"/>
      <c r="RN576" s="414"/>
      <c r="RO576" s="413"/>
      <c r="RP576" s="413"/>
      <c r="RQ576" s="414"/>
      <c r="RR576" s="414"/>
      <c r="RS576" s="413"/>
      <c r="RT576" s="413"/>
      <c r="RU576" s="414"/>
      <c r="RV576" s="414"/>
      <c r="RW576" s="413"/>
      <c r="RX576" s="413"/>
      <c r="RY576" s="413"/>
      <c r="RZ576" s="413"/>
      <c r="SA576" s="413"/>
      <c r="SB576" s="413"/>
      <c r="SC576" s="413"/>
      <c r="SD576" s="414"/>
      <c r="SE576" s="414"/>
      <c r="SF576" s="413"/>
      <c r="SG576" s="413"/>
      <c r="SH576" s="414"/>
      <c r="SI576" s="414"/>
      <c r="SJ576" s="413"/>
      <c r="SK576" s="413"/>
      <c r="SL576" s="413"/>
      <c r="SM576" s="413"/>
      <c r="SN576" s="413"/>
      <c r="SO576" s="407"/>
      <c r="SP576" s="439"/>
      <c r="SQ576" s="413"/>
      <c r="SR576" s="413"/>
      <c r="SS576" s="413"/>
      <c r="ST576" s="413"/>
      <c r="SU576" s="413"/>
      <c r="SV576" s="413"/>
      <c r="SW576" s="413"/>
      <c r="SX576" s="412"/>
      <c r="SY576" s="412"/>
      <c r="SZ576" s="412"/>
      <c r="TA576" s="412"/>
      <c r="TB576" s="412"/>
      <c r="TC576" s="412"/>
      <c r="TD576" s="412"/>
      <c r="TE576" s="412"/>
      <c r="TF576" s="412"/>
      <c r="TG576" s="412"/>
      <c r="TH576" s="412"/>
      <c r="TI576" s="412"/>
      <c r="TJ576" s="412"/>
      <c r="TK576" s="412"/>
      <c r="TL576" s="412"/>
      <c r="TM576" s="412"/>
      <c r="TN576" s="412"/>
      <c r="TO576" s="412"/>
      <c r="TP576" s="412"/>
      <c r="TQ576" s="412"/>
      <c r="TR576" s="412"/>
      <c r="TS576" s="412"/>
      <c r="TT576" s="412"/>
      <c r="TU576" s="412"/>
      <c r="TV576" s="412"/>
      <c r="TW576" s="412"/>
      <c r="TX576" s="412"/>
      <c r="TY576" s="412"/>
      <c r="TZ576" s="412"/>
      <c r="UA576" s="412"/>
      <c r="UB576" s="412"/>
      <c r="UC576" s="412"/>
      <c r="UD576" s="412"/>
      <c r="UE576" s="412"/>
      <c r="UF576" s="412"/>
      <c r="UG576" s="412"/>
      <c r="UH576" s="412"/>
      <c r="UI576" s="412"/>
      <c r="UJ576" s="412"/>
      <c r="UK576" s="412"/>
      <c r="UL576" s="412"/>
      <c r="UM576" s="412"/>
      <c r="UN576" s="412"/>
      <c r="UO576" s="412"/>
      <c r="UP576" s="413"/>
      <c r="UQ576" s="413"/>
      <c r="UR576" s="413"/>
      <c r="US576" s="413"/>
      <c r="UT576" s="413"/>
      <c r="UU576" s="413"/>
      <c r="UV576" s="413"/>
      <c r="UW576" s="413"/>
      <c r="UX576" s="413"/>
      <c r="UY576" s="413"/>
      <c r="UZ576" s="413"/>
      <c r="VA576" s="413"/>
      <c r="VB576" s="413"/>
      <c r="VC576" s="413"/>
      <c r="VD576" s="413"/>
      <c r="VE576" s="413"/>
      <c r="VF576" s="413"/>
      <c r="VG576" s="413"/>
      <c r="VH576" s="413"/>
      <c r="VI576" s="413"/>
      <c r="VJ576" s="413"/>
      <c r="VK576" s="413"/>
      <c r="VL576" s="413"/>
      <c r="VM576" s="413"/>
      <c r="VN576" s="414"/>
      <c r="VO576" s="414"/>
      <c r="VP576" s="414"/>
      <c r="VQ576" s="414"/>
      <c r="VR576" s="414"/>
      <c r="VS576" s="413"/>
      <c r="VT576" s="413"/>
      <c r="VU576" s="414"/>
      <c r="VV576" s="414"/>
      <c r="VW576" s="413"/>
      <c r="VX576" s="413"/>
      <c r="VY576" s="414"/>
      <c r="VZ576" s="414"/>
      <c r="WA576" s="413"/>
      <c r="WB576" s="413"/>
      <c r="WC576" s="413"/>
      <c r="WD576" s="413"/>
      <c r="WE576" s="413"/>
      <c r="WF576" s="413"/>
      <c r="WG576" s="413"/>
      <c r="WH576" s="414"/>
      <c r="WI576" s="414"/>
      <c r="WJ576" s="413"/>
      <c r="WK576" s="413"/>
      <c r="WL576" s="414"/>
      <c r="WM576" s="414"/>
      <c r="WN576" s="413"/>
      <c r="WO576" s="413"/>
      <c r="WP576" s="413"/>
      <c r="WQ576" s="413"/>
      <c r="WR576" s="413"/>
      <c r="WS576" s="407"/>
      <c r="WT576" s="439"/>
      <c r="WU576" s="413"/>
      <c r="WV576" s="413"/>
      <c r="WW576" s="413"/>
      <c r="WX576" s="413"/>
      <c r="WY576" s="413"/>
      <c r="WZ576" s="413"/>
      <c r="XA576" s="413"/>
      <c r="XB576" s="412"/>
      <c r="XC576" s="412"/>
      <c r="XD576" s="412"/>
      <c r="XE576" s="412"/>
      <c r="XF576" s="412"/>
      <c r="XG576" s="412"/>
      <c r="XH576" s="412"/>
      <c r="XI576" s="412"/>
      <c r="XJ576" s="412"/>
      <c r="XK576" s="412"/>
      <c r="XL576" s="412"/>
      <c r="XM576" s="412"/>
      <c r="XN576" s="412"/>
      <c r="XO576" s="412"/>
      <c r="XP576" s="412"/>
      <c r="XQ576" s="412"/>
      <c r="XR576" s="412"/>
      <c r="XS576" s="412"/>
      <c r="XT576" s="412"/>
      <c r="XU576" s="412"/>
      <c r="XV576" s="412"/>
      <c r="XW576" s="412"/>
      <c r="XX576" s="412"/>
      <c r="XY576" s="412"/>
      <c r="XZ576" s="412"/>
      <c r="YA576" s="412"/>
      <c r="YB576" s="412"/>
      <c r="YC576" s="412"/>
      <c r="YD576" s="412"/>
      <c r="YE576" s="412"/>
      <c r="YF576" s="412"/>
      <c r="YG576" s="412"/>
      <c r="YH576" s="412"/>
      <c r="YI576" s="412"/>
      <c r="YJ576" s="412"/>
      <c r="YK576" s="412"/>
      <c r="YL576" s="412"/>
      <c r="YM576" s="412"/>
      <c r="YN576" s="412"/>
      <c r="YO576" s="412"/>
      <c r="YP576" s="412"/>
      <c r="YQ576" s="412"/>
      <c r="YR576" s="412"/>
      <c r="YS576" s="412"/>
      <c r="YT576" s="413"/>
      <c r="YU576" s="413"/>
      <c r="YV576" s="413"/>
      <c r="YW576" s="413"/>
      <c r="YX576" s="413"/>
      <c r="YY576" s="413"/>
      <c r="YZ576" s="413"/>
      <c r="ZA576" s="413"/>
      <c r="ZB576" s="413"/>
      <c r="ZC576" s="413"/>
      <c r="ZD576" s="413"/>
      <c r="ZE576" s="413"/>
      <c r="ZF576" s="413"/>
      <c r="ZG576" s="413"/>
      <c r="ZH576" s="413"/>
      <c r="ZI576" s="413"/>
      <c r="ZJ576" s="413"/>
      <c r="ZK576" s="413"/>
      <c r="ZL576" s="413"/>
      <c r="ZM576" s="413"/>
      <c r="ZN576" s="413"/>
      <c r="ZO576" s="413"/>
      <c r="ZP576" s="413"/>
      <c r="ZQ576" s="413"/>
      <c r="ZR576" s="414"/>
      <c r="ZS576" s="414"/>
      <c r="ZT576" s="414"/>
      <c r="ZU576" s="414"/>
      <c r="ZV576" s="414"/>
      <c r="ZW576" s="413"/>
      <c r="ZX576" s="413"/>
      <c r="ZY576" s="414"/>
      <c r="ZZ576" s="414"/>
      <c r="AAA576" s="413"/>
      <c r="AAB576" s="413"/>
      <c r="AAC576" s="414"/>
      <c r="AAD576" s="414"/>
      <c r="AAE576" s="413"/>
      <c r="AAF576" s="413"/>
      <c r="AAG576" s="413"/>
      <c r="AAH576" s="413"/>
      <c r="AAI576" s="413"/>
      <c r="AAJ576" s="413"/>
      <c r="AAK576" s="413"/>
      <c r="AAL576" s="414"/>
      <c r="AAM576" s="414"/>
      <c r="AAN576" s="413"/>
      <c r="AAO576" s="413"/>
      <c r="AAP576" s="414"/>
      <c r="AAQ576" s="414"/>
      <c r="AAR576" s="413"/>
      <c r="AAS576" s="413"/>
      <c r="AAT576" s="413"/>
      <c r="AAU576" s="413"/>
      <c r="AAV576" s="413"/>
      <c r="AAW576" s="407"/>
      <c r="AAX576" s="439"/>
      <c r="AAY576" s="413"/>
      <c r="AAZ576" s="413"/>
      <c r="ABA576" s="413"/>
      <c r="ABB576" s="413"/>
      <c r="ABC576" s="413"/>
      <c r="ABD576" s="413"/>
      <c r="ABE576" s="413"/>
      <c r="ABF576" s="412"/>
      <c r="ABG576" s="412"/>
      <c r="ABH576" s="412"/>
      <c r="ABI576" s="412"/>
      <c r="ABJ576" s="412"/>
      <c r="ABK576" s="412"/>
      <c r="ABL576" s="412"/>
      <c r="ABM576" s="412"/>
      <c r="ABN576" s="412"/>
      <c r="ABO576" s="412"/>
      <c r="ABP576" s="412"/>
      <c r="ABQ576" s="412"/>
      <c r="ABR576" s="412"/>
      <c r="ABS576" s="412"/>
      <c r="ABT576" s="412"/>
      <c r="ABU576" s="412"/>
      <c r="ABV576" s="412"/>
      <c r="ABW576" s="412"/>
      <c r="ABX576" s="412"/>
      <c r="ABY576" s="412"/>
      <c r="ABZ576" s="412"/>
      <c r="ACA576" s="412"/>
      <c r="ACB576" s="412"/>
      <c r="ACC576" s="412"/>
      <c r="ACD576" s="412"/>
      <c r="ACE576" s="412"/>
      <c r="ACF576" s="412"/>
      <c r="ACG576" s="412"/>
      <c r="ACH576" s="412"/>
      <c r="ACI576" s="412"/>
      <c r="ACJ576" s="412"/>
      <c r="ACK576" s="412"/>
      <c r="ACL576" s="412"/>
      <c r="ACM576" s="412"/>
      <c r="ACN576" s="412"/>
      <c r="ACO576" s="412"/>
      <c r="ACP576" s="412"/>
      <c r="ACQ576" s="412"/>
      <c r="ACR576" s="412"/>
      <c r="ACS576" s="412"/>
      <c r="ACT576" s="412"/>
      <c r="ACU576" s="412"/>
      <c r="ACV576" s="412"/>
      <c r="ACW576" s="412"/>
      <c r="ACX576" s="413"/>
      <c r="ACY576" s="413"/>
      <c r="ACZ576" s="413"/>
      <c r="ADA576" s="413"/>
      <c r="ADB576" s="413"/>
      <c r="ADC576" s="413"/>
      <c r="ADD576" s="413"/>
      <c r="ADE576" s="413"/>
      <c r="ADF576" s="413"/>
      <c r="ADG576" s="413"/>
      <c r="ADH576" s="413"/>
      <c r="ADI576" s="413"/>
      <c r="ADJ576" s="413"/>
      <c r="ADK576" s="413"/>
      <c r="ADL576" s="413"/>
      <c r="ADM576" s="413"/>
      <c r="ADN576" s="413"/>
      <c r="ADO576" s="413"/>
      <c r="ADP576" s="413"/>
      <c r="ADQ576" s="413"/>
      <c r="ADR576" s="413"/>
      <c r="ADS576" s="413"/>
      <c r="ADT576" s="413"/>
      <c r="ADU576" s="413"/>
      <c r="ADV576" s="414"/>
      <c r="ADW576" s="414"/>
      <c r="ADX576" s="414"/>
      <c r="ADY576" s="414"/>
      <c r="ADZ576" s="414"/>
      <c r="AEA576" s="413"/>
      <c r="AEB576" s="413"/>
      <c r="AEC576" s="414"/>
      <c r="AED576" s="414"/>
      <c r="AEE576" s="413"/>
      <c r="AEF576" s="413"/>
      <c r="AEG576" s="414"/>
      <c r="AEH576" s="414"/>
      <c r="AEI576" s="413"/>
      <c r="AEJ576" s="413"/>
      <c r="AEK576" s="413"/>
      <c r="AEL576" s="413"/>
      <c r="AEM576" s="413"/>
      <c r="AEN576" s="413"/>
      <c r="AEO576" s="413"/>
      <c r="AEP576" s="414"/>
      <c r="AEQ576" s="414"/>
      <c r="AER576" s="413"/>
      <c r="AES576" s="413"/>
      <c r="AET576" s="414"/>
      <c r="AEU576" s="414"/>
      <c r="AEV576" s="413"/>
      <c r="AEW576" s="413"/>
      <c r="AEX576" s="413"/>
      <c r="AEY576" s="413"/>
      <c r="AEZ576" s="413"/>
      <c r="AFA576" s="407"/>
      <c r="AFB576" s="439"/>
      <c r="AFC576" s="413"/>
      <c r="AFD576" s="413"/>
      <c r="AFE576" s="413"/>
      <c r="AFF576" s="413"/>
      <c r="AFG576" s="413"/>
      <c r="AFH576" s="413"/>
      <c r="AFI576" s="413"/>
      <c r="AFJ576" s="412"/>
      <c r="AFK576" s="412"/>
      <c r="AFL576" s="412"/>
      <c r="AFM576" s="412"/>
      <c r="AFN576" s="412"/>
      <c r="AFO576" s="412"/>
      <c r="AFP576" s="412"/>
      <c r="AFQ576" s="412"/>
      <c r="AFR576" s="412"/>
      <c r="AFS576" s="412"/>
      <c r="AFT576" s="412"/>
      <c r="AFU576" s="412"/>
      <c r="AFV576" s="412"/>
      <c r="AFW576" s="412"/>
      <c r="AFX576" s="412"/>
      <c r="AFY576" s="412"/>
      <c r="AFZ576" s="412"/>
      <c r="AGA576" s="412"/>
      <c r="AGB576" s="412"/>
      <c r="AGC576" s="412"/>
      <c r="AGD576" s="412"/>
      <c r="AGE576" s="412"/>
      <c r="AGF576" s="412"/>
      <c r="AGG576" s="412"/>
      <c r="AGH576" s="412"/>
      <c r="AGI576" s="412"/>
      <c r="AGJ576" s="412"/>
      <c r="AGK576" s="412"/>
      <c r="AGL576" s="412"/>
      <c r="AGM576" s="412"/>
      <c r="AGN576" s="412"/>
      <c r="AGO576" s="412"/>
      <c r="AGP576" s="412"/>
      <c r="AGQ576" s="412"/>
      <c r="AGR576" s="412"/>
      <c r="AGS576" s="412"/>
      <c r="AGT576" s="412"/>
      <c r="AGU576" s="412"/>
      <c r="AGV576" s="412"/>
      <c r="AGW576" s="412"/>
      <c r="AGX576" s="412"/>
      <c r="AGY576" s="412"/>
      <c r="AGZ576" s="412"/>
      <c r="AHA576" s="412"/>
      <c r="AHB576" s="413"/>
      <c r="AHC576" s="413"/>
      <c r="AHD576" s="413"/>
      <c r="AHE576" s="413"/>
      <c r="AHF576" s="413"/>
      <c r="AHG576" s="413"/>
      <c r="AHH576" s="413"/>
      <c r="AHI576" s="413"/>
      <c r="AHJ576" s="413"/>
      <c r="AHK576" s="413"/>
      <c r="AHL576" s="413"/>
      <c r="AHM576" s="413"/>
      <c r="AHN576" s="413"/>
      <c r="AHO576" s="413"/>
      <c r="AHP576" s="413"/>
      <c r="AHQ576" s="413"/>
      <c r="AHR576" s="413"/>
      <c r="AHS576" s="413"/>
      <c r="AHT576" s="413"/>
      <c r="AHU576" s="413"/>
      <c r="AHV576" s="413"/>
      <c r="AHW576" s="413"/>
      <c r="AHX576" s="413"/>
      <c r="AHY576" s="413"/>
      <c r="AHZ576" s="414"/>
      <c r="AIA576" s="414"/>
      <c r="AIB576" s="414"/>
      <c r="AIC576" s="414"/>
      <c r="AID576" s="414"/>
      <c r="AIE576" s="413"/>
      <c r="AIF576" s="413"/>
      <c r="AIG576" s="414"/>
      <c r="AIH576" s="414"/>
      <c r="AII576" s="413"/>
      <c r="AIJ576" s="413"/>
      <c r="AIK576" s="414"/>
      <c r="AIL576" s="414"/>
      <c r="AIM576" s="413"/>
      <c r="AIN576" s="413"/>
      <c r="AIO576" s="413"/>
      <c r="AIP576" s="413"/>
      <c r="AIQ576" s="413"/>
      <c r="AIR576" s="413"/>
      <c r="AIS576" s="413"/>
      <c r="AIT576" s="414"/>
      <c r="AIU576" s="414"/>
      <c r="AIV576" s="413"/>
      <c r="AIW576" s="413"/>
      <c r="AIX576" s="414"/>
      <c r="AIY576" s="414"/>
      <c r="AIZ576" s="413"/>
      <c r="AJA576" s="413"/>
      <c r="AJB576" s="413"/>
      <c r="AJC576" s="413"/>
      <c r="AJD576" s="413"/>
      <c r="AJE576" s="407"/>
      <c r="AJF576" s="439"/>
      <c r="AJG576" s="413"/>
      <c r="AJH576" s="413"/>
      <c r="AJI576" s="413"/>
      <c r="AJJ576" s="413"/>
      <c r="AJK576" s="413"/>
      <c r="AJL576" s="413"/>
      <c r="AJM576" s="413"/>
      <c r="AJN576" s="412"/>
      <c r="AJO576" s="412"/>
      <c r="AJP576" s="412"/>
      <c r="AJQ576" s="412"/>
      <c r="AJR576" s="412"/>
      <c r="AJS576" s="412"/>
      <c r="AJT576" s="412"/>
      <c r="AJU576" s="412"/>
      <c r="AJV576" s="412"/>
      <c r="AJW576" s="412"/>
      <c r="AJX576" s="412"/>
      <c r="AJY576" s="412"/>
      <c r="AJZ576" s="412"/>
      <c r="AKA576" s="412"/>
      <c r="AKB576" s="412"/>
      <c r="AKC576" s="412"/>
      <c r="AKD576" s="412"/>
      <c r="AKE576" s="412"/>
      <c r="AKF576" s="412"/>
      <c r="AKG576" s="412"/>
      <c r="AKH576" s="412"/>
      <c r="AKI576" s="412"/>
      <c r="AKJ576" s="412"/>
      <c r="AKK576" s="412"/>
      <c r="AKL576" s="412"/>
      <c r="AKM576" s="412"/>
      <c r="AKN576" s="412"/>
      <c r="AKO576" s="412"/>
      <c r="AKP576" s="412"/>
      <c r="AKQ576" s="412"/>
      <c r="AKR576" s="412"/>
      <c r="AKS576" s="412"/>
      <c r="AKT576" s="412"/>
      <c r="AKU576" s="412"/>
      <c r="AKV576" s="412"/>
      <c r="AKW576" s="412"/>
      <c r="AKX576" s="412"/>
      <c r="AKY576" s="412"/>
      <c r="AKZ576" s="412"/>
      <c r="ALA576" s="412"/>
      <c r="ALB576" s="412"/>
      <c r="ALC576" s="412"/>
      <c r="ALD576" s="412"/>
      <c r="ALE576" s="412"/>
      <c r="ALF576" s="413"/>
      <c r="ALG576" s="413"/>
      <c r="ALH576" s="413"/>
      <c r="ALI576" s="413"/>
      <c r="ALJ576" s="413"/>
      <c r="ALK576" s="413"/>
      <c r="ALL576" s="413"/>
      <c r="ALM576" s="413"/>
      <c r="ALN576" s="413"/>
      <c r="ALO576" s="413"/>
      <c r="ALP576" s="413"/>
      <c r="ALQ576" s="413"/>
      <c r="ALR576" s="413"/>
      <c r="ALS576" s="413"/>
      <c r="ALT576" s="413"/>
      <c r="ALU576" s="413"/>
      <c r="ALV576" s="413"/>
      <c r="ALW576" s="413"/>
      <c r="ALX576" s="413"/>
      <c r="ALY576" s="413"/>
      <c r="ALZ576" s="413"/>
      <c r="AMA576" s="413"/>
      <c r="AMB576" s="413"/>
      <c r="AMC576" s="413"/>
      <c r="AMD576" s="414"/>
      <c r="AME576" s="414"/>
      <c r="AMF576" s="414"/>
      <c r="AMG576" s="414"/>
      <c r="AMH576" s="414"/>
      <c r="AMI576" s="413"/>
      <c r="AMJ576" s="413"/>
      <c r="AMK576" s="414"/>
      <c r="AML576" s="414"/>
      <c r="AMM576" s="413"/>
      <c r="AMN576" s="413"/>
      <c r="AMO576" s="414"/>
      <c r="AMP576" s="414"/>
      <c r="AMQ576" s="413"/>
      <c r="AMR576" s="413"/>
      <c r="AMS576" s="413"/>
      <c r="AMT576" s="413"/>
      <c r="AMU576" s="413"/>
      <c r="AMV576" s="413"/>
      <c r="AMW576" s="413"/>
      <c r="AMX576" s="414"/>
      <c r="AMY576" s="414"/>
      <c r="AMZ576" s="413"/>
      <c r="ANA576" s="413"/>
      <c r="ANB576" s="414"/>
      <c r="ANC576" s="414"/>
      <c r="AND576" s="413"/>
      <c r="ANE576" s="413"/>
      <c r="ANF576" s="413"/>
      <c r="ANG576" s="413"/>
      <c r="ANH576" s="413"/>
      <c r="ANI576" s="407"/>
      <c r="ANJ576" s="439"/>
      <c r="ANK576" s="413"/>
      <c r="ANL576" s="413"/>
      <c r="ANM576" s="413"/>
      <c r="ANN576" s="413"/>
      <c r="ANO576" s="413"/>
      <c r="ANP576" s="413"/>
      <c r="ANQ576" s="413"/>
      <c r="ANR576" s="412"/>
      <c r="ANS576" s="412"/>
      <c r="ANT576" s="412"/>
      <c r="ANU576" s="412"/>
      <c r="ANV576" s="412"/>
      <c r="ANW576" s="412"/>
      <c r="ANX576" s="412"/>
      <c r="ANY576" s="412"/>
      <c r="ANZ576" s="412"/>
      <c r="AOA576" s="412"/>
      <c r="AOB576" s="412"/>
      <c r="AOC576" s="412"/>
      <c r="AOD576" s="412"/>
      <c r="AOE576" s="412"/>
      <c r="AOF576" s="412"/>
      <c r="AOG576" s="412"/>
      <c r="AOH576" s="412"/>
      <c r="AOI576" s="412"/>
      <c r="AOJ576" s="412"/>
      <c r="AOK576" s="412"/>
      <c r="AOL576" s="412"/>
      <c r="AOM576" s="412"/>
      <c r="AON576" s="412"/>
      <c r="AOO576" s="412"/>
      <c r="AOP576" s="412"/>
      <c r="AOQ576" s="412"/>
      <c r="AOR576" s="412"/>
      <c r="AOS576" s="412"/>
      <c r="AOT576" s="412"/>
      <c r="AOU576" s="412"/>
      <c r="AOV576" s="412"/>
      <c r="AOW576" s="412"/>
      <c r="AOX576" s="412"/>
      <c r="AOY576" s="412"/>
      <c r="AOZ576" s="412"/>
      <c r="APA576" s="412"/>
      <c r="APB576" s="412"/>
      <c r="APC576" s="412"/>
      <c r="APD576" s="412"/>
      <c r="APE576" s="412"/>
      <c r="APF576" s="412"/>
      <c r="APG576" s="412"/>
      <c r="APH576" s="412"/>
      <c r="API576" s="412"/>
      <c r="APJ576" s="413"/>
      <c r="APK576" s="413"/>
      <c r="APL576" s="413"/>
      <c r="APM576" s="413"/>
      <c r="APN576" s="413"/>
      <c r="APO576" s="413"/>
      <c r="APP576" s="413"/>
      <c r="APQ576" s="413"/>
      <c r="APR576" s="413"/>
      <c r="APS576" s="413"/>
      <c r="APT576" s="413"/>
      <c r="APU576" s="413"/>
      <c r="APV576" s="413"/>
      <c r="APW576" s="413"/>
      <c r="APX576" s="413"/>
      <c r="APY576" s="413"/>
      <c r="APZ576" s="413"/>
      <c r="AQA576" s="413"/>
      <c r="AQB576" s="413"/>
      <c r="AQC576" s="413"/>
      <c r="AQD576" s="413"/>
      <c r="AQE576" s="413"/>
      <c r="AQF576" s="413"/>
      <c r="AQG576" s="413"/>
      <c r="AQH576" s="414"/>
      <c r="AQI576" s="414"/>
      <c r="AQJ576" s="414"/>
      <c r="AQK576" s="414"/>
      <c r="AQL576" s="414"/>
      <c r="AQM576" s="413"/>
      <c r="AQN576" s="413"/>
      <c r="AQO576" s="414"/>
      <c r="AQP576" s="414"/>
      <c r="AQQ576" s="413"/>
      <c r="AQR576" s="413"/>
      <c r="AQS576" s="414"/>
      <c r="AQT576" s="414"/>
      <c r="AQU576" s="413"/>
      <c r="AQV576" s="413"/>
      <c r="AQW576" s="413"/>
      <c r="AQX576" s="413"/>
      <c r="AQY576" s="413"/>
      <c r="AQZ576" s="413"/>
      <c r="ARA576" s="413"/>
      <c r="ARB576" s="414"/>
      <c r="ARC576" s="414"/>
      <c r="ARD576" s="413"/>
      <c r="ARE576" s="413"/>
      <c r="ARF576" s="414"/>
      <c r="ARG576" s="414"/>
      <c r="ARH576" s="413"/>
      <c r="ARI576" s="413"/>
      <c r="ARJ576" s="413"/>
      <c r="ARK576" s="413"/>
      <c r="ARL576" s="413"/>
      <c r="ARM576" s="407"/>
      <c r="ARN576" s="439"/>
      <c r="ARO576" s="413"/>
      <c r="ARP576" s="413"/>
      <c r="ARQ576" s="413"/>
      <c r="ARR576" s="413"/>
      <c r="ARS576" s="413"/>
      <c r="ART576" s="413"/>
      <c r="ARU576" s="413"/>
      <c r="ARV576" s="412"/>
      <c r="ARW576" s="412"/>
      <c r="ARX576" s="412"/>
      <c r="ARY576" s="412"/>
      <c r="ARZ576" s="412"/>
      <c r="ASA576" s="412"/>
      <c r="ASB576" s="412"/>
      <c r="ASC576" s="412"/>
      <c r="ASD576" s="412"/>
      <c r="ASE576" s="412"/>
      <c r="ASF576" s="412"/>
      <c r="ASG576" s="412"/>
      <c r="ASH576" s="412"/>
      <c r="ASI576" s="412"/>
      <c r="ASJ576" s="412"/>
      <c r="ASK576" s="412"/>
      <c r="ASL576" s="412"/>
      <c r="ASM576" s="412"/>
      <c r="ASN576" s="412"/>
      <c r="ASO576" s="412"/>
      <c r="ASP576" s="412"/>
      <c r="ASQ576" s="412"/>
      <c r="ASR576" s="412"/>
      <c r="ASS576" s="412"/>
      <c r="AST576" s="412"/>
      <c r="ASU576" s="412"/>
      <c r="ASV576" s="412"/>
      <c r="ASW576" s="412"/>
      <c r="ASX576" s="412"/>
      <c r="ASY576" s="412"/>
      <c r="ASZ576" s="412"/>
      <c r="ATA576" s="412"/>
      <c r="ATB576" s="412"/>
      <c r="ATC576" s="412"/>
      <c r="ATD576" s="412"/>
      <c r="ATE576" s="412"/>
      <c r="ATF576" s="412"/>
      <c r="ATG576" s="412"/>
      <c r="ATH576" s="412"/>
      <c r="ATI576" s="412"/>
      <c r="ATJ576" s="412"/>
      <c r="ATK576" s="412"/>
      <c r="ATL576" s="412"/>
      <c r="ATM576" s="412"/>
      <c r="ATN576" s="413"/>
      <c r="ATO576" s="413"/>
      <c r="ATP576" s="413"/>
      <c r="ATQ576" s="413"/>
      <c r="ATR576" s="413"/>
      <c r="ATS576" s="413"/>
      <c r="ATT576" s="413"/>
      <c r="ATU576" s="413"/>
      <c r="ATV576" s="413"/>
      <c r="ATW576" s="413"/>
      <c r="ATX576" s="413"/>
      <c r="ATY576" s="413"/>
      <c r="ATZ576" s="413"/>
      <c r="AUA576" s="413"/>
      <c r="AUB576" s="413"/>
      <c r="AUC576" s="413"/>
      <c r="AUD576" s="413"/>
      <c r="AUE576" s="413"/>
      <c r="AUF576" s="413"/>
      <c r="AUG576" s="413"/>
      <c r="AUH576" s="413"/>
      <c r="AUI576" s="413"/>
      <c r="AUJ576" s="413"/>
      <c r="AUK576" s="413"/>
      <c r="AUL576" s="414"/>
      <c r="AUM576" s="414"/>
      <c r="AUN576" s="414"/>
      <c r="AUO576" s="414"/>
      <c r="AUP576" s="414"/>
      <c r="AUQ576" s="413"/>
      <c r="AUR576" s="413"/>
      <c r="AUS576" s="414"/>
      <c r="AUT576" s="414"/>
      <c r="AUU576" s="413"/>
      <c r="AUV576" s="413"/>
      <c r="AUW576" s="414"/>
      <c r="AUX576" s="414"/>
      <c r="AUY576" s="413"/>
      <c r="AUZ576" s="413"/>
      <c r="AVA576" s="413"/>
      <c r="AVB576" s="413"/>
      <c r="AVC576" s="413"/>
      <c r="AVD576" s="413"/>
      <c r="AVE576" s="413"/>
      <c r="AVF576" s="414"/>
      <c r="AVG576" s="414"/>
      <c r="AVH576" s="413"/>
      <c r="AVI576" s="413"/>
      <c r="AVJ576" s="414"/>
      <c r="AVK576" s="414"/>
      <c r="AVL576" s="413"/>
      <c r="AVM576" s="413"/>
      <c r="AVN576" s="413"/>
      <c r="AVO576" s="413"/>
      <c r="AVP576" s="413"/>
      <c r="AVQ576" s="407"/>
      <c r="AVR576" s="439"/>
      <c r="AVS576" s="413"/>
      <c r="AVT576" s="413"/>
      <c r="AVU576" s="413"/>
      <c r="AVV576" s="413"/>
      <c r="AVW576" s="413"/>
      <c r="AVX576" s="413"/>
      <c r="AVY576" s="413"/>
      <c r="AVZ576" s="412"/>
      <c r="AWA576" s="412"/>
      <c r="AWB576" s="412"/>
      <c r="AWC576" s="412"/>
      <c r="AWD576" s="412"/>
      <c r="AWE576" s="412"/>
      <c r="AWF576" s="412"/>
      <c r="AWG576" s="412"/>
      <c r="AWH576" s="412"/>
      <c r="AWI576" s="412"/>
      <c r="AWJ576" s="412"/>
      <c r="AWK576" s="412"/>
      <c r="AWL576" s="412"/>
      <c r="AWM576" s="412"/>
      <c r="AWN576" s="412"/>
      <c r="AWO576" s="412"/>
      <c r="AWP576" s="412"/>
      <c r="AWQ576" s="412"/>
      <c r="AWR576" s="412"/>
      <c r="AWS576" s="412"/>
      <c r="AWT576" s="412"/>
      <c r="AWU576" s="412"/>
      <c r="AWV576" s="412"/>
      <c r="AWW576" s="412"/>
      <c r="AWX576" s="412"/>
      <c r="AWY576" s="412"/>
      <c r="AWZ576" s="412"/>
      <c r="AXA576" s="412"/>
      <c r="AXB576" s="412"/>
      <c r="AXC576" s="412"/>
      <c r="AXD576" s="412"/>
      <c r="AXE576" s="412"/>
      <c r="AXF576" s="412"/>
      <c r="AXG576" s="412"/>
      <c r="AXH576" s="412"/>
      <c r="AXI576" s="412"/>
      <c r="AXJ576" s="412"/>
      <c r="AXK576" s="412"/>
      <c r="AXL576" s="412"/>
      <c r="AXM576" s="412"/>
      <c r="AXN576" s="412"/>
      <c r="AXO576" s="412"/>
      <c r="AXP576" s="412"/>
      <c r="AXQ576" s="412"/>
      <c r="AXR576" s="413"/>
      <c r="AXS576" s="413"/>
      <c r="AXT576" s="413"/>
      <c r="AXU576" s="413"/>
      <c r="AXV576" s="413"/>
      <c r="AXW576" s="413"/>
      <c r="AXX576" s="413"/>
      <c r="AXY576" s="413"/>
      <c r="AXZ576" s="413"/>
      <c r="AYA576" s="413"/>
      <c r="AYB576" s="413"/>
      <c r="AYC576" s="413"/>
      <c r="AYD576" s="413"/>
      <c r="AYE576" s="413"/>
      <c r="AYF576" s="413"/>
      <c r="AYG576" s="413"/>
      <c r="AYH576" s="413"/>
      <c r="AYI576" s="413"/>
      <c r="AYJ576" s="413"/>
      <c r="AYK576" s="413"/>
      <c r="AYL576" s="413"/>
      <c r="AYM576" s="413"/>
      <c r="AYN576" s="413"/>
      <c r="AYO576" s="413"/>
      <c r="AYP576" s="414"/>
      <c r="AYQ576" s="414"/>
      <c r="AYR576" s="414"/>
      <c r="AYS576" s="414"/>
      <c r="AYT576" s="414"/>
      <c r="AYU576" s="413"/>
      <c r="AYV576" s="413"/>
      <c r="AYW576" s="414"/>
      <c r="AYX576" s="414"/>
      <c r="AYY576" s="413"/>
      <c r="AYZ576" s="413"/>
      <c r="AZA576" s="414"/>
      <c r="AZB576" s="414"/>
      <c r="AZC576" s="413"/>
      <c r="AZD576" s="413"/>
      <c r="AZE576" s="413"/>
      <c r="AZF576" s="413"/>
      <c r="AZG576" s="413"/>
      <c r="AZH576" s="413"/>
      <c r="AZI576" s="413"/>
      <c r="AZJ576" s="414"/>
      <c r="AZK576" s="414"/>
      <c r="AZL576" s="413"/>
      <c r="AZM576" s="413"/>
      <c r="AZN576" s="414"/>
      <c r="AZO576" s="414"/>
      <c r="AZP576" s="413"/>
      <c r="AZQ576" s="413"/>
      <c r="AZR576" s="413"/>
      <c r="AZS576" s="413"/>
      <c r="AZT576" s="413"/>
      <c r="AZU576" s="407"/>
      <c r="AZV576" s="439"/>
      <c r="AZW576" s="413"/>
      <c r="AZX576" s="413"/>
      <c r="AZY576" s="413"/>
      <c r="AZZ576" s="413"/>
      <c r="BAA576" s="413"/>
      <c r="BAB576" s="413"/>
      <c r="BAC576" s="413"/>
      <c r="BAD576" s="412"/>
      <c r="BAE576" s="412"/>
      <c r="BAF576" s="412"/>
      <c r="BAG576" s="412"/>
      <c r="BAH576" s="412"/>
      <c r="BAI576" s="412"/>
      <c r="BAJ576" s="412"/>
      <c r="BAK576" s="412"/>
      <c r="BAL576" s="412"/>
      <c r="BAM576" s="412"/>
      <c r="BAN576" s="412"/>
      <c r="BAO576" s="412"/>
      <c r="BAP576" s="412"/>
      <c r="BAQ576" s="412"/>
      <c r="BAR576" s="412"/>
      <c r="BAS576" s="412"/>
      <c r="BAT576" s="412"/>
      <c r="BAU576" s="412"/>
      <c r="BAV576" s="412"/>
      <c r="BAW576" s="412"/>
      <c r="BAX576" s="412"/>
      <c r="BAY576" s="412"/>
      <c r="BAZ576" s="412"/>
      <c r="BBA576" s="412"/>
      <c r="BBB576" s="412"/>
      <c r="BBC576" s="412"/>
      <c r="BBD576" s="412"/>
      <c r="BBE576" s="412"/>
      <c r="BBF576" s="412"/>
      <c r="BBG576" s="412"/>
      <c r="BBH576" s="412"/>
      <c r="BBI576" s="412"/>
      <c r="BBJ576" s="412"/>
      <c r="BBK576" s="412"/>
      <c r="BBL576" s="412"/>
      <c r="BBM576" s="412"/>
      <c r="BBN576" s="412"/>
      <c r="BBO576" s="412"/>
      <c r="BBP576" s="412"/>
      <c r="BBQ576" s="412"/>
      <c r="BBR576" s="412"/>
      <c r="BBS576" s="412"/>
      <c r="BBT576" s="412"/>
      <c r="BBU576" s="412"/>
      <c r="BBV576" s="413"/>
      <c r="BBW576" s="413"/>
      <c r="BBX576" s="413"/>
      <c r="BBY576" s="413"/>
      <c r="BBZ576" s="413"/>
      <c r="BCA576" s="413"/>
      <c r="BCB576" s="413"/>
      <c r="BCC576" s="413"/>
      <c r="BCD576" s="413"/>
      <c r="BCE576" s="413"/>
      <c r="BCF576" s="413"/>
      <c r="BCG576" s="413"/>
      <c r="BCH576" s="413"/>
      <c r="BCI576" s="413"/>
      <c r="BCJ576" s="413"/>
      <c r="BCK576" s="413"/>
      <c r="BCL576" s="413"/>
      <c r="BCM576" s="413"/>
      <c r="BCN576" s="413"/>
      <c r="BCO576" s="413"/>
      <c r="BCP576" s="413"/>
      <c r="BCQ576" s="413"/>
      <c r="BCR576" s="413"/>
      <c r="BCS576" s="413"/>
      <c r="BCT576" s="414"/>
      <c r="BCU576" s="414"/>
      <c r="BCV576" s="414"/>
      <c r="BCW576" s="414"/>
      <c r="BCX576" s="414"/>
      <c r="BCY576" s="413"/>
      <c r="BCZ576" s="413"/>
      <c r="BDA576" s="414"/>
      <c r="BDB576" s="414"/>
      <c r="BDC576" s="413"/>
      <c r="BDD576" s="413"/>
      <c r="BDE576" s="414"/>
      <c r="BDF576" s="414"/>
      <c r="BDG576" s="413"/>
      <c r="BDH576" s="413"/>
      <c r="BDI576" s="413"/>
      <c r="BDJ576" s="413"/>
      <c r="BDK576" s="413"/>
      <c r="BDL576" s="413"/>
      <c r="BDM576" s="413"/>
      <c r="BDN576" s="414"/>
      <c r="BDO576" s="414"/>
      <c r="BDP576" s="413"/>
      <c r="BDQ576" s="413"/>
      <c r="BDR576" s="414"/>
      <c r="BDS576" s="414"/>
      <c r="BDT576" s="413"/>
      <c r="BDU576" s="413"/>
      <c r="BDV576" s="413"/>
      <c r="BDW576" s="413"/>
      <c r="BDX576" s="413"/>
      <c r="BDY576" s="407"/>
      <c r="BDZ576" s="439"/>
      <c r="BEA576" s="413"/>
      <c r="BEB576" s="413"/>
      <c r="BEC576" s="413"/>
      <c r="BED576" s="413"/>
      <c r="BEE576" s="413"/>
      <c r="BEF576" s="413"/>
      <c r="BEG576" s="413"/>
      <c r="BEH576" s="412"/>
      <c r="BEI576" s="412"/>
      <c r="BEJ576" s="412"/>
      <c r="BEK576" s="412"/>
      <c r="BEL576" s="412"/>
      <c r="BEM576" s="412"/>
      <c r="BEN576" s="412"/>
      <c r="BEO576" s="412"/>
      <c r="BEP576" s="412"/>
      <c r="BEQ576" s="412"/>
      <c r="BER576" s="412"/>
      <c r="BES576" s="412"/>
      <c r="BET576" s="412"/>
      <c r="BEU576" s="412"/>
      <c r="BEV576" s="412"/>
      <c r="BEW576" s="412"/>
      <c r="BEX576" s="412"/>
      <c r="BEY576" s="412"/>
      <c r="BEZ576" s="412"/>
      <c r="BFA576" s="412"/>
      <c r="BFB576" s="412"/>
      <c r="BFC576" s="412"/>
      <c r="BFD576" s="412"/>
      <c r="BFE576" s="412"/>
      <c r="BFF576" s="412"/>
      <c r="BFG576" s="412"/>
      <c r="BFH576" s="412"/>
      <c r="BFI576" s="412"/>
      <c r="BFJ576" s="412"/>
      <c r="BFK576" s="412"/>
      <c r="BFL576" s="412"/>
      <c r="BFM576" s="412"/>
      <c r="BFN576" s="412"/>
      <c r="BFO576" s="412"/>
      <c r="BFP576" s="412"/>
      <c r="BFQ576" s="412"/>
      <c r="BFR576" s="412"/>
      <c r="BFS576" s="412"/>
      <c r="BFT576" s="412"/>
      <c r="BFU576" s="412"/>
      <c r="BFV576" s="412"/>
      <c r="BFW576" s="412"/>
      <c r="BFX576" s="412"/>
      <c r="BFY576" s="412"/>
      <c r="BFZ576" s="413"/>
      <c r="BGA576" s="413"/>
      <c r="BGB576" s="413"/>
      <c r="BGC576" s="413"/>
      <c r="BGD576" s="413"/>
      <c r="BGE576" s="413"/>
      <c r="BGF576" s="413"/>
      <c r="BGG576" s="413"/>
      <c r="BGH576" s="413"/>
      <c r="BGI576" s="413"/>
      <c r="BGJ576" s="413"/>
      <c r="BGK576" s="413"/>
      <c r="BGL576" s="413"/>
      <c r="BGM576" s="413"/>
      <c r="BGN576" s="413"/>
      <c r="BGO576" s="413"/>
      <c r="BGP576" s="413"/>
      <c r="BGQ576" s="413"/>
      <c r="BGR576" s="413"/>
      <c r="BGS576" s="413"/>
      <c r="BGT576" s="413"/>
      <c r="BGU576" s="413"/>
      <c r="BGV576" s="413"/>
      <c r="BGW576" s="413"/>
      <c r="BGX576" s="414"/>
      <c r="BGY576" s="414"/>
      <c r="BGZ576" s="414"/>
      <c r="BHA576" s="414"/>
      <c r="BHB576" s="414"/>
      <c r="BHC576" s="413"/>
      <c r="BHD576" s="413"/>
      <c r="BHE576" s="414"/>
      <c r="BHF576" s="414"/>
      <c r="BHG576" s="413"/>
      <c r="BHH576" s="413"/>
      <c r="BHI576" s="414"/>
      <c r="BHJ576" s="414"/>
      <c r="BHK576" s="413"/>
      <c r="BHL576" s="413"/>
      <c r="BHM576" s="413"/>
      <c r="BHN576" s="413"/>
      <c r="BHO576" s="413"/>
      <c r="BHP576" s="413"/>
      <c r="BHQ576" s="413"/>
      <c r="BHR576" s="414"/>
      <c r="BHS576" s="414"/>
      <c r="BHT576" s="413"/>
      <c r="BHU576" s="413"/>
      <c r="BHV576" s="414"/>
      <c r="BHW576" s="414"/>
      <c r="BHX576" s="413"/>
      <c r="BHY576" s="413"/>
      <c r="BHZ576" s="413"/>
      <c r="BIA576" s="413"/>
      <c r="BIB576" s="413"/>
      <c r="BIC576" s="407"/>
      <c r="BID576" s="439"/>
      <c r="BIE576" s="413"/>
      <c r="BIF576" s="413"/>
      <c r="BIG576" s="413"/>
      <c r="BIH576" s="413"/>
      <c r="BII576" s="413"/>
      <c r="BIJ576" s="413"/>
      <c r="BIK576" s="413"/>
      <c r="BIL576" s="412"/>
      <c r="BIM576" s="412"/>
      <c r="BIN576" s="412"/>
      <c r="BIO576" s="412"/>
      <c r="BIP576" s="412"/>
      <c r="BIQ576" s="412"/>
      <c r="BIR576" s="412"/>
      <c r="BIS576" s="412"/>
      <c r="BIT576" s="412"/>
      <c r="BIU576" s="412"/>
      <c r="BIV576" s="412"/>
      <c r="BIW576" s="412"/>
      <c r="BIX576" s="412"/>
      <c r="BIY576" s="412"/>
      <c r="BIZ576" s="412"/>
      <c r="BJA576" s="412"/>
      <c r="BJB576" s="412"/>
      <c r="BJC576" s="412"/>
      <c r="BJD576" s="412"/>
      <c r="BJE576" s="412"/>
      <c r="BJF576" s="412"/>
      <c r="BJG576" s="412"/>
      <c r="BJH576" s="412"/>
      <c r="BJI576" s="412"/>
      <c r="BJJ576" s="412"/>
      <c r="BJK576" s="412"/>
      <c r="BJL576" s="412"/>
      <c r="BJM576" s="412"/>
      <c r="BJN576" s="412"/>
      <c r="BJO576" s="412"/>
      <c r="BJP576" s="412"/>
      <c r="BJQ576" s="412"/>
      <c r="BJR576" s="412"/>
      <c r="BJS576" s="412"/>
      <c r="BJT576" s="412"/>
      <c r="BJU576" s="412"/>
      <c r="BJV576" s="412"/>
      <c r="BJW576" s="412"/>
      <c r="BJX576" s="412"/>
      <c r="BJY576" s="412"/>
      <c r="BJZ576" s="412"/>
      <c r="BKA576" s="412"/>
      <c r="BKB576" s="412"/>
      <c r="BKC576" s="412"/>
      <c r="BKD576" s="413"/>
      <c r="BKE576" s="413"/>
      <c r="BKF576" s="413"/>
      <c r="BKG576" s="413"/>
      <c r="BKH576" s="413"/>
      <c r="BKI576" s="413"/>
      <c r="BKJ576" s="413"/>
      <c r="BKK576" s="413"/>
      <c r="BKL576" s="413"/>
      <c r="BKM576" s="413"/>
      <c r="BKN576" s="413"/>
      <c r="BKO576" s="413"/>
      <c r="BKP576" s="413"/>
      <c r="BKQ576" s="413"/>
      <c r="BKR576" s="413"/>
      <c r="BKS576" s="413"/>
      <c r="BKT576" s="413"/>
      <c r="BKU576" s="413"/>
      <c r="BKV576" s="413"/>
      <c r="BKW576" s="413"/>
      <c r="BKX576" s="413"/>
      <c r="BKY576" s="413"/>
      <c r="BKZ576" s="413"/>
      <c r="BLA576" s="413"/>
      <c r="BLB576" s="414"/>
      <c r="BLC576" s="414"/>
      <c r="BLD576" s="414"/>
      <c r="BLE576" s="414"/>
      <c r="BLF576" s="414"/>
      <c r="BLG576" s="413"/>
      <c r="BLH576" s="413"/>
      <c r="BLI576" s="414"/>
      <c r="BLJ576" s="414"/>
      <c r="BLK576" s="413"/>
      <c r="BLL576" s="413"/>
      <c r="BLM576" s="414"/>
      <c r="BLN576" s="414"/>
      <c r="BLO576" s="413"/>
      <c r="BLP576" s="413"/>
      <c r="BLQ576" s="413"/>
      <c r="BLR576" s="413"/>
      <c r="BLS576" s="413"/>
      <c r="BLT576" s="413"/>
      <c r="BLU576" s="413"/>
      <c r="BLV576" s="414"/>
      <c r="BLW576" s="414"/>
      <c r="BLX576" s="413"/>
      <c r="BLY576" s="413"/>
      <c r="BLZ576" s="414"/>
      <c r="BMA576" s="414"/>
      <c r="BMB576" s="413"/>
      <c r="BMC576" s="413"/>
      <c r="BMD576" s="413"/>
      <c r="BME576" s="413"/>
      <c r="BMF576" s="413"/>
      <c r="BMG576" s="407"/>
      <c r="BMH576" s="439"/>
      <c r="BMI576" s="413"/>
      <c r="BMJ576" s="413"/>
      <c r="BMK576" s="413"/>
      <c r="BML576" s="413"/>
      <c r="BMM576" s="413"/>
      <c r="BMN576" s="413"/>
      <c r="BMO576" s="413"/>
      <c r="BMP576" s="412"/>
      <c r="BMQ576" s="412"/>
      <c r="BMR576" s="412"/>
      <c r="BMS576" s="412"/>
      <c r="BMT576" s="412"/>
      <c r="BMU576" s="412"/>
      <c r="BMV576" s="412"/>
      <c r="BMW576" s="412"/>
      <c r="BMX576" s="412"/>
      <c r="BMY576" s="412"/>
      <c r="BMZ576" s="412"/>
      <c r="BNA576" s="412"/>
      <c r="BNB576" s="412"/>
      <c r="BNC576" s="412"/>
      <c r="BND576" s="412"/>
      <c r="BNE576" s="412"/>
      <c r="BNF576" s="412"/>
      <c r="BNG576" s="412"/>
      <c r="BNH576" s="412"/>
      <c r="BNI576" s="412"/>
      <c r="BNJ576" s="412"/>
      <c r="BNK576" s="412"/>
      <c r="BNL576" s="412"/>
      <c r="BNM576" s="412"/>
      <c r="BNN576" s="412"/>
      <c r="BNO576" s="412"/>
      <c r="BNP576" s="412"/>
      <c r="BNQ576" s="412"/>
      <c r="BNR576" s="412"/>
      <c r="BNS576" s="412"/>
      <c r="BNT576" s="412"/>
      <c r="BNU576" s="412"/>
      <c r="BNV576" s="412"/>
      <c r="BNW576" s="412"/>
      <c r="BNX576" s="412"/>
      <c r="BNY576" s="412"/>
      <c r="BNZ576" s="412"/>
      <c r="BOA576" s="412"/>
      <c r="BOB576" s="412"/>
      <c r="BOC576" s="412"/>
      <c r="BOD576" s="412"/>
      <c r="BOE576" s="412"/>
      <c r="BOF576" s="412"/>
      <c r="BOG576" s="412"/>
      <c r="BOH576" s="413"/>
      <c r="BOI576" s="413"/>
      <c r="BOJ576" s="413"/>
      <c r="BOK576" s="413"/>
      <c r="BOL576" s="413"/>
      <c r="BOM576" s="413"/>
      <c r="BON576" s="413"/>
      <c r="BOO576" s="413"/>
      <c r="BOP576" s="413"/>
      <c r="BOQ576" s="413"/>
      <c r="BOR576" s="413"/>
      <c r="BOS576" s="413"/>
      <c r="BOT576" s="413"/>
      <c r="BOU576" s="413"/>
      <c r="BOV576" s="413"/>
      <c r="BOW576" s="413"/>
      <c r="BOX576" s="413"/>
      <c r="BOY576" s="413"/>
      <c r="BOZ576" s="413"/>
      <c r="BPA576" s="413"/>
      <c r="BPB576" s="413"/>
      <c r="BPC576" s="413"/>
      <c r="BPD576" s="413"/>
      <c r="BPE576" s="413"/>
      <c r="BPF576" s="414"/>
      <c r="BPG576" s="414"/>
      <c r="BPH576" s="414"/>
      <c r="BPI576" s="414"/>
      <c r="BPJ576" s="414"/>
      <c r="BPK576" s="413"/>
      <c r="BPL576" s="413"/>
      <c r="BPM576" s="414"/>
      <c r="BPN576" s="414"/>
      <c r="BPO576" s="413"/>
      <c r="BPP576" s="413"/>
      <c r="BPQ576" s="414"/>
      <c r="BPR576" s="414"/>
      <c r="BPS576" s="413"/>
      <c r="BPT576" s="413"/>
      <c r="BPU576" s="413"/>
      <c r="BPV576" s="413"/>
      <c r="BPW576" s="413"/>
      <c r="BPX576" s="413"/>
      <c r="BPY576" s="413"/>
      <c r="BPZ576" s="414"/>
      <c r="BQA576" s="414"/>
      <c r="BQB576" s="413"/>
      <c r="BQC576" s="413"/>
      <c r="BQD576" s="414"/>
      <c r="BQE576" s="414"/>
      <c r="BQF576" s="413"/>
      <c r="BQG576" s="413"/>
      <c r="BQH576" s="413"/>
      <c r="BQI576" s="413"/>
      <c r="BQJ576" s="413"/>
      <c r="BQK576" s="407"/>
      <c r="BQL576" s="439"/>
      <c r="BQM576" s="413"/>
      <c r="BQN576" s="413"/>
      <c r="BQO576" s="413"/>
      <c r="BQP576" s="413"/>
      <c r="BQQ576" s="413"/>
      <c r="BQR576" s="413"/>
      <c r="BQS576" s="413"/>
      <c r="BQT576" s="412"/>
      <c r="BQU576" s="412"/>
      <c r="BQV576" s="412"/>
      <c r="BQW576" s="412"/>
      <c r="BQX576" s="412"/>
      <c r="BQY576" s="412"/>
      <c r="BQZ576" s="412"/>
      <c r="BRA576" s="412"/>
      <c r="BRB576" s="412"/>
      <c r="BRC576" s="412"/>
      <c r="BRD576" s="412"/>
      <c r="BRE576" s="412"/>
      <c r="BRF576" s="412"/>
      <c r="BRG576" s="412"/>
      <c r="BRH576" s="412"/>
      <c r="BRI576" s="412"/>
      <c r="BRJ576" s="412"/>
      <c r="BRK576" s="412"/>
      <c r="BRL576" s="412"/>
      <c r="BRM576" s="412"/>
      <c r="BRN576" s="412"/>
      <c r="BRO576" s="412"/>
      <c r="BRP576" s="412"/>
      <c r="BRQ576" s="412"/>
      <c r="BRR576" s="412"/>
      <c r="BRS576" s="412"/>
      <c r="BRT576" s="412"/>
      <c r="BRU576" s="412"/>
      <c r="BRV576" s="412"/>
      <c r="BRW576" s="412"/>
      <c r="BRX576" s="412"/>
      <c r="BRY576" s="412"/>
      <c r="BRZ576" s="412"/>
      <c r="BSA576" s="412"/>
      <c r="BSB576" s="412"/>
      <c r="BSC576" s="412"/>
      <c r="BSD576" s="412"/>
      <c r="BSE576" s="412"/>
      <c r="BSF576" s="412"/>
      <c r="BSG576" s="412"/>
      <c r="BSH576" s="412"/>
      <c r="BSI576" s="412"/>
      <c r="BSJ576" s="412"/>
      <c r="BSK576" s="412"/>
      <c r="BSL576" s="413"/>
      <c r="BSM576" s="413"/>
      <c r="BSN576" s="413"/>
      <c r="BSO576" s="413"/>
      <c r="BSP576" s="413"/>
      <c r="BSQ576" s="413"/>
      <c r="BSR576" s="413"/>
      <c r="BSS576" s="413"/>
      <c r="BST576" s="413"/>
      <c r="BSU576" s="413"/>
      <c r="BSV576" s="413"/>
      <c r="BSW576" s="413"/>
      <c r="BSX576" s="413"/>
      <c r="BSY576" s="413"/>
      <c r="BSZ576" s="413"/>
      <c r="BTA576" s="413"/>
      <c r="BTB576" s="413"/>
      <c r="BTC576" s="413"/>
      <c r="BTD576" s="413"/>
      <c r="BTE576" s="413"/>
      <c r="BTF576" s="413"/>
      <c r="BTG576" s="413"/>
      <c r="BTH576" s="413"/>
      <c r="BTI576" s="413"/>
      <c r="BTJ576" s="414"/>
      <c r="BTK576" s="414"/>
      <c r="BTL576" s="414"/>
      <c r="BTM576" s="414"/>
      <c r="BTN576" s="414"/>
      <c r="BTO576" s="413"/>
      <c r="BTP576" s="413"/>
      <c r="BTQ576" s="414"/>
      <c r="BTR576" s="414"/>
      <c r="BTS576" s="413"/>
      <c r="BTT576" s="413"/>
      <c r="BTU576" s="414"/>
      <c r="BTV576" s="414"/>
      <c r="BTW576" s="413"/>
      <c r="BTX576" s="413"/>
      <c r="BTY576" s="413"/>
      <c r="BTZ576" s="413"/>
      <c r="BUA576" s="413"/>
      <c r="BUB576" s="413"/>
      <c r="BUC576" s="413"/>
      <c r="BUD576" s="414"/>
      <c r="BUE576" s="414"/>
      <c r="BUF576" s="413"/>
      <c r="BUG576" s="413"/>
      <c r="BUH576" s="414"/>
      <c r="BUI576" s="414"/>
      <c r="BUJ576" s="413"/>
      <c r="BUK576" s="413"/>
      <c r="BUL576" s="413"/>
      <c r="BUM576" s="413"/>
      <c r="BUN576" s="413"/>
      <c r="BUO576" s="407"/>
      <c r="BUP576" s="439"/>
      <c r="BUQ576" s="413"/>
      <c r="BUR576" s="413"/>
      <c r="BUS576" s="413"/>
      <c r="BUT576" s="413"/>
      <c r="BUU576" s="413"/>
      <c r="BUV576" s="413"/>
      <c r="BUW576" s="413"/>
      <c r="BUX576" s="412"/>
      <c r="BUY576" s="412"/>
      <c r="BUZ576" s="412"/>
      <c r="BVA576" s="412"/>
      <c r="BVB576" s="412"/>
      <c r="BVC576" s="412"/>
      <c r="BVD576" s="412"/>
      <c r="BVE576" s="412"/>
      <c r="BVF576" s="412"/>
      <c r="BVG576" s="412"/>
      <c r="BVH576" s="412"/>
      <c r="BVI576" s="412"/>
      <c r="BVJ576" s="412"/>
      <c r="BVK576" s="412"/>
      <c r="BVL576" s="412"/>
      <c r="BVM576" s="412"/>
      <c r="BVN576" s="412"/>
      <c r="BVO576" s="412"/>
      <c r="BVP576" s="412"/>
      <c r="BVQ576" s="412"/>
      <c r="BVR576" s="412"/>
      <c r="BVS576" s="412"/>
      <c r="BVT576" s="412"/>
      <c r="BVU576" s="412"/>
      <c r="BVV576" s="412"/>
      <c r="BVW576" s="412"/>
      <c r="BVX576" s="412"/>
      <c r="BVY576" s="412"/>
      <c r="BVZ576" s="412"/>
      <c r="BWA576" s="412"/>
      <c r="BWB576" s="412"/>
      <c r="BWC576" s="412"/>
      <c r="BWD576" s="412"/>
      <c r="BWE576" s="412"/>
      <c r="BWF576" s="412"/>
      <c r="BWG576" s="412"/>
      <c r="BWH576" s="412"/>
      <c r="BWI576" s="412"/>
      <c r="BWJ576" s="412"/>
      <c r="BWK576" s="412"/>
      <c r="BWL576" s="412"/>
      <c r="BWM576" s="412"/>
      <c r="BWN576" s="412"/>
      <c r="BWO576" s="412"/>
      <c r="BWP576" s="413"/>
      <c r="BWQ576" s="413"/>
      <c r="BWR576" s="413"/>
      <c r="BWS576" s="413"/>
      <c r="BWT576" s="413"/>
      <c r="BWU576" s="413"/>
      <c r="BWV576" s="413"/>
      <c r="BWW576" s="413"/>
      <c r="BWX576" s="413"/>
      <c r="BWY576" s="413"/>
      <c r="BWZ576" s="413"/>
      <c r="BXA576" s="413"/>
      <c r="BXB576" s="413"/>
      <c r="BXC576" s="413"/>
      <c r="BXD576" s="413"/>
      <c r="BXE576" s="413"/>
      <c r="BXF576" s="413"/>
      <c r="BXG576" s="413"/>
      <c r="BXH576" s="413"/>
      <c r="BXI576" s="413"/>
      <c r="BXJ576" s="413"/>
      <c r="BXK576" s="413"/>
      <c r="BXL576" s="413"/>
      <c r="BXM576" s="413"/>
      <c r="BXN576" s="414"/>
      <c r="BXO576" s="414"/>
      <c r="BXP576" s="414"/>
      <c r="BXQ576" s="414"/>
      <c r="BXR576" s="414"/>
      <c r="BXS576" s="413"/>
      <c r="BXT576" s="413"/>
      <c r="BXU576" s="414"/>
      <c r="BXV576" s="414"/>
      <c r="BXW576" s="413"/>
      <c r="BXX576" s="413"/>
      <c r="BXY576" s="414"/>
      <c r="BXZ576" s="414"/>
      <c r="BYA576" s="413"/>
      <c r="BYB576" s="413"/>
      <c r="BYC576" s="413"/>
      <c r="BYD576" s="413"/>
      <c r="BYE576" s="413"/>
      <c r="BYF576" s="413"/>
      <c r="BYG576" s="413"/>
      <c r="BYH576" s="414"/>
      <c r="BYI576" s="414"/>
      <c r="BYJ576" s="413"/>
      <c r="BYK576" s="413"/>
      <c r="BYL576" s="414"/>
      <c r="BYM576" s="414"/>
      <c r="BYN576" s="413"/>
      <c r="BYO576" s="413"/>
      <c r="BYP576" s="413"/>
      <c r="BYQ576" s="413"/>
      <c r="BYR576" s="413"/>
      <c r="BYS576" s="407"/>
      <c r="BYT576" s="439"/>
      <c r="BYU576" s="413"/>
      <c r="BYV576" s="413"/>
      <c r="BYW576" s="413"/>
      <c r="BYX576" s="413"/>
      <c r="BYY576" s="413"/>
      <c r="BYZ576" s="413"/>
      <c r="BZA576" s="413"/>
      <c r="BZB576" s="412"/>
      <c r="BZC576" s="412"/>
      <c r="BZD576" s="412"/>
      <c r="BZE576" s="412"/>
      <c r="BZF576" s="412"/>
      <c r="BZG576" s="412"/>
      <c r="BZH576" s="412"/>
      <c r="BZI576" s="412"/>
      <c r="BZJ576" s="412"/>
      <c r="BZK576" s="412"/>
      <c r="BZL576" s="412"/>
      <c r="BZM576" s="412"/>
      <c r="BZN576" s="412"/>
      <c r="BZO576" s="412"/>
      <c r="BZP576" s="412"/>
      <c r="BZQ576" s="412"/>
      <c r="BZR576" s="412"/>
      <c r="BZS576" s="412"/>
      <c r="BZT576" s="412"/>
      <c r="BZU576" s="412"/>
      <c r="BZV576" s="412"/>
      <c r="BZW576" s="412"/>
      <c r="BZX576" s="412"/>
      <c r="BZY576" s="412"/>
      <c r="BZZ576" s="412"/>
      <c r="CAA576" s="412"/>
      <c r="CAB576" s="412"/>
      <c r="CAC576" s="412"/>
      <c r="CAD576" s="412"/>
      <c r="CAE576" s="412"/>
      <c r="CAF576" s="412"/>
      <c r="CAG576" s="412"/>
      <c r="CAH576" s="412"/>
      <c r="CAI576" s="412"/>
      <c r="CAJ576" s="412"/>
      <c r="CAK576" s="412"/>
      <c r="CAL576" s="412"/>
      <c r="CAM576" s="412"/>
      <c r="CAN576" s="412"/>
      <c r="CAO576" s="412"/>
      <c r="CAP576" s="412"/>
      <c r="CAQ576" s="412"/>
      <c r="CAR576" s="412"/>
      <c r="CAS576" s="412"/>
      <c r="CAT576" s="413"/>
      <c r="CAU576" s="413"/>
      <c r="CAV576" s="413"/>
      <c r="CAW576" s="413"/>
      <c r="CAX576" s="413"/>
      <c r="CAY576" s="413"/>
      <c r="CAZ576" s="413"/>
      <c r="CBA576" s="413"/>
      <c r="CBB576" s="413"/>
      <c r="CBC576" s="413"/>
      <c r="CBD576" s="413"/>
      <c r="CBE576" s="413"/>
      <c r="CBF576" s="413"/>
      <c r="CBG576" s="413"/>
      <c r="CBH576" s="413"/>
      <c r="CBI576" s="413"/>
      <c r="CBJ576" s="413"/>
      <c r="CBK576" s="413"/>
      <c r="CBL576" s="413"/>
      <c r="CBM576" s="413"/>
      <c r="CBN576" s="413"/>
      <c r="CBO576" s="413"/>
      <c r="CBP576" s="413"/>
      <c r="CBQ576" s="413"/>
      <c r="CBR576" s="414"/>
      <c r="CBS576" s="414"/>
      <c r="CBT576" s="414"/>
      <c r="CBU576" s="414"/>
      <c r="CBV576" s="414"/>
      <c r="CBW576" s="413"/>
      <c r="CBX576" s="413"/>
      <c r="CBY576" s="414"/>
      <c r="CBZ576" s="414"/>
      <c r="CCA576" s="413"/>
      <c r="CCB576" s="413"/>
      <c r="CCC576" s="414"/>
      <c r="CCD576" s="414"/>
      <c r="CCE576" s="413"/>
      <c r="CCF576" s="413"/>
      <c r="CCG576" s="413"/>
      <c r="CCH576" s="413"/>
      <c r="CCI576" s="413"/>
      <c r="CCJ576" s="413"/>
      <c r="CCK576" s="413"/>
      <c r="CCL576" s="414"/>
      <c r="CCM576" s="414"/>
      <c r="CCN576" s="413"/>
      <c r="CCO576" s="413"/>
      <c r="CCP576" s="414"/>
      <c r="CCQ576" s="414"/>
      <c r="CCR576" s="413"/>
      <c r="CCS576" s="413"/>
      <c r="CCT576" s="413"/>
      <c r="CCU576" s="413"/>
      <c r="CCV576" s="413"/>
      <c r="CCW576" s="407"/>
      <c r="CCX576" s="439"/>
      <c r="CCY576" s="413"/>
      <c r="CCZ576" s="413"/>
      <c r="CDA576" s="413"/>
      <c r="CDB576" s="413"/>
      <c r="CDC576" s="413"/>
      <c r="CDD576" s="413"/>
      <c r="CDE576" s="413"/>
      <c r="CDF576" s="412"/>
      <c r="CDG576" s="412"/>
      <c r="CDH576" s="412"/>
      <c r="CDI576" s="412"/>
      <c r="CDJ576" s="412"/>
      <c r="CDK576" s="412"/>
      <c r="CDL576" s="412"/>
      <c r="CDM576" s="412"/>
      <c r="CDN576" s="412"/>
      <c r="CDO576" s="412"/>
      <c r="CDP576" s="412"/>
      <c r="CDQ576" s="412"/>
      <c r="CDR576" s="412"/>
      <c r="CDS576" s="412"/>
      <c r="CDT576" s="412"/>
      <c r="CDU576" s="412"/>
      <c r="CDV576" s="412"/>
      <c r="CDW576" s="412"/>
      <c r="CDX576" s="412"/>
      <c r="CDY576" s="412"/>
      <c r="CDZ576" s="412"/>
      <c r="CEA576" s="412"/>
      <c r="CEB576" s="412"/>
      <c r="CEC576" s="412"/>
      <c r="CED576" s="412"/>
      <c r="CEE576" s="412"/>
      <c r="CEF576" s="412"/>
      <c r="CEG576" s="412"/>
      <c r="CEH576" s="412"/>
      <c r="CEI576" s="412"/>
      <c r="CEJ576" s="412"/>
      <c r="CEK576" s="412"/>
      <c r="CEL576" s="412"/>
      <c r="CEM576" s="412"/>
      <c r="CEN576" s="412"/>
      <c r="CEO576" s="412"/>
      <c r="CEP576" s="412"/>
      <c r="CEQ576" s="412"/>
      <c r="CER576" s="412"/>
      <c r="CES576" s="412"/>
      <c r="CET576" s="412"/>
      <c r="CEU576" s="412"/>
      <c r="CEV576" s="412"/>
      <c r="CEW576" s="412"/>
      <c r="CEX576" s="413"/>
      <c r="CEY576" s="413"/>
      <c r="CEZ576" s="413"/>
      <c r="CFA576" s="413"/>
      <c r="CFB576" s="413"/>
      <c r="CFC576" s="413"/>
      <c r="CFD576" s="413"/>
      <c r="CFE576" s="413"/>
      <c r="CFF576" s="413"/>
      <c r="CFG576" s="413"/>
      <c r="CFH576" s="413"/>
      <c r="CFI576" s="413"/>
      <c r="CFJ576" s="413"/>
      <c r="CFK576" s="413"/>
      <c r="CFL576" s="413"/>
      <c r="CFM576" s="413"/>
      <c r="CFN576" s="413"/>
      <c r="CFO576" s="413"/>
      <c r="CFP576" s="413"/>
      <c r="CFQ576" s="413"/>
      <c r="CFR576" s="413"/>
      <c r="CFS576" s="413"/>
      <c r="CFT576" s="413"/>
      <c r="CFU576" s="413"/>
      <c r="CFV576" s="414"/>
      <c r="CFW576" s="414"/>
      <c r="CFX576" s="414"/>
      <c r="CFY576" s="414"/>
      <c r="CFZ576" s="414"/>
      <c r="CGA576" s="413"/>
      <c r="CGB576" s="413"/>
      <c r="CGC576" s="414"/>
      <c r="CGD576" s="414"/>
      <c r="CGE576" s="413"/>
      <c r="CGF576" s="413"/>
      <c r="CGG576" s="414"/>
      <c r="CGH576" s="414"/>
      <c r="CGI576" s="413"/>
      <c r="CGJ576" s="413"/>
      <c r="CGK576" s="413"/>
      <c r="CGL576" s="413"/>
      <c r="CGM576" s="413"/>
      <c r="CGN576" s="413"/>
      <c r="CGO576" s="413"/>
      <c r="CGP576" s="414"/>
      <c r="CGQ576" s="414"/>
      <c r="CGR576" s="413"/>
      <c r="CGS576" s="413"/>
      <c r="CGT576" s="414"/>
      <c r="CGU576" s="414"/>
      <c r="CGV576" s="413"/>
      <c r="CGW576" s="413"/>
      <c r="CGX576" s="413"/>
      <c r="CGY576" s="413"/>
      <c r="CGZ576" s="413"/>
      <c r="CHA576" s="407"/>
      <c r="CHB576" s="439"/>
      <c r="CHC576" s="413"/>
      <c r="CHD576" s="413"/>
      <c r="CHE576" s="413"/>
      <c r="CHF576" s="413"/>
      <c r="CHG576" s="413"/>
      <c r="CHH576" s="413"/>
      <c r="CHI576" s="413"/>
      <c r="CHJ576" s="412"/>
      <c r="CHK576" s="412"/>
      <c r="CHL576" s="412"/>
      <c r="CHM576" s="412"/>
      <c r="CHN576" s="412"/>
      <c r="CHO576" s="412"/>
      <c r="CHP576" s="412"/>
      <c r="CHQ576" s="412"/>
      <c r="CHR576" s="412"/>
      <c r="CHS576" s="412"/>
      <c r="CHT576" s="412"/>
      <c r="CHU576" s="412"/>
      <c r="CHV576" s="412"/>
      <c r="CHW576" s="412"/>
      <c r="CHX576" s="412"/>
      <c r="CHY576" s="412"/>
      <c r="CHZ576" s="412"/>
      <c r="CIA576" s="412"/>
      <c r="CIB576" s="412"/>
      <c r="CIC576" s="412"/>
      <c r="CID576" s="412"/>
      <c r="CIE576" s="412"/>
      <c r="CIF576" s="412"/>
      <c r="CIG576" s="412"/>
      <c r="CIH576" s="412"/>
      <c r="CII576" s="412"/>
      <c r="CIJ576" s="412"/>
      <c r="CIK576" s="412"/>
      <c r="CIL576" s="412"/>
      <c r="CIM576" s="412"/>
      <c r="CIN576" s="412"/>
      <c r="CIO576" s="412"/>
      <c r="CIP576" s="412"/>
      <c r="CIQ576" s="412"/>
      <c r="CIR576" s="412"/>
      <c r="CIS576" s="412"/>
      <c r="CIT576" s="412"/>
      <c r="CIU576" s="412"/>
      <c r="CIV576" s="412"/>
      <c r="CIW576" s="412"/>
      <c r="CIX576" s="412"/>
      <c r="CIY576" s="412"/>
      <c r="CIZ576" s="412"/>
      <c r="CJA576" s="412"/>
      <c r="CJB576" s="413"/>
      <c r="CJC576" s="413"/>
      <c r="CJD576" s="413"/>
      <c r="CJE576" s="413"/>
      <c r="CJF576" s="413"/>
      <c r="CJG576" s="413"/>
      <c r="CJH576" s="413"/>
      <c r="CJI576" s="413"/>
      <c r="CJJ576" s="413"/>
      <c r="CJK576" s="413"/>
      <c r="CJL576" s="413"/>
      <c r="CJM576" s="413"/>
      <c r="CJN576" s="413"/>
      <c r="CJO576" s="413"/>
      <c r="CJP576" s="413"/>
      <c r="CJQ576" s="413"/>
      <c r="CJR576" s="413"/>
      <c r="CJS576" s="413"/>
      <c r="CJT576" s="413"/>
      <c r="CJU576" s="413"/>
      <c r="CJV576" s="413"/>
      <c r="CJW576" s="413"/>
      <c r="CJX576" s="413"/>
      <c r="CJY576" s="413"/>
      <c r="CJZ576" s="414"/>
      <c r="CKA576" s="414"/>
      <c r="CKB576" s="414"/>
      <c r="CKC576" s="414"/>
      <c r="CKD576" s="414"/>
      <c r="CKE576" s="413"/>
      <c r="CKF576" s="413"/>
      <c r="CKG576" s="414"/>
      <c r="CKH576" s="414"/>
      <c r="CKI576" s="413"/>
      <c r="CKJ576" s="413"/>
      <c r="CKK576" s="414"/>
      <c r="CKL576" s="414"/>
      <c r="CKM576" s="413"/>
      <c r="CKN576" s="413"/>
      <c r="CKO576" s="413"/>
      <c r="CKP576" s="413"/>
      <c r="CKQ576" s="413"/>
      <c r="CKR576" s="413"/>
      <c r="CKS576" s="413"/>
      <c r="CKT576" s="414"/>
      <c r="CKU576" s="414"/>
      <c r="CKV576" s="413"/>
      <c r="CKW576" s="413"/>
      <c r="CKX576" s="414"/>
      <c r="CKY576" s="414"/>
      <c r="CKZ576" s="413"/>
      <c r="CLA576" s="413"/>
      <c r="CLB576" s="413"/>
      <c r="CLC576" s="413"/>
      <c r="CLD576" s="413"/>
      <c r="CLE576" s="407"/>
      <c r="CLF576" s="439"/>
      <c r="CLG576" s="413"/>
      <c r="CLH576" s="413"/>
      <c r="CLI576" s="413"/>
      <c r="CLJ576" s="413"/>
      <c r="CLK576" s="413"/>
      <c r="CLL576" s="413"/>
      <c r="CLM576" s="413"/>
      <c r="CLN576" s="412"/>
      <c r="CLO576" s="412"/>
      <c r="CLP576" s="412"/>
      <c r="CLQ576" s="412"/>
      <c r="CLR576" s="412"/>
      <c r="CLS576" s="412"/>
      <c r="CLT576" s="412"/>
      <c r="CLU576" s="412"/>
      <c r="CLV576" s="412"/>
      <c r="CLW576" s="412"/>
      <c r="CLX576" s="412"/>
      <c r="CLY576" s="412"/>
      <c r="CLZ576" s="412"/>
      <c r="CMA576" s="412"/>
      <c r="CMB576" s="412"/>
      <c r="CMC576" s="412"/>
      <c r="CMD576" s="412"/>
      <c r="CME576" s="412"/>
      <c r="CMF576" s="412"/>
      <c r="CMG576" s="412"/>
      <c r="CMH576" s="412"/>
      <c r="CMI576" s="412"/>
      <c r="CMJ576" s="412"/>
      <c r="CMK576" s="412"/>
      <c r="CML576" s="412"/>
      <c r="CMM576" s="412"/>
      <c r="CMN576" s="412"/>
      <c r="CMO576" s="412"/>
      <c r="CMP576" s="412"/>
      <c r="CMQ576" s="412"/>
      <c r="CMR576" s="412"/>
      <c r="CMS576" s="412"/>
      <c r="CMT576" s="412"/>
      <c r="CMU576" s="412"/>
      <c r="CMV576" s="412"/>
      <c r="CMW576" s="412"/>
      <c r="CMX576" s="412"/>
      <c r="CMY576" s="412"/>
      <c r="CMZ576" s="412"/>
      <c r="CNA576" s="412"/>
      <c r="CNB576" s="412"/>
      <c r="CNC576" s="412"/>
      <c r="CND576" s="412"/>
      <c r="CNE576" s="412"/>
      <c r="CNF576" s="413"/>
      <c r="CNG576" s="413"/>
      <c r="CNH576" s="413"/>
      <c r="CNI576" s="413"/>
      <c r="CNJ576" s="413"/>
      <c r="CNK576" s="413"/>
      <c r="CNL576" s="413"/>
      <c r="CNM576" s="413"/>
      <c r="CNN576" s="413"/>
      <c r="CNO576" s="413"/>
      <c r="CNP576" s="413"/>
      <c r="CNQ576" s="413"/>
      <c r="CNR576" s="413"/>
      <c r="CNS576" s="413"/>
      <c r="CNT576" s="413"/>
      <c r="CNU576" s="413"/>
      <c r="CNV576" s="413"/>
      <c r="CNW576" s="413"/>
      <c r="CNX576" s="413"/>
      <c r="CNY576" s="413"/>
      <c r="CNZ576" s="413"/>
      <c r="COA576" s="413"/>
      <c r="COB576" s="413"/>
      <c r="COC576" s="413"/>
      <c r="COD576" s="414"/>
      <c r="COE576" s="414"/>
      <c r="COF576" s="414"/>
      <c r="COG576" s="414"/>
      <c r="COH576" s="414"/>
      <c r="COI576" s="413"/>
      <c r="COJ576" s="413"/>
      <c r="COK576" s="414"/>
      <c r="COL576" s="414"/>
      <c r="COM576" s="413"/>
      <c r="CON576" s="413"/>
      <c r="COO576" s="414"/>
      <c r="COP576" s="414"/>
      <c r="COQ576" s="413"/>
      <c r="COR576" s="413"/>
      <c r="COS576" s="413"/>
      <c r="COT576" s="413"/>
      <c r="COU576" s="413"/>
      <c r="COV576" s="413"/>
      <c r="COW576" s="413"/>
      <c r="COX576" s="414"/>
      <c r="COY576" s="414"/>
      <c r="COZ576" s="413"/>
      <c r="CPA576" s="413"/>
      <c r="CPB576" s="414"/>
      <c r="CPC576" s="414"/>
      <c r="CPD576" s="413"/>
      <c r="CPE576" s="413"/>
      <c r="CPF576" s="413"/>
      <c r="CPG576" s="413"/>
      <c r="CPH576" s="413"/>
      <c r="CPI576" s="407"/>
      <c r="CPJ576" s="439"/>
      <c r="CPK576" s="413"/>
      <c r="CPL576" s="413"/>
      <c r="CPM576" s="413"/>
      <c r="CPN576" s="413"/>
      <c r="CPO576" s="413"/>
      <c r="CPP576" s="413"/>
      <c r="CPQ576" s="413"/>
      <c r="CPR576" s="412"/>
      <c r="CPS576" s="412"/>
      <c r="CPT576" s="412"/>
      <c r="CPU576" s="412"/>
      <c r="CPV576" s="412"/>
      <c r="CPW576" s="412"/>
      <c r="CPX576" s="412"/>
      <c r="CPY576" s="412"/>
      <c r="CPZ576" s="412"/>
      <c r="CQA576" s="412"/>
      <c r="CQB576" s="412"/>
      <c r="CQC576" s="412"/>
      <c r="CQD576" s="412"/>
      <c r="CQE576" s="412"/>
      <c r="CQF576" s="412"/>
      <c r="CQG576" s="412"/>
      <c r="CQH576" s="412"/>
      <c r="CQI576" s="412"/>
      <c r="CQJ576" s="412"/>
      <c r="CQK576" s="412"/>
      <c r="CQL576" s="412"/>
      <c r="CQM576" s="412"/>
      <c r="CQN576" s="412"/>
      <c r="CQO576" s="412"/>
      <c r="CQP576" s="412"/>
      <c r="CQQ576" s="412"/>
      <c r="CQR576" s="412"/>
      <c r="CQS576" s="412"/>
      <c r="CQT576" s="412"/>
      <c r="CQU576" s="412"/>
      <c r="CQV576" s="412"/>
      <c r="CQW576" s="412"/>
      <c r="CQX576" s="412"/>
      <c r="CQY576" s="412"/>
      <c r="CQZ576" s="412"/>
      <c r="CRA576" s="412"/>
      <c r="CRB576" s="412"/>
      <c r="CRC576" s="412"/>
      <c r="CRD576" s="412"/>
      <c r="CRE576" s="412"/>
      <c r="CRF576" s="412"/>
      <c r="CRG576" s="412"/>
      <c r="CRH576" s="412"/>
      <c r="CRI576" s="412"/>
      <c r="CRJ576" s="413"/>
      <c r="CRK576" s="413"/>
      <c r="CRL576" s="413"/>
      <c r="CRM576" s="413"/>
      <c r="CRN576" s="413"/>
      <c r="CRO576" s="413"/>
      <c r="CRP576" s="413"/>
      <c r="CRQ576" s="413"/>
      <c r="CRR576" s="413"/>
      <c r="CRS576" s="413"/>
      <c r="CRT576" s="413"/>
      <c r="CRU576" s="413"/>
      <c r="CRV576" s="413"/>
      <c r="CRW576" s="413"/>
      <c r="CRX576" s="413"/>
      <c r="CRY576" s="413"/>
      <c r="CRZ576" s="413"/>
      <c r="CSA576" s="413"/>
      <c r="CSB576" s="413"/>
      <c r="CSC576" s="413"/>
      <c r="CSD576" s="413"/>
      <c r="CSE576" s="413"/>
      <c r="CSF576" s="413"/>
      <c r="CSG576" s="413"/>
      <c r="CSH576" s="414"/>
      <c r="CSI576" s="414"/>
      <c r="CSJ576" s="414"/>
      <c r="CSK576" s="414"/>
      <c r="CSL576" s="414"/>
      <c r="CSM576" s="413"/>
      <c r="CSN576" s="413"/>
      <c r="CSO576" s="414"/>
      <c r="CSP576" s="414"/>
      <c r="CSQ576" s="413"/>
      <c r="CSR576" s="413"/>
      <c r="CSS576" s="414"/>
      <c r="CST576" s="414"/>
      <c r="CSU576" s="413"/>
      <c r="CSV576" s="413"/>
      <c r="CSW576" s="413"/>
      <c r="CSX576" s="413"/>
      <c r="CSY576" s="413"/>
      <c r="CSZ576" s="413"/>
      <c r="CTA576" s="413"/>
      <c r="CTB576" s="414"/>
      <c r="CTC576" s="414"/>
      <c r="CTD576" s="413"/>
      <c r="CTE576" s="413"/>
      <c r="CTF576" s="414"/>
      <c r="CTG576" s="414"/>
      <c r="CTH576" s="413"/>
      <c r="CTI576" s="413"/>
      <c r="CTJ576" s="413"/>
      <c r="CTK576" s="413"/>
      <c r="CTL576" s="413"/>
      <c r="CTM576" s="407"/>
      <c r="CTN576" s="439"/>
      <c r="CTO576" s="413"/>
      <c r="CTP576" s="413"/>
      <c r="CTQ576" s="413"/>
      <c r="CTR576" s="413"/>
      <c r="CTS576" s="413"/>
      <c r="CTT576" s="413"/>
      <c r="CTU576" s="413"/>
      <c r="CTV576" s="412"/>
      <c r="CTW576" s="412"/>
      <c r="CTX576" s="412"/>
      <c r="CTY576" s="412"/>
      <c r="CTZ576" s="412"/>
      <c r="CUA576" s="412"/>
      <c r="CUB576" s="412"/>
      <c r="CUC576" s="412"/>
      <c r="CUD576" s="412"/>
      <c r="CUE576" s="412"/>
      <c r="CUF576" s="412"/>
      <c r="CUG576" s="412"/>
      <c r="CUH576" s="412"/>
      <c r="CUI576" s="412"/>
      <c r="CUJ576" s="412"/>
      <c r="CUK576" s="412"/>
      <c r="CUL576" s="412"/>
      <c r="CUM576" s="412"/>
      <c r="CUN576" s="412"/>
      <c r="CUO576" s="412"/>
      <c r="CUP576" s="412"/>
      <c r="CUQ576" s="412"/>
      <c r="CUR576" s="412"/>
      <c r="CUS576" s="412"/>
      <c r="CUT576" s="412"/>
      <c r="CUU576" s="412"/>
      <c r="CUV576" s="412"/>
      <c r="CUW576" s="412"/>
      <c r="CUX576" s="412"/>
      <c r="CUY576" s="412"/>
      <c r="CUZ576" s="412"/>
      <c r="CVA576" s="412"/>
      <c r="CVB576" s="412"/>
      <c r="CVC576" s="412"/>
      <c r="CVD576" s="412"/>
      <c r="CVE576" s="412"/>
      <c r="CVF576" s="412"/>
      <c r="CVG576" s="412"/>
      <c r="CVH576" s="412"/>
      <c r="CVI576" s="412"/>
      <c r="CVJ576" s="412"/>
      <c r="CVK576" s="412"/>
      <c r="CVL576" s="412"/>
      <c r="CVM576" s="412"/>
      <c r="CVN576" s="413"/>
      <c r="CVO576" s="413"/>
      <c r="CVP576" s="413"/>
      <c r="CVQ576" s="413"/>
      <c r="CVR576" s="413"/>
      <c r="CVS576" s="413"/>
      <c r="CVT576" s="413"/>
      <c r="CVU576" s="413"/>
      <c r="CVV576" s="413"/>
      <c r="CVW576" s="413"/>
      <c r="CVX576" s="413"/>
      <c r="CVY576" s="413"/>
      <c r="CVZ576" s="413"/>
      <c r="CWA576" s="413"/>
      <c r="CWB576" s="413"/>
      <c r="CWC576" s="413"/>
      <c r="CWD576" s="413"/>
      <c r="CWE576" s="413"/>
      <c r="CWF576" s="413"/>
      <c r="CWG576" s="413"/>
      <c r="CWH576" s="413"/>
      <c r="CWI576" s="413"/>
      <c r="CWJ576" s="413"/>
      <c r="CWK576" s="413"/>
      <c r="CWL576" s="414"/>
      <c r="CWM576" s="414"/>
      <c r="CWN576" s="414"/>
      <c r="CWO576" s="414"/>
      <c r="CWP576" s="414"/>
      <c r="CWQ576" s="413"/>
      <c r="CWR576" s="413"/>
      <c r="CWS576" s="414"/>
      <c r="CWT576" s="414"/>
      <c r="CWU576" s="413"/>
      <c r="CWV576" s="413"/>
      <c r="CWW576" s="414"/>
      <c r="CWX576" s="414"/>
      <c r="CWY576" s="413"/>
      <c r="CWZ576" s="413"/>
      <c r="CXA576" s="413"/>
      <c r="CXB576" s="413"/>
      <c r="CXC576" s="413"/>
      <c r="CXD576" s="413"/>
      <c r="CXE576" s="413"/>
      <c r="CXF576" s="414"/>
      <c r="CXG576" s="414"/>
      <c r="CXH576" s="413"/>
      <c r="CXI576" s="413"/>
      <c r="CXJ576" s="414"/>
      <c r="CXK576" s="414"/>
      <c r="CXL576" s="413"/>
      <c r="CXM576" s="413"/>
      <c r="CXN576" s="413"/>
      <c r="CXO576" s="413"/>
      <c r="CXP576" s="413"/>
      <c r="CXQ576" s="407"/>
      <c r="CXR576" s="439"/>
      <c r="CXS576" s="413"/>
      <c r="CXT576" s="413"/>
      <c r="CXU576" s="413"/>
      <c r="CXV576" s="413"/>
      <c r="CXW576" s="413"/>
      <c r="CXX576" s="413"/>
      <c r="CXY576" s="413"/>
      <c r="CXZ576" s="412"/>
      <c r="CYA576" s="412"/>
      <c r="CYB576" s="412"/>
      <c r="CYC576" s="412"/>
      <c r="CYD576" s="412"/>
      <c r="CYE576" s="412"/>
      <c r="CYF576" s="412"/>
      <c r="CYG576" s="412"/>
      <c r="CYH576" s="412"/>
      <c r="CYI576" s="412"/>
      <c r="CYJ576" s="412"/>
      <c r="CYK576" s="412"/>
      <c r="CYL576" s="412"/>
      <c r="CYM576" s="412"/>
      <c r="CYN576" s="412"/>
      <c r="CYO576" s="412"/>
      <c r="CYP576" s="412"/>
      <c r="CYQ576" s="412"/>
      <c r="CYR576" s="412"/>
      <c r="CYS576" s="412"/>
      <c r="CYT576" s="412"/>
      <c r="CYU576" s="412"/>
      <c r="CYV576" s="412"/>
      <c r="CYW576" s="412"/>
      <c r="CYX576" s="412"/>
      <c r="CYY576" s="412"/>
      <c r="CYZ576" s="412"/>
      <c r="CZA576" s="412"/>
      <c r="CZB576" s="412"/>
      <c r="CZC576" s="412"/>
      <c r="CZD576" s="412"/>
      <c r="CZE576" s="412"/>
      <c r="CZF576" s="412"/>
      <c r="CZG576" s="412"/>
      <c r="CZH576" s="412"/>
      <c r="CZI576" s="412"/>
      <c r="CZJ576" s="412"/>
      <c r="CZK576" s="412"/>
      <c r="CZL576" s="412"/>
      <c r="CZM576" s="412"/>
      <c r="CZN576" s="412"/>
      <c r="CZO576" s="412"/>
      <c r="CZP576" s="412"/>
      <c r="CZQ576" s="412"/>
      <c r="CZR576" s="413"/>
      <c r="CZS576" s="413"/>
      <c r="CZT576" s="413"/>
      <c r="CZU576" s="413"/>
      <c r="CZV576" s="413"/>
      <c r="CZW576" s="413"/>
      <c r="CZX576" s="413"/>
      <c r="CZY576" s="413"/>
      <c r="CZZ576" s="413"/>
      <c r="DAA576" s="413"/>
      <c r="DAB576" s="413"/>
      <c r="DAC576" s="413"/>
      <c r="DAD576" s="413"/>
      <c r="DAE576" s="413"/>
      <c r="DAF576" s="413"/>
      <c r="DAG576" s="413"/>
      <c r="DAH576" s="413"/>
      <c r="DAI576" s="413"/>
      <c r="DAJ576" s="413"/>
      <c r="DAK576" s="413"/>
      <c r="DAL576" s="413"/>
      <c r="DAM576" s="413"/>
      <c r="DAN576" s="413"/>
      <c r="DAO576" s="413"/>
      <c r="DAP576" s="414"/>
      <c r="DAQ576" s="414"/>
      <c r="DAR576" s="414"/>
      <c r="DAS576" s="414"/>
      <c r="DAT576" s="414"/>
      <c r="DAU576" s="413"/>
      <c r="DAV576" s="413"/>
      <c r="DAW576" s="414"/>
      <c r="DAX576" s="414"/>
      <c r="DAY576" s="413"/>
      <c r="DAZ576" s="413"/>
      <c r="DBA576" s="414"/>
      <c r="DBB576" s="414"/>
      <c r="DBC576" s="413"/>
      <c r="DBD576" s="413"/>
      <c r="DBE576" s="413"/>
      <c r="DBF576" s="413"/>
      <c r="DBG576" s="413"/>
      <c r="DBH576" s="413"/>
      <c r="DBI576" s="413"/>
      <c r="DBJ576" s="414"/>
      <c r="DBK576" s="414"/>
      <c r="DBL576" s="413"/>
      <c r="DBM576" s="413"/>
      <c r="DBN576" s="414"/>
      <c r="DBO576" s="414"/>
      <c r="DBP576" s="413"/>
      <c r="DBQ576" s="413"/>
      <c r="DBR576" s="413"/>
      <c r="DBS576" s="413"/>
      <c r="DBT576" s="413"/>
      <c r="DBU576" s="407"/>
      <c r="DBV576" s="439"/>
      <c r="DBW576" s="413"/>
      <c r="DBX576" s="413"/>
      <c r="DBY576" s="413"/>
      <c r="DBZ576" s="413"/>
      <c r="DCA576" s="413"/>
      <c r="DCB576" s="413"/>
      <c r="DCC576" s="413"/>
      <c r="DCD576" s="412"/>
      <c r="DCE576" s="412"/>
      <c r="DCF576" s="412"/>
      <c r="DCG576" s="412"/>
      <c r="DCH576" s="412"/>
      <c r="DCI576" s="412"/>
      <c r="DCJ576" s="412"/>
      <c r="DCK576" s="412"/>
      <c r="DCL576" s="412"/>
      <c r="DCM576" s="412"/>
      <c r="DCN576" s="412"/>
      <c r="DCO576" s="412"/>
      <c r="DCP576" s="412"/>
      <c r="DCQ576" s="412"/>
      <c r="DCR576" s="412"/>
      <c r="DCS576" s="412"/>
      <c r="DCT576" s="412"/>
      <c r="DCU576" s="412"/>
      <c r="DCV576" s="412"/>
      <c r="DCW576" s="412"/>
      <c r="DCX576" s="412"/>
      <c r="DCY576" s="412"/>
      <c r="DCZ576" s="412"/>
      <c r="DDA576" s="412"/>
      <c r="DDB576" s="412"/>
      <c r="DDC576" s="412"/>
      <c r="DDD576" s="412"/>
      <c r="DDE576" s="412"/>
      <c r="DDF576" s="412"/>
      <c r="DDG576" s="412"/>
      <c r="DDH576" s="412"/>
      <c r="DDI576" s="412"/>
      <c r="DDJ576" s="412"/>
      <c r="DDK576" s="412"/>
      <c r="DDL576" s="412"/>
      <c r="DDM576" s="412"/>
      <c r="DDN576" s="412"/>
      <c r="DDO576" s="412"/>
      <c r="DDP576" s="412"/>
      <c r="DDQ576" s="412"/>
      <c r="DDR576" s="412"/>
      <c r="DDS576" s="412"/>
      <c r="DDT576" s="412"/>
      <c r="DDU576" s="412"/>
      <c r="DDV576" s="413"/>
      <c r="DDW576" s="413"/>
      <c r="DDX576" s="413"/>
      <c r="DDY576" s="413"/>
      <c r="DDZ576" s="413"/>
      <c r="DEA576" s="413"/>
      <c r="DEB576" s="413"/>
      <c r="DEC576" s="413"/>
      <c r="DED576" s="413"/>
      <c r="DEE576" s="413"/>
      <c r="DEF576" s="413"/>
      <c r="DEG576" s="413"/>
      <c r="DEH576" s="413"/>
      <c r="DEI576" s="413"/>
      <c r="DEJ576" s="413"/>
      <c r="DEK576" s="413"/>
      <c r="DEL576" s="413"/>
      <c r="DEM576" s="413"/>
      <c r="DEN576" s="413"/>
      <c r="DEO576" s="413"/>
      <c r="DEP576" s="413"/>
      <c r="DEQ576" s="413"/>
      <c r="DER576" s="413"/>
      <c r="DES576" s="413"/>
      <c r="DET576" s="414"/>
      <c r="DEU576" s="414"/>
      <c r="DEV576" s="414"/>
      <c r="DEW576" s="414"/>
      <c r="DEX576" s="414"/>
      <c r="DEY576" s="413"/>
      <c r="DEZ576" s="413"/>
      <c r="DFA576" s="414"/>
      <c r="DFB576" s="414"/>
      <c r="DFC576" s="413"/>
      <c r="DFD576" s="413"/>
      <c r="DFE576" s="414"/>
      <c r="DFF576" s="414"/>
      <c r="DFG576" s="413"/>
      <c r="DFH576" s="413"/>
      <c r="DFI576" s="413"/>
      <c r="DFJ576" s="413"/>
      <c r="DFK576" s="413"/>
      <c r="DFL576" s="413"/>
      <c r="DFM576" s="413"/>
      <c r="DFN576" s="414"/>
      <c r="DFO576" s="414"/>
      <c r="DFP576" s="413"/>
      <c r="DFQ576" s="413"/>
      <c r="DFR576" s="414"/>
      <c r="DFS576" s="414"/>
      <c r="DFT576" s="413"/>
      <c r="DFU576" s="413"/>
      <c r="DFV576" s="413"/>
      <c r="DFW576" s="413"/>
      <c r="DFX576" s="413"/>
      <c r="DFY576" s="407"/>
      <c r="DFZ576" s="439"/>
      <c r="DGA576" s="413"/>
      <c r="DGB576" s="413"/>
      <c r="DGC576" s="413"/>
      <c r="DGD576" s="413"/>
      <c r="DGE576" s="413"/>
      <c r="DGF576" s="413"/>
      <c r="DGG576" s="413"/>
      <c r="DGH576" s="412"/>
      <c r="DGI576" s="412"/>
      <c r="DGJ576" s="412"/>
      <c r="DGK576" s="412"/>
      <c r="DGL576" s="412"/>
      <c r="DGM576" s="412"/>
      <c r="DGN576" s="412"/>
      <c r="DGO576" s="412"/>
      <c r="DGP576" s="412"/>
      <c r="DGQ576" s="412"/>
      <c r="DGR576" s="412"/>
      <c r="DGS576" s="412"/>
      <c r="DGT576" s="412"/>
      <c r="DGU576" s="412"/>
      <c r="DGV576" s="412"/>
      <c r="DGW576" s="412"/>
      <c r="DGX576" s="412"/>
      <c r="DGY576" s="412"/>
      <c r="DGZ576" s="412"/>
      <c r="DHA576" s="412"/>
      <c r="DHB576" s="412"/>
      <c r="DHC576" s="412"/>
      <c r="DHD576" s="412"/>
      <c r="DHE576" s="412"/>
      <c r="DHF576" s="412"/>
      <c r="DHG576" s="412"/>
      <c r="DHH576" s="412"/>
      <c r="DHI576" s="412"/>
      <c r="DHJ576" s="412"/>
      <c r="DHK576" s="412"/>
      <c r="DHL576" s="412"/>
      <c r="DHM576" s="412"/>
      <c r="DHN576" s="412"/>
      <c r="DHO576" s="412"/>
      <c r="DHP576" s="412"/>
      <c r="DHQ576" s="412"/>
      <c r="DHR576" s="412"/>
      <c r="DHS576" s="412"/>
      <c r="DHT576" s="412"/>
      <c r="DHU576" s="412"/>
      <c r="DHV576" s="412"/>
      <c r="DHW576" s="412"/>
      <c r="DHX576" s="412"/>
      <c r="DHY576" s="412"/>
      <c r="DHZ576" s="413"/>
      <c r="DIA576" s="413"/>
      <c r="DIB576" s="413"/>
      <c r="DIC576" s="413"/>
      <c r="DID576" s="413"/>
      <c r="DIE576" s="413"/>
      <c r="DIF576" s="413"/>
      <c r="DIG576" s="413"/>
      <c r="DIH576" s="413"/>
      <c r="DII576" s="413"/>
      <c r="DIJ576" s="413"/>
      <c r="DIK576" s="413"/>
      <c r="DIL576" s="413"/>
      <c r="DIM576" s="413"/>
      <c r="DIN576" s="413"/>
      <c r="DIO576" s="413"/>
      <c r="DIP576" s="413"/>
      <c r="DIQ576" s="413"/>
      <c r="DIR576" s="413"/>
      <c r="DIS576" s="413"/>
      <c r="DIT576" s="413"/>
      <c r="DIU576" s="413"/>
      <c r="DIV576" s="413"/>
      <c r="DIW576" s="413"/>
      <c r="DIX576" s="414"/>
      <c r="DIY576" s="414"/>
      <c r="DIZ576" s="414"/>
      <c r="DJA576" s="414"/>
      <c r="DJB576" s="414"/>
      <c r="DJC576" s="413"/>
      <c r="DJD576" s="413"/>
      <c r="DJE576" s="414"/>
      <c r="DJF576" s="414"/>
      <c r="DJG576" s="413"/>
      <c r="DJH576" s="413"/>
      <c r="DJI576" s="414"/>
      <c r="DJJ576" s="414"/>
      <c r="DJK576" s="413"/>
      <c r="DJL576" s="413"/>
      <c r="DJM576" s="413"/>
      <c r="DJN576" s="413"/>
      <c r="DJO576" s="413"/>
      <c r="DJP576" s="413"/>
      <c r="DJQ576" s="413"/>
      <c r="DJR576" s="414"/>
      <c r="DJS576" s="414"/>
      <c r="DJT576" s="413"/>
      <c r="DJU576" s="413"/>
      <c r="DJV576" s="414"/>
      <c r="DJW576" s="414"/>
      <c r="DJX576" s="413"/>
      <c r="DJY576" s="413"/>
      <c r="DJZ576" s="413"/>
      <c r="DKA576" s="413"/>
      <c r="DKB576" s="413"/>
      <c r="DKC576" s="407"/>
      <c r="DKD576" s="439"/>
      <c r="DKE576" s="413"/>
      <c r="DKF576" s="413"/>
      <c r="DKG576" s="413"/>
      <c r="DKH576" s="413"/>
      <c r="DKI576" s="413"/>
      <c r="DKJ576" s="413"/>
      <c r="DKK576" s="413"/>
      <c r="DKL576" s="412"/>
      <c r="DKM576" s="412"/>
      <c r="DKN576" s="412"/>
      <c r="DKO576" s="412"/>
      <c r="DKP576" s="412"/>
      <c r="DKQ576" s="412"/>
      <c r="DKR576" s="412"/>
      <c r="DKS576" s="412"/>
      <c r="DKT576" s="412"/>
      <c r="DKU576" s="412"/>
      <c r="DKV576" s="412"/>
      <c r="DKW576" s="412"/>
      <c r="DKX576" s="412"/>
      <c r="DKY576" s="412"/>
      <c r="DKZ576" s="412"/>
      <c r="DLA576" s="412"/>
      <c r="DLB576" s="412"/>
      <c r="DLC576" s="412"/>
      <c r="DLD576" s="412"/>
      <c r="DLE576" s="412"/>
      <c r="DLF576" s="412"/>
      <c r="DLG576" s="412"/>
      <c r="DLH576" s="412"/>
      <c r="DLI576" s="412"/>
      <c r="DLJ576" s="412"/>
      <c r="DLK576" s="412"/>
      <c r="DLL576" s="412"/>
      <c r="DLM576" s="412"/>
      <c r="DLN576" s="412"/>
      <c r="DLO576" s="412"/>
      <c r="DLP576" s="412"/>
      <c r="DLQ576" s="412"/>
      <c r="DLR576" s="412"/>
      <c r="DLS576" s="412"/>
      <c r="DLT576" s="412"/>
      <c r="DLU576" s="412"/>
      <c r="DLV576" s="412"/>
      <c r="DLW576" s="412"/>
      <c r="DLX576" s="412"/>
      <c r="DLY576" s="412"/>
      <c r="DLZ576" s="412"/>
      <c r="DMA576" s="412"/>
      <c r="DMB576" s="412"/>
      <c r="DMC576" s="412"/>
      <c r="DMD576" s="413"/>
      <c r="DME576" s="413"/>
      <c r="DMF576" s="413"/>
      <c r="DMG576" s="413"/>
      <c r="DMH576" s="413"/>
      <c r="DMI576" s="413"/>
      <c r="DMJ576" s="413"/>
      <c r="DMK576" s="413"/>
      <c r="DML576" s="413"/>
      <c r="DMM576" s="413"/>
      <c r="DMN576" s="413"/>
      <c r="DMO576" s="413"/>
      <c r="DMP576" s="413"/>
      <c r="DMQ576" s="413"/>
      <c r="DMR576" s="413"/>
      <c r="DMS576" s="413"/>
      <c r="DMT576" s="413"/>
      <c r="DMU576" s="413"/>
      <c r="DMV576" s="413"/>
      <c r="DMW576" s="413"/>
      <c r="DMX576" s="413"/>
      <c r="DMY576" s="413"/>
      <c r="DMZ576" s="413"/>
      <c r="DNA576" s="413"/>
      <c r="DNB576" s="414"/>
      <c r="DNC576" s="414"/>
      <c r="DND576" s="414"/>
      <c r="DNE576" s="414"/>
      <c r="DNF576" s="414"/>
      <c r="DNG576" s="413"/>
      <c r="DNH576" s="413"/>
      <c r="DNI576" s="414"/>
      <c r="DNJ576" s="414"/>
      <c r="DNK576" s="413"/>
      <c r="DNL576" s="413"/>
      <c r="DNM576" s="414"/>
      <c r="DNN576" s="414"/>
      <c r="DNO576" s="413"/>
      <c r="DNP576" s="413"/>
      <c r="DNQ576" s="413"/>
      <c r="DNR576" s="413"/>
      <c r="DNS576" s="413"/>
      <c r="DNT576" s="413"/>
      <c r="DNU576" s="413"/>
      <c r="DNV576" s="414"/>
      <c r="DNW576" s="414"/>
      <c r="DNX576" s="413"/>
      <c r="DNY576" s="413"/>
      <c r="DNZ576" s="414"/>
      <c r="DOA576" s="414"/>
      <c r="DOB576" s="413"/>
      <c r="DOC576" s="413"/>
      <c r="DOD576" s="413"/>
      <c r="DOE576" s="413"/>
      <c r="DOF576" s="413"/>
      <c r="DOG576" s="407"/>
      <c r="DOH576" s="439"/>
      <c r="DOI576" s="413"/>
      <c r="DOJ576" s="413"/>
      <c r="DOK576" s="413"/>
      <c r="DOL576" s="413"/>
      <c r="DOM576" s="413"/>
      <c r="DON576" s="413"/>
      <c r="DOO576" s="413"/>
      <c r="DOP576" s="412"/>
      <c r="DOQ576" s="412"/>
      <c r="DOR576" s="412"/>
      <c r="DOS576" s="412"/>
      <c r="DOT576" s="412"/>
      <c r="DOU576" s="412"/>
      <c r="DOV576" s="412"/>
      <c r="DOW576" s="412"/>
      <c r="DOX576" s="412"/>
      <c r="DOY576" s="412"/>
      <c r="DOZ576" s="412"/>
      <c r="DPA576" s="412"/>
      <c r="DPB576" s="412"/>
      <c r="DPC576" s="412"/>
      <c r="DPD576" s="412"/>
      <c r="DPE576" s="412"/>
      <c r="DPF576" s="412"/>
      <c r="DPG576" s="412"/>
      <c r="DPH576" s="412"/>
      <c r="DPI576" s="412"/>
      <c r="DPJ576" s="412"/>
      <c r="DPK576" s="412"/>
      <c r="DPL576" s="412"/>
      <c r="DPM576" s="412"/>
      <c r="DPN576" s="412"/>
      <c r="DPO576" s="412"/>
      <c r="DPP576" s="412"/>
      <c r="DPQ576" s="412"/>
      <c r="DPR576" s="412"/>
      <c r="DPS576" s="412"/>
      <c r="DPT576" s="412"/>
      <c r="DPU576" s="412"/>
      <c r="DPV576" s="412"/>
      <c r="DPW576" s="412"/>
      <c r="DPX576" s="412"/>
      <c r="DPY576" s="412"/>
      <c r="DPZ576" s="412"/>
      <c r="DQA576" s="412"/>
      <c r="DQB576" s="412"/>
      <c r="DQC576" s="412"/>
      <c r="DQD576" s="412"/>
      <c r="DQE576" s="412"/>
      <c r="DQF576" s="412"/>
      <c r="DQG576" s="412"/>
      <c r="DQH576" s="413"/>
      <c r="DQI576" s="413"/>
      <c r="DQJ576" s="413"/>
      <c r="DQK576" s="413"/>
      <c r="DQL576" s="413"/>
      <c r="DQM576" s="413"/>
      <c r="DQN576" s="413"/>
      <c r="DQO576" s="413"/>
      <c r="DQP576" s="413"/>
      <c r="DQQ576" s="413"/>
      <c r="DQR576" s="413"/>
      <c r="DQS576" s="413"/>
      <c r="DQT576" s="413"/>
      <c r="DQU576" s="413"/>
      <c r="DQV576" s="413"/>
      <c r="DQW576" s="413"/>
      <c r="DQX576" s="413"/>
      <c r="DQY576" s="413"/>
      <c r="DQZ576" s="413"/>
      <c r="DRA576" s="413"/>
      <c r="DRB576" s="413"/>
      <c r="DRC576" s="413"/>
      <c r="DRD576" s="413"/>
      <c r="DRE576" s="413"/>
      <c r="DRF576" s="414"/>
      <c r="DRG576" s="414"/>
      <c r="DRH576" s="414"/>
      <c r="DRI576" s="414"/>
      <c r="DRJ576" s="414"/>
      <c r="DRK576" s="413"/>
      <c r="DRL576" s="413"/>
      <c r="DRM576" s="414"/>
      <c r="DRN576" s="414"/>
      <c r="DRO576" s="413"/>
      <c r="DRP576" s="413"/>
      <c r="DRQ576" s="414"/>
      <c r="DRR576" s="414"/>
      <c r="DRS576" s="413"/>
      <c r="DRT576" s="413"/>
      <c r="DRU576" s="413"/>
      <c r="DRV576" s="413"/>
      <c r="DRW576" s="413"/>
      <c r="DRX576" s="413"/>
      <c r="DRY576" s="413"/>
      <c r="DRZ576" s="414"/>
      <c r="DSA576" s="414"/>
      <c r="DSB576" s="413"/>
      <c r="DSC576" s="413"/>
      <c r="DSD576" s="414"/>
      <c r="DSE576" s="414"/>
      <c r="DSF576" s="413"/>
      <c r="DSG576" s="413"/>
      <c r="DSH576" s="413"/>
      <c r="DSI576" s="413"/>
      <c r="DSJ576" s="413"/>
      <c r="DSK576" s="407"/>
      <c r="DSL576" s="439"/>
      <c r="DSM576" s="413"/>
      <c r="DSN576" s="413"/>
      <c r="DSO576" s="413"/>
      <c r="DSP576" s="413"/>
      <c r="DSQ576" s="413"/>
      <c r="DSR576" s="413"/>
      <c r="DSS576" s="413"/>
      <c r="DST576" s="412"/>
      <c r="DSU576" s="412"/>
      <c r="DSV576" s="412"/>
      <c r="DSW576" s="412"/>
      <c r="DSX576" s="412"/>
      <c r="DSY576" s="412"/>
      <c r="DSZ576" s="412"/>
      <c r="DTA576" s="412"/>
      <c r="DTB576" s="412"/>
      <c r="DTC576" s="412"/>
      <c r="DTD576" s="412"/>
      <c r="DTE576" s="412"/>
      <c r="DTF576" s="412"/>
      <c r="DTG576" s="412"/>
      <c r="DTH576" s="412"/>
      <c r="DTI576" s="412"/>
      <c r="DTJ576" s="412"/>
      <c r="DTK576" s="412"/>
      <c r="DTL576" s="412"/>
      <c r="DTM576" s="412"/>
      <c r="DTN576" s="412"/>
      <c r="DTO576" s="412"/>
      <c r="DTP576" s="412"/>
      <c r="DTQ576" s="412"/>
      <c r="DTR576" s="412"/>
      <c r="DTS576" s="412"/>
      <c r="DTT576" s="412"/>
      <c r="DTU576" s="412"/>
      <c r="DTV576" s="412"/>
      <c r="DTW576" s="412"/>
      <c r="DTX576" s="412"/>
      <c r="DTY576" s="412"/>
      <c r="DTZ576" s="412"/>
      <c r="DUA576" s="412"/>
      <c r="DUB576" s="412"/>
      <c r="DUC576" s="412"/>
      <c r="DUD576" s="412"/>
      <c r="DUE576" s="412"/>
      <c r="DUF576" s="412"/>
      <c r="DUG576" s="412"/>
      <c r="DUH576" s="412"/>
      <c r="DUI576" s="412"/>
      <c r="DUJ576" s="412"/>
      <c r="DUK576" s="412"/>
      <c r="DUL576" s="413"/>
      <c r="DUM576" s="413"/>
      <c r="DUN576" s="413"/>
      <c r="DUO576" s="413"/>
      <c r="DUP576" s="413"/>
      <c r="DUQ576" s="413"/>
      <c r="DUR576" s="413"/>
      <c r="DUS576" s="413"/>
      <c r="DUT576" s="413"/>
      <c r="DUU576" s="413"/>
      <c r="DUV576" s="413"/>
      <c r="DUW576" s="413"/>
      <c r="DUX576" s="413"/>
      <c r="DUY576" s="413"/>
      <c r="DUZ576" s="413"/>
      <c r="DVA576" s="413"/>
      <c r="DVB576" s="413"/>
      <c r="DVC576" s="413"/>
      <c r="DVD576" s="413"/>
      <c r="DVE576" s="413"/>
      <c r="DVF576" s="413"/>
      <c r="DVG576" s="413"/>
      <c r="DVH576" s="413"/>
      <c r="DVI576" s="413"/>
      <c r="DVJ576" s="414"/>
      <c r="DVK576" s="414"/>
      <c r="DVL576" s="414"/>
      <c r="DVM576" s="414"/>
      <c r="DVN576" s="414"/>
      <c r="DVO576" s="413"/>
      <c r="DVP576" s="413"/>
      <c r="DVQ576" s="414"/>
      <c r="DVR576" s="414"/>
      <c r="DVS576" s="413"/>
      <c r="DVT576" s="413"/>
      <c r="DVU576" s="414"/>
      <c r="DVV576" s="414"/>
      <c r="DVW576" s="413"/>
      <c r="DVX576" s="413"/>
      <c r="DVY576" s="413"/>
      <c r="DVZ576" s="413"/>
      <c r="DWA576" s="413"/>
      <c r="DWB576" s="413"/>
      <c r="DWC576" s="413"/>
      <c r="DWD576" s="414"/>
      <c r="DWE576" s="414"/>
      <c r="DWF576" s="413"/>
      <c r="DWG576" s="413"/>
      <c r="DWH576" s="414"/>
      <c r="DWI576" s="414"/>
      <c r="DWJ576" s="413"/>
      <c r="DWK576" s="413"/>
      <c r="DWL576" s="413"/>
      <c r="DWM576" s="413"/>
      <c r="DWN576" s="413"/>
      <c r="DWO576" s="407"/>
      <c r="DWP576" s="439"/>
      <c r="DWQ576" s="413"/>
      <c r="DWR576" s="413"/>
      <c r="DWS576" s="413"/>
      <c r="DWT576" s="413"/>
      <c r="DWU576" s="413"/>
      <c r="DWV576" s="413"/>
      <c r="DWW576" s="413"/>
      <c r="DWX576" s="412"/>
      <c r="DWY576" s="412"/>
      <c r="DWZ576" s="412"/>
      <c r="DXA576" s="412"/>
      <c r="DXB576" s="412"/>
      <c r="DXC576" s="412"/>
      <c r="DXD576" s="412"/>
      <c r="DXE576" s="412"/>
      <c r="DXF576" s="412"/>
      <c r="DXG576" s="412"/>
      <c r="DXH576" s="412"/>
      <c r="DXI576" s="412"/>
      <c r="DXJ576" s="412"/>
      <c r="DXK576" s="412"/>
      <c r="DXL576" s="412"/>
      <c r="DXM576" s="412"/>
      <c r="DXN576" s="412"/>
      <c r="DXO576" s="412"/>
      <c r="DXP576" s="412"/>
      <c r="DXQ576" s="412"/>
      <c r="DXR576" s="412"/>
      <c r="DXS576" s="412"/>
      <c r="DXT576" s="412"/>
      <c r="DXU576" s="412"/>
      <c r="DXV576" s="412"/>
      <c r="DXW576" s="412"/>
      <c r="DXX576" s="412"/>
      <c r="DXY576" s="412"/>
      <c r="DXZ576" s="412"/>
      <c r="DYA576" s="412"/>
      <c r="DYB576" s="412"/>
      <c r="DYC576" s="412"/>
      <c r="DYD576" s="412"/>
      <c r="DYE576" s="412"/>
      <c r="DYF576" s="412"/>
      <c r="DYG576" s="412"/>
      <c r="DYH576" s="412"/>
      <c r="DYI576" s="412"/>
      <c r="DYJ576" s="412"/>
      <c r="DYK576" s="412"/>
      <c r="DYL576" s="412"/>
      <c r="DYM576" s="412"/>
      <c r="DYN576" s="412"/>
      <c r="DYO576" s="412"/>
      <c r="DYP576" s="413"/>
      <c r="DYQ576" s="413"/>
      <c r="DYR576" s="413"/>
      <c r="DYS576" s="413"/>
      <c r="DYT576" s="413"/>
      <c r="DYU576" s="413"/>
      <c r="DYV576" s="413"/>
      <c r="DYW576" s="413"/>
      <c r="DYX576" s="413"/>
      <c r="DYY576" s="413"/>
      <c r="DYZ576" s="413"/>
      <c r="DZA576" s="413"/>
      <c r="DZB576" s="413"/>
      <c r="DZC576" s="413"/>
      <c r="DZD576" s="413"/>
      <c r="DZE576" s="413"/>
      <c r="DZF576" s="413"/>
      <c r="DZG576" s="413"/>
      <c r="DZH576" s="413"/>
      <c r="DZI576" s="413"/>
      <c r="DZJ576" s="413"/>
      <c r="DZK576" s="413"/>
      <c r="DZL576" s="413"/>
      <c r="DZM576" s="413"/>
      <c r="DZN576" s="414"/>
      <c r="DZO576" s="414"/>
      <c r="DZP576" s="414"/>
      <c r="DZQ576" s="414"/>
      <c r="DZR576" s="414"/>
      <c r="DZS576" s="413"/>
      <c r="DZT576" s="413"/>
      <c r="DZU576" s="414"/>
      <c r="DZV576" s="414"/>
      <c r="DZW576" s="413"/>
      <c r="DZX576" s="413"/>
      <c r="DZY576" s="414"/>
      <c r="DZZ576" s="414"/>
      <c r="EAA576" s="413"/>
      <c r="EAB576" s="413"/>
      <c r="EAC576" s="413"/>
      <c r="EAD576" s="413"/>
      <c r="EAE576" s="413"/>
      <c r="EAF576" s="413"/>
      <c r="EAG576" s="413"/>
      <c r="EAH576" s="414"/>
      <c r="EAI576" s="414"/>
      <c r="EAJ576" s="413"/>
      <c r="EAK576" s="413"/>
      <c r="EAL576" s="414"/>
      <c r="EAM576" s="414"/>
      <c r="EAN576" s="413"/>
      <c r="EAO576" s="413"/>
      <c r="EAP576" s="413"/>
      <c r="EAQ576" s="413"/>
      <c r="EAR576" s="413"/>
      <c r="EAS576" s="407"/>
      <c r="EAT576" s="439"/>
      <c r="EAU576" s="413"/>
      <c r="EAV576" s="413"/>
      <c r="EAW576" s="413"/>
      <c r="EAX576" s="413"/>
      <c r="EAY576" s="413"/>
      <c r="EAZ576" s="413"/>
      <c r="EBA576" s="413"/>
      <c r="EBB576" s="412"/>
      <c r="EBC576" s="412"/>
      <c r="EBD576" s="412"/>
      <c r="EBE576" s="412"/>
      <c r="EBF576" s="412"/>
      <c r="EBG576" s="412"/>
      <c r="EBH576" s="412"/>
      <c r="EBI576" s="412"/>
      <c r="EBJ576" s="412"/>
      <c r="EBK576" s="412"/>
      <c r="EBL576" s="412"/>
      <c r="EBM576" s="412"/>
      <c r="EBN576" s="412"/>
      <c r="EBO576" s="412"/>
      <c r="EBP576" s="412"/>
      <c r="EBQ576" s="412"/>
      <c r="EBR576" s="412"/>
      <c r="EBS576" s="412"/>
      <c r="EBT576" s="412"/>
      <c r="EBU576" s="412"/>
      <c r="EBV576" s="412"/>
      <c r="EBW576" s="412"/>
      <c r="EBX576" s="412"/>
      <c r="EBY576" s="412"/>
      <c r="EBZ576" s="412"/>
      <c r="ECA576" s="412"/>
      <c r="ECB576" s="412"/>
      <c r="ECC576" s="412"/>
      <c r="ECD576" s="412"/>
      <c r="ECE576" s="412"/>
      <c r="ECF576" s="412"/>
      <c r="ECG576" s="412"/>
      <c r="ECH576" s="412"/>
      <c r="ECI576" s="412"/>
      <c r="ECJ576" s="412"/>
      <c r="ECK576" s="412"/>
      <c r="ECL576" s="412"/>
      <c r="ECM576" s="412"/>
      <c r="ECN576" s="412"/>
      <c r="ECO576" s="412"/>
      <c r="ECP576" s="412"/>
      <c r="ECQ576" s="412"/>
      <c r="ECR576" s="412"/>
      <c r="ECS576" s="412"/>
      <c r="ECT576" s="413"/>
      <c r="ECU576" s="413"/>
      <c r="ECV576" s="413"/>
      <c r="ECW576" s="413"/>
      <c r="ECX576" s="413"/>
      <c r="ECY576" s="413"/>
      <c r="ECZ576" s="413"/>
      <c r="EDA576" s="413"/>
      <c r="EDB576" s="413"/>
      <c r="EDC576" s="413"/>
      <c r="EDD576" s="413"/>
      <c r="EDE576" s="413"/>
      <c r="EDF576" s="413"/>
      <c r="EDG576" s="413"/>
      <c r="EDH576" s="413"/>
      <c r="EDI576" s="413"/>
      <c r="EDJ576" s="413"/>
      <c r="EDK576" s="413"/>
      <c r="EDL576" s="413"/>
      <c r="EDM576" s="413"/>
      <c r="EDN576" s="413"/>
      <c r="EDO576" s="413"/>
      <c r="EDP576" s="413"/>
      <c r="EDQ576" s="413"/>
      <c r="EDR576" s="414"/>
      <c r="EDS576" s="414"/>
      <c r="EDT576" s="414"/>
      <c r="EDU576" s="414"/>
      <c r="EDV576" s="414"/>
      <c r="EDW576" s="413"/>
      <c r="EDX576" s="413"/>
      <c r="EDY576" s="414"/>
      <c r="EDZ576" s="414"/>
      <c r="EEA576" s="413"/>
      <c r="EEB576" s="413"/>
      <c r="EEC576" s="414"/>
      <c r="EED576" s="414"/>
      <c r="EEE576" s="413"/>
      <c r="EEF576" s="413"/>
      <c r="EEG576" s="413"/>
      <c r="EEH576" s="413"/>
      <c r="EEI576" s="413"/>
      <c r="EEJ576" s="413"/>
      <c r="EEK576" s="413"/>
      <c r="EEL576" s="414"/>
      <c r="EEM576" s="414"/>
      <c r="EEN576" s="413"/>
      <c r="EEO576" s="413"/>
      <c r="EEP576" s="414"/>
      <c r="EEQ576" s="414"/>
      <c r="EER576" s="413"/>
      <c r="EES576" s="413"/>
      <c r="EET576" s="413"/>
      <c r="EEU576" s="413"/>
      <c r="EEV576" s="413"/>
      <c r="EEW576" s="407"/>
      <c r="EEX576" s="439"/>
      <c r="EEY576" s="413"/>
      <c r="EEZ576" s="413"/>
      <c r="EFA576" s="413"/>
      <c r="EFB576" s="413"/>
      <c r="EFC576" s="413"/>
      <c r="EFD576" s="413"/>
      <c r="EFE576" s="413"/>
      <c r="EFF576" s="412"/>
      <c r="EFG576" s="412"/>
      <c r="EFH576" s="412"/>
      <c r="EFI576" s="412"/>
      <c r="EFJ576" s="412"/>
      <c r="EFK576" s="412"/>
      <c r="EFL576" s="412"/>
      <c r="EFM576" s="412"/>
      <c r="EFN576" s="412"/>
      <c r="EFO576" s="412"/>
      <c r="EFP576" s="412"/>
      <c r="EFQ576" s="412"/>
      <c r="EFR576" s="412"/>
      <c r="EFS576" s="412"/>
      <c r="EFT576" s="412"/>
      <c r="EFU576" s="412"/>
      <c r="EFV576" s="412"/>
      <c r="EFW576" s="412"/>
      <c r="EFX576" s="412"/>
      <c r="EFY576" s="412"/>
      <c r="EFZ576" s="412"/>
      <c r="EGA576" s="412"/>
      <c r="EGB576" s="412"/>
      <c r="EGC576" s="412"/>
      <c r="EGD576" s="412"/>
      <c r="EGE576" s="412"/>
      <c r="EGF576" s="412"/>
      <c r="EGG576" s="412"/>
      <c r="EGH576" s="412"/>
      <c r="EGI576" s="412"/>
      <c r="EGJ576" s="412"/>
      <c r="EGK576" s="412"/>
      <c r="EGL576" s="412"/>
      <c r="EGM576" s="412"/>
      <c r="EGN576" s="412"/>
      <c r="EGO576" s="412"/>
      <c r="EGP576" s="412"/>
      <c r="EGQ576" s="412"/>
      <c r="EGR576" s="412"/>
      <c r="EGS576" s="412"/>
      <c r="EGT576" s="412"/>
      <c r="EGU576" s="412"/>
      <c r="EGV576" s="412"/>
      <c r="EGW576" s="412"/>
      <c r="EGX576" s="413"/>
      <c r="EGY576" s="413"/>
      <c r="EGZ576" s="413"/>
      <c r="EHA576" s="413"/>
      <c r="EHB576" s="413"/>
      <c r="EHC576" s="413"/>
      <c r="EHD576" s="413"/>
      <c r="EHE576" s="413"/>
      <c r="EHF576" s="413"/>
      <c r="EHG576" s="413"/>
      <c r="EHH576" s="413"/>
      <c r="EHI576" s="413"/>
      <c r="EHJ576" s="413"/>
      <c r="EHK576" s="413"/>
      <c r="EHL576" s="413"/>
      <c r="EHM576" s="413"/>
      <c r="EHN576" s="413"/>
      <c r="EHO576" s="413"/>
      <c r="EHP576" s="413"/>
      <c r="EHQ576" s="413"/>
      <c r="EHR576" s="413"/>
      <c r="EHS576" s="413"/>
      <c r="EHT576" s="413"/>
      <c r="EHU576" s="413"/>
      <c r="EHV576" s="414"/>
      <c r="EHW576" s="414"/>
      <c r="EHX576" s="414"/>
      <c r="EHY576" s="414"/>
      <c r="EHZ576" s="414"/>
      <c r="EIA576" s="413"/>
      <c r="EIB576" s="413"/>
      <c r="EIC576" s="414"/>
      <c r="EID576" s="414"/>
      <c r="EIE576" s="413"/>
      <c r="EIF576" s="413"/>
      <c r="EIG576" s="414"/>
      <c r="EIH576" s="414"/>
      <c r="EII576" s="413"/>
      <c r="EIJ576" s="413"/>
      <c r="EIK576" s="413"/>
      <c r="EIL576" s="413"/>
      <c r="EIM576" s="413"/>
      <c r="EIN576" s="413"/>
      <c r="EIO576" s="413"/>
      <c r="EIP576" s="414"/>
      <c r="EIQ576" s="414"/>
      <c r="EIR576" s="413"/>
      <c r="EIS576" s="413"/>
      <c r="EIT576" s="414"/>
      <c r="EIU576" s="414"/>
      <c r="EIV576" s="413"/>
      <c r="EIW576" s="413"/>
      <c r="EIX576" s="413"/>
      <c r="EIY576" s="413"/>
      <c r="EIZ576" s="413"/>
      <c r="EJA576" s="407"/>
      <c r="EJB576" s="439"/>
      <c r="EJC576" s="413"/>
      <c r="EJD576" s="413"/>
      <c r="EJE576" s="413"/>
      <c r="EJF576" s="413"/>
      <c r="EJG576" s="413"/>
      <c r="EJH576" s="413"/>
      <c r="EJI576" s="413"/>
      <c r="EJJ576" s="412"/>
      <c r="EJK576" s="412"/>
      <c r="EJL576" s="412"/>
      <c r="EJM576" s="412"/>
      <c r="EJN576" s="412"/>
      <c r="EJO576" s="412"/>
      <c r="EJP576" s="412"/>
      <c r="EJQ576" s="412"/>
      <c r="EJR576" s="412"/>
      <c r="EJS576" s="412"/>
      <c r="EJT576" s="412"/>
      <c r="EJU576" s="412"/>
      <c r="EJV576" s="412"/>
      <c r="EJW576" s="412"/>
      <c r="EJX576" s="412"/>
      <c r="EJY576" s="412"/>
      <c r="EJZ576" s="412"/>
      <c r="EKA576" s="412"/>
      <c r="EKB576" s="412"/>
      <c r="EKC576" s="412"/>
      <c r="EKD576" s="412"/>
      <c r="EKE576" s="412"/>
      <c r="EKF576" s="412"/>
      <c r="EKG576" s="412"/>
      <c r="EKH576" s="412"/>
      <c r="EKI576" s="412"/>
      <c r="EKJ576" s="412"/>
      <c r="EKK576" s="412"/>
      <c r="EKL576" s="412"/>
      <c r="EKM576" s="412"/>
      <c r="EKN576" s="412"/>
      <c r="EKO576" s="412"/>
      <c r="EKP576" s="412"/>
      <c r="EKQ576" s="412"/>
      <c r="EKR576" s="412"/>
      <c r="EKS576" s="412"/>
      <c r="EKT576" s="412"/>
      <c r="EKU576" s="412"/>
      <c r="EKV576" s="412"/>
      <c r="EKW576" s="412"/>
      <c r="EKX576" s="412"/>
      <c r="EKY576" s="412"/>
      <c r="EKZ576" s="412"/>
      <c r="ELA576" s="412"/>
      <c r="ELB576" s="413"/>
      <c r="ELC576" s="413"/>
      <c r="ELD576" s="413"/>
      <c r="ELE576" s="413"/>
      <c r="ELF576" s="413"/>
      <c r="ELG576" s="413"/>
      <c r="ELH576" s="413"/>
      <c r="ELI576" s="413"/>
      <c r="ELJ576" s="413"/>
      <c r="ELK576" s="413"/>
      <c r="ELL576" s="413"/>
      <c r="ELM576" s="413"/>
      <c r="ELN576" s="413"/>
      <c r="ELO576" s="413"/>
      <c r="ELP576" s="413"/>
      <c r="ELQ576" s="413"/>
      <c r="ELR576" s="413"/>
      <c r="ELS576" s="413"/>
      <c r="ELT576" s="413"/>
      <c r="ELU576" s="413"/>
      <c r="ELV576" s="413"/>
      <c r="ELW576" s="413"/>
      <c r="ELX576" s="413"/>
      <c r="ELY576" s="413"/>
      <c r="ELZ576" s="414"/>
      <c r="EMA576" s="414"/>
      <c r="EMB576" s="414"/>
      <c r="EMC576" s="414"/>
      <c r="EMD576" s="414"/>
      <c r="EME576" s="413"/>
      <c r="EMF576" s="413"/>
      <c r="EMG576" s="414"/>
      <c r="EMH576" s="414"/>
      <c r="EMI576" s="413"/>
      <c r="EMJ576" s="413"/>
      <c r="EMK576" s="414"/>
      <c r="EML576" s="414"/>
      <c r="EMM576" s="413"/>
      <c r="EMN576" s="413"/>
      <c r="EMO576" s="413"/>
      <c r="EMP576" s="413"/>
      <c r="EMQ576" s="413"/>
      <c r="EMR576" s="413"/>
      <c r="EMS576" s="413"/>
      <c r="EMT576" s="414"/>
      <c r="EMU576" s="414"/>
      <c r="EMV576" s="413"/>
      <c r="EMW576" s="413"/>
      <c r="EMX576" s="414"/>
      <c r="EMY576" s="414"/>
      <c r="EMZ576" s="413"/>
      <c r="ENA576" s="413"/>
      <c r="ENB576" s="413"/>
      <c r="ENC576" s="413"/>
      <c r="END576" s="413"/>
      <c r="ENE576" s="407"/>
      <c r="ENF576" s="439"/>
      <c r="ENG576" s="413"/>
      <c r="ENH576" s="413"/>
      <c r="ENI576" s="413"/>
      <c r="ENJ576" s="413"/>
      <c r="ENK576" s="413"/>
      <c r="ENL576" s="413"/>
      <c r="ENM576" s="413"/>
      <c r="ENN576" s="412"/>
      <c r="ENO576" s="412"/>
      <c r="ENP576" s="412"/>
      <c r="ENQ576" s="412"/>
      <c r="ENR576" s="412"/>
      <c r="ENS576" s="412"/>
      <c r="ENT576" s="412"/>
      <c r="ENU576" s="412"/>
      <c r="ENV576" s="412"/>
      <c r="ENW576" s="412"/>
      <c r="ENX576" s="412"/>
      <c r="ENY576" s="412"/>
      <c r="ENZ576" s="412"/>
      <c r="EOA576" s="412"/>
      <c r="EOB576" s="412"/>
      <c r="EOC576" s="412"/>
      <c r="EOD576" s="412"/>
      <c r="EOE576" s="412"/>
      <c r="EOF576" s="412"/>
      <c r="EOG576" s="412"/>
      <c r="EOH576" s="412"/>
      <c r="EOI576" s="412"/>
      <c r="EOJ576" s="412"/>
      <c r="EOK576" s="412"/>
      <c r="EOL576" s="412"/>
      <c r="EOM576" s="412"/>
      <c r="EON576" s="412"/>
      <c r="EOO576" s="412"/>
      <c r="EOP576" s="412"/>
      <c r="EOQ576" s="412"/>
      <c r="EOR576" s="412"/>
      <c r="EOS576" s="412"/>
      <c r="EOT576" s="412"/>
      <c r="EOU576" s="412"/>
      <c r="EOV576" s="412"/>
      <c r="EOW576" s="412"/>
      <c r="EOX576" s="412"/>
      <c r="EOY576" s="412"/>
      <c r="EOZ576" s="412"/>
      <c r="EPA576" s="412"/>
      <c r="EPB576" s="412"/>
      <c r="EPC576" s="412"/>
      <c r="EPD576" s="412"/>
      <c r="EPE576" s="412"/>
      <c r="EPF576" s="413"/>
      <c r="EPG576" s="413"/>
      <c r="EPH576" s="413"/>
      <c r="EPI576" s="413"/>
      <c r="EPJ576" s="413"/>
      <c r="EPK576" s="413"/>
      <c r="EPL576" s="413"/>
      <c r="EPM576" s="413"/>
      <c r="EPN576" s="413"/>
      <c r="EPO576" s="413"/>
      <c r="EPP576" s="413"/>
      <c r="EPQ576" s="413"/>
      <c r="EPR576" s="413"/>
      <c r="EPS576" s="413"/>
      <c r="EPT576" s="413"/>
      <c r="EPU576" s="413"/>
      <c r="EPV576" s="413"/>
      <c r="EPW576" s="413"/>
      <c r="EPX576" s="413"/>
      <c r="EPY576" s="413"/>
      <c r="EPZ576" s="413"/>
      <c r="EQA576" s="413"/>
      <c r="EQB576" s="413"/>
      <c r="EQC576" s="413"/>
      <c r="EQD576" s="414"/>
      <c r="EQE576" s="414"/>
      <c r="EQF576" s="414"/>
      <c r="EQG576" s="414"/>
      <c r="EQH576" s="414"/>
      <c r="EQI576" s="413"/>
      <c r="EQJ576" s="413"/>
      <c r="EQK576" s="414"/>
      <c r="EQL576" s="414"/>
      <c r="EQM576" s="413"/>
      <c r="EQN576" s="413"/>
      <c r="EQO576" s="414"/>
      <c r="EQP576" s="414"/>
      <c r="EQQ576" s="413"/>
      <c r="EQR576" s="413"/>
      <c r="EQS576" s="413"/>
      <c r="EQT576" s="413"/>
      <c r="EQU576" s="413"/>
      <c r="EQV576" s="413"/>
      <c r="EQW576" s="413"/>
      <c r="EQX576" s="414"/>
      <c r="EQY576" s="414"/>
      <c r="EQZ576" s="413"/>
      <c r="ERA576" s="413"/>
      <c r="ERB576" s="414"/>
      <c r="ERC576" s="414"/>
      <c r="ERD576" s="413"/>
      <c r="ERE576" s="413"/>
      <c r="ERF576" s="413"/>
      <c r="ERG576" s="413"/>
      <c r="ERH576" s="413"/>
      <c r="ERI576" s="407"/>
      <c r="ERJ576" s="439"/>
      <c r="ERK576" s="413"/>
      <c r="ERL576" s="413"/>
      <c r="ERM576" s="413"/>
      <c r="ERN576" s="413"/>
      <c r="ERO576" s="413"/>
      <c r="ERP576" s="413"/>
      <c r="ERQ576" s="413"/>
      <c r="ERR576" s="412"/>
      <c r="ERS576" s="412"/>
      <c r="ERT576" s="412"/>
      <c r="ERU576" s="412"/>
      <c r="ERV576" s="412"/>
      <c r="ERW576" s="412"/>
      <c r="ERX576" s="412"/>
      <c r="ERY576" s="412"/>
      <c r="ERZ576" s="412"/>
      <c r="ESA576" s="412"/>
      <c r="ESB576" s="412"/>
      <c r="ESC576" s="412"/>
      <c r="ESD576" s="412"/>
      <c r="ESE576" s="412"/>
      <c r="ESF576" s="412"/>
      <c r="ESG576" s="412"/>
      <c r="ESH576" s="412"/>
      <c r="ESI576" s="412"/>
      <c r="ESJ576" s="412"/>
      <c r="ESK576" s="412"/>
      <c r="ESL576" s="412"/>
      <c r="ESM576" s="412"/>
      <c r="ESN576" s="412"/>
      <c r="ESO576" s="412"/>
      <c r="ESP576" s="412"/>
      <c r="ESQ576" s="412"/>
      <c r="ESR576" s="412"/>
      <c r="ESS576" s="412"/>
      <c r="EST576" s="412"/>
      <c r="ESU576" s="412"/>
      <c r="ESV576" s="412"/>
      <c r="ESW576" s="412"/>
      <c r="ESX576" s="412"/>
      <c r="ESY576" s="412"/>
      <c r="ESZ576" s="412"/>
      <c r="ETA576" s="412"/>
      <c r="ETB576" s="412"/>
      <c r="ETC576" s="412"/>
      <c r="ETD576" s="412"/>
      <c r="ETE576" s="412"/>
      <c r="ETF576" s="412"/>
      <c r="ETG576" s="412"/>
      <c r="ETH576" s="412"/>
      <c r="ETI576" s="412"/>
      <c r="ETJ576" s="413"/>
      <c r="ETK576" s="413"/>
      <c r="ETL576" s="413"/>
      <c r="ETM576" s="413"/>
      <c r="ETN576" s="413"/>
      <c r="ETO576" s="413"/>
      <c r="ETP576" s="413"/>
      <c r="ETQ576" s="413"/>
      <c r="ETR576" s="413"/>
      <c r="ETS576" s="413"/>
      <c r="ETT576" s="413"/>
      <c r="ETU576" s="413"/>
      <c r="ETV576" s="413"/>
      <c r="ETW576" s="413"/>
      <c r="ETX576" s="413"/>
      <c r="ETY576" s="413"/>
      <c r="ETZ576" s="413"/>
      <c r="EUA576" s="413"/>
      <c r="EUB576" s="413"/>
      <c r="EUC576" s="413"/>
      <c r="EUD576" s="413"/>
      <c r="EUE576" s="413"/>
      <c r="EUF576" s="413"/>
      <c r="EUG576" s="413"/>
      <c r="EUH576" s="414"/>
      <c r="EUI576" s="414"/>
      <c r="EUJ576" s="414"/>
      <c r="EUK576" s="414"/>
      <c r="EUL576" s="414"/>
      <c r="EUM576" s="413"/>
      <c r="EUN576" s="413"/>
      <c r="EUO576" s="414"/>
      <c r="EUP576" s="414"/>
      <c r="EUQ576" s="413"/>
      <c r="EUR576" s="413"/>
      <c r="EUS576" s="414"/>
      <c r="EUT576" s="414"/>
      <c r="EUU576" s="413"/>
      <c r="EUV576" s="413"/>
      <c r="EUW576" s="413"/>
      <c r="EUX576" s="413"/>
      <c r="EUY576" s="413"/>
      <c r="EUZ576" s="413"/>
      <c r="EVA576" s="413"/>
      <c r="EVB576" s="414"/>
      <c r="EVC576" s="414"/>
      <c r="EVD576" s="413"/>
      <c r="EVE576" s="413"/>
      <c r="EVF576" s="414"/>
      <c r="EVG576" s="414"/>
      <c r="EVH576" s="413"/>
      <c r="EVI576" s="413"/>
      <c r="EVJ576" s="413"/>
      <c r="EVK576" s="413"/>
      <c r="EVL576" s="413"/>
      <c r="EVM576" s="407"/>
      <c r="EVN576" s="439"/>
      <c r="EVO576" s="413"/>
      <c r="EVP576" s="413"/>
      <c r="EVQ576" s="413"/>
      <c r="EVR576" s="413"/>
      <c r="EVS576" s="413"/>
      <c r="EVT576" s="413"/>
      <c r="EVU576" s="413"/>
      <c r="EVV576" s="412"/>
      <c r="EVW576" s="412"/>
      <c r="EVX576" s="412"/>
      <c r="EVY576" s="412"/>
      <c r="EVZ576" s="412"/>
      <c r="EWA576" s="412"/>
      <c r="EWB576" s="412"/>
      <c r="EWC576" s="412"/>
      <c r="EWD576" s="412"/>
      <c r="EWE576" s="412"/>
      <c r="EWF576" s="412"/>
      <c r="EWG576" s="412"/>
      <c r="EWH576" s="412"/>
      <c r="EWI576" s="412"/>
      <c r="EWJ576" s="412"/>
      <c r="EWK576" s="412"/>
      <c r="EWL576" s="412"/>
      <c r="EWM576" s="412"/>
      <c r="EWN576" s="412"/>
      <c r="EWO576" s="412"/>
      <c r="EWP576" s="412"/>
      <c r="EWQ576" s="412"/>
      <c r="EWR576" s="412"/>
      <c r="EWS576" s="412"/>
      <c r="EWT576" s="412"/>
      <c r="EWU576" s="412"/>
      <c r="EWV576" s="412"/>
      <c r="EWW576" s="412"/>
      <c r="EWX576" s="412"/>
      <c r="EWY576" s="412"/>
      <c r="EWZ576" s="412"/>
      <c r="EXA576" s="412"/>
      <c r="EXB576" s="412"/>
      <c r="EXC576" s="412"/>
      <c r="EXD576" s="412"/>
      <c r="EXE576" s="412"/>
      <c r="EXF576" s="412"/>
      <c r="EXG576" s="412"/>
      <c r="EXH576" s="412"/>
      <c r="EXI576" s="412"/>
      <c r="EXJ576" s="412"/>
      <c r="EXK576" s="412"/>
      <c r="EXL576" s="412"/>
      <c r="EXM576" s="412"/>
      <c r="EXN576" s="413"/>
      <c r="EXO576" s="413"/>
      <c r="EXP576" s="413"/>
      <c r="EXQ576" s="413"/>
      <c r="EXR576" s="413"/>
      <c r="EXS576" s="413"/>
      <c r="EXT576" s="413"/>
      <c r="EXU576" s="413"/>
      <c r="EXV576" s="413"/>
      <c r="EXW576" s="413"/>
      <c r="EXX576" s="413"/>
      <c r="EXY576" s="413"/>
      <c r="EXZ576" s="413"/>
      <c r="EYA576" s="413"/>
      <c r="EYB576" s="413"/>
      <c r="EYC576" s="413"/>
      <c r="EYD576" s="413"/>
      <c r="EYE576" s="413"/>
      <c r="EYF576" s="413"/>
      <c r="EYG576" s="413"/>
      <c r="EYH576" s="413"/>
      <c r="EYI576" s="413"/>
      <c r="EYJ576" s="413"/>
      <c r="EYK576" s="413"/>
      <c r="EYL576" s="414"/>
      <c r="EYM576" s="414"/>
      <c r="EYN576" s="414"/>
      <c r="EYO576" s="414"/>
      <c r="EYP576" s="414"/>
      <c r="EYQ576" s="413"/>
      <c r="EYR576" s="413"/>
      <c r="EYS576" s="414"/>
      <c r="EYT576" s="414"/>
      <c r="EYU576" s="413"/>
      <c r="EYV576" s="413"/>
      <c r="EYW576" s="414"/>
      <c r="EYX576" s="414"/>
      <c r="EYY576" s="413"/>
      <c r="EYZ576" s="413"/>
      <c r="EZA576" s="413"/>
      <c r="EZB576" s="413"/>
      <c r="EZC576" s="413"/>
      <c r="EZD576" s="413"/>
      <c r="EZE576" s="413"/>
      <c r="EZF576" s="414"/>
      <c r="EZG576" s="414"/>
      <c r="EZH576" s="413"/>
      <c r="EZI576" s="413"/>
      <c r="EZJ576" s="414"/>
      <c r="EZK576" s="414"/>
      <c r="EZL576" s="413"/>
      <c r="EZM576" s="413"/>
      <c r="EZN576" s="413"/>
      <c r="EZO576" s="413"/>
      <c r="EZP576" s="413"/>
      <c r="EZQ576" s="407"/>
      <c r="EZR576" s="439"/>
      <c r="EZS576" s="413"/>
      <c r="EZT576" s="413"/>
      <c r="EZU576" s="413"/>
      <c r="EZV576" s="413"/>
      <c r="EZW576" s="413"/>
      <c r="EZX576" s="413"/>
      <c r="EZY576" s="413"/>
      <c r="EZZ576" s="412"/>
      <c r="FAA576" s="412"/>
      <c r="FAB576" s="412"/>
      <c r="FAC576" s="412"/>
      <c r="FAD576" s="412"/>
      <c r="FAE576" s="412"/>
      <c r="FAF576" s="412"/>
      <c r="FAG576" s="412"/>
      <c r="FAH576" s="412"/>
      <c r="FAI576" s="412"/>
      <c r="FAJ576" s="412"/>
      <c r="FAK576" s="412"/>
      <c r="FAL576" s="412"/>
      <c r="FAM576" s="412"/>
      <c r="FAN576" s="412"/>
      <c r="FAO576" s="412"/>
      <c r="FAP576" s="412"/>
      <c r="FAQ576" s="412"/>
      <c r="FAR576" s="412"/>
      <c r="FAS576" s="412"/>
      <c r="FAT576" s="412"/>
      <c r="FAU576" s="412"/>
      <c r="FAV576" s="412"/>
      <c r="FAW576" s="412"/>
      <c r="FAX576" s="412"/>
      <c r="FAY576" s="412"/>
      <c r="FAZ576" s="412"/>
      <c r="FBA576" s="412"/>
      <c r="FBB576" s="412"/>
      <c r="FBC576" s="412"/>
      <c r="FBD576" s="412"/>
      <c r="FBE576" s="412"/>
      <c r="FBF576" s="412"/>
      <c r="FBG576" s="412"/>
      <c r="FBH576" s="412"/>
      <c r="FBI576" s="412"/>
      <c r="FBJ576" s="412"/>
      <c r="FBK576" s="412"/>
      <c r="FBL576" s="412"/>
      <c r="FBM576" s="412"/>
      <c r="FBN576" s="412"/>
      <c r="FBO576" s="412"/>
      <c r="FBP576" s="412"/>
      <c r="FBQ576" s="412"/>
      <c r="FBR576" s="413"/>
      <c r="FBS576" s="413"/>
      <c r="FBT576" s="413"/>
      <c r="FBU576" s="413"/>
      <c r="FBV576" s="413"/>
      <c r="FBW576" s="413"/>
      <c r="FBX576" s="413"/>
      <c r="FBY576" s="413"/>
      <c r="FBZ576" s="413"/>
      <c r="FCA576" s="413"/>
      <c r="FCB576" s="413"/>
      <c r="FCC576" s="413"/>
      <c r="FCD576" s="413"/>
      <c r="FCE576" s="413"/>
      <c r="FCF576" s="413"/>
      <c r="FCG576" s="413"/>
      <c r="FCH576" s="413"/>
      <c r="FCI576" s="413"/>
      <c r="FCJ576" s="413"/>
      <c r="FCK576" s="413"/>
      <c r="FCL576" s="413"/>
      <c r="FCM576" s="413"/>
      <c r="FCN576" s="413"/>
      <c r="FCO576" s="413"/>
      <c r="FCP576" s="414"/>
      <c r="FCQ576" s="414"/>
      <c r="FCR576" s="414"/>
      <c r="FCS576" s="414"/>
      <c r="FCT576" s="414"/>
      <c r="FCU576" s="413"/>
      <c r="FCV576" s="413"/>
      <c r="FCW576" s="414"/>
      <c r="FCX576" s="414"/>
      <c r="FCY576" s="413"/>
      <c r="FCZ576" s="413"/>
      <c r="FDA576" s="414"/>
      <c r="FDB576" s="414"/>
      <c r="FDC576" s="413"/>
      <c r="FDD576" s="413"/>
      <c r="FDE576" s="413"/>
      <c r="FDF576" s="413"/>
      <c r="FDG576" s="413"/>
      <c r="FDH576" s="413"/>
      <c r="FDI576" s="413"/>
      <c r="FDJ576" s="414"/>
      <c r="FDK576" s="414"/>
      <c r="FDL576" s="413"/>
      <c r="FDM576" s="413"/>
      <c r="FDN576" s="414"/>
      <c r="FDO576" s="414"/>
      <c r="FDP576" s="413"/>
      <c r="FDQ576" s="413"/>
      <c r="FDR576" s="413"/>
      <c r="FDS576" s="413"/>
      <c r="FDT576" s="413"/>
      <c r="FDU576" s="407"/>
      <c r="FDV576" s="439"/>
      <c r="FDW576" s="413"/>
      <c r="FDX576" s="413"/>
      <c r="FDY576" s="413"/>
      <c r="FDZ576" s="413"/>
      <c r="FEA576" s="413"/>
      <c r="FEB576" s="413"/>
      <c r="FEC576" s="413"/>
      <c r="FED576" s="412"/>
      <c r="FEE576" s="412"/>
      <c r="FEF576" s="412"/>
      <c r="FEG576" s="412"/>
      <c r="FEH576" s="412"/>
      <c r="FEI576" s="412"/>
      <c r="FEJ576" s="412"/>
      <c r="FEK576" s="412"/>
      <c r="FEL576" s="412"/>
      <c r="FEM576" s="412"/>
      <c r="FEN576" s="412"/>
      <c r="FEO576" s="412"/>
      <c r="FEP576" s="412"/>
      <c r="FEQ576" s="412"/>
      <c r="FER576" s="412"/>
      <c r="FES576" s="412"/>
      <c r="FET576" s="412"/>
      <c r="FEU576" s="412"/>
      <c r="FEV576" s="412"/>
      <c r="FEW576" s="412"/>
      <c r="FEX576" s="412"/>
      <c r="FEY576" s="412"/>
      <c r="FEZ576" s="412"/>
      <c r="FFA576" s="412"/>
      <c r="FFB576" s="412"/>
      <c r="FFC576" s="412"/>
      <c r="FFD576" s="412"/>
      <c r="FFE576" s="412"/>
      <c r="FFF576" s="412"/>
      <c r="FFG576" s="412"/>
      <c r="FFH576" s="412"/>
      <c r="FFI576" s="412"/>
      <c r="FFJ576" s="412"/>
      <c r="FFK576" s="412"/>
      <c r="FFL576" s="412"/>
      <c r="FFM576" s="412"/>
      <c r="FFN576" s="412"/>
      <c r="FFO576" s="412"/>
      <c r="FFP576" s="412"/>
      <c r="FFQ576" s="412"/>
      <c r="FFR576" s="412"/>
      <c r="FFS576" s="412"/>
      <c r="FFT576" s="412"/>
      <c r="FFU576" s="412"/>
      <c r="FFV576" s="413"/>
      <c r="FFW576" s="413"/>
      <c r="FFX576" s="413"/>
      <c r="FFY576" s="413"/>
      <c r="FFZ576" s="413"/>
      <c r="FGA576" s="413"/>
      <c r="FGB576" s="413"/>
      <c r="FGC576" s="413"/>
      <c r="FGD576" s="413"/>
      <c r="FGE576" s="413"/>
      <c r="FGF576" s="413"/>
      <c r="FGG576" s="413"/>
      <c r="FGH576" s="413"/>
      <c r="FGI576" s="413"/>
      <c r="FGJ576" s="413"/>
      <c r="FGK576" s="413"/>
      <c r="FGL576" s="413"/>
      <c r="FGM576" s="413"/>
      <c r="FGN576" s="413"/>
      <c r="FGO576" s="413"/>
      <c r="FGP576" s="413"/>
      <c r="FGQ576" s="413"/>
      <c r="FGR576" s="413"/>
      <c r="FGS576" s="413"/>
      <c r="FGT576" s="414"/>
      <c r="FGU576" s="414"/>
      <c r="FGV576" s="414"/>
      <c r="FGW576" s="414"/>
      <c r="FGX576" s="414"/>
      <c r="FGY576" s="413"/>
      <c r="FGZ576" s="413"/>
      <c r="FHA576" s="414"/>
      <c r="FHB576" s="414"/>
      <c r="FHC576" s="413"/>
      <c r="FHD576" s="413"/>
      <c r="FHE576" s="414"/>
      <c r="FHF576" s="414"/>
      <c r="FHG576" s="413"/>
      <c r="FHH576" s="413"/>
      <c r="FHI576" s="413"/>
      <c r="FHJ576" s="413"/>
      <c r="FHK576" s="413"/>
      <c r="FHL576" s="413"/>
      <c r="FHM576" s="413"/>
      <c r="FHN576" s="414"/>
      <c r="FHO576" s="414"/>
      <c r="FHP576" s="413"/>
      <c r="FHQ576" s="413"/>
      <c r="FHR576" s="414"/>
      <c r="FHS576" s="414"/>
      <c r="FHT576" s="413"/>
      <c r="FHU576" s="413"/>
      <c r="FHV576" s="413"/>
      <c r="FHW576" s="413"/>
      <c r="FHX576" s="413"/>
      <c r="FHY576" s="407"/>
      <c r="FHZ576" s="439"/>
      <c r="FIA576" s="413"/>
      <c r="FIB576" s="413"/>
      <c r="FIC576" s="413"/>
      <c r="FID576" s="413"/>
      <c r="FIE576" s="413"/>
      <c r="FIF576" s="413"/>
      <c r="FIG576" s="413"/>
      <c r="FIH576" s="412"/>
      <c r="FII576" s="412"/>
      <c r="FIJ576" s="412"/>
      <c r="FIK576" s="412"/>
      <c r="FIL576" s="412"/>
      <c r="FIM576" s="412"/>
      <c r="FIN576" s="412"/>
      <c r="FIO576" s="412"/>
      <c r="FIP576" s="412"/>
      <c r="FIQ576" s="412"/>
      <c r="FIR576" s="412"/>
      <c r="FIS576" s="412"/>
      <c r="FIT576" s="412"/>
      <c r="FIU576" s="412"/>
      <c r="FIV576" s="412"/>
      <c r="FIW576" s="412"/>
      <c r="FIX576" s="412"/>
      <c r="FIY576" s="412"/>
      <c r="FIZ576" s="412"/>
      <c r="FJA576" s="412"/>
      <c r="FJB576" s="412"/>
      <c r="FJC576" s="412"/>
      <c r="FJD576" s="412"/>
      <c r="FJE576" s="412"/>
      <c r="FJF576" s="412"/>
      <c r="FJG576" s="412"/>
      <c r="FJH576" s="412"/>
      <c r="FJI576" s="412"/>
      <c r="FJJ576" s="412"/>
      <c r="FJK576" s="412"/>
      <c r="FJL576" s="412"/>
      <c r="FJM576" s="412"/>
      <c r="FJN576" s="412"/>
      <c r="FJO576" s="412"/>
      <c r="FJP576" s="412"/>
      <c r="FJQ576" s="412"/>
      <c r="FJR576" s="412"/>
      <c r="FJS576" s="412"/>
      <c r="FJT576" s="412"/>
      <c r="FJU576" s="412"/>
      <c r="FJV576" s="412"/>
      <c r="FJW576" s="412"/>
      <c r="FJX576" s="412"/>
      <c r="FJY576" s="412"/>
      <c r="FJZ576" s="413"/>
      <c r="FKA576" s="413"/>
      <c r="FKB576" s="413"/>
      <c r="FKC576" s="413"/>
      <c r="FKD576" s="413"/>
      <c r="FKE576" s="413"/>
      <c r="FKF576" s="413"/>
      <c r="FKG576" s="413"/>
      <c r="FKH576" s="413"/>
      <c r="FKI576" s="413"/>
      <c r="FKJ576" s="413"/>
      <c r="FKK576" s="413"/>
      <c r="FKL576" s="413"/>
      <c r="FKM576" s="413"/>
      <c r="FKN576" s="413"/>
      <c r="FKO576" s="413"/>
      <c r="FKP576" s="413"/>
      <c r="FKQ576" s="413"/>
      <c r="FKR576" s="413"/>
      <c r="FKS576" s="413"/>
      <c r="FKT576" s="413"/>
      <c r="FKU576" s="413"/>
      <c r="FKV576" s="413"/>
      <c r="FKW576" s="413"/>
      <c r="FKX576" s="414"/>
      <c r="FKY576" s="414"/>
      <c r="FKZ576" s="414"/>
      <c r="FLA576" s="414"/>
      <c r="FLB576" s="414"/>
      <c r="FLC576" s="413"/>
      <c r="FLD576" s="413"/>
      <c r="FLE576" s="414"/>
      <c r="FLF576" s="414"/>
      <c r="FLG576" s="413"/>
      <c r="FLH576" s="413"/>
      <c r="FLI576" s="414"/>
      <c r="FLJ576" s="414"/>
      <c r="FLK576" s="413"/>
      <c r="FLL576" s="413"/>
      <c r="FLM576" s="413"/>
      <c r="FLN576" s="413"/>
      <c r="FLO576" s="413"/>
      <c r="FLP576" s="413"/>
      <c r="FLQ576" s="413"/>
      <c r="FLR576" s="414"/>
      <c r="FLS576" s="414"/>
      <c r="FLT576" s="413"/>
      <c r="FLU576" s="413"/>
      <c r="FLV576" s="414"/>
      <c r="FLW576" s="414"/>
      <c r="FLX576" s="413"/>
      <c r="FLY576" s="413"/>
      <c r="FLZ576" s="413"/>
      <c r="FMA576" s="413"/>
      <c r="FMB576" s="413"/>
      <c r="FMC576" s="407"/>
      <c r="FMD576" s="439"/>
      <c r="FME576" s="413"/>
      <c r="FMF576" s="413"/>
      <c r="FMG576" s="413"/>
      <c r="FMH576" s="413"/>
      <c r="FMI576" s="413"/>
      <c r="FMJ576" s="413"/>
      <c r="FMK576" s="413"/>
      <c r="FML576" s="412"/>
      <c r="FMM576" s="412"/>
      <c r="FMN576" s="412"/>
      <c r="FMO576" s="412"/>
      <c r="FMP576" s="412"/>
      <c r="FMQ576" s="412"/>
      <c r="FMR576" s="412"/>
      <c r="FMS576" s="412"/>
      <c r="FMT576" s="412"/>
      <c r="FMU576" s="412"/>
      <c r="FMV576" s="412"/>
      <c r="FMW576" s="412"/>
      <c r="FMX576" s="412"/>
      <c r="FMY576" s="412"/>
      <c r="FMZ576" s="412"/>
      <c r="FNA576" s="412"/>
      <c r="FNB576" s="412"/>
      <c r="FNC576" s="412"/>
      <c r="FND576" s="412"/>
      <c r="FNE576" s="412"/>
      <c r="FNF576" s="412"/>
      <c r="FNG576" s="412"/>
      <c r="FNH576" s="412"/>
      <c r="FNI576" s="412"/>
      <c r="FNJ576" s="412"/>
      <c r="FNK576" s="412"/>
      <c r="FNL576" s="412"/>
      <c r="FNM576" s="412"/>
      <c r="FNN576" s="412"/>
      <c r="FNO576" s="412"/>
      <c r="FNP576" s="412"/>
      <c r="FNQ576" s="412"/>
      <c r="FNR576" s="412"/>
      <c r="FNS576" s="412"/>
      <c r="FNT576" s="412"/>
      <c r="FNU576" s="412"/>
      <c r="FNV576" s="412"/>
      <c r="FNW576" s="412"/>
      <c r="FNX576" s="412"/>
      <c r="FNY576" s="412"/>
      <c r="FNZ576" s="412"/>
      <c r="FOA576" s="412"/>
      <c r="FOB576" s="412"/>
      <c r="FOC576" s="412"/>
      <c r="FOD576" s="413"/>
      <c r="FOE576" s="413"/>
      <c r="FOF576" s="413"/>
      <c r="FOG576" s="413"/>
      <c r="FOH576" s="413"/>
      <c r="FOI576" s="413"/>
      <c r="FOJ576" s="413"/>
      <c r="FOK576" s="413"/>
      <c r="FOL576" s="413"/>
      <c r="FOM576" s="413"/>
      <c r="FON576" s="413"/>
      <c r="FOO576" s="413"/>
      <c r="FOP576" s="413"/>
      <c r="FOQ576" s="413"/>
      <c r="FOR576" s="413"/>
      <c r="FOS576" s="413"/>
      <c r="FOT576" s="413"/>
      <c r="FOU576" s="413"/>
      <c r="FOV576" s="413"/>
      <c r="FOW576" s="413"/>
      <c r="FOX576" s="413"/>
      <c r="FOY576" s="413"/>
      <c r="FOZ576" s="413"/>
      <c r="FPA576" s="413"/>
      <c r="FPB576" s="414"/>
      <c r="FPC576" s="414"/>
      <c r="FPD576" s="414"/>
      <c r="FPE576" s="414"/>
      <c r="FPF576" s="414"/>
      <c r="FPG576" s="413"/>
      <c r="FPH576" s="413"/>
      <c r="FPI576" s="414"/>
      <c r="FPJ576" s="414"/>
      <c r="FPK576" s="413"/>
      <c r="FPL576" s="413"/>
      <c r="FPM576" s="414"/>
      <c r="FPN576" s="414"/>
      <c r="FPO576" s="413"/>
      <c r="FPP576" s="413"/>
      <c r="FPQ576" s="413"/>
      <c r="FPR576" s="413"/>
      <c r="FPS576" s="413"/>
      <c r="FPT576" s="413"/>
      <c r="FPU576" s="413"/>
      <c r="FPV576" s="414"/>
      <c r="FPW576" s="414"/>
      <c r="FPX576" s="413"/>
      <c r="FPY576" s="413"/>
      <c r="FPZ576" s="414"/>
      <c r="FQA576" s="414"/>
      <c r="FQB576" s="413"/>
      <c r="FQC576" s="413"/>
      <c r="FQD576" s="413"/>
      <c r="FQE576" s="413"/>
      <c r="FQF576" s="413"/>
      <c r="FQG576" s="407"/>
      <c r="FQH576" s="439"/>
      <c r="FQI576" s="413"/>
      <c r="FQJ576" s="413"/>
      <c r="FQK576" s="413"/>
      <c r="FQL576" s="413"/>
      <c r="FQM576" s="413"/>
      <c r="FQN576" s="413"/>
      <c r="FQO576" s="413"/>
      <c r="FQP576" s="412"/>
      <c r="FQQ576" s="412"/>
      <c r="FQR576" s="412"/>
      <c r="FQS576" s="412"/>
      <c r="FQT576" s="412"/>
      <c r="FQU576" s="412"/>
      <c r="FQV576" s="412"/>
      <c r="FQW576" s="412"/>
      <c r="FQX576" s="412"/>
      <c r="FQY576" s="412"/>
      <c r="FQZ576" s="412"/>
      <c r="FRA576" s="412"/>
      <c r="FRB576" s="412"/>
      <c r="FRC576" s="412"/>
      <c r="FRD576" s="412"/>
      <c r="FRE576" s="412"/>
      <c r="FRF576" s="412"/>
      <c r="FRG576" s="412"/>
      <c r="FRH576" s="412"/>
      <c r="FRI576" s="412"/>
      <c r="FRJ576" s="412"/>
      <c r="FRK576" s="412"/>
      <c r="FRL576" s="412"/>
      <c r="FRM576" s="412"/>
      <c r="FRN576" s="412"/>
      <c r="FRO576" s="412"/>
      <c r="FRP576" s="412"/>
      <c r="FRQ576" s="412"/>
      <c r="FRR576" s="412"/>
      <c r="FRS576" s="412"/>
      <c r="FRT576" s="412"/>
      <c r="FRU576" s="412"/>
      <c r="FRV576" s="412"/>
      <c r="FRW576" s="412"/>
      <c r="FRX576" s="412"/>
      <c r="FRY576" s="412"/>
      <c r="FRZ576" s="412"/>
      <c r="FSA576" s="412"/>
      <c r="FSB576" s="412"/>
      <c r="FSC576" s="412"/>
      <c r="FSD576" s="412"/>
      <c r="FSE576" s="412"/>
      <c r="FSF576" s="412"/>
      <c r="FSG576" s="412"/>
      <c r="FSH576" s="413"/>
      <c r="FSI576" s="413"/>
      <c r="FSJ576" s="413"/>
      <c r="FSK576" s="413"/>
      <c r="FSL576" s="413"/>
      <c r="FSM576" s="413"/>
      <c r="FSN576" s="413"/>
      <c r="FSO576" s="413"/>
      <c r="FSP576" s="413"/>
      <c r="FSQ576" s="413"/>
      <c r="FSR576" s="413"/>
      <c r="FSS576" s="413"/>
      <c r="FST576" s="413"/>
      <c r="FSU576" s="413"/>
      <c r="FSV576" s="413"/>
      <c r="FSW576" s="413"/>
      <c r="FSX576" s="413"/>
      <c r="FSY576" s="413"/>
      <c r="FSZ576" s="413"/>
      <c r="FTA576" s="413"/>
      <c r="FTB576" s="413"/>
      <c r="FTC576" s="413"/>
      <c r="FTD576" s="413"/>
      <c r="FTE576" s="413"/>
      <c r="FTF576" s="414"/>
      <c r="FTG576" s="414"/>
      <c r="FTH576" s="414"/>
      <c r="FTI576" s="414"/>
      <c r="FTJ576" s="414"/>
      <c r="FTK576" s="413"/>
      <c r="FTL576" s="413"/>
      <c r="FTM576" s="414"/>
      <c r="FTN576" s="414"/>
      <c r="FTO576" s="413"/>
      <c r="FTP576" s="413"/>
      <c r="FTQ576" s="414"/>
      <c r="FTR576" s="414"/>
      <c r="FTS576" s="413"/>
      <c r="FTT576" s="413"/>
      <c r="FTU576" s="413"/>
      <c r="FTV576" s="413"/>
      <c r="FTW576" s="413"/>
      <c r="FTX576" s="413"/>
      <c r="FTY576" s="413"/>
      <c r="FTZ576" s="414"/>
      <c r="FUA576" s="414"/>
      <c r="FUB576" s="413"/>
      <c r="FUC576" s="413"/>
      <c r="FUD576" s="414"/>
      <c r="FUE576" s="414"/>
      <c r="FUF576" s="413"/>
      <c r="FUG576" s="413"/>
      <c r="FUH576" s="413"/>
      <c r="FUI576" s="413"/>
      <c r="FUJ576" s="413"/>
      <c r="FUK576" s="407"/>
      <c r="FUL576" s="439"/>
      <c r="FUM576" s="413"/>
      <c r="FUN576" s="413"/>
      <c r="FUO576" s="413"/>
      <c r="FUP576" s="413"/>
      <c r="FUQ576" s="413"/>
      <c r="FUR576" s="413"/>
      <c r="FUS576" s="413"/>
      <c r="FUT576" s="412"/>
      <c r="FUU576" s="412"/>
      <c r="FUV576" s="412"/>
      <c r="FUW576" s="412"/>
      <c r="FUX576" s="412"/>
      <c r="FUY576" s="412"/>
      <c r="FUZ576" s="412"/>
      <c r="FVA576" s="412"/>
      <c r="FVB576" s="412"/>
      <c r="FVC576" s="412"/>
      <c r="FVD576" s="412"/>
      <c r="FVE576" s="412"/>
      <c r="FVF576" s="412"/>
      <c r="FVG576" s="412"/>
      <c r="FVH576" s="412"/>
      <c r="FVI576" s="412"/>
      <c r="FVJ576" s="412"/>
      <c r="FVK576" s="412"/>
      <c r="FVL576" s="412"/>
      <c r="FVM576" s="412"/>
      <c r="FVN576" s="412"/>
      <c r="FVO576" s="412"/>
      <c r="FVP576" s="412"/>
      <c r="FVQ576" s="412"/>
      <c r="FVR576" s="412"/>
      <c r="FVS576" s="412"/>
      <c r="FVT576" s="412"/>
      <c r="FVU576" s="412"/>
      <c r="FVV576" s="412"/>
      <c r="FVW576" s="412"/>
      <c r="FVX576" s="412"/>
      <c r="FVY576" s="412"/>
      <c r="FVZ576" s="412"/>
      <c r="FWA576" s="412"/>
      <c r="FWB576" s="412"/>
      <c r="FWC576" s="412"/>
      <c r="FWD576" s="412"/>
      <c r="FWE576" s="412"/>
      <c r="FWF576" s="412"/>
      <c r="FWG576" s="412"/>
      <c r="FWH576" s="412"/>
      <c r="FWI576" s="412"/>
      <c r="FWJ576" s="412"/>
      <c r="FWK576" s="412"/>
      <c r="FWL576" s="413"/>
      <c r="FWM576" s="413"/>
      <c r="FWN576" s="413"/>
      <c r="FWO576" s="413"/>
      <c r="FWP576" s="413"/>
      <c r="FWQ576" s="413"/>
      <c r="FWR576" s="413"/>
      <c r="FWS576" s="413"/>
      <c r="FWT576" s="413"/>
      <c r="FWU576" s="413"/>
      <c r="FWV576" s="413"/>
      <c r="FWW576" s="413"/>
      <c r="FWX576" s="413"/>
      <c r="FWY576" s="413"/>
      <c r="FWZ576" s="413"/>
      <c r="FXA576" s="413"/>
      <c r="FXB576" s="413"/>
      <c r="FXC576" s="413"/>
      <c r="FXD576" s="413"/>
      <c r="FXE576" s="413"/>
      <c r="FXF576" s="413"/>
      <c r="FXG576" s="413"/>
      <c r="FXH576" s="413"/>
      <c r="FXI576" s="413"/>
      <c r="FXJ576" s="414"/>
      <c r="FXK576" s="414"/>
      <c r="FXL576" s="414"/>
      <c r="FXM576" s="414"/>
      <c r="FXN576" s="414"/>
      <c r="FXO576" s="413"/>
      <c r="FXP576" s="413"/>
      <c r="FXQ576" s="414"/>
      <c r="FXR576" s="414"/>
      <c r="FXS576" s="413"/>
      <c r="FXT576" s="413"/>
      <c r="FXU576" s="414"/>
      <c r="FXV576" s="414"/>
      <c r="FXW576" s="413"/>
      <c r="FXX576" s="413"/>
      <c r="FXY576" s="413"/>
      <c r="FXZ576" s="413"/>
      <c r="FYA576" s="413"/>
      <c r="FYB576" s="413"/>
      <c r="FYC576" s="413"/>
      <c r="FYD576" s="414"/>
      <c r="FYE576" s="414"/>
      <c r="FYF576" s="413"/>
      <c r="FYG576" s="413"/>
      <c r="FYH576" s="414"/>
      <c r="FYI576" s="414"/>
      <c r="FYJ576" s="413"/>
      <c r="FYK576" s="413"/>
      <c r="FYL576" s="413"/>
      <c r="FYM576" s="413"/>
      <c r="FYN576" s="413"/>
      <c r="FYO576" s="407"/>
      <c r="FYP576" s="439"/>
      <c r="FYQ576" s="413"/>
      <c r="FYR576" s="413"/>
      <c r="FYS576" s="413"/>
      <c r="FYT576" s="413"/>
      <c r="FYU576" s="413"/>
      <c r="FYV576" s="413"/>
      <c r="FYW576" s="413"/>
      <c r="FYX576" s="412"/>
      <c r="FYY576" s="412"/>
      <c r="FYZ576" s="412"/>
      <c r="FZA576" s="412"/>
      <c r="FZB576" s="412"/>
      <c r="FZC576" s="412"/>
      <c r="FZD576" s="412"/>
      <c r="FZE576" s="412"/>
      <c r="FZF576" s="412"/>
      <c r="FZG576" s="412"/>
      <c r="FZH576" s="412"/>
      <c r="FZI576" s="412"/>
      <c r="FZJ576" s="412"/>
      <c r="FZK576" s="412"/>
      <c r="FZL576" s="412"/>
      <c r="FZM576" s="412"/>
      <c r="FZN576" s="412"/>
      <c r="FZO576" s="412"/>
      <c r="FZP576" s="412"/>
      <c r="FZQ576" s="412"/>
      <c r="FZR576" s="412"/>
      <c r="FZS576" s="412"/>
      <c r="FZT576" s="412"/>
      <c r="FZU576" s="412"/>
      <c r="FZV576" s="412"/>
      <c r="FZW576" s="412"/>
      <c r="FZX576" s="412"/>
      <c r="FZY576" s="412"/>
      <c r="FZZ576" s="412"/>
      <c r="GAA576" s="412"/>
      <c r="GAB576" s="412"/>
      <c r="GAC576" s="412"/>
      <c r="GAD576" s="412"/>
      <c r="GAE576" s="412"/>
      <c r="GAF576" s="412"/>
      <c r="GAG576" s="412"/>
      <c r="GAH576" s="412"/>
      <c r="GAI576" s="412"/>
      <c r="GAJ576" s="412"/>
      <c r="GAK576" s="412"/>
      <c r="GAL576" s="412"/>
      <c r="GAM576" s="412"/>
      <c r="GAN576" s="412"/>
      <c r="GAO576" s="412"/>
      <c r="GAP576" s="413"/>
      <c r="GAQ576" s="413"/>
      <c r="GAR576" s="413"/>
      <c r="GAS576" s="413"/>
      <c r="GAT576" s="413"/>
      <c r="GAU576" s="413"/>
      <c r="GAV576" s="413"/>
      <c r="GAW576" s="413"/>
      <c r="GAX576" s="413"/>
      <c r="GAY576" s="413"/>
      <c r="GAZ576" s="413"/>
      <c r="GBA576" s="413"/>
      <c r="GBB576" s="413"/>
      <c r="GBC576" s="413"/>
      <c r="GBD576" s="413"/>
      <c r="GBE576" s="413"/>
      <c r="GBF576" s="413"/>
      <c r="GBG576" s="413"/>
      <c r="GBH576" s="413"/>
      <c r="GBI576" s="413"/>
      <c r="GBJ576" s="413"/>
      <c r="GBK576" s="413"/>
      <c r="GBL576" s="413"/>
      <c r="GBM576" s="413"/>
      <c r="GBN576" s="414"/>
      <c r="GBO576" s="414"/>
      <c r="GBP576" s="414"/>
      <c r="GBQ576" s="414"/>
      <c r="GBR576" s="414"/>
      <c r="GBS576" s="413"/>
      <c r="GBT576" s="413"/>
      <c r="GBU576" s="414"/>
      <c r="GBV576" s="414"/>
      <c r="GBW576" s="413"/>
      <c r="GBX576" s="413"/>
      <c r="GBY576" s="414"/>
      <c r="GBZ576" s="414"/>
      <c r="GCA576" s="413"/>
      <c r="GCB576" s="413"/>
      <c r="GCC576" s="413"/>
      <c r="GCD576" s="413"/>
      <c r="GCE576" s="413"/>
      <c r="GCF576" s="413"/>
      <c r="GCG576" s="413"/>
      <c r="GCH576" s="414"/>
      <c r="GCI576" s="414"/>
      <c r="GCJ576" s="413"/>
      <c r="GCK576" s="413"/>
      <c r="GCL576" s="414"/>
      <c r="GCM576" s="414"/>
      <c r="GCN576" s="413"/>
      <c r="GCO576" s="413"/>
      <c r="GCP576" s="413"/>
      <c r="GCQ576" s="413"/>
      <c r="GCR576" s="413"/>
      <c r="GCS576" s="407"/>
      <c r="GCT576" s="439"/>
      <c r="GCU576" s="413"/>
      <c r="GCV576" s="413"/>
      <c r="GCW576" s="413"/>
      <c r="GCX576" s="413"/>
      <c r="GCY576" s="413"/>
      <c r="GCZ576" s="413"/>
      <c r="GDA576" s="413"/>
      <c r="GDB576" s="412"/>
      <c r="GDC576" s="412"/>
      <c r="GDD576" s="412"/>
      <c r="GDE576" s="412"/>
      <c r="GDF576" s="412"/>
      <c r="GDG576" s="412"/>
      <c r="GDH576" s="412"/>
      <c r="GDI576" s="412"/>
      <c r="GDJ576" s="412"/>
      <c r="GDK576" s="412"/>
      <c r="GDL576" s="412"/>
      <c r="GDM576" s="412"/>
      <c r="GDN576" s="412"/>
      <c r="GDO576" s="412"/>
      <c r="GDP576" s="412"/>
      <c r="GDQ576" s="412"/>
      <c r="GDR576" s="412"/>
      <c r="GDS576" s="412"/>
      <c r="GDT576" s="412"/>
      <c r="GDU576" s="412"/>
      <c r="GDV576" s="412"/>
      <c r="GDW576" s="412"/>
      <c r="GDX576" s="412"/>
      <c r="GDY576" s="412"/>
      <c r="GDZ576" s="412"/>
      <c r="GEA576" s="412"/>
      <c r="GEB576" s="412"/>
      <c r="GEC576" s="412"/>
      <c r="GED576" s="412"/>
      <c r="GEE576" s="412"/>
      <c r="GEF576" s="412"/>
      <c r="GEG576" s="412"/>
      <c r="GEH576" s="412"/>
      <c r="GEI576" s="412"/>
      <c r="GEJ576" s="412"/>
      <c r="GEK576" s="412"/>
      <c r="GEL576" s="412"/>
      <c r="GEM576" s="412"/>
      <c r="GEN576" s="412"/>
      <c r="GEO576" s="412"/>
      <c r="GEP576" s="412"/>
      <c r="GEQ576" s="412"/>
      <c r="GER576" s="412"/>
      <c r="GES576" s="412"/>
      <c r="GET576" s="413"/>
      <c r="GEU576" s="413"/>
      <c r="GEV576" s="413"/>
      <c r="GEW576" s="413"/>
      <c r="GEX576" s="413"/>
      <c r="GEY576" s="413"/>
      <c r="GEZ576" s="413"/>
      <c r="GFA576" s="413"/>
      <c r="GFB576" s="413"/>
      <c r="GFC576" s="413"/>
      <c r="GFD576" s="413"/>
      <c r="GFE576" s="413"/>
      <c r="GFF576" s="413"/>
      <c r="GFG576" s="413"/>
      <c r="GFH576" s="413"/>
      <c r="GFI576" s="413"/>
      <c r="GFJ576" s="413"/>
      <c r="GFK576" s="413"/>
      <c r="GFL576" s="413"/>
      <c r="GFM576" s="413"/>
      <c r="GFN576" s="413"/>
      <c r="GFO576" s="413"/>
      <c r="GFP576" s="413"/>
      <c r="GFQ576" s="413"/>
      <c r="GFR576" s="414"/>
      <c r="GFS576" s="414"/>
      <c r="GFT576" s="414"/>
      <c r="GFU576" s="414"/>
      <c r="GFV576" s="414"/>
      <c r="GFW576" s="413"/>
      <c r="GFX576" s="413"/>
      <c r="GFY576" s="414"/>
      <c r="GFZ576" s="414"/>
      <c r="GGA576" s="413"/>
      <c r="GGB576" s="413"/>
      <c r="GGC576" s="414"/>
      <c r="GGD576" s="414"/>
      <c r="GGE576" s="413"/>
      <c r="GGF576" s="413"/>
      <c r="GGG576" s="413"/>
      <c r="GGH576" s="413"/>
      <c r="GGI576" s="413"/>
      <c r="GGJ576" s="413"/>
      <c r="GGK576" s="413"/>
      <c r="GGL576" s="414"/>
      <c r="GGM576" s="414"/>
      <c r="GGN576" s="413"/>
      <c r="GGO576" s="413"/>
      <c r="GGP576" s="414"/>
      <c r="GGQ576" s="414"/>
      <c r="GGR576" s="413"/>
      <c r="GGS576" s="413"/>
      <c r="GGT576" s="413"/>
      <c r="GGU576" s="413"/>
      <c r="GGV576" s="413"/>
      <c r="GGW576" s="407"/>
      <c r="GGX576" s="439"/>
      <c r="GGY576" s="413"/>
      <c r="GGZ576" s="413"/>
      <c r="GHA576" s="413"/>
      <c r="GHB576" s="413"/>
      <c r="GHC576" s="413"/>
      <c r="GHD576" s="413"/>
      <c r="GHE576" s="413"/>
      <c r="GHF576" s="412"/>
      <c r="GHG576" s="412"/>
      <c r="GHH576" s="412"/>
      <c r="GHI576" s="412"/>
      <c r="GHJ576" s="412"/>
      <c r="GHK576" s="412"/>
      <c r="GHL576" s="412"/>
      <c r="GHM576" s="412"/>
      <c r="GHN576" s="412"/>
      <c r="GHO576" s="412"/>
      <c r="GHP576" s="412"/>
      <c r="GHQ576" s="412"/>
      <c r="GHR576" s="412"/>
      <c r="GHS576" s="412"/>
      <c r="GHT576" s="412"/>
      <c r="GHU576" s="412"/>
      <c r="GHV576" s="412"/>
      <c r="GHW576" s="412"/>
      <c r="GHX576" s="412"/>
      <c r="GHY576" s="412"/>
      <c r="GHZ576" s="412"/>
      <c r="GIA576" s="412"/>
      <c r="GIB576" s="412"/>
      <c r="GIC576" s="412"/>
      <c r="GID576" s="412"/>
      <c r="GIE576" s="412"/>
      <c r="GIF576" s="412"/>
      <c r="GIG576" s="412"/>
      <c r="GIH576" s="412"/>
      <c r="GII576" s="412"/>
      <c r="GIJ576" s="412"/>
      <c r="GIK576" s="412"/>
      <c r="GIL576" s="412"/>
      <c r="GIM576" s="412"/>
      <c r="GIN576" s="412"/>
      <c r="GIO576" s="412"/>
      <c r="GIP576" s="412"/>
      <c r="GIQ576" s="412"/>
      <c r="GIR576" s="412"/>
      <c r="GIS576" s="412"/>
      <c r="GIT576" s="412"/>
      <c r="GIU576" s="412"/>
      <c r="GIV576" s="412"/>
      <c r="GIW576" s="412"/>
      <c r="GIX576" s="413"/>
      <c r="GIY576" s="413"/>
      <c r="GIZ576" s="413"/>
      <c r="GJA576" s="413"/>
      <c r="GJB576" s="413"/>
      <c r="GJC576" s="413"/>
      <c r="GJD576" s="413"/>
      <c r="GJE576" s="413"/>
      <c r="GJF576" s="413"/>
      <c r="GJG576" s="413"/>
      <c r="GJH576" s="413"/>
      <c r="GJI576" s="413"/>
      <c r="GJJ576" s="413"/>
      <c r="GJK576" s="413"/>
      <c r="GJL576" s="413"/>
      <c r="GJM576" s="413"/>
      <c r="GJN576" s="413"/>
      <c r="GJO576" s="413"/>
      <c r="GJP576" s="413"/>
      <c r="GJQ576" s="413"/>
      <c r="GJR576" s="413"/>
      <c r="GJS576" s="413"/>
      <c r="GJT576" s="413"/>
      <c r="GJU576" s="413"/>
      <c r="GJV576" s="414"/>
      <c r="GJW576" s="414"/>
      <c r="GJX576" s="414"/>
      <c r="GJY576" s="414"/>
      <c r="GJZ576" s="414"/>
      <c r="GKA576" s="413"/>
      <c r="GKB576" s="413"/>
      <c r="GKC576" s="414"/>
      <c r="GKD576" s="414"/>
      <c r="GKE576" s="413"/>
      <c r="GKF576" s="413"/>
      <c r="GKG576" s="414"/>
      <c r="GKH576" s="414"/>
      <c r="GKI576" s="413"/>
      <c r="GKJ576" s="413"/>
      <c r="GKK576" s="413"/>
      <c r="GKL576" s="413"/>
      <c r="GKM576" s="413"/>
      <c r="GKN576" s="413"/>
      <c r="GKO576" s="413"/>
      <c r="GKP576" s="414"/>
      <c r="GKQ576" s="414"/>
      <c r="GKR576" s="413"/>
      <c r="GKS576" s="413"/>
      <c r="GKT576" s="414"/>
      <c r="GKU576" s="414"/>
      <c r="GKV576" s="413"/>
      <c r="GKW576" s="413"/>
      <c r="GKX576" s="413"/>
      <c r="GKY576" s="413"/>
      <c r="GKZ576" s="413"/>
      <c r="GLA576" s="407"/>
      <c r="GLB576" s="439"/>
      <c r="GLC576" s="413"/>
      <c r="GLD576" s="413"/>
      <c r="GLE576" s="413"/>
      <c r="GLF576" s="413"/>
      <c r="GLG576" s="413"/>
      <c r="GLH576" s="413"/>
      <c r="GLI576" s="413"/>
      <c r="GLJ576" s="412"/>
      <c r="GLK576" s="412"/>
      <c r="GLL576" s="412"/>
      <c r="GLM576" s="412"/>
      <c r="GLN576" s="412"/>
      <c r="GLO576" s="412"/>
      <c r="GLP576" s="412"/>
      <c r="GLQ576" s="412"/>
      <c r="GLR576" s="412"/>
      <c r="GLS576" s="412"/>
      <c r="GLT576" s="412"/>
      <c r="GLU576" s="412"/>
      <c r="GLV576" s="412"/>
      <c r="GLW576" s="412"/>
      <c r="GLX576" s="412"/>
      <c r="GLY576" s="412"/>
      <c r="GLZ576" s="412"/>
      <c r="GMA576" s="412"/>
      <c r="GMB576" s="412"/>
      <c r="GMC576" s="412"/>
      <c r="GMD576" s="412"/>
      <c r="GME576" s="412"/>
      <c r="GMF576" s="412"/>
      <c r="GMG576" s="412"/>
      <c r="GMH576" s="412"/>
      <c r="GMI576" s="412"/>
      <c r="GMJ576" s="412"/>
      <c r="GMK576" s="412"/>
      <c r="GML576" s="412"/>
      <c r="GMM576" s="412"/>
      <c r="GMN576" s="412"/>
      <c r="GMO576" s="412"/>
      <c r="GMP576" s="412"/>
      <c r="GMQ576" s="412"/>
      <c r="GMR576" s="412"/>
      <c r="GMS576" s="412"/>
      <c r="GMT576" s="412"/>
      <c r="GMU576" s="412"/>
      <c r="GMV576" s="412"/>
      <c r="GMW576" s="412"/>
      <c r="GMX576" s="412"/>
      <c r="GMY576" s="412"/>
      <c r="GMZ576" s="412"/>
      <c r="GNA576" s="412"/>
      <c r="GNB576" s="413"/>
      <c r="GNC576" s="413"/>
      <c r="GND576" s="413"/>
      <c r="GNE576" s="413"/>
      <c r="GNF576" s="413"/>
      <c r="GNG576" s="413"/>
      <c r="GNH576" s="413"/>
      <c r="GNI576" s="413"/>
      <c r="GNJ576" s="413"/>
      <c r="GNK576" s="413"/>
      <c r="GNL576" s="413"/>
      <c r="GNM576" s="413"/>
      <c r="GNN576" s="413"/>
      <c r="GNO576" s="413"/>
      <c r="GNP576" s="413"/>
      <c r="GNQ576" s="413"/>
      <c r="GNR576" s="413"/>
      <c r="GNS576" s="413"/>
      <c r="GNT576" s="413"/>
      <c r="GNU576" s="413"/>
      <c r="GNV576" s="413"/>
      <c r="GNW576" s="413"/>
      <c r="GNX576" s="413"/>
      <c r="GNY576" s="413"/>
      <c r="GNZ576" s="414"/>
      <c r="GOA576" s="414"/>
      <c r="GOB576" s="414"/>
      <c r="GOC576" s="414"/>
      <c r="GOD576" s="414"/>
      <c r="GOE576" s="413"/>
      <c r="GOF576" s="413"/>
      <c r="GOG576" s="414"/>
      <c r="GOH576" s="414"/>
      <c r="GOI576" s="413"/>
      <c r="GOJ576" s="413"/>
      <c r="GOK576" s="414"/>
      <c r="GOL576" s="414"/>
      <c r="GOM576" s="413"/>
      <c r="GON576" s="413"/>
      <c r="GOO576" s="413"/>
      <c r="GOP576" s="413"/>
      <c r="GOQ576" s="413"/>
      <c r="GOR576" s="413"/>
      <c r="GOS576" s="413"/>
      <c r="GOT576" s="414"/>
      <c r="GOU576" s="414"/>
      <c r="GOV576" s="413"/>
      <c r="GOW576" s="413"/>
      <c r="GOX576" s="414"/>
      <c r="GOY576" s="414"/>
      <c r="GOZ576" s="413"/>
      <c r="GPA576" s="413"/>
      <c r="GPB576" s="413"/>
      <c r="GPC576" s="413"/>
      <c r="GPD576" s="413"/>
      <c r="GPE576" s="407"/>
      <c r="GPF576" s="439"/>
      <c r="GPG576" s="413"/>
      <c r="GPH576" s="413"/>
      <c r="GPI576" s="413"/>
      <c r="GPJ576" s="413"/>
      <c r="GPK576" s="413"/>
      <c r="GPL576" s="413"/>
      <c r="GPM576" s="413"/>
      <c r="GPN576" s="412"/>
      <c r="GPO576" s="412"/>
      <c r="GPP576" s="412"/>
      <c r="GPQ576" s="412"/>
      <c r="GPR576" s="412"/>
      <c r="GPS576" s="412"/>
      <c r="GPT576" s="412"/>
      <c r="GPU576" s="412"/>
      <c r="GPV576" s="412"/>
      <c r="GPW576" s="412"/>
      <c r="GPX576" s="412"/>
      <c r="GPY576" s="412"/>
      <c r="GPZ576" s="412"/>
      <c r="GQA576" s="412"/>
      <c r="GQB576" s="412"/>
      <c r="GQC576" s="412"/>
      <c r="GQD576" s="412"/>
      <c r="GQE576" s="412"/>
      <c r="GQF576" s="412"/>
      <c r="GQG576" s="412"/>
      <c r="GQH576" s="412"/>
      <c r="GQI576" s="412"/>
      <c r="GQJ576" s="412"/>
      <c r="GQK576" s="412"/>
      <c r="GQL576" s="412"/>
      <c r="GQM576" s="412"/>
      <c r="GQN576" s="412"/>
      <c r="GQO576" s="412"/>
      <c r="GQP576" s="412"/>
      <c r="GQQ576" s="412"/>
      <c r="GQR576" s="412"/>
      <c r="GQS576" s="412"/>
      <c r="GQT576" s="412"/>
      <c r="GQU576" s="412"/>
      <c r="GQV576" s="412"/>
      <c r="GQW576" s="412"/>
      <c r="GQX576" s="412"/>
      <c r="GQY576" s="412"/>
      <c r="GQZ576" s="412"/>
      <c r="GRA576" s="412"/>
      <c r="GRB576" s="412"/>
      <c r="GRC576" s="412"/>
      <c r="GRD576" s="412"/>
      <c r="GRE576" s="412"/>
      <c r="GRF576" s="413"/>
      <c r="GRG576" s="413"/>
      <c r="GRH576" s="413"/>
      <c r="GRI576" s="413"/>
      <c r="GRJ576" s="413"/>
      <c r="GRK576" s="413"/>
      <c r="GRL576" s="413"/>
      <c r="GRM576" s="413"/>
      <c r="GRN576" s="413"/>
      <c r="GRO576" s="413"/>
      <c r="GRP576" s="413"/>
      <c r="GRQ576" s="413"/>
      <c r="GRR576" s="413"/>
      <c r="GRS576" s="413"/>
      <c r="GRT576" s="413"/>
      <c r="GRU576" s="413"/>
      <c r="GRV576" s="413"/>
      <c r="GRW576" s="413"/>
      <c r="GRX576" s="413"/>
      <c r="GRY576" s="413"/>
      <c r="GRZ576" s="413"/>
      <c r="GSA576" s="413"/>
      <c r="GSB576" s="413"/>
      <c r="GSC576" s="413"/>
      <c r="GSD576" s="414"/>
      <c r="GSE576" s="414"/>
      <c r="GSF576" s="414"/>
      <c r="GSG576" s="414"/>
      <c r="GSH576" s="414"/>
      <c r="GSI576" s="413"/>
      <c r="GSJ576" s="413"/>
      <c r="GSK576" s="414"/>
      <c r="GSL576" s="414"/>
      <c r="GSM576" s="413"/>
      <c r="GSN576" s="413"/>
      <c r="GSO576" s="414"/>
      <c r="GSP576" s="414"/>
      <c r="GSQ576" s="413"/>
      <c r="GSR576" s="413"/>
      <c r="GSS576" s="413"/>
      <c r="GST576" s="413"/>
      <c r="GSU576" s="413"/>
      <c r="GSV576" s="413"/>
      <c r="GSW576" s="413"/>
      <c r="GSX576" s="414"/>
      <c r="GSY576" s="414"/>
      <c r="GSZ576" s="413"/>
      <c r="GTA576" s="413"/>
      <c r="GTB576" s="414"/>
      <c r="GTC576" s="414"/>
      <c r="GTD576" s="413"/>
      <c r="GTE576" s="413"/>
      <c r="GTF576" s="413"/>
      <c r="GTG576" s="413"/>
      <c r="GTH576" s="413"/>
      <c r="GTI576" s="407"/>
      <c r="GTJ576" s="439"/>
      <c r="GTK576" s="413"/>
      <c r="GTL576" s="413"/>
      <c r="GTM576" s="413"/>
      <c r="GTN576" s="413"/>
      <c r="GTO576" s="413"/>
      <c r="GTP576" s="413"/>
      <c r="GTQ576" s="413"/>
      <c r="GTR576" s="412"/>
      <c r="GTS576" s="412"/>
      <c r="GTT576" s="412"/>
      <c r="GTU576" s="412"/>
      <c r="GTV576" s="412"/>
      <c r="GTW576" s="412"/>
      <c r="GTX576" s="412"/>
      <c r="GTY576" s="412"/>
      <c r="GTZ576" s="412"/>
      <c r="GUA576" s="412"/>
      <c r="GUB576" s="412"/>
      <c r="GUC576" s="412"/>
      <c r="GUD576" s="412"/>
      <c r="GUE576" s="412"/>
      <c r="GUF576" s="412"/>
      <c r="GUG576" s="412"/>
      <c r="GUH576" s="412"/>
      <c r="GUI576" s="412"/>
      <c r="GUJ576" s="412"/>
      <c r="GUK576" s="412"/>
      <c r="GUL576" s="412"/>
      <c r="GUM576" s="412"/>
      <c r="GUN576" s="412"/>
      <c r="GUO576" s="412"/>
      <c r="GUP576" s="412"/>
      <c r="GUQ576" s="412"/>
      <c r="GUR576" s="412"/>
      <c r="GUS576" s="412"/>
      <c r="GUT576" s="412"/>
      <c r="GUU576" s="412"/>
      <c r="GUV576" s="412"/>
      <c r="GUW576" s="412"/>
      <c r="GUX576" s="412"/>
      <c r="GUY576" s="412"/>
      <c r="GUZ576" s="412"/>
      <c r="GVA576" s="412"/>
      <c r="GVB576" s="412"/>
      <c r="GVC576" s="412"/>
      <c r="GVD576" s="412"/>
      <c r="GVE576" s="412"/>
      <c r="GVF576" s="412"/>
      <c r="GVG576" s="412"/>
      <c r="GVH576" s="412"/>
      <c r="GVI576" s="412"/>
      <c r="GVJ576" s="413"/>
      <c r="GVK576" s="413"/>
      <c r="GVL576" s="413"/>
      <c r="GVM576" s="413"/>
      <c r="GVN576" s="413"/>
      <c r="GVO576" s="413"/>
      <c r="GVP576" s="413"/>
      <c r="GVQ576" s="413"/>
      <c r="GVR576" s="413"/>
      <c r="GVS576" s="413"/>
      <c r="GVT576" s="413"/>
      <c r="GVU576" s="413"/>
      <c r="GVV576" s="413"/>
      <c r="GVW576" s="413"/>
      <c r="GVX576" s="413"/>
      <c r="GVY576" s="413"/>
      <c r="GVZ576" s="413"/>
      <c r="GWA576" s="413"/>
      <c r="GWB576" s="413"/>
      <c r="GWC576" s="413"/>
      <c r="GWD576" s="413"/>
      <c r="GWE576" s="413"/>
      <c r="GWF576" s="413"/>
      <c r="GWG576" s="413"/>
      <c r="GWH576" s="414"/>
      <c r="GWI576" s="414"/>
      <c r="GWJ576" s="414"/>
      <c r="GWK576" s="414"/>
      <c r="GWL576" s="414"/>
      <c r="GWM576" s="413"/>
      <c r="GWN576" s="413"/>
      <c r="GWO576" s="414"/>
      <c r="GWP576" s="414"/>
      <c r="GWQ576" s="413"/>
      <c r="GWR576" s="413"/>
      <c r="GWS576" s="414"/>
      <c r="GWT576" s="414"/>
      <c r="GWU576" s="413"/>
      <c r="GWV576" s="413"/>
      <c r="GWW576" s="413"/>
      <c r="GWX576" s="413"/>
      <c r="GWY576" s="413"/>
      <c r="GWZ576" s="413"/>
      <c r="GXA576" s="413"/>
      <c r="GXB576" s="414"/>
      <c r="GXC576" s="414"/>
      <c r="GXD576" s="413"/>
      <c r="GXE576" s="413"/>
      <c r="GXF576" s="414"/>
      <c r="GXG576" s="414"/>
      <c r="GXH576" s="413"/>
      <c r="GXI576" s="413"/>
      <c r="GXJ576" s="413"/>
      <c r="GXK576" s="413"/>
      <c r="GXL576" s="413"/>
      <c r="GXM576" s="407"/>
      <c r="GXN576" s="439"/>
      <c r="GXO576" s="413"/>
      <c r="GXP576" s="413"/>
      <c r="GXQ576" s="413"/>
      <c r="GXR576" s="413"/>
      <c r="GXS576" s="413"/>
      <c r="GXT576" s="413"/>
      <c r="GXU576" s="413"/>
      <c r="GXV576" s="412"/>
      <c r="GXW576" s="412"/>
      <c r="GXX576" s="412"/>
      <c r="GXY576" s="412"/>
      <c r="GXZ576" s="412"/>
      <c r="GYA576" s="412"/>
      <c r="GYB576" s="412"/>
      <c r="GYC576" s="412"/>
      <c r="GYD576" s="412"/>
      <c r="GYE576" s="412"/>
      <c r="GYF576" s="412"/>
      <c r="GYG576" s="412"/>
      <c r="GYH576" s="412"/>
      <c r="GYI576" s="412"/>
      <c r="GYJ576" s="412"/>
      <c r="GYK576" s="412"/>
      <c r="GYL576" s="412"/>
      <c r="GYM576" s="412"/>
      <c r="GYN576" s="412"/>
      <c r="GYO576" s="412"/>
      <c r="GYP576" s="412"/>
      <c r="GYQ576" s="412"/>
      <c r="GYR576" s="412"/>
      <c r="GYS576" s="412"/>
      <c r="GYT576" s="412"/>
      <c r="GYU576" s="412"/>
      <c r="GYV576" s="412"/>
      <c r="GYW576" s="412"/>
      <c r="GYX576" s="412"/>
      <c r="GYY576" s="412"/>
      <c r="GYZ576" s="412"/>
      <c r="GZA576" s="412"/>
      <c r="GZB576" s="412"/>
      <c r="GZC576" s="412"/>
      <c r="GZD576" s="412"/>
      <c r="GZE576" s="412"/>
      <c r="GZF576" s="412"/>
      <c r="GZG576" s="412"/>
      <c r="GZH576" s="412"/>
      <c r="GZI576" s="412"/>
      <c r="GZJ576" s="412"/>
      <c r="GZK576" s="412"/>
      <c r="GZL576" s="412"/>
      <c r="GZM576" s="412"/>
      <c r="GZN576" s="413"/>
      <c r="GZO576" s="413"/>
      <c r="GZP576" s="413"/>
      <c r="GZQ576" s="413"/>
      <c r="GZR576" s="413"/>
      <c r="GZS576" s="413"/>
      <c r="GZT576" s="413"/>
      <c r="GZU576" s="413"/>
      <c r="GZV576" s="413"/>
      <c r="GZW576" s="413"/>
      <c r="GZX576" s="413"/>
      <c r="GZY576" s="413"/>
      <c r="GZZ576" s="413"/>
      <c r="HAA576" s="413"/>
      <c r="HAB576" s="413"/>
      <c r="HAC576" s="413"/>
      <c r="HAD576" s="413"/>
      <c r="HAE576" s="413"/>
      <c r="HAF576" s="413"/>
      <c r="HAG576" s="413"/>
      <c r="HAH576" s="413"/>
      <c r="HAI576" s="413"/>
      <c r="HAJ576" s="413"/>
      <c r="HAK576" s="413"/>
      <c r="HAL576" s="414"/>
      <c r="HAM576" s="414"/>
      <c r="HAN576" s="414"/>
      <c r="HAO576" s="414"/>
      <c r="HAP576" s="414"/>
      <c r="HAQ576" s="413"/>
      <c r="HAR576" s="413"/>
      <c r="HAS576" s="414"/>
      <c r="HAT576" s="414"/>
      <c r="HAU576" s="413"/>
      <c r="HAV576" s="413"/>
      <c r="HAW576" s="414"/>
      <c r="HAX576" s="414"/>
      <c r="HAY576" s="413"/>
      <c r="HAZ576" s="413"/>
      <c r="HBA576" s="413"/>
      <c r="HBB576" s="413"/>
      <c r="HBC576" s="413"/>
      <c r="HBD576" s="413"/>
      <c r="HBE576" s="413"/>
      <c r="HBF576" s="414"/>
      <c r="HBG576" s="414"/>
      <c r="HBH576" s="413"/>
      <c r="HBI576" s="413"/>
      <c r="HBJ576" s="414"/>
      <c r="HBK576" s="414"/>
      <c r="HBL576" s="413"/>
      <c r="HBM576" s="413"/>
      <c r="HBN576" s="413"/>
      <c r="HBO576" s="413"/>
      <c r="HBP576" s="413"/>
      <c r="HBQ576" s="407"/>
      <c r="HBR576" s="439"/>
      <c r="HBS576" s="413"/>
      <c r="HBT576" s="413"/>
      <c r="HBU576" s="413"/>
      <c r="HBV576" s="413"/>
      <c r="HBW576" s="413"/>
      <c r="HBX576" s="413"/>
      <c r="HBY576" s="413"/>
      <c r="HBZ576" s="412"/>
      <c r="HCA576" s="412"/>
      <c r="HCB576" s="412"/>
      <c r="HCC576" s="412"/>
      <c r="HCD576" s="412"/>
      <c r="HCE576" s="412"/>
      <c r="HCF576" s="412"/>
      <c r="HCG576" s="412"/>
      <c r="HCH576" s="412"/>
      <c r="HCI576" s="412"/>
      <c r="HCJ576" s="412"/>
      <c r="HCK576" s="412"/>
      <c r="HCL576" s="412"/>
      <c r="HCM576" s="412"/>
      <c r="HCN576" s="412"/>
      <c r="HCO576" s="412"/>
      <c r="HCP576" s="412"/>
      <c r="HCQ576" s="412"/>
      <c r="HCR576" s="412"/>
      <c r="HCS576" s="412"/>
      <c r="HCT576" s="412"/>
      <c r="HCU576" s="412"/>
      <c r="HCV576" s="412"/>
      <c r="HCW576" s="412"/>
      <c r="HCX576" s="412"/>
      <c r="HCY576" s="412"/>
      <c r="HCZ576" s="412"/>
      <c r="HDA576" s="412"/>
      <c r="HDB576" s="412"/>
      <c r="HDC576" s="412"/>
      <c r="HDD576" s="412"/>
      <c r="HDE576" s="412"/>
      <c r="HDF576" s="412"/>
      <c r="HDG576" s="412"/>
      <c r="HDH576" s="412"/>
      <c r="HDI576" s="412"/>
      <c r="HDJ576" s="412"/>
      <c r="HDK576" s="412"/>
      <c r="HDL576" s="412"/>
      <c r="HDM576" s="412"/>
      <c r="HDN576" s="412"/>
      <c r="HDO576" s="412"/>
      <c r="HDP576" s="412"/>
      <c r="HDQ576" s="412"/>
      <c r="HDR576" s="413"/>
      <c r="HDS576" s="413"/>
      <c r="HDT576" s="413"/>
      <c r="HDU576" s="413"/>
      <c r="HDV576" s="413"/>
      <c r="HDW576" s="413"/>
      <c r="HDX576" s="413"/>
      <c r="HDY576" s="413"/>
      <c r="HDZ576" s="413"/>
      <c r="HEA576" s="413"/>
      <c r="HEB576" s="413"/>
      <c r="HEC576" s="413"/>
      <c r="HED576" s="413"/>
      <c r="HEE576" s="413"/>
      <c r="HEF576" s="413"/>
      <c r="HEG576" s="413"/>
      <c r="HEH576" s="413"/>
      <c r="HEI576" s="413"/>
      <c r="HEJ576" s="413"/>
      <c r="HEK576" s="413"/>
      <c r="HEL576" s="413"/>
      <c r="HEM576" s="413"/>
      <c r="HEN576" s="413"/>
      <c r="HEO576" s="413"/>
      <c r="HEP576" s="414"/>
      <c r="HEQ576" s="414"/>
      <c r="HER576" s="414"/>
      <c r="HES576" s="414"/>
      <c r="HET576" s="414"/>
      <c r="HEU576" s="413"/>
      <c r="HEV576" s="413"/>
      <c r="HEW576" s="414"/>
      <c r="HEX576" s="414"/>
      <c r="HEY576" s="413"/>
      <c r="HEZ576" s="413"/>
      <c r="HFA576" s="414"/>
      <c r="HFB576" s="414"/>
      <c r="HFC576" s="413"/>
      <c r="HFD576" s="413"/>
      <c r="HFE576" s="413"/>
      <c r="HFF576" s="413"/>
      <c r="HFG576" s="413"/>
      <c r="HFH576" s="413"/>
      <c r="HFI576" s="413"/>
      <c r="HFJ576" s="414"/>
      <c r="HFK576" s="414"/>
      <c r="HFL576" s="413"/>
      <c r="HFM576" s="413"/>
      <c r="HFN576" s="414"/>
      <c r="HFO576" s="414"/>
      <c r="HFP576" s="413"/>
      <c r="HFQ576" s="413"/>
      <c r="HFR576" s="413"/>
      <c r="HFS576" s="413"/>
      <c r="HFT576" s="413"/>
      <c r="HFU576" s="407"/>
      <c r="HFV576" s="439"/>
      <c r="HFW576" s="413"/>
      <c r="HFX576" s="413"/>
      <c r="HFY576" s="413"/>
      <c r="HFZ576" s="413"/>
      <c r="HGA576" s="413"/>
      <c r="HGB576" s="413"/>
      <c r="HGC576" s="413"/>
      <c r="HGD576" s="412"/>
      <c r="HGE576" s="412"/>
      <c r="HGF576" s="412"/>
      <c r="HGG576" s="412"/>
      <c r="HGH576" s="412"/>
      <c r="HGI576" s="412"/>
      <c r="HGJ576" s="412"/>
      <c r="HGK576" s="412"/>
      <c r="HGL576" s="412"/>
      <c r="HGM576" s="412"/>
      <c r="HGN576" s="412"/>
      <c r="HGO576" s="412"/>
      <c r="HGP576" s="412"/>
      <c r="HGQ576" s="412"/>
      <c r="HGR576" s="412"/>
      <c r="HGS576" s="412"/>
      <c r="HGT576" s="412"/>
      <c r="HGU576" s="412"/>
      <c r="HGV576" s="412"/>
      <c r="HGW576" s="412"/>
      <c r="HGX576" s="412"/>
      <c r="HGY576" s="412"/>
      <c r="HGZ576" s="412"/>
      <c r="HHA576" s="412"/>
      <c r="HHB576" s="412"/>
      <c r="HHC576" s="412"/>
      <c r="HHD576" s="412"/>
      <c r="HHE576" s="412"/>
      <c r="HHF576" s="412"/>
      <c r="HHG576" s="412"/>
      <c r="HHH576" s="412"/>
      <c r="HHI576" s="412"/>
      <c r="HHJ576" s="412"/>
      <c r="HHK576" s="412"/>
      <c r="HHL576" s="412"/>
      <c r="HHM576" s="412"/>
      <c r="HHN576" s="412"/>
      <c r="HHO576" s="412"/>
      <c r="HHP576" s="412"/>
      <c r="HHQ576" s="412"/>
      <c r="HHR576" s="412"/>
      <c r="HHS576" s="412"/>
      <c r="HHT576" s="412"/>
      <c r="HHU576" s="412"/>
      <c r="HHV576" s="413"/>
      <c r="HHW576" s="413"/>
      <c r="HHX576" s="413"/>
      <c r="HHY576" s="413"/>
      <c r="HHZ576" s="413"/>
      <c r="HIA576" s="413"/>
      <c r="HIB576" s="413"/>
      <c r="HIC576" s="413"/>
      <c r="HID576" s="413"/>
      <c r="HIE576" s="413"/>
      <c r="HIF576" s="413"/>
      <c r="HIG576" s="413"/>
      <c r="HIH576" s="413"/>
      <c r="HII576" s="413"/>
      <c r="HIJ576" s="413"/>
      <c r="HIK576" s="413"/>
      <c r="HIL576" s="413"/>
      <c r="HIM576" s="413"/>
      <c r="HIN576" s="413"/>
      <c r="HIO576" s="413"/>
      <c r="HIP576" s="413"/>
      <c r="HIQ576" s="413"/>
      <c r="HIR576" s="413"/>
      <c r="HIS576" s="413"/>
      <c r="HIT576" s="414"/>
      <c r="HIU576" s="414"/>
      <c r="HIV576" s="414"/>
      <c r="HIW576" s="414"/>
      <c r="HIX576" s="414"/>
      <c r="HIY576" s="413"/>
      <c r="HIZ576" s="413"/>
      <c r="HJA576" s="414"/>
      <c r="HJB576" s="414"/>
      <c r="HJC576" s="413"/>
      <c r="HJD576" s="413"/>
      <c r="HJE576" s="414"/>
      <c r="HJF576" s="414"/>
      <c r="HJG576" s="413"/>
      <c r="HJH576" s="413"/>
      <c r="HJI576" s="413"/>
      <c r="HJJ576" s="413"/>
      <c r="HJK576" s="413"/>
      <c r="HJL576" s="413"/>
      <c r="HJM576" s="413"/>
      <c r="HJN576" s="414"/>
      <c r="HJO576" s="414"/>
      <c r="HJP576" s="413"/>
      <c r="HJQ576" s="413"/>
      <c r="HJR576" s="414"/>
      <c r="HJS576" s="414"/>
      <c r="HJT576" s="413"/>
      <c r="HJU576" s="413"/>
      <c r="HJV576" s="413"/>
      <c r="HJW576" s="413"/>
      <c r="HJX576" s="413"/>
      <c r="HJY576" s="407"/>
      <c r="HJZ576" s="439"/>
      <c r="HKA576" s="413"/>
      <c r="HKB576" s="413"/>
      <c r="HKC576" s="413"/>
      <c r="HKD576" s="413"/>
      <c r="HKE576" s="413"/>
      <c r="HKF576" s="413"/>
      <c r="HKG576" s="413"/>
      <c r="HKH576" s="412"/>
      <c r="HKI576" s="412"/>
      <c r="HKJ576" s="412"/>
      <c r="HKK576" s="412"/>
      <c r="HKL576" s="412"/>
      <c r="HKM576" s="412"/>
      <c r="HKN576" s="412"/>
      <c r="HKO576" s="412"/>
      <c r="HKP576" s="412"/>
      <c r="HKQ576" s="412"/>
      <c r="HKR576" s="412"/>
      <c r="HKS576" s="412"/>
      <c r="HKT576" s="412"/>
      <c r="HKU576" s="412"/>
      <c r="HKV576" s="412"/>
      <c r="HKW576" s="412"/>
      <c r="HKX576" s="412"/>
      <c r="HKY576" s="412"/>
      <c r="HKZ576" s="412"/>
      <c r="HLA576" s="412"/>
      <c r="HLB576" s="412"/>
      <c r="HLC576" s="412"/>
      <c r="HLD576" s="412"/>
      <c r="HLE576" s="412"/>
      <c r="HLF576" s="412"/>
      <c r="HLG576" s="412"/>
      <c r="HLH576" s="412"/>
      <c r="HLI576" s="412"/>
      <c r="HLJ576" s="412"/>
      <c r="HLK576" s="412"/>
      <c r="HLL576" s="412"/>
      <c r="HLM576" s="412"/>
      <c r="HLN576" s="412"/>
      <c r="HLO576" s="412"/>
      <c r="HLP576" s="412"/>
      <c r="HLQ576" s="412"/>
      <c r="HLR576" s="412"/>
      <c r="HLS576" s="412"/>
      <c r="HLT576" s="412"/>
      <c r="HLU576" s="412"/>
      <c r="HLV576" s="412"/>
      <c r="HLW576" s="412"/>
      <c r="HLX576" s="412"/>
      <c r="HLY576" s="412"/>
      <c r="HLZ576" s="413"/>
      <c r="HMA576" s="413"/>
      <c r="HMB576" s="413"/>
      <c r="HMC576" s="413"/>
      <c r="HMD576" s="413"/>
      <c r="HME576" s="413"/>
      <c r="HMF576" s="413"/>
      <c r="HMG576" s="413"/>
      <c r="HMH576" s="413"/>
      <c r="HMI576" s="413"/>
      <c r="HMJ576" s="413"/>
      <c r="HMK576" s="413"/>
      <c r="HML576" s="413"/>
      <c r="HMM576" s="413"/>
      <c r="HMN576" s="413"/>
      <c r="HMO576" s="413"/>
      <c r="HMP576" s="413"/>
      <c r="HMQ576" s="413"/>
      <c r="HMR576" s="413"/>
      <c r="HMS576" s="413"/>
      <c r="HMT576" s="413"/>
      <c r="HMU576" s="413"/>
      <c r="HMV576" s="413"/>
      <c r="HMW576" s="413"/>
      <c r="HMX576" s="414"/>
      <c r="HMY576" s="414"/>
      <c r="HMZ576" s="414"/>
      <c r="HNA576" s="414"/>
      <c r="HNB576" s="414"/>
      <c r="HNC576" s="413"/>
      <c r="HND576" s="413"/>
      <c r="HNE576" s="414"/>
      <c r="HNF576" s="414"/>
      <c r="HNG576" s="413"/>
      <c r="HNH576" s="413"/>
      <c r="HNI576" s="414"/>
      <c r="HNJ576" s="414"/>
      <c r="HNK576" s="413"/>
      <c r="HNL576" s="413"/>
      <c r="HNM576" s="413"/>
      <c r="HNN576" s="413"/>
      <c r="HNO576" s="413"/>
      <c r="HNP576" s="413"/>
      <c r="HNQ576" s="413"/>
      <c r="HNR576" s="414"/>
      <c r="HNS576" s="414"/>
      <c r="HNT576" s="413"/>
      <c r="HNU576" s="413"/>
      <c r="HNV576" s="414"/>
      <c r="HNW576" s="414"/>
      <c r="HNX576" s="413"/>
      <c r="HNY576" s="413"/>
      <c r="HNZ576" s="413"/>
      <c r="HOA576" s="413"/>
      <c r="HOB576" s="413"/>
      <c r="HOC576" s="407"/>
      <c r="HOD576" s="439"/>
      <c r="HOE576" s="413"/>
      <c r="HOF576" s="413"/>
      <c r="HOG576" s="413"/>
      <c r="HOH576" s="413"/>
      <c r="HOI576" s="413"/>
      <c r="HOJ576" s="413"/>
      <c r="HOK576" s="413"/>
      <c r="HOL576" s="412"/>
      <c r="HOM576" s="412"/>
      <c r="HON576" s="412"/>
      <c r="HOO576" s="412"/>
      <c r="HOP576" s="412"/>
      <c r="HOQ576" s="412"/>
      <c r="HOR576" s="412"/>
      <c r="HOS576" s="412"/>
      <c r="HOT576" s="412"/>
      <c r="HOU576" s="412"/>
      <c r="HOV576" s="412"/>
      <c r="HOW576" s="412"/>
      <c r="HOX576" s="412"/>
      <c r="HOY576" s="412"/>
      <c r="HOZ576" s="412"/>
      <c r="HPA576" s="412"/>
      <c r="HPB576" s="412"/>
      <c r="HPC576" s="412"/>
      <c r="HPD576" s="412"/>
      <c r="HPE576" s="412"/>
      <c r="HPF576" s="412"/>
      <c r="HPG576" s="412"/>
      <c r="HPH576" s="412"/>
      <c r="HPI576" s="412"/>
      <c r="HPJ576" s="412"/>
      <c r="HPK576" s="412"/>
      <c r="HPL576" s="412"/>
      <c r="HPM576" s="412"/>
      <c r="HPN576" s="412"/>
      <c r="HPO576" s="412"/>
      <c r="HPP576" s="412"/>
      <c r="HPQ576" s="412"/>
      <c r="HPR576" s="412"/>
      <c r="HPS576" s="412"/>
      <c r="HPT576" s="412"/>
      <c r="HPU576" s="412"/>
      <c r="HPV576" s="412"/>
      <c r="HPW576" s="412"/>
      <c r="HPX576" s="412"/>
      <c r="HPY576" s="412"/>
      <c r="HPZ576" s="412"/>
      <c r="HQA576" s="412"/>
      <c r="HQB576" s="412"/>
      <c r="HQC576" s="412"/>
      <c r="HQD576" s="413"/>
      <c r="HQE576" s="413"/>
      <c r="HQF576" s="413"/>
      <c r="HQG576" s="413"/>
      <c r="HQH576" s="413"/>
      <c r="HQI576" s="413"/>
      <c r="HQJ576" s="413"/>
      <c r="HQK576" s="413"/>
      <c r="HQL576" s="413"/>
      <c r="HQM576" s="413"/>
      <c r="HQN576" s="413"/>
      <c r="HQO576" s="413"/>
      <c r="HQP576" s="413"/>
      <c r="HQQ576" s="413"/>
      <c r="HQR576" s="413"/>
      <c r="HQS576" s="413"/>
      <c r="HQT576" s="413"/>
      <c r="HQU576" s="413"/>
      <c r="HQV576" s="413"/>
      <c r="HQW576" s="413"/>
      <c r="HQX576" s="413"/>
      <c r="HQY576" s="413"/>
      <c r="HQZ576" s="413"/>
      <c r="HRA576" s="413"/>
      <c r="HRB576" s="414"/>
      <c r="HRC576" s="414"/>
      <c r="HRD576" s="414"/>
      <c r="HRE576" s="414"/>
      <c r="HRF576" s="414"/>
      <c r="HRG576" s="413"/>
      <c r="HRH576" s="413"/>
      <c r="HRI576" s="414"/>
      <c r="HRJ576" s="414"/>
      <c r="HRK576" s="413"/>
      <c r="HRL576" s="413"/>
      <c r="HRM576" s="414"/>
      <c r="HRN576" s="414"/>
      <c r="HRO576" s="413"/>
      <c r="HRP576" s="413"/>
      <c r="HRQ576" s="413"/>
      <c r="HRR576" s="413"/>
      <c r="HRS576" s="413"/>
      <c r="HRT576" s="413"/>
      <c r="HRU576" s="413"/>
      <c r="HRV576" s="414"/>
      <c r="HRW576" s="414"/>
      <c r="HRX576" s="413"/>
      <c r="HRY576" s="413"/>
      <c r="HRZ576" s="414"/>
      <c r="HSA576" s="414"/>
      <c r="HSB576" s="413"/>
      <c r="HSC576" s="413"/>
      <c r="HSD576" s="413"/>
      <c r="HSE576" s="413"/>
      <c r="HSF576" s="413"/>
      <c r="HSG576" s="407"/>
      <c r="HSH576" s="439"/>
      <c r="HSI576" s="413"/>
      <c r="HSJ576" s="413"/>
      <c r="HSK576" s="413"/>
      <c r="HSL576" s="413"/>
      <c r="HSM576" s="413"/>
      <c r="HSN576" s="413"/>
      <c r="HSO576" s="413"/>
      <c r="HSP576" s="412"/>
      <c r="HSQ576" s="412"/>
      <c r="HSR576" s="412"/>
      <c r="HSS576" s="412"/>
      <c r="HST576" s="412"/>
      <c r="HSU576" s="412"/>
      <c r="HSV576" s="412"/>
      <c r="HSW576" s="412"/>
      <c r="HSX576" s="412"/>
      <c r="HSY576" s="412"/>
      <c r="HSZ576" s="412"/>
      <c r="HTA576" s="412"/>
      <c r="HTB576" s="412"/>
      <c r="HTC576" s="412"/>
      <c r="HTD576" s="412"/>
      <c r="HTE576" s="412"/>
      <c r="HTF576" s="412"/>
      <c r="HTG576" s="412"/>
      <c r="HTH576" s="412"/>
      <c r="HTI576" s="412"/>
      <c r="HTJ576" s="412"/>
      <c r="HTK576" s="412"/>
      <c r="HTL576" s="412"/>
      <c r="HTM576" s="412"/>
      <c r="HTN576" s="412"/>
      <c r="HTO576" s="412"/>
      <c r="HTP576" s="412"/>
      <c r="HTQ576" s="412"/>
      <c r="HTR576" s="412"/>
      <c r="HTS576" s="412"/>
      <c r="HTT576" s="412"/>
      <c r="HTU576" s="412"/>
      <c r="HTV576" s="412"/>
      <c r="HTW576" s="412"/>
      <c r="HTX576" s="412"/>
      <c r="HTY576" s="412"/>
      <c r="HTZ576" s="412"/>
      <c r="HUA576" s="412"/>
      <c r="HUB576" s="412"/>
      <c r="HUC576" s="412"/>
      <c r="HUD576" s="412"/>
      <c r="HUE576" s="412"/>
      <c r="HUF576" s="412"/>
      <c r="HUG576" s="412"/>
      <c r="HUH576" s="413"/>
      <c r="HUI576" s="413"/>
      <c r="HUJ576" s="413"/>
      <c r="HUK576" s="413"/>
      <c r="HUL576" s="413"/>
      <c r="HUM576" s="413"/>
      <c r="HUN576" s="413"/>
      <c r="HUO576" s="413"/>
      <c r="HUP576" s="413"/>
      <c r="HUQ576" s="413"/>
      <c r="HUR576" s="413"/>
      <c r="HUS576" s="413"/>
      <c r="HUT576" s="413"/>
      <c r="HUU576" s="413"/>
      <c r="HUV576" s="413"/>
      <c r="HUW576" s="413"/>
      <c r="HUX576" s="413"/>
      <c r="HUY576" s="413"/>
      <c r="HUZ576" s="413"/>
      <c r="HVA576" s="413"/>
      <c r="HVB576" s="413"/>
      <c r="HVC576" s="413"/>
      <c r="HVD576" s="413"/>
      <c r="HVE576" s="413"/>
      <c r="HVF576" s="414"/>
      <c r="HVG576" s="414"/>
      <c r="HVH576" s="414"/>
      <c r="HVI576" s="414"/>
      <c r="HVJ576" s="414"/>
      <c r="HVK576" s="413"/>
      <c r="HVL576" s="413"/>
      <c r="HVM576" s="414"/>
      <c r="HVN576" s="414"/>
      <c r="HVO576" s="413"/>
      <c r="HVP576" s="413"/>
      <c r="HVQ576" s="414"/>
      <c r="HVR576" s="414"/>
      <c r="HVS576" s="413"/>
      <c r="HVT576" s="413"/>
      <c r="HVU576" s="413"/>
      <c r="HVV576" s="413"/>
      <c r="HVW576" s="413"/>
      <c r="HVX576" s="413"/>
      <c r="HVY576" s="413"/>
      <c r="HVZ576" s="414"/>
      <c r="HWA576" s="414"/>
      <c r="HWB576" s="413"/>
      <c r="HWC576" s="413"/>
      <c r="HWD576" s="414"/>
      <c r="HWE576" s="414"/>
      <c r="HWF576" s="413"/>
      <c r="HWG576" s="413"/>
      <c r="HWH576" s="413"/>
      <c r="HWI576" s="413"/>
      <c r="HWJ576" s="413"/>
      <c r="HWK576" s="407"/>
      <c r="HWL576" s="439"/>
      <c r="HWM576" s="413"/>
      <c r="HWN576" s="413"/>
      <c r="HWO576" s="413"/>
      <c r="HWP576" s="413"/>
      <c r="HWQ576" s="413"/>
      <c r="HWR576" s="413"/>
      <c r="HWS576" s="413"/>
      <c r="HWT576" s="412"/>
      <c r="HWU576" s="412"/>
      <c r="HWV576" s="412"/>
      <c r="HWW576" s="412"/>
      <c r="HWX576" s="412"/>
      <c r="HWY576" s="412"/>
      <c r="HWZ576" s="412"/>
      <c r="HXA576" s="412"/>
      <c r="HXB576" s="412"/>
      <c r="HXC576" s="412"/>
      <c r="HXD576" s="412"/>
      <c r="HXE576" s="412"/>
      <c r="HXF576" s="412"/>
      <c r="HXG576" s="412"/>
      <c r="HXH576" s="412"/>
      <c r="HXI576" s="412"/>
      <c r="HXJ576" s="412"/>
      <c r="HXK576" s="412"/>
      <c r="HXL576" s="412"/>
      <c r="HXM576" s="412"/>
      <c r="HXN576" s="412"/>
      <c r="HXO576" s="412"/>
      <c r="HXP576" s="412"/>
      <c r="HXQ576" s="412"/>
      <c r="HXR576" s="412"/>
      <c r="HXS576" s="412"/>
      <c r="HXT576" s="412"/>
      <c r="HXU576" s="412"/>
      <c r="HXV576" s="412"/>
      <c r="HXW576" s="412"/>
      <c r="HXX576" s="412"/>
      <c r="HXY576" s="412"/>
      <c r="HXZ576" s="412"/>
      <c r="HYA576" s="412"/>
      <c r="HYB576" s="412"/>
      <c r="HYC576" s="412"/>
      <c r="HYD576" s="412"/>
      <c r="HYE576" s="412"/>
      <c r="HYF576" s="412"/>
      <c r="HYG576" s="412"/>
      <c r="HYH576" s="412"/>
      <c r="HYI576" s="412"/>
      <c r="HYJ576" s="412"/>
      <c r="HYK576" s="412"/>
      <c r="HYL576" s="413"/>
      <c r="HYM576" s="413"/>
      <c r="HYN576" s="413"/>
      <c r="HYO576" s="413"/>
      <c r="HYP576" s="413"/>
      <c r="HYQ576" s="413"/>
      <c r="HYR576" s="413"/>
      <c r="HYS576" s="413"/>
      <c r="HYT576" s="413"/>
      <c r="HYU576" s="413"/>
      <c r="HYV576" s="413"/>
      <c r="HYW576" s="413"/>
      <c r="HYX576" s="413"/>
      <c r="HYY576" s="413"/>
      <c r="HYZ576" s="413"/>
      <c r="HZA576" s="413"/>
      <c r="HZB576" s="413"/>
      <c r="HZC576" s="413"/>
      <c r="HZD576" s="413"/>
      <c r="HZE576" s="413"/>
      <c r="HZF576" s="413"/>
      <c r="HZG576" s="413"/>
      <c r="HZH576" s="413"/>
      <c r="HZI576" s="413"/>
      <c r="HZJ576" s="414"/>
      <c r="HZK576" s="414"/>
      <c r="HZL576" s="414"/>
      <c r="HZM576" s="414"/>
      <c r="HZN576" s="414"/>
      <c r="HZO576" s="413"/>
      <c r="HZP576" s="413"/>
      <c r="HZQ576" s="414"/>
      <c r="HZR576" s="414"/>
      <c r="HZS576" s="413"/>
      <c r="HZT576" s="413"/>
      <c r="HZU576" s="414"/>
      <c r="HZV576" s="414"/>
      <c r="HZW576" s="413"/>
      <c r="HZX576" s="413"/>
      <c r="HZY576" s="413"/>
      <c r="HZZ576" s="413"/>
      <c r="IAA576" s="413"/>
      <c r="IAB576" s="413"/>
      <c r="IAC576" s="413"/>
      <c r="IAD576" s="414"/>
      <c r="IAE576" s="414"/>
      <c r="IAF576" s="413"/>
      <c r="IAG576" s="413"/>
      <c r="IAH576" s="414"/>
      <c r="IAI576" s="414"/>
      <c r="IAJ576" s="413"/>
      <c r="IAK576" s="413"/>
      <c r="IAL576" s="413"/>
      <c r="IAM576" s="413"/>
      <c r="IAN576" s="413"/>
      <c r="IAO576" s="407"/>
      <c r="IAP576" s="439"/>
      <c r="IAQ576" s="413"/>
      <c r="IAR576" s="413"/>
      <c r="IAS576" s="413"/>
      <c r="IAT576" s="413"/>
      <c r="IAU576" s="413"/>
      <c r="IAV576" s="413"/>
      <c r="IAW576" s="413"/>
      <c r="IAX576" s="412"/>
      <c r="IAY576" s="412"/>
      <c r="IAZ576" s="412"/>
      <c r="IBA576" s="412"/>
      <c r="IBB576" s="412"/>
      <c r="IBC576" s="412"/>
      <c r="IBD576" s="412"/>
      <c r="IBE576" s="412"/>
      <c r="IBF576" s="412"/>
      <c r="IBG576" s="412"/>
      <c r="IBH576" s="412"/>
      <c r="IBI576" s="412"/>
      <c r="IBJ576" s="412"/>
      <c r="IBK576" s="412"/>
      <c r="IBL576" s="412"/>
      <c r="IBM576" s="412"/>
      <c r="IBN576" s="412"/>
      <c r="IBO576" s="412"/>
      <c r="IBP576" s="412"/>
      <c r="IBQ576" s="412"/>
      <c r="IBR576" s="412"/>
      <c r="IBS576" s="412"/>
      <c r="IBT576" s="412"/>
      <c r="IBU576" s="412"/>
      <c r="IBV576" s="412"/>
      <c r="IBW576" s="412"/>
      <c r="IBX576" s="412"/>
      <c r="IBY576" s="412"/>
      <c r="IBZ576" s="412"/>
      <c r="ICA576" s="412"/>
      <c r="ICB576" s="412"/>
      <c r="ICC576" s="412"/>
      <c r="ICD576" s="412"/>
      <c r="ICE576" s="412"/>
      <c r="ICF576" s="412"/>
      <c r="ICG576" s="412"/>
      <c r="ICH576" s="412"/>
      <c r="ICI576" s="412"/>
      <c r="ICJ576" s="412"/>
      <c r="ICK576" s="412"/>
      <c r="ICL576" s="412"/>
      <c r="ICM576" s="412"/>
      <c r="ICN576" s="412"/>
      <c r="ICO576" s="412"/>
      <c r="ICP576" s="413"/>
      <c r="ICQ576" s="413"/>
      <c r="ICR576" s="413"/>
      <c r="ICS576" s="413"/>
      <c r="ICT576" s="413"/>
      <c r="ICU576" s="413"/>
      <c r="ICV576" s="413"/>
      <c r="ICW576" s="413"/>
      <c r="ICX576" s="413"/>
      <c r="ICY576" s="413"/>
      <c r="ICZ576" s="413"/>
      <c r="IDA576" s="413"/>
      <c r="IDB576" s="413"/>
      <c r="IDC576" s="413"/>
      <c r="IDD576" s="413"/>
      <c r="IDE576" s="413"/>
      <c r="IDF576" s="413"/>
      <c r="IDG576" s="413"/>
      <c r="IDH576" s="413"/>
      <c r="IDI576" s="413"/>
      <c r="IDJ576" s="413"/>
      <c r="IDK576" s="413"/>
      <c r="IDL576" s="413"/>
      <c r="IDM576" s="413"/>
      <c r="IDN576" s="414"/>
      <c r="IDO576" s="414"/>
      <c r="IDP576" s="414"/>
      <c r="IDQ576" s="414"/>
      <c r="IDR576" s="414"/>
      <c r="IDS576" s="413"/>
      <c r="IDT576" s="413"/>
      <c r="IDU576" s="414"/>
      <c r="IDV576" s="414"/>
      <c r="IDW576" s="413"/>
      <c r="IDX576" s="413"/>
      <c r="IDY576" s="414"/>
      <c r="IDZ576" s="414"/>
      <c r="IEA576" s="413"/>
      <c r="IEB576" s="413"/>
      <c r="IEC576" s="413"/>
      <c r="IED576" s="413"/>
      <c r="IEE576" s="413"/>
      <c r="IEF576" s="413"/>
      <c r="IEG576" s="413"/>
      <c r="IEH576" s="414"/>
      <c r="IEI576" s="414"/>
      <c r="IEJ576" s="413"/>
      <c r="IEK576" s="413"/>
      <c r="IEL576" s="414"/>
      <c r="IEM576" s="414"/>
      <c r="IEN576" s="413"/>
      <c r="IEO576" s="413"/>
      <c r="IEP576" s="413"/>
      <c r="IEQ576" s="413"/>
      <c r="IER576" s="413"/>
      <c r="IES576" s="407"/>
      <c r="IET576" s="439"/>
      <c r="IEU576" s="413"/>
      <c r="IEV576" s="413"/>
      <c r="IEW576" s="413"/>
      <c r="IEX576" s="413"/>
      <c r="IEY576" s="413"/>
      <c r="IEZ576" s="413"/>
      <c r="IFA576" s="413"/>
      <c r="IFB576" s="412"/>
      <c r="IFC576" s="412"/>
      <c r="IFD576" s="412"/>
      <c r="IFE576" s="412"/>
      <c r="IFF576" s="412"/>
      <c r="IFG576" s="412"/>
      <c r="IFH576" s="412"/>
      <c r="IFI576" s="412"/>
      <c r="IFJ576" s="412"/>
      <c r="IFK576" s="412"/>
      <c r="IFL576" s="412"/>
      <c r="IFM576" s="412"/>
      <c r="IFN576" s="412"/>
      <c r="IFO576" s="412"/>
      <c r="IFP576" s="412"/>
      <c r="IFQ576" s="412"/>
      <c r="IFR576" s="412"/>
      <c r="IFS576" s="412"/>
      <c r="IFT576" s="412"/>
      <c r="IFU576" s="412"/>
      <c r="IFV576" s="412"/>
      <c r="IFW576" s="412"/>
      <c r="IFX576" s="412"/>
      <c r="IFY576" s="412"/>
      <c r="IFZ576" s="412"/>
      <c r="IGA576" s="412"/>
      <c r="IGB576" s="412"/>
      <c r="IGC576" s="412"/>
      <c r="IGD576" s="412"/>
      <c r="IGE576" s="412"/>
      <c r="IGF576" s="412"/>
      <c r="IGG576" s="412"/>
      <c r="IGH576" s="412"/>
      <c r="IGI576" s="412"/>
      <c r="IGJ576" s="412"/>
      <c r="IGK576" s="412"/>
      <c r="IGL576" s="412"/>
      <c r="IGM576" s="412"/>
      <c r="IGN576" s="412"/>
      <c r="IGO576" s="412"/>
      <c r="IGP576" s="412"/>
      <c r="IGQ576" s="412"/>
      <c r="IGR576" s="412"/>
      <c r="IGS576" s="412"/>
      <c r="IGT576" s="413"/>
      <c r="IGU576" s="413"/>
      <c r="IGV576" s="413"/>
      <c r="IGW576" s="413"/>
      <c r="IGX576" s="413"/>
      <c r="IGY576" s="413"/>
      <c r="IGZ576" s="413"/>
      <c r="IHA576" s="413"/>
      <c r="IHB576" s="413"/>
      <c r="IHC576" s="413"/>
      <c r="IHD576" s="413"/>
      <c r="IHE576" s="413"/>
      <c r="IHF576" s="413"/>
      <c r="IHG576" s="413"/>
      <c r="IHH576" s="413"/>
      <c r="IHI576" s="413"/>
      <c r="IHJ576" s="413"/>
      <c r="IHK576" s="413"/>
      <c r="IHL576" s="413"/>
      <c r="IHM576" s="413"/>
      <c r="IHN576" s="413"/>
      <c r="IHO576" s="413"/>
      <c r="IHP576" s="413"/>
      <c r="IHQ576" s="413"/>
      <c r="IHR576" s="414"/>
      <c r="IHS576" s="414"/>
      <c r="IHT576" s="414"/>
      <c r="IHU576" s="414"/>
      <c r="IHV576" s="414"/>
      <c r="IHW576" s="413"/>
      <c r="IHX576" s="413"/>
      <c r="IHY576" s="414"/>
      <c r="IHZ576" s="414"/>
      <c r="IIA576" s="413"/>
      <c r="IIB576" s="413"/>
      <c r="IIC576" s="414"/>
      <c r="IID576" s="414"/>
      <c r="IIE576" s="413"/>
      <c r="IIF576" s="413"/>
      <c r="IIG576" s="413"/>
      <c r="IIH576" s="413"/>
      <c r="III576" s="413"/>
      <c r="IIJ576" s="413"/>
      <c r="IIK576" s="413"/>
      <c r="IIL576" s="414"/>
      <c r="IIM576" s="414"/>
      <c r="IIN576" s="413"/>
      <c r="IIO576" s="413"/>
      <c r="IIP576" s="414"/>
      <c r="IIQ576" s="414"/>
      <c r="IIR576" s="413"/>
      <c r="IIS576" s="413"/>
      <c r="IIT576" s="413"/>
      <c r="IIU576" s="413"/>
      <c r="IIV576" s="413"/>
      <c r="IIW576" s="407"/>
      <c r="IIX576" s="439"/>
      <c r="IIY576" s="413"/>
      <c r="IIZ576" s="413"/>
      <c r="IJA576" s="413"/>
      <c r="IJB576" s="413"/>
      <c r="IJC576" s="413"/>
      <c r="IJD576" s="413"/>
      <c r="IJE576" s="413"/>
      <c r="IJF576" s="412"/>
      <c r="IJG576" s="412"/>
      <c r="IJH576" s="412"/>
      <c r="IJI576" s="412"/>
      <c r="IJJ576" s="412"/>
      <c r="IJK576" s="412"/>
      <c r="IJL576" s="412"/>
      <c r="IJM576" s="412"/>
      <c r="IJN576" s="412"/>
      <c r="IJO576" s="412"/>
      <c r="IJP576" s="412"/>
      <c r="IJQ576" s="412"/>
      <c r="IJR576" s="412"/>
      <c r="IJS576" s="412"/>
      <c r="IJT576" s="412"/>
      <c r="IJU576" s="412"/>
      <c r="IJV576" s="412"/>
      <c r="IJW576" s="412"/>
      <c r="IJX576" s="412"/>
      <c r="IJY576" s="412"/>
      <c r="IJZ576" s="412"/>
      <c r="IKA576" s="412"/>
      <c r="IKB576" s="412"/>
      <c r="IKC576" s="412"/>
      <c r="IKD576" s="412"/>
      <c r="IKE576" s="412"/>
      <c r="IKF576" s="412"/>
      <c r="IKG576" s="412"/>
      <c r="IKH576" s="412"/>
      <c r="IKI576" s="412"/>
      <c r="IKJ576" s="412"/>
      <c r="IKK576" s="412"/>
      <c r="IKL576" s="412"/>
      <c r="IKM576" s="412"/>
      <c r="IKN576" s="412"/>
      <c r="IKO576" s="412"/>
      <c r="IKP576" s="412"/>
      <c r="IKQ576" s="412"/>
      <c r="IKR576" s="412"/>
      <c r="IKS576" s="412"/>
      <c r="IKT576" s="412"/>
      <c r="IKU576" s="412"/>
      <c r="IKV576" s="412"/>
      <c r="IKW576" s="412"/>
      <c r="IKX576" s="413"/>
      <c r="IKY576" s="413"/>
      <c r="IKZ576" s="413"/>
      <c r="ILA576" s="413"/>
      <c r="ILB576" s="413"/>
      <c r="ILC576" s="413"/>
      <c r="ILD576" s="413"/>
      <c r="ILE576" s="413"/>
      <c r="ILF576" s="413"/>
      <c r="ILG576" s="413"/>
      <c r="ILH576" s="413"/>
      <c r="ILI576" s="413"/>
      <c r="ILJ576" s="413"/>
      <c r="ILK576" s="413"/>
      <c r="ILL576" s="413"/>
      <c r="ILM576" s="413"/>
      <c r="ILN576" s="413"/>
      <c r="ILO576" s="413"/>
      <c r="ILP576" s="413"/>
      <c r="ILQ576" s="413"/>
      <c r="ILR576" s="413"/>
      <c r="ILS576" s="413"/>
      <c r="ILT576" s="413"/>
      <c r="ILU576" s="413"/>
      <c r="ILV576" s="414"/>
      <c r="ILW576" s="414"/>
      <c r="ILX576" s="414"/>
      <c r="ILY576" s="414"/>
      <c r="ILZ576" s="414"/>
      <c r="IMA576" s="413"/>
      <c r="IMB576" s="413"/>
      <c r="IMC576" s="414"/>
      <c r="IMD576" s="414"/>
      <c r="IME576" s="413"/>
      <c r="IMF576" s="413"/>
      <c r="IMG576" s="414"/>
      <c r="IMH576" s="414"/>
      <c r="IMI576" s="413"/>
      <c r="IMJ576" s="413"/>
      <c r="IMK576" s="413"/>
      <c r="IML576" s="413"/>
      <c r="IMM576" s="413"/>
      <c r="IMN576" s="413"/>
      <c r="IMO576" s="413"/>
      <c r="IMP576" s="414"/>
      <c r="IMQ576" s="414"/>
      <c r="IMR576" s="413"/>
      <c r="IMS576" s="413"/>
      <c r="IMT576" s="414"/>
      <c r="IMU576" s="414"/>
      <c r="IMV576" s="413"/>
      <c r="IMW576" s="413"/>
      <c r="IMX576" s="413"/>
      <c r="IMY576" s="413"/>
      <c r="IMZ576" s="413"/>
      <c r="INA576" s="407"/>
      <c r="INB576" s="439"/>
      <c r="INC576" s="413"/>
      <c r="IND576" s="413"/>
      <c r="INE576" s="413"/>
      <c r="INF576" s="413"/>
      <c r="ING576" s="413"/>
      <c r="INH576" s="413"/>
      <c r="INI576" s="413"/>
      <c r="INJ576" s="412"/>
      <c r="INK576" s="412"/>
      <c r="INL576" s="412"/>
      <c r="INM576" s="412"/>
      <c r="INN576" s="412"/>
      <c r="INO576" s="412"/>
      <c r="INP576" s="412"/>
      <c r="INQ576" s="412"/>
      <c r="INR576" s="412"/>
      <c r="INS576" s="412"/>
      <c r="INT576" s="412"/>
      <c r="INU576" s="412"/>
      <c r="INV576" s="412"/>
      <c r="INW576" s="412"/>
      <c r="INX576" s="412"/>
      <c r="INY576" s="412"/>
      <c r="INZ576" s="412"/>
      <c r="IOA576" s="412"/>
      <c r="IOB576" s="412"/>
      <c r="IOC576" s="412"/>
      <c r="IOD576" s="412"/>
      <c r="IOE576" s="412"/>
      <c r="IOF576" s="412"/>
      <c r="IOG576" s="412"/>
      <c r="IOH576" s="412"/>
      <c r="IOI576" s="412"/>
      <c r="IOJ576" s="412"/>
      <c r="IOK576" s="412"/>
      <c r="IOL576" s="412"/>
      <c r="IOM576" s="412"/>
      <c r="ION576" s="412"/>
      <c r="IOO576" s="412"/>
      <c r="IOP576" s="412"/>
      <c r="IOQ576" s="412"/>
      <c r="IOR576" s="412"/>
      <c r="IOS576" s="412"/>
      <c r="IOT576" s="412"/>
      <c r="IOU576" s="412"/>
      <c r="IOV576" s="412"/>
      <c r="IOW576" s="412"/>
      <c r="IOX576" s="412"/>
      <c r="IOY576" s="412"/>
      <c r="IOZ576" s="412"/>
      <c r="IPA576" s="412"/>
      <c r="IPB576" s="413"/>
      <c r="IPC576" s="413"/>
      <c r="IPD576" s="413"/>
      <c r="IPE576" s="413"/>
      <c r="IPF576" s="413"/>
      <c r="IPG576" s="413"/>
      <c r="IPH576" s="413"/>
      <c r="IPI576" s="413"/>
      <c r="IPJ576" s="413"/>
      <c r="IPK576" s="413"/>
      <c r="IPL576" s="413"/>
      <c r="IPM576" s="413"/>
      <c r="IPN576" s="413"/>
      <c r="IPO576" s="413"/>
      <c r="IPP576" s="413"/>
      <c r="IPQ576" s="413"/>
      <c r="IPR576" s="413"/>
      <c r="IPS576" s="413"/>
      <c r="IPT576" s="413"/>
      <c r="IPU576" s="413"/>
      <c r="IPV576" s="413"/>
      <c r="IPW576" s="413"/>
      <c r="IPX576" s="413"/>
      <c r="IPY576" s="413"/>
      <c r="IPZ576" s="414"/>
      <c r="IQA576" s="414"/>
      <c r="IQB576" s="414"/>
      <c r="IQC576" s="414"/>
      <c r="IQD576" s="414"/>
      <c r="IQE576" s="413"/>
      <c r="IQF576" s="413"/>
      <c r="IQG576" s="414"/>
      <c r="IQH576" s="414"/>
      <c r="IQI576" s="413"/>
      <c r="IQJ576" s="413"/>
      <c r="IQK576" s="414"/>
      <c r="IQL576" s="414"/>
      <c r="IQM576" s="413"/>
      <c r="IQN576" s="413"/>
      <c r="IQO576" s="413"/>
      <c r="IQP576" s="413"/>
      <c r="IQQ576" s="413"/>
      <c r="IQR576" s="413"/>
      <c r="IQS576" s="413"/>
      <c r="IQT576" s="414"/>
      <c r="IQU576" s="414"/>
      <c r="IQV576" s="413"/>
      <c r="IQW576" s="413"/>
      <c r="IQX576" s="414"/>
      <c r="IQY576" s="414"/>
      <c r="IQZ576" s="413"/>
      <c r="IRA576" s="413"/>
      <c r="IRB576" s="413"/>
      <c r="IRC576" s="413"/>
      <c r="IRD576" s="413"/>
      <c r="IRE576" s="407"/>
      <c r="IRF576" s="439"/>
      <c r="IRG576" s="413"/>
      <c r="IRH576" s="413"/>
      <c r="IRI576" s="413"/>
      <c r="IRJ576" s="413"/>
      <c r="IRK576" s="413"/>
      <c r="IRL576" s="413"/>
      <c r="IRM576" s="413"/>
      <c r="IRN576" s="412"/>
      <c r="IRO576" s="412"/>
      <c r="IRP576" s="412"/>
      <c r="IRQ576" s="412"/>
      <c r="IRR576" s="412"/>
      <c r="IRS576" s="412"/>
      <c r="IRT576" s="412"/>
      <c r="IRU576" s="412"/>
      <c r="IRV576" s="412"/>
      <c r="IRW576" s="412"/>
      <c r="IRX576" s="412"/>
      <c r="IRY576" s="412"/>
      <c r="IRZ576" s="412"/>
      <c r="ISA576" s="412"/>
      <c r="ISB576" s="412"/>
      <c r="ISC576" s="412"/>
      <c r="ISD576" s="412"/>
      <c r="ISE576" s="412"/>
      <c r="ISF576" s="412"/>
      <c r="ISG576" s="412"/>
      <c r="ISH576" s="412"/>
      <c r="ISI576" s="412"/>
      <c r="ISJ576" s="412"/>
      <c r="ISK576" s="412"/>
      <c r="ISL576" s="412"/>
      <c r="ISM576" s="412"/>
      <c r="ISN576" s="412"/>
      <c r="ISO576" s="412"/>
      <c r="ISP576" s="412"/>
      <c r="ISQ576" s="412"/>
      <c r="ISR576" s="412"/>
      <c r="ISS576" s="412"/>
      <c r="IST576" s="412"/>
      <c r="ISU576" s="412"/>
      <c r="ISV576" s="412"/>
      <c r="ISW576" s="412"/>
      <c r="ISX576" s="412"/>
      <c r="ISY576" s="412"/>
      <c r="ISZ576" s="412"/>
      <c r="ITA576" s="412"/>
      <c r="ITB576" s="412"/>
      <c r="ITC576" s="412"/>
      <c r="ITD576" s="412"/>
      <c r="ITE576" s="412"/>
      <c r="ITF576" s="413"/>
      <c r="ITG576" s="413"/>
      <c r="ITH576" s="413"/>
      <c r="ITI576" s="413"/>
      <c r="ITJ576" s="413"/>
      <c r="ITK576" s="413"/>
      <c r="ITL576" s="413"/>
      <c r="ITM576" s="413"/>
      <c r="ITN576" s="413"/>
      <c r="ITO576" s="413"/>
      <c r="ITP576" s="413"/>
      <c r="ITQ576" s="413"/>
      <c r="ITR576" s="413"/>
      <c r="ITS576" s="413"/>
      <c r="ITT576" s="413"/>
      <c r="ITU576" s="413"/>
      <c r="ITV576" s="413"/>
      <c r="ITW576" s="413"/>
      <c r="ITX576" s="413"/>
      <c r="ITY576" s="413"/>
      <c r="ITZ576" s="413"/>
      <c r="IUA576" s="413"/>
      <c r="IUB576" s="413"/>
      <c r="IUC576" s="413"/>
      <c r="IUD576" s="414"/>
      <c r="IUE576" s="414"/>
      <c r="IUF576" s="414"/>
      <c r="IUG576" s="414"/>
      <c r="IUH576" s="414"/>
      <c r="IUI576" s="413"/>
      <c r="IUJ576" s="413"/>
      <c r="IUK576" s="414"/>
      <c r="IUL576" s="414"/>
      <c r="IUM576" s="413"/>
      <c r="IUN576" s="413"/>
      <c r="IUO576" s="414"/>
      <c r="IUP576" s="414"/>
      <c r="IUQ576" s="413"/>
      <c r="IUR576" s="413"/>
      <c r="IUS576" s="413"/>
      <c r="IUT576" s="413"/>
      <c r="IUU576" s="413"/>
      <c r="IUV576" s="413"/>
      <c r="IUW576" s="413"/>
      <c r="IUX576" s="414"/>
      <c r="IUY576" s="414"/>
      <c r="IUZ576" s="413"/>
      <c r="IVA576" s="413"/>
      <c r="IVB576" s="414"/>
      <c r="IVC576" s="414"/>
      <c r="IVD576" s="413"/>
      <c r="IVE576" s="413"/>
      <c r="IVF576" s="413"/>
      <c r="IVG576" s="413"/>
      <c r="IVH576" s="413"/>
      <c r="IVI576" s="407"/>
      <c r="IVJ576" s="439"/>
      <c r="IVK576" s="413"/>
      <c r="IVL576" s="413"/>
      <c r="IVM576" s="413"/>
      <c r="IVN576" s="413"/>
      <c r="IVO576" s="413"/>
      <c r="IVP576" s="413"/>
      <c r="IVQ576" s="413"/>
      <c r="IVR576" s="412"/>
      <c r="IVS576" s="412"/>
      <c r="IVT576" s="412"/>
      <c r="IVU576" s="412"/>
      <c r="IVV576" s="412"/>
      <c r="IVW576" s="412"/>
      <c r="IVX576" s="412"/>
      <c r="IVY576" s="412"/>
      <c r="IVZ576" s="412"/>
      <c r="IWA576" s="412"/>
      <c r="IWB576" s="412"/>
      <c r="IWC576" s="412"/>
      <c r="IWD576" s="412"/>
      <c r="IWE576" s="412"/>
      <c r="IWF576" s="412"/>
      <c r="IWG576" s="412"/>
      <c r="IWH576" s="412"/>
      <c r="IWI576" s="412"/>
      <c r="IWJ576" s="412"/>
      <c r="IWK576" s="412"/>
      <c r="IWL576" s="412"/>
      <c r="IWM576" s="412"/>
      <c r="IWN576" s="412"/>
      <c r="IWO576" s="412"/>
      <c r="IWP576" s="412"/>
      <c r="IWQ576" s="412"/>
      <c r="IWR576" s="412"/>
      <c r="IWS576" s="412"/>
      <c r="IWT576" s="412"/>
      <c r="IWU576" s="412"/>
      <c r="IWV576" s="412"/>
      <c r="IWW576" s="412"/>
      <c r="IWX576" s="412"/>
      <c r="IWY576" s="412"/>
      <c r="IWZ576" s="412"/>
      <c r="IXA576" s="412"/>
      <c r="IXB576" s="412"/>
      <c r="IXC576" s="412"/>
      <c r="IXD576" s="412"/>
      <c r="IXE576" s="412"/>
      <c r="IXF576" s="412"/>
      <c r="IXG576" s="412"/>
      <c r="IXH576" s="412"/>
      <c r="IXI576" s="412"/>
      <c r="IXJ576" s="413"/>
      <c r="IXK576" s="413"/>
      <c r="IXL576" s="413"/>
      <c r="IXM576" s="413"/>
      <c r="IXN576" s="413"/>
      <c r="IXO576" s="413"/>
      <c r="IXP576" s="413"/>
      <c r="IXQ576" s="413"/>
      <c r="IXR576" s="413"/>
      <c r="IXS576" s="413"/>
      <c r="IXT576" s="413"/>
      <c r="IXU576" s="413"/>
      <c r="IXV576" s="413"/>
      <c r="IXW576" s="413"/>
      <c r="IXX576" s="413"/>
      <c r="IXY576" s="413"/>
      <c r="IXZ576" s="413"/>
      <c r="IYA576" s="413"/>
      <c r="IYB576" s="413"/>
      <c r="IYC576" s="413"/>
      <c r="IYD576" s="413"/>
      <c r="IYE576" s="413"/>
      <c r="IYF576" s="413"/>
      <c r="IYG576" s="413"/>
      <c r="IYH576" s="414"/>
      <c r="IYI576" s="414"/>
      <c r="IYJ576" s="414"/>
      <c r="IYK576" s="414"/>
      <c r="IYL576" s="414"/>
      <c r="IYM576" s="413"/>
      <c r="IYN576" s="413"/>
      <c r="IYO576" s="414"/>
      <c r="IYP576" s="414"/>
      <c r="IYQ576" s="413"/>
      <c r="IYR576" s="413"/>
      <c r="IYS576" s="414"/>
      <c r="IYT576" s="414"/>
      <c r="IYU576" s="413"/>
      <c r="IYV576" s="413"/>
      <c r="IYW576" s="413"/>
      <c r="IYX576" s="413"/>
      <c r="IYY576" s="413"/>
      <c r="IYZ576" s="413"/>
      <c r="IZA576" s="413"/>
      <c r="IZB576" s="414"/>
      <c r="IZC576" s="414"/>
      <c r="IZD576" s="413"/>
      <c r="IZE576" s="413"/>
      <c r="IZF576" s="414"/>
      <c r="IZG576" s="414"/>
      <c r="IZH576" s="413"/>
      <c r="IZI576" s="413"/>
      <c r="IZJ576" s="413"/>
      <c r="IZK576" s="413"/>
      <c r="IZL576" s="413"/>
      <c r="IZM576" s="407"/>
      <c r="IZN576" s="439"/>
      <c r="IZO576" s="413"/>
      <c r="IZP576" s="413"/>
      <c r="IZQ576" s="413"/>
      <c r="IZR576" s="413"/>
      <c r="IZS576" s="413"/>
      <c r="IZT576" s="413"/>
      <c r="IZU576" s="413"/>
      <c r="IZV576" s="412"/>
      <c r="IZW576" s="412"/>
      <c r="IZX576" s="412"/>
      <c r="IZY576" s="412"/>
      <c r="IZZ576" s="412"/>
      <c r="JAA576" s="412"/>
      <c r="JAB576" s="412"/>
      <c r="JAC576" s="412"/>
      <c r="JAD576" s="412"/>
      <c r="JAE576" s="412"/>
      <c r="JAF576" s="412"/>
      <c r="JAG576" s="412"/>
      <c r="JAH576" s="412"/>
      <c r="JAI576" s="412"/>
      <c r="JAJ576" s="412"/>
      <c r="JAK576" s="412"/>
      <c r="JAL576" s="412"/>
      <c r="JAM576" s="412"/>
      <c r="JAN576" s="412"/>
      <c r="JAO576" s="412"/>
      <c r="JAP576" s="412"/>
      <c r="JAQ576" s="412"/>
      <c r="JAR576" s="412"/>
      <c r="JAS576" s="412"/>
      <c r="JAT576" s="412"/>
      <c r="JAU576" s="412"/>
      <c r="JAV576" s="412"/>
      <c r="JAW576" s="412"/>
      <c r="JAX576" s="412"/>
      <c r="JAY576" s="412"/>
      <c r="JAZ576" s="412"/>
      <c r="JBA576" s="412"/>
      <c r="JBB576" s="412"/>
      <c r="JBC576" s="412"/>
      <c r="JBD576" s="412"/>
      <c r="JBE576" s="412"/>
      <c r="JBF576" s="412"/>
      <c r="JBG576" s="412"/>
      <c r="JBH576" s="412"/>
      <c r="JBI576" s="412"/>
      <c r="JBJ576" s="412"/>
      <c r="JBK576" s="412"/>
      <c r="JBL576" s="412"/>
      <c r="JBM576" s="412"/>
      <c r="JBN576" s="413"/>
      <c r="JBO576" s="413"/>
      <c r="JBP576" s="413"/>
      <c r="JBQ576" s="413"/>
      <c r="JBR576" s="413"/>
      <c r="JBS576" s="413"/>
      <c r="JBT576" s="413"/>
      <c r="JBU576" s="413"/>
      <c r="JBV576" s="413"/>
      <c r="JBW576" s="413"/>
      <c r="JBX576" s="413"/>
      <c r="JBY576" s="413"/>
      <c r="JBZ576" s="413"/>
      <c r="JCA576" s="413"/>
      <c r="JCB576" s="413"/>
      <c r="JCC576" s="413"/>
      <c r="JCD576" s="413"/>
      <c r="JCE576" s="413"/>
      <c r="JCF576" s="413"/>
      <c r="JCG576" s="413"/>
      <c r="JCH576" s="413"/>
      <c r="JCI576" s="413"/>
      <c r="JCJ576" s="413"/>
      <c r="JCK576" s="413"/>
      <c r="JCL576" s="414"/>
      <c r="JCM576" s="414"/>
      <c r="JCN576" s="414"/>
      <c r="JCO576" s="414"/>
      <c r="JCP576" s="414"/>
      <c r="JCQ576" s="413"/>
      <c r="JCR576" s="413"/>
      <c r="JCS576" s="414"/>
      <c r="JCT576" s="414"/>
      <c r="JCU576" s="413"/>
      <c r="JCV576" s="413"/>
      <c r="JCW576" s="414"/>
      <c r="JCX576" s="414"/>
      <c r="JCY576" s="413"/>
      <c r="JCZ576" s="413"/>
      <c r="JDA576" s="413"/>
      <c r="JDB576" s="413"/>
      <c r="JDC576" s="413"/>
      <c r="JDD576" s="413"/>
      <c r="JDE576" s="413"/>
      <c r="JDF576" s="414"/>
      <c r="JDG576" s="414"/>
      <c r="JDH576" s="413"/>
      <c r="JDI576" s="413"/>
      <c r="JDJ576" s="414"/>
      <c r="JDK576" s="414"/>
      <c r="JDL576" s="413"/>
      <c r="JDM576" s="413"/>
      <c r="JDN576" s="413"/>
      <c r="JDO576" s="413"/>
      <c r="JDP576" s="413"/>
      <c r="JDQ576" s="407"/>
      <c r="JDR576" s="439"/>
      <c r="JDS576" s="413"/>
      <c r="JDT576" s="413"/>
      <c r="JDU576" s="413"/>
      <c r="JDV576" s="413"/>
      <c r="JDW576" s="413"/>
      <c r="JDX576" s="413"/>
      <c r="JDY576" s="413"/>
      <c r="JDZ576" s="412"/>
      <c r="JEA576" s="412"/>
      <c r="JEB576" s="412"/>
      <c r="JEC576" s="412"/>
      <c r="JED576" s="412"/>
      <c r="JEE576" s="412"/>
      <c r="JEF576" s="412"/>
      <c r="JEG576" s="412"/>
      <c r="JEH576" s="412"/>
      <c r="JEI576" s="412"/>
      <c r="JEJ576" s="412"/>
      <c r="JEK576" s="412"/>
      <c r="JEL576" s="412"/>
      <c r="JEM576" s="412"/>
      <c r="JEN576" s="412"/>
      <c r="JEO576" s="412"/>
      <c r="JEP576" s="412"/>
      <c r="JEQ576" s="412"/>
      <c r="JER576" s="412"/>
      <c r="JES576" s="412"/>
      <c r="JET576" s="412"/>
      <c r="JEU576" s="412"/>
      <c r="JEV576" s="412"/>
      <c r="JEW576" s="412"/>
      <c r="JEX576" s="412"/>
      <c r="JEY576" s="412"/>
      <c r="JEZ576" s="412"/>
      <c r="JFA576" s="412"/>
      <c r="JFB576" s="412"/>
      <c r="JFC576" s="412"/>
      <c r="JFD576" s="412"/>
      <c r="JFE576" s="412"/>
      <c r="JFF576" s="412"/>
      <c r="JFG576" s="412"/>
      <c r="JFH576" s="412"/>
      <c r="JFI576" s="412"/>
      <c r="JFJ576" s="412"/>
      <c r="JFK576" s="412"/>
      <c r="JFL576" s="412"/>
      <c r="JFM576" s="412"/>
      <c r="JFN576" s="412"/>
      <c r="JFO576" s="412"/>
      <c r="JFP576" s="412"/>
      <c r="JFQ576" s="412"/>
      <c r="JFR576" s="413"/>
      <c r="JFS576" s="413"/>
      <c r="JFT576" s="413"/>
      <c r="JFU576" s="413"/>
      <c r="JFV576" s="413"/>
      <c r="JFW576" s="413"/>
      <c r="JFX576" s="413"/>
      <c r="JFY576" s="413"/>
      <c r="JFZ576" s="413"/>
      <c r="JGA576" s="413"/>
      <c r="JGB576" s="413"/>
      <c r="JGC576" s="413"/>
      <c r="JGD576" s="413"/>
      <c r="JGE576" s="413"/>
      <c r="JGF576" s="413"/>
      <c r="JGG576" s="413"/>
      <c r="JGH576" s="413"/>
      <c r="JGI576" s="413"/>
      <c r="JGJ576" s="413"/>
      <c r="JGK576" s="413"/>
      <c r="JGL576" s="413"/>
      <c r="JGM576" s="413"/>
      <c r="JGN576" s="413"/>
      <c r="JGO576" s="413"/>
      <c r="JGP576" s="414"/>
      <c r="JGQ576" s="414"/>
      <c r="JGR576" s="414"/>
      <c r="JGS576" s="414"/>
      <c r="JGT576" s="414"/>
      <c r="JGU576" s="413"/>
      <c r="JGV576" s="413"/>
      <c r="JGW576" s="414"/>
      <c r="JGX576" s="414"/>
      <c r="JGY576" s="413"/>
      <c r="JGZ576" s="413"/>
      <c r="JHA576" s="414"/>
      <c r="JHB576" s="414"/>
      <c r="JHC576" s="413"/>
      <c r="JHD576" s="413"/>
      <c r="JHE576" s="413"/>
      <c r="JHF576" s="413"/>
      <c r="JHG576" s="413"/>
      <c r="JHH576" s="413"/>
      <c r="JHI576" s="413"/>
      <c r="JHJ576" s="414"/>
      <c r="JHK576" s="414"/>
      <c r="JHL576" s="413"/>
      <c r="JHM576" s="413"/>
      <c r="JHN576" s="414"/>
      <c r="JHO576" s="414"/>
      <c r="JHP576" s="413"/>
      <c r="JHQ576" s="413"/>
      <c r="JHR576" s="413"/>
      <c r="JHS576" s="413"/>
      <c r="JHT576" s="413"/>
      <c r="JHU576" s="407"/>
      <c r="JHV576" s="439"/>
      <c r="JHW576" s="413"/>
      <c r="JHX576" s="413"/>
      <c r="JHY576" s="413"/>
      <c r="JHZ576" s="413"/>
      <c r="JIA576" s="413"/>
      <c r="JIB576" s="413"/>
      <c r="JIC576" s="413"/>
      <c r="JID576" s="412"/>
      <c r="JIE576" s="412"/>
      <c r="JIF576" s="412"/>
      <c r="JIG576" s="412"/>
      <c r="JIH576" s="412"/>
      <c r="JII576" s="412"/>
      <c r="JIJ576" s="412"/>
      <c r="JIK576" s="412"/>
      <c r="JIL576" s="412"/>
      <c r="JIM576" s="412"/>
      <c r="JIN576" s="412"/>
      <c r="JIO576" s="412"/>
      <c r="JIP576" s="412"/>
      <c r="JIQ576" s="412"/>
      <c r="JIR576" s="412"/>
      <c r="JIS576" s="412"/>
      <c r="JIT576" s="412"/>
      <c r="JIU576" s="412"/>
      <c r="JIV576" s="412"/>
      <c r="JIW576" s="412"/>
      <c r="JIX576" s="412"/>
      <c r="JIY576" s="412"/>
      <c r="JIZ576" s="412"/>
      <c r="JJA576" s="412"/>
      <c r="JJB576" s="412"/>
      <c r="JJC576" s="412"/>
      <c r="JJD576" s="412"/>
      <c r="JJE576" s="412"/>
      <c r="JJF576" s="412"/>
      <c r="JJG576" s="412"/>
      <c r="JJH576" s="412"/>
      <c r="JJI576" s="412"/>
      <c r="JJJ576" s="412"/>
      <c r="JJK576" s="412"/>
      <c r="JJL576" s="412"/>
      <c r="JJM576" s="412"/>
      <c r="JJN576" s="412"/>
      <c r="JJO576" s="412"/>
      <c r="JJP576" s="412"/>
      <c r="JJQ576" s="412"/>
      <c r="JJR576" s="412"/>
      <c r="JJS576" s="412"/>
      <c r="JJT576" s="412"/>
      <c r="JJU576" s="412"/>
      <c r="JJV576" s="413"/>
      <c r="JJW576" s="413"/>
      <c r="JJX576" s="413"/>
      <c r="JJY576" s="413"/>
      <c r="JJZ576" s="413"/>
      <c r="JKA576" s="413"/>
      <c r="JKB576" s="413"/>
      <c r="JKC576" s="413"/>
      <c r="JKD576" s="413"/>
      <c r="JKE576" s="413"/>
      <c r="JKF576" s="413"/>
      <c r="JKG576" s="413"/>
      <c r="JKH576" s="413"/>
      <c r="JKI576" s="413"/>
      <c r="JKJ576" s="413"/>
      <c r="JKK576" s="413"/>
      <c r="JKL576" s="413"/>
      <c r="JKM576" s="413"/>
      <c r="JKN576" s="413"/>
      <c r="JKO576" s="413"/>
      <c r="JKP576" s="413"/>
      <c r="JKQ576" s="413"/>
      <c r="JKR576" s="413"/>
      <c r="JKS576" s="413"/>
      <c r="JKT576" s="414"/>
      <c r="JKU576" s="414"/>
      <c r="JKV576" s="414"/>
      <c r="JKW576" s="414"/>
      <c r="JKX576" s="414"/>
      <c r="JKY576" s="413"/>
      <c r="JKZ576" s="413"/>
      <c r="JLA576" s="414"/>
      <c r="JLB576" s="414"/>
      <c r="JLC576" s="413"/>
      <c r="JLD576" s="413"/>
      <c r="JLE576" s="414"/>
      <c r="JLF576" s="414"/>
      <c r="JLG576" s="413"/>
      <c r="JLH576" s="413"/>
      <c r="JLI576" s="413"/>
      <c r="JLJ576" s="413"/>
      <c r="JLK576" s="413"/>
      <c r="JLL576" s="413"/>
      <c r="JLM576" s="413"/>
      <c r="JLN576" s="414"/>
      <c r="JLO576" s="414"/>
      <c r="JLP576" s="413"/>
      <c r="JLQ576" s="413"/>
      <c r="JLR576" s="414"/>
      <c r="JLS576" s="414"/>
      <c r="JLT576" s="413"/>
      <c r="JLU576" s="413"/>
      <c r="JLV576" s="413"/>
      <c r="JLW576" s="413"/>
      <c r="JLX576" s="413"/>
      <c r="JLY576" s="407"/>
      <c r="JLZ576" s="439"/>
      <c r="JMA576" s="413"/>
      <c r="JMB576" s="413"/>
      <c r="JMC576" s="413"/>
      <c r="JMD576" s="413"/>
      <c r="JME576" s="413"/>
      <c r="JMF576" s="413"/>
      <c r="JMG576" s="413"/>
      <c r="JMH576" s="412"/>
      <c r="JMI576" s="412"/>
      <c r="JMJ576" s="412"/>
      <c r="JMK576" s="412"/>
      <c r="JML576" s="412"/>
      <c r="JMM576" s="412"/>
      <c r="JMN576" s="412"/>
      <c r="JMO576" s="412"/>
      <c r="JMP576" s="412"/>
      <c r="JMQ576" s="412"/>
      <c r="JMR576" s="412"/>
      <c r="JMS576" s="412"/>
      <c r="JMT576" s="412"/>
      <c r="JMU576" s="412"/>
      <c r="JMV576" s="412"/>
      <c r="JMW576" s="412"/>
      <c r="JMX576" s="412"/>
      <c r="JMY576" s="412"/>
      <c r="JMZ576" s="412"/>
      <c r="JNA576" s="412"/>
      <c r="JNB576" s="412"/>
      <c r="JNC576" s="412"/>
      <c r="JND576" s="412"/>
      <c r="JNE576" s="412"/>
      <c r="JNF576" s="412"/>
      <c r="JNG576" s="412"/>
      <c r="JNH576" s="412"/>
      <c r="JNI576" s="412"/>
      <c r="JNJ576" s="412"/>
      <c r="JNK576" s="412"/>
      <c r="JNL576" s="412"/>
      <c r="JNM576" s="412"/>
      <c r="JNN576" s="412"/>
      <c r="JNO576" s="412"/>
      <c r="JNP576" s="412"/>
      <c r="JNQ576" s="412"/>
      <c r="JNR576" s="412"/>
      <c r="JNS576" s="412"/>
      <c r="JNT576" s="412"/>
      <c r="JNU576" s="412"/>
      <c r="JNV576" s="412"/>
      <c r="JNW576" s="412"/>
      <c r="JNX576" s="412"/>
      <c r="JNY576" s="412"/>
      <c r="JNZ576" s="413"/>
      <c r="JOA576" s="413"/>
      <c r="JOB576" s="413"/>
      <c r="JOC576" s="413"/>
      <c r="JOD576" s="413"/>
      <c r="JOE576" s="413"/>
      <c r="JOF576" s="413"/>
      <c r="JOG576" s="413"/>
      <c r="JOH576" s="413"/>
      <c r="JOI576" s="413"/>
      <c r="JOJ576" s="413"/>
      <c r="JOK576" s="413"/>
      <c r="JOL576" s="413"/>
      <c r="JOM576" s="413"/>
      <c r="JON576" s="413"/>
      <c r="JOO576" s="413"/>
      <c r="JOP576" s="413"/>
      <c r="JOQ576" s="413"/>
      <c r="JOR576" s="413"/>
      <c r="JOS576" s="413"/>
      <c r="JOT576" s="413"/>
      <c r="JOU576" s="413"/>
      <c r="JOV576" s="413"/>
      <c r="JOW576" s="413"/>
      <c r="JOX576" s="414"/>
      <c r="JOY576" s="414"/>
      <c r="JOZ576" s="414"/>
      <c r="JPA576" s="414"/>
      <c r="JPB576" s="414"/>
      <c r="JPC576" s="413"/>
      <c r="JPD576" s="413"/>
      <c r="JPE576" s="414"/>
      <c r="JPF576" s="414"/>
      <c r="JPG576" s="413"/>
      <c r="JPH576" s="413"/>
      <c r="JPI576" s="414"/>
      <c r="JPJ576" s="414"/>
      <c r="JPK576" s="413"/>
      <c r="JPL576" s="413"/>
      <c r="JPM576" s="413"/>
      <c r="JPN576" s="413"/>
      <c r="JPO576" s="413"/>
      <c r="JPP576" s="413"/>
      <c r="JPQ576" s="413"/>
      <c r="JPR576" s="414"/>
      <c r="JPS576" s="414"/>
      <c r="JPT576" s="413"/>
      <c r="JPU576" s="413"/>
      <c r="JPV576" s="414"/>
      <c r="JPW576" s="414"/>
      <c r="JPX576" s="413"/>
      <c r="JPY576" s="413"/>
      <c r="JPZ576" s="413"/>
      <c r="JQA576" s="413"/>
      <c r="JQB576" s="413"/>
      <c r="JQC576" s="407"/>
      <c r="JQD576" s="439"/>
      <c r="JQE576" s="413"/>
      <c r="JQF576" s="413"/>
      <c r="JQG576" s="413"/>
      <c r="JQH576" s="413"/>
      <c r="JQI576" s="413"/>
      <c r="JQJ576" s="413"/>
      <c r="JQK576" s="413"/>
      <c r="JQL576" s="412"/>
      <c r="JQM576" s="412"/>
      <c r="JQN576" s="412"/>
      <c r="JQO576" s="412"/>
      <c r="JQP576" s="412"/>
      <c r="JQQ576" s="412"/>
      <c r="JQR576" s="412"/>
      <c r="JQS576" s="412"/>
      <c r="JQT576" s="412"/>
      <c r="JQU576" s="412"/>
      <c r="JQV576" s="412"/>
      <c r="JQW576" s="412"/>
      <c r="JQX576" s="412"/>
      <c r="JQY576" s="412"/>
      <c r="JQZ576" s="412"/>
      <c r="JRA576" s="412"/>
      <c r="JRB576" s="412"/>
      <c r="JRC576" s="412"/>
      <c r="JRD576" s="412"/>
      <c r="JRE576" s="412"/>
      <c r="JRF576" s="412"/>
      <c r="JRG576" s="412"/>
      <c r="JRH576" s="412"/>
      <c r="JRI576" s="412"/>
      <c r="JRJ576" s="412"/>
      <c r="JRK576" s="412"/>
      <c r="JRL576" s="412"/>
      <c r="JRM576" s="412"/>
      <c r="JRN576" s="412"/>
      <c r="JRO576" s="412"/>
      <c r="JRP576" s="412"/>
      <c r="JRQ576" s="412"/>
      <c r="JRR576" s="412"/>
      <c r="JRS576" s="412"/>
      <c r="JRT576" s="412"/>
      <c r="JRU576" s="412"/>
      <c r="JRV576" s="412"/>
      <c r="JRW576" s="412"/>
      <c r="JRX576" s="412"/>
      <c r="JRY576" s="412"/>
      <c r="JRZ576" s="412"/>
      <c r="JSA576" s="412"/>
      <c r="JSB576" s="412"/>
      <c r="JSC576" s="412"/>
      <c r="JSD576" s="413"/>
      <c r="JSE576" s="413"/>
      <c r="JSF576" s="413"/>
      <c r="JSG576" s="413"/>
      <c r="JSH576" s="413"/>
      <c r="JSI576" s="413"/>
      <c r="JSJ576" s="413"/>
      <c r="JSK576" s="413"/>
      <c r="JSL576" s="413"/>
      <c r="JSM576" s="413"/>
      <c r="JSN576" s="413"/>
      <c r="JSO576" s="413"/>
      <c r="JSP576" s="413"/>
      <c r="JSQ576" s="413"/>
      <c r="JSR576" s="413"/>
      <c r="JSS576" s="413"/>
      <c r="JST576" s="413"/>
      <c r="JSU576" s="413"/>
      <c r="JSV576" s="413"/>
      <c r="JSW576" s="413"/>
      <c r="JSX576" s="413"/>
      <c r="JSY576" s="413"/>
      <c r="JSZ576" s="413"/>
      <c r="JTA576" s="413"/>
      <c r="JTB576" s="414"/>
      <c r="JTC576" s="414"/>
      <c r="JTD576" s="414"/>
      <c r="JTE576" s="414"/>
      <c r="JTF576" s="414"/>
      <c r="JTG576" s="413"/>
      <c r="JTH576" s="413"/>
      <c r="JTI576" s="414"/>
      <c r="JTJ576" s="414"/>
      <c r="JTK576" s="413"/>
      <c r="JTL576" s="413"/>
      <c r="JTM576" s="414"/>
      <c r="JTN576" s="414"/>
      <c r="JTO576" s="413"/>
      <c r="JTP576" s="413"/>
      <c r="JTQ576" s="413"/>
      <c r="JTR576" s="413"/>
      <c r="JTS576" s="413"/>
      <c r="JTT576" s="413"/>
      <c r="JTU576" s="413"/>
      <c r="JTV576" s="414"/>
      <c r="JTW576" s="414"/>
      <c r="JTX576" s="413"/>
      <c r="JTY576" s="413"/>
      <c r="JTZ576" s="414"/>
      <c r="JUA576" s="414"/>
      <c r="JUB576" s="413"/>
      <c r="JUC576" s="413"/>
      <c r="JUD576" s="413"/>
      <c r="JUE576" s="413"/>
      <c r="JUF576" s="413"/>
      <c r="JUG576" s="407"/>
      <c r="JUH576" s="439"/>
      <c r="JUI576" s="413"/>
      <c r="JUJ576" s="413"/>
      <c r="JUK576" s="413"/>
      <c r="JUL576" s="413"/>
      <c r="JUM576" s="413"/>
      <c r="JUN576" s="413"/>
      <c r="JUO576" s="413"/>
      <c r="JUP576" s="412"/>
      <c r="JUQ576" s="412"/>
      <c r="JUR576" s="412"/>
      <c r="JUS576" s="412"/>
      <c r="JUT576" s="412"/>
      <c r="JUU576" s="412"/>
      <c r="JUV576" s="412"/>
      <c r="JUW576" s="412"/>
      <c r="JUX576" s="412"/>
      <c r="JUY576" s="412"/>
      <c r="JUZ576" s="412"/>
      <c r="JVA576" s="412"/>
      <c r="JVB576" s="412"/>
      <c r="JVC576" s="412"/>
      <c r="JVD576" s="412"/>
      <c r="JVE576" s="412"/>
      <c r="JVF576" s="412"/>
      <c r="JVG576" s="412"/>
      <c r="JVH576" s="412"/>
      <c r="JVI576" s="412"/>
      <c r="JVJ576" s="412"/>
      <c r="JVK576" s="412"/>
      <c r="JVL576" s="412"/>
      <c r="JVM576" s="412"/>
      <c r="JVN576" s="412"/>
      <c r="JVO576" s="412"/>
      <c r="JVP576" s="412"/>
      <c r="JVQ576" s="412"/>
      <c r="JVR576" s="412"/>
      <c r="JVS576" s="412"/>
      <c r="JVT576" s="412"/>
      <c r="JVU576" s="412"/>
      <c r="JVV576" s="412"/>
      <c r="JVW576" s="412"/>
      <c r="JVX576" s="412"/>
      <c r="JVY576" s="412"/>
      <c r="JVZ576" s="412"/>
      <c r="JWA576" s="412"/>
      <c r="JWB576" s="412"/>
      <c r="JWC576" s="412"/>
      <c r="JWD576" s="412"/>
      <c r="JWE576" s="412"/>
      <c r="JWF576" s="412"/>
      <c r="JWG576" s="412"/>
      <c r="JWH576" s="413"/>
      <c r="JWI576" s="413"/>
      <c r="JWJ576" s="413"/>
      <c r="JWK576" s="413"/>
      <c r="JWL576" s="413"/>
      <c r="JWM576" s="413"/>
      <c r="JWN576" s="413"/>
      <c r="JWO576" s="413"/>
      <c r="JWP576" s="413"/>
      <c r="JWQ576" s="413"/>
      <c r="JWR576" s="413"/>
      <c r="JWS576" s="413"/>
      <c r="JWT576" s="413"/>
      <c r="JWU576" s="413"/>
      <c r="JWV576" s="413"/>
      <c r="JWW576" s="413"/>
      <c r="JWX576" s="413"/>
      <c r="JWY576" s="413"/>
      <c r="JWZ576" s="413"/>
      <c r="JXA576" s="413"/>
      <c r="JXB576" s="413"/>
      <c r="JXC576" s="413"/>
      <c r="JXD576" s="413"/>
      <c r="JXE576" s="413"/>
      <c r="JXF576" s="414"/>
      <c r="JXG576" s="414"/>
      <c r="JXH576" s="414"/>
      <c r="JXI576" s="414"/>
      <c r="JXJ576" s="414"/>
      <c r="JXK576" s="413"/>
      <c r="JXL576" s="413"/>
      <c r="JXM576" s="414"/>
      <c r="JXN576" s="414"/>
      <c r="JXO576" s="413"/>
      <c r="JXP576" s="413"/>
      <c r="JXQ576" s="414"/>
      <c r="JXR576" s="414"/>
      <c r="JXS576" s="413"/>
      <c r="JXT576" s="413"/>
      <c r="JXU576" s="413"/>
      <c r="JXV576" s="413"/>
      <c r="JXW576" s="413"/>
      <c r="JXX576" s="413"/>
      <c r="JXY576" s="413"/>
      <c r="JXZ576" s="414"/>
      <c r="JYA576" s="414"/>
      <c r="JYB576" s="413"/>
      <c r="JYC576" s="413"/>
      <c r="JYD576" s="414"/>
      <c r="JYE576" s="414"/>
      <c r="JYF576" s="413"/>
      <c r="JYG576" s="413"/>
      <c r="JYH576" s="413"/>
      <c r="JYI576" s="413"/>
      <c r="JYJ576" s="413"/>
      <c r="JYK576" s="407"/>
      <c r="JYL576" s="439"/>
      <c r="JYM576" s="413"/>
      <c r="JYN576" s="413"/>
      <c r="JYO576" s="413"/>
      <c r="JYP576" s="413"/>
      <c r="JYQ576" s="413"/>
      <c r="JYR576" s="413"/>
      <c r="JYS576" s="413"/>
      <c r="JYT576" s="412"/>
      <c r="JYU576" s="412"/>
      <c r="JYV576" s="412"/>
      <c r="JYW576" s="412"/>
      <c r="JYX576" s="412"/>
      <c r="JYY576" s="412"/>
      <c r="JYZ576" s="412"/>
      <c r="JZA576" s="412"/>
      <c r="JZB576" s="412"/>
      <c r="JZC576" s="412"/>
      <c r="JZD576" s="412"/>
      <c r="JZE576" s="412"/>
      <c r="JZF576" s="412"/>
      <c r="JZG576" s="412"/>
      <c r="JZH576" s="412"/>
      <c r="JZI576" s="412"/>
      <c r="JZJ576" s="412"/>
      <c r="JZK576" s="412"/>
      <c r="JZL576" s="412"/>
      <c r="JZM576" s="412"/>
      <c r="JZN576" s="412"/>
      <c r="JZO576" s="412"/>
      <c r="JZP576" s="412"/>
      <c r="JZQ576" s="412"/>
      <c r="JZR576" s="412"/>
      <c r="JZS576" s="412"/>
      <c r="JZT576" s="412"/>
      <c r="JZU576" s="412"/>
      <c r="JZV576" s="412"/>
      <c r="JZW576" s="412"/>
      <c r="JZX576" s="412"/>
      <c r="JZY576" s="412"/>
      <c r="JZZ576" s="412"/>
      <c r="KAA576" s="412"/>
      <c r="KAB576" s="412"/>
      <c r="KAC576" s="412"/>
      <c r="KAD576" s="412"/>
      <c r="KAE576" s="412"/>
      <c r="KAF576" s="412"/>
      <c r="KAG576" s="412"/>
      <c r="KAH576" s="412"/>
      <c r="KAI576" s="412"/>
      <c r="KAJ576" s="412"/>
      <c r="KAK576" s="412"/>
      <c r="KAL576" s="413"/>
      <c r="KAM576" s="413"/>
      <c r="KAN576" s="413"/>
      <c r="KAO576" s="413"/>
      <c r="KAP576" s="413"/>
      <c r="KAQ576" s="413"/>
      <c r="KAR576" s="413"/>
      <c r="KAS576" s="413"/>
      <c r="KAT576" s="413"/>
      <c r="KAU576" s="413"/>
      <c r="KAV576" s="413"/>
      <c r="KAW576" s="413"/>
      <c r="KAX576" s="413"/>
      <c r="KAY576" s="413"/>
      <c r="KAZ576" s="413"/>
      <c r="KBA576" s="413"/>
      <c r="KBB576" s="413"/>
      <c r="KBC576" s="413"/>
      <c r="KBD576" s="413"/>
      <c r="KBE576" s="413"/>
      <c r="KBF576" s="413"/>
      <c r="KBG576" s="413"/>
      <c r="KBH576" s="413"/>
      <c r="KBI576" s="413"/>
      <c r="KBJ576" s="414"/>
      <c r="KBK576" s="414"/>
      <c r="KBL576" s="414"/>
      <c r="KBM576" s="414"/>
      <c r="KBN576" s="414"/>
      <c r="KBO576" s="413"/>
      <c r="KBP576" s="413"/>
      <c r="KBQ576" s="414"/>
      <c r="KBR576" s="414"/>
      <c r="KBS576" s="413"/>
      <c r="KBT576" s="413"/>
      <c r="KBU576" s="414"/>
      <c r="KBV576" s="414"/>
      <c r="KBW576" s="413"/>
      <c r="KBX576" s="413"/>
      <c r="KBY576" s="413"/>
      <c r="KBZ576" s="413"/>
      <c r="KCA576" s="413"/>
      <c r="KCB576" s="413"/>
      <c r="KCC576" s="413"/>
      <c r="KCD576" s="414"/>
      <c r="KCE576" s="414"/>
      <c r="KCF576" s="413"/>
      <c r="KCG576" s="413"/>
      <c r="KCH576" s="414"/>
      <c r="KCI576" s="414"/>
      <c r="KCJ576" s="413"/>
      <c r="KCK576" s="413"/>
      <c r="KCL576" s="413"/>
      <c r="KCM576" s="413"/>
      <c r="KCN576" s="413"/>
      <c r="KCO576" s="407"/>
      <c r="KCP576" s="439"/>
      <c r="KCQ576" s="413"/>
      <c r="KCR576" s="413"/>
      <c r="KCS576" s="413"/>
      <c r="KCT576" s="413"/>
      <c r="KCU576" s="413"/>
      <c r="KCV576" s="413"/>
      <c r="KCW576" s="413"/>
      <c r="KCX576" s="412"/>
      <c r="KCY576" s="412"/>
      <c r="KCZ576" s="412"/>
      <c r="KDA576" s="412"/>
      <c r="KDB576" s="412"/>
      <c r="KDC576" s="412"/>
      <c r="KDD576" s="412"/>
      <c r="KDE576" s="412"/>
      <c r="KDF576" s="412"/>
      <c r="KDG576" s="412"/>
      <c r="KDH576" s="412"/>
      <c r="KDI576" s="412"/>
      <c r="KDJ576" s="412"/>
      <c r="KDK576" s="412"/>
      <c r="KDL576" s="412"/>
      <c r="KDM576" s="412"/>
      <c r="KDN576" s="412"/>
      <c r="KDO576" s="412"/>
      <c r="KDP576" s="412"/>
      <c r="KDQ576" s="412"/>
      <c r="KDR576" s="412"/>
      <c r="KDS576" s="412"/>
      <c r="KDT576" s="412"/>
      <c r="KDU576" s="412"/>
      <c r="KDV576" s="412"/>
      <c r="KDW576" s="412"/>
      <c r="KDX576" s="412"/>
      <c r="KDY576" s="412"/>
      <c r="KDZ576" s="412"/>
      <c r="KEA576" s="412"/>
      <c r="KEB576" s="412"/>
      <c r="KEC576" s="412"/>
      <c r="KED576" s="412"/>
      <c r="KEE576" s="412"/>
      <c r="KEF576" s="412"/>
      <c r="KEG576" s="412"/>
      <c r="KEH576" s="412"/>
      <c r="KEI576" s="412"/>
      <c r="KEJ576" s="412"/>
      <c r="KEK576" s="412"/>
      <c r="KEL576" s="412"/>
      <c r="KEM576" s="412"/>
      <c r="KEN576" s="412"/>
      <c r="KEO576" s="412"/>
      <c r="KEP576" s="413"/>
      <c r="KEQ576" s="413"/>
      <c r="KER576" s="413"/>
      <c r="KES576" s="413"/>
      <c r="KET576" s="413"/>
      <c r="KEU576" s="413"/>
      <c r="KEV576" s="413"/>
      <c r="KEW576" s="413"/>
      <c r="KEX576" s="413"/>
      <c r="KEY576" s="413"/>
      <c r="KEZ576" s="413"/>
      <c r="KFA576" s="413"/>
      <c r="KFB576" s="413"/>
      <c r="KFC576" s="413"/>
      <c r="KFD576" s="413"/>
      <c r="KFE576" s="413"/>
      <c r="KFF576" s="413"/>
      <c r="KFG576" s="413"/>
      <c r="KFH576" s="413"/>
      <c r="KFI576" s="413"/>
      <c r="KFJ576" s="413"/>
      <c r="KFK576" s="413"/>
      <c r="KFL576" s="413"/>
      <c r="KFM576" s="413"/>
      <c r="KFN576" s="414"/>
      <c r="KFO576" s="414"/>
      <c r="KFP576" s="414"/>
      <c r="KFQ576" s="414"/>
      <c r="KFR576" s="414"/>
      <c r="KFS576" s="413"/>
      <c r="KFT576" s="413"/>
      <c r="KFU576" s="414"/>
      <c r="KFV576" s="414"/>
      <c r="KFW576" s="413"/>
      <c r="KFX576" s="413"/>
      <c r="KFY576" s="414"/>
      <c r="KFZ576" s="414"/>
      <c r="KGA576" s="413"/>
      <c r="KGB576" s="413"/>
      <c r="KGC576" s="413"/>
      <c r="KGD576" s="413"/>
      <c r="KGE576" s="413"/>
      <c r="KGF576" s="413"/>
      <c r="KGG576" s="413"/>
      <c r="KGH576" s="414"/>
      <c r="KGI576" s="414"/>
      <c r="KGJ576" s="413"/>
      <c r="KGK576" s="413"/>
      <c r="KGL576" s="414"/>
      <c r="KGM576" s="414"/>
      <c r="KGN576" s="413"/>
      <c r="KGO576" s="413"/>
      <c r="KGP576" s="413"/>
      <c r="KGQ576" s="413"/>
      <c r="KGR576" s="413"/>
      <c r="KGS576" s="407"/>
      <c r="KGT576" s="439"/>
      <c r="KGU576" s="413"/>
      <c r="KGV576" s="413"/>
      <c r="KGW576" s="413"/>
      <c r="KGX576" s="413"/>
      <c r="KGY576" s="413"/>
      <c r="KGZ576" s="413"/>
      <c r="KHA576" s="413"/>
      <c r="KHB576" s="412"/>
      <c r="KHC576" s="412"/>
      <c r="KHD576" s="412"/>
      <c r="KHE576" s="412"/>
      <c r="KHF576" s="412"/>
      <c r="KHG576" s="412"/>
      <c r="KHH576" s="412"/>
      <c r="KHI576" s="412"/>
      <c r="KHJ576" s="412"/>
      <c r="KHK576" s="412"/>
      <c r="KHL576" s="412"/>
      <c r="KHM576" s="412"/>
      <c r="KHN576" s="412"/>
      <c r="KHO576" s="412"/>
      <c r="KHP576" s="412"/>
      <c r="KHQ576" s="412"/>
      <c r="KHR576" s="412"/>
      <c r="KHS576" s="412"/>
      <c r="KHT576" s="412"/>
      <c r="KHU576" s="412"/>
      <c r="KHV576" s="412"/>
      <c r="KHW576" s="412"/>
      <c r="KHX576" s="412"/>
      <c r="KHY576" s="412"/>
      <c r="KHZ576" s="412"/>
      <c r="KIA576" s="412"/>
      <c r="KIB576" s="412"/>
      <c r="KIC576" s="412"/>
      <c r="KID576" s="412"/>
      <c r="KIE576" s="412"/>
      <c r="KIF576" s="412"/>
      <c r="KIG576" s="412"/>
      <c r="KIH576" s="412"/>
      <c r="KII576" s="412"/>
      <c r="KIJ576" s="412"/>
      <c r="KIK576" s="412"/>
      <c r="KIL576" s="412"/>
      <c r="KIM576" s="412"/>
      <c r="KIN576" s="412"/>
      <c r="KIO576" s="412"/>
      <c r="KIP576" s="412"/>
      <c r="KIQ576" s="412"/>
      <c r="KIR576" s="412"/>
      <c r="KIS576" s="412"/>
      <c r="KIT576" s="413"/>
      <c r="KIU576" s="413"/>
      <c r="KIV576" s="413"/>
      <c r="KIW576" s="413"/>
      <c r="KIX576" s="413"/>
      <c r="KIY576" s="413"/>
      <c r="KIZ576" s="413"/>
      <c r="KJA576" s="413"/>
      <c r="KJB576" s="413"/>
      <c r="KJC576" s="413"/>
      <c r="KJD576" s="413"/>
      <c r="KJE576" s="413"/>
      <c r="KJF576" s="413"/>
      <c r="KJG576" s="413"/>
      <c r="KJH576" s="413"/>
      <c r="KJI576" s="413"/>
      <c r="KJJ576" s="413"/>
      <c r="KJK576" s="413"/>
      <c r="KJL576" s="413"/>
      <c r="KJM576" s="413"/>
      <c r="KJN576" s="413"/>
      <c r="KJO576" s="413"/>
      <c r="KJP576" s="413"/>
      <c r="KJQ576" s="413"/>
      <c r="KJR576" s="414"/>
      <c r="KJS576" s="414"/>
      <c r="KJT576" s="414"/>
      <c r="KJU576" s="414"/>
      <c r="KJV576" s="414"/>
      <c r="KJW576" s="413"/>
      <c r="KJX576" s="413"/>
      <c r="KJY576" s="414"/>
      <c r="KJZ576" s="414"/>
      <c r="KKA576" s="413"/>
      <c r="KKB576" s="413"/>
      <c r="KKC576" s="414"/>
      <c r="KKD576" s="414"/>
      <c r="KKE576" s="413"/>
      <c r="KKF576" s="413"/>
      <c r="KKG576" s="413"/>
      <c r="KKH576" s="413"/>
      <c r="KKI576" s="413"/>
      <c r="KKJ576" s="413"/>
      <c r="KKK576" s="413"/>
      <c r="KKL576" s="414"/>
      <c r="KKM576" s="414"/>
      <c r="KKN576" s="413"/>
      <c r="KKO576" s="413"/>
      <c r="KKP576" s="414"/>
      <c r="KKQ576" s="414"/>
      <c r="KKR576" s="413"/>
      <c r="KKS576" s="413"/>
      <c r="KKT576" s="413"/>
      <c r="KKU576" s="413"/>
      <c r="KKV576" s="413"/>
      <c r="KKW576" s="407"/>
      <c r="KKX576" s="439"/>
      <c r="KKY576" s="413"/>
      <c r="KKZ576" s="413"/>
      <c r="KLA576" s="413"/>
      <c r="KLB576" s="413"/>
      <c r="KLC576" s="413"/>
      <c r="KLD576" s="413"/>
      <c r="KLE576" s="413"/>
      <c r="KLF576" s="412"/>
      <c r="KLG576" s="412"/>
      <c r="KLH576" s="412"/>
      <c r="KLI576" s="412"/>
      <c r="KLJ576" s="412"/>
      <c r="KLK576" s="412"/>
      <c r="KLL576" s="412"/>
      <c r="KLM576" s="412"/>
      <c r="KLN576" s="412"/>
      <c r="KLO576" s="412"/>
      <c r="KLP576" s="412"/>
      <c r="KLQ576" s="412"/>
      <c r="KLR576" s="412"/>
      <c r="KLS576" s="412"/>
      <c r="KLT576" s="412"/>
      <c r="KLU576" s="412"/>
      <c r="KLV576" s="412"/>
      <c r="KLW576" s="412"/>
      <c r="KLX576" s="412"/>
      <c r="KLY576" s="412"/>
      <c r="KLZ576" s="412"/>
      <c r="KMA576" s="412"/>
      <c r="KMB576" s="412"/>
      <c r="KMC576" s="412"/>
      <c r="KMD576" s="412"/>
      <c r="KME576" s="412"/>
      <c r="KMF576" s="412"/>
      <c r="KMG576" s="412"/>
      <c r="KMH576" s="412"/>
      <c r="KMI576" s="412"/>
      <c r="KMJ576" s="412"/>
      <c r="KMK576" s="412"/>
      <c r="KML576" s="412"/>
      <c r="KMM576" s="412"/>
      <c r="KMN576" s="412"/>
      <c r="KMO576" s="412"/>
      <c r="KMP576" s="412"/>
      <c r="KMQ576" s="412"/>
      <c r="KMR576" s="412"/>
      <c r="KMS576" s="412"/>
      <c r="KMT576" s="412"/>
      <c r="KMU576" s="412"/>
      <c r="KMV576" s="412"/>
      <c r="KMW576" s="412"/>
      <c r="KMX576" s="413"/>
      <c r="KMY576" s="413"/>
      <c r="KMZ576" s="413"/>
      <c r="KNA576" s="413"/>
      <c r="KNB576" s="413"/>
      <c r="KNC576" s="413"/>
      <c r="KND576" s="413"/>
      <c r="KNE576" s="413"/>
      <c r="KNF576" s="413"/>
      <c r="KNG576" s="413"/>
      <c r="KNH576" s="413"/>
      <c r="KNI576" s="413"/>
      <c r="KNJ576" s="413"/>
      <c r="KNK576" s="413"/>
      <c r="KNL576" s="413"/>
      <c r="KNM576" s="413"/>
      <c r="KNN576" s="413"/>
      <c r="KNO576" s="413"/>
      <c r="KNP576" s="413"/>
      <c r="KNQ576" s="413"/>
      <c r="KNR576" s="413"/>
      <c r="KNS576" s="413"/>
      <c r="KNT576" s="413"/>
      <c r="KNU576" s="413"/>
      <c r="KNV576" s="414"/>
      <c r="KNW576" s="414"/>
      <c r="KNX576" s="414"/>
      <c r="KNY576" s="414"/>
      <c r="KNZ576" s="414"/>
      <c r="KOA576" s="413"/>
      <c r="KOB576" s="413"/>
      <c r="KOC576" s="414"/>
      <c r="KOD576" s="414"/>
      <c r="KOE576" s="413"/>
      <c r="KOF576" s="413"/>
      <c r="KOG576" s="414"/>
      <c r="KOH576" s="414"/>
      <c r="KOI576" s="413"/>
      <c r="KOJ576" s="413"/>
      <c r="KOK576" s="413"/>
      <c r="KOL576" s="413"/>
      <c r="KOM576" s="413"/>
      <c r="KON576" s="413"/>
      <c r="KOO576" s="413"/>
      <c r="KOP576" s="414"/>
      <c r="KOQ576" s="414"/>
      <c r="KOR576" s="413"/>
      <c r="KOS576" s="413"/>
      <c r="KOT576" s="414"/>
      <c r="KOU576" s="414"/>
      <c r="KOV576" s="413"/>
      <c r="KOW576" s="413"/>
      <c r="KOX576" s="413"/>
      <c r="KOY576" s="413"/>
      <c r="KOZ576" s="413"/>
      <c r="KPA576" s="407"/>
      <c r="KPB576" s="439"/>
      <c r="KPC576" s="413"/>
      <c r="KPD576" s="413"/>
      <c r="KPE576" s="413"/>
      <c r="KPF576" s="413"/>
      <c r="KPG576" s="413"/>
      <c r="KPH576" s="413"/>
      <c r="KPI576" s="413"/>
      <c r="KPJ576" s="412"/>
      <c r="KPK576" s="412"/>
      <c r="KPL576" s="412"/>
      <c r="KPM576" s="412"/>
      <c r="KPN576" s="412"/>
      <c r="KPO576" s="412"/>
      <c r="KPP576" s="412"/>
      <c r="KPQ576" s="412"/>
      <c r="KPR576" s="412"/>
      <c r="KPS576" s="412"/>
      <c r="KPT576" s="412"/>
      <c r="KPU576" s="412"/>
      <c r="KPV576" s="412"/>
      <c r="KPW576" s="412"/>
      <c r="KPX576" s="412"/>
      <c r="KPY576" s="412"/>
      <c r="KPZ576" s="412"/>
      <c r="KQA576" s="412"/>
      <c r="KQB576" s="412"/>
      <c r="KQC576" s="412"/>
      <c r="KQD576" s="412"/>
      <c r="KQE576" s="412"/>
      <c r="KQF576" s="412"/>
      <c r="KQG576" s="412"/>
      <c r="KQH576" s="412"/>
      <c r="KQI576" s="412"/>
      <c r="KQJ576" s="412"/>
      <c r="KQK576" s="412"/>
      <c r="KQL576" s="412"/>
      <c r="KQM576" s="412"/>
      <c r="KQN576" s="412"/>
      <c r="KQO576" s="412"/>
      <c r="KQP576" s="412"/>
      <c r="KQQ576" s="412"/>
      <c r="KQR576" s="412"/>
      <c r="KQS576" s="412"/>
      <c r="KQT576" s="412"/>
      <c r="KQU576" s="412"/>
      <c r="KQV576" s="412"/>
      <c r="KQW576" s="412"/>
      <c r="KQX576" s="412"/>
      <c r="KQY576" s="412"/>
      <c r="KQZ576" s="412"/>
      <c r="KRA576" s="412"/>
      <c r="KRB576" s="413"/>
      <c r="KRC576" s="413"/>
      <c r="KRD576" s="413"/>
      <c r="KRE576" s="413"/>
      <c r="KRF576" s="413"/>
      <c r="KRG576" s="413"/>
      <c r="KRH576" s="413"/>
      <c r="KRI576" s="413"/>
      <c r="KRJ576" s="413"/>
      <c r="KRK576" s="413"/>
      <c r="KRL576" s="413"/>
      <c r="KRM576" s="413"/>
      <c r="KRN576" s="413"/>
      <c r="KRO576" s="413"/>
      <c r="KRP576" s="413"/>
      <c r="KRQ576" s="413"/>
      <c r="KRR576" s="413"/>
      <c r="KRS576" s="413"/>
      <c r="KRT576" s="413"/>
      <c r="KRU576" s="413"/>
      <c r="KRV576" s="413"/>
      <c r="KRW576" s="413"/>
      <c r="KRX576" s="413"/>
      <c r="KRY576" s="413"/>
      <c r="KRZ576" s="414"/>
      <c r="KSA576" s="414"/>
      <c r="KSB576" s="414"/>
      <c r="KSC576" s="414"/>
      <c r="KSD576" s="414"/>
      <c r="KSE576" s="413"/>
      <c r="KSF576" s="413"/>
      <c r="KSG576" s="414"/>
      <c r="KSH576" s="414"/>
      <c r="KSI576" s="413"/>
      <c r="KSJ576" s="413"/>
      <c r="KSK576" s="414"/>
      <c r="KSL576" s="414"/>
      <c r="KSM576" s="413"/>
      <c r="KSN576" s="413"/>
      <c r="KSO576" s="413"/>
      <c r="KSP576" s="413"/>
      <c r="KSQ576" s="413"/>
      <c r="KSR576" s="413"/>
      <c r="KSS576" s="413"/>
      <c r="KST576" s="414"/>
      <c r="KSU576" s="414"/>
      <c r="KSV576" s="413"/>
      <c r="KSW576" s="413"/>
      <c r="KSX576" s="414"/>
      <c r="KSY576" s="414"/>
      <c r="KSZ576" s="413"/>
      <c r="KTA576" s="413"/>
      <c r="KTB576" s="413"/>
      <c r="KTC576" s="413"/>
      <c r="KTD576" s="413"/>
      <c r="KTE576" s="407"/>
      <c r="KTF576" s="439"/>
      <c r="KTG576" s="413"/>
      <c r="KTH576" s="413"/>
      <c r="KTI576" s="413"/>
      <c r="KTJ576" s="413"/>
      <c r="KTK576" s="413"/>
      <c r="KTL576" s="413"/>
      <c r="KTM576" s="413"/>
      <c r="KTN576" s="412"/>
      <c r="KTO576" s="412"/>
      <c r="KTP576" s="412"/>
      <c r="KTQ576" s="412"/>
      <c r="KTR576" s="412"/>
      <c r="KTS576" s="412"/>
      <c r="KTT576" s="412"/>
      <c r="KTU576" s="412"/>
      <c r="KTV576" s="412"/>
      <c r="KTW576" s="412"/>
      <c r="KTX576" s="412"/>
      <c r="KTY576" s="412"/>
      <c r="KTZ576" s="412"/>
      <c r="KUA576" s="412"/>
      <c r="KUB576" s="412"/>
      <c r="KUC576" s="412"/>
      <c r="KUD576" s="412"/>
      <c r="KUE576" s="412"/>
      <c r="KUF576" s="412"/>
      <c r="KUG576" s="412"/>
      <c r="KUH576" s="412"/>
      <c r="KUI576" s="412"/>
      <c r="KUJ576" s="412"/>
      <c r="KUK576" s="412"/>
      <c r="KUL576" s="412"/>
      <c r="KUM576" s="412"/>
      <c r="KUN576" s="412"/>
      <c r="KUO576" s="412"/>
      <c r="KUP576" s="412"/>
      <c r="KUQ576" s="412"/>
      <c r="KUR576" s="412"/>
      <c r="KUS576" s="412"/>
      <c r="KUT576" s="412"/>
      <c r="KUU576" s="412"/>
      <c r="KUV576" s="412"/>
      <c r="KUW576" s="412"/>
      <c r="KUX576" s="412"/>
      <c r="KUY576" s="412"/>
      <c r="KUZ576" s="412"/>
      <c r="KVA576" s="412"/>
      <c r="KVB576" s="412"/>
      <c r="KVC576" s="412"/>
      <c r="KVD576" s="412"/>
      <c r="KVE576" s="412"/>
      <c r="KVF576" s="413"/>
      <c r="KVG576" s="413"/>
      <c r="KVH576" s="413"/>
      <c r="KVI576" s="413"/>
      <c r="KVJ576" s="413"/>
      <c r="KVK576" s="413"/>
      <c r="KVL576" s="413"/>
      <c r="KVM576" s="413"/>
      <c r="KVN576" s="413"/>
      <c r="KVO576" s="413"/>
      <c r="KVP576" s="413"/>
      <c r="KVQ576" s="413"/>
      <c r="KVR576" s="413"/>
      <c r="KVS576" s="413"/>
      <c r="KVT576" s="413"/>
      <c r="KVU576" s="413"/>
      <c r="KVV576" s="413"/>
      <c r="KVW576" s="413"/>
      <c r="KVX576" s="413"/>
      <c r="KVY576" s="413"/>
      <c r="KVZ576" s="413"/>
      <c r="KWA576" s="413"/>
      <c r="KWB576" s="413"/>
      <c r="KWC576" s="413"/>
      <c r="KWD576" s="414"/>
      <c r="KWE576" s="414"/>
      <c r="KWF576" s="414"/>
      <c r="KWG576" s="414"/>
      <c r="KWH576" s="414"/>
      <c r="KWI576" s="413"/>
      <c r="KWJ576" s="413"/>
      <c r="KWK576" s="414"/>
      <c r="KWL576" s="414"/>
      <c r="KWM576" s="413"/>
      <c r="KWN576" s="413"/>
      <c r="KWO576" s="414"/>
      <c r="KWP576" s="414"/>
      <c r="KWQ576" s="413"/>
      <c r="KWR576" s="413"/>
      <c r="KWS576" s="413"/>
      <c r="KWT576" s="413"/>
      <c r="KWU576" s="413"/>
      <c r="KWV576" s="413"/>
      <c r="KWW576" s="413"/>
      <c r="KWX576" s="414"/>
      <c r="KWY576" s="414"/>
      <c r="KWZ576" s="413"/>
      <c r="KXA576" s="413"/>
      <c r="KXB576" s="414"/>
      <c r="KXC576" s="414"/>
      <c r="KXD576" s="413"/>
      <c r="KXE576" s="413"/>
      <c r="KXF576" s="413"/>
      <c r="KXG576" s="413"/>
      <c r="KXH576" s="413"/>
      <c r="KXI576" s="407"/>
      <c r="KXJ576" s="439"/>
      <c r="KXK576" s="413"/>
      <c r="KXL576" s="413"/>
      <c r="KXM576" s="413"/>
      <c r="KXN576" s="413"/>
      <c r="KXO576" s="413"/>
      <c r="KXP576" s="413"/>
      <c r="KXQ576" s="413"/>
      <c r="KXR576" s="412"/>
      <c r="KXS576" s="412"/>
      <c r="KXT576" s="412"/>
      <c r="KXU576" s="412"/>
      <c r="KXV576" s="412"/>
      <c r="KXW576" s="412"/>
      <c r="KXX576" s="412"/>
      <c r="KXY576" s="412"/>
      <c r="KXZ576" s="412"/>
      <c r="KYA576" s="412"/>
      <c r="KYB576" s="412"/>
      <c r="KYC576" s="412"/>
      <c r="KYD576" s="412"/>
      <c r="KYE576" s="412"/>
      <c r="KYF576" s="412"/>
      <c r="KYG576" s="412"/>
      <c r="KYH576" s="412"/>
      <c r="KYI576" s="412"/>
      <c r="KYJ576" s="412"/>
      <c r="KYK576" s="412"/>
      <c r="KYL576" s="412"/>
      <c r="KYM576" s="412"/>
      <c r="KYN576" s="412"/>
      <c r="KYO576" s="412"/>
      <c r="KYP576" s="412"/>
      <c r="KYQ576" s="412"/>
      <c r="KYR576" s="412"/>
      <c r="KYS576" s="412"/>
      <c r="KYT576" s="412"/>
      <c r="KYU576" s="412"/>
      <c r="KYV576" s="412"/>
      <c r="KYW576" s="412"/>
      <c r="KYX576" s="412"/>
      <c r="KYY576" s="412"/>
      <c r="KYZ576" s="412"/>
      <c r="KZA576" s="412"/>
      <c r="KZB576" s="412"/>
      <c r="KZC576" s="412"/>
      <c r="KZD576" s="412"/>
      <c r="KZE576" s="412"/>
      <c r="KZF576" s="412"/>
      <c r="KZG576" s="412"/>
      <c r="KZH576" s="412"/>
      <c r="KZI576" s="412"/>
      <c r="KZJ576" s="413"/>
      <c r="KZK576" s="413"/>
      <c r="KZL576" s="413"/>
      <c r="KZM576" s="413"/>
      <c r="KZN576" s="413"/>
      <c r="KZO576" s="413"/>
      <c r="KZP576" s="413"/>
      <c r="KZQ576" s="413"/>
      <c r="KZR576" s="413"/>
      <c r="KZS576" s="413"/>
      <c r="KZT576" s="413"/>
      <c r="KZU576" s="413"/>
      <c r="KZV576" s="413"/>
      <c r="KZW576" s="413"/>
      <c r="KZX576" s="413"/>
      <c r="KZY576" s="413"/>
      <c r="KZZ576" s="413"/>
      <c r="LAA576" s="413"/>
      <c r="LAB576" s="413"/>
      <c r="LAC576" s="413"/>
      <c r="LAD576" s="413"/>
      <c r="LAE576" s="413"/>
      <c r="LAF576" s="413"/>
      <c r="LAG576" s="413"/>
      <c r="LAH576" s="414"/>
      <c r="LAI576" s="414"/>
      <c r="LAJ576" s="414"/>
      <c r="LAK576" s="414"/>
      <c r="LAL576" s="414"/>
      <c r="LAM576" s="413"/>
      <c r="LAN576" s="413"/>
      <c r="LAO576" s="414"/>
      <c r="LAP576" s="414"/>
      <c r="LAQ576" s="413"/>
      <c r="LAR576" s="413"/>
      <c r="LAS576" s="414"/>
      <c r="LAT576" s="414"/>
      <c r="LAU576" s="413"/>
      <c r="LAV576" s="413"/>
      <c r="LAW576" s="413"/>
      <c r="LAX576" s="413"/>
      <c r="LAY576" s="413"/>
      <c r="LAZ576" s="413"/>
      <c r="LBA576" s="413"/>
      <c r="LBB576" s="414"/>
      <c r="LBC576" s="414"/>
      <c r="LBD576" s="413"/>
      <c r="LBE576" s="413"/>
      <c r="LBF576" s="414"/>
      <c r="LBG576" s="414"/>
      <c r="LBH576" s="413"/>
      <c r="LBI576" s="413"/>
      <c r="LBJ576" s="413"/>
      <c r="LBK576" s="413"/>
      <c r="LBL576" s="413"/>
      <c r="LBM576" s="407"/>
      <c r="LBN576" s="439"/>
      <c r="LBO576" s="413"/>
      <c r="LBP576" s="413"/>
      <c r="LBQ576" s="413"/>
      <c r="LBR576" s="413"/>
      <c r="LBS576" s="413"/>
      <c r="LBT576" s="413"/>
      <c r="LBU576" s="413"/>
      <c r="LBV576" s="412"/>
      <c r="LBW576" s="412"/>
      <c r="LBX576" s="412"/>
      <c r="LBY576" s="412"/>
      <c r="LBZ576" s="412"/>
      <c r="LCA576" s="412"/>
      <c r="LCB576" s="412"/>
      <c r="LCC576" s="412"/>
      <c r="LCD576" s="412"/>
      <c r="LCE576" s="412"/>
      <c r="LCF576" s="412"/>
      <c r="LCG576" s="412"/>
      <c r="LCH576" s="412"/>
      <c r="LCI576" s="412"/>
      <c r="LCJ576" s="412"/>
      <c r="LCK576" s="412"/>
      <c r="LCL576" s="412"/>
      <c r="LCM576" s="412"/>
      <c r="LCN576" s="412"/>
      <c r="LCO576" s="412"/>
      <c r="LCP576" s="412"/>
      <c r="LCQ576" s="412"/>
      <c r="LCR576" s="412"/>
      <c r="LCS576" s="412"/>
      <c r="LCT576" s="412"/>
      <c r="LCU576" s="412"/>
      <c r="LCV576" s="412"/>
      <c r="LCW576" s="412"/>
      <c r="LCX576" s="412"/>
      <c r="LCY576" s="412"/>
      <c r="LCZ576" s="412"/>
      <c r="LDA576" s="412"/>
      <c r="LDB576" s="412"/>
      <c r="LDC576" s="412"/>
      <c r="LDD576" s="412"/>
      <c r="LDE576" s="412"/>
      <c r="LDF576" s="412"/>
      <c r="LDG576" s="412"/>
      <c r="LDH576" s="412"/>
      <c r="LDI576" s="412"/>
      <c r="LDJ576" s="412"/>
      <c r="LDK576" s="412"/>
      <c r="LDL576" s="412"/>
      <c r="LDM576" s="412"/>
      <c r="LDN576" s="413"/>
      <c r="LDO576" s="413"/>
      <c r="LDP576" s="413"/>
      <c r="LDQ576" s="413"/>
      <c r="LDR576" s="413"/>
      <c r="LDS576" s="413"/>
      <c r="LDT576" s="413"/>
      <c r="LDU576" s="413"/>
      <c r="LDV576" s="413"/>
      <c r="LDW576" s="413"/>
      <c r="LDX576" s="413"/>
      <c r="LDY576" s="413"/>
      <c r="LDZ576" s="413"/>
      <c r="LEA576" s="413"/>
      <c r="LEB576" s="413"/>
      <c r="LEC576" s="413"/>
      <c r="LED576" s="413"/>
      <c r="LEE576" s="413"/>
      <c r="LEF576" s="413"/>
      <c r="LEG576" s="413"/>
      <c r="LEH576" s="413"/>
      <c r="LEI576" s="413"/>
      <c r="LEJ576" s="413"/>
      <c r="LEK576" s="413"/>
      <c r="LEL576" s="414"/>
      <c r="LEM576" s="414"/>
      <c r="LEN576" s="414"/>
      <c r="LEO576" s="414"/>
      <c r="LEP576" s="414"/>
      <c r="LEQ576" s="413"/>
      <c r="LER576" s="413"/>
      <c r="LES576" s="414"/>
      <c r="LET576" s="414"/>
      <c r="LEU576" s="413"/>
      <c r="LEV576" s="413"/>
      <c r="LEW576" s="414"/>
      <c r="LEX576" s="414"/>
      <c r="LEY576" s="413"/>
      <c r="LEZ576" s="413"/>
      <c r="LFA576" s="413"/>
      <c r="LFB576" s="413"/>
      <c r="LFC576" s="413"/>
      <c r="LFD576" s="413"/>
      <c r="LFE576" s="413"/>
      <c r="LFF576" s="414"/>
      <c r="LFG576" s="414"/>
      <c r="LFH576" s="413"/>
      <c r="LFI576" s="413"/>
      <c r="LFJ576" s="414"/>
      <c r="LFK576" s="414"/>
      <c r="LFL576" s="413"/>
      <c r="LFM576" s="413"/>
      <c r="LFN576" s="413"/>
      <c r="LFO576" s="413"/>
      <c r="LFP576" s="413"/>
      <c r="LFQ576" s="407"/>
      <c r="LFR576" s="439"/>
      <c r="LFS576" s="413"/>
      <c r="LFT576" s="413"/>
      <c r="LFU576" s="413"/>
      <c r="LFV576" s="413"/>
      <c r="LFW576" s="413"/>
      <c r="LFX576" s="413"/>
      <c r="LFY576" s="413"/>
      <c r="LFZ576" s="412"/>
      <c r="LGA576" s="412"/>
      <c r="LGB576" s="412"/>
      <c r="LGC576" s="412"/>
      <c r="LGD576" s="412"/>
      <c r="LGE576" s="412"/>
      <c r="LGF576" s="412"/>
      <c r="LGG576" s="412"/>
      <c r="LGH576" s="412"/>
      <c r="LGI576" s="412"/>
      <c r="LGJ576" s="412"/>
      <c r="LGK576" s="412"/>
      <c r="LGL576" s="412"/>
      <c r="LGM576" s="412"/>
      <c r="LGN576" s="412"/>
      <c r="LGO576" s="412"/>
      <c r="LGP576" s="412"/>
      <c r="LGQ576" s="412"/>
      <c r="LGR576" s="412"/>
      <c r="LGS576" s="412"/>
      <c r="LGT576" s="412"/>
      <c r="LGU576" s="412"/>
      <c r="LGV576" s="412"/>
      <c r="LGW576" s="412"/>
      <c r="LGX576" s="412"/>
      <c r="LGY576" s="412"/>
      <c r="LGZ576" s="412"/>
      <c r="LHA576" s="412"/>
      <c r="LHB576" s="412"/>
      <c r="LHC576" s="412"/>
      <c r="LHD576" s="412"/>
      <c r="LHE576" s="412"/>
      <c r="LHF576" s="412"/>
      <c r="LHG576" s="412"/>
      <c r="LHH576" s="412"/>
      <c r="LHI576" s="412"/>
      <c r="LHJ576" s="412"/>
      <c r="LHK576" s="412"/>
      <c r="LHL576" s="412"/>
      <c r="LHM576" s="412"/>
      <c r="LHN576" s="412"/>
      <c r="LHO576" s="412"/>
      <c r="LHP576" s="412"/>
      <c r="LHQ576" s="412"/>
      <c r="LHR576" s="413"/>
      <c r="LHS576" s="413"/>
      <c r="LHT576" s="413"/>
      <c r="LHU576" s="413"/>
      <c r="LHV576" s="413"/>
      <c r="LHW576" s="413"/>
      <c r="LHX576" s="413"/>
      <c r="LHY576" s="413"/>
      <c r="LHZ576" s="413"/>
      <c r="LIA576" s="413"/>
      <c r="LIB576" s="413"/>
      <c r="LIC576" s="413"/>
      <c r="LID576" s="413"/>
      <c r="LIE576" s="413"/>
      <c r="LIF576" s="413"/>
      <c r="LIG576" s="413"/>
      <c r="LIH576" s="413"/>
      <c r="LII576" s="413"/>
      <c r="LIJ576" s="413"/>
      <c r="LIK576" s="413"/>
      <c r="LIL576" s="413"/>
      <c r="LIM576" s="413"/>
      <c r="LIN576" s="413"/>
      <c r="LIO576" s="413"/>
      <c r="LIP576" s="414"/>
      <c r="LIQ576" s="414"/>
      <c r="LIR576" s="414"/>
      <c r="LIS576" s="414"/>
      <c r="LIT576" s="414"/>
      <c r="LIU576" s="413"/>
      <c r="LIV576" s="413"/>
      <c r="LIW576" s="414"/>
      <c r="LIX576" s="414"/>
      <c r="LIY576" s="413"/>
      <c r="LIZ576" s="413"/>
      <c r="LJA576" s="414"/>
      <c r="LJB576" s="414"/>
      <c r="LJC576" s="413"/>
      <c r="LJD576" s="413"/>
      <c r="LJE576" s="413"/>
      <c r="LJF576" s="413"/>
      <c r="LJG576" s="413"/>
      <c r="LJH576" s="413"/>
      <c r="LJI576" s="413"/>
      <c r="LJJ576" s="414"/>
      <c r="LJK576" s="414"/>
      <c r="LJL576" s="413"/>
      <c r="LJM576" s="413"/>
      <c r="LJN576" s="414"/>
      <c r="LJO576" s="414"/>
      <c r="LJP576" s="413"/>
      <c r="LJQ576" s="413"/>
      <c r="LJR576" s="413"/>
      <c r="LJS576" s="413"/>
      <c r="LJT576" s="413"/>
      <c r="LJU576" s="407"/>
      <c r="LJV576" s="439"/>
      <c r="LJW576" s="413"/>
      <c r="LJX576" s="413"/>
      <c r="LJY576" s="413"/>
      <c r="LJZ576" s="413"/>
      <c r="LKA576" s="413"/>
      <c r="LKB576" s="413"/>
      <c r="LKC576" s="413"/>
      <c r="LKD576" s="412"/>
      <c r="LKE576" s="412"/>
      <c r="LKF576" s="412"/>
      <c r="LKG576" s="412"/>
      <c r="LKH576" s="412"/>
      <c r="LKI576" s="412"/>
      <c r="LKJ576" s="412"/>
      <c r="LKK576" s="412"/>
      <c r="LKL576" s="412"/>
      <c r="LKM576" s="412"/>
      <c r="LKN576" s="412"/>
      <c r="LKO576" s="412"/>
      <c r="LKP576" s="412"/>
      <c r="LKQ576" s="412"/>
      <c r="LKR576" s="412"/>
      <c r="LKS576" s="412"/>
      <c r="LKT576" s="412"/>
      <c r="LKU576" s="412"/>
      <c r="LKV576" s="412"/>
      <c r="LKW576" s="412"/>
      <c r="LKX576" s="412"/>
      <c r="LKY576" s="412"/>
      <c r="LKZ576" s="412"/>
      <c r="LLA576" s="412"/>
      <c r="LLB576" s="412"/>
      <c r="LLC576" s="412"/>
      <c r="LLD576" s="412"/>
      <c r="LLE576" s="412"/>
      <c r="LLF576" s="412"/>
      <c r="LLG576" s="412"/>
      <c r="LLH576" s="412"/>
      <c r="LLI576" s="412"/>
      <c r="LLJ576" s="412"/>
      <c r="LLK576" s="412"/>
      <c r="LLL576" s="412"/>
      <c r="LLM576" s="412"/>
      <c r="LLN576" s="412"/>
      <c r="LLO576" s="412"/>
      <c r="LLP576" s="412"/>
      <c r="LLQ576" s="412"/>
      <c r="LLR576" s="412"/>
      <c r="LLS576" s="412"/>
      <c r="LLT576" s="412"/>
      <c r="LLU576" s="412"/>
      <c r="LLV576" s="413"/>
      <c r="LLW576" s="413"/>
      <c r="LLX576" s="413"/>
      <c r="LLY576" s="413"/>
      <c r="LLZ576" s="413"/>
      <c r="LMA576" s="413"/>
      <c r="LMB576" s="413"/>
      <c r="LMC576" s="413"/>
      <c r="LMD576" s="413"/>
      <c r="LME576" s="413"/>
      <c r="LMF576" s="413"/>
      <c r="LMG576" s="413"/>
      <c r="LMH576" s="413"/>
      <c r="LMI576" s="413"/>
      <c r="LMJ576" s="413"/>
      <c r="LMK576" s="413"/>
      <c r="LML576" s="413"/>
      <c r="LMM576" s="413"/>
      <c r="LMN576" s="413"/>
      <c r="LMO576" s="413"/>
      <c r="LMP576" s="413"/>
      <c r="LMQ576" s="413"/>
      <c r="LMR576" s="413"/>
      <c r="LMS576" s="413"/>
      <c r="LMT576" s="414"/>
      <c r="LMU576" s="414"/>
      <c r="LMV576" s="414"/>
      <c r="LMW576" s="414"/>
      <c r="LMX576" s="414"/>
      <c r="LMY576" s="413"/>
      <c r="LMZ576" s="413"/>
      <c r="LNA576" s="414"/>
      <c r="LNB576" s="414"/>
      <c r="LNC576" s="413"/>
      <c r="LND576" s="413"/>
      <c r="LNE576" s="414"/>
      <c r="LNF576" s="414"/>
      <c r="LNG576" s="413"/>
      <c r="LNH576" s="413"/>
      <c r="LNI576" s="413"/>
      <c r="LNJ576" s="413"/>
      <c r="LNK576" s="413"/>
      <c r="LNL576" s="413"/>
      <c r="LNM576" s="413"/>
      <c r="LNN576" s="414"/>
      <c r="LNO576" s="414"/>
      <c r="LNP576" s="413"/>
      <c r="LNQ576" s="413"/>
      <c r="LNR576" s="414"/>
      <c r="LNS576" s="414"/>
      <c r="LNT576" s="413"/>
      <c r="LNU576" s="413"/>
      <c r="LNV576" s="413"/>
      <c r="LNW576" s="413"/>
      <c r="LNX576" s="413"/>
      <c r="LNY576" s="407"/>
      <c r="LNZ576" s="439"/>
      <c r="LOA576" s="413"/>
      <c r="LOB576" s="413"/>
      <c r="LOC576" s="413"/>
      <c r="LOD576" s="413"/>
      <c r="LOE576" s="413"/>
      <c r="LOF576" s="413"/>
      <c r="LOG576" s="413"/>
      <c r="LOH576" s="412"/>
      <c r="LOI576" s="412"/>
      <c r="LOJ576" s="412"/>
      <c r="LOK576" s="412"/>
      <c r="LOL576" s="412"/>
      <c r="LOM576" s="412"/>
      <c r="LON576" s="412"/>
      <c r="LOO576" s="412"/>
      <c r="LOP576" s="412"/>
      <c r="LOQ576" s="412"/>
      <c r="LOR576" s="412"/>
      <c r="LOS576" s="412"/>
      <c r="LOT576" s="412"/>
      <c r="LOU576" s="412"/>
      <c r="LOV576" s="412"/>
      <c r="LOW576" s="412"/>
      <c r="LOX576" s="412"/>
      <c r="LOY576" s="412"/>
      <c r="LOZ576" s="412"/>
      <c r="LPA576" s="412"/>
      <c r="LPB576" s="412"/>
      <c r="LPC576" s="412"/>
      <c r="LPD576" s="412"/>
      <c r="LPE576" s="412"/>
      <c r="LPF576" s="412"/>
      <c r="LPG576" s="412"/>
      <c r="LPH576" s="412"/>
      <c r="LPI576" s="412"/>
      <c r="LPJ576" s="412"/>
      <c r="LPK576" s="412"/>
      <c r="LPL576" s="412"/>
      <c r="LPM576" s="412"/>
      <c r="LPN576" s="412"/>
      <c r="LPO576" s="412"/>
      <c r="LPP576" s="412"/>
      <c r="LPQ576" s="412"/>
      <c r="LPR576" s="412"/>
      <c r="LPS576" s="412"/>
      <c r="LPT576" s="412"/>
      <c r="LPU576" s="412"/>
      <c r="LPV576" s="412"/>
      <c r="LPW576" s="412"/>
      <c r="LPX576" s="412"/>
      <c r="LPY576" s="412"/>
      <c r="LPZ576" s="413"/>
      <c r="LQA576" s="413"/>
      <c r="LQB576" s="413"/>
      <c r="LQC576" s="413"/>
      <c r="LQD576" s="413"/>
      <c r="LQE576" s="413"/>
      <c r="LQF576" s="413"/>
      <c r="LQG576" s="413"/>
      <c r="LQH576" s="413"/>
      <c r="LQI576" s="413"/>
      <c r="LQJ576" s="413"/>
      <c r="LQK576" s="413"/>
      <c r="LQL576" s="413"/>
      <c r="LQM576" s="413"/>
      <c r="LQN576" s="413"/>
      <c r="LQO576" s="413"/>
      <c r="LQP576" s="413"/>
      <c r="LQQ576" s="413"/>
      <c r="LQR576" s="413"/>
      <c r="LQS576" s="413"/>
      <c r="LQT576" s="413"/>
      <c r="LQU576" s="413"/>
      <c r="LQV576" s="413"/>
      <c r="LQW576" s="413"/>
      <c r="LQX576" s="414"/>
      <c r="LQY576" s="414"/>
      <c r="LQZ576" s="414"/>
      <c r="LRA576" s="414"/>
      <c r="LRB576" s="414"/>
      <c r="LRC576" s="413"/>
      <c r="LRD576" s="413"/>
      <c r="LRE576" s="414"/>
      <c r="LRF576" s="414"/>
      <c r="LRG576" s="413"/>
      <c r="LRH576" s="413"/>
      <c r="LRI576" s="414"/>
      <c r="LRJ576" s="414"/>
      <c r="LRK576" s="413"/>
      <c r="LRL576" s="413"/>
      <c r="LRM576" s="413"/>
      <c r="LRN576" s="413"/>
      <c r="LRO576" s="413"/>
      <c r="LRP576" s="413"/>
      <c r="LRQ576" s="413"/>
      <c r="LRR576" s="414"/>
      <c r="LRS576" s="414"/>
      <c r="LRT576" s="413"/>
      <c r="LRU576" s="413"/>
      <c r="LRV576" s="414"/>
      <c r="LRW576" s="414"/>
      <c r="LRX576" s="413"/>
      <c r="LRY576" s="413"/>
      <c r="LRZ576" s="413"/>
      <c r="LSA576" s="413"/>
      <c r="LSB576" s="413"/>
      <c r="LSC576" s="407"/>
      <c r="LSD576" s="439"/>
      <c r="LSE576" s="413"/>
      <c r="LSF576" s="413"/>
      <c r="LSG576" s="413"/>
      <c r="LSH576" s="413"/>
      <c r="LSI576" s="413"/>
      <c r="LSJ576" s="413"/>
      <c r="LSK576" s="413"/>
      <c r="LSL576" s="412"/>
      <c r="LSM576" s="412"/>
      <c r="LSN576" s="412"/>
      <c r="LSO576" s="412"/>
      <c r="LSP576" s="412"/>
      <c r="LSQ576" s="412"/>
      <c r="LSR576" s="412"/>
      <c r="LSS576" s="412"/>
      <c r="LST576" s="412"/>
      <c r="LSU576" s="412"/>
      <c r="LSV576" s="412"/>
      <c r="LSW576" s="412"/>
      <c r="LSX576" s="412"/>
      <c r="LSY576" s="412"/>
      <c r="LSZ576" s="412"/>
      <c r="LTA576" s="412"/>
      <c r="LTB576" s="412"/>
      <c r="LTC576" s="412"/>
      <c r="LTD576" s="412"/>
      <c r="LTE576" s="412"/>
      <c r="LTF576" s="412"/>
      <c r="LTG576" s="412"/>
      <c r="LTH576" s="412"/>
      <c r="LTI576" s="412"/>
      <c r="LTJ576" s="412"/>
      <c r="LTK576" s="412"/>
      <c r="LTL576" s="412"/>
      <c r="LTM576" s="412"/>
      <c r="LTN576" s="412"/>
      <c r="LTO576" s="412"/>
      <c r="LTP576" s="412"/>
      <c r="LTQ576" s="412"/>
      <c r="LTR576" s="412"/>
      <c r="LTS576" s="412"/>
      <c r="LTT576" s="412"/>
      <c r="LTU576" s="412"/>
      <c r="LTV576" s="412"/>
      <c r="LTW576" s="412"/>
      <c r="LTX576" s="412"/>
      <c r="LTY576" s="412"/>
      <c r="LTZ576" s="412"/>
      <c r="LUA576" s="412"/>
      <c r="LUB576" s="412"/>
      <c r="LUC576" s="412"/>
      <c r="LUD576" s="413"/>
      <c r="LUE576" s="413"/>
      <c r="LUF576" s="413"/>
      <c r="LUG576" s="413"/>
      <c r="LUH576" s="413"/>
      <c r="LUI576" s="413"/>
      <c r="LUJ576" s="413"/>
      <c r="LUK576" s="413"/>
      <c r="LUL576" s="413"/>
      <c r="LUM576" s="413"/>
      <c r="LUN576" s="413"/>
      <c r="LUO576" s="413"/>
      <c r="LUP576" s="413"/>
      <c r="LUQ576" s="413"/>
      <c r="LUR576" s="413"/>
      <c r="LUS576" s="413"/>
      <c r="LUT576" s="413"/>
      <c r="LUU576" s="413"/>
      <c r="LUV576" s="413"/>
      <c r="LUW576" s="413"/>
      <c r="LUX576" s="413"/>
      <c r="LUY576" s="413"/>
      <c r="LUZ576" s="413"/>
      <c r="LVA576" s="413"/>
      <c r="LVB576" s="414"/>
      <c r="LVC576" s="414"/>
      <c r="LVD576" s="414"/>
      <c r="LVE576" s="414"/>
      <c r="LVF576" s="414"/>
      <c r="LVG576" s="413"/>
      <c r="LVH576" s="413"/>
      <c r="LVI576" s="414"/>
      <c r="LVJ576" s="414"/>
      <c r="LVK576" s="413"/>
      <c r="LVL576" s="413"/>
      <c r="LVM576" s="414"/>
      <c r="LVN576" s="414"/>
      <c r="LVO576" s="413"/>
      <c r="LVP576" s="413"/>
      <c r="LVQ576" s="413"/>
      <c r="LVR576" s="413"/>
      <c r="LVS576" s="413"/>
      <c r="LVT576" s="413"/>
      <c r="LVU576" s="413"/>
      <c r="LVV576" s="414"/>
      <c r="LVW576" s="414"/>
      <c r="LVX576" s="413"/>
      <c r="LVY576" s="413"/>
      <c r="LVZ576" s="414"/>
      <c r="LWA576" s="414"/>
      <c r="LWB576" s="413"/>
      <c r="LWC576" s="413"/>
      <c r="LWD576" s="413"/>
      <c r="LWE576" s="413"/>
      <c r="LWF576" s="413"/>
      <c r="LWG576" s="407"/>
      <c r="LWH576" s="439"/>
      <c r="LWI576" s="413"/>
      <c r="LWJ576" s="413"/>
      <c r="LWK576" s="413"/>
      <c r="LWL576" s="413"/>
      <c r="LWM576" s="413"/>
      <c r="LWN576" s="413"/>
      <c r="LWO576" s="413"/>
      <c r="LWP576" s="412"/>
      <c r="LWQ576" s="412"/>
      <c r="LWR576" s="412"/>
      <c r="LWS576" s="412"/>
      <c r="LWT576" s="412"/>
      <c r="LWU576" s="412"/>
      <c r="LWV576" s="412"/>
      <c r="LWW576" s="412"/>
      <c r="LWX576" s="412"/>
      <c r="LWY576" s="412"/>
      <c r="LWZ576" s="412"/>
      <c r="LXA576" s="412"/>
      <c r="LXB576" s="412"/>
      <c r="LXC576" s="412"/>
      <c r="LXD576" s="412"/>
      <c r="LXE576" s="412"/>
      <c r="LXF576" s="412"/>
      <c r="LXG576" s="412"/>
      <c r="LXH576" s="412"/>
      <c r="LXI576" s="412"/>
      <c r="LXJ576" s="412"/>
      <c r="LXK576" s="412"/>
      <c r="LXL576" s="412"/>
      <c r="LXM576" s="412"/>
      <c r="LXN576" s="412"/>
      <c r="LXO576" s="412"/>
      <c r="LXP576" s="412"/>
      <c r="LXQ576" s="412"/>
      <c r="LXR576" s="412"/>
      <c r="LXS576" s="412"/>
      <c r="LXT576" s="412"/>
      <c r="LXU576" s="412"/>
      <c r="LXV576" s="412"/>
      <c r="LXW576" s="412"/>
      <c r="LXX576" s="412"/>
      <c r="LXY576" s="412"/>
      <c r="LXZ576" s="412"/>
      <c r="LYA576" s="412"/>
      <c r="LYB576" s="412"/>
      <c r="LYC576" s="412"/>
      <c r="LYD576" s="412"/>
      <c r="LYE576" s="412"/>
      <c r="LYF576" s="412"/>
      <c r="LYG576" s="412"/>
      <c r="LYH576" s="413"/>
      <c r="LYI576" s="413"/>
      <c r="LYJ576" s="413"/>
      <c r="LYK576" s="413"/>
      <c r="LYL576" s="413"/>
      <c r="LYM576" s="413"/>
      <c r="LYN576" s="413"/>
      <c r="LYO576" s="413"/>
      <c r="LYP576" s="413"/>
      <c r="LYQ576" s="413"/>
      <c r="LYR576" s="413"/>
      <c r="LYS576" s="413"/>
      <c r="LYT576" s="413"/>
      <c r="LYU576" s="413"/>
      <c r="LYV576" s="413"/>
      <c r="LYW576" s="413"/>
      <c r="LYX576" s="413"/>
      <c r="LYY576" s="413"/>
      <c r="LYZ576" s="413"/>
      <c r="LZA576" s="413"/>
      <c r="LZB576" s="413"/>
      <c r="LZC576" s="413"/>
      <c r="LZD576" s="413"/>
      <c r="LZE576" s="413"/>
      <c r="LZF576" s="414"/>
      <c r="LZG576" s="414"/>
      <c r="LZH576" s="414"/>
      <c r="LZI576" s="414"/>
      <c r="LZJ576" s="414"/>
      <c r="LZK576" s="413"/>
      <c r="LZL576" s="413"/>
      <c r="LZM576" s="414"/>
      <c r="LZN576" s="414"/>
      <c r="LZO576" s="413"/>
      <c r="LZP576" s="413"/>
      <c r="LZQ576" s="414"/>
      <c r="LZR576" s="414"/>
      <c r="LZS576" s="413"/>
      <c r="LZT576" s="413"/>
      <c r="LZU576" s="413"/>
      <c r="LZV576" s="413"/>
      <c r="LZW576" s="413"/>
      <c r="LZX576" s="413"/>
      <c r="LZY576" s="413"/>
      <c r="LZZ576" s="414"/>
      <c r="MAA576" s="414"/>
      <c r="MAB576" s="413"/>
      <c r="MAC576" s="413"/>
      <c r="MAD576" s="414"/>
      <c r="MAE576" s="414"/>
      <c r="MAF576" s="413"/>
      <c r="MAG576" s="413"/>
      <c r="MAH576" s="413"/>
      <c r="MAI576" s="413"/>
      <c r="MAJ576" s="413"/>
      <c r="MAK576" s="407"/>
      <c r="MAL576" s="439"/>
      <c r="MAM576" s="413"/>
      <c r="MAN576" s="413"/>
      <c r="MAO576" s="413"/>
      <c r="MAP576" s="413"/>
      <c r="MAQ576" s="413"/>
      <c r="MAR576" s="413"/>
      <c r="MAS576" s="413"/>
      <c r="MAT576" s="412"/>
      <c r="MAU576" s="412"/>
      <c r="MAV576" s="412"/>
      <c r="MAW576" s="412"/>
      <c r="MAX576" s="412"/>
      <c r="MAY576" s="412"/>
      <c r="MAZ576" s="412"/>
      <c r="MBA576" s="412"/>
      <c r="MBB576" s="412"/>
      <c r="MBC576" s="412"/>
      <c r="MBD576" s="412"/>
      <c r="MBE576" s="412"/>
      <c r="MBF576" s="412"/>
      <c r="MBG576" s="412"/>
      <c r="MBH576" s="412"/>
      <c r="MBI576" s="412"/>
      <c r="MBJ576" s="412"/>
      <c r="MBK576" s="412"/>
      <c r="MBL576" s="412"/>
      <c r="MBM576" s="412"/>
      <c r="MBN576" s="412"/>
      <c r="MBO576" s="412"/>
      <c r="MBP576" s="412"/>
      <c r="MBQ576" s="412"/>
      <c r="MBR576" s="412"/>
      <c r="MBS576" s="412"/>
      <c r="MBT576" s="412"/>
      <c r="MBU576" s="412"/>
      <c r="MBV576" s="412"/>
      <c r="MBW576" s="412"/>
      <c r="MBX576" s="412"/>
      <c r="MBY576" s="412"/>
      <c r="MBZ576" s="412"/>
      <c r="MCA576" s="412"/>
      <c r="MCB576" s="412"/>
      <c r="MCC576" s="412"/>
      <c r="MCD576" s="412"/>
      <c r="MCE576" s="412"/>
      <c r="MCF576" s="412"/>
      <c r="MCG576" s="412"/>
      <c r="MCH576" s="412"/>
      <c r="MCI576" s="412"/>
      <c r="MCJ576" s="412"/>
      <c r="MCK576" s="412"/>
      <c r="MCL576" s="413"/>
      <c r="MCM576" s="413"/>
      <c r="MCN576" s="413"/>
      <c r="MCO576" s="413"/>
      <c r="MCP576" s="413"/>
      <c r="MCQ576" s="413"/>
      <c r="MCR576" s="413"/>
      <c r="MCS576" s="413"/>
      <c r="MCT576" s="413"/>
      <c r="MCU576" s="413"/>
      <c r="MCV576" s="413"/>
      <c r="MCW576" s="413"/>
      <c r="MCX576" s="413"/>
      <c r="MCY576" s="413"/>
      <c r="MCZ576" s="413"/>
      <c r="MDA576" s="413"/>
      <c r="MDB576" s="413"/>
      <c r="MDC576" s="413"/>
      <c r="MDD576" s="413"/>
      <c r="MDE576" s="413"/>
      <c r="MDF576" s="413"/>
      <c r="MDG576" s="413"/>
      <c r="MDH576" s="413"/>
      <c r="MDI576" s="413"/>
      <c r="MDJ576" s="414"/>
      <c r="MDK576" s="414"/>
      <c r="MDL576" s="414"/>
      <c r="MDM576" s="414"/>
      <c r="MDN576" s="414"/>
      <c r="MDO576" s="413"/>
      <c r="MDP576" s="413"/>
      <c r="MDQ576" s="414"/>
      <c r="MDR576" s="414"/>
      <c r="MDS576" s="413"/>
      <c r="MDT576" s="413"/>
      <c r="MDU576" s="414"/>
      <c r="MDV576" s="414"/>
      <c r="MDW576" s="413"/>
      <c r="MDX576" s="413"/>
      <c r="MDY576" s="413"/>
      <c r="MDZ576" s="413"/>
      <c r="MEA576" s="413"/>
      <c r="MEB576" s="413"/>
      <c r="MEC576" s="413"/>
      <c r="MED576" s="414"/>
      <c r="MEE576" s="414"/>
      <c r="MEF576" s="413"/>
      <c r="MEG576" s="413"/>
      <c r="MEH576" s="414"/>
      <c r="MEI576" s="414"/>
      <c r="MEJ576" s="413"/>
      <c r="MEK576" s="413"/>
      <c r="MEL576" s="413"/>
      <c r="MEM576" s="413"/>
      <c r="MEN576" s="413"/>
      <c r="MEO576" s="407"/>
      <c r="MEP576" s="439"/>
      <c r="MEQ576" s="413"/>
      <c r="MER576" s="413"/>
      <c r="MES576" s="413"/>
      <c r="MET576" s="413"/>
      <c r="MEU576" s="413"/>
      <c r="MEV576" s="413"/>
      <c r="MEW576" s="413"/>
      <c r="MEX576" s="412"/>
      <c r="MEY576" s="412"/>
      <c r="MEZ576" s="412"/>
      <c r="MFA576" s="412"/>
      <c r="MFB576" s="412"/>
      <c r="MFC576" s="412"/>
      <c r="MFD576" s="412"/>
      <c r="MFE576" s="412"/>
      <c r="MFF576" s="412"/>
      <c r="MFG576" s="412"/>
      <c r="MFH576" s="412"/>
      <c r="MFI576" s="412"/>
      <c r="MFJ576" s="412"/>
      <c r="MFK576" s="412"/>
      <c r="MFL576" s="412"/>
      <c r="MFM576" s="412"/>
      <c r="MFN576" s="412"/>
      <c r="MFO576" s="412"/>
      <c r="MFP576" s="412"/>
      <c r="MFQ576" s="412"/>
      <c r="MFR576" s="412"/>
      <c r="MFS576" s="412"/>
      <c r="MFT576" s="412"/>
      <c r="MFU576" s="412"/>
      <c r="MFV576" s="412"/>
      <c r="MFW576" s="412"/>
      <c r="MFX576" s="412"/>
      <c r="MFY576" s="412"/>
      <c r="MFZ576" s="412"/>
      <c r="MGA576" s="412"/>
      <c r="MGB576" s="412"/>
      <c r="MGC576" s="412"/>
      <c r="MGD576" s="412"/>
      <c r="MGE576" s="412"/>
      <c r="MGF576" s="412"/>
      <c r="MGG576" s="412"/>
      <c r="MGH576" s="412"/>
      <c r="MGI576" s="412"/>
      <c r="MGJ576" s="412"/>
      <c r="MGK576" s="412"/>
      <c r="MGL576" s="412"/>
      <c r="MGM576" s="412"/>
      <c r="MGN576" s="412"/>
      <c r="MGO576" s="412"/>
      <c r="MGP576" s="413"/>
      <c r="MGQ576" s="413"/>
      <c r="MGR576" s="413"/>
      <c r="MGS576" s="413"/>
      <c r="MGT576" s="413"/>
      <c r="MGU576" s="413"/>
      <c r="MGV576" s="413"/>
      <c r="MGW576" s="413"/>
      <c r="MGX576" s="413"/>
      <c r="MGY576" s="413"/>
      <c r="MGZ576" s="413"/>
      <c r="MHA576" s="413"/>
      <c r="MHB576" s="413"/>
      <c r="MHC576" s="413"/>
      <c r="MHD576" s="413"/>
      <c r="MHE576" s="413"/>
      <c r="MHF576" s="413"/>
      <c r="MHG576" s="413"/>
      <c r="MHH576" s="413"/>
      <c r="MHI576" s="413"/>
      <c r="MHJ576" s="413"/>
      <c r="MHK576" s="413"/>
      <c r="MHL576" s="413"/>
      <c r="MHM576" s="413"/>
      <c r="MHN576" s="414"/>
      <c r="MHO576" s="414"/>
      <c r="MHP576" s="414"/>
      <c r="MHQ576" s="414"/>
      <c r="MHR576" s="414"/>
      <c r="MHS576" s="413"/>
      <c r="MHT576" s="413"/>
      <c r="MHU576" s="414"/>
      <c r="MHV576" s="414"/>
      <c r="MHW576" s="413"/>
      <c r="MHX576" s="413"/>
      <c r="MHY576" s="414"/>
      <c r="MHZ576" s="414"/>
      <c r="MIA576" s="413"/>
      <c r="MIB576" s="413"/>
      <c r="MIC576" s="413"/>
      <c r="MID576" s="413"/>
      <c r="MIE576" s="413"/>
      <c r="MIF576" s="413"/>
      <c r="MIG576" s="413"/>
      <c r="MIH576" s="414"/>
      <c r="MII576" s="414"/>
      <c r="MIJ576" s="413"/>
      <c r="MIK576" s="413"/>
      <c r="MIL576" s="414"/>
      <c r="MIM576" s="414"/>
      <c r="MIN576" s="413"/>
      <c r="MIO576" s="413"/>
      <c r="MIP576" s="413"/>
      <c r="MIQ576" s="413"/>
      <c r="MIR576" s="413"/>
      <c r="MIS576" s="407"/>
      <c r="MIT576" s="439"/>
      <c r="MIU576" s="413"/>
      <c r="MIV576" s="413"/>
      <c r="MIW576" s="413"/>
      <c r="MIX576" s="413"/>
      <c r="MIY576" s="413"/>
      <c r="MIZ576" s="413"/>
      <c r="MJA576" s="413"/>
      <c r="MJB576" s="412"/>
      <c r="MJC576" s="412"/>
      <c r="MJD576" s="412"/>
      <c r="MJE576" s="412"/>
      <c r="MJF576" s="412"/>
      <c r="MJG576" s="412"/>
      <c r="MJH576" s="412"/>
      <c r="MJI576" s="412"/>
      <c r="MJJ576" s="412"/>
      <c r="MJK576" s="412"/>
      <c r="MJL576" s="412"/>
      <c r="MJM576" s="412"/>
      <c r="MJN576" s="412"/>
      <c r="MJO576" s="412"/>
      <c r="MJP576" s="412"/>
      <c r="MJQ576" s="412"/>
      <c r="MJR576" s="412"/>
      <c r="MJS576" s="412"/>
      <c r="MJT576" s="412"/>
      <c r="MJU576" s="412"/>
      <c r="MJV576" s="412"/>
      <c r="MJW576" s="412"/>
      <c r="MJX576" s="412"/>
      <c r="MJY576" s="412"/>
      <c r="MJZ576" s="412"/>
      <c r="MKA576" s="412"/>
      <c r="MKB576" s="412"/>
      <c r="MKC576" s="412"/>
      <c r="MKD576" s="412"/>
      <c r="MKE576" s="412"/>
      <c r="MKF576" s="412"/>
      <c r="MKG576" s="412"/>
      <c r="MKH576" s="412"/>
      <c r="MKI576" s="412"/>
      <c r="MKJ576" s="412"/>
      <c r="MKK576" s="412"/>
      <c r="MKL576" s="412"/>
      <c r="MKM576" s="412"/>
      <c r="MKN576" s="412"/>
      <c r="MKO576" s="412"/>
      <c r="MKP576" s="412"/>
      <c r="MKQ576" s="412"/>
      <c r="MKR576" s="412"/>
      <c r="MKS576" s="412"/>
      <c r="MKT576" s="413"/>
      <c r="MKU576" s="413"/>
      <c r="MKV576" s="413"/>
      <c r="MKW576" s="413"/>
      <c r="MKX576" s="413"/>
      <c r="MKY576" s="413"/>
      <c r="MKZ576" s="413"/>
      <c r="MLA576" s="413"/>
      <c r="MLB576" s="413"/>
      <c r="MLC576" s="413"/>
      <c r="MLD576" s="413"/>
      <c r="MLE576" s="413"/>
      <c r="MLF576" s="413"/>
      <c r="MLG576" s="413"/>
      <c r="MLH576" s="413"/>
      <c r="MLI576" s="413"/>
      <c r="MLJ576" s="413"/>
      <c r="MLK576" s="413"/>
      <c r="MLL576" s="413"/>
      <c r="MLM576" s="413"/>
      <c r="MLN576" s="413"/>
      <c r="MLO576" s="413"/>
      <c r="MLP576" s="413"/>
      <c r="MLQ576" s="413"/>
      <c r="MLR576" s="414"/>
      <c r="MLS576" s="414"/>
      <c r="MLT576" s="414"/>
      <c r="MLU576" s="414"/>
      <c r="MLV576" s="414"/>
      <c r="MLW576" s="413"/>
      <c r="MLX576" s="413"/>
      <c r="MLY576" s="414"/>
      <c r="MLZ576" s="414"/>
      <c r="MMA576" s="413"/>
      <c r="MMB576" s="413"/>
      <c r="MMC576" s="414"/>
      <c r="MMD576" s="414"/>
      <c r="MME576" s="413"/>
      <c r="MMF576" s="413"/>
      <c r="MMG576" s="413"/>
      <c r="MMH576" s="413"/>
      <c r="MMI576" s="413"/>
      <c r="MMJ576" s="413"/>
      <c r="MMK576" s="413"/>
      <c r="MML576" s="414"/>
      <c r="MMM576" s="414"/>
      <c r="MMN576" s="413"/>
      <c r="MMO576" s="413"/>
      <c r="MMP576" s="414"/>
      <c r="MMQ576" s="414"/>
      <c r="MMR576" s="413"/>
      <c r="MMS576" s="413"/>
      <c r="MMT576" s="413"/>
      <c r="MMU576" s="413"/>
      <c r="MMV576" s="413"/>
      <c r="MMW576" s="407"/>
      <c r="MMX576" s="439"/>
      <c r="MMY576" s="413"/>
      <c r="MMZ576" s="413"/>
      <c r="MNA576" s="413"/>
      <c r="MNB576" s="413"/>
      <c r="MNC576" s="413"/>
      <c r="MND576" s="413"/>
      <c r="MNE576" s="413"/>
      <c r="MNF576" s="412"/>
      <c r="MNG576" s="412"/>
      <c r="MNH576" s="412"/>
      <c r="MNI576" s="412"/>
      <c r="MNJ576" s="412"/>
      <c r="MNK576" s="412"/>
      <c r="MNL576" s="412"/>
      <c r="MNM576" s="412"/>
      <c r="MNN576" s="412"/>
      <c r="MNO576" s="412"/>
      <c r="MNP576" s="412"/>
      <c r="MNQ576" s="412"/>
      <c r="MNR576" s="412"/>
      <c r="MNS576" s="412"/>
      <c r="MNT576" s="412"/>
      <c r="MNU576" s="412"/>
      <c r="MNV576" s="412"/>
      <c r="MNW576" s="412"/>
      <c r="MNX576" s="412"/>
      <c r="MNY576" s="412"/>
      <c r="MNZ576" s="412"/>
      <c r="MOA576" s="412"/>
      <c r="MOB576" s="412"/>
      <c r="MOC576" s="412"/>
      <c r="MOD576" s="412"/>
      <c r="MOE576" s="412"/>
      <c r="MOF576" s="412"/>
      <c r="MOG576" s="412"/>
      <c r="MOH576" s="412"/>
      <c r="MOI576" s="412"/>
      <c r="MOJ576" s="412"/>
      <c r="MOK576" s="412"/>
      <c r="MOL576" s="412"/>
      <c r="MOM576" s="412"/>
      <c r="MON576" s="412"/>
      <c r="MOO576" s="412"/>
      <c r="MOP576" s="412"/>
      <c r="MOQ576" s="412"/>
      <c r="MOR576" s="412"/>
      <c r="MOS576" s="412"/>
      <c r="MOT576" s="412"/>
      <c r="MOU576" s="412"/>
      <c r="MOV576" s="412"/>
      <c r="MOW576" s="412"/>
      <c r="MOX576" s="413"/>
      <c r="MOY576" s="413"/>
      <c r="MOZ576" s="413"/>
      <c r="MPA576" s="413"/>
      <c r="MPB576" s="413"/>
      <c r="MPC576" s="413"/>
      <c r="MPD576" s="413"/>
      <c r="MPE576" s="413"/>
      <c r="MPF576" s="413"/>
      <c r="MPG576" s="413"/>
      <c r="MPH576" s="413"/>
      <c r="MPI576" s="413"/>
      <c r="MPJ576" s="413"/>
      <c r="MPK576" s="413"/>
      <c r="MPL576" s="413"/>
      <c r="MPM576" s="413"/>
      <c r="MPN576" s="413"/>
      <c r="MPO576" s="413"/>
      <c r="MPP576" s="413"/>
      <c r="MPQ576" s="413"/>
      <c r="MPR576" s="413"/>
      <c r="MPS576" s="413"/>
      <c r="MPT576" s="413"/>
      <c r="MPU576" s="413"/>
      <c r="MPV576" s="414"/>
      <c r="MPW576" s="414"/>
      <c r="MPX576" s="414"/>
      <c r="MPY576" s="414"/>
      <c r="MPZ576" s="414"/>
      <c r="MQA576" s="413"/>
      <c r="MQB576" s="413"/>
      <c r="MQC576" s="414"/>
      <c r="MQD576" s="414"/>
      <c r="MQE576" s="413"/>
      <c r="MQF576" s="413"/>
      <c r="MQG576" s="414"/>
      <c r="MQH576" s="414"/>
      <c r="MQI576" s="413"/>
      <c r="MQJ576" s="413"/>
      <c r="MQK576" s="413"/>
      <c r="MQL576" s="413"/>
      <c r="MQM576" s="413"/>
      <c r="MQN576" s="413"/>
      <c r="MQO576" s="413"/>
      <c r="MQP576" s="414"/>
      <c r="MQQ576" s="414"/>
      <c r="MQR576" s="413"/>
      <c r="MQS576" s="413"/>
      <c r="MQT576" s="414"/>
      <c r="MQU576" s="414"/>
      <c r="MQV576" s="413"/>
      <c r="MQW576" s="413"/>
      <c r="MQX576" s="413"/>
      <c r="MQY576" s="413"/>
      <c r="MQZ576" s="413"/>
      <c r="MRA576" s="407"/>
      <c r="MRB576" s="439"/>
      <c r="MRC576" s="413"/>
      <c r="MRD576" s="413"/>
      <c r="MRE576" s="413"/>
      <c r="MRF576" s="413"/>
      <c r="MRG576" s="413"/>
      <c r="MRH576" s="413"/>
      <c r="MRI576" s="413"/>
      <c r="MRJ576" s="412"/>
      <c r="MRK576" s="412"/>
      <c r="MRL576" s="412"/>
      <c r="MRM576" s="412"/>
      <c r="MRN576" s="412"/>
      <c r="MRO576" s="412"/>
      <c r="MRP576" s="412"/>
      <c r="MRQ576" s="412"/>
      <c r="MRR576" s="412"/>
      <c r="MRS576" s="412"/>
      <c r="MRT576" s="412"/>
      <c r="MRU576" s="412"/>
      <c r="MRV576" s="412"/>
      <c r="MRW576" s="412"/>
      <c r="MRX576" s="412"/>
      <c r="MRY576" s="412"/>
      <c r="MRZ576" s="412"/>
      <c r="MSA576" s="412"/>
      <c r="MSB576" s="412"/>
      <c r="MSC576" s="412"/>
      <c r="MSD576" s="412"/>
      <c r="MSE576" s="412"/>
      <c r="MSF576" s="412"/>
      <c r="MSG576" s="412"/>
      <c r="MSH576" s="412"/>
      <c r="MSI576" s="412"/>
      <c r="MSJ576" s="412"/>
      <c r="MSK576" s="412"/>
      <c r="MSL576" s="412"/>
      <c r="MSM576" s="412"/>
      <c r="MSN576" s="412"/>
      <c r="MSO576" s="412"/>
      <c r="MSP576" s="412"/>
      <c r="MSQ576" s="412"/>
      <c r="MSR576" s="412"/>
      <c r="MSS576" s="412"/>
      <c r="MST576" s="412"/>
      <c r="MSU576" s="412"/>
      <c r="MSV576" s="412"/>
      <c r="MSW576" s="412"/>
      <c r="MSX576" s="412"/>
      <c r="MSY576" s="412"/>
      <c r="MSZ576" s="412"/>
      <c r="MTA576" s="412"/>
      <c r="MTB576" s="413"/>
      <c r="MTC576" s="413"/>
      <c r="MTD576" s="413"/>
      <c r="MTE576" s="413"/>
      <c r="MTF576" s="413"/>
      <c r="MTG576" s="413"/>
      <c r="MTH576" s="413"/>
      <c r="MTI576" s="413"/>
      <c r="MTJ576" s="413"/>
      <c r="MTK576" s="413"/>
      <c r="MTL576" s="413"/>
      <c r="MTM576" s="413"/>
      <c r="MTN576" s="413"/>
      <c r="MTO576" s="413"/>
      <c r="MTP576" s="413"/>
      <c r="MTQ576" s="413"/>
      <c r="MTR576" s="413"/>
      <c r="MTS576" s="413"/>
      <c r="MTT576" s="413"/>
      <c r="MTU576" s="413"/>
      <c r="MTV576" s="413"/>
      <c r="MTW576" s="413"/>
      <c r="MTX576" s="413"/>
      <c r="MTY576" s="413"/>
      <c r="MTZ576" s="414"/>
      <c r="MUA576" s="414"/>
      <c r="MUB576" s="414"/>
      <c r="MUC576" s="414"/>
      <c r="MUD576" s="414"/>
      <c r="MUE576" s="413"/>
      <c r="MUF576" s="413"/>
      <c r="MUG576" s="414"/>
      <c r="MUH576" s="414"/>
      <c r="MUI576" s="413"/>
      <c r="MUJ576" s="413"/>
      <c r="MUK576" s="414"/>
      <c r="MUL576" s="414"/>
      <c r="MUM576" s="413"/>
      <c r="MUN576" s="413"/>
      <c r="MUO576" s="413"/>
      <c r="MUP576" s="413"/>
      <c r="MUQ576" s="413"/>
      <c r="MUR576" s="413"/>
      <c r="MUS576" s="413"/>
      <c r="MUT576" s="414"/>
      <c r="MUU576" s="414"/>
      <c r="MUV576" s="413"/>
      <c r="MUW576" s="413"/>
      <c r="MUX576" s="414"/>
      <c r="MUY576" s="414"/>
      <c r="MUZ576" s="413"/>
      <c r="MVA576" s="413"/>
      <c r="MVB576" s="413"/>
      <c r="MVC576" s="413"/>
      <c r="MVD576" s="413"/>
      <c r="MVE576" s="407"/>
      <c r="MVF576" s="439"/>
      <c r="MVG576" s="413"/>
      <c r="MVH576" s="413"/>
      <c r="MVI576" s="413"/>
      <c r="MVJ576" s="413"/>
      <c r="MVK576" s="413"/>
      <c r="MVL576" s="413"/>
      <c r="MVM576" s="413"/>
      <c r="MVN576" s="412"/>
      <c r="MVO576" s="412"/>
      <c r="MVP576" s="412"/>
      <c r="MVQ576" s="412"/>
      <c r="MVR576" s="412"/>
      <c r="MVS576" s="412"/>
      <c r="MVT576" s="412"/>
      <c r="MVU576" s="412"/>
      <c r="MVV576" s="412"/>
      <c r="MVW576" s="412"/>
      <c r="MVX576" s="412"/>
      <c r="MVY576" s="412"/>
      <c r="MVZ576" s="412"/>
      <c r="MWA576" s="412"/>
      <c r="MWB576" s="412"/>
      <c r="MWC576" s="412"/>
      <c r="MWD576" s="412"/>
      <c r="MWE576" s="412"/>
      <c r="MWF576" s="412"/>
      <c r="MWG576" s="412"/>
      <c r="MWH576" s="412"/>
      <c r="MWI576" s="412"/>
      <c r="MWJ576" s="412"/>
      <c r="MWK576" s="412"/>
      <c r="MWL576" s="412"/>
      <c r="MWM576" s="412"/>
      <c r="MWN576" s="412"/>
      <c r="MWO576" s="412"/>
      <c r="MWP576" s="412"/>
      <c r="MWQ576" s="412"/>
      <c r="MWR576" s="412"/>
      <c r="MWS576" s="412"/>
      <c r="MWT576" s="412"/>
      <c r="MWU576" s="412"/>
      <c r="MWV576" s="412"/>
      <c r="MWW576" s="412"/>
      <c r="MWX576" s="412"/>
      <c r="MWY576" s="412"/>
      <c r="MWZ576" s="412"/>
      <c r="MXA576" s="412"/>
      <c r="MXB576" s="412"/>
      <c r="MXC576" s="412"/>
      <c r="MXD576" s="412"/>
      <c r="MXE576" s="412"/>
      <c r="MXF576" s="413"/>
      <c r="MXG576" s="413"/>
      <c r="MXH576" s="413"/>
      <c r="MXI576" s="413"/>
      <c r="MXJ576" s="413"/>
      <c r="MXK576" s="413"/>
      <c r="MXL576" s="413"/>
      <c r="MXM576" s="413"/>
      <c r="MXN576" s="413"/>
      <c r="MXO576" s="413"/>
      <c r="MXP576" s="413"/>
      <c r="MXQ576" s="413"/>
      <c r="MXR576" s="413"/>
      <c r="MXS576" s="413"/>
      <c r="MXT576" s="413"/>
      <c r="MXU576" s="413"/>
      <c r="MXV576" s="413"/>
      <c r="MXW576" s="413"/>
      <c r="MXX576" s="413"/>
      <c r="MXY576" s="413"/>
      <c r="MXZ576" s="413"/>
      <c r="MYA576" s="413"/>
      <c r="MYB576" s="413"/>
      <c r="MYC576" s="413"/>
      <c r="MYD576" s="414"/>
      <c r="MYE576" s="414"/>
      <c r="MYF576" s="414"/>
      <c r="MYG576" s="414"/>
      <c r="MYH576" s="414"/>
      <c r="MYI576" s="413"/>
      <c r="MYJ576" s="413"/>
      <c r="MYK576" s="414"/>
      <c r="MYL576" s="414"/>
      <c r="MYM576" s="413"/>
      <c r="MYN576" s="413"/>
      <c r="MYO576" s="414"/>
      <c r="MYP576" s="414"/>
      <c r="MYQ576" s="413"/>
      <c r="MYR576" s="413"/>
      <c r="MYS576" s="413"/>
      <c r="MYT576" s="413"/>
      <c r="MYU576" s="413"/>
      <c r="MYV576" s="413"/>
      <c r="MYW576" s="413"/>
      <c r="MYX576" s="414"/>
      <c r="MYY576" s="414"/>
      <c r="MYZ576" s="413"/>
      <c r="MZA576" s="413"/>
      <c r="MZB576" s="414"/>
      <c r="MZC576" s="414"/>
      <c r="MZD576" s="413"/>
      <c r="MZE576" s="413"/>
      <c r="MZF576" s="413"/>
      <c r="MZG576" s="413"/>
      <c r="MZH576" s="413"/>
      <c r="MZI576" s="407"/>
      <c r="MZJ576" s="439"/>
      <c r="MZK576" s="413"/>
      <c r="MZL576" s="413"/>
      <c r="MZM576" s="413"/>
      <c r="MZN576" s="413"/>
      <c r="MZO576" s="413"/>
      <c r="MZP576" s="413"/>
      <c r="MZQ576" s="413"/>
      <c r="MZR576" s="412"/>
      <c r="MZS576" s="412"/>
      <c r="MZT576" s="412"/>
      <c r="MZU576" s="412"/>
      <c r="MZV576" s="412"/>
      <c r="MZW576" s="412"/>
      <c r="MZX576" s="412"/>
      <c r="MZY576" s="412"/>
      <c r="MZZ576" s="412"/>
      <c r="NAA576" s="412"/>
      <c r="NAB576" s="412"/>
      <c r="NAC576" s="412"/>
      <c r="NAD576" s="412"/>
      <c r="NAE576" s="412"/>
      <c r="NAF576" s="412"/>
      <c r="NAG576" s="412"/>
      <c r="NAH576" s="412"/>
      <c r="NAI576" s="412"/>
      <c r="NAJ576" s="412"/>
      <c r="NAK576" s="412"/>
      <c r="NAL576" s="412"/>
      <c r="NAM576" s="412"/>
      <c r="NAN576" s="412"/>
      <c r="NAO576" s="412"/>
      <c r="NAP576" s="412"/>
      <c r="NAQ576" s="412"/>
      <c r="NAR576" s="412"/>
      <c r="NAS576" s="412"/>
      <c r="NAT576" s="412"/>
      <c r="NAU576" s="412"/>
      <c r="NAV576" s="412"/>
      <c r="NAW576" s="412"/>
      <c r="NAX576" s="412"/>
      <c r="NAY576" s="412"/>
      <c r="NAZ576" s="412"/>
      <c r="NBA576" s="412"/>
      <c r="NBB576" s="412"/>
      <c r="NBC576" s="412"/>
      <c r="NBD576" s="412"/>
      <c r="NBE576" s="412"/>
      <c r="NBF576" s="412"/>
      <c r="NBG576" s="412"/>
      <c r="NBH576" s="412"/>
      <c r="NBI576" s="412"/>
      <c r="NBJ576" s="413"/>
      <c r="NBK576" s="413"/>
      <c r="NBL576" s="413"/>
      <c r="NBM576" s="413"/>
      <c r="NBN576" s="413"/>
      <c r="NBO576" s="413"/>
      <c r="NBP576" s="413"/>
      <c r="NBQ576" s="413"/>
      <c r="NBR576" s="413"/>
      <c r="NBS576" s="413"/>
      <c r="NBT576" s="413"/>
      <c r="NBU576" s="413"/>
      <c r="NBV576" s="413"/>
      <c r="NBW576" s="413"/>
      <c r="NBX576" s="413"/>
      <c r="NBY576" s="413"/>
      <c r="NBZ576" s="413"/>
      <c r="NCA576" s="413"/>
      <c r="NCB576" s="413"/>
      <c r="NCC576" s="413"/>
      <c r="NCD576" s="413"/>
      <c r="NCE576" s="413"/>
      <c r="NCF576" s="413"/>
      <c r="NCG576" s="413"/>
      <c r="NCH576" s="414"/>
      <c r="NCI576" s="414"/>
      <c r="NCJ576" s="414"/>
      <c r="NCK576" s="414"/>
      <c r="NCL576" s="414"/>
      <c r="NCM576" s="413"/>
      <c r="NCN576" s="413"/>
      <c r="NCO576" s="414"/>
      <c r="NCP576" s="414"/>
      <c r="NCQ576" s="413"/>
      <c r="NCR576" s="413"/>
      <c r="NCS576" s="414"/>
      <c r="NCT576" s="414"/>
      <c r="NCU576" s="413"/>
      <c r="NCV576" s="413"/>
      <c r="NCW576" s="413"/>
      <c r="NCX576" s="413"/>
      <c r="NCY576" s="413"/>
      <c r="NCZ576" s="413"/>
      <c r="NDA576" s="413"/>
      <c r="NDB576" s="414"/>
      <c r="NDC576" s="414"/>
      <c r="NDD576" s="413"/>
      <c r="NDE576" s="413"/>
      <c r="NDF576" s="414"/>
      <c r="NDG576" s="414"/>
      <c r="NDH576" s="413"/>
      <c r="NDI576" s="413"/>
      <c r="NDJ576" s="413"/>
      <c r="NDK576" s="413"/>
      <c r="NDL576" s="413"/>
      <c r="NDM576" s="407"/>
      <c r="NDN576" s="439"/>
      <c r="NDO576" s="413"/>
      <c r="NDP576" s="413"/>
      <c r="NDQ576" s="413"/>
      <c r="NDR576" s="413"/>
      <c r="NDS576" s="413"/>
      <c r="NDT576" s="413"/>
      <c r="NDU576" s="413"/>
      <c r="NDV576" s="412"/>
      <c r="NDW576" s="412"/>
      <c r="NDX576" s="412"/>
      <c r="NDY576" s="412"/>
      <c r="NDZ576" s="412"/>
      <c r="NEA576" s="412"/>
      <c r="NEB576" s="412"/>
      <c r="NEC576" s="412"/>
      <c r="NED576" s="412"/>
      <c r="NEE576" s="412"/>
      <c r="NEF576" s="412"/>
      <c r="NEG576" s="412"/>
      <c r="NEH576" s="412"/>
      <c r="NEI576" s="412"/>
      <c r="NEJ576" s="412"/>
      <c r="NEK576" s="412"/>
      <c r="NEL576" s="412"/>
      <c r="NEM576" s="412"/>
      <c r="NEN576" s="412"/>
      <c r="NEO576" s="412"/>
      <c r="NEP576" s="412"/>
      <c r="NEQ576" s="412"/>
      <c r="NER576" s="412"/>
      <c r="NES576" s="412"/>
      <c r="NET576" s="412"/>
      <c r="NEU576" s="412"/>
      <c r="NEV576" s="412"/>
      <c r="NEW576" s="412"/>
      <c r="NEX576" s="412"/>
      <c r="NEY576" s="412"/>
      <c r="NEZ576" s="412"/>
      <c r="NFA576" s="412"/>
      <c r="NFB576" s="412"/>
      <c r="NFC576" s="412"/>
      <c r="NFD576" s="412"/>
      <c r="NFE576" s="412"/>
      <c r="NFF576" s="412"/>
      <c r="NFG576" s="412"/>
      <c r="NFH576" s="412"/>
      <c r="NFI576" s="412"/>
      <c r="NFJ576" s="412"/>
      <c r="NFK576" s="412"/>
      <c r="NFL576" s="412"/>
      <c r="NFM576" s="412"/>
      <c r="NFN576" s="413"/>
      <c r="NFO576" s="413"/>
      <c r="NFP576" s="413"/>
      <c r="NFQ576" s="413"/>
      <c r="NFR576" s="413"/>
      <c r="NFS576" s="413"/>
      <c r="NFT576" s="413"/>
      <c r="NFU576" s="413"/>
      <c r="NFV576" s="413"/>
      <c r="NFW576" s="413"/>
      <c r="NFX576" s="413"/>
      <c r="NFY576" s="413"/>
      <c r="NFZ576" s="413"/>
      <c r="NGA576" s="413"/>
      <c r="NGB576" s="413"/>
      <c r="NGC576" s="413"/>
      <c r="NGD576" s="413"/>
      <c r="NGE576" s="413"/>
      <c r="NGF576" s="413"/>
      <c r="NGG576" s="413"/>
      <c r="NGH576" s="413"/>
      <c r="NGI576" s="413"/>
      <c r="NGJ576" s="413"/>
      <c r="NGK576" s="413"/>
      <c r="NGL576" s="414"/>
      <c r="NGM576" s="414"/>
      <c r="NGN576" s="414"/>
      <c r="NGO576" s="414"/>
      <c r="NGP576" s="414"/>
      <c r="NGQ576" s="413"/>
      <c r="NGR576" s="413"/>
      <c r="NGS576" s="414"/>
      <c r="NGT576" s="414"/>
      <c r="NGU576" s="413"/>
      <c r="NGV576" s="413"/>
      <c r="NGW576" s="414"/>
      <c r="NGX576" s="414"/>
      <c r="NGY576" s="413"/>
      <c r="NGZ576" s="413"/>
      <c r="NHA576" s="413"/>
      <c r="NHB576" s="413"/>
      <c r="NHC576" s="413"/>
      <c r="NHD576" s="413"/>
      <c r="NHE576" s="413"/>
      <c r="NHF576" s="414"/>
      <c r="NHG576" s="414"/>
      <c r="NHH576" s="413"/>
      <c r="NHI576" s="413"/>
      <c r="NHJ576" s="414"/>
      <c r="NHK576" s="414"/>
      <c r="NHL576" s="413"/>
      <c r="NHM576" s="413"/>
      <c r="NHN576" s="413"/>
      <c r="NHO576" s="413"/>
      <c r="NHP576" s="413"/>
      <c r="NHQ576" s="407"/>
      <c r="NHR576" s="439"/>
      <c r="NHS576" s="413"/>
      <c r="NHT576" s="413"/>
      <c r="NHU576" s="413"/>
      <c r="NHV576" s="413"/>
      <c r="NHW576" s="413"/>
      <c r="NHX576" s="413"/>
      <c r="NHY576" s="413"/>
      <c r="NHZ576" s="412"/>
      <c r="NIA576" s="412"/>
      <c r="NIB576" s="412"/>
      <c r="NIC576" s="412"/>
      <c r="NID576" s="412"/>
      <c r="NIE576" s="412"/>
      <c r="NIF576" s="412"/>
      <c r="NIG576" s="412"/>
      <c r="NIH576" s="412"/>
      <c r="NII576" s="412"/>
      <c r="NIJ576" s="412"/>
      <c r="NIK576" s="412"/>
      <c r="NIL576" s="412"/>
      <c r="NIM576" s="412"/>
      <c r="NIN576" s="412"/>
      <c r="NIO576" s="412"/>
      <c r="NIP576" s="412"/>
      <c r="NIQ576" s="412"/>
      <c r="NIR576" s="412"/>
      <c r="NIS576" s="412"/>
      <c r="NIT576" s="412"/>
      <c r="NIU576" s="412"/>
      <c r="NIV576" s="412"/>
      <c r="NIW576" s="412"/>
      <c r="NIX576" s="412"/>
      <c r="NIY576" s="412"/>
      <c r="NIZ576" s="412"/>
      <c r="NJA576" s="412"/>
      <c r="NJB576" s="412"/>
      <c r="NJC576" s="412"/>
      <c r="NJD576" s="412"/>
      <c r="NJE576" s="412"/>
      <c r="NJF576" s="412"/>
      <c r="NJG576" s="412"/>
      <c r="NJH576" s="412"/>
      <c r="NJI576" s="412"/>
      <c r="NJJ576" s="412"/>
      <c r="NJK576" s="412"/>
      <c r="NJL576" s="412"/>
      <c r="NJM576" s="412"/>
      <c r="NJN576" s="412"/>
      <c r="NJO576" s="412"/>
      <c r="NJP576" s="412"/>
      <c r="NJQ576" s="412"/>
      <c r="NJR576" s="413"/>
      <c r="NJS576" s="413"/>
      <c r="NJT576" s="413"/>
      <c r="NJU576" s="413"/>
      <c r="NJV576" s="413"/>
      <c r="NJW576" s="413"/>
      <c r="NJX576" s="413"/>
      <c r="NJY576" s="413"/>
      <c r="NJZ576" s="413"/>
      <c r="NKA576" s="413"/>
      <c r="NKB576" s="413"/>
      <c r="NKC576" s="413"/>
      <c r="NKD576" s="413"/>
      <c r="NKE576" s="413"/>
      <c r="NKF576" s="413"/>
      <c r="NKG576" s="413"/>
      <c r="NKH576" s="413"/>
      <c r="NKI576" s="413"/>
      <c r="NKJ576" s="413"/>
      <c r="NKK576" s="413"/>
      <c r="NKL576" s="413"/>
      <c r="NKM576" s="413"/>
      <c r="NKN576" s="413"/>
      <c r="NKO576" s="413"/>
      <c r="NKP576" s="414"/>
      <c r="NKQ576" s="414"/>
      <c r="NKR576" s="414"/>
      <c r="NKS576" s="414"/>
      <c r="NKT576" s="414"/>
      <c r="NKU576" s="413"/>
      <c r="NKV576" s="413"/>
      <c r="NKW576" s="414"/>
      <c r="NKX576" s="414"/>
      <c r="NKY576" s="413"/>
      <c r="NKZ576" s="413"/>
      <c r="NLA576" s="414"/>
      <c r="NLB576" s="414"/>
      <c r="NLC576" s="413"/>
      <c r="NLD576" s="413"/>
      <c r="NLE576" s="413"/>
      <c r="NLF576" s="413"/>
      <c r="NLG576" s="413"/>
      <c r="NLH576" s="413"/>
      <c r="NLI576" s="413"/>
      <c r="NLJ576" s="414"/>
      <c r="NLK576" s="414"/>
      <c r="NLL576" s="413"/>
      <c r="NLM576" s="413"/>
      <c r="NLN576" s="414"/>
      <c r="NLO576" s="414"/>
      <c r="NLP576" s="413"/>
      <c r="NLQ576" s="413"/>
      <c r="NLR576" s="413"/>
      <c r="NLS576" s="413"/>
      <c r="NLT576" s="413"/>
      <c r="NLU576" s="407"/>
      <c r="NLV576" s="439"/>
      <c r="NLW576" s="413"/>
      <c r="NLX576" s="413"/>
      <c r="NLY576" s="413"/>
      <c r="NLZ576" s="413"/>
      <c r="NMA576" s="413"/>
      <c r="NMB576" s="413"/>
      <c r="NMC576" s="413"/>
      <c r="NMD576" s="412"/>
      <c r="NME576" s="412"/>
      <c r="NMF576" s="412"/>
      <c r="NMG576" s="412"/>
      <c r="NMH576" s="412"/>
      <c r="NMI576" s="412"/>
      <c r="NMJ576" s="412"/>
      <c r="NMK576" s="412"/>
      <c r="NML576" s="412"/>
      <c r="NMM576" s="412"/>
      <c r="NMN576" s="412"/>
      <c r="NMO576" s="412"/>
      <c r="NMP576" s="412"/>
      <c r="NMQ576" s="412"/>
      <c r="NMR576" s="412"/>
      <c r="NMS576" s="412"/>
      <c r="NMT576" s="412"/>
      <c r="NMU576" s="412"/>
      <c r="NMV576" s="412"/>
      <c r="NMW576" s="412"/>
      <c r="NMX576" s="412"/>
      <c r="NMY576" s="412"/>
      <c r="NMZ576" s="412"/>
      <c r="NNA576" s="412"/>
      <c r="NNB576" s="412"/>
      <c r="NNC576" s="412"/>
      <c r="NND576" s="412"/>
      <c r="NNE576" s="412"/>
      <c r="NNF576" s="412"/>
      <c r="NNG576" s="412"/>
      <c r="NNH576" s="412"/>
      <c r="NNI576" s="412"/>
      <c r="NNJ576" s="412"/>
      <c r="NNK576" s="412"/>
      <c r="NNL576" s="412"/>
      <c r="NNM576" s="412"/>
      <c r="NNN576" s="412"/>
      <c r="NNO576" s="412"/>
      <c r="NNP576" s="412"/>
      <c r="NNQ576" s="412"/>
      <c r="NNR576" s="412"/>
      <c r="NNS576" s="412"/>
      <c r="NNT576" s="412"/>
      <c r="NNU576" s="412"/>
      <c r="NNV576" s="413"/>
      <c r="NNW576" s="413"/>
      <c r="NNX576" s="413"/>
      <c r="NNY576" s="413"/>
      <c r="NNZ576" s="413"/>
      <c r="NOA576" s="413"/>
      <c r="NOB576" s="413"/>
      <c r="NOC576" s="413"/>
      <c r="NOD576" s="413"/>
      <c r="NOE576" s="413"/>
      <c r="NOF576" s="413"/>
      <c r="NOG576" s="413"/>
      <c r="NOH576" s="413"/>
      <c r="NOI576" s="413"/>
      <c r="NOJ576" s="413"/>
      <c r="NOK576" s="413"/>
      <c r="NOL576" s="413"/>
      <c r="NOM576" s="413"/>
      <c r="NON576" s="413"/>
      <c r="NOO576" s="413"/>
      <c r="NOP576" s="413"/>
      <c r="NOQ576" s="413"/>
      <c r="NOR576" s="413"/>
      <c r="NOS576" s="413"/>
      <c r="NOT576" s="414"/>
      <c r="NOU576" s="414"/>
      <c r="NOV576" s="414"/>
      <c r="NOW576" s="414"/>
      <c r="NOX576" s="414"/>
      <c r="NOY576" s="413"/>
      <c r="NOZ576" s="413"/>
      <c r="NPA576" s="414"/>
      <c r="NPB576" s="414"/>
      <c r="NPC576" s="413"/>
      <c r="NPD576" s="413"/>
      <c r="NPE576" s="414"/>
      <c r="NPF576" s="414"/>
      <c r="NPG576" s="413"/>
      <c r="NPH576" s="413"/>
      <c r="NPI576" s="413"/>
      <c r="NPJ576" s="413"/>
      <c r="NPK576" s="413"/>
      <c r="NPL576" s="413"/>
      <c r="NPM576" s="413"/>
      <c r="NPN576" s="414"/>
      <c r="NPO576" s="414"/>
      <c r="NPP576" s="413"/>
      <c r="NPQ576" s="413"/>
      <c r="NPR576" s="414"/>
      <c r="NPS576" s="414"/>
      <c r="NPT576" s="413"/>
      <c r="NPU576" s="413"/>
      <c r="NPV576" s="413"/>
      <c r="NPW576" s="413"/>
      <c r="NPX576" s="413"/>
      <c r="NPY576" s="407"/>
      <c r="NPZ576" s="439"/>
      <c r="NQA576" s="413"/>
      <c r="NQB576" s="413"/>
      <c r="NQC576" s="413"/>
      <c r="NQD576" s="413"/>
      <c r="NQE576" s="413"/>
      <c r="NQF576" s="413"/>
      <c r="NQG576" s="413"/>
      <c r="NQH576" s="412"/>
      <c r="NQI576" s="412"/>
      <c r="NQJ576" s="412"/>
      <c r="NQK576" s="412"/>
      <c r="NQL576" s="412"/>
      <c r="NQM576" s="412"/>
      <c r="NQN576" s="412"/>
      <c r="NQO576" s="412"/>
      <c r="NQP576" s="412"/>
      <c r="NQQ576" s="412"/>
      <c r="NQR576" s="412"/>
      <c r="NQS576" s="412"/>
      <c r="NQT576" s="412"/>
      <c r="NQU576" s="412"/>
      <c r="NQV576" s="412"/>
      <c r="NQW576" s="412"/>
      <c r="NQX576" s="412"/>
      <c r="NQY576" s="412"/>
      <c r="NQZ576" s="412"/>
      <c r="NRA576" s="412"/>
      <c r="NRB576" s="412"/>
      <c r="NRC576" s="412"/>
      <c r="NRD576" s="412"/>
      <c r="NRE576" s="412"/>
      <c r="NRF576" s="412"/>
      <c r="NRG576" s="412"/>
      <c r="NRH576" s="412"/>
      <c r="NRI576" s="412"/>
      <c r="NRJ576" s="412"/>
      <c r="NRK576" s="412"/>
      <c r="NRL576" s="412"/>
      <c r="NRM576" s="412"/>
      <c r="NRN576" s="412"/>
      <c r="NRO576" s="412"/>
      <c r="NRP576" s="412"/>
      <c r="NRQ576" s="412"/>
      <c r="NRR576" s="412"/>
      <c r="NRS576" s="412"/>
      <c r="NRT576" s="412"/>
      <c r="NRU576" s="412"/>
      <c r="NRV576" s="412"/>
      <c r="NRW576" s="412"/>
      <c r="NRX576" s="412"/>
      <c r="NRY576" s="412"/>
      <c r="NRZ576" s="413"/>
      <c r="NSA576" s="413"/>
      <c r="NSB576" s="413"/>
      <c r="NSC576" s="413"/>
      <c r="NSD576" s="413"/>
      <c r="NSE576" s="413"/>
      <c r="NSF576" s="413"/>
      <c r="NSG576" s="413"/>
      <c r="NSH576" s="413"/>
      <c r="NSI576" s="413"/>
      <c r="NSJ576" s="413"/>
      <c r="NSK576" s="413"/>
      <c r="NSL576" s="413"/>
      <c r="NSM576" s="413"/>
      <c r="NSN576" s="413"/>
      <c r="NSO576" s="413"/>
      <c r="NSP576" s="413"/>
      <c r="NSQ576" s="413"/>
      <c r="NSR576" s="413"/>
      <c r="NSS576" s="413"/>
      <c r="NST576" s="413"/>
      <c r="NSU576" s="413"/>
      <c r="NSV576" s="413"/>
      <c r="NSW576" s="413"/>
      <c r="NSX576" s="414"/>
      <c r="NSY576" s="414"/>
      <c r="NSZ576" s="414"/>
      <c r="NTA576" s="414"/>
      <c r="NTB576" s="414"/>
      <c r="NTC576" s="413"/>
      <c r="NTD576" s="413"/>
      <c r="NTE576" s="414"/>
      <c r="NTF576" s="414"/>
      <c r="NTG576" s="413"/>
      <c r="NTH576" s="413"/>
      <c r="NTI576" s="414"/>
      <c r="NTJ576" s="414"/>
      <c r="NTK576" s="413"/>
      <c r="NTL576" s="413"/>
      <c r="NTM576" s="413"/>
      <c r="NTN576" s="413"/>
      <c r="NTO576" s="413"/>
      <c r="NTP576" s="413"/>
      <c r="NTQ576" s="413"/>
      <c r="NTR576" s="414"/>
      <c r="NTS576" s="414"/>
      <c r="NTT576" s="413"/>
      <c r="NTU576" s="413"/>
      <c r="NTV576" s="414"/>
      <c r="NTW576" s="414"/>
      <c r="NTX576" s="413"/>
      <c r="NTY576" s="413"/>
      <c r="NTZ576" s="413"/>
      <c r="NUA576" s="413"/>
      <c r="NUB576" s="413"/>
      <c r="NUC576" s="407"/>
      <c r="NUD576" s="439"/>
      <c r="NUE576" s="413"/>
      <c r="NUF576" s="413"/>
      <c r="NUG576" s="413"/>
      <c r="NUH576" s="413"/>
      <c r="NUI576" s="413"/>
      <c r="NUJ576" s="413"/>
      <c r="NUK576" s="413"/>
      <c r="NUL576" s="412"/>
      <c r="NUM576" s="412"/>
      <c r="NUN576" s="412"/>
      <c r="NUO576" s="412"/>
      <c r="NUP576" s="412"/>
      <c r="NUQ576" s="412"/>
      <c r="NUR576" s="412"/>
      <c r="NUS576" s="412"/>
      <c r="NUT576" s="412"/>
      <c r="NUU576" s="412"/>
      <c r="NUV576" s="412"/>
      <c r="NUW576" s="412"/>
      <c r="NUX576" s="412"/>
      <c r="NUY576" s="412"/>
      <c r="NUZ576" s="412"/>
      <c r="NVA576" s="412"/>
      <c r="NVB576" s="412"/>
      <c r="NVC576" s="412"/>
      <c r="NVD576" s="412"/>
      <c r="NVE576" s="412"/>
      <c r="NVF576" s="412"/>
      <c r="NVG576" s="412"/>
      <c r="NVH576" s="412"/>
      <c r="NVI576" s="412"/>
      <c r="NVJ576" s="412"/>
      <c r="NVK576" s="412"/>
      <c r="NVL576" s="412"/>
      <c r="NVM576" s="412"/>
      <c r="NVN576" s="412"/>
      <c r="NVO576" s="412"/>
      <c r="NVP576" s="412"/>
      <c r="NVQ576" s="412"/>
      <c r="NVR576" s="412"/>
      <c r="NVS576" s="412"/>
      <c r="NVT576" s="412"/>
      <c r="NVU576" s="412"/>
      <c r="NVV576" s="412"/>
      <c r="NVW576" s="412"/>
      <c r="NVX576" s="412"/>
      <c r="NVY576" s="412"/>
      <c r="NVZ576" s="412"/>
      <c r="NWA576" s="412"/>
      <c r="NWB576" s="412"/>
      <c r="NWC576" s="412"/>
      <c r="NWD576" s="413"/>
      <c r="NWE576" s="413"/>
      <c r="NWF576" s="413"/>
      <c r="NWG576" s="413"/>
      <c r="NWH576" s="413"/>
      <c r="NWI576" s="413"/>
      <c r="NWJ576" s="413"/>
      <c r="NWK576" s="413"/>
      <c r="NWL576" s="413"/>
      <c r="NWM576" s="413"/>
      <c r="NWN576" s="413"/>
      <c r="NWO576" s="413"/>
      <c r="NWP576" s="413"/>
      <c r="NWQ576" s="413"/>
      <c r="NWR576" s="413"/>
      <c r="NWS576" s="413"/>
      <c r="NWT576" s="413"/>
      <c r="NWU576" s="413"/>
      <c r="NWV576" s="413"/>
      <c r="NWW576" s="413"/>
      <c r="NWX576" s="413"/>
      <c r="NWY576" s="413"/>
      <c r="NWZ576" s="413"/>
      <c r="NXA576" s="413"/>
      <c r="NXB576" s="414"/>
      <c r="NXC576" s="414"/>
      <c r="NXD576" s="414"/>
      <c r="NXE576" s="414"/>
      <c r="NXF576" s="414"/>
      <c r="NXG576" s="413"/>
      <c r="NXH576" s="413"/>
      <c r="NXI576" s="414"/>
      <c r="NXJ576" s="414"/>
      <c r="NXK576" s="413"/>
      <c r="NXL576" s="413"/>
      <c r="NXM576" s="414"/>
      <c r="NXN576" s="414"/>
      <c r="NXO576" s="413"/>
      <c r="NXP576" s="413"/>
      <c r="NXQ576" s="413"/>
      <c r="NXR576" s="413"/>
      <c r="NXS576" s="413"/>
      <c r="NXT576" s="413"/>
      <c r="NXU576" s="413"/>
      <c r="NXV576" s="414"/>
      <c r="NXW576" s="414"/>
      <c r="NXX576" s="413"/>
      <c r="NXY576" s="413"/>
      <c r="NXZ576" s="414"/>
      <c r="NYA576" s="414"/>
      <c r="NYB576" s="413"/>
      <c r="NYC576" s="413"/>
      <c r="NYD576" s="413"/>
      <c r="NYE576" s="413"/>
      <c r="NYF576" s="413"/>
      <c r="NYG576" s="407"/>
      <c r="NYH576" s="439"/>
      <c r="NYI576" s="413"/>
      <c r="NYJ576" s="413"/>
      <c r="NYK576" s="413"/>
      <c r="NYL576" s="413"/>
      <c r="NYM576" s="413"/>
      <c r="NYN576" s="413"/>
      <c r="NYO576" s="413"/>
      <c r="NYP576" s="412"/>
      <c r="NYQ576" s="412"/>
      <c r="NYR576" s="412"/>
      <c r="NYS576" s="412"/>
      <c r="NYT576" s="412"/>
      <c r="NYU576" s="412"/>
      <c r="NYV576" s="412"/>
      <c r="NYW576" s="412"/>
      <c r="NYX576" s="412"/>
      <c r="NYY576" s="412"/>
      <c r="NYZ576" s="412"/>
      <c r="NZA576" s="412"/>
      <c r="NZB576" s="412"/>
      <c r="NZC576" s="412"/>
      <c r="NZD576" s="412"/>
      <c r="NZE576" s="412"/>
      <c r="NZF576" s="412"/>
      <c r="NZG576" s="412"/>
      <c r="NZH576" s="412"/>
      <c r="NZI576" s="412"/>
      <c r="NZJ576" s="412"/>
      <c r="NZK576" s="412"/>
      <c r="NZL576" s="412"/>
      <c r="NZM576" s="412"/>
      <c r="NZN576" s="412"/>
      <c r="NZO576" s="412"/>
      <c r="NZP576" s="412"/>
      <c r="NZQ576" s="412"/>
      <c r="NZR576" s="412"/>
      <c r="NZS576" s="412"/>
      <c r="NZT576" s="412"/>
      <c r="NZU576" s="412"/>
      <c r="NZV576" s="412"/>
      <c r="NZW576" s="412"/>
      <c r="NZX576" s="412"/>
      <c r="NZY576" s="412"/>
      <c r="NZZ576" s="412"/>
      <c r="OAA576" s="412"/>
      <c r="OAB576" s="412"/>
      <c r="OAC576" s="412"/>
      <c r="OAD576" s="412"/>
      <c r="OAE576" s="412"/>
      <c r="OAF576" s="412"/>
      <c r="OAG576" s="412"/>
      <c r="OAH576" s="413"/>
      <c r="OAI576" s="413"/>
      <c r="OAJ576" s="413"/>
      <c r="OAK576" s="413"/>
      <c r="OAL576" s="413"/>
      <c r="OAM576" s="413"/>
      <c r="OAN576" s="413"/>
      <c r="OAO576" s="413"/>
      <c r="OAP576" s="413"/>
      <c r="OAQ576" s="413"/>
      <c r="OAR576" s="413"/>
      <c r="OAS576" s="413"/>
      <c r="OAT576" s="413"/>
      <c r="OAU576" s="413"/>
      <c r="OAV576" s="413"/>
      <c r="OAW576" s="413"/>
      <c r="OAX576" s="413"/>
      <c r="OAY576" s="413"/>
      <c r="OAZ576" s="413"/>
      <c r="OBA576" s="413"/>
      <c r="OBB576" s="413"/>
      <c r="OBC576" s="413"/>
      <c r="OBD576" s="413"/>
      <c r="OBE576" s="413"/>
      <c r="OBF576" s="414"/>
      <c r="OBG576" s="414"/>
      <c r="OBH576" s="414"/>
      <c r="OBI576" s="414"/>
      <c r="OBJ576" s="414"/>
      <c r="OBK576" s="413"/>
      <c r="OBL576" s="413"/>
      <c r="OBM576" s="414"/>
      <c r="OBN576" s="414"/>
      <c r="OBO576" s="413"/>
      <c r="OBP576" s="413"/>
      <c r="OBQ576" s="414"/>
      <c r="OBR576" s="414"/>
      <c r="OBS576" s="413"/>
      <c r="OBT576" s="413"/>
      <c r="OBU576" s="413"/>
      <c r="OBV576" s="413"/>
      <c r="OBW576" s="413"/>
      <c r="OBX576" s="413"/>
      <c r="OBY576" s="413"/>
      <c r="OBZ576" s="414"/>
      <c r="OCA576" s="414"/>
      <c r="OCB576" s="413"/>
      <c r="OCC576" s="413"/>
      <c r="OCD576" s="414"/>
      <c r="OCE576" s="414"/>
      <c r="OCF576" s="413"/>
      <c r="OCG576" s="413"/>
      <c r="OCH576" s="413"/>
      <c r="OCI576" s="413"/>
      <c r="OCJ576" s="413"/>
      <c r="OCK576" s="407"/>
      <c r="OCL576" s="439"/>
      <c r="OCM576" s="413"/>
      <c r="OCN576" s="413"/>
      <c r="OCO576" s="413"/>
      <c r="OCP576" s="413"/>
      <c r="OCQ576" s="413"/>
      <c r="OCR576" s="413"/>
      <c r="OCS576" s="413"/>
      <c r="OCT576" s="412"/>
      <c r="OCU576" s="412"/>
      <c r="OCV576" s="412"/>
      <c r="OCW576" s="412"/>
      <c r="OCX576" s="412"/>
      <c r="OCY576" s="412"/>
      <c r="OCZ576" s="412"/>
      <c r="ODA576" s="412"/>
      <c r="ODB576" s="412"/>
      <c r="ODC576" s="412"/>
      <c r="ODD576" s="412"/>
      <c r="ODE576" s="412"/>
      <c r="ODF576" s="412"/>
      <c r="ODG576" s="412"/>
      <c r="ODH576" s="412"/>
      <c r="ODI576" s="412"/>
      <c r="ODJ576" s="412"/>
      <c r="ODK576" s="412"/>
      <c r="ODL576" s="412"/>
      <c r="ODM576" s="412"/>
      <c r="ODN576" s="412"/>
      <c r="ODO576" s="412"/>
      <c r="ODP576" s="412"/>
      <c r="ODQ576" s="412"/>
      <c r="ODR576" s="412"/>
      <c r="ODS576" s="412"/>
      <c r="ODT576" s="412"/>
      <c r="ODU576" s="412"/>
      <c r="ODV576" s="412"/>
      <c r="ODW576" s="412"/>
      <c r="ODX576" s="412"/>
      <c r="ODY576" s="412"/>
      <c r="ODZ576" s="412"/>
      <c r="OEA576" s="412"/>
      <c r="OEB576" s="412"/>
      <c r="OEC576" s="412"/>
      <c r="OED576" s="412"/>
      <c r="OEE576" s="412"/>
      <c r="OEF576" s="412"/>
      <c r="OEG576" s="412"/>
      <c r="OEH576" s="412"/>
      <c r="OEI576" s="412"/>
      <c r="OEJ576" s="412"/>
      <c r="OEK576" s="412"/>
      <c r="OEL576" s="413"/>
      <c r="OEM576" s="413"/>
      <c r="OEN576" s="413"/>
      <c r="OEO576" s="413"/>
      <c r="OEP576" s="413"/>
      <c r="OEQ576" s="413"/>
      <c r="OER576" s="413"/>
      <c r="OES576" s="413"/>
      <c r="OET576" s="413"/>
      <c r="OEU576" s="413"/>
      <c r="OEV576" s="413"/>
      <c r="OEW576" s="413"/>
      <c r="OEX576" s="413"/>
      <c r="OEY576" s="413"/>
      <c r="OEZ576" s="413"/>
      <c r="OFA576" s="413"/>
      <c r="OFB576" s="413"/>
      <c r="OFC576" s="413"/>
      <c r="OFD576" s="413"/>
      <c r="OFE576" s="413"/>
      <c r="OFF576" s="413"/>
      <c r="OFG576" s="413"/>
      <c r="OFH576" s="413"/>
      <c r="OFI576" s="413"/>
      <c r="OFJ576" s="414"/>
      <c r="OFK576" s="414"/>
      <c r="OFL576" s="414"/>
      <c r="OFM576" s="414"/>
      <c r="OFN576" s="414"/>
      <c r="OFO576" s="413"/>
      <c r="OFP576" s="413"/>
      <c r="OFQ576" s="414"/>
      <c r="OFR576" s="414"/>
      <c r="OFS576" s="413"/>
      <c r="OFT576" s="413"/>
      <c r="OFU576" s="414"/>
      <c r="OFV576" s="414"/>
      <c r="OFW576" s="413"/>
      <c r="OFX576" s="413"/>
      <c r="OFY576" s="413"/>
      <c r="OFZ576" s="413"/>
      <c r="OGA576" s="413"/>
      <c r="OGB576" s="413"/>
      <c r="OGC576" s="413"/>
      <c r="OGD576" s="414"/>
      <c r="OGE576" s="414"/>
      <c r="OGF576" s="413"/>
      <c r="OGG576" s="413"/>
      <c r="OGH576" s="414"/>
      <c r="OGI576" s="414"/>
      <c r="OGJ576" s="413"/>
      <c r="OGK576" s="413"/>
      <c r="OGL576" s="413"/>
      <c r="OGM576" s="413"/>
      <c r="OGN576" s="413"/>
      <c r="OGO576" s="407"/>
      <c r="OGP576" s="439"/>
      <c r="OGQ576" s="413"/>
      <c r="OGR576" s="413"/>
      <c r="OGS576" s="413"/>
      <c r="OGT576" s="413"/>
      <c r="OGU576" s="413"/>
      <c r="OGV576" s="413"/>
      <c r="OGW576" s="413"/>
      <c r="OGX576" s="412"/>
      <c r="OGY576" s="412"/>
      <c r="OGZ576" s="412"/>
      <c r="OHA576" s="412"/>
      <c r="OHB576" s="412"/>
      <c r="OHC576" s="412"/>
      <c r="OHD576" s="412"/>
      <c r="OHE576" s="412"/>
      <c r="OHF576" s="412"/>
      <c r="OHG576" s="412"/>
      <c r="OHH576" s="412"/>
      <c r="OHI576" s="412"/>
      <c r="OHJ576" s="412"/>
      <c r="OHK576" s="412"/>
      <c r="OHL576" s="412"/>
      <c r="OHM576" s="412"/>
      <c r="OHN576" s="412"/>
      <c r="OHO576" s="412"/>
      <c r="OHP576" s="412"/>
      <c r="OHQ576" s="412"/>
      <c r="OHR576" s="412"/>
      <c r="OHS576" s="412"/>
      <c r="OHT576" s="412"/>
      <c r="OHU576" s="412"/>
      <c r="OHV576" s="412"/>
      <c r="OHW576" s="412"/>
      <c r="OHX576" s="412"/>
      <c r="OHY576" s="412"/>
      <c r="OHZ576" s="412"/>
      <c r="OIA576" s="412"/>
      <c r="OIB576" s="412"/>
      <c r="OIC576" s="412"/>
      <c r="OID576" s="412"/>
      <c r="OIE576" s="412"/>
      <c r="OIF576" s="412"/>
      <c r="OIG576" s="412"/>
      <c r="OIH576" s="412"/>
      <c r="OII576" s="412"/>
      <c r="OIJ576" s="412"/>
      <c r="OIK576" s="412"/>
      <c r="OIL576" s="412"/>
      <c r="OIM576" s="412"/>
      <c r="OIN576" s="412"/>
      <c r="OIO576" s="412"/>
      <c r="OIP576" s="413"/>
      <c r="OIQ576" s="413"/>
      <c r="OIR576" s="413"/>
      <c r="OIS576" s="413"/>
      <c r="OIT576" s="413"/>
      <c r="OIU576" s="413"/>
      <c r="OIV576" s="413"/>
      <c r="OIW576" s="413"/>
      <c r="OIX576" s="413"/>
      <c r="OIY576" s="413"/>
      <c r="OIZ576" s="413"/>
      <c r="OJA576" s="413"/>
      <c r="OJB576" s="413"/>
      <c r="OJC576" s="413"/>
      <c r="OJD576" s="413"/>
      <c r="OJE576" s="413"/>
      <c r="OJF576" s="413"/>
      <c r="OJG576" s="413"/>
      <c r="OJH576" s="413"/>
      <c r="OJI576" s="413"/>
      <c r="OJJ576" s="413"/>
      <c r="OJK576" s="413"/>
      <c r="OJL576" s="413"/>
      <c r="OJM576" s="413"/>
      <c r="OJN576" s="414"/>
      <c r="OJO576" s="414"/>
      <c r="OJP576" s="414"/>
      <c r="OJQ576" s="414"/>
      <c r="OJR576" s="414"/>
      <c r="OJS576" s="413"/>
      <c r="OJT576" s="413"/>
      <c r="OJU576" s="414"/>
      <c r="OJV576" s="414"/>
      <c r="OJW576" s="413"/>
      <c r="OJX576" s="413"/>
      <c r="OJY576" s="414"/>
      <c r="OJZ576" s="414"/>
      <c r="OKA576" s="413"/>
      <c r="OKB576" s="413"/>
      <c r="OKC576" s="413"/>
      <c r="OKD576" s="413"/>
      <c r="OKE576" s="413"/>
      <c r="OKF576" s="413"/>
      <c r="OKG576" s="413"/>
      <c r="OKH576" s="414"/>
      <c r="OKI576" s="414"/>
      <c r="OKJ576" s="413"/>
      <c r="OKK576" s="413"/>
      <c r="OKL576" s="414"/>
      <c r="OKM576" s="414"/>
      <c r="OKN576" s="413"/>
      <c r="OKO576" s="413"/>
      <c r="OKP576" s="413"/>
      <c r="OKQ576" s="413"/>
      <c r="OKR576" s="413"/>
      <c r="OKS576" s="407"/>
      <c r="OKT576" s="439"/>
      <c r="OKU576" s="413"/>
      <c r="OKV576" s="413"/>
      <c r="OKW576" s="413"/>
      <c r="OKX576" s="413"/>
      <c r="OKY576" s="413"/>
      <c r="OKZ576" s="413"/>
      <c r="OLA576" s="413"/>
      <c r="OLB576" s="412"/>
      <c r="OLC576" s="412"/>
      <c r="OLD576" s="412"/>
      <c r="OLE576" s="412"/>
      <c r="OLF576" s="412"/>
      <c r="OLG576" s="412"/>
      <c r="OLH576" s="412"/>
      <c r="OLI576" s="412"/>
      <c r="OLJ576" s="412"/>
      <c r="OLK576" s="412"/>
      <c r="OLL576" s="412"/>
      <c r="OLM576" s="412"/>
      <c r="OLN576" s="412"/>
      <c r="OLO576" s="412"/>
      <c r="OLP576" s="412"/>
      <c r="OLQ576" s="412"/>
      <c r="OLR576" s="412"/>
      <c r="OLS576" s="412"/>
      <c r="OLT576" s="412"/>
      <c r="OLU576" s="412"/>
      <c r="OLV576" s="412"/>
      <c r="OLW576" s="412"/>
      <c r="OLX576" s="412"/>
      <c r="OLY576" s="412"/>
      <c r="OLZ576" s="412"/>
      <c r="OMA576" s="412"/>
      <c r="OMB576" s="412"/>
      <c r="OMC576" s="412"/>
      <c r="OMD576" s="412"/>
      <c r="OME576" s="412"/>
      <c r="OMF576" s="412"/>
      <c r="OMG576" s="412"/>
      <c r="OMH576" s="412"/>
      <c r="OMI576" s="412"/>
      <c r="OMJ576" s="412"/>
      <c r="OMK576" s="412"/>
      <c r="OML576" s="412"/>
      <c r="OMM576" s="412"/>
      <c r="OMN576" s="412"/>
      <c r="OMO576" s="412"/>
      <c r="OMP576" s="412"/>
      <c r="OMQ576" s="412"/>
      <c r="OMR576" s="412"/>
      <c r="OMS576" s="412"/>
      <c r="OMT576" s="413"/>
      <c r="OMU576" s="413"/>
      <c r="OMV576" s="413"/>
      <c r="OMW576" s="413"/>
      <c r="OMX576" s="413"/>
      <c r="OMY576" s="413"/>
      <c r="OMZ576" s="413"/>
      <c r="ONA576" s="413"/>
      <c r="ONB576" s="413"/>
      <c r="ONC576" s="413"/>
      <c r="OND576" s="413"/>
      <c r="ONE576" s="413"/>
      <c r="ONF576" s="413"/>
      <c r="ONG576" s="413"/>
      <c r="ONH576" s="413"/>
      <c r="ONI576" s="413"/>
      <c r="ONJ576" s="413"/>
      <c r="ONK576" s="413"/>
      <c r="ONL576" s="413"/>
      <c r="ONM576" s="413"/>
      <c r="ONN576" s="413"/>
      <c r="ONO576" s="413"/>
      <c r="ONP576" s="413"/>
      <c r="ONQ576" s="413"/>
      <c r="ONR576" s="414"/>
      <c r="ONS576" s="414"/>
      <c r="ONT576" s="414"/>
      <c r="ONU576" s="414"/>
      <c r="ONV576" s="414"/>
      <c r="ONW576" s="413"/>
      <c r="ONX576" s="413"/>
      <c r="ONY576" s="414"/>
      <c r="ONZ576" s="414"/>
      <c r="OOA576" s="413"/>
      <c r="OOB576" s="413"/>
      <c r="OOC576" s="414"/>
      <c r="OOD576" s="414"/>
      <c r="OOE576" s="413"/>
      <c r="OOF576" s="413"/>
      <c r="OOG576" s="413"/>
      <c r="OOH576" s="413"/>
      <c r="OOI576" s="413"/>
      <c r="OOJ576" s="413"/>
      <c r="OOK576" s="413"/>
      <c r="OOL576" s="414"/>
      <c r="OOM576" s="414"/>
      <c r="OON576" s="413"/>
      <c r="OOO576" s="413"/>
      <c r="OOP576" s="414"/>
      <c r="OOQ576" s="414"/>
      <c r="OOR576" s="413"/>
      <c r="OOS576" s="413"/>
      <c r="OOT576" s="413"/>
      <c r="OOU576" s="413"/>
      <c r="OOV576" s="413"/>
      <c r="OOW576" s="407"/>
      <c r="OOX576" s="439"/>
      <c r="OOY576" s="413"/>
      <c r="OOZ576" s="413"/>
      <c r="OPA576" s="413"/>
      <c r="OPB576" s="413"/>
      <c r="OPC576" s="413"/>
      <c r="OPD576" s="413"/>
      <c r="OPE576" s="413"/>
      <c r="OPF576" s="412"/>
      <c r="OPG576" s="412"/>
      <c r="OPH576" s="412"/>
      <c r="OPI576" s="412"/>
      <c r="OPJ576" s="412"/>
      <c r="OPK576" s="412"/>
      <c r="OPL576" s="412"/>
      <c r="OPM576" s="412"/>
      <c r="OPN576" s="412"/>
      <c r="OPO576" s="412"/>
      <c r="OPP576" s="412"/>
      <c r="OPQ576" s="412"/>
      <c r="OPR576" s="412"/>
      <c r="OPS576" s="412"/>
      <c r="OPT576" s="412"/>
      <c r="OPU576" s="412"/>
      <c r="OPV576" s="412"/>
      <c r="OPW576" s="412"/>
      <c r="OPX576" s="412"/>
      <c r="OPY576" s="412"/>
      <c r="OPZ576" s="412"/>
      <c r="OQA576" s="412"/>
      <c r="OQB576" s="412"/>
      <c r="OQC576" s="412"/>
      <c r="OQD576" s="412"/>
      <c r="OQE576" s="412"/>
      <c r="OQF576" s="412"/>
      <c r="OQG576" s="412"/>
      <c r="OQH576" s="412"/>
      <c r="OQI576" s="412"/>
      <c r="OQJ576" s="412"/>
      <c r="OQK576" s="412"/>
      <c r="OQL576" s="412"/>
      <c r="OQM576" s="412"/>
      <c r="OQN576" s="412"/>
      <c r="OQO576" s="412"/>
      <c r="OQP576" s="412"/>
      <c r="OQQ576" s="412"/>
      <c r="OQR576" s="412"/>
      <c r="OQS576" s="412"/>
      <c r="OQT576" s="412"/>
      <c r="OQU576" s="412"/>
      <c r="OQV576" s="412"/>
      <c r="OQW576" s="412"/>
      <c r="OQX576" s="413"/>
      <c r="OQY576" s="413"/>
      <c r="OQZ576" s="413"/>
      <c r="ORA576" s="413"/>
      <c r="ORB576" s="413"/>
      <c r="ORC576" s="413"/>
      <c r="ORD576" s="413"/>
      <c r="ORE576" s="413"/>
      <c r="ORF576" s="413"/>
      <c r="ORG576" s="413"/>
      <c r="ORH576" s="413"/>
      <c r="ORI576" s="413"/>
      <c r="ORJ576" s="413"/>
      <c r="ORK576" s="413"/>
      <c r="ORL576" s="413"/>
      <c r="ORM576" s="413"/>
      <c r="ORN576" s="413"/>
      <c r="ORO576" s="413"/>
      <c r="ORP576" s="413"/>
      <c r="ORQ576" s="413"/>
      <c r="ORR576" s="413"/>
      <c r="ORS576" s="413"/>
      <c r="ORT576" s="413"/>
      <c r="ORU576" s="413"/>
      <c r="ORV576" s="414"/>
      <c r="ORW576" s="414"/>
      <c r="ORX576" s="414"/>
      <c r="ORY576" s="414"/>
      <c r="ORZ576" s="414"/>
      <c r="OSA576" s="413"/>
      <c r="OSB576" s="413"/>
      <c r="OSC576" s="414"/>
      <c r="OSD576" s="414"/>
      <c r="OSE576" s="413"/>
      <c r="OSF576" s="413"/>
      <c r="OSG576" s="414"/>
      <c r="OSH576" s="414"/>
      <c r="OSI576" s="413"/>
      <c r="OSJ576" s="413"/>
      <c r="OSK576" s="413"/>
      <c r="OSL576" s="413"/>
      <c r="OSM576" s="413"/>
      <c r="OSN576" s="413"/>
      <c r="OSO576" s="413"/>
      <c r="OSP576" s="414"/>
      <c r="OSQ576" s="414"/>
      <c r="OSR576" s="413"/>
      <c r="OSS576" s="413"/>
      <c r="OST576" s="414"/>
      <c r="OSU576" s="414"/>
      <c r="OSV576" s="413"/>
      <c r="OSW576" s="413"/>
      <c r="OSX576" s="413"/>
      <c r="OSY576" s="413"/>
      <c r="OSZ576" s="413"/>
      <c r="OTA576" s="407"/>
      <c r="OTB576" s="439"/>
      <c r="OTC576" s="413"/>
      <c r="OTD576" s="413"/>
      <c r="OTE576" s="413"/>
      <c r="OTF576" s="413"/>
      <c r="OTG576" s="413"/>
      <c r="OTH576" s="413"/>
      <c r="OTI576" s="413"/>
      <c r="OTJ576" s="412"/>
      <c r="OTK576" s="412"/>
      <c r="OTL576" s="412"/>
      <c r="OTM576" s="412"/>
      <c r="OTN576" s="412"/>
      <c r="OTO576" s="412"/>
      <c r="OTP576" s="412"/>
      <c r="OTQ576" s="412"/>
      <c r="OTR576" s="412"/>
      <c r="OTS576" s="412"/>
      <c r="OTT576" s="412"/>
      <c r="OTU576" s="412"/>
      <c r="OTV576" s="412"/>
      <c r="OTW576" s="412"/>
      <c r="OTX576" s="412"/>
      <c r="OTY576" s="412"/>
      <c r="OTZ576" s="412"/>
      <c r="OUA576" s="412"/>
      <c r="OUB576" s="412"/>
      <c r="OUC576" s="412"/>
      <c r="OUD576" s="412"/>
      <c r="OUE576" s="412"/>
      <c r="OUF576" s="412"/>
      <c r="OUG576" s="412"/>
      <c r="OUH576" s="412"/>
      <c r="OUI576" s="412"/>
      <c r="OUJ576" s="412"/>
      <c r="OUK576" s="412"/>
      <c r="OUL576" s="412"/>
      <c r="OUM576" s="412"/>
      <c r="OUN576" s="412"/>
      <c r="OUO576" s="412"/>
      <c r="OUP576" s="412"/>
      <c r="OUQ576" s="412"/>
      <c r="OUR576" s="412"/>
      <c r="OUS576" s="412"/>
      <c r="OUT576" s="412"/>
      <c r="OUU576" s="412"/>
      <c r="OUV576" s="412"/>
      <c r="OUW576" s="412"/>
      <c r="OUX576" s="412"/>
      <c r="OUY576" s="412"/>
      <c r="OUZ576" s="412"/>
      <c r="OVA576" s="412"/>
      <c r="OVB576" s="413"/>
      <c r="OVC576" s="413"/>
      <c r="OVD576" s="413"/>
      <c r="OVE576" s="413"/>
      <c r="OVF576" s="413"/>
      <c r="OVG576" s="413"/>
      <c r="OVH576" s="413"/>
      <c r="OVI576" s="413"/>
      <c r="OVJ576" s="413"/>
      <c r="OVK576" s="413"/>
      <c r="OVL576" s="413"/>
      <c r="OVM576" s="413"/>
      <c r="OVN576" s="413"/>
      <c r="OVO576" s="413"/>
      <c r="OVP576" s="413"/>
      <c r="OVQ576" s="413"/>
      <c r="OVR576" s="413"/>
      <c r="OVS576" s="413"/>
      <c r="OVT576" s="413"/>
      <c r="OVU576" s="413"/>
      <c r="OVV576" s="413"/>
      <c r="OVW576" s="413"/>
      <c r="OVX576" s="413"/>
      <c r="OVY576" s="413"/>
      <c r="OVZ576" s="414"/>
      <c r="OWA576" s="414"/>
      <c r="OWB576" s="414"/>
      <c r="OWC576" s="414"/>
      <c r="OWD576" s="414"/>
      <c r="OWE576" s="413"/>
      <c r="OWF576" s="413"/>
      <c r="OWG576" s="414"/>
      <c r="OWH576" s="414"/>
      <c r="OWI576" s="413"/>
      <c r="OWJ576" s="413"/>
      <c r="OWK576" s="414"/>
      <c r="OWL576" s="414"/>
      <c r="OWM576" s="413"/>
      <c r="OWN576" s="413"/>
      <c r="OWO576" s="413"/>
      <c r="OWP576" s="413"/>
      <c r="OWQ576" s="413"/>
      <c r="OWR576" s="413"/>
      <c r="OWS576" s="413"/>
      <c r="OWT576" s="414"/>
      <c r="OWU576" s="414"/>
      <c r="OWV576" s="413"/>
      <c r="OWW576" s="413"/>
      <c r="OWX576" s="414"/>
      <c r="OWY576" s="414"/>
      <c r="OWZ576" s="413"/>
      <c r="OXA576" s="413"/>
      <c r="OXB576" s="413"/>
      <c r="OXC576" s="413"/>
      <c r="OXD576" s="413"/>
      <c r="OXE576" s="407"/>
      <c r="OXF576" s="439"/>
      <c r="OXG576" s="413"/>
      <c r="OXH576" s="413"/>
      <c r="OXI576" s="413"/>
      <c r="OXJ576" s="413"/>
      <c r="OXK576" s="413"/>
      <c r="OXL576" s="413"/>
      <c r="OXM576" s="413"/>
      <c r="OXN576" s="412"/>
      <c r="OXO576" s="412"/>
      <c r="OXP576" s="412"/>
      <c r="OXQ576" s="412"/>
      <c r="OXR576" s="412"/>
      <c r="OXS576" s="412"/>
      <c r="OXT576" s="412"/>
      <c r="OXU576" s="412"/>
      <c r="OXV576" s="412"/>
      <c r="OXW576" s="412"/>
      <c r="OXX576" s="412"/>
      <c r="OXY576" s="412"/>
      <c r="OXZ576" s="412"/>
      <c r="OYA576" s="412"/>
      <c r="OYB576" s="412"/>
      <c r="OYC576" s="412"/>
      <c r="OYD576" s="412"/>
      <c r="OYE576" s="412"/>
      <c r="OYF576" s="412"/>
      <c r="OYG576" s="412"/>
      <c r="OYH576" s="412"/>
      <c r="OYI576" s="412"/>
      <c r="OYJ576" s="412"/>
      <c r="OYK576" s="412"/>
      <c r="OYL576" s="412"/>
      <c r="OYM576" s="412"/>
      <c r="OYN576" s="412"/>
      <c r="OYO576" s="412"/>
      <c r="OYP576" s="412"/>
      <c r="OYQ576" s="412"/>
      <c r="OYR576" s="412"/>
      <c r="OYS576" s="412"/>
      <c r="OYT576" s="412"/>
      <c r="OYU576" s="412"/>
      <c r="OYV576" s="412"/>
      <c r="OYW576" s="412"/>
      <c r="OYX576" s="412"/>
      <c r="OYY576" s="412"/>
      <c r="OYZ576" s="412"/>
      <c r="OZA576" s="412"/>
      <c r="OZB576" s="412"/>
      <c r="OZC576" s="412"/>
      <c r="OZD576" s="412"/>
      <c r="OZE576" s="412"/>
      <c r="OZF576" s="413"/>
      <c r="OZG576" s="413"/>
      <c r="OZH576" s="413"/>
      <c r="OZI576" s="413"/>
      <c r="OZJ576" s="413"/>
      <c r="OZK576" s="413"/>
      <c r="OZL576" s="413"/>
      <c r="OZM576" s="413"/>
      <c r="OZN576" s="413"/>
      <c r="OZO576" s="413"/>
      <c r="OZP576" s="413"/>
      <c r="OZQ576" s="413"/>
      <c r="OZR576" s="413"/>
      <c r="OZS576" s="413"/>
      <c r="OZT576" s="413"/>
      <c r="OZU576" s="413"/>
      <c r="OZV576" s="413"/>
      <c r="OZW576" s="413"/>
      <c r="OZX576" s="413"/>
      <c r="OZY576" s="413"/>
      <c r="OZZ576" s="413"/>
      <c r="PAA576" s="413"/>
      <c r="PAB576" s="413"/>
      <c r="PAC576" s="413"/>
      <c r="PAD576" s="414"/>
      <c r="PAE576" s="414"/>
      <c r="PAF576" s="414"/>
      <c r="PAG576" s="414"/>
      <c r="PAH576" s="414"/>
      <c r="PAI576" s="413"/>
      <c r="PAJ576" s="413"/>
      <c r="PAK576" s="414"/>
      <c r="PAL576" s="414"/>
      <c r="PAM576" s="413"/>
      <c r="PAN576" s="413"/>
      <c r="PAO576" s="414"/>
      <c r="PAP576" s="414"/>
      <c r="PAQ576" s="413"/>
      <c r="PAR576" s="413"/>
      <c r="PAS576" s="413"/>
      <c r="PAT576" s="413"/>
      <c r="PAU576" s="413"/>
      <c r="PAV576" s="413"/>
      <c r="PAW576" s="413"/>
      <c r="PAX576" s="414"/>
      <c r="PAY576" s="414"/>
      <c r="PAZ576" s="413"/>
      <c r="PBA576" s="413"/>
      <c r="PBB576" s="414"/>
      <c r="PBC576" s="414"/>
      <c r="PBD576" s="413"/>
      <c r="PBE576" s="413"/>
      <c r="PBF576" s="413"/>
      <c r="PBG576" s="413"/>
      <c r="PBH576" s="413"/>
      <c r="PBI576" s="407"/>
      <c r="PBJ576" s="439"/>
      <c r="PBK576" s="413"/>
      <c r="PBL576" s="413"/>
      <c r="PBM576" s="413"/>
      <c r="PBN576" s="413"/>
      <c r="PBO576" s="413"/>
      <c r="PBP576" s="413"/>
      <c r="PBQ576" s="413"/>
      <c r="PBR576" s="412"/>
      <c r="PBS576" s="412"/>
      <c r="PBT576" s="412"/>
      <c r="PBU576" s="412"/>
      <c r="PBV576" s="412"/>
      <c r="PBW576" s="412"/>
      <c r="PBX576" s="412"/>
      <c r="PBY576" s="412"/>
      <c r="PBZ576" s="412"/>
      <c r="PCA576" s="412"/>
      <c r="PCB576" s="412"/>
      <c r="PCC576" s="412"/>
      <c r="PCD576" s="412"/>
      <c r="PCE576" s="412"/>
      <c r="PCF576" s="412"/>
      <c r="PCG576" s="412"/>
      <c r="PCH576" s="412"/>
      <c r="PCI576" s="412"/>
      <c r="PCJ576" s="412"/>
      <c r="PCK576" s="412"/>
      <c r="PCL576" s="412"/>
      <c r="PCM576" s="412"/>
      <c r="PCN576" s="412"/>
      <c r="PCO576" s="412"/>
      <c r="PCP576" s="412"/>
      <c r="PCQ576" s="412"/>
      <c r="PCR576" s="412"/>
      <c r="PCS576" s="412"/>
      <c r="PCT576" s="412"/>
      <c r="PCU576" s="412"/>
      <c r="PCV576" s="412"/>
      <c r="PCW576" s="412"/>
      <c r="PCX576" s="412"/>
      <c r="PCY576" s="412"/>
      <c r="PCZ576" s="412"/>
      <c r="PDA576" s="412"/>
      <c r="PDB576" s="412"/>
      <c r="PDC576" s="412"/>
      <c r="PDD576" s="412"/>
      <c r="PDE576" s="412"/>
      <c r="PDF576" s="412"/>
      <c r="PDG576" s="412"/>
      <c r="PDH576" s="412"/>
      <c r="PDI576" s="412"/>
      <c r="PDJ576" s="413"/>
      <c r="PDK576" s="413"/>
      <c r="PDL576" s="413"/>
      <c r="PDM576" s="413"/>
      <c r="PDN576" s="413"/>
      <c r="PDO576" s="413"/>
      <c r="PDP576" s="413"/>
      <c r="PDQ576" s="413"/>
      <c r="PDR576" s="413"/>
      <c r="PDS576" s="413"/>
      <c r="PDT576" s="413"/>
      <c r="PDU576" s="413"/>
      <c r="PDV576" s="413"/>
      <c r="PDW576" s="413"/>
      <c r="PDX576" s="413"/>
      <c r="PDY576" s="413"/>
      <c r="PDZ576" s="413"/>
      <c r="PEA576" s="413"/>
      <c r="PEB576" s="413"/>
      <c r="PEC576" s="413"/>
      <c r="PED576" s="413"/>
      <c r="PEE576" s="413"/>
      <c r="PEF576" s="413"/>
      <c r="PEG576" s="413"/>
      <c r="PEH576" s="414"/>
      <c r="PEI576" s="414"/>
      <c r="PEJ576" s="414"/>
      <c r="PEK576" s="414"/>
      <c r="PEL576" s="414"/>
      <c r="PEM576" s="413"/>
      <c r="PEN576" s="413"/>
      <c r="PEO576" s="414"/>
      <c r="PEP576" s="414"/>
      <c r="PEQ576" s="413"/>
      <c r="PER576" s="413"/>
      <c r="PES576" s="414"/>
      <c r="PET576" s="414"/>
      <c r="PEU576" s="413"/>
      <c r="PEV576" s="413"/>
      <c r="PEW576" s="413"/>
      <c r="PEX576" s="413"/>
      <c r="PEY576" s="413"/>
      <c r="PEZ576" s="413"/>
      <c r="PFA576" s="413"/>
      <c r="PFB576" s="414"/>
      <c r="PFC576" s="414"/>
      <c r="PFD576" s="413"/>
      <c r="PFE576" s="413"/>
      <c r="PFF576" s="414"/>
      <c r="PFG576" s="414"/>
      <c r="PFH576" s="413"/>
      <c r="PFI576" s="413"/>
      <c r="PFJ576" s="413"/>
      <c r="PFK576" s="413"/>
      <c r="PFL576" s="413"/>
      <c r="PFM576" s="407"/>
      <c r="PFN576" s="439"/>
      <c r="PFO576" s="413"/>
      <c r="PFP576" s="413"/>
      <c r="PFQ576" s="413"/>
      <c r="PFR576" s="413"/>
      <c r="PFS576" s="413"/>
      <c r="PFT576" s="413"/>
      <c r="PFU576" s="413"/>
      <c r="PFV576" s="412"/>
      <c r="PFW576" s="412"/>
      <c r="PFX576" s="412"/>
      <c r="PFY576" s="412"/>
      <c r="PFZ576" s="412"/>
      <c r="PGA576" s="412"/>
      <c r="PGB576" s="412"/>
      <c r="PGC576" s="412"/>
      <c r="PGD576" s="412"/>
      <c r="PGE576" s="412"/>
      <c r="PGF576" s="412"/>
      <c r="PGG576" s="412"/>
      <c r="PGH576" s="412"/>
      <c r="PGI576" s="412"/>
      <c r="PGJ576" s="412"/>
      <c r="PGK576" s="412"/>
      <c r="PGL576" s="412"/>
      <c r="PGM576" s="412"/>
      <c r="PGN576" s="412"/>
      <c r="PGO576" s="412"/>
      <c r="PGP576" s="412"/>
      <c r="PGQ576" s="412"/>
      <c r="PGR576" s="412"/>
      <c r="PGS576" s="412"/>
      <c r="PGT576" s="412"/>
      <c r="PGU576" s="412"/>
      <c r="PGV576" s="412"/>
      <c r="PGW576" s="412"/>
      <c r="PGX576" s="412"/>
      <c r="PGY576" s="412"/>
      <c r="PGZ576" s="412"/>
      <c r="PHA576" s="412"/>
      <c r="PHB576" s="412"/>
      <c r="PHC576" s="412"/>
      <c r="PHD576" s="412"/>
      <c r="PHE576" s="412"/>
      <c r="PHF576" s="412"/>
      <c r="PHG576" s="412"/>
      <c r="PHH576" s="412"/>
      <c r="PHI576" s="412"/>
      <c r="PHJ576" s="412"/>
      <c r="PHK576" s="412"/>
      <c r="PHL576" s="412"/>
      <c r="PHM576" s="412"/>
      <c r="PHN576" s="413"/>
      <c r="PHO576" s="413"/>
      <c r="PHP576" s="413"/>
      <c r="PHQ576" s="413"/>
      <c r="PHR576" s="413"/>
      <c r="PHS576" s="413"/>
      <c r="PHT576" s="413"/>
      <c r="PHU576" s="413"/>
      <c r="PHV576" s="413"/>
      <c r="PHW576" s="413"/>
      <c r="PHX576" s="413"/>
      <c r="PHY576" s="413"/>
      <c r="PHZ576" s="413"/>
      <c r="PIA576" s="413"/>
      <c r="PIB576" s="413"/>
      <c r="PIC576" s="413"/>
      <c r="PID576" s="413"/>
      <c r="PIE576" s="413"/>
      <c r="PIF576" s="413"/>
      <c r="PIG576" s="413"/>
      <c r="PIH576" s="413"/>
      <c r="PII576" s="413"/>
      <c r="PIJ576" s="413"/>
      <c r="PIK576" s="413"/>
      <c r="PIL576" s="414"/>
      <c r="PIM576" s="414"/>
      <c r="PIN576" s="414"/>
      <c r="PIO576" s="414"/>
      <c r="PIP576" s="414"/>
      <c r="PIQ576" s="413"/>
      <c r="PIR576" s="413"/>
      <c r="PIS576" s="414"/>
      <c r="PIT576" s="414"/>
      <c r="PIU576" s="413"/>
      <c r="PIV576" s="413"/>
      <c r="PIW576" s="414"/>
      <c r="PIX576" s="414"/>
      <c r="PIY576" s="413"/>
      <c r="PIZ576" s="413"/>
      <c r="PJA576" s="413"/>
      <c r="PJB576" s="413"/>
      <c r="PJC576" s="413"/>
      <c r="PJD576" s="413"/>
      <c r="PJE576" s="413"/>
      <c r="PJF576" s="414"/>
      <c r="PJG576" s="414"/>
      <c r="PJH576" s="413"/>
      <c r="PJI576" s="413"/>
      <c r="PJJ576" s="414"/>
      <c r="PJK576" s="414"/>
      <c r="PJL576" s="413"/>
      <c r="PJM576" s="413"/>
      <c r="PJN576" s="413"/>
      <c r="PJO576" s="413"/>
      <c r="PJP576" s="413"/>
      <c r="PJQ576" s="407"/>
      <c r="PJR576" s="439"/>
      <c r="PJS576" s="413"/>
      <c r="PJT576" s="413"/>
      <c r="PJU576" s="413"/>
      <c r="PJV576" s="413"/>
      <c r="PJW576" s="413"/>
      <c r="PJX576" s="413"/>
      <c r="PJY576" s="413"/>
      <c r="PJZ576" s="412"/>
      <c r="PKA576" s="412"/>
      <c r="PKB576" s="412"/>
      <c r="PKC576" s="412"/>
      <c r="PKD576" s="412"/>
      <c r="PKE576" s="412"/>
      <c r="PKF576" s="412"/>
      <c r="PKG576" s="412"/>
      <c r="PKH576" s="412"/>
      <c r="PKI576" s="412"/>
      <c r="PKJ576" s="412"/>
      <c r="PKK576" s="412"/>
      <c r="PKL576" s="412"/>
      <c r="PKM576" s="412"/>
      <c r="PKN576" s="412"/>
      <c r="PKO576" s="412"/>
      <c r="PKP576" s="412"/>
      <c r="PKQ576" s="412"/>
      <c r="PKR576" s="412"/>
      <c r="PKS576" s="412"/>
      <c r="PKT576" s="412"/>
      <c r="PKU576" s="412"/>
      <c r="PKV576" s="412"/>
      <c r="PKW576" s="412"/>
      <c r="PKX576" s="412"/>
      <c r="PKY576" s="412"/>
      <c r="PKZ576" s="412"/>
      <c r="PLA576" s="412"/>
      <c r="PLB576" s="412"/>
      <c r="PLC576" s="412"/>
      <c r="PLD576" s="412"/>
      <c r="PLE576" s="412"/>
      <c r="PLF576" s="412"/>
      <c r="PLG576" s="412"/>
      <c r="PLH576" s="412"/>
      <c r="PLI576" s="412"/>
      <c r="PLJ576" s="412"/>
      <c r="PLK576" s="412"/>
      <c r="PLL576" s="412"/>
      <c r="PLM576" s="412"/>
      <c r="PLN576" s="412"/>
      <c r="PLO576" s="412"/>
      <c r="PLP576" s="412"/>
      <c r="PLQ576" s="412"/>
      <c r="PLR576" s="413"/>
      <c r="PLS576" s="413"/>
      <c r="PLT576" s="413"/>
      <c r="PLU576" s="413"/>
      <c r="PLV576" s="413"/>
      <c r="PLW576" s="413"/>
      <c r="PLX576" s="413"/>
      <c r="PLY576" s="413"/>
      <c r="PLZ576" s="413"/>
      <c r="PMA576" s="413"/>
      <c r="PMB576" s="413"/>
      <c r="PMC576" s="413"/>
      <c r="PMD576" s="413"/>
      <c r="PME576" s="413"/>
      <c r="PMF576" s="413"/>
      <c r="PMG576" s="413"/>
      <c r="PMH576" s="413"/>
      <c r="PMI576" s="413"/>
      <c r="PMJ576" s="413"/>
      <c r="PMK576" s="413"/>
      <c r="PML576" s="413"/>
      <c r="PMM576" s="413"/>
      <c r="PMN576" s="413"/>
      <c r="PMO576" s="413"/>
      <c r="PMP576" s="414"/>
      <c r="PMQ576" s="414"/>
      <c r="PMR576" s="414"/>
      <c r="PMS576" s="414"/>
      <c r="PMT576" s="414"/>
      <c r="PMU576" s="413"/>
      <c r="PMV576" s="413"/>
      <c r="PMW576" s="414"/>
      <c r="PMX576" s="414"/>
      <c r="PMY576" s="413"/>
      <c r="PMZ576" s="413"/>
      <c r="PNA576" s="414"/>
      <c r="PNB576" s="414"/>
      <c r="PNC576" s="413"/>
      <c r="PND576" s="413"/>
      <c r="PNE576" s="413"/>
      <c r="PNF576" s="413"/>
      <c r="PNG576" s="413"/>
      <c r="PNH576" s="413"/>
      <c r="PNI576" s="413"/>
      <c r="PNJ576" s="414"/>
      <c r="PNK576" s="414"/>
      <c r="PNL576" s="413"/>
      <c r="PNM576" s="413"/>
      <c r="PNN576" s="414"/>
      <c r="PNO576" s="414"/>
      <c r="PNP576" s="413"/>
      <c r="PNQ576" s="413"/>
      <c r="PNR576" s="413"/>
      <c r="PNS576" s="413"/>
      <c r="PNT576" s="413"/>
      <c r="PNU576" s="407"/>
      <c r="PNV576" s="439"/>
      <c r="PNW576" s="413"/>
      <c r="PNX576" s="413"/>
      <c r="PNY576" s="413"/>
      <c r="PNZ576" s="413"/>
      <c r="POA576" s="413"/>
      <c r="POB576" s="413"/>
      <c r="POC576" s="413"/>
      <c r="POD576" s="412"/>
      <c r="POE576" s="412"/>
      <c r="POF576" s="412"/>
      <c r="POG576" s="412"/>
      <c r="POH576" s="412"/>
      <c r="POI576" s="412"/>
      <c r="POJ576" s="412"/>
      <c r="POK576" s="412"/>
      <c r="POL576" s="412"/>
      <c r="POM576" s="412"/>
      <c r="PON576" s="412"/>
      <c r="POO576" s="412"/>
      <c r="POP576" s="412"/>
      <c r="POQ576" s="412"/>
      <c r="POR576" s="412"/>
      <c r="POS576" s="412"/>
      <c r="POT576" s="412"/>
      <c r="POU576" s="412"/>
      <c r="POV576" s="412"/>
      <c r="POW576" s="412"/>
      <c r="POX576" s="412"/>
      <c r="POY576" s="412"/>
      <c r="POZ576" s="412"/>
      <c r="PPA576" s="412"/>
      <c r="PPB576" s="412"/>
      <c r="PPC576" s="412"/>
      <c r="PPD576" s="412"/>
      <c r="PPE576" s="412"/>
      <c r="PPF576" s="412"/>
      <c r="PPG576" s="412"/>
      <c r="PPH576" s="412"/>
      <c r="PPI576" s="412"/>
      <c r="PPJ576" s="412"/>
      <c r="PPK576" s="412"/>
      <c r="PPL576" s="412"/>
      <c r="PPM576" s="412"/>
      <c r="PPN576" s="412"/>
      <c r="PPO576" s="412"/>
      <c r="PPP576" s="412"/>
      <c r="PPQ576" s="412"/>
      <c r="PPR576" s="412"/>
      <c r="PPS576" s="412"/>
      <c r="PPT576" s="412"/>
      <c r="PPU576" s="412"/>
      <c r="PPV576" s="413"/>
      <c r="PPW576" s="413"/>
      <c r="PPX576" s="413"/>
      <c r="PPY576" s="413"/>
      <c r="PPZ576" s="413"/>
      <c r="PQA576" s="413"/>
      <c r="PQB576" s="413"/>
      <c r="PQC576" s="413"/>
      <c r="PQD576" s="413"/>
      <c r="PQE576" s="413"/>
      <c r="PQF576" s="413"/>
      <c r="PQG576" s="413"/>
      <c r="PQH576" s="413"/>
      <c r="PQI576" s="413"/>
      <c r="PQJ576" s="413"/>
      <c r="PQK576" s="413"/>
      <c r="PQL576" s="413"/>
      <c r="PQM576" s="413"/>
      <c r="PQN576" s="413"/>
      <c r="PQO576" s="413"/>
      <c r="PQP576" s="413"/>
      <c r="PQQ576" s="413"/>
      <c r="PQR576" s="413"/>
      <c r="PQS576" s="413"/>
      <c r="PQT576" s="414"/>
      <c r="PQU576" s="414"/>
      <c r="PQV576" s="414"/>
      <c r="PQW576" s="414"/>
      <c r="PQX576" s="414"/>
      <c r="PQY576" s="413"/>
      <c r="PQZ576" s="413"/>
      <c r="PRA576" s="414"/>
      <c r="PRB576" s="414"/>
      <c r="PRC576" s="413"/>
      <c r="PRD576" s="413"/>
      <c r="PRE576" s="414"/>
      <c r="PRF576" s="414"/>
      <c r="PRG576" s="413"/>
      <c r="PRH576" s="413"/>
      <c r="PRI576" s="413"/>
      <c r="PRJ576" s="413"/>
      <c r="PRK576" s="413"/>
      <c r="PRL576" s="413"/>
      <c r="PRM576" s="413"/>
      <c r="PRN576" s="414"/>
      <c r="PRO576" s="414"/>
      <c r="PRP576" s="413"/>
      <c r="PRQ576" s="413"/>
      <c r="PRR576" s="414"/>
      <c r="PRS576" s="414"/>
      <c r="PRT576" s="413"/>
      <c r="PRU576" s="413"/>
      <c r="PRV576" s="413"/>
      <c r="PRW576" s="413"/>
      <c r="PRX576" s="413"/>
      <c r="PRY576" s="407"/>
      <c r="PRZ576" s="439"/>
      <c r="PSA576" s="413"/>
      <c r="PSB576" s="413"/>
      <c r="PSC576" s="413"/>
      <c r="PSD576" s="413"/>
      <c r="PSE576" s="413"/>
      <c r="PSF576" s="413"/>
      <c r="PSG576" s="413"/>
      <c r="PSH576" s="412"/>
      <c r="PSI576" s="412"/>
      <c r="PSJ576" s="412"/>
      <c r="PSK576" s="412"/>
      <c r="PSL576" s="412"/>
      <c r="PSM576" s="412"/>
      <c r="PSN576" s="412"/>
      <c r="PSO576" s="412"/>
      <c r="PSP576" s="412"/>
      <c r="PSQ576" s="412"/>
      <c r="PSR576" s="412"/>
      <c r="PSS576" s="412"/>
      <c r="PST576" s="412"/>
      <c r="PSU576" s="412"/>
      <c r="PSV576" s="412"/>
      <c r="PSW576" s="412"/>
      <c r="PSX576" s="412"/>
      <c r="PSY576" s="412"/>
      <c r="PSZ576" s="412"/>
      <c r="PTA576" s="412"/>
      <c r="PTB576" s="412"/>
      <c r="PTC576" s="412"/>
      <c r="PTD576" s="412"/>
      <c r="PTE576" s="412"/>
      <c r="PTF576" s="412"/>
      <c r="PTG576" s="412"/>
      <c r="PTH576" s="412"/>
      <c r="PTI576" s="412"/>
      <c r="PTJ576" s="412"/>
      <c r="PTK576" s="412"/>
      <c r="PTL576" s="412"/>
      <c r="PTM576" s="412"/>
      <c r="PTN576" s="412"/>
      <c r="PTO576" s="412"/>
      <c r="PTP576" s="412"/>
      <c r="PTQ576" s="412"/>
      <c r="PTR576" s="412"/>
      <c r="PTS576" s="412"/>
      <c r="PTT576" s="412"/>
      <c r="PTU576" s="412"/>
      <c r="PTV576" s="412"/>
      <c r="PTW576" s="412"/>
      <c r="PTX576" s="412"/>
      <c r="PTY576" s="412"/>
      <c r="PTZ576" s="413"/>
      <c r="PUA576" s="413"/>
      <c r="PUB576" s="413"/>
      <c r="PUC576" s="413"/>
      <c r="PUD576" s="413"/>
      <c r="PUE576" s="413"/>
      <c r="PUF576" s="413"/>
      <c r="PUG576" s="413"/>
      <c r="PUH576" s="413"/>
      <c r="PUI576" s="413"/>
      <c r="PUJ576" s="413"/>
      <c r="PUK576" s="413"/>
      <c r="PUL576" s="413"/>
      <c r="PUM576" s="413"/>
      <c r="PUN576" s="413"/>
      <c r="PUO576" s="413"/>
      <c r="PUP576" s="413"/>
      <c r="PUQ576" s="413"/>
      <c r="PUR576" s="413"/>
      <c r="PUS576" s="413"/>
      <c r="PUT576" s="413"/>
      <c r="PUU576" s="413"/>
      <c r="PUV576" s="413"/>
      <c r="PUW576" s="413"/>
      <c r="PUX576" s="414"/>
      <c r="PUY576" s="414"/>
      <c r="PUZ576" s="414"/>
      <c r="PVA576" s="414"/>
      <c r="PVB576" s="414"/>
      <c r="PVC576" s="413"/>
      <c r="PVD576" s="413"/>
      <c r="PVE576" s="414"/>
      <c r="PVF576" s="414"/>
      <c r="PVG576" s="413"/>
      <c r="PVH576" s="413"/>
      <c r="PVI576" s="414"/>
      <c r="PVJ576" s="414"/>
      <c r="PVK576" s="413"/>
      <c r="PVL576" s="413"/>
      <c r="PVM576" s="413"/>
      <c r="PVN576" s="413"/>
      <c r="PVO576" s="413"/>
      <c r="PVP576" s="413"/>
      <c r="PVQ576" s="413"/>
      <c r="PVR576" s="414"/>
      <c r="PVS576" s="414"/>
      <c r="PVT576" s="413"/>
      <c r="PVU576" s="413"/>
      <c r="PVV576" s="414"/>
      <c r="PVW576" s="414"/>
      <c r="PVX576" s="413"/>
      <c r="PVY576" s="413"/>
      <c r="PVZ576" s="413"/>
      <c r="PWA576" s="413"/>
      <c r="PWB576" s="413"/>
      <c r="PWC576" s="407"/>
      <c r="PWD576" s="439"/>
      <c r="PWE576" s="413"/>
      <c r="PWF576" s="413"/>
      <c r="PWG576" s="413"/>
      <c r="PWH576" s="413"/>
      <c r="PWI576" s="413"/>
      <c r="PWJ576" s="413"/>
      <c r="PWK576" s="413"/>
      <c r="PWL576" s="412"/>
      <c r="PWM576" s="412"/>
      <c r="PWN576" s="412"/>
      <c r="PWO576" s="412"/>
      <c r="PWP576" s="412"/>
      <c r="PWQ576" s="412"/>
      <c r="PWR576" s="412"/>
      <c r="PWS576" s="412"/>
      <c r="PWT576" s="412"/>
      <c r="PWU576" s="412"/>
      <c r="PWV576" s="412"/>
      <c r="PWW576" s="412"/>
      <c r="PWX576" s="412"/>
      <c r="PWY576" s="412"/>
      <c r="PWZ576" s="412"/>
      <c r="PXA576" s="412"/>
      <c r="PXB576" s="412"/>
      <c r="PXC576" s="412"/>
      <c r="PXD576" s="412"/>
      <c r="PXE576" s="412"/>
      <c r="PXF576" s="412"/>
      <c r="PXG576" s="412"/>
      <c r="PXH576" s="412"/>
      <c r="PXI576" s="412"/>
      <c r="PXJ576" s="412"/>
      <c r="PXK576" s="412"/>
      <c r="PXL576" s="412"/>
      <c r="PXM576" s="412"/>
      <c r="PXN576" s="412"/>
      <c r="PXO576" s="412"/>
      <c r="PXP576" s="412"/>
      <c r="PXQ576" s="412"/>
      <c r="PXR576" s="412"/>
      <c r="PXS576" s="412"/>
      <c r="PXT576" s="412"/>
      <c r="PXU576" s="412"/>
      <c r="PXV576" s="412"/>
      <c r="PXW576" s="412"/>
      <c r="PXX576" s="412"/>
      <c r="PXY576" s="412"/>
      <c r="PXZ576" s="412"/>
      <c r="PYA576" s="412"/>
      <c r="PYB576" s="412"/>
      <c r="PYC576" s="412"/>
      <c r="PYD576" s="413"/>
      <c r="PYE576" s="413"/>
      <c r="PYF576" s="413"/>
      <c r="PYG576" s="413"/>
      <c r="PYH576" s="413"/>
      <c r="PYI576" s="413"/>
      <c r="PYJ576" s="413"/>
      <c r="PYK576" s="413"/>
      <c r="PYL576" s="413"/>
      <c r="PYM576" s="413"/>
      <c r="PYN576" s="413"/>
      <c r="PYO576" s="413"/>
      <c r="PYP576" s="413"/>
      <c r="PYQ576" s="413"/>
      <c r="PYR576" s="413"/>
      <c r="PYS576" s="413"/>
      <c r="PYT576" s="413"/>
      <c r="PYU576" s="413"/>
      <c r="PYV576" s="413"/>
      <c r="PYW576" s="413"/>
      <c r="PYX576" s="413"/>
      <c r="PYY576" s="413"/>
      <c r="PYZ576" s="413"/>
      <c r="PZA576" s="413"/>
      <c r="PZB576" s="414"/>
      <c r="PZC576" s="414"/>
      <c r="PZD576" s="414"/>
      <c r="PZE576" s="414"/>
      <c r="PZF576" s="414"/>
      <c r="PZG576" s="413"/>
      <c r="PZH576" s="413"/>
      <c r="PZI576" s="414"/>
      <c r="PZJ576" s="414"/>
      <c r="PZK576" s="413"/>
      <c r="PZL576" s="413"/>
      <c r="PZM576" s="414"/>
      <c r="PZN576" s="414"/>
      <c r="PZO576" s="413"/>
      <c r="PZP576" s="413"/>
      <c r="PZQ576" s="413"/>
      <c r="PZR576" s="413"/>
      <c r="PZS576" s="413"/>
      <c r="PZT576" s="413"/>
      <c r="PZU576" s="413"/>
      <c r="PZV576" s="414"/>
      <c r="PZW576" s="414"/>
      <c r="PZX576" s="413"/>
      <c r="PZY576" s="413"/>
      <c r="PZZ576" s="414"/>
      <c r="QAA576" s="414"/>
      <c r="QAB576" s="413"/>
      <c r="QAC576" s="413"/>
      <c r="QAD576" s="413"/>
      <c r="QAE576" s="413"/>
      <c r="QAF576" s="413"/>
      <c r="QAG576" s="407"/>
      <c r="QAH576" s="439"/>
      <c r="QAI576" s="413"/>
      <c r="QAJ576" s="413"/>
      <c r="QAK576" s="413"/>
      <c r="QAL576" s="413"/>
      <c r="QAM576" s="413"/>
      <c r="QAN576" s="413"/>
      <c r="QAO576" s="413"/>
      <c r="QAP576" s="412"/>
      <c r="QAQ576" s="412"/>
      <c r="QAR576" s="412"/>
      <c r="QAS576" s="412"/>
      <c r="QAT576" s="412"/>
      <c r="QAU576" s="412"/>
      <c r="QAV576" s="412"/>
      <c r="QAW576" s="412"/>
      <c r="QAX576" s="412"/>
      <c r="QAY576" s="412"/>
      <c r="QAZ576" s="412"/>
      <c r="QBA576" s="412"/>
      <c r="QBB576" s="412"/>
      <c r="QBC576" s="412"/>
      <c r="QBD576" s="412"/>
      <c r="QBE576" s="412"/>
      <c r="QBF576" s="412"/>
      <c r="QBG576" s="412"/>
      <c r="QBH576" s="412"/>
      <c r="QBI576" s="412"/>
      <c r="QBJ576" s="412"/>
      <c r="QBK576" s="412"/>
      <c r="QBL576" s="412"/>
      <c r="QBM576" s="412"/>
      <c r="QBN576" s="412"/>
      <c r="QBO576" s="412"/>
      <c r="QBP576" s="412"/>
      <c r="QBQ576" s="412"/>
      <c r="QBR576" s="412"/>
      <c r="QBS576" s="412"/>
      <c r="QBT576" s="412"/>
      <c r="QBU576" s="412"/>
      <c r="QBV576" s="412"/>
      <c r="QBW576" s="412"/>
      <c r="QBX576" s="412"/>
      <c r="QBY576" s="412"/>
      <c r="QBZ576" s="412"/>
      <c r="QCA576" s="412"/>
      <c r="QCB576" s="412"/>
      <c r="QCC576" s="412"/>
      <c r="QCD576" s="412"/>
      <c r="QCE576" s="412"/>
      <c r="QCF576" s="412"/>
      <c r="QCG576" s="412"/>
      <c r="QCH576" s="413"/>
      <c r="QCI576" s="413"/>
      <c r="QCJ576" s="413"/>
      <c r="QCK576" s="413"/>
      <c r="QCL576" s="413"/>
      <c r="QCM576" s="413"/>
      <c r="QCN576" s="413"/>
      <c r="QCO576" s="413"/>
      <c r="QCP576" s="413"/>
      <c r="QCQ576" s="413"/>
      <c r="QCR576" s="413"/>
      <c r="QCS576" s="413"/>
      <c r="QCT576" s="413"/>
      <c r="QCU576" s="413"/>
      <c r="QCV576" s="413"/>
      <c r="QCW576" s="413"/>
      <c r="QCX576" s="413"/>
      <c r="QCY576" s="413"/>
      <c r="QCZ576" s="413"/>
      <c r="QDA576" s="413"/>
      <c r="QDB576" s="413"/>
      <c r="QDC576" s="413"/>
      <c r="QDD576" s="413"/>
      <c r="QDE576" s="413"/>
      <c r="QDF576" s="414"/>
      <c r="QDG576" s="414"/>
      <c r="QDH576" s="414"/>
      <c r="QDI576" s="414"/>
      <c r="QDJ576" s="414"/>
      <c r="QDK576" s="413"/>
      <c r="QDL576" s="413"/>
      <c r="QDM576" s="414"/>
      <c r="QDN576" s="414"/>
      <c r="QDO576" s="413"/>
      <c r="QDP576" s="413"/>
      <c r="QDQ576" s="414"/>
      <c r="QDR576" s="414"/>
      <c r="QDS576" s="413"/>
      <c r="QDT576" s="413"/>
      <c r="QDU576" s="413"/>
      <c r="QDV576" s="413"/>
      <c r="QDW576" s="413"/>
      <c r="QDX576" s="413"/>
      <c r="QDY576" s="413"/>
      <c r="QDZ576" s="414"/>
      <c r="QEA576" s="414"/>
      <c r="QEB576" s="413"/>
      <c r="QEC576" s="413"/>
      <c r="QED576" s="414"/>
      <c r="QEE576" s="414"/>
      <c r="QEF576" s="413"/>
      <c r="QEG576" s="413"/>
      <c r="QEH576" s="413"/>
      <c r="QEI576" s="413"/>
      <c r="QEJ576" s="413"/>
      <c r="QEK576" s="407"/>
      <c r="QEL576" s="439"/>
      <c r="QEM576" s="413"/>
      <c r="QEN576" s="413"/>
      <c r="QEO576" s="413"/>
      <c r="QEP576" s="413"/>
      <c r="QEQ576" s="413"/>
      <c r="QER576" s="413"/>
      <c r="QES576" s="413"/>
      <c r="QET576" s="412"/>
      <c r="QEU576" s="412"/>
      <c r="QEV576" s="412"/>
      <c r="QEW576" s="412"/>
      <c r="QEX576" s="412"/>
      <c r="QEY576" s="412"/>
      <c r="QEZ576" s="412"/>
      <c r="QFA576" s="412"/>
      <c r="QFB576" s="412"/>
      <c r="QFC576" s="412"/>
      <c r="QFD576" s="412"/>
      <c r="QFE576" s="412"/>
      <c r="QFF576" s="412"/>
      <c r="QFG576" s="412"/>
      <c r="QFH576" s="412"/>
      <c r="QFI576" s="412"/>
      <c r="QFJ576" s="412"/>
      <c r="QFK576" s="412"/>
      <c r="QFL576" s="412"/>
      <c r="QFM576" s="412"/>
      <c r="QFN576" s="412"/>
      <c r="QFO576" s="412"/>
      <c r="QFP576" s="412"/>
      <c r="QFQ576" s="412"/>
      <c r="QFR576" s="412"/>
      <c r="QFS576" s="412"/>
      <c r="QFT576" s="412"/>
      <c r="QFU576" s="412"/>
      <c r="QFV576" s="412"/>
      <c r="QFW576" s="412"/>
      <c r="QFX576" s="412"/>
      <c r="QFY576" s="412"/>
      <c r="QFZ576" s="412"/>
      <c r="QGA576" s="412"/>
      <c r="QGB576" s="412"/>
      <c r="QGC576" s="412"/>
      <c r="QGD576" s="412"/>
      <c r="QGE576" s="412"/>
      <c r="QGF576" s="412"/>
      <c r="QGG576" s="412"/>
      <c r="QGH576" s="412"/>
      <c r="QGI576" s="412"/>
      <c r="QGJ576" s="412"/>
      <c r="QGK576" s="412"/>
      <c r="QGL576" s="413"/>
      <c r="QGM576" s="413"/>
      <c r="QGN576" s="413"/>
      <c r="QGO576" s="413"/>
      <c r="QGP576" s="413"/>
      <c r="QGQ576" s="413"/>
      <c r="QGR576" s="413"/>
      <c r="QGS576" s="413"/>
      <c r="QGT576" s="413"/>
      <c r="QGU576" s="413"/>
      <c r="QGV576" s="413"/>
      <c r="QGW576" s="413"/>
      <c r="QGX576" s="413"/>
      <c r="QGY576" s="413"/>
      <c r="QGZ576" s="413"/>
      <c r="QHA576" s="413"/>
      <c r="QHB576" s="413"/>
      <c r="QHC576" s="413"/>
      <c r="QHD576" s="413"/>
      <c r="QHE576" s="413"/>
      <c r="QHF576" s="413"/>
      <c r="QHG576" s="413"/>
      <c r="QHH576" s="413"/>
      <c r="QHI576" s="413"/>
      <c r="QHJ576" s="414"/>
      <c r="QHK576" s="414"/>
      <c r="QHL576" s="414"/>
      <c r="QHM576" s="414"/>
      <c r="QHN576" s="414"/>
      <c r="QHO576" s="413"/>
      <c r="QHP576" s="413"/>
      <c r="QHQ576" s="414"/>
      <c r="QHR576" s="414"/>
      <c r="QHS576" s="413"/>
      <c r="QHT576" s="413"/>
      <c r="QHU576" s="414"/>
      <c r="QHV576" s="414"/>
      <c r="QHW576" s="413"/>
      <c r="QHX576" s="413"/>
      <c r="QHY576" s="413"/>
      <c r="QHZ576" s="413"/>
      <c r="QIA576" s="413"/>
      <c r="QIB576" s="413"/>
      <c r="QIC576" s="413"/>
      <c r="QID576" s="414"/>
      <c r="QIE576" s="414"/>
      <c r="QIF576" s="413"/>
      <c r="QIG576" s="413"/>
      <c r="QIH576" s="414"/>
      <c r="QII576" s="414"/>
      <c r="QIJ576" s="413"/>
      <c r="QIK576" s="413"/>
      <c r="QIL576" s="413"/>
      <c r="QIM576" s="413"/>
      <c r="QIN576" s="413"/>
      <c r="QIO576" s="407"/>
      <c r="QIP576" s="439"/>
      <c r="QIQ576" s="413"/>
      <c r="QIR576" s="413"/>
      <c r="QIS576" s="413"/>
      <c r="QIT576" s="413"/>
      <c r="QIU576" s="413"/>
      <c r="QIV576" s="413"/>
      <c r="QIW576" s="413"/>
      <c r="QIX576" s="412"/>
      <c r="QIY576" s="412"/>
      <c r="QIZ576" s="412"/>
      <c r="QJA576" s="412"/>
      <c r="QJB576" s="412"/>
      <c r="QJC576" s="412"/>
      <c r="QJD576" s="412"/>
      <c r="QJE576" s="412"/>
      <c r="QJF576" s="412"/>
      <c r="QJG576" s="412"/>
      <c r="QJH576" s="412"/>
      <c r="QJI576" s="412"/>
      <c r="QJJ576" s="412"/>
      <c r="QJK576" s="412"/>
      <c r="QJL576" s="412"/>
      <c r="QJM576" s="412"/>
      <c r="QJN576" s="412"/>
      <c r="QJO576" s="412"/>
      <c r="QJP576" s="412"/>
      <c r="QJQ576" s="412"/>
      <c r="QJR576" s="412"/>
      <c r="QJS576" s="412"/>
      <c r="QJT576" s="412"/>
      <c r="QJU576" s="412"/>
      <c r="QJV576" s="412"/>
      <c r="QJW576" s="412"/>
      <c r="QJX576" s="412"/>
      <c r="QJY576" s="412"/>
      <c r="QJZ576" s="412"/>
      <c r="QKA576" s="412"/>
      <c r="QKB576" s="412"/>
      <c r="QKC576" s="412"/>
      <c r="QKD576" s="412"/>
      <c r="QKE576" s="412"/>
      <c r="QKF576" s="412"/>
      <c r="QKG576" s="412"/>
      <c r="QKH576" s="412"/>
      <c r="QKI576" s="412"/>
      <c r="QKJ576" s="412"/>
      <c r="QKK576" s="412"/>
      <c r="QKL576" s="412"/>
      <c r="QKM576" s="412"/>
      <c r="QKN576" s="412"/>
      <c r="QKO576" s="412"/>
      <c r="QKP576" s="413"/>
      <c r="QKQ576" s="413"/>
      <c r="QKR576" s="413"/>
      <c r="QKS576" s="413"/>
      <c r="QKT576" s="413"/>
      <c r="QKU576" s="413"/>
      <c r="QKV576" s="413"/>
      <c r="QKW576" s="413"/>
      <c r="QKX576" s="413"/>
      <c r="QKY576" s="413"/>
      <c r="QKZ576" s="413"/>
      <c r="QLA576" s="413"/>
      <c r="QLB576" s="413"/>
      <c r="QLC576" s="413"/>
      <c r="QLD576" s="413"/>
      <c r="QLE576" s="413"/>
      <c r="QLF576" s="413"/>
      <c r="QLG576" s="413"/>
      <c r="QLH576" s="413"/>
      <c r="QLI576" s="413"/>
      <c r="QLJ576" s="413"/>
      <c r="QLK576" s="413"/>
      <c r="QLL576" s="413"/>
      <c r="QLM576" s="413"/>
      <c r="QLN576" s="414"/>
      <c r="QLO576" s="414"/>
      <c r="QLP576" s="414"/>
      <c r="QLQ576" s="414"/>
      <c r="QLR576" s="414"/>
      <c r="QLS576" s="413"/>
      <c r="QLT576" s="413"/>
      <c r="QLU576" s="414"/>
      <c r="QLV576" s="414"/>
      <c r="QLW576" s="413"/>
      <c r="QLX576" s="413"/>
      <c r="QLY576" s="414"/>
      <c r="QLZ576" s="414"/>
      <c r="QMA576" s="413"/>
      <c r="QMB576" s="413"/>
      <c r="QMC576" s="413"/>
      <c r="QMD576" s="413"/>
      <c r="QME576" s="413"/>
      <c r="QMF576" s="413"/>
      <c r="QMG576" s="413"/>
      <c r="QMH576" s="414"/>
      <c r="QMI576" s="414"/>
      <c r="QMJ576" s="413"/>
      <c r="QMK576" s="413"/>
      <c r="QML576" s="414"/>
      <c r="QMM576" s="414"/>
      <c r="QMN576" s="413"/>
      <c r="QMO576" s="413"/>
      <c r="QMP576" s="413"/>
      <c r="QMQ576" s="413"/>
      <c r="QMR576" s="413"/>
      <c r="QMS576" s="407"/>
      <c r="QMT576" s="439"/>
      <c r="QMU576" s="413"/>
      <c r="QMV576" s="413"/>
      <c r="QMW576" s="413"/>
      <c r="QMX576" s="413"/>
      <c r="QMY576" s="413"/>
      <c r="QMZ576" s="413"/>
      <c r="QNA576" s="413"/>
      <c r="QNB576" s="412"/>
      <c r="QNC576" s="412"/>
      <c r="QND576" s="412"/>
      <c r="QNE576" s="412"/>
      <c r="QNF576" s="412"/>
      <c r="QNG576" s="412"/>
      <c r="QNH576" s="412"/>
      <c r="QNI576" s="412"/>
      <c r="QNJ576" s="412"/>
      <c r="QNK576" s="412"/>
      <c r="QNL576" s="412"/>
      <c r="QNM576" s="412"/>
      <c r="QNN576" s="412"/>
      <c r="QNO576" s="412"/>
      <c r="QNP576" s="412"/>
      <c r="QNQ576" s="412"/>
      <c r="QNR576" s="412"/>
      <c r="QNS576" s="412"/>
      <c r="QNT576" s="412"/>
      <c r="QNU576" s="412"/>
      <c r="QNV576" s="412"/>
      <c r="QNW576" s="412"/>
      <c r="QNX576" s="412"/>
      <c r="QNY576" s="412"/>
      <c r="QNZ576" s="412"/>
      <c r="QOA576" s="412"/>
      <c r="QOB576" s="412"/>
      <c r="QOC576" s="412"/>
      <c r="QOD576" s="412"/>
      <c r="QOE576" s="412"/>
      <c r="QOF576" s="412"/>
      <c r="QOG576" s="412"/>
      <c r="QOH576" s="412"/>
      <c r="QOI576" s="412"/>
      <c r="QOJ576" s="412"/>
      <c r="QOK576" s="412"/>
      <c r="QOL576" s="412"/>
      <c r="QOM576" s="412"/>
      <c r="QON576" s="412"/>
      <c r="QOO576" s="412"/>
      <c r="QOP576" s="412"/>
      <c r="QOQ576" s="412"/>
      <c r="QOR576" s="412"/>
      <c r="QOS576" s="412"/>
      <c r="QOT576" s="413"/>
      <c r="QOU576" s="413"/>
      <c r="QOV576" s="413"/>
      <c r="QOW576" s="413"/>
      <c r="QOX576" s="413"/>
      <c r="QOY576" s="413"/>
      <c r="QOZ576" s="413"/>
      <c r="QPA576" s="413"/>
      <c r="QPB576" s="413"/>
      <c r="QPC576" s="413"/>
      <c r="QPD576" s="413"/>
      <c r="QPE576" s="413"/>
      <c r="QPF576" s="413"/>
      <c r="QPG576" s="413"/>
      <c r="QPH576" s="413"/>
      <c r="QPI576" s="413"/>
      <c r="QPJ576" s="413"/>
      <c r="QPK576" s="413"/>
      <c r="QPL576" s="413"/>
      <c r="QPM576" s="413"/>
      <c r="QPN576" s="413"/>
      <c r="QPO576" s="413"/>
      <c r="QPP576" s="413"/>
      <c r="QPQ576" s="413"/>
      <c r="QPR576" s="414"/>
      <c r="QPS576" s="414"/>
      <c r="QPT576" s="414"/>
      <c r="QPU576" s="414"/>
      <c r="QPV576" s="414"/>
      <c r="QPW576" s="413"/>
      <c r="QPX576" s="413"/>
      <c r="QPY576" s="414"/>
      <c r="QPZ576" s="414"/>
      <c r="QQA576" s="413"/>
      <c r="QQB576" s="413"/>
      <c r="QQC576" s="414"/>
      <c r="QQD576" s="414"/>
      <c r="QQE576" s="413"/>
      <c r="QQF576" s="413"/>
      <c r="QQG576" s="413"/>
      <c r="QQH576" s="413"/>
      <c r="QQI576" s="413"/>
      <c r="QQJ576" s="413"/>
      <c r="QQK576" s="413"/>
      <c r="QQL576" s="414"/>
      <c r="QQM576" s="414"/>
      <c r="QQN576" s="413"/>
      <c r="QQO576" s="413"/>
      <c r="QQP576" s="414"/>
      <c r="QQQ576" s="414"/>
      <c r="QQR576" s="413"/>
      <c r="QQS576" s="413"/>
      <c r="QQT576" s="413"/>
      <c r="QQU576" s="413"/>
      <c r="QQV576" s="413"/>
      <c r="QQW576" s="407"/>
      <c r="QQX576" s="439"/>
      <c r="QQY576" s="413"/>
      <c r="QQZ576" s="413"/>
      <c r="QRA576" s="413"/>
      <c r="QRB576" s="413"/>
      <c r="QRC576" s="413"/>
      <c r="QRD576" s="413"/>
      <c r="QRE576" s="413"/>
      <c r="QRF576" s="412"/>
      <c r="QRG576" s="412"/>
      <c r="QRH576" s="412"/>
      <c r="QRI576" s="412"/>
      <c r="QRJ576" s="412"/>
      <c r="QRK576" s="412"/>
      <c r="QRL576" s="412"/>
      <c r="QRM576" s="412"/>
      <c r="QRN576" s="412"/>
      <c r="QRO576" s="412"/>
      <c r="QRP576" s="412"/>
      <c r="QRQ576" s="412"/>
      <c r="QRR576" s="412"/>
      <c r="QRS576" s="412"/>
      <c r="QRT576" s="412"/>
      <c r="QRU576" s="412"/>
      <c r="QRV576" s="412"/>
      <c r="QRW576" s="412"/>
      <c r="QRX576" s="412"/>
      <c r="QRY576" s="412"/>
      <c r="QRZ576" s="412"/>
      <c r="QSA576" s="412"/>
      <c r="QSB576" s="412"/>
      <c r="QSC576" s="412"/>
      <c r="QSD576" s="412"/>
      <c r="QSE576" s="412"/>
      <c r="QSF576" s="412"/>
      <c r="QSG576" s="412"/>
      <c r="QSH576" s="412"/>
      <c r="QSI576" s="412"/>
      <c r="QSJ576" s="412"/>
      <c r="QSK576" s="412"/>
      <c r="QSL576" s="412"/>
      <c r="QSM576" s="412"/>
      <c r="QSN576" s="412"/>
      <c r="QSO576" s="412"/>
      <c r="QSP576" s="412"/>
      <c r="QSQ576" s="412"/>
      <c r="QSR576" s="412"/>
      <c r="QSS576" s="412"/>
      <c r="QST576" s="412"/>
      <c r="QSU576" s="412"/>
      <c r="QSV576" s="412"/>
      <c r="QSW576" s="412"/>
      <c r="QSX576" s="413"/>
      <c r="QSY576" s="413"/>
      <c r="QSZ576" s="413"/>
      <c r="QTA576" s="413"/>
      <c r="QTB576" s="413"/>
      <c r="QTC576" s="413"/>
      <c r="QTD576" s="413"/>
      <c r="QTE576" s="413"/>
      <c r="QTF576" s="413"/>
      <c r="QTG576" s="413"/>
      <c r="QTH576" s="413"/>
      <c r="QTI576" s="413"/>
      <c r="QTJ576" s="413"/>
      <c r="QTK576" s="413"/>
      <c r="QTL576" s="413"/>
      <c r="QTM576" s="413"/>
      <c r="QTN576" s="413"/>
      <c r="QTO576" s="413"/>
      <c r="QTP576" s="413"/>
      <c r="QTQ576" s="413"/>
      <c r="QTR576" s="413"/>
      <c r="QTS576" s="413"/>
      <c r="QTT576" s="413"/>
      <c r="QTU576" s="413"/>
      <c r="QTV576" s="414"/>
      <c r="QTW576" s="414"/>
      <c r="QTX576" s="414"/>
      <c r="QTY576" s="414"/>
      <c r="QTZ576" s="414"/>
      <c r="QUA576" s="413"/>
      <c r="QUB576" s="413"/>
      <c r="QUC576" s="414"/>
      <c r="QUD576" s="414"/>
      <c r="QUE576" s="413"/>
      <c r="QUF576" s="413"/>
      <c r="QUG576" s="414"/>
      <c r="QUH576" s="414"/>
      <c r="QUI576" s="413"/>
      <c r="QUJ576" s="413"/>
      <c r="QUK576" s="413"/>
      <c r="QUL576" s="413"/>
      <c r="QUM576" s="413"/>
      <c r="QUN576" s="413"/>
      <c r="QUO576" s="413"/>
      <c r="QUP576" s="414"/>
      <c r="QUQ576" s="414"/>
      <c r="QUR576" s="413"/>
      <c r="QUS576" s="413"/>
      <c r="QUT576" s="414"/>
      <c r="QUU576" s="414"/>
      <c r="QUV576" s="413"/>
      <c r="QUW576" s="413"/>
      <c r="QUX576" s="413"/>
      <c r="QUY576" s="413"/>
      <c r="QUZ576" s="413"/>
      <c r="QVA576" s="407"/>
      <c r="QVB576" s="439"/>
      <c r="QVC576" s="413"/>
      <c r="QVD576" s="413"/>
      <c r="QVE576" s="413"/>
      <c r="QVF576" s="413"/>
      <c r="QVG576" s="413"/>
      <c r="QVH576" s="413"/>
      <c r="QVI576" s="413"/>
      <c r="QVJ576" s="412"/>
      <c r="QVK576" s="412"/>
      <c r="QVL576" s="412"/>
      <c r="QVM576" s="412"/>
      <c r="QVN576" s="412"/>
      <c r="QVO576" s="412"/>
      <c r="QVP576" s="412"/>
      <c r="QVQ576" s="412"/>
      <c r="QVR576" s="412"/>
      <c r="QVS576" s="412"/>
      <c r="QVT576" s="412"/>
      <c r="QVU576" s="412"/>
      <c r="QVV576" s="412"/>
      <c r="QVW576" s="412"/>
      <c r="QVX576" s="412"/>
      <c r="QVY576" s="412"/>
      <c r="QVZ576" s="412"/>
      <c r="QWA576" s="412"/>
      <c r="QWB576" s="412"/>
      <c r="QWC576" s="412"/>
      <c r="QWD576" s="412"/>
      <c r="QWE576" s="412"/>
      <c r="QWF576" s="412"/>
      <c r="QWG576" s="412"/>
      <c r="QWH576" s="412"/>
      <c r="QWI576" s="412"/>
      <c r="QWJ576" s="412"/>
      <c r="QWK576" s="412"/>
      <c r="QWL576" s="412"/>
      <c r="QWM576" s="412"/>
      <c r="QWN576" s="412"/>
      <c r="QWO576" s="412"/>
      <c r="QWP576" s="412"/>
      <c r="QWQ576" s="412"/>
      <c r="QWR576" s="412"/>
      <c r="QWS576" s="412"/>
      <c r="QWT576" s="412"/>
      <c r="QWU576" s="412"/>
      <c r="QWV576" s="412"/>
      <c r="QWW576" s="412"/>
      <c r="QWX576" s="412"/>
      <c r="QWY576" s="412"/>
      <c r="QWZ576" s="412"/>
      <c r="QXA576" s="412"/>
      <c r="QXB576" s="413"/>
      <c r="QXC576" s="413"/>
      <c r="QXD576" s="413"/>
      <c r="QXE576" s="413"/>
      <c r="QXF576" s="413"/>
      <c r="QXG576" s="413"/>
      <c r="QXH576" s="413"/>
      <c r="QXI576" s="413"/>
      <c r="QXJ576" s="413"/>
      <c r="QXK576" s="413"/>
      <c r="QXL576" s="413"/>
      <c r="QXM576" s="413"/>
      <c r="QXN576" s="413"/>
      <c r="QXO576" s="413"/>
      <c r="QXP576" s="413"/>
      <c r="QXQ576" s="413"/>
      <c r="QXR576" s="413"/>
      <c r="QXS576" s="413"/>
      <c r="QXT576" s="413"/>
      <c r="QXU576" s="413"/>
      <c r="QXV576" s="413"/>
      <c r="QXW576" s="413"/>
      <c r="QXX576" s="413"/>
      <c r="QXY576" s="413"/>
      <c r="QXZ576" s="414"/>
      <c r="QYA576" s="414"/>
      <c r="QYB576" s="414"/>
      <c r="QYC576" s="414"/>
      <c r="QYD576" s="414"/>
      <c r="QYE576" s="413"/>
      <c r="QYF576" s="413"/>
      <c r="QYG576" s="414"/>
      <c r="QYH576" s="414"/>
      <c r="QYI576" s="413"/>
      <c r="QYJ576" s="413"/>
      <c r="QYK576" s="414"/>
      <c r="QYL576" s="414"/>
      <c r="QYM576" s="413"/>
      <c r="QYN576" s="413"/>
      <c r="QYO576" s="413"/>
      <c r="QYP576" s="413"/>
      <c r="QYQ576" s="413"/>
      <c r="QYR576" s="413"/>
      <c r="QYS576" s="413"/>
      <c r="QYT576" s="414"/>
      <c r="QYU576" s="414"/>
      <c r="QYV576" s="413"/>
      <c r="QYW576" s="413"/>
      <c r="QYX576" s="414"/>
      <c r="QYY576" s="414"/>
      <c r="QYZ576" s="413"/>
      <c r="QZA576" s="413"/>
      <c r="QZB576" s="413"/>
      <c r="QZC576" s="413"/>
      <c r="QZD576" s="413"/>
      <c r="QZE576" s="407"/>
      <c r="QZF576" s="439"/>
      <c r="QZG576" s="413"/>
      <c r="QZH576" s="413"/>
      <c r="QZI576" s="413"/>
      <c r="QZJ576" s="413"/>
      <c r="QZK576" s="413"/>
      <c r="QZL576" s="413"/>
      <c r="QZM576" s="413"/>
      <c r="QZN576" s="412"/>
      <c r="QZO576" s="412"/>
      <c r="QZP576" s="412"/>
      <c r="QZQ576" s="412"/>
      <c r="QZR576" s="412"/>
      <c r="QZS576" s="412"/>
      <c r="QZT576" s="412"/>
      <c r="QZU576" s="412"/>
      <c r="QZV576" s="412"/>
      <c r="QZW576" s="412"/>
      <c r="QZX576" s="412"/>
      <c r="QZY576" s="412"/>
      <c r="QZZ576" s="412"/>
      <c r="RAA576" s="412"/>
      <c r="RAB576" s="412"/>
      <c r="RAC576" s="412"/>
      <c r="RAD576" s="412"/>
      <c r="RAE576" s="412"/>
      <c r="RAF576" s="412"/>
      <c r="RAG576" s="412"/>
      <c r="RAH576" s="412"/>
      <c r="RAI576" s="412"/>
      <c r="RAJ576" s="412"/>
      <c r="RAK576" s="412"/>
      <c r="RAL576" s="412"/>
      <c r="RAM576" s="412"/>
      <c r="RAN576" s="412"/>
      <c r="RAO576" s="412"/>
      <c r="RAP576" s="412"/>
      <c r="RAQ576" s="412"/>
      <c r="RAR576" s="412"/>
      <c r="RAS576" s="412"/>
      <c r="RAT576" s="412"/>
      <c r="RAU576" s="412"/>
      <c r="RAV576" s="412"/>
      <c r="RAW576" s="412"/>
      <c r="RAX576" s="412"/>
      <c r="RAY576" s="412"/>
      <c r="RAZ576" s="412"/>
      <c r="RBA576" s="412"/>
      <c r="RBB576" s="412"/>
      <c r="RBC576" s="412"/>
      <c r="RBD576" s="412"/>
      <c r="RBE576" s="412"/>
      <c r="RBF576" s="413"/>
      <c r="RBG576" s="413"/>
      <c r="RBH576" s="413"/>
      <c r="RBI576" s="413"/>
      <c r="RBJ576" s="413"/>
      <c r="RBK576" s="413"/>
      <c r="RBL576" s="413"/>
      <c r="RBM576" s="413"/>
      <c r="RBN576" s="413"/>
      <c r="RBO576" s="413"/>
      <c r="RBP576" s="413"/>
      <c r="RBQ576" s="413"/>
      <c r="RBR576" s="413"/>
      <c r="RBS576" s="413"/>
      <c r="RBT576" s="413"/>
      <c r="RBU576" s="413"/>
      <c r="RBV576" s="413"/>
      <c r="RBW576" s="413"/>
      <c r="RBX576" s="413"/>
      <c r="RBY576" s="413"/>
      <c r="RBZ576" s="413"/>
      <c r="RCA576" s="413"/>
      <c r="RCB576" s="413"/>
    </row>
    <row r="577" spans="2:93" s="53" customFormat="1" ht="50.25" hidden="1" customHeight="1" x14ac:dyDescent="0.25">
      <c r="B577" s="432"/>
      <c r="C577" s="111" t="s">
        <v>31</v>
      </c>
      <c r="D577" s="193">
        <f>H577</f>
        <v>78709.722330000004</v>
      </c>
      <c r="E577" s="193"/>
      <c r="F577" s="193"/>
      <c r="G577" s="194"/>
      <c r="H577" s="182">
        <f>H576</f>
        <v>78709.722330000004</v>
      </c>
      <c r="I577" s="193"/>
      <c r="J577" s="559"/>
      <c r="K577" s="559"/>
      <c r="L577" s="663"/>
      <c r="M577" s="193"/>
      <c r="N577" s="663"/>
      <c r="O577" s="559"/>
      <c r="P577" s="559"/>
      <c r="Q577" s="559">
        <f>Q576</f>
        <v>55701.669280000002</v>
      </c>
      <c r="R577" s="569"/>
      <c r="S577" s="193">
        <f t="shared" ref="S577:S608" si="374">U577+W577+Y577+AA577</f>
        <v>0</v>
      </c>
      <c r="T577" s="570">
        <f t="shared" ref="T577:T608" si="375">S577/D577</f>
        <v>0</v>
      </c>
      <c r="U577" s="112">
        <f>SUM(U578:U579)</f>
        <v>0</v>
      </c>
      <c r="V577" s="559"/>
      <c r="W577" s="193"/>
      <c r="X577" s="559"/>
      <c r="Y577" s="559"/>
      <c r="Z577" s="559"/>
      <c r="AA577" s="559"/>
      <c r="AB577" s="559"/>
      <c r="AC577" s="193"/>
      <c r="AD577" s="575">
        <f t="shared" si="350"/>
        <v>0</v>
      </c>
      <c r="AE577" s="112"/>
      <c r="AF577" s="622"/>
      <c r="AG577" s="193"/>
      <c r="AH577" s="622"/>
      <c r="AI577" s="559"/>
      <c r="AJ577" s="559"/>
      <c r="AK577" s="193">
        <f>AK576</f>
        <v>78709.722330000004</v>
      </c>
      <c r="AL577" s="575">
        <f t="shared" ref="AL577:AL608" si="376">AK577/H577</f>
        <v>1</v>
      </c>
      <c r="AM577" s="559"/>
      <c r="AN577" s="559"/>
      <c r="AO577" s="559"/>
      <c r="AP577" s="559"/>
      <c r="AQ577" s="559"/>
      <c r="AR577" s="559"/>
      <c r="AS577" s="559"/>
      <c r="AT577" s="559"/>
      <c r="AU577" s="112">
        <f>AV577</f>
        <v>123686.26953999999</v>
      </c>
      <c r="AV577" s="112">
        <f>AZ577</f>
        <v>123686.26953999999</v>
      </c>
      <c r="AW577" s="112">
        <f>SUM(AW578:AW579)</f>
        <v>0</v>
      </c>
      <c r="AX577" s="112"/>
      <c r="AY577" s="307"/>
      <c r="AZ577" s="482">
        <f>AZ576</f>
        <v>123686.26953999999</v>
      </c>
      <c r="BA577" s="112">
        <f>BB577+BC577+BD577</f>
        <v>0</v>
      </c>
      <c r="BB577" s="307"/>
      <c r="BC577" s="307"/>
      <c r="BD577" s="307"/>
      <c r="BE577" s="112">
        <f>BF577+BG577+BH577</f>
        <v>0</v>
      </c>
      <c r="BF577" s="112">
        <f>E577</f>
        <v>0</v>
      </c>
      <c r="BG577" s="307"/>
      <c r="BH577" s="307"/>
      <c r="BI577" s="112">
        <f>BM577</f>
        <v>194109.62155000001</v>
      </c>
      <c r="BJ577" s="112">
        <f>SUM(BJ578:BJ579)</f>
        <v>0</v>
      </c>
      <c r="BK577" s="112"/>
      <c r="BL577" s="307"/>
      <c r="BM577" s="482">
        <f>BM572</f>
        <v>194109.62155000001</v>
      </c>
      <c r="BN577" s="112">
        <f>BO577+BP577+BQ577</f>
        <v>194109.62155000001</v>
      </c>
      <c r="BO577" s="112">
        <f>BS577</f>
        <v>194109.62155000001</v>
      </c>
      <c r="BP577" s="112">
        <f>SUM(BP578:BP579)</f>
        <v>0</v>
      </c>
      <c r="BQ577" s="112"/>
      <c r="BR577" s="307"/>
      <c r="BS577" s="482">
        <f>BS572</f>
        <v>194109.62155000001</v>
      </c>
      <c r="BT577" s="307">
        <f>BL577</f>
        <v>0</v>
      </c>
      <c r="BU577" s="307"/>
      <c r="BV577" s="112" t="e">
        <f>BZ577</f>
        <v>#REF!</v>
      </c>
      <c r="BW577" s="112">
        <f>SUM(BW578:BW579)</f>
        <v>0</v>
      </c>
      <c r="BX577" s="112"/>
      <c r="BY577" s="307"/>
      <c r="BZ577" s="433" t="e">
        <f>BZ572</f>
        <v>#REF!</v>
      </c>
      <c r="CA577" s="112">
        <f>CB577+CC577+CD577</f>
        <v>0</v>
      </c>
      <c r="CB577" s="193">
        <f>CF577-BW577</f>
        <v>0</v>
      </c>
      <c r="CC577" s="194"/>
      <c r="CD577" s="194"/>
      <c r="CE577" s="112">
        <f>CI577</f>
        <v>0</v>
      </c>
      <c r="CF577" s="112">
        <f>SUM(CF578:CF579)</f>
        <v>0</v>
      </c>
      <c r="CG577" s="112"/>
      <c r="CH577" s="194">
        <f>BY577</f>
        <v>0</v>
      </c>
      <c r="CI577" s="540">
        <f>CI572</f>
        <v>0</v>
      </c>
      <c r="CJ577" s="112"/>
      <c r="CK577" s="112">
        <f>CO577</f>
        <v>188883.47156000001</v>
      </c>
      <c r="CL577" s="112">
        <f>SUM(CL578:CL579)</f>
        <v>0</v>
      </c>
      <c r="CM577" s="112"/>
      <c r="CN577" s="307"/>
      <c r="CO577" s="482">
        <f>CO572</f>
        <v>188883.47156000001</v>
      </c>
    </row>
    <row r="578" spans="2:93" s="54" customFormat="1" ht="36.75" customHeight="1" x14ac:dyDescent="0.25">
      <c r="B578" s="208" t="s">
        <v>5</v>
      </c>
      <c r="C578" s="140" t="s">
        <v>63</v>
      </c>
      <c r="D578" s="185">
        <f>E578+G578+H578</f>
        <v>47721.722330000004</v>
      </c>
      <c r="E578" s="35"/>
      <c r="F578" s="35"/>
      <c r="G578" s="35"/>
      <c r="H578" s="185">
        <f>H580+H581</f>
        <v>47721.722330000004</v>
      </c>
      <c r="I578" s="185">
        <f>Q578</f>
        <v>47721.722330000004</v>
      </c>
      <c r="J578" s="575">
        <f>I578/D578</f>
        <v>1</v>
      </c>
      <c r="K578" s="554"/>
      <c r="L578" s="666"/>
      <c r="M578" s="185"/>
      <c r="N578" s="666"/>
      <c r="O578" s="554"/>
      <c r="P578" s="554"/>
      <c r="Q578" s="554">
        <f>Q580+Q581</f>
        <v>47721.722330000004</v>
      </c>
      <c r="R578" s="575">
        <f>Q578/D578</f>
        <v>1</v>
      </c>
      <c r="S578" s="185">
        <f t="shared" si="374"/>
        <v>0</v>
      </c>
      <c r="T578" s="575">
        <f t="shared" si="375"/>
        <v>0</v>
      </c>
      <c r="U578" s="102"/>
      <c r="V578" s="554"/>
      <c r="W578" s="185"/>
      <c r="X578" s="554"/>
      <c r="Y578" s="554"/>
      <c r="Z578" s="554"/>
      <c r="AA578" s="554"/>
      <c r="AB578" s="554"/>
      <c r="AC578" s="185">
        <f>AK578</f>
        <v>47721.722330000004</v>
      </c>
      <c r="AD578" s="575">
        <f t="shared" si="350"/>
        <v>1</v>
      </c>
      <c r="AE578" s="102"/>
      <c r="AF578" s="622"/>
      <c r="AG578" s="185"/>
      <c r="AH578" s="622"/>
      <c r="AI578" s="554"/>
      <c r="AJ578" s="554"/>
      <c r="AK578" s="185">
        <f>AK580+AK581</f>
        <v>47721.722330000004</v>
      </c>
      <c r="AL578" s="575">
        <f t="shared" si="376"/>
        <v>1</v>
      </c>
      <c r="AM578" s="554"/>
      <c r="AN578" s="554"/>
      <c r="AO578" s="554"/>
      <c r="AP578" s="554"/>
      <c r="AQ578" s="554"/>
      <c r="AR578" s="554"/>
      <c r="AS578" s="554"/>
      <c r="AT578" s="554"/>
      <c r="AU578" s="554"/>
      <c r="AV578" s="554">
        <f>AW578+AY578+AZ578</f>
        <v>47721.722330000004</v>
      </c>
      <c r="AW578" s="102"/>
      <c r="AX578" s="102"/>
      <c r="AY578" s="102"/>
      <c r="AZ578" s="486">
        <f>AZ579+AZ580+AZ581</f>
        <v>47721.722330000004</v>
      </c>
      <c r="BA578" s="102">
        <f t="shared" si="328"/>
        <v>0</v>
      </c>
      <c r="BB578" s="102"/>
      <c r="BC578" s="102"/>
      <c r="BD578" s="102"/>
      <c r="BE578" s="535">
        <f t="shared" si="324"/>
        <v>47721.722330000004</v>
      </c>
      <c r="BF578" s="300"/>
      <c r="BG578" s="102"/>
      <c r="BH578" s="436">
        <f>BH579+BH580+BH581</f>
        <v>47721.722330000004</v>
      </c>
      <c r="BI578" s="495">
        <f>BJ578+BL578+BM578</f>
        <v>117252.27175000001</v>
      </c>
      <c r="BJ578" s="102"/>
      <c r="BK578" s="102"/>
      <c r="BL578" s="102"/>
      <c r="BM578" s="486">
        <f>BM579+BM580+BM581</f>
        <v>117252.27175000001</v>
      </c>
      <c r="BN578" s="436"/>
      <c r="BO578" s="495">
        <f>BP578+BR578+BS578</f>
        <v>117252.27175000001</v>
      </c>
      <c r="BP578" s="102"/>
      <c r="BQ578" s="102"/>
      <c r="BR578" s="102"/>
      <c r="BS578" s="535">
        <f>SUM(BS580:BS581)</f>
        <v>117252.27175000001</v>
      </c>
      <c r="BT578" s="102"/>
      <c r="BU578" s="436">
        <f t="shared" si="372"/>
        <v>117252.27175000001</v>
      </c>
      <c r="BV578" s="495">
        <f>BW578+BY578+BZ578</f>
        <v>98883.471560000005</v>
      </c>
      <c r="BW578" s="102"/>
      <c r="BX578" s="102"/>
      <c r="BY578" s="102"/>
      <c r="BZ578" s="436">
        <f>BZ579+BZ580+BZ581</f>
        <v>98883.471560000005</v>
      </c>
      <c r="CA578" s="340">
        <f t="shared" ref="CA578:CA593" si="377">CB578+CC578+CD578</f>
        <v>0</v>
      </c>
      <c r="CB578" s="35"/>
      <c r="CC578" s="35"/>
      <c r="CD578" s="185"/>
      <c r="CE578" s="538">
        <f>CF578+CH578+CI578</f>
        <v>98883.471560000005</v>
      </c>
      <c r="CF578" s="35"/>
      <c r="CG578" s="35"/>
      <c r="CH578" s="35"/>
      <c r="CI578" s="538">
        <f>CI579+CI580+CI581</f>
        <v>98883.471560000005</v>
      </c>
      <c r="CJ578" s="486"/>
      <c r="CK578" s="495">
        <f>CL578+CN578+CO578</f>
        <v>98883.471560000005</v>
      </c>
      <c r="CL578" s="102"/>
      <c r="CM578" s="102"/>
      <c r="CN578" s="102"/>
      <c r="CO578" s="486">
        <f>CO579+CO580+CO581</f>
        <v>98883.471560000005</v>
      </c>
    </row>
    <row r="579" spans="2:93" s="56" customFormat="1" ht="74.25" hidden="1" customHeight="1" x14ac:dyDescent="0.2">
      <c r="B579" s="211" t="s">
        <v>34</v>
      </c>
      <c r="C579" s="135" t="s">
        <v>64</v>
      </c>
      <c r="D579" s="123" t="e">
        <f t="shared" ref="D579:D586" si="378">E579+H579</f>
        <v>#REF!</v>
      </c>
      <c r="E579" s="247"/>
      <c r="F579" s="247"/>
      <c r="G579" s="247"/>
      <c r="H579" s="247" t="e">
        <f>#REF!</f>
        <v>#REF!</v>
      </c>
      <c r="I579" s="123"/>
      <c r="J579" s="575" t="e">
        <f>I579/D579</f>
        <v>#REF!</v>
      </c>
      <c r="K579" s="33"/>
      <c r="L579" s="33"/>
      <c r="M579" s="123"/>
      <c r="N579" s="33"/>
      <c r="O579" s="33"/>
      <c r="P579" s="33"/>
      <c r="Q579" s="33" t="e">
        <f>#REF!</f>
        <v>#REF!</v>
      </c>
      <c r="R579" s="806"/>
      <c r="S579" s="123">
        <f t="shared" si="374"/>
        <v>0</v>
      </c>
      <c r="T579" s="575" t="e">
        <f t="shared" si="375"/>
        <v>#REF!</v>
      </c>
      <c r="U579" s="33"/>
      <c r="V579" s="33"/>
      <c r="W579" s="123"/>
      <c r="X579" s="33"/>
      <c r="Y579" s="33"/>
      <c r="Z579" s="33"/>
      <c r="AA579" s="33"/>
      <c r="AB579" s="33"/>
      <c r="AC579" s="123"/>
      <c r="AD579" s="575" t="e">
        <f t="shared" si="350"/>
        <v>#REF!</v>
      </c>
      <c r="AE579" s="33"/>
      <c r="AF579" s="622"/>
      <c r="AG579" s="123"/>
      <c r="AH579" s="622"/>
      <c r="AI579" s="33"/>
      <c r="AJ579" s="33"/>
      <c r="AK579" s="123" t="e">
        <f>#REF!</f>
        <v>#REF!</v>
      </c>
      <c r="AL579" s="575" t="e">
        <f t="shared" si="376"/>
        <v>#REF!</v>
      </c>
      <c r="AM579" s="33"/>
      <c r="AN579" s="33"/>
      <c r="AO579" s="33"/>
      <c r="AP579" s="33"/>
      <c r="AQ579" s="33"/>
      <c r="AR579" s="33"/>
      <c r="AS579" s="33"/>
      <c r="AT579" s="33"/>
      <c r="AU579" s="120"/>
      <c r="AV579" s="120">
        <f t="shared" ref="AV579:AV586" si="379">AW579+AZ579</f>
        <v>0</v>
      </c>
      <c r="AW579" s="33"/>
      <c r="AX579" s="33"/>
      <c r="AY579" s="33"/>
      <c r="AZ579" s="33">
        <f>E579</f>
        <v>0</v>
      </c>
      <c r="BA579" s="102">
        <f t="shared" si="328"/>
        <v>0</v>
      </c>
      <c r="BB579" s="33"/>
      <c r="BC579" s="33"/>
      <c r="BD579" s="33"/>
      <c r="BE579" s="33">
        <f t="shared" si="324"/>
        <v>0</v>
      </c>
      <c r="BF579" s="300"/>
      <c r="BG579" s="33"/>
      <c r="BH579" s="33"/>
      <c r="BI579" s="120">
        <f t="shared" ref="BI579:BI586" si="380">BJ579+BM579</f>
        <v>0</v>
      </c>
      <c r="BJ579" s="33"/>
      <c r="BK579" s="33"/>
      <c r="BL579" s="33"/>
      <c r="BM579" s="33">
        <f>AY579</f>
        <v>0</v>
      </c>
      <c r="BN579" s="120"/>
      <c r="BO579" s="120" t="e">
        <f t="shared" ref="BO579:BO586" si="381">BP579+BS579</f>
        <v>#REF!</v>
      </c>
      <c r="BP579" s="33"/>
      <c r="BQ579" s="33"/>
      <c r="BR579" s="33"/>
      <c r="BS579" s="33" t="e">
        <f>#REF!</f>
        <v>#REF!</v>
      </c>
      <c r="BT579" s="33"/>
      <c r="BU579" s="33">
        <f t="shared" si="372"/>
        <v>0</v>
      </c>
      <c r="BV579" s="120">
        <f t="shared" ref="BV579:BV586" si="382">BW579+BZ579</f>
        <v>0</v>
      </c>
      <c r="BW579" s="33"/>
      <c r="BX579" s="33"/>
      <c r="BY579" s="33"/>
      <c r="BZ579" s="33">
        <f>BF579</f>
        <v>0</v>
      </c>
      <c r="CA579" s="120">
        <f t="shared" si="377"/>
        <v>0</v>
      </c>
      <c r="CB579" s="247"/>
      <c r="CC579" s="247"/>
      <c r="CD579" s="247"/>
      <c r="CE579" s="120">
        <f t="shared" ref="CE579:CE593" si="383">CF579+CH579+CI579</f>
        <v>0</v>
      </c>
      <c r="CF579" s="247"/>
      <c r="CG579" s="247"/>
      <c r="CH579" s="247"/>
      <c r="CI579" s="247">
        <f t="shared" ref="CI579:CI593" si="384">BZ579</f>
        <v>0</v>
      </c>
      <c r="CJ579" s="120"/>
      <c r="CK579" s="120">
        <f t="shared" ref="CK579:CK586" si="385">CL579+CO579</f>
        <v>0</v>
      </c>
      <c r="CL579" s="33"/>
      <c r="CM579" s="33"/>
      <c r="CN579" s="33"/>
      <c r="CO579" s="33">
        <f>CB579</f>
        <v>0</v>
      </c>
    </row>
    <row r="580" spans="2:93" s="56" customFormat="1" ht="98.25" customHeight="1" x14ac:dyDescent="0.2">
      <c r="B580" s="211" t="s">
        <v>34</v>
      </c>
      <c r="C580" s="55" t="s">
        <v>366</v>
      </c>
      <c r="D580" s="123">
        <f t="shared" si="378"/>
        <v>29751.37817</v>
      </c>
      <c r="E580" s="247"/>
      <c r="F580" s="247"/>
      <c r="G580" s="247"/>
      <c r="H580" s="123">
        <v>29751.37817</v>
      </c>
      <c r="I580" s="123">
        <f>Q580</f>
        <v>29751.37817</v>
      </c>
      <c r="J580" s="592">
        <f>I580/D580</f>
        <v>1</v>
      </c>
      <c r="K580" s="120"/>
      <c r="L580" s="120"/>
      <c r="M580" s="123"/>
      <c r="N580" s="120"/>
      <c r="O580" s="120"/>
      <c r="P580" s="120"/>
      <c r="Q580" s="120">
        <v>29751.37817</v>
      </c>
      <c r="R580" s="592">
        <f>Q580/D580</f>
        <v>1</v>
      </c>
      <c r="S580" s="123">
        <f t="shared" si="374"/>
        <v>0</v>
      </c>
      <c r="T580" s="592">
        <f t="shared" si="375"/>
        <v>0</v>
      </c>
      <c r="U580" s="33"/>
      <c r="V580" s="120"/>
      <c r="W580" s="123"/>
      <c r="X580" s="120"/>
      <c r="Y580" s="120"/>
      <c r="Z580" s="120"/>
      <c r="AA580" s="120"/>
      <c r="AB580" s="120"/>
      <c r="AC580" s="123">
        <f>AK580</f>
        <v>29751.37817</v>
      </c>
      <c r="AD580" s="575">
        <f t="shared" si="350"/>
        <v>1</v>
      </c>
      <c r="AE580" s="33"/>
      <c r="AF580" s="622"/>
      <c r="AG580" s="123"/>
      <c r="AH580" s="622"/>
      <c r="AI580" s="120"/>
      <c r="AJ580" s="120"/>
      <c r="AK580" s="123">
        <v>29751.37817</v>
      </c>
      <c r="AL580" s="575">
        <f t="shared" si="376"/>
        <v>1</v>
      </c>
      <c r="AM580" s="120"/>
      <c r="AN580" s="120"/>
      <c r="AO580" s="120"/>
      <c r="AP580" s="120"/>
      <c r="AQ580" s="120"/>
      <c r="AR580" s="120"/>
      <c r="AS580" s="120"/>
      <c r="AT580" s="120"/>
      <c r="AU580" s="120"/>
      <c r="AV580" s="120">
        <f t="shared" si="379"/>
        <v>29751.37817</v>
      </c>
      <c r="AW580" s="33"/>
      <c r="AX580" s="33"/>
      <c r="AY580" s="33"/>
      <c r="AZ580" s="120">
        <v>29751.37817</v>
      </c>
      <c r="BA580" s="102">
        <f t="shared" si="328"/>
        <v>0</v>
      </c>
      <c r="BB580" s="33"/>
      <c r="BC580" s="33"/>
      <c r="BD580" s="33"/>
      <c r="BE580" s="120">
        <f t="shared" si="324"/>
        <v>29751.37817</v>
      </c>
      <c r="BF580" s="300"/>
      <c r="BG580" s="33"/>
      <c r="BH580" s="120">
        <f>H580</f>
        <v>29751.37817</v>
      </c>
      <c r="BI580" s="120">
        <f t="shared" si="380"/>
        <v>73099.136150000006</v>
      </c>
      <c r="BJ580" s="33"/>
      <c r="BK580" s="33"/>
      <c r="BL580" s="33"/>
      <c r="BM580" s="120">
        <v>73099.136150000006</v>
      </c>
      <c r="BN580" s="120"/>
      <c r="BO580" s="120">
        <f t="shared" si="381"/>
        <v>73099.136150000006</v>
      </c>
      <c r="BP580" s="33"/>
      <c r="BQ580" s="33"/>
      <c r="BR580" s="33"/>
      <c r="BS580" s="120">
        <v>73099.136150000006</v>
      </c>
      <c r="BT580" s="33"/>
      <c r="BU580" s="120">
        <f t="shared" si="372"/>
        <v>73099.136150000006</v>
      </c>
      <c r="BV580" s="120">
        <f t="shared" si="382"/>
        <v>80596.863599999997</v>
      </c>
      <c r="BW580" s="33"/>
      <c r="BX580" s="33"/>
      <c r="BY580" s="33"/>
      <c r="BZ580" s="120">
        <v>80596.863599999997</v>
      </c>
      <c r="CA580" s="120">
        <f t="shared" si="377"/>
        <v>0</v>
      </c>
      <c r="CB580" s="247"/>
      <c r="CC580" s="247"/>
      <c r="CD580" s="123"/>
      <c r="CE580" s="120">
        <f t="shared" si="383"/>
        <v>80596.863599999997</v>
      </c>
      <c r="CF580" s="247"/>
      <c r="CG580" s="247"/>
      <c r="CH580" s="247"/>
      <c r="CI580" s="123">
        <f t="shared" si="384"/>
        <v>80596.863599999997</v>
      </c>
      <c r="CJ580" s="120"/>
      <c r="CK580" s="120">
        <f t="shared" si="385"/>
        <v>80596.863599999997</v>
      </c>
      <c r="CL580" s="33"/>
      <c r="CM580" s="33"/>
      <c r="CN580" s="33"/>
      <c r="CO580" s="120">
        <v>80596.863599999997</v>
      </c>
    </row>
    <row r="581" spans="2:93" s="56" customFormat="1" ht="104.25" customHeight="1" x14ac:dyDescent="0.2">
      <c r="B581" s="211" t="s">
        <v>62</v>
      </c>
      <c r="C581" s="55" t="s">
        <v>367</v>
      </c>
      <c r="D581" s="123">
        <f t="shared" si="378"/>
        <v>17970.344160000001</v>
      </c>
      <c r="E581" s="247"/>
      <c r="F581" s="247"/>
      <c r="G581" s="247"/>
      <c r="H581" s="123">
        <v>17970.344160000001</v>
      </c>
      <c r="I581" s="123">
        <f>Q581</f>
        <v>17970.344160000001</v>
      </c>
      <c r="J581" s="592">
        <f>I581/D581</f>
        <v>1</v>
      </c>
      <c r="K581" s="120"/>
      <c r="L581" s="120"/>
      <c r="M581" s="123"/>
      <c r="N581" s="120"/>
      <c r="O581" s="120"/>
      <c r="P581" s="120"/>
      <c r="Q581" s="120">
        <v>17970.344160000001</v>
      </c>
      <c r="R581" s="592">
        <f>Q581/D581</f>
        <v>1</v>
      </c>
      <c r="S581" s="123">
        <f t="shared" si="374"/>
        <v>0</v>
      </c>
      <c r="T581" s="592">
        <f t="shared" si="375"/>
        <v>0</v>
      </c>
      <c r="U581" s="33"/>
      <c r="V581" s="120"/>
      <c r="W581" s="123"/>
      <c r="X581" s="120"/>
      <c r="Y581" s="120"/>
      <c r="Z581" s="120"/>
      <c r="AA581" s="120"/>
      <c r="AB581" s="120"/>
      <c r="AC581" s="123">
        <f>AK581</f>
        <v>17970.344160000001</v>
      </c>
      <c r="AD581" s="575">
        <f t="shared" si="350"/>
        <v>1</v>
      </c>
      <c r="AE581" s="33"/>
      <c r="AF581" s="622"/>
      <c r="AG581" s="123"/>
      <c r="AH581" s="622"/>
      <c r="AI581" s="120"/>
      <c r="AJ581" s="120"/>
      <c r="AK581" s="123">
        <v>17970.344160000001</v>
      </c>
      <c r="AL581" s="575">
        <f t="shared" si="376"/>
        <v>1</v>
      </c>
      <c r="AM581" s="120"/>
      <c r="AN581" s="120"/>
      <c r="AO581" s="120"/>
      <c r="AP581" s="120"/>
      <c r="AQ581" s="120"/>
      <c r="AR581" s="120"/>
      <c r="AS581" s="120"/>
      <c r="AT581" s="120"/>
      <c r="AU581" s="120"/>
      <c r="AV581" s="120">
        <f t="shared" si="379"/>
        <v>17970.344160000001</v>
      </c>
      <c r="AW581" s="33"/>
      <c r="AX581" s="33"/>
      <c r="AY581" s="33"/>
      <c r="AZ581" s="120">
        <v>17970.344160000001</v>
      </c>
      <c r="BA581" s="102">
        <f t="shared" si="328"/>
        <v>0</v>
      </c>
      <c r="BB581" s="33"/>
      <c r="BC581" s="33"/>
      <c r="BD581" s="33"/>
      <c r="BE581" s="120">
        <f t="shared" si="324"/>
        <v>17970.344160000001</v>
      </c>
      <c r="BF581" s="300"/>
      <c r="BG581" s="33"/>
      <c r="BH581" s="120">
        <f>H581</f>
        <v>17970.344160000001</v>
      </c>
      <c r="BI581" s="120">
        <f t="shared" si="380"/>
        <v>44153.135600000001</v>
      </c>
      <c r="BJ581" s="33"/>
      <c r="BK581" s="33"/>
      <c r="BL581" s="33"/>
      <c r="BM581" s="120">
        <v>44153.135600000001</v>
      </c>
      <c r="BN581" s="120"/>
      <c r="BO581" s="120">
        <f t="shared" si="381"/>
        <v>44153.135600000001</v>
      </c>
      <c r="BP581" s="33"/>
      <c r="BQ581" s="33"/>
      <c r="BR581" s="33"/>
      <c r="BS581" s="120">
        <v>44153.135600000001</v>
      </c>
      <c r="BT581" s="33"/>
      <c r="BU581" s="120">
        <f t="shared" si="372"/>
        <v>44153.135600000001</v>
      </c>
      <c r="BV581" s="120">
        <f t="shared" si="382"/>
        <v>18286.607960000001</v>
      </c>
      <c r="BW581" s="33"/>
      <c r="BX581" s="33"/>
      <c r="BY581" s="33"/>
      <c r="BZ581" s="120">
        <v>18286.607960000001</v>
      </c>
      <c r="CA581" s="120">
        <f t="shared" si="377"/>
        <v>0</v>
      </c>
      <c r="CB581" s="247"/>
      <c r="CC581" s="247"/>
      <c r="CD581" s="123"/>
      <c r="CE581" s="120">
        <f t="shared" si="383"/>
        <v>18286.607960000001</v>
      </c>
      <c r="CF581" s="247"/>
      <c r="CG581" s="247"/>
      <c r="CH581" s="247"/>
      <c r="CI581" s="123">
        <f t="shared" si="384"/>
        <v>18286.607960000001</v>
      </c>
      <c r="CJ581" s="120"/>
      <c r="CK581" s="120">
        <f t="shared" si="385"/>
        <v>18286.607960000001</v>
      </c>
      <c r="CL581" s="33"/>
      <c r="CM581" s="33"/>
      <c r="CN581" s="33"/>
      <c r="CO581" s="120">
        <v>18286.607960000001</v>
      </c>
    </row>
    <row r="582" spans="2:93" s="54" customFormat="1" ht="36.75" hidden="1" customHeight="1" x14ac:dyDescent="0.25">
      <c r="B582" s="208" t="s">
        <v>6</v>
      </c>
      <c r="C582" s="140" t="s">
        <v>65</v>
      </c>
      <c r="D582" s="185">
        <f t="shared" si="378"/>
        <v>0</v>
      </c>
      <c r="E582" s="35"/>
      <c r="F582" s="35"/>
      <c r="G582" s="35"/>
      <c r="H582" s="185">
        <f>H583+H589+H593</f>
        <v>0</v>
      </c>
      <c r="I582" s="185">
        <f>Q582</f>
        <v>0</v>
      </c>
      <c r="J582" s="592" t="e">
        <f t="shared" ref="J582:J600" si="386">I582/D582</f>
        <v>#DIV/0!</v>
      </c>
      <c r="K582" s="554"/>
      <c r="L582" s="666"/>
      <c r="M582" s="185"/>
      <c r="N582" s="666"/>
      <c r="O582" s="554"/>
      <c r="P582" s="554"/>
      <c r="Q582" s="554">
        <f>Q583+Q589+Q593</f>
        <v>0</v>
      </c>
      <c r="R582" s="575"/>
      <c r="S582" s="185">
        <f t="shared" si="374"/>
        <v>0</v>
      </c>
      <c r="T582" s="575" t="e">
        <f t="shared" si="375"/>
        <v>#DIV/0!</v>
      </c>
      <c r="U582" s="102"/>
      <c r="V582" s="554"/>
      <c r="W582" s="185"/>
      <c r="X582" s="554"/>
      <c r="Y582" s="554"/>
      <c r="Z582" s="554"/>
      <c r="AA582" s="554"/>
      <c r="AB582" s="554"/>
      <c r="AC582" s="185">
        <f>AK582</f>
        <v>0</v>
      </c>
      <c r="AD582" s="575" t="e">
        <f t="shared" si="350"/>
        <v>#DIV/0!</v>
      </c>
      <c r="AE582" s="102"/>
      <c r="AF582" s="622"/>
      <c r="AG582" s="185"/>
      <c r="AH582" s="622"/>
      <c r="AI582" s="566"/>
      <c r="AJ582" s="566"/>
      <c r="AK582" s="185">
        <f>AK583+AK589+AK593</f>
        <v>0</v>
      </c>
      <c r="AL582" s="575" t="e">
        <f t="shared" si="376"/>
        <v>#DIV/0!</v>
      </c>
      <c r="AM582" s="554"/>
      <c r="AN582" s="554"/>
      <c r="AO582" s="554"/>
      <c r="AP582" s="554"/>
      <c r="AQ582" s="554"/>
      <c r="AR582" s="554"/>
      <c r="AS582" s="554"/>
      <c r="AT582" s="554"/>
      <c r="AU582" s="554">
        <f>AU583+AU589+AU593</f>
        <v>35676.2673</v>
      </c>
      <c r="AV582" s="554">
        <f t="shared" si="379"/>
        <v>35676.2673</v>
      </c>
      <c r="AW582" s="102"/>
      <c r="AX582" s="102"/>
      <c r="AY582" s="102"/>
      <c r="AZ582" s="486">
        <f>AZ583+AZ589+AZ593</f>
        <v>35676.2673</v>
      </c>
      <c r="BA582" s="102">
        <f t="shared" si="328"/>
        <v>0</v>
      </c>
      <c r="BB582" s="102"/>
      <c r="BC582" s="102"/>
      <c r="BD582" s="102"/>
      <c r="BE582" s="535">
        <f t="shared" si="324"/>
        <v>0</v>
      </c>
      <c r="BF582" s="300"/>
      <c r="BG582" s="102"/>
      <c r="BH582" s="436"/>
      <c r="BI582" s="495">
        <f t="shared" si="380"/>
        <v>76857.349799999996</v>
      </c>
      <c r="BJ582" s="102"/>
      <c r="BK582" s="102"/>
      <c r="BL582" s="102"/>
      <c r="BM582" s="486">
        <f>SUM(BM583:BM593)</f>
        <v>76857.349799999996</v>
      </c>
      <c r="BN582" s="436"/>
      <c r="BO582" s="495">
        <f t="shared" si="381"/>
        <v>76857.349799999996</v>
      </c>
      <c r="BP582" s="102"/>
      <c r="BQ582" s="102"/>
      <c r="BR582" s="102"/>
      <c r="BS582" s="535">
        <f>BS583+BS589+BS593</f>
        <v>76857.349799999996</v>
      </c>
      <c r="BT582" s="102"/>
      <c r="BU582" s="436">
        <f t="shared" si="372"/>
        <v>76857.349799999996</v>
      </c>
      <c r="BV582" s="495">
        <f t="shared" si="382"/>
        <v>85000</v>
      </c>
      <c r="BW582" s="102"/>
      <c r="BX582" s="102"/>
      <c r="BY582" s="102"/>
      <c r="BZ582" s="436">
        <f>SUM(BZ583:BZ593)</f>
        <v>85000</v>
      </c>
      <c r="CA582" s="340">
        <f t="shared" si="377"/>
        <v>0</v>
      </c>
      <c r="CB582" s="35"/>
      <c r="CC582" s="35"/>
      <c r="CD582" s="185"/>
      <c r="CE582" s="340">
        <f t="shared" si="383"/>
        <v>85000</v>
      </c>
      <c r="CF582" s="35"/>
      <c r="CG582" s="35"/>
      <c r="CH582" s="35"/>
      <c r="CI582" s="185">
        <f t="shared" si="384"/>
        <v>85000</v>
      </c>
      <c r="CJ582" s="486"/>
      <c r="CK582" s="495">
        <f t="shared" si="385"/>
        <v>85000</v>
      </c>
      <c r="CL582" s="102"/>
      <c r="CM582" s="102"/>
      <c r="CN582" s="102"/>
      <c r="CO582" s="486">
        <f>SUM(CO583:CO593)</f>
        <v>85000</v>
      </c>
    </row>
    <row r="583" spans="2:93" s="56" customFormat="1" ht="147.75" hidden="1" customHeight="1" x14ac:dyDescent="0.2">
      <c r="B583" s="211" t="s">
        <v>34</v>
      </c>
      <c r="C583" s="55" t="s">
        <v>371</v>
      </c>
      <c r="D583" s="123">
        <f t="shared" si="378"/>
        <v>0</v>
      </c>
      <c r="E583" s="247"/>
      <c r="F583" s="247"/>
      <c r="G583" s="247"/>
      <c r="H583" s="123">
        <v>0</v>
      </c>
      <c r="I583" s="123">
        <f>Q583</f>
        <v>0</v>
      </c>
      <c r="J583" s="592" t="e">
        <f t="shared" si="386"/>
        <v>#DIV/0!</v>
      </c>
      <c r="K583" s="120"/>
      <c r="L583" s="120"/>
      <c r="M583" s="123"/>
      <c r="N583" s="120"/>
      <c r="O583" s="120"/>
      <c r="P583" s="120"/>
      <c r="Q583" s="120"/>
      <c r="R583" s="592"/>
      <c r="S583" s="123">
        <f t="shared" si="374"/>
        <v>0</v>
      </c>
      <c r="T583" s="575" t="e">
        <f t="shared" si="375"/>
        <v>#DIV/0!</v>
      </c>
      <c r="U583" s="33"/>
      <c r="V583" s="120"/>
      <c r="W583" s="123"/>
      <c r="X583" s="120"/>
      <c r="Y583" s="120"/>
      <c r="Z583" s="120"/>
      <c r="AA583" s="120"/>
      <c r="AB583" s="120"/>
      <c r="AC583" s="123">
        <f>AK583</f>
        <v>0</v>
      </c>
      <c r="AD583" s="575" t="e">
        <f t="shared" si="350"/>
        <v>#DIV/0!</v>
      </c>
      <c r="AE583" s="33"/>
      <c r="AF583" s="622"/>
      <c r="AG583" s="123"/>
      <c r="AH583" s="622"/>
      <c r="AI583" s="120"/>
      <c r="AJ583" s="120"/>
      <c r="AK583" s="123">
        <v>0</v>
      </c>
      <c r="AL583" s="575" t="e">
        <f t="shared" si="376"/>
        <v>#DIV/0!</v>
      </c>
      <c r="AM583" s="120"/>
      <c r="AN583" s="120"/>
      <c r="AO583" s="120"/>
      <c r="AP583" s="120"/>
      <c r="AQ583" s="120"/>
      <c r="AR583" s="120"/>
      <c r="AS583" s="120"/>
      <c r="AT583" s="120"/>
      <c r="AU583" s="120"/>
      <c r="AV583" s="120">
        <f t="shared" si="379"/>
        <v>0</v>
      </c>
      <c r="AW583" s="33"/>
      <c r="AX583" s="33"/>
      <c r="AY583" s="33"/>
      <c r="AZ583" s="120">
        <v>0</v>
      </c>
      <c r="BA583" s="102">
        <f t="shared" si="328"/>
        <v>0</v>
      </c>
      <c r="BB583" s="33"/>
      <c r="BC583" s="33"/>
      <c r="BD583" s="33"/>
      <c r="BE583" s="120">
        <f t="shared" si="324"/>
        <v>0</v>
      </c>
      <c r="BF583" s="300"/>
      <c r="BG583" s="33"/>
      <c r="BH583" s="120"/>
      <c r="BI583" s="120">
        <f t="shared" si="380"/>
        <v>0</v>
      </c>
      <c r="BJ583" s="33"/>
      <c r="BK583" s="33"/>
      <c r="BL583" s="33"/>
      <c r="BM583" s="120">
        <v>0</v>
      </c>
      <c r="BN583" s="120"/>
      <c r="BO583" s="120">
        <f t="shared" si="381"/>
        <v>0</v>
      </c>
      <c r="BP583" s="33"/>
      <c r="BQ583" s="33"/>
      <c r="BR583" s="33"/>
      <c r="BS583" s="120">
        <v>0</v>
      </c>
      <c r="BT583" s="33"/>
      <c r="BU583" s="120">
        <f t="shared" si="372"/>
        <v>0</v>
      </c>
      <c r="BV583" s="120">
        <f t="shared" si="382"/>
        <v>5000</v>
      </c>
      <c r="BW583" s="33"/>
      <c r="BX583" s="33"/>
      <c r="BY583" s="33"/>
      <c r="BZ583" s="120">
        <v>5000</v>
      </c>
      <c r="CA583" s="120">
        <f t="shared" si="377"/>
        <v>0</v>
      </c>
      <c r="CB583" s="247"/>
      <c r="CC583" s="247"/>
      <c r="CD583" s="123"/>
      <c r="CE583" s="120">
        <f t="shared" si="383"/>
        <v>5000</v>
      </c>
      <c r="CF583" s="247"/>
      <c r="CG583" s="247"/>
      <c r="CH583" s="247"/>
      <c r="CI583" s="123">
        <f t="shared" si="384"/>
        <v>5000</v>
      </c>
      <c r="CJ583" s="120"/>
      <c r="CK583" s="120">
        <f t="shared" si="385"/>
        <v>5000</v>
      </c>
      <c r="CL583" s="33"/>
      <c r="CM583" s="33"/>
      <c r="CN583" s="33"/>
      <c r="CO583" s="120">
        <v>5000</v>
      </c>
    </row>
    <row r="584" spans="2:93" s="56" customFormat="1" ht="132.75" hidden="1" customHeight="1" x14ac:dyDescent="0.2">
      <c r="B584" s="211" t="s">
        <v>62</v>
      </c>
      <c r="C584" s="55"/>
      <c r="D584" s="123" t="e">
        <f t="shared" si="378"/>
        <v>#REF!</v>
      </c>
      <c r="E584" s="247"/>
      <c r="F584" s="247"/>
      <c r="G584" s="247"/>
      <c r="H584" s="247" t="e">
        <f>#REF!</f>
        <v>#REF!</v>
      </c>
      <c r="I584" s="123"/>
      <c r="J584" s="592" t="e">
        <f t="shared" si="386"/>
        <v>#REF!</v>
      </c>
      <c r="K584" s="33"/>
      <c r="L584" s="33"/>
      <c r="M584" s="123"/>
      <c r="N584" s="33"/>
      <c r="O584" s="33"/>
      <c r="P584" s="33"/>
      <c r="Q584" s="33"/>
      <c r="R584" s="806"/>
      <c r="S584" s="123">
        <f t="shared" si="374"/>
        <v>0</v>
      </c>
      <c r="T584" s="575" t="e">
        <f t="shared" si="375"/>
        <v>#REF!</v>
      </c>
      <c r="U584" s="33"/>
      <c r="V584" s="33"/>
      <c r="W584" s="123"/>
      <c r="X584" s="33"/>
      <c r="Y584" s="33"/>
      <c r="Z584" s="33"/>
      <c r="AA584" s="33"/>
      <c r="AB584" s="33"/>
      <c r="AC584" s="123" t="e">
        <f t="shared" ref="AC584:AC593" si="387">AK584</f>
        <v>#REF!</v>
      </c>
      <c r="AD584" s="575" t="e">
        <f t="shared" si="350"/>
        <v>#REF!</v>
      </c>
      <c r="AE584" s="33"/>
      <c r="AF584" s="622"/>
      <c r="AG584" s="123"/>
      <c r="AH584" s="622"/>
      <c r="AI584" s="120"/>
      <c r="AJ584" s="120"/>
      <c r="AK584" s="123" t="e">
        <f>#REF!</f>
        <v>#REF!</v>
      </c>
      <c r="AL584" s="575" t="e">
        <f t="shared" si="376"/>
        <v>#REF!</v>
      </c>
      <c r="AM584" s="33"/>
      <c r="AN584" s="33"/>
      <c r="AO584" s="33"/>
      <c r="AP584" s="33"/>
      <c r="AQ584" s="33"/>
      <c r="AR584" s="33"/>
      <c r="AS584" s="33"/>
      <c r="AT584" s="33"/>
      <c r="AU584" s="120">
        <f>AV584+AX584</f>
        <v>0</v>
      </c>
      <c r="AV584" s="120">
        <f t="shared" si="379"/>
        <v>0</v>
      </c>
      <c r="AW584" s="33"/>
      <c r="AX584" s="33"/>
      <c r="AY584" s="33"/>
      <c r="AZ584" s="33">
        <f>E584</f>
        <v>0</v>
      </c>
      <c r="BA584" s="102">
        <f t="shared" si="328"/>
        <v>0</v>
      </c>
      <c r="BB584" s="33"/>
      <c r="BC584" s="33"/>
      <c r="BD584" s="33"/>
      <c r="BE584" s="33">
        <f t="shared" si="324"/>
        <v>0</v>
      </c>
      <c r="BF584" s="300"/>
      <c r="BG584" s="33"/>
      <c r="BH584" s="33"/>
      <c r="BI584" s="120">
        <f t="shared" si="380"/>
        <v>0</v>
      </c>
      <c r="BJ584" s="33"/>
      <c r="BK584" s="33"/>
      <c r="BL584" s="33"/>
      <c r="BM584" s="33">
        <f>AY584</f>
        <v>0</v>
      </c>
      <c r="BN584" s="120" t="e">
        <f t="shared" si="346"/>
        <v>#REF!</v>
      </c>
      <c r="BO584" s="120" t="e">
        <f t="shared" si="381"/>
        <v>#REF!</v>
      </c>
      <c r="BP584" s="33"/>
      <c r="BQ584" s="33"/>
      <c r="BR584" s="33"/>
      <c r="BS584" s="33" t="e">
        <f>#REF!</f>
        <v>#REF!</v>
      </c>
      <c r="BT584" s="33"/>
      <c r="BU584" s="33">
        <f t="shared" si="372"/>
        <v>0</v>
      </c>
      <c r="BV584" s="120">
        <f t="shared" si="382"/>
        <v>0</v>
      </c>
      <c r="BW584" s="33"/>
      <c r="BX584" s="33"/>
      <c r="BY584" s="33"/>
      <c r="BZ584" s="33">
        <f>BF584</f>
        <v>0</v>
      </c>
      <c r="CA584" s="120">
        <f t="shared" si="377"/>
        <v>0</v>
      </c>
      <c r="CB584" s="247"/>
      <c r="CC584" s="247"/>
      <c r="CD584" s="247"/>
      <c r="CE584" s="120">
        <f t="shared" si="383"/>
        <v>0</v>
      </c>
      <c r="CF584" s="247"/>
      <c r="CG584" s="247"/>
      <c r="CH584" s="247"/>
      <c r="CI584" s="247">
        <f t="shared" si="384"/>
        <v>0</v>
      </c>
      <c r="CJ584" s="120"/>
      <c r="CK584" s="120">
        <f t="shared" si="385"/>
        <v>0</v>
      </c>
      <c r="CL584" s="33"/>
      <c r="CM584" s="33"/>
      <c r="CN584" s="33"/>
      <c r="CO584" s="33">
        <f>CB584</f>
        <v>0</v>
      </c>
    </row>
    <row r="585" spans="2:93" s="56" customFormat="1" ht="120.75" hidden="1" customHeight="1" x14ac:dyDescent="0.2">
      <c r="B585" s="211" t="s">
        <v>62</v>
      </c>
      <c r="C585" s="55" t="s">
        <v>211</v>
      </c>
      <c r="D585" s="123" t="e">
        <f t="shared" si="378"/>
        <v>#REF!</v>
      </c>
      <c r="E585" s="247"/>
      <c r="F585" s="247"/>
      <c r="G585" s="247"/>
      <c r="H585" s="247" t="e">
        <f>#REF!</f>
        <v>#REF!</v>
      </c>
      <c r="I585" s="123"/>
      <c r="J585" s="592" t="e">
        <f t="shared" si="386"/>
        <v>#REF!</v>
      </c>
      <c r="K585" s="33"/>
      <c r="L585" s="33"/>
      <c r="M585" s="123"/>
      <c r="N585" s="33"/>
      <c r="O585" s="33"/>
      <c r="P585" s="33"/>
      <c r="Q585" s="33"/>
      <c r="R585" s="806"/>
      <c r="S585" s="123">
        <f t="shared" si="374"/>
        <v>0</v>
      </c>
      <c r="T585" s="575" t="e">
        <f t="shared" si="375"/>
        <v>#REF!</v>
      </c>
      <c r="U585" s="33"/>
      <c r="V585" s="33"/>
      <c r="W585" s="123"/>
      <c r="X585" s="33"/>
      <c r="Y585" s="33"/>
      <c r="Z585" s="33"/>
      <c r="AA585" s="33"/>
      <c r="AB585" s="33"/>
      <c r="AC585" s="123" t="e">
        <f t="shared" si="387"/>
        <v>#REF!</v>
      </c>
      <c r="AD585" s="575" t="e">
        <f t="shared" si="350"/>
        <v>#REF!</v>
      </c>
      <c r="AE585" s="33"/>
      <c r="AF585" s="622"/>
      <c r="AG585" s="123"/>
      <c r="AH585" s="622"/>
      <c r="AI585" s="120"/>
      <c r="AJ585" s="120"/>
      <c r="AK585" s="123" t="e">
        <f>#REF!</f>
        <v>#REF!</v>
      </c>
      <c r="AL585" s="575" t="e">
        <f t="shared" si="376"/>
        <v>#REF!</v>
      </c>
      <c r="AM585" s="33"/>
      <c r="AN585" s="33"/>
      <c r="AO585" s="33"/>
      <c r="AP585" s="33"/>
      <c r="AQ585" s="33"/>
      <c r="AR585" s="33"/>
      <c r="AS585" s="33"/>
      <c r="AT585" s="33"/>
      <c r="AU585" s="120">
        <f>AV585+AX585</f>
        <v>0</v>
      </c>
      <c r="AV585" s="120">
        <f t="shared" si="379"/>
        <v>0</v>
      </c>
      <c r="AW585" s="33"/>
      <c r="AX585" s="33"/>
      <c r="AY585" s="33"/>
      <c r="AZ585" s="33">
        <f>E585</f>
        <v>0</v>
      </c>
      <c r="BA585" s="102">
        <f t="shared" si="328"/>
        <v>0</v>
      </c>
      <c r="BB585" s="33"/>
      <c r="BC585" s="33"/>
      <c r="BD585" s="33"/>
      <c r="BE585" s="33">
        <f t="shared" si="324"/>
        <v>0</v>
      </c>
      <c r="BF585" s="300"/>
      <c r="BG585" s="33"/>
      <c r="BH585" s="33"/>
      <c r="BI585" s="120">
        <f t="shared" si="380"/>
        <v>0</v>
      </c>
      <c r="BJ585" s="33"/>
      <c r="BK585" s="33"/>
      <c r="BL585" s="33"/>
      <c r="BM585" s="33"/>
      <c r="BN585" s="120">
        <f t="shared" si="346"/>
        <v>0</v>
      </c>
      <c r="BO585" s="120">
        <f t="shared" si="381"/>
        <v>0</v>
      </c>
      <c r="BP585" s="33"/>
      <c r="BQ585" s="33"/>
      <c r="BR585" s="33"/>
      <c r="BS585" s="33"/>
      <c r="BT585" s="33"/>
      <c r="BU585" s="33">
        <f t="shared" si="372"/>
        <v>0</v>
      </c>
      <c r="BV585" s="120">
        <f t="shared" si="382"/>
        <v>0</v>
      </c>
      <c r="BW585" s="33"/>
      <c r="BX585" s="33"/>
      <c r="BY585" s="33"/>
      <c r="BZ585" s="33"/>
      <c r="CA585" s="120">
        <f t="shared" si="377"/>
        <v>0</v>
      </c>
      <c r="CB585" s="247"/>
      <c r="CC585" s="247"/>
      <c r="CD585" s="247"/>
      <c r="CE585" s="120">
        <f t="shared" si="383"/>
        <v>0</v>
      </c>
      <c r="CF585" s="247"/>
      <c r="CG585" s="247"/>
      <c r="CH585" s="247"/>
      <c r="CI585" s="247">
        <f t="shared" si="384"/>
        <v>0</v>
      </c>
      <c r="CJ585" s="120"/>
      <c r="CK585" s="120">
        <f t="shared" si="385"/>
        <v>0</v>
      </c>
      <c r="CL585" s="33"/>
      <c r="CM585" s="33"/>
      <c r="CN585" s="33"/>
      <c r="CO585" s="33"/>
    </row>
    <row r="586" spans="2:93" s="56" customFormat="1" ht="91.5" hidden="1" customHeight="1" x14ac:dyDescent="0.2">
      <c r="B586" s="211" t="s">
        <v>7</v>
      </c>
      <c r="C586" s="55" t="s">
        <v>210</v>
      </c>
      <c r="D586" s="123">
        <f t="shared" si="378"/>
        <v>0</v>
      </c>
      <c r="E586" s="247"/>
      <c r="F586" s="247"/>
      <c r="G586" s="247"/>
      <c r="H586" s="247">
        <v>0</v>
      </c>
      <c r="I586" s="123"/>
      <c r="J586" s="592" t="e">
        <f t="shared" si="386"/>
        <v>#DIV/0!</v>
      </c>
      <c r="K586" s="33"/>
      <c r="L586" s="33"/>
      <c r="M586" s="123"/>
      <c r="N586" s="33"/>
      <c r="O586" s="33"/>
      <c r="P586" s="33"/>
      <c r="Q586" s="33"/>
      <c r="R586" s="806"/>
      <c r="S586" s="123">
        <f t="shared" si="374"/>
        <v>0</v>
      </c>
      <c r="T586" s="575" t="e">
        <f t="shared" si="375"/>
        <v>#DIV/0!</v>
      </c>
      <c r="U586" s="33"/>
      <c r="V586" s="33"/>
      <c r="W586" s="123"/>
      <c r="X586" s="33"/>
      <c r="Y586" s="33"/>
      <c r="Z586" s="33"/>
      <c r="AA586" s="33"/>
      <c r="AB586" s="33"/>
      <c r="AC586" s="123">
        <f t="shared" si="387"/>
        <v>0</v>
      </c>
      <c r="AD586" s="575" t="e">
        <f t="shared" si="350"/>
        <v>#DIV/0!</v>
      </c>
      <c r="AE586" s="33"/>
      <c r="AF586" s="622"/>
      <c r="AG586" s="123"/>
      <c r="AH586" s="622"/>
      <c r="AI586" s="120"/>
      <c r="AJ586" s="120"/>
      <c r="AK586" s="123">
        <v>0</v>
      </c>
      <c r="AL586" s="575" t="e">
        <f t="shared" si="376"/>
        <v>#DIV/0!</v>
      </c>
      <c r="AM586" s="33"/>
      <c r="AN586" s="33"/>
      <c r="AO586" s="33"/>
      <c r="AP586" s="33"/>
      <c r="AQ586" s="33"/>
      <c r="AR586" s="33"/>
      <c r="AS586" s="33"/>
      <c r="AT586" s="33"/>
      <c r="AU586" s="120">
        <f>AV586+AX586</f>
        <v>0</v>
      </c>
      <c r="AV586" s="120">
        <f t="shared" si="379"/>
        <v>0</v>
      </c>
      <c r="AW586" s="33"/>
      <c r="AX586" s="33"/>
      <c r="AY586" s="33"/>
      <c r="AZ586" s="33">
        <v>0</v>
      </c>
      <c r="BA586" s="102">
        <f t="shared" si="328"/>
        <v>0</v>
      </c>
      <c r="BB586" s="33"/>
      <c r="BC586" s="33"/>
      <c r="BD586" s="33"/>
      <c r="BE586" s="33">
        <f t="shared" si="324"/>
        <v>0</v>
      </c>
      <c r="BF586" s="300"/>
      <c r="BG586" s="33"/>
      <c r="BH586" s="33"/>
      <c r="BI586" s="120">
        <f t="shared" si="380"/>
        <v>0</v>
      </c>
      <c r="BJ586" s="33"/>
      <c r="BK586" s="33"/>
      <c r="BL586" s="33"/>
      <c r="BM586" s="33"/>
      <c r="BN586" s="120">
        <f t="shared" si="346"/>
        <v>0</v>
      </c>
      <c r="BO586" s="120">
        <f t="shared" si="381"/>
        <v>0</v>
      </c>
      <c r="BP586" s="33"/>
      <c r="BQ586" s="33"/>
      <c r="BR586" s="33"/>
      <c r="BS586" s="33"/>
      <c r="BT586" s="33"/>
      <c r="BU586" s="33">
        <f t="shared" si="372"/>
        <v>0</v>
      </c>
      <c r="BV586" s="120">
        <f t="shared" si="382"/>
        <v>0</v>
      </c>
      <c r="BW586" s="33"/>
      <c r="BX586" s="33"/>
      <c r="BY586" s="33"/>
      <c r="BZ586" s="33"/>
      <c r="CA586" s="120">
        <f t="shared" si="377"/>
        <v>0</v>
      </c>
      <c r="CB586" s="247"/>
      <c r="CC586" s="247"/>
      <c r="CD586" s="247"/>
      <c r="CE586" s="120">
        <f t="shared" si="383"/>
        <v>0</v>
      </c>
      <c r="CF586" s="247"/>
      <c r="CG586" s="247"/>
      <c r="CH586" s="247"/>
      <c r="CI586" s="247">
        <f t="shared" si="384"/>
        <v>0</v>
      </c>
      <c r="CJ586" s="120"/>
      <c r="CK586" s="120">
        <f t="shared" si="385"/>
        <v>0</v>
      </c>
      <c r="CL586" s="33"/>
      <c r="CM586" s="33"/>
      <c r="CN586" s="33"/>
      <c r="CO586" s="33"/>
    </row>
    <row r="587" spans="2:93" s="56" customFormat="1" ht="117.75" hidden="1" customHeight="1" x14ac:dyDescent="0.2">
      <c r="B587" s="211" t="s">
        <v>8</v>
      </c>
      <c r="C587" s="55"/>
      <c r="D587" s="123">
        <f t="shared" ref="D587:D592" si="388">E587+G587+H587</f>
        <v>0</v>
      </c>
      <c r="E587" s="247"/>
      <c r="F587" s="247"/>
      <c r="G587" s="247"/>
      <c r="H587" s="247">
        <v>0</v>
      </c>
      <c r="I587" s="123"/>
      <c r="J587" s="592" t="e">
        <f t="shared" si="386"/>
        <v>#DIV/0!</v>
      </c>
      <c r="K587" s="33"/>
      <c r="L587" s="33"/>
      <c r="M587" s="123"/>
      <c r="N587" s="33"/>
      <c r="O587" s="33"/>
      <c r="P587" s="33"/>
      <c r="Q587" s="33"/>
      <c r="R587" s="806"/>
      <c r="S587" s="123">
        <f t="shared" si="374"/>
        <v>0</v>
      </c>
      <c r="T587" s="575" t="e">
        <f t="shared" si="375"/>
        <v>#DIV/0!</v>
      </c>
      <c r="U587" s="33"/>
      <c r="V587" s="33"/>
      <c r="W587" s="123"/>
      <c r="X587" s="33"/>
      <c r="Y587" s="33"/>
      <c r="Z587" s="33"/>
      <c r="AA587" s="33"/>
      <c r="AB587" s="33"/>
      <c r="AC587" s="123">
        <f t="shared" si="387"/>
        <v>0</v>
      </c>
      <c r="AD587" s="575" t="e">
        <f t="shared" si="350"/>
        <v>#DIV/0!</v>
      </c>
      <c r="AE587" s="33"/>
      <c r="AF587" s="622"/>
      <c r="AG587" s="123"/>
      <c r="AH587" s="622"/>
      <c r="AI587" s="120"/>
      <c r="AJ587" s="120"/>
      <c r="AK587" s="123">
        <v>0</v>
      </c>
      <c r="AL587" s="575" t="e">
        <f t="shared" si="376"/>
        <v>#DIV/0!</v>
      </c>
      <c r="AM587" s="33"/>
      <c r="AN587" s="33"/>
      <c r="AO587" s="33"/>
      <c r="AP587" s="33"/>
      <c r="AQ587" s="33"/>
      <c r="AR587" s="33"/>
      <c r="AS587" s="33"/>
      <c r="AT587" s="33"/>
      <c r="AU587" s="120">
        <f t="shared" ref="AU587:AU592" si="389">AV587+AW587+AX587</f>
        <v>0</v>
      </c>
      <c r="AV587" s="120">
        <f t="shared" ref="AV587:AV593" si="390">AW587+AY587+AZ587</f>
        <v>0</v>
      </c>
      <c r="AW587" s="33"/>
      <c r="AX587" s="33"/>
      <c r="AY587" s="33"/>
      <c r="AZ587" s="33">
        <v>0</v>
      </c>
      <c r="BA587" s="102">
        <f t="shared" si="328"/>
        <v>0</v>
      </c>
      <c r="BB587" s="33"/>
      <c r="BC587" s="33"/>
      <c r="BD587" s="33"/>
      <c r="BE587" s="33">
        <f t="shared" si="324"/>
        <v>0</v>
      </c>
      <c r="BF587" s="300"/>
      <c r="BG587" s="33"/>
      <c r="BH587" s="33"/>
      <c r="BI587" s="120">
        <f t="shared" ref="BI587:BI593" si="391">BJ587+BL587+BM587</f>
        <v>0</v>
      </c>
      <c r="BJ587" s="33"/>
      <c r="BK587" s="33"/>
      <c r="BL587" s="33"/>
      <c r="BM587" s="33"/>
      <c r="BN587" s="120">
        <f t="shared" si="346"/>
        <v>0</v>
      </c>
      <c r="BO587" s="120">
        <f t="shared" ref="BO587:BO593" si="392">BP587+BR587+BS587</f>
        <v>0</v>
      </c>
      <c r="BP587" s="33"/>
      <c r="BQ587" s="33"/>
      <c r="BR587" s="33"/>
      <c r="BS587" s="33"/>
      <c r="BT587" s="33"/>
      <c r="BU587" s="33">
        <f t="shared" si="372"/>
        <v>0</v>
      </c>
      <c r="BV587" s="120">
        <f t="shared" ref="BV587:BV593" si="393">BW587+BY587+BZ587</f>
        <v>0</v>
      </c>
      <c r="BW587" s="33"/>
      <c r="BX587" s="33"/>
      <c r="BY587" s="33"/>
      <c r="BZ587" s="33"/>
      <c r="CA587" s="120">
        <f t="shared" si="377"/>
        <v>0</v>
      </c>
      <c r="CB587" s="247"/>
      <c r="CC587" s="247"/>
      <c r="CD587" s="247"/>
      <c r="CE587" s="120">
        <f t="shared" si="383"/>
        <v>0</v>
      </c>
      <c r="CF587" s="247"/>
      <c r="CG587" s="247"/>
      <c r="CH587" s="247"/>
      <c r="CI587" s="247">
        <f t="shared" si="384"/>
        <v>0</v>
      </c>
      <c r="CJ587" s="120"/>
      <c r="CK587" s="120">
        <f t="shared" ref="CK587:CK593" si="394">CL587+CN587+CO587</f>
        <v>0</v>
      </c>
      <c r="CL587" s="33"/>
      <c r="CM587" s="33"/>
      <c r="CN587" s="33"/>
      <c r="CO587" s="33"/>
    </row>
    <row r="588" spans="2:93" s="56" customFormat="1" ht="87.75" hidden="1" customHeight="1" x14ac:dyDescent="0.2">
      <c r="B588" s="211" t="s">
        <v>8</v>
      </c>
      <c r="C588" s="55"/>
      <c r="D588" s="123">
        <f t="shared" si="388"/>
        <v>0</v>
      </c>
      <c r="E588" s="247"/>
      <c r="F588" s="247"/>
      <c r="G588" s="247"/>
      <c r="H588" s="247">
        <v>0</v>
      </c>
      <c r="I588" s="123"/>
      <c r="J588" s="592" t="e">
        <f t="shared" si="386"/>
        <v>#DIV/0!</v>
      </c>
      <c r="K588" s="33"/>
      <c r="L588" s="33"/>
      <c r="M588" s="123"/>
      <c r="N588" s="33"/>
      <c r="O588" s="33"/>
      <c r="P588" s="33"/>
      <c r="Q588" s="33"/>
      <c r="R588" s="806"/>
      <c r="S588" s="123">
        <f t="shared" si="374"/>
        <v>0</v>
      </c>
      <c r="T588" s="575" t="e">
        <f t="shared" si="375"/>
        <v>#DIV/0!</v>
      </c>
      <c r="U588" s="33"/>
      <c r="V588" s="33"/>
      <c r="W588" s="123"/>
      <c r="X588" s="33"/>
      <c r="Y588" s="33"/>
      <c r="Z588" s="33"/>
      <c r="AA588" s="33"/>
      <c r="AB588" s="33"/>
      <c r="AC588" s="123">
        <f t="shared" si="387"/>
        <v>0</v>
      </c>
      <c r="AD588" s="575" t="e">
        <f t="shared" si="350"/>
        <v>#DIV/0!</v>
      </c>
      <c r="AE588" s="33"/>
      <c r="AF588" s="622"/>
      <c r="AG588" s="123"/>
      <c r="AH588" s="622"/>
      <c r="AI588" s="120"/>
      <c r="AJ588" s="120"/>
      <c r="AK588" s="123">
        <v>0</v>
      </c>
      <c r="AL588" s="575" t="e">
        <f t="shared" si="376"/>
        <v>#DIV/0!</v>
      </c>
      <c r="AM588" s="33"/>
      <c r="AN588" s="33"/>
      <c r="AO588" s="33"/>
      <c r="AP588" s="33"/>
      <c r="AQ588" s="33"/>
      <c r="AR588" s="33"/>
      <c r="AS588" s="33"/>
      <c r="AT588" s="33"/>
      <c r="AU588" s="120">
        <f t="shared" si="389"/>
        <v>0</v>
      </c>
      <c r="AV588" s="120">
        <f t="shared" si="390"/>
        <v>0</v>
      </c>
      <c r="AW588" s="33"/>
      <c r="AX588" s="33"/>
      <c r="AY588" s="33"/>
      <c r="AZ588" s="33">
        <v>0</v>
      </c>
      <c r="BA588" s="102">
        <f t="shared" si="328"/>
        <v>0</v>
      </c>
      <c r="BB588" s="33"/>
      <c r="BC588" s="33"/>
      <c r="BD588" s="33"/>
      <c r="BE588" s="33">
        <f t="shared" si="324"/>
        <v>0</v>
      </c>
      <c r="BF588" s="300"/>
      <c r="BG588" s="33"/>
      <c r="BH588" s="33"/>
      <c r="BI588" s="120">
        <f t="shared" si="391"/>
        <v>0</v>
      </c>
      <c r="BJ588" s="33"/>
      <c r="BK588" s="33"/>
      <c r="BL588" s="33"/>
      <c r="BM588" s="33"/>
      <c r="BN588" s="120">
        <f t="shared" si="346"/>
        <v>0</v>
      </c>
      <c r="BO588" s="120">
        <f t="shared" si="392"/>
        <v>0</v>
      </c>
      <c r="BP588" s="33"/>
      <c r="BQ588" s="33"/>
      <c r="BR588" s="33"/>
      <c r="BS588" s="33"/>
      <c r="BT588" s="33"/>
      <c r="BU588" s="33">
        <f t="shared" si="372"/>
        <v>0</v>
      </c>
      <c r="BV588" s="120">
        <f t="shared" si="393"/>
        <v>0</v>
      </c>
      <c r="BW588" s="33"/>
      <c r="BX588" s="33"/>
      <c r="BY588" s="33"/>
      <c r="BZ588" s="33"/>
      <c r="CA588" s="120">
        <f t="shared" si="377"/>
        <v>0</v>
      </c>
      <c r="CB588" s="247"/>
      <c r="CC588" s="247"/>
      <c r="CD588" s="247"/>
      <c r="CE588" s="120">
        <f t="shared" si="383"/>
        <v>0</v>
      </c>
      <c r="CF588" s="247"/>
      <c r="CG588" s="247"/>
      <c r="CH588" s="247"/>
      <c r="CI588" s="247">
        <f t="shared" si="384"/>
        <v>0</v>
      </c>
      <c r="CJ588" s="120"/>
      <c r="CK588" s="120">
        <f t="shared" si="394"/>
        <v>0</v>
      </c>
      <c r="CL588" s="33"/>
      <c r="CM588" s="33"/>
      <c r="CN588" s="33"/>
      <c r="CO588" s="33"/>
    </row>
    <row r="589" spans="2:93" s="56" customFormat="1" ht="132.75" hidden="1" customHeight="1" x14ac:dyDescent="0.2">
      <c r="B589" s="211" t="s">
        <v>62</v>
      </c>
      <c r="C589" s="57" t="s">
        <v>370</v>
      </c>
      <c r="D589" s="123">
        <f t="shared" si="388"/>
        <v>0</v>
      </c>
      <c r="E589" s="247"/>
      <c r="F589" s="247"/>
      <c r="G589" s="247"/>
      <c r="H589" s="123">
        <v>0</v>
      </c>
      <c r="I589" s="123">
        <f>Q589</f>
        <v>0</v>
      </c>
      <c r="J589" s="592" t="e">
        <f t="shared" si="386"/>
        <v>#DIV/0!</v>
      </c>
      <c r="K589" s="120"/>
      <c r="L589" s="120"/>
      <c r="M589" s="123"/>
      <c r="N589" s="120"/>
      <c r="O589" s="120"/>
      <c r="P589" s="120"/>
      <c r="Q589" s="120"/>
      <c r="R589" s="592"/>
      <c r="S589" s="123">
        <f t="shared" si="374"/>
        <v>0</v>
      </c>
      <c r="T589" s="575" t="e">
        <f t="shared" si="375"/>
        <v>#DIV/0!</v>
      </c>
      <c r="U589" s="33"/>
      <c r="V589" s="120"/>
      <c r="W589" s="123"/>
      <c r="X589" s="120"/>
      <c r="Y589" s="120"/>
      <c r="Z589" s="120"/>
      <c r="AA589" s="120"/>
      <c r="AB589" s="120"/>
      <c r="AC589" s="123">
        <f t="shared" si="387"/>
        <v>0</v>
      </c>
      <c r="AD589" s="575" t="e">
        <f t="shared" si="350"/>
        <v>#DIV/0!</v>
      </c>
      <c r="AE589" s="33"/>
      <c r="AF589" s="622"/>
      <c r="AG589" s="123"/>
      <c r="AH589" s="622"/>
      <c r="AI589" s="120"/>
      <c r="AJ589" s="120"/>
      <c r="AK589" s="123">
        <v>0</v>
      </c>
      <c r="AL589" s="575" t="e">
        <f t="shared" si="376"/>
        <v>#DIV/0!</v>
      </c>
      <c r="AM589" s="120"/>
      <c r="AN589" s="120"/>
      <c r="AO589" s="120"/>
      <c r="AP589" s="120"/>
      <c r="AQ589" s="120"/>
      <c r="AR589" s="120"/>
      <c r="AS589" s="120"/>
      <c r="AT589" s="120"/>
      <c r="AU589" s="120">
        <f t="shared" si="389"/>
        <v>0</v>
      </c>
      <c r="AV589" s="120">
        <f t="shared" si="390"/>
        <v>0</v>
      </c>
      <c r="AW589" s="33"/>
      <c r="AX589" s="33"/>
      <c r="AY589" s="33"/>
      <c r="AZ589" s="120">
        <v>0</v>
      </c>
      <c r="BA589" s="102">
        <f t="shared" si="328"/>
        <v>0</v>
      </c>
      <c r="BB589" s="33"/>
      <c r="BC589" s="33"/>
      <c r="BD589" s="33"/>
      <c r="BE589" s="120">
        <f t="shared" si="324"/>
        <v>0</v>
      </c>
      <c r="BF589" s="300"/>
      <c r="BG589" s="33"/>
      <c r="BH589" s="120"/>
      <c r="BI589" s="120">
        <f t="shared" si="391"/>
        <v>76857.349799999996</v>
      </c>
      <c r="BJ589" s="33"/>
      <c r="BK589" s="33"/>
      <c r="BL589" s="33"/>
      <c r="BM589" s="120">
        <f>'[10]2024_2026'!$CR$487</f>
        <v>76857.349799999996</v>
      </c>
      <c r="BN589" s="120"/>
      <c r="BO589" s="120">
        <f t="shared" si="392"/>
        <v>76857.349799999996</v>
      </c>
      <c r="BP589" s="33"/>
      <c r="BQ589" s="33"/>
      <c r="BR589" s="33"/>
      <c r="BS589" s="120">
        <f>BM589</f>
        <v>76857.349799999996</v>
      </c>
      <c r="BT589" s="33"/>
      <c r="BU589" s="120">
        <f t="shared" si="372"/>
        <v>76857.349799999996</v>
      </c>
      <c r="BV589" s="120">
        <f t="shared" si="393"/>
        <v>80000</v>
      </c>
      <c r="BW589" s="33"/>
      <c r="BX589" s="33"/>
      <c r="BY589" s="33"/>
      <c r="BZ589" s="120">
        <v>80000</v>
      </c>
      <c r="CA589" s="120">
        <f t="shared" si="377"/>
        <v>0</v>
      </c>
      <c r="CB589" s="247"/>
      <c r="CC589" s="247"/>
      <c r="CD589" s="123"/>
      <c r="CE589" s="120">
        <f t="shared" si="383"/>
        <v>80000</v>
      </c>
      <c r="CF589" s="247"/>
      <c r="CG589" s="247"/>
      <c r="CH589" s="247"/>
      <c r="CI589" s="123">
        <f t="shared" si="384"/>
        <v>80000</v>
      </c>
      <c r="CJ589" s="120"/>
      <c r="CK589" s="120">
        <f t="shared" si="394"/>
        <v>80000</v>
      </c>
      <c r="CL589" s="33"/>
      <c r="CM589" s="33"/>
      <c r="CN589" s="33"/>
      <c r="CO589" s="120">
        <v>80000</v>
      </c>
    </row>
    <row r="590" spans="2:93" s="54" customFormat="1" ht="31.5" hidden="1" customHeight="1" x14ac:dyDescent="0.25">
      <c r="B590" s="208" t="s">
        <v>66</v>
      </c>
      <c r="C590" s="143" t="s">
        <v>67</v>
      </c>
      <c r="D590" s="123" t="e">
        <f t="shared" si="388"/>
        <v>#REF!</v>
      </c>
      <c r="E590" s="35"/>
      <c r="F590" s="35"/>
      <c r="G590" s="35"/>
      <c r="H590" s="123" t="e">
        <f>#REF!</f>
        <v>#REF!</v>
      </c>
      <c r="I590" s="123"/>
      <c r="J590" s="592" t="e">
        <f t="shared" si="386"/>
        <v>#REF!</v>
      </c>
      <c r="K590" s="120"/>
      <c r="L590" s="120"/>
      <c r="M590" s="123"/>
      <c r="N590" s="120"/>
      <c r="O590" s="120"/>
      <c r="P590" s="120"/>
      <c r="Q590" s="120"/>
      <c r="R590" s="592"/>
      <c r="S590" s="123">
        <f t="shared" si="374"/>
        <v>0</v>
      </c>
      <c r="T590" s="575" t="e">
        <f t="shared" si="375"/>
        <v>#REF!</v>
      </c>
      <c r="U590" s="102"/>
      <c r="V590" s="120"/>
      <c r="W590" s="123"/>
      <c r="X590" s="120"/>
      <c r="Y590" s="120"/>
      <c r="Z590" s="120"/>
      <c r="AA590" s="120"/>
      <c r="AB590" s="120"/>
      <c r="AC590" s="123" t="e">
        <f t="shared" si="387"/>
        <v>#REF!</v>
      </c>
      <c r="AD590" s="575" t="e">
        <f t="shared" si="350"/>
        <v>#REF!</v>
      </c>
      <c r="AE590" s="102"/>
      <c r="AF590" s="622"/>
      <c r="AG590" s="123"/>
      <c r="AH590" s="622"/>
      <c r="AI590" s="120"/>
      <c r="AJ590" s="120"/>
      <c r="AK590" s="123" t="e">
        <f>#REF!</f>
        <v>#REF!</v>
      </c>
      <c r="AL590" s="575" t="e">
        <f t="shared" si="376"/>
        <v>#REF!</v>
      </c>
      <c r="AM590" s="120"/>
      <c r="AN590" s="120"/>
      <c r="AO590" s="120"/>
      <c r="AP590" s="120"/>
      <c r="AQ590" s="120"/>
      <c r="AR590" s="120"/>
      <c r="AS590" s="120"/>
      <c r="AT590" s="120"/>
      <c r="AU590" s="120" t="e">
        <f t="shared" si="389"/>
        <v>#REF!</v>
      </c>
      <c r="AV590" s="120" t="e">
        <f t="shared" si="390"/>
        <v>#REF!</v>
      </c>
      <c r="AW590" s="102"/>
      <c r="AX590" s="102"/>
      <c r="AY590" s="102"/>
      <c r="AZ590" s="120" t="e">
        <f>D590</f>
        <v>#REF!</v>
      </c>
      <c r="BA590" s="102">
        <f t="shared" si="328"/>
        <v>0</v>
      </c>
      <c r="BB590" s="102"/>
      <c r="BC590" s="102"/>
      <c r="BD590" s="102"/>
      <c r="BE590" s="120">
        <f t="shared" si="324"/>
        <v>0</v>
      </c>
      <c r="BF590" s="300"/>
      <c r="BG590" s="102"/>
      <c r="BH590" s="120"/>
      <c r="BI590" s="120">
        <f t="shared" si="391"/>
        <v>0</v>
      </c>
      <c r="BJ590" s="102"/>
      <c r="BK590" s="102"/>
      <c r="BL590" s="102"/>
      <c r="BM590" s="102">
        <f>BM591</f>
        <v>0</v>
      </c>
      <c r="BN590" s="120">
        <f t="shared" si="346"/>
        <v>0</v>
      </c>
      <c r="BO590" s="120">
        <f t="shared" si="392"/>
        <v>0</v>
      </c>
      <c r="BP590" s="102"/>
      <c r="BQ590" s="102"/>
      <c r="BR590" s="102"/>
      <c r="BS590" s="102">
        <f>BS591</f>
        <v>0</v>
      </c>
      <c r="BT590" s="102"/>
      <c r="BU590" s="102">
        <f t="shared" si="372"/>
        <v>0</v>
      </c>
      <c r="BV590" s="120">
        <f t="shared" si="393"/>
        <v>0</v>
      </c>
      <c r="BW590" s="102"/>
      <c r="BX590" s="102"/>
      <c r="BY590" s="102"/>
      <c r="BZ590" s="102">
        <f>BZ591</f>
        <v>0</v>
      </c>
      <c r="CA590" s="120">
        <f t="shared" si="377"/>
        <v>0</v>
      </c>
      <c r="CB590" s="35"/>
      <c r="CC590" s="35"/>
      <c r="CD590" s="35"/>
      <c r="CE590" s="120">
        <f t="shared" si="383"/>
        <v>0</v>
      </c>
      <c r="CF590" s="35"/>
      <c r="CG590" s="35"/>
      <c r="CH590" s="35"/>
      <c r="CI590" s="35">
        <f t="shared" si="384"/>
        <v>0</v>
      </c>
      <c r="CJ590" s="120"/>
      <c r="CK590" s="120">
        <f t="shared" si="394"/>
        <v>0</v>
      </c>
      <c r="CL590" s="102"/>
      <c r="CM590" s="102"/>
      <c r="CN590" s="102"/>
      <c r="CO590" s="102">
        <f>CO591</f>
        <v>0</v>
      </c>
    </row>
    <row r="591" spans="2:93" s="56" customFormat="1" ht="157.5" hidden="1" customHeight="1" x14ac:dyDescent="0.2">
      <c r="B591" s="211" t="s">
        <v>34</v>
      </c>
      <c r="C591" s="135" t="s">
        <v>68</v>
      </c>
      <c r="D591" s="123" t="e">
        <f t="shared" si="388"/>
        <v>#REF!</v>
      </c>
      <c r="E591" s="247"/>
      <c r="F591" s="247"/>
      <c r="G591" s="247"/>
      <c r="H591" s="123" t="e">
        <f>#REF!</f>
        <v>#REF!</v>
      </c>
      <c r="I591" s="123"/>
      <c r="J591" s="592" t="e">
        <f t="shared" si="386"/>
        <v>#REF!</v>
      </c>
      <c r="K591" s="120"/>
      <c r="L591" s="120"/>
      <c r="M591" s="123"/>
      <c r="N591" s="120"/>
      <c r="O591" s="120"/>
      <c r="P591" s="120"/>
      <c r="Q591" s="120"/>
      <c r="R591" s="592"/>
      <c r="S591" s="123">
        <f t="shared" si="374"/>
        <v>0</v>
      </c>
      <c r="T591" s="575" t="e">
        <f t="shared" si="375"/>
        <v>#REF!</v>
      </c>
      <c r="U591" s="33"/>
      <c r="V591" s="120"/>
      <c r="W591" s="123"/>
      <c r="X591" s="120"/>
      <c r="Y591" s="120"/>
      <c r="Z591" s="120"/>
      <c r="AA591" s="120"/>
      <c r="AB591" s="120"/>
      <c r="AC591" s="123" t="e">
        <f t="shared" si="387"/>
        <v>#REF!</v>
      </c>
      <c r="AD591" s="575" t="e">
        <f t="shared" si="350"/>
        <v>#REF!</v>
      </c>
      <c r="AE591" s="33"/>
      <c r="AF591" s="622"/>
      <c r="AG591" s="123"/>
      <c r="AH591" s="622"/>
      <c r="AI591" s="120"/>
      <c r="AJ591" s="120"/>
      <c r="AK591" s="123" t="e">
        <f>#REF!</f>
        <v>#REF!</v>
      </c>
      <c r="AL591" s="575" t="e">
        <f t="shared" si="376"/>
        <v>#REF!</v>
      </c>
      <c r="AM591" s="120"/>
      <c r="AN591" s="120"/>
      <c r="AO591" s="120"/>
      <c r="AP591" s="120"/>
      <c r="AQ591" s="120"/>
      <c r="AR591" s="120"/>
      <c r="AS591" s="120"/>
      <c r="AT591" s="120"/>
      <c r="AU591" s="120" t="e">
        <f t="shared" si="389"/>
        <v>#REF!</v>
      </c>
      <c r="AV591" s="120" t="e">
        <f t="shared" si="390"/>
        <v>#REF!</v>
      </c>
      <c r="AW591" s="33"/>
      <c r="AX591" s="33"/>
      <c r="AY591" s="33"/>
      <c r="AZ591" s="120" t="e">
        <f>D591</f>
        <v>#REF!</v>
      </c>
      <c r="BA591" s="102">
        <f t="shared" si="328"/>
        <v>0</v>
      </c>
      <c r="BB591" s="33"/>
      <c r="BC591" s="33"/>
      <c r="BD591" s="33"/>
      <c r="BE591" s="120">
        <f t="shared" si="324"/>
        <v>0</v>
      </c>
      <c r="BF591" s="300"/>
      <c r="BG591" s="33"/>
      <c r="BH591" s="120"/>
      <c r="BI591" s="120">
        <f t="shared" si="391"/>
        <v>0</v>
      </c>
      <c r="BJ591" s="33"/>
      <c r="BK591" s="33"/>
      <c r="BL591" s="33"/>
      <c r="BM591" s="33">
        <v>0</v>
      </c>
      <c r="BN591" s="120">
        <f t="shared" si="346"/>
        <v>0</v>
      </c>
      <c r="BO591" s="120">
        <f t="shared" si="392"/>
        <v>0</v>
      </c>
      <c r="BP591" s="33"/>
      <c r="BQ591" s="33"/>
      <c r="BR591" s="33"/>
      <c r="BS591" s="33">
        <v>0</v>
      </c>
      <c r="BT591" s="33"/>
      <c r="BU591" s="33">
        <f t="shared" si="372"/>
        <v>0</v>
      </c>
      <c r="BV591" s="120">
        <f t="shared" si="393"/>
        <v>0</v>
      </c>
      <c r="BW591" s="33"/>
      <c r="BX591" s="33"/>
      <c r="BY591" s="33"/>
      <c r="BZ591" s="33">
        <v>0</v>
      </c>
      <c r="CA591" s="120">
        <f t="shared" si="377"/>
        <v>0</v>
      </c>
      <c r="CB591" s="247"/>
      <c r="CC591" s="247"/>
      <c r="CD591" s="247"/>
      <c r="CE591" s="120">
        <f t="shared" si="383"/>
        <v>0</v>
      </c>
      <c r="CF591" s="247"/>
      <c r="CG591" s="247"/>
      <c r="CH591" s="247"/>
      <c r="CI591" s="247">
        <f t="shared" si="384"/>
        <v>0</v>
      </c>
      <c r="CJ591" s="120"/>
      <c r="CK591" s="120">
        <f t="shared" si="394"/>
        <v>0</v>
      </c>
      <c r="CL591" s="33"/>
      <c r="CM591" s="33"/>
      <c r="CN591" s="33"/>
      <c r="CO591" s="33">
        <v>0</v>
      </c>
    </row>
    <row r="592" spans="2:93" s="56" customFormat="1" ht="131.25" hidden="1" customHeight="1" x14ac:dyDescent="0.2">
      <c r="B592" s="211" t="s">
        <v>10</v>
      </c>
      <c r="C592" s="57" t="s">
        <v>168</v>
      </c>
      <c r="D592" s="123" t="e">
        <f t="shared" si="388"/>
        <v>#REF!</v>
      </c>
      <c r="E592" s="247"/>
      <c r="F592" s="247"/>
      <c r="G592" s="247"/>
      <c r="H592" s="123" t="e">
        <f>#REF!</f>
        <v>#REF!</v>
      </c>
      <c r="I592" s="123"/>
      <c r="J592" s="592" t="e">
        <f t="shared" si="386"/>
        <v>#REF!</v>
      </c>
      <c r="K592" s="120"/>
      <c r="L592" s="120"/>
      <c r="M592" s="123"/>
      <c r="N592" s="120"/>
      <c r="O592" s="120"/>
      <c r="P592" s="120"/>
      <c r="Q592" s="120"/>
      <c r="R592" s="592"/>
      <c r="S592" s="123">
        <f t="shared" si="374"/>
        <v>0</v>
      </c>
      <c r="T592" s="575" t="e">
        <f t="shared" si="375"/>
        <v>#REF!</v>
      </c>
      <c r="U592" s="33"/>
      <c r="V592" s="120"/>
      <c r="W592" s="123"/>
      <c r="X592" s="120"/>
      <c r="Y592" s="120"/>
      <c r="Z592" s="120"/>
      <c r="AA592" s="120"/>
      <c r="AB592" s="120"/>
      <c r="AC592" s="123" t="e">
        <f t="shared" si="387"/>
        <v>#REF!</v>
      </c>
      <c r="AD592" s="575" t="e">
        <f t="shared" si="350"/>
        <v>#REF!</v>
      </c>
      <c r="AE592" s="33"/>
      <c r="AF592" s="622"/>
      <c r="AG592" s="123"/>
      <c r="AH592" s="622"/>
      <c r="AI592" s="120"/>
      <c r="AJ592" s="120"/>
      <c r="AK592" s="123" t="e">
        <f>#REF!</f>
        <v>#REF!</v>
      </c>
      <c r="AL592" s="575" t="e">
        <f t="shared" si="376"/>
        <v>#REF!</v>
      </c>
      <c r="AM592" s="120"/>
      <c r="AN592" s="120"/>
      <c r="AO592" s="120"/>
      <c r="AP592" s="120"/>
      <c r="AQ592" s="120"/>
      <c r="AR592" s="120"/>
      <c r="AS592" s="120"/>
      <c r="AT592" s="120"/>
      <c r="AU592" s="120" t="e">
        <f t="shared" si="389"/>
        <v>#REF!</v>
      </c>
      <c r="AV592" s="120" t="e">
        <f t="shared" si="390"/>
        <v>#REF!</v>
      </c>
      <c r="AW592" s="33"/>
      <c r="AX592" s="33"/>
      <c r="AY592" s="33"/>
      <c r="AZ592" s="120" t="e">
        <f>D592</f>
        <v>#REF!</v>
      </c>
      <c r="BA592" s="102">
        <f t="shared" si="328"/>
        <v>0</v>
      </c>
      <c r="BB592" s="33"/>
      <c r="BC592" s="33"/>
      <c r="BD592" s="33"/>
      <c r="BE592" s="120">
        <f t="shared" si="324"/>
        <v>0</v>
      </c>
      <c r="BF592" s="300"/>
      <c r="BG592" s="33"/>
      <c r="BH592" s="120"/>
      <c r="BI592" s="120">
        <f t="shared" si="391"/>
        <v>0</v>
      </c>
      <c r="BJ592" s="33"/>
      <c r="BK592" s="33"/>
      <c r="BL592" s="33"/>
      <c r="BM592" s="33">
        <f>AX592</f>
        <v>0</v>
      </c>
      <c r="BN592" s="120" t="e">
        <f t="shared" si="346"/>
        <v>#REF!</v>
      </c>
      <c r="BO592" s="120" t="e">
        <f t="shared" si="392"/>
        <v>#REF!</v>
      </c>
      <c r="BP592" s="33"/>
      <c r="BQ592" s="33"/>
      <c r="BR592" s="33"/>
      <c r="BS592" s="33" t="e">
        <f>#REF!</f>
        <v>#REF!</v>
      </c>
      <c r="BT592" s="33"/>
      <c r="BU592" s="33">
        <f t="shared" si="372"/>
        <v>0</v>
      </c>
      <c r="BV592" s="120">
        <f t="shared" si="393"/>
        <v>0</v>
      </c>
      <c r="BW592" s="33"/>
      <c r="BX592" s="33"/>
      <c r="BY592" s="33"/>
      <c r="BZ592" s="33">
        <f>BE592</f>
        <v>0</v>
      </c>
      <c r="CA592" s="120">
        <f t="shared" si="377"/>
        <v>0</v>
      </c>
      <c r="CB592" s="247"/>
      <c r="CC592" s="247"/>
      <c r="CD592" s="247"/>
      <c r="CE592" s="120">
        <f t="shared" si="383"/>
        <v>0</v>
      </c>
      <c r="CF592" s="247"/>
      <c r="CG592" s="247"/>
      <c r="CH592" s="247"/>
      <c r="CI592" s="247">
        <f t="shared" si="384"/>
        <v>0</v>
      </c>
      <c r="CJ592" s="120"/>
      <c r="CK592" s="120">
        <f t="shared" si="394"/>
        <v>0</v>
      </c>
      <c r="CL592" s="33"/>
      <c r="CM592" s="33"/>
      <c r="CN592" s="33"/>
      <c r="CO592" s="33">
        <f>CA592</f>
        <v>0</v>
      </c>
    </row>
    <row r="593" spans="2:93" s="56" customFormat="1" ht="131.25" hidden="1" customHeight="1" x14ac:dyDescent="0.2">
      <c r="B593" s="211" t="s">
        <v>34</v>
      </c>
      <c r="C593" s="57" t="s">
        <v>254</v>
      </c>
      <c r="D593" s="123">
        <v>0</v>
      </c>
      <c r="E593" s="247"/>
      <c r="F593" s="247"/>
      <c r="G593" s="247"/>
      <c r="H593" s="123">
        <v>0</v>
      </c>
      <c r="I593" s="123">
        <f>Q593</f>
        <v>0</v>
      </c>
      <c r="J593" s="592" t="e">
        <f t="shared" si="386"/>
        <v>#DIV/0!</v>
      </c>
      <c r="K593" s="120"/>
      <c r="L593" s="120"/>
      <c r="M593" s="123"/>
      <c r="N593" s="120"/>
      <c r="O593" s="120"/>
      <c r="P593" s="120"/>
      <c r="Q593" s="120"/>
      <c r="R593" s="592"/>
      <c r="S593" s="123">
        <f t="shared" si="374"/>
        <v>0</v>
      </c>
      <c r="T593" s="575" t="e">
        <f t="shared" si="375"/>
        <v>#DIV/0!</v>
      </c>
      <c r="U593" s="33"/>
      <c r="V593" s="120"/>
      <c r="W593" s="123"/>
      <c r="X593" s="120"/>
      <c r="Y593" s="120"/>
      <c r="Z593" s="120"/>
      <c r="AA593" s="120"/>
      <c r="AB593" s="120"/>
      <c r="AC593" s="123">
        <f t="shared" si="387"/>
        <v>0</v>
      </c>
      <c r="AD593" s="575" t="e">
        <f t="shared" si="350"/>
        <v>#DIV/0!</v>
      </c>
      <c r="AE593" s="33"/>
      <c r="AF593" s="622"/>
      <c r="AG593" s="123"/>
      <c r="AH593" s="622"/>
      <c r="AI593" s="120"/>
      <c r="AJ593" s="120"/>
      <c r="AK593" s="123">
        <v>0</v>
      </c>
      <c r="AL593" s="575" t="e">
        <f t="shared" si="376"/>
        <v>#DIV/0!</v>
      </c>
      <c r="AM593" s="120"/>
      <c r="AN593" s="120"/>
      <c r="AO593" s="120"/>
      <c r="AP593" s="120"/>
      <c r="AQ593" s="120"/>
      <c r="AR593" s="120"/>
      <c r="AS593" s="120"/>
      <c r="AT593" s="120"/>
      <c r="AU593" s="120">
        <f>AV593-H593</f>
        <v>35676.2673</v>
      </c>
      <c r="AV593" s="120">
        <f t="shared" si="390"/>
        <v>35676.2673</v>
      </c>
      <c r="AW593" s="33"/>
      <c r="AX593" s="33"/>
      <c r="AY593" s="33"/>
      <c r="AZ593" s="120">
        <f>35676.2673</f>
        <v>35676.2673</v>
      </c>
      <c r="BA593" s="102">
        <f t="shared" si="328"/>
        <v>0</v>
      </c>
      <c r="BB593" s="33"/>
      <c r="BC593" s="33"/>
      <c r="BD593" s="33"/>
      <c r="BE593" s="120">
        <f t="shared" si="324"/>
        <v>0</v>
      </c>
      <c r="BF593" s="300"/>
      <c r="BG593" s="33"/>
      <c r="BH593" s="120"/>
      <c r="BI593" s="120">
        <f t="shared" si="391"/>
        <v>0</v>
      </c>
      <c r="BJ593" s="33"/>
      <c r="BK593" s="33"/>
      <c r="BL593" s="33"/>
      <c r="BM593" s="120">
        <v>0</v>
      </c>
      <c r="BN593" s="120">
        <f t="shared" si="346"/>
        <v>0</v>
      </c>
      <c r="BO593" s="120">
        <f t="shared" si="392"/>
        <v>0</v>
      </c>
      <c r="BP593" s="33"/>
      <c r="BQ593" s="33"/>
      <c r="BR593" s="33"/>
      <c r="BS593" s="120">
        <v>0</v>
      </c>
      <c r="BT593" s="33"/>
      <c r="BU593" s="120">
        <f t="shared" si="372"/>
        <v>0</v>
      </c>
      <c r="BV593" s="120">
        <f t="shared" si="393"/>
        <v>0</v>
      </c>
      <c r="BW593" s="33"/>
      <c r="BX593" s="33"/>
      <c r="BY593" s="33"/>
      <c r="BZ593" s="120">
        <v>0</v>
      </c>
      <c r="CA593" s="120">
        <f t="shared" si="377"/>
        <v>0</v>
      </c>
      <c r="CB593" s="247"/>
      <c r="CC593" s="247"/>
      <c r="CD593" s="123"/>
      <c r="CE593" s="120">
        <f t="shared" si="383"/>
        <v>0</v>
      </c>
      <c r="CF593" s="247"/>
      <c r="CG593" s="247"/>
      <c r="CH593" s="247"/>
      <c r="CI593" s="123">
        <f t="shared" si="384"/>
        <v>0</v>
      </c>
      <c r="CJ593" s="120"/>
      <c r="CK593" s="120">
        <f t="shared" si="394"/>
        <v>0</v>
      </c>
      <c r="CL593" s="33"/>
      <c r="CM593" s="33"/>
      <c r="CN593" s="33"/>
      <c r="CO593" s="120">
        <v>0</v>
      </c>
    </row>
    <row r="594" spans="2:93" s="56" customFormat="1" ht="131.25" hidden="1" customHeight="1" x14ac:dyDescent="0.2">
      <c r="B594" s="211" t="s">
        <v>8</v>
      </c>
      <c r="C594" s="57" t="s">
        <v>319</v>
      </c>
      <c r="D594" s="123"/>
      <c r="E594" s="247"/>
      <c r="F594" s="247"/>
      <c r="G594" s="247"/>
      <c r="H594" s="123"/>
      <c r="I594" s="123"/>
      <c r="J594" s="592" t="e">
        <f t="shared" si="386"/>
        <v>#DIV/0!</v>
      </c>
      <c r="K594" s="120"/>
      <c r="L594" s="120"/>
      <c r="M594" s="123"/>
      <c r="N594" s="120"/>
      <c r="O594" s="120"/>
      <c r="P594" s="120"/>
      <c r="Q594" s="120"/>
      <c r="R594" s="592"/>
      <c r="S594" s="123">
        <f t="shared" si="374"/>
        <v>0</v>
      </c>
      <c r="T594" s="575" t="e">
        <f t="shared" si="375"/>
        <v>#DIV/0!</v>
      </c>
      <c r="U594" s="33"/>
      <c r="V594" s="120"/>
      <c r="W594" s="123"/>
      <c r="X594" s="120"/>
      <c r="Y594" s="120"/>
      <c r="Z594" s="120"/>
      <c r="AA594" s="120"/>
      <c r="AB594" s="120"/>
      <c r="AC594" s="123"/>
      <c r="AD594" s="575" t="e">
        <f t="shared" si="350"/>
        <v>#DIV/0!</v>
      </c>
      <c r="AE594" s="33"/>
      <c r="AF594" s="622"/>
      <c r="AG594" s="123"/>
      <c r="AH594" s="622"/>
      <c r="AI594" s="120"/>
      <c r="AJ594" s="120"/>
      <c r="AK594" s="123"/>
      <c r="AL594" s="575" t="e">
        <f t="shared" si="376"/>
        <v>#DIV/0!</v>
      </c>
      <c r="AM594" s="120"/>
      <c r="AN594" s="120"/>
      <c r="AO594" s="120"/>
      <c r="AP594" s="120"/>
      <c r="AQ594" s="120"/>
      <c r="AR594" s="120"/>
      <c r="AS594" s="120"/>
      <c r="AT594" s="120"/>
      <c r="AU594" s="120"/>
      <c r="AV594" s="120"/>
      <c r="AW594" s="33"/>
      <c r="AX594" s="33"/>
      <c r="AY594" s="33"/>
      <c r="AZ594" s="120"/>
      <c r="BA594" s="102"/>
      <c r="BB594" s="33"/>
      <c r="BC594" s="33"/>
      <c r="BD594" s="33"/>
      <c r="BE594" s="120"/>
      <c r="BF594" s="300"/>
      <c r="BG594" s="33"/>
      <c r="BH594" s="120"/>
      <c r="BI594" s="120"/>
      <c r="BJ594" s="33"/>
      <c r="BK594" s="33"/>
      <c r="BL594" s="33"/>
      <c r="BM594" s="120"/>
      <c r="BN594" s="120"/>
      <c r="BO594" s="120"/>
      <c r="BP594" s="33"/>
      <c r="BQ594" s="33"/>
      <c r="BR594" s="33"/>
      <c r="BS594" s="120"/>
      <c r="BT594" s="33"/>
      <c r="BU594" s="120"/>
      <c r="BV594" s="120"/>
      <c r="BW594" s="33"/>
      <c r="BX594" s="33"/>
      <c r="BY594" s="33"/>
      <c r="BZ594" s="120"/>
      <c r="CA594" s="120"/>
      <c r="CB594" s="247"/>
      <c r="CC594" s="247"/>
      <c r="CD594" s="123"/>
      <c r="CE594" s="120"/>
      <c r="CF594" s="247"/>
      <c r="CG594" s="247"/>
      <c r="CH594" s="247"/>
      <c r="CI594" s="123"/>
      <c r="CJ594" s="120"/>
      <c r="CK594" s="120"/>
      <c r="CL594" s="33"/>
      <c r="CM594" s="33"/>
      <c r="CN594" s="33"/>
      <c r="CO594" s="120"/>
    </row>
    <row r="595" spans="2:93" s="56" customFormat="1" ht="131.25" hidden="1" customHeight="1" x14ac:dyDescent="0.2">
      <c r="B595" s="211" t="s">
        <v>10</v>
      </c>
      <c r="C595" s="57" t="s">
        <v>302</v>
      </c>
      <c r="D595" s="123"/>
      <c r="E595" s="247"/>
      <c r="F595" s="247"/>
      <c r="G595" s="247"/>
      <c r="H595" s="123"/>
      <c r="I595" s="123"/>
      <c r="J595" s="592" t="e">
        <f t="shared" si="386"/>
        <v>#DIV/0!</v>
      </c>
      <c r="K595" s="120"/>
      <c r="L595" s="120"/>
      <c r="M595" s="123"/>
      <c r="N595" s="120"/>
      <c r="O595" s="120"/>
      <c r="P595" s="120"/>
      <c r="Q595" s="120"/>
      <c r="R595" s="592"/>
      <c r="S595" s="123">
        <f t="shared" si="374"/>
        <v>0</v>
      </c>
      <c r="T595" s="575" t="e">
        <f t="shared" si="375"/>
        <v>#DIV/0!</v>
      </c>
      <c r="U595" s="33"/>
      <c r="V595" s="120"/>
      <c r="W595" s="123"/>
      <c r="X595" s="120"/>
      <c r="Y595" s="120"/>
      <c r="Z595" s="120"/>
      <c r="AA595" s="120"/>
      <c r="AB595" s="120"/>
      <c r="AC595" s="123"/>
      <c r="AD595" s="575" t="e">
        <f t="shared" si="350"/>
        <v>#DIV/0!</v>
      </c>
      <c r="AE595" s="33"/>
      <c r="AF595" s="622"/>
      <c r="AG595" s="123"/>
      <c r="AH595" s="622"/>
      <c r="AI595" s="120"/>
      <c r="AJ595" s="120"/>
      <c r="AK595" s="123"/>
      <c r="AL595" s="575" t="e">
        <f t="shared" si="376"/>
        <v>#DIV/0!</v>
      </c>
      <c r="AM595" s="120"/>
      <c r="AN595" s="120"/>
      <c r="AO595" s="120"/>
      <c r="AP595" s="120"/>
      <c r="AQ595" s="120"/>
      <c r="AR595" s="120"/>
      <c r="AS595" s="120"/>
      <c r="AT595" s="120"/>
      <c r="AU595" s="120"/>
      <c r="AV595" s="120"/>
      <c r="AW595" s="33"/>
      <c r="AX595" s="33"/>
      <c r="AY595" s="33"/>
      <c r="AZ595" s="120"/>
      <c r="BA595" s="102"/>
      <c r="BB595" s="33"/>
      <c r="BC595" s="33"/>
      <c r="BD595" s="33"/>
      <c r="BE595" s="120"/>
      <c r="BF595" s="300"/>
      <c r="BG595" s="33"/>
      <c r="BH595" s="120"/>
      <c r="BI595" s="120"/>
      <c r="BJ595" s="33"/>
      <c r="BK595" s="33"/>
      <c r="BL595" s="33"/>
      <c r="BM595" s="120"/>
      <c r="BN595" s="120"/>
      <c r="BO595" s="120"/>
      <c r="BP595" s="33"/>
      <c r="BQ595" s="33"/>
      <c r="BR595" s="33"/>
      <c r="BS595" s="120"/>
      <c r="BT595" s="33"/>
      <c r="BU595" s="120"/>
      <c r="BV595" s="120"/>
      <c r="BW595" s="33"/>
      <c r="BX595" s="33"/>
      <c r="BY595" s="33"/>
      <c r="BZ595" s="120"/>
      <c r="CA595" s="120"/>
      <c r="CB595" s="247"/>
      <c r="CC595" s="247"/>
      <c r="CD595" s="123"/>
      <c r="CE595" s="120"/>
      <c r="CF595" s="247"/>
      <c r="CG595" s="247"/>
      <c r="CH595" s="247"/>
      <c r="CI595" s="123"/>
      <c r="CJ595" s="120"/>
      <c r="CK595" s="120"/>
      <c r="CL595" s="33"/>
      <c r="CM595" s="33"/>
      <c r="CN595" s="33"/>
      <c r="CO595" s="120"/>
    </row>
    <row r="596" spans="2:93" s="54" customFormat="1" ht="49.5" customHeight="1" x14ac:dyDescent="0.25">
      <c r="B596" s="208" t="s">
        <v>6</v>
      </c>
      <c r="C596" s="143" t="s">
        <v>69</v>
      </c>
      <c r="D596" s="185">
        <f>E596+H596</f>
        <v>30988</v>
      </c>
      <c r="E596" s="35"/>
      <c r="F596" s="35"/>
      <c r="G596" s="35"/>
      <c r="H596" s="185">
        <f>H600</f>
        <v>30988</v>
      </c>
      <c r="I596" s="185">
        <f>Q596</f>
        <v>7979.9469499999996</v>
      </c>
      <c r="J596" s="575">
        <f t="shared" si="386"/>
        <v>0.25751732767522911</v>
      </c>
      <c r="K596" s="554"/>
      <c r="L596" s="666"/>
      <c r="M596" s="185"/>
      <c r="N596" s="666"/>
      <c r="O596" s="554"/>
      <c r="P596" s="554"/>
      <c r="Q596" s="554">
        <f>Q600</f>
        <v>7979.9469499999996</v>
      </c>
      <c r="R596" s="575">
        <f>Q596/H596</f>
        <v>0.25751732767522911</v>
      </c>
      <c r="S596" s="185">
        <f t="shared" si="374"/>
        <v>7979.9469499999996</v>
      </c>
      <c r="T596" s="575">
        <f t="shared" si="375"/>
        <v>0.25751732767522911</v>
      </c>
      <c r="U596" s="102"/>
      <c r="V596" s="554"/>
      <c r="W596" s="185"/>
      <c r="X596" s="554"/>
      <c r="Y596" s="554"/>
      <c r="Z596" s="554"/>
      <c r="AA596" s="808">
        <f>AA600</f>
        <v>7979.9469499999996</v>
      </c>
      <c r="AB596" s="575">
        <f>AA596/D596</f>
        <v>0.25751732767522911</v>
      </c>
      <c r="AC596" s="185">
        <f>AK596</f>
        <v>30988</v>
      </c>
      <c r="AD596" s="575">
        <f t="shared" si="350"/>
        <v>1</v>
      </c>
      <c r="AE596" s="102"/>
      <c r="AF596" s="622"/>
      <c r="AG596" s="185"/>
      <c r="AH596" s="622"/>
      <c r="AI596" s="554"/>
      <c r="AJ596" s="554"/>
      <c r="AK596" s="185">
        <f>AK600</f>
        <v>30988</v>
      </c>
      <c r="AL596" s="575">
        <f t="shared" si="376"/>
        <v>1</v>
      </c>
      <c r="AM596" s="554"/>
      <c r="AN596" s="554"/>
      <c r="AO596" s="554"/>
      <c r="AP596" s="554"/>
      <c r="AQ596" s="554"/>
      <c r="AR596" s="554"/>
      <c r="AS596" s="554"/>
      <c r="AT596" s="554"/>
      <c r="AU596" s="554"/>
      <c r="AV596" s="554">
        <f>AW596+AZ596</f>
        <v>30988</v>
      </c>
      <c r="AW596" s="102"/>
      <c r="AX596" s="102"/>
      <c r="AY596" s="102"/>
      <c r="AZ596" s="486">
        <f>AZ600</f>
        <v>30988</v>
      </c>
      <c r="BA596" s="102">
        <f t="shared" si="328"/>
        <v>0</v>
      </c>
      <c r="BB596" s="102"/>
      <c r="BC596" s="102"/>
      <c r="BD596" s="102"/>
      <c r="BE596" s="535" t="e">
        <f t="shared" si="324"/>
        <v>#REF!</v>
      </c>
      <c r="BF596" s="300"/>
      <c r="BG596" s="102"/>
      <c r="BH596" s="436" t="e">
        <f>BH600+BH601+BH602</f>
        <v>#REF!</v>
      </c>
      <c r="BI596" s="495">
        <f>BJ596+BM596</f>
        <v>0</v>
      </c>
      <c r="BJ596" s="102"/>
      <c r="BK596" s="102"/>
      <c r="BL596" s="102"/>
      <c r="BM596" s="486">
        <f>BM600+BM601+BM602</f>
        <v>0</v>
      </c>
      <c r="BN596" s="436">
        <f t="shared" si="346"/>
        <v>0</v>
      </c>
      <c r="BO596" s="495">
        <f>BO600</f>
        <v>0</v>
      </c>
      <c r="BP596" s="102"/>
      <c r="BQ596" s="102"/>
      <c r="BR596" s="102"/>
      <c r="BS596" s="486">
        <f>BS600</f>
        <v>0</v>
      </c>
      <c r="BT596" s="102"/>
      <c r="BU596" s="436">
        <f t="shared" si="372"/>
        <v>0</v>
      </c>
      <c r="BV596" s="495" t="e">
        <f>BW596+BZ596</f>
        <v>#REF!</v>
      </c>
      <c r="BW596" s="102"/>
      <c r="BX596" s="102"/>
      <c r="BY596" s="102"/>
      <c r="BZ596" s="436" t="e">
        <f>BZ600+BZ601+BZ602</f>
        <v>#REF!</v>
      </c>
      <c r="CA596" s="340">
        <f t="shared" ref="CA596:CA615" si="395">CB596+CC596+CD596</f>
        <v>0</v>
      </c>
      <c r="CB596" s="35"/>
      <c r="CC596" s="35"/>
      <c r="CD596" s="185"/>
      <c r="CE596" s="340">
        <v>0</v>
      </c>
      <c r="CF596" s="35"/>
      <c r="CG596" s="35"/>
      <c r="CH596" s="35"/>
      <c r="CI596" s="185">
        <v>0</v>
      </c>
      <c r="CJ596" s="486"/>
      <c r="CK596" s="495">
        <f>CL596+CO596</f>
        <v>0</v>
      </c>
      <c r="CL596" s="102"/>
      <c r="CM596" s="102"/>
      <c r="CN596" s="102"/>
      <c r="CO596" s="486">
        <f>CO600+CO601+CO602</f>
        <v>0</v>
      </c>
    </row>
    <row r="597" spans="2:93" s="56" customFormat="1" ht="91.5" hidden="1" customHeight="1" x14ac:dyDescent="0.2">
      <c r="B597" s="211" t="s">
        <v>34</v>
      </c>
      <c r="C597" s="142" t="s">
        <v>70</v>
      </c>
      <c r="D597" s="123" t="e">
        <f>E597+H597</f>
        <v>#REF!</v>
      </c>
      <c r="E597" s="247"/>
      <c r="F597" s="247"/>
      <c r="G597" s="247"/>
      <c r="H597" s="247" t="e">
        <f>#REF!</f>
        <v>#REF!</v>
      </c>
      <c r="I597" s="123"/>
      <c r="J597" s="592" t="e">
        <f t="shared" si="386"/>
        <v>#REF!</v>
      </c>
      <c r="K597" s="33"/>
      <c r="L597" s="33"/>
      <c r="M597" s="123"/>
      <c r="N597" s="33"/>
      <c r="O597" s="33"/>
      <c r="P597" s="33"/>
      <c r="Q597" s="33" t="e">
        <f>#REF!</f>
        <v>#REF!</v>
      </c>
      <c r="R597" s="806"/>
      <c r="S597" s="123" t="e">
        <f t="shared" si="374"/>
        <v>#REF!</v>
      </c>
      <c r="T597" s="575" t="e">
        <f t="shared" si="375"/>
        <v>#REF!</v>
      </c>
      <c r="U597" s="33"/>
      <c r="V597" s="33"/>
      <c r="W597" s="123"/>
      <c r="X597" s="33"/>
      <c r="Y597" s="33"/>
      <c r="Z597" s="33"/>
      <c r="AA597" s="33" t="e">
        <f>#REF!</f>
        <v>#REF!</v>
      </c>
      <c r="AB597" s="806"/>
      <c r="AC597" s="123"/>
      <c r="AD597" s="575" t="e">
        <f t="shared" si="350"/>
        <v>#REF!</v>
      </c>
      <c r="AE597" s="33"/>
      <c r="AF597" s="622"/>
      <c r="AG597" s="123"/>
      <c r="AH597" s="622"/>
      <c r="AI597" s="33"/>
      <c r="AJ597" s="33"/>
      <c r="AK597" s="123" t="e">
        <f>#REF!</f>
        <v>#REF!</v>
      </c>
      <c r="AL597" s="575" t="e">
        <f t="shared" si="376"/>
        <v>#REF!</v>
      </c>
      <c r="AM597" s="33"/>
      <c r="AN597" s="33"/>
      <c r="AO597" s="33"/>
      <c r="AP597" s="33"/>
      <c r="AQ597" s="33"/>
      <c r="AR597" s="33"/>
      <c r="AS597" s="33"/>
      <c r="AT597" s="33"/>
      <c r="AU597" s="120"/>
      <c r="AV597" s="120">
        <f>AW597+AZ597</f>
        <v>0</v>
      </c>
      <c r="AW597" s="33"/>
      <c r="AX597" s="33"/>
      <c r="AY597" s="33"/>
      <c r="AZ597" s="33">
        <f>E597</f>
        <v>0</v>
      </c>
      <c r="BA597" s="102">
        <f t="shared" si="328"/>
        <v>0</v>
      </c>
      <c r="BB597" s="33"/>
      <c r="BC597" s="33"/>
      <c r="BD597" s="33"/>
      <c r="BE597" s="33">
        <f t="shared" si="324"/>
        <v>0</v>
      </c>
      <c r="BF597" s="300"/>
      <c r="BG597" s="33"/>
      <c r="BH597" s="33"/>
      <c r="BI597" s="120">
        <f>BJ597+BM597</f>
        <v>0</v>
      </c>
      <c r="BJ597" s="33"/>
      <c r="BK597" s="33"/>
      <c r="BL597" s="33"/>
      <c r="BM597" s="33">
        <f>AY597</f>
        <v>0</v>
      </c>
      <c r="BN597" s="120" t="e">
        <f t="shared" si="346"/>
        <v>#REF!</v>
      </c>
      <c r="BO597" s="120" t="e">
        <f>BP597+BS597</f>
        <v>#REF!</v>
      </c>
      <c r="BP597" s="33"/>
      <c r="BQ597" s="33"/>
      <c r="BR597" s="33"/>
      <c r="BS597" s="33" t="e">
        <f>#REF!</f>
        <v>#REF!</v>
      </c>
      <c r="BT597" s="33"/>
      <c r="BU597" s="33">
        <f t="shared" si="372"/>
        <v>0</v>
      </c>
      <c r="BV597" s="120">
        <f>BW597+BZ597</f>
        <v>0</v>
      </c>
      <c r="BW597" s="33"/>
      <c r="BX597" s="33"/>
      <c r="BY597" s="33"/>
      <c r="BZ597" s="33">
        <f>BF597</f>
        <v>0</v>
      </c>
      <c r="CA597" s="120">
        <f t="shared" si="395"/>
        <v>0</v>
      </c>
      <c r="CB597" s="247"/>
      <c r="CC597" s="247"/>
      <c r="CD597" s="247"/>
      <c r="CE597" s="120">
        <f t="shared" ref="CE597:CE615" si="396">CF597+CH597+CI597</f>
        <v>0</v>
      </c>
      <c r="CF597" s="247"/>
      <c r="CG597" s="247"/>
      <c r="CH597" s="247"/>
      <c r="CI597" s="247">
        <f t="shared" ref="CI597:CI635" si="397">BZ597</f>
        <v>0</v>
      </c>
      <c r="CJ597" s="120"/>
      <c r="CK597" s="120">
        <f>CL597+CO597</f>
        <v>0</v>
      </c>
      <c r="CL597" s="33"/>
      <c r="CM597" s="33"/>
      <c r="CN597" s="33"/>
      <c r="CO597" s="33">
        <f>CB597</f>
        <v>0</v>
      </c>
    </row>
    <row r="598" spans="2:93" s="56" customFormat="1" ht="102.75" hidden="1" customHeight="1" x14ac:dyDescent="0.2">
      <c r="B598" s="211" t="s">
        <v>62</v>
      </c>
      <c r="C598" s="142" t="s">
        <v>71</v>
      </c>
      <c r="D598" s="123" t="e">
        <f>E598+H598</f>
        <v>#REF!</v>
      </c>
      <c r="E598" s="247"/>
      <c r="F598" s="247"/>
      <c r="G598" s="247"/>
      <c r="H598" s="247" t="e">
        <f>#REF!</f>
        <v>#REF!</v>
      </c>
      <c r="I598" s="123"/>
      <c r="J598" s="592" t="e">
        <f t="shared" si="386"/>
        <v>#REF!</v>
      </c>
      <c r="K598" s="33"/>
      <c r="L598" s="33"/>
      <c r="M598" s="123"/>
      <c r="N598" s="33"/>
      <c r="O598" s="33"/>
      <c r="P598" s="33"/>
      <c r="Q598" s="33" t="e">
        <f>#REF!</f>
        <v>#REF!</v>
      </c>
      <c r="R598" s="806"/>
      <c r="S598" s="123" t="e">
        <f t="shared" si="374"/>
        <v>#REF!</v>
      </c>
      <c r="T598" s="575" t="e">
        <f t="shared" si="375"/>
        <v>#REF!</v>
      </c>
      <c r="U598" s="33"/>
      <c r="V598" s="33"/>
      <c r="W598" s="123"/>
      <c r="X598" s="33"/>
      <c r="Y598" s="33"/>
      <c r="Z598" s="33"/>
      <c r="AA598" s="33" t="e">
        <f>#REF!</f>
        <v>#REF!</v>
      </c>
      <c r="AB598" s="806"/>
      <c r="AC598" s="123"/>
      <c r="AD598" s="575" t="e">
        <f t="shared" si="350"/>
        <v>#REF!</v>
      </c>
      <c r="AE598" s="33"/>
      <c r="AF598" s="622"/>
      <c r="AG598" s="123"/>
      <c r="AH598" s="622"/>
      <c r="AI598" s="33"/>
      <c r="AJ598" s="33"/>
      <c r="AK598" s="123" t="e">
        <f>#REF!</f>
        <v>#REF!</v>
      </c>
      <c r="AL598" s="575" t="e">
        <f t="shared" si="376"/>
        <v>#REF!</v>
      </c>
      <c r="AM598" s="33"/>
      <c r="AN598" s="33"/>
      <c r="AO598" s="33"/>
      <c r="AP598" s="33"/>
      <c r="AQ598" s="33"/>
      <c r="AR598" s="33"/>
      <c r="AS598" s="33"/>
      <c r="AT598" s="33"/>
      <c r="AU598" s="120"/>
      <c r="AV598" s="120">
        <f>AW598+AZ598</f>
        <v>0</v>
      </c>
      <c r="AW598" s="33"/>
      <c r="AX598" s="33"/>
      <c r="AY598" s="33"/>
      <c r="AZ598" s="33">
        <f>E598</f>
        <v>0</v>
      </c>
      <c r="BA598" s="102">
        <f t="shared" si="328"/>
        <v>0</v>
      </c>
      <c r="BB598" s="33"/>
      <c r="BC598" s="33"/>
      <c r="BD598" s="33"/>
      <c r="BE598" s="33">
        <f t="shared" si="324"/>
        <v>0</v>
      </c>
      <c r="BF598" s="300"/>
      <c r="BG598" s="33"/>
      <c r="BH598" s="33"/>
      <c r="BI598" s="120">
        <f>BJ598+BM598</f>
        <v>0</v>
      </c>
      <c r="BJ598" s="33"/>
      <c r="BK598" s="33"/>
      <c r="BL598" s="33"/>
      <c r="BM598" s="33">
        <f>AY598</f>
        <v>0</v>
      </c>
      <c r="BN598" s="120" t="e">
        <f t="shared" si="346"/>
        <v>#REF!</v>
      </c>
      <c r="BO598" s="120" t="e">
        <f>BP598+BS598</f>
        <v>#REF!</v>
      </c>
      <c r="BP598" s="33"/>
      <c r="BQ598" s="33"/>
      <c r="BR598" s="33"/>
      <c r="BS598" s="33" t="e">
        <f>#REF!</f>
        <v>#REF!</v>
      </c>
      <c r="BT598" s="33"/>
      <c r="BU598" s="33">
        <f t="shared" si="372"/>
        <v>0</v>
      </c>
      <c r="BV598" s="120">
        <f>BW598+BZ598</f>
        <v>0</v>
      </c>
      <c r="BW598" s="33"/>
      <c r="BX598" s="33"/>
      <c r="BY598" s="33"/>
      <c r="BZ598" s="33">
        <f>BF598</f>
        <v>0</v>
      </c>
      <c r="CA598" s="120">
        <f t="shared" si="395"/>
        <v>0</v>
      </c>
      <c r="CB598" s="247"/>
      <c r="CC598" s="247"/>
      <c r="CD598" s="247"/>
      <c r="CE598" s="120">
        <f t="shared" si="396"/>
        <v>0</v>
      </c>
      <c r="CF598" s="247"/>
      <c r="CG598" s="247"/>
      <c r="CH598" s="247"/>
      <c r="CI598" s="247">
        <f t="shared" si="397"/>
        <v>0</v>
      </c>
      <c r="CJ598" s="120"/>
      <c r="CK598" s="120">
        <f>CL598+CO598</f>
        <v>0</v>
      </c>
      <c r="CL598" s="33"/>
      <c r="CM598" s="33"/>
      <c r="CN598" s="33"/>
      <c r="CO598" s="33">
        <f>CB598</f>
        <v>0</v>
      </c>
    </row>
    <row r="599" spans="2:93" s="56" customFormat="1" ht="76.5" hidden="1" customHeight="1" x14ac:dyDescent="0.2">
      <c r="B599" s="211" t="s">
        <v>7</v>
      </c>
      <c r="C599" s="142" t="s">
        <v>72</v>
      </c>
      <c r="D599" s="123"/>
      <c r="E599" s="247"/>
      <c r="F599" s="247"/>
      <c r="G599" s="247"/>
      <c r="H599" s="247"/>
      <c r="I599" s="123"/>
      <c r="J599" s="592" t="e">
        <f t="shared" si="386"/>
        <v>#DIV/0!</v>
      </c>
      <c r="K599" s="33"/>
      <c r="L599" s="33"/>
      <c r="M599" s="123"/>
      <c r="N599" s="33"/>
      <c r="O599" s="33"/>
      <c r="P599" s="33"/>
      <c r="Q599" s="33"/>
      <c r="R599" s="806"/>
      <c r="S599" s="123">
        <f t="shared" si="374"/>
        <v>0</v>
      </c>
      <c r="T599" s="575" t="e">
        <f t="shared" si="375"/>
        <v>#DIV/0!</v>
      </c>
      <c r="U599" s="33"/>
      <c r="V599" s="33"/>
      <c r="W599" s="123"/>
      <c r="X599" s="33"/>
      <c r="Y599" s="33"/>
      <c r="Z599" s="33"/>
      <c r="AA599" s="33"/>
      <c r="AB599" s="806"/>
      <c r="AC599" s="123"/>
      <c r="AD599" s="575" t="e">
        <f t="shared" si="350"/>
        <v>#DIV/0!</v>
      </c>
      <c r="AE599" s="33"/>
      <c r="AF599" s="622"/>
      <c r="AG599" s="123"/>
      <c r="AH599" s="622"/>
      <c r="AI599" s="33"/>
      <c r="AJ599" s="33"/>
      <c r="AK599" s="123"/>
      <c r="AL599" s="575" t="e">
        <f t="shared" si="376"/>
        <v>#DIV/0!</v>
      </c>
      <c r="AM599" s="33"/>
      <c r="AN599" s="33"/>
      <c r="AO599" s="33"/>
      <c r="AP599" s="33"/>
      <c r="AQ599" s="33"/>
      <c r="AR599" s="33"/>
      <c r="AS599" s="33"/>
      <c r="AT599" s="33"/>
      <c r="AU599" s="120"/>
      <c r="AV599" s="120"/>
      <c r="AW599" s="33"/>
      <c r="AX599" s="33"/>
      <c r="AY599" s="33"/>
      <c r="AZ599" s="33"/>
      <c r="BA599" s="102">
        <f t="shared" si="328"/>
        <v>0</v>
      </c>
      <c r="BB599" s="33"/>
      <c r="BC599" s="33"/>
      <c r="BD599" s="33"/>
      <c r="BE599" s="33">
        <f t="shared" si="324"/>
        <v>0</v>
      </c>
      <c r="BF599" s="300"/>
      <c r="BG599" s="33"/>
      <c r="BH599" s="33"/>
      <c r="BI599" s="120"/>
      <c r="BJ599" s="33"/>
      <c r="BK599" s="33"/>
      <c r="BL599" s="33"/>
      <c r="BM599" s="33"/>
      <c r="BN599" s="120">
        <f t="shared" si="346"/>
        <v>0</v>
      </c>
      <c r="BO599" s="120"/>
      <c r="BP599" s="33"/>
      <c r="BQ599" s="33"/>
      <c r="BR599" s="33"/>
      <c r="BS599" s="33"/>
      <c r="BT599" s="33"/>
      <c r="BU599" s="33">
        <f t="shared" si="372"/>
        <v>0</v>
      </c>
      <c r="BV599" s="120"/>
      <c r="BW599" s="33"/>
      <c r="BX599" s="33"/>
      <c r="BY599" s="33"/>
      <c r="BZ599" s="33"/>
      <c r="CA599" s="120">
        <f t="shared" si="395"/>
        <v>0</v>
      </c>
      <c r="CB599" s="247"/>
      <c r="CC599" s="247"/>
      <c r="CD599" s="247"/>
      <c r="CE599" s="120">
        <f t="shared" si="396"/>
        <v>0</v>
      </c>
      <c r="CF599" s="247"/>
      <c r="CG599" s="247"/>
      <c r="CH599" s="247"/>
      <c r="CI599" s="247">
        <f t="shared" si="397"/>
        <v>0</v>
      </c>
      <c r="CJ599" s="120"/>
      <c r="CK599" s="120"/>
      <c r="CL599" s="33"/>
      <c r="CM599" s="33"/>
      <c r="CN599" s="33"/>
      <c r="CO599" s="33"/>
    </row>
    <row r="600" spans="2:93" s="56" customFormat="1" ht="106.5" customHeight="1" x14ac:dyDescent="0.2">
      <c r="B600" s="211" t="s">
        <v>34</v>
      </c>
      <c r="C600" s="57" t="s">
        <v>368</v>
      </c>
      <c r="D600" s="123">
        <f>E600+H600</f>
        <v>30988</v>
      </c>
      <c r="E600" s="247"/>
      <c r="F600" s="247"/>
      <c r="G600" s="247"/>
      <c r="H600" s="123">
        <v>30988</v>
      </c>
      <c r="I600" s="123">
        <f>Q600</f>
        <v>7979.9469499999996</v>
      </c>
      <c r="J600" s="592">
        <f t="shared" si="386"/>
        <v>0.25751732767522911</v>
      </c>
      <c r="K600" s="120"/>
      <c r="L600" s="120"/>
      <c r="M600" s="123"/>
      <c r="N600" s="120"/>
      <c r="O600" s="120"/>
      <c r="P600" s="120"/>
      <c r="Q600" s="120">
        <v>7979.9469499999996</v>
      </c>
      <c r="R600" s="592">
        <f>Q600/H600</f>
        <v>0.25751732767522911</v>
      </c>
      <c r="S600" s="123">
        <f t="shared" si="374"/>
        <v>7979.9469499999996</v>
      </c>
      <c r="T600" s="592">
        <f t="shared" si="375"/>
        <v>0.25751732767522911</v>
      </c>
      <c r="U600" s="33"/>
      <c r="V600" s="120"/>
      <c r="W600" s="123"/>
      <c r="X600" s="120"/>
      <c r="Y600" s="120"/>
      <c r="Z600" s="120"/>
      <c r="AA600" s="120">
        <v>7979.9469499999996</v>
      </c>
      <c r="AB600" s="592">
        <f>AA600/H600</f>
        <v>0.25751732767522911</v>
      </c>
      <c r="AC600" s="123">
        <f>AK600</f>
        <v>30988</v>
      </c>
      <c r="AD600" s="575">
        <f t="shared" ref="AD600:AD608" si="398">AC600/D600</f>
        <v>1</v>
      </c>
      <c r="AE600" s="33"/>
      <c r="AF600" s="622"/>
      <c r="AG600" s="123"/>
      <c r="AH600" s="622"/>
      <c r="AI600" s="120"/>
      <c r="AJ600" s="120"/>
      <c r="AK600" s="123">
        <v>30988</v>
      </c>
      <c r="AL600" s="575">
        <f t="shared" si="376"/>
        <v>1</v>
      </c>
      <c r="AM600" s="120"/>
      <c r="AN600" s="120"/>
      <c r="AO600" s="120"/>
      <c r="AP600" s="120"/>
      <c r="AQ600" s="120"/>
      <c r="AR600" s="120"/>
      <c r="AS600" s="120"/>
      <c r="AT600" s="120"/>
      <c r="AU600" s="120"/>
      <c r="AV600" s="120">
        <f>AW600+AZ600</f>
        <v>30988</v>
      </c>
      <c r="AW600" s="33"/>
      <c r="AX600" s="33"/>
      <c r="AY600" s="33"/>
      <c r="AZ600" s="120">
        <v>30988</v>
      </c>
      <c r="BA600" s="102">
        <f t="shared" si="328"/>
        <v>0</v>
      </c>
      <c r="BB600" s="33"/>
      <c r="BC600" s="33"/>
      <c r="BD600" s="33"/>
      <c r="BE600" s="120">
        <f t="shared" ref="BE600:BE635" si="399">BF600+BG600+BH600</f>
        <v>30988</v>
      </c>
      <c r="BF600" s="300"/>
      <c r="BG600" s="33"/>
      <c r="BH600" s="120">
        <f>H600</f>
        <v>30988</v>
      </c>
      <c r="BI600" s="120">
        <f>BJ600+BM600</f>
        <v>0</v>
      </c>
      <c r="BJ600" s="33"/>
      <c r="BK600" s="33"/>
      <c r="BL600" s="33"/>
      <c r="BM600" s="33">
        <v>0</v>
      </c>
      <c r="BN600" s="120">
        <f t="shared" si="346"/>
        <v>0</v>
      </c>
      <c r="BO600" s="120">
        <f>BP600+BS600</f>
        <v>0</v>
      </c>
      <c r="BP600" s="33"/>
      <c r="BQ600" s="33"/>
      <c r="BR600" s="33"/>
      <c r="BS600" s="33">
        <v>0</v>
      </c>
      <c r="BT600" s="33"/>
      <c r="BU600" s="33">
        <f t="shared" si="372"/>
        <v>0</v>
      </c>
      <c r="BV600" s="120">
        <f>BW600+BZ600</f>
        <v>0</v>
      </c>
      <c r="BW600" s="33"/>
      <c r="BX600" s="33"/>
      <c r="BY600" s="33"/>
      <c r="BZ600" s="33">
        <v>0</v>
      </c>
      <c r="CA600" s="120">
        <f t="shared" si="395"/>
        <v>0</v>
      </c>
      <c r="CB600" s="247"/>
      <c r="CC600" s="247"/>
      <c r="CD600" s="247"/>
      <c r="CE600" s="120">
        <f t="shared" si="396"/>
        <v>0</v>
      </c>
      <c r="CF600" s="247"/>
      <c r="CG600" s="247"/>
      <c r="CH600" s="247"/>
      <c r="CI600" s="247">
        <f t="shared" si="397"/>
        <v>0</v>
      </c>
      <c r="CJ600" s="120"/>
      <c r="CK600" s="120">
        <f>CL600+CO600</f>
        <v>0</v>
      </c>
      <c r="CL600" s="33"/>
      <c r="CM600" s="33"/>
      <c r="CN600" s="33"/>
      <c r="CO600" s="33">
        <v>0</v>
      </c>
    </row>
    <row r="601" spans="2:93" s="56" customFormat="1" ht="144.75" hidden="1" customHeight="1" x14ac:dyDescent="0.2">
      <c r="B601" s="211" t="s">
        <v>62</v>
      </c>
      <c r="C601" s="57" t="s">
        <v>213</v>
      </c>
      <c r="D601" s="123">
        <f>E601+H601</f>
        <v>0</v>
      </c>
      <c r="E601" s="247"/>
      <c r="F601" s="247"/>
      <c r="G601" s="247"/>
      <c r="H601" s="247">
        <v>0</v>
      </c>
      <c r="I601" s="123"/>
      <c r="J601" s="33"/>
      <c r="K601" s="33"/>
      <c r="L601" s="33"/>
      <c r="M601" s="123"/>
      <c r="N601" s="33"/>
      <c r="O601" s="33"/>
      <c r="P601" s="33"/>
      <c r="Q601" s="33">
        <v>0</v>
      </c>
      <c r="R601" s="33"/>
      <c r="S601" s="123">
        <f t="shared" si="374"/>
        <v>0</v>
      </c>
      <c r="T601" s="592" t="e">
        <f t="shared" si="375"/>
        <v>#DIV/0!</v>
      </c>
      <c r="U601" s="33"/>
      <c r="V601" s="33"/>
      <c r="W601" s="123"/>
      <c r="X601" s="33"/>
      <c r="Y601" s="33"/>
      <c r="Z601" s="33"/>
      <c r="AA601" s="33"/>
      <c r="AB601" s="33"/>
      <c r="AC601" s="123"/>
      <c r="AD601" s="575" t="e">
        <f t="shared" si="398"/>
        <v>#DIV/0!</v>
      </c>
      <c r="AE601" s="33"/>
      <c r="AF601" s="622"/>
      <c r="AG601" s="123"/>
      <c r="AH601" s="622"/>
      <c r="AI601" s="33"/>
      <c r="AJ601" s="33"/>
      <c r="AK601" s="123">
        <v>0</v>
      </c>
      <c r="AL601" s="575" t="e">
        <f t="shared" si="376"/>
        <v>#DIV/0!</v>
      </c>
      <c r="AM601" s="33"/>
      <c r="AN601" s="33"/>
      <c r="AO601" s="33"/>
      <c r="AP601" s="33"/>
      <c r="AQ601" s="33"/>
      <c r="AR601" s="33"/>
      <c r="AS601" s="33"/>
      <c r="AT601" s="33"/>
      <c r="AU601" s="120"/>
      <c r="AV601" s="120">
        <f>AW601+AZ601</f>
        <v>0</v>
      </c>
      <c r="AW601" s="33"/>
      <c r="AX601" s="33"/>
      <c r="AY601" s="33"/>
      <c r="AZ601" s="33">
        <v>0</v>
      </c>
      <c r="BA601" s="102">
        <f t="shared" ref="BA601:BA635" si="400">BB601+BC601+BD601</f>
        <v>0</v>
      </c>
      <c r="BB601" s="33"/>
      <c r="BC601" s="33"/>
      <c r="BD601" s="33"/>
      <c r="BE601" s="120">
        <f t="shared" si="399"/>
        <v>0</v>
      </c>
      <c r="BF601" s="300"/>
      <c r="BG601" s="33"/>
      <c r="BH601" s="120">
        <f>H601</f>
        <v>0</v>
      </c>
      <c r="BI601" s="120">
        <f>BJ601+BM601</f>
        <v>0</v>
      </c>
      <c r="BJ601" s="33"/>
      <c r="BK601" s="33"/>
      <c r="BL601" s="33"/>
      <c r="BM601" s="33">
        <v>0</v>
      </c>
      <c r="BN601" s="120">
        <f t="shared" ref="BN601:BN615" si="401">BO601+BP601+BQ601</f>
        <v>0</v>
      </c>
      <c r="BO601" s="120">
        <f>BP601+BS601</f>
        <v>0</v>
      </c>
      <c r="BP601" s="33"/>
      <c r="BQ601" s="33"/>
      <c r="BR601" s="33"/>
      <c r="BS601" s="33">
        <v>0</v>
      </c>
      <c r="BT601" s="33"/>
      <c r="BU601" s="33">
        <f t="shared" si="372"/>
        <v>0</v>
      </c>
      <c r="BV601" s="120">
        <f>BW601+BZ601</f>
        <v>0</v>
      </c>
      <c r="BW601" s="33"/>
      <c r="BX601" s="33"/>
      <c r="BY601" s="33"/>
      <c r="BZ601" s="33">
        <v>0</v>
      </c>
      <c r="CA601" s="120">
        <f t="shared" si="395"/>
        <v>0</v>
      </c>
      <c r="CB601" s="247"/>
      <c r="CC601" s="247"/>
      <c r="CD601" s="247"/>
      <c r="CE601" s="120">
        <f t="shared" si="396"/>
        <v>0</v>
      </c>
      <c r="CF601" s="247"/>
      <c r="CG601" s="247"/>
      <c r="CH601" s="247"/>
      <c r="CI601" s="247">
        <f t="shared" si="397"/>
        <v>0</v>
      </c>
      <c r="CJ601" s="120"/>
      <c r="CK601" s="120">
        <f>CL601+CO601</f>
        <v>0</v>
      </c>
      <c r="CL601" s="33"/>
      <c r="CM601" s="33"/>
      <c r="CN601" s="33"/>
      <c r="CO601" s="33">
        <v>0</v>
      </c>
    </row>
    <row r="602" spans="2:93" s="56" customFormat="1" ht="186.75" hidden="1" customHeight="1" x14ac:dyDescent="0.2">
      <c r="B602" s="211" t="s">
        <v>7</v>
      </c>
      <c r="C602" s="57" t="s">
        <v>245</v>
      </c>
      <c r="D602" s="123" t="e">
        <f>E602+H602</f>
        <v>#REF!</v>
      </c>
      <c r="E602" s="247"/>
      <c r="F602" s="247"/>
      <c r="G602" s="247"/>
      <c r="H602" s="247" t="e">
        <f>#REF!</f>
        <v>#REF!</v>
      </c>
      <c r="I602" s="123"/>
      <c r="J602" s="33"/>
      <c r="K602" s="33"/>
      <c r="L602" s="33"/>
      <c r="M602" s="123"/>
      <c r="N602" s="33"/>
      <c r="O602" s="33"/>
      <c r="P602" s="33"/>
      <c r="Q602" s="33" t="e">
        <f>#REF!</f>
        <v>#REF!</v>
      </c>
      <c r="R602" s="33"/>
      <c r="S602" s="123">
        <f t="shared" si="374"/>
        <v>0</v>
      </c>
      <c r="T602" s="575" t="e">
        <f t="shared" si="375"/>
        <v>#REF!</v>
      </c>
      <c r="U602" s="33"/>
      <c r="V602" s="33"/>
      <c r="W602" s="123"/>
      <c r="X602" s="33"/>
      <c r="Y602" s="33"/>
      <c r="Z602" s="33"/>
      <c r="AA602" s="33"/>
      <c r="AB602" s="33"/>
      <c r="AC602" s="123"/>
      <c r="AD602" s="575" t="e">
        <f t="shared" si="398"/>
        <v>#REF!</v>
      </c>
      <c r="AE602" s="33"/>
      <c r="AF602" s="622"/>
      <c r="AG602" s="123"/>
      <c r="AH602" s="622"/>
      <c r="AI602" s="33"/>
      <c r="AJ602" s="33"/>
      <c r="AK602" s="123" t="e">
        <f>#REF!</f>
        <v>#REF!</v>
      </c>
      <c r="AL602" s="575" t="e">
        <f t="shared" si="376"/>
        <v>#REF!</v>
      </c>
      <c r="AM602" s="33"/>
      <c r="AN602" s="33"/>
      <c r="AO602" s="33"/>
      <c r="AP602" s="33"/>
      <c r="AQ602" s="33"/>
      <c r="AR602" s="33"/>
      <c r="AS602" s="33"/>
      <c r="AT602" s="33"/>
      <c r="AU602" s="120"/>
      <c r="AV602" s="120" t="e">
        <f>AW602+AZ602</f>
        <v>#REF!</v>
      </c>
      <c r="AW602" s="33"/>
      <c r="AX602" s="33"/>
      <c r="AY602" s="33"/>
      <c r="AZ602" s="33" t="e">
        <f>D602</f>
        <v>#REF!</v>
      </c>
      <c r="BA602" s="102">
        <f t="shared" si="400"/>
        <v>0</v>
      </c>
      <c r="BB602" s="33"/>
      <c r="BC602" s="33"/>
      <c r="BD602" s="33"/>
      <c r="BE602" s="120" t="e">
        <f t="shared" si="399"/>
        <v>#REF!</v>
      </c>
      <c r="BF602" s="300"/>
      <c r="BG602" s="33"/>
      <c r="BH602" s="120" t="e">
        <f>H602</f>
        <v>#REF!</v>
      </c>
      <c r="BI602" s="120">
        <f>BJ602+BM602</f>
        <v>0</v>
      </c>
      <c r="BJ602" s="33"/>
      <c r="BK602" s="33"/>
      <c r="BL602" s="33"/>
      <c r="BM602" s="33">
        <f>AX602</f>
        <v>0</v>
      </c>
      <c r="BN602" s="120" t="e">
        <f t="shared" si="401"/>
        <v>#REF!</v>
      </c>
      <c r="BO602" s="120" t="e">
        <f>BP602+BS602</f>
        <v>#REF!</v>
      </c>
      <c r="BP602" s="33"/>
      <c r="BQ602" s="33"/>
      <c r="BR602" s="33"/>
      <c r="BS602" s="33" t="e">
        <f>#REF!</f>
        <v>#REF!</v>
      </c>
      <c r="BT602" s="33"/>
      <c r="BU602" s="33">
        <f t="shared" si="372"/>
        <v>0</v>
      </c>
      <c r="BV602" s="120" t="e">
        <f>BW602+BZ602</f>
        <v>#REF!</v>
      </c>
      <c r="BW602" s="33"/>
      <c r="BX602" s="33"/>
      <c r="BY602" s="33"/>
      <c r="BZ602" s="33" t="e">
        <f>BE602</f>
        <v>#REF!</v>
      </c>
      <c r="CA602" s="120">
        <f t="shared" si="395"/>
        <v>0</v>
      </c>
      <c r="CB602" s="247"/>
      <c r="CC602" s="247"/>
      <c r="CD602" s="247"/>
      <c r="CE602" s="120" t="e">
        <f t="shared" si="396"/>
        <v>#REF!</v>
      </c>
      <c r="CF602" s="247"/>
      <c r="CG602" s="247"/>
      <c r="CH602" s="247"/>
      <c r="CI602" s="247" t="e">
        <f t="shared" si="397"/>
        <v>#REF!</v>
      </c>
      <c r="CJ602" s="120"/>
      <c r="CK602" s="120">
        <f>CL602+CO602</f>
        <v>0</v>
      </c>
      <c r="CL602" s="33"/>
      <c r="CM602" s="33"/>
      <c r="CN602" s="33"/>
      <c r="CO602" s="33">
        <f>CA602</f>
        <v>0</v>
      </c>
    </row>
    <row r="603" spans="2:93" s="54" customFormat="1" ht="63" hidden="1" customHeight="1" x14ac:dyDescent="0.25">
      <c r="B603" s="208" t="s">
        <v>234</v>
      </c>
      <c r="C603" s="143" t="s">
        <v>74</v>
      </c>
      <c r="D603" s="185">
        <f>E603+H603</f>
        <v>0</v>
      </c>
      <c r="E603" s="35"/>
      <c r="F603" s="35"/>
      <c r="G603" s="35"/>
      <c r="H603" s="35">
        <f>H604</f>
        <v>0</v>
      </c>
      <c r="I603" s="185"/>
      <c r="J603" s="102"/>
      <c r="K603" s="102"/>
      <c r="L603" s="102"/>
      <c r="M603" s="185"/>
      <c r="N603" s="102"/>
      <c r="O603" s="102"/>
      <c r="P603" s="102"/>
      <c r="Q603" s="102">
        <f>Q604</f>
        <v>0</v>
      </c>
      <c r="R603" s="102"/>
      <c r="S603" s="185">
        <f t="shared" si="374"/>
        <v>0</v>
      </c>
      <c r="T603" s="575" t="e">
        <f t="shared" si="375"/>
        <v>#DIV/0!</v>
      </c>
      <c r="U603" s="102"/>
      <c r="V603" s="102"/>
      <c r="W603" s="185"/>
      <c r="X603" s="102"/>
      <c r="Y603" s="102"/>
      <c r="Z603" s="102"/>
      <c r="AA603" s="102"/>
      <c r="AB603" s="102"/>
      <c r="AC603" s="185"/>
      <c r="AD603" s="575" t="e">
        <f t="shared" si="398"/>
        <v>#DIV/0!</v>
      </c>
      <c r="AE603" s="102"/>
      <c r="AF603" s="622"/>
      <c r="AG603" s="185"/>
      <c r="AH603" s="622"/>
      <c r="AI603" s="102"/>
      <c r="AJ603" s="102"/>
      <c r="AK603" s="185">
        <f>AK604</f>
        <v>0</v>
      </c>
      <c r="AL603" s="575" t="e">
        <f t="shared" si="376"/>
        <v>#DIV/0!</v>
      </c>
      <c r="AM603" s="102"/>
      <c r="AN603" s="102"/>
      <c r="AO603" s="102"/>
      <c r="AP603" s="102"/>
      <c r="AQ603" s="102"/>
      <c r="AR603" s="102"/>
      <c r="AS603" s="102"/>
      <c r="AT603" s="102"/>
      <c r="AU603" s="554"/>
      <c r="AV603" s="559">
        <f>AW603+AZ603</f>
        <v>0</v>
      </c>
      <c r="AW603" s="102"/>
      <c r="AX603" s="102"/>
      <c r="AY603" s="102"/>
      <c r="AZ603" s="102">
        <f>AZ604</f>
        <v>0</v>
      </c>
      <c r="BA603" s="102">
        <f t="shared" si="400"/>
        <v>0</v>
      </c>
      <c r="BB603" s="102"/>
      <c r="BC603" s="102"/>
      <c r="BD603" s="102"/>
      <c r="BE603" s="300">
        <f t="shared" si="399"/>
        <v>0</v>
      </c>
      <c r="BF603" s="300">
        <f t="shared" ref="BF603:BF635" si="402">E603</f>
        <v>0</v>
      </c>
      <c r="BG603" s="102"/>
      <c r="BH603" s="102"/>
      <c r="BI603" s="495">
        <f>BJ603+BM603</f>
        <v>0</v>
      </c>
      <c r="BJ603" s="102"/>
      <c r="BK603" s="102"/>
      <c r="BL603" s="102"/>
      <c r="BM603" s="102">
        <f>BM604</f>
        <v>0</v>
      </c>
      <c r="BN603" s="436">
        <f t="shared" si="401"/>
        <v>0</v>
      </c>
      <c r="BO603" s="495">
        <f>BP603+BS603</f>
        <v>0</v>
      </c>
      <c r="BP603" s="102"/>
      <c r="BQ603" s="102"/>
      <c r="BR603" s="102"/>
      <c r="BS603" s="102">
        <f>BS604</f>
        <v>0</v>
      </c>
      <c r="BT603" s="102"/>
      <c r="BU603" s="102">
        <f t="shared" si="372"/>
        <v>0</v>
      </c>
      <c r="BV603" s="495">
        <f>BW603+BZ603</f>
        <v>0</v>
      </c>
      <c r="BW603" s="102"/>
      <c r="BX603" s="102"/>
      <c r="BY603" s="102"/>
      <c r="BZ603" s="102">
        <f>BZ604</f>
        <v>0</v>
      </c>
      <c r="CA603" s="340">
        <f t="shared" si="395"/>
        <v>0</v>
      </c>
      <c r="CB603" s="35"/>
      <c r="CC603" s="35"/>
      <c r="CD603" s="35"/>
      <c r="CE603" s="340">
        <f t="shared" si="396"/>
        <v>0</v>
      </c>
      <c r="CF603" s="35"/>
      <c r="CG603" s="35"/>
      <c r="CH603" s="35"/>
      <c r="CI603" s="35">
        <f t="shared" si="397"/>
        <v>0</v>
      </c>
      <c r="CJ603" s="486"/>
      <c r="CK603" s="495">
        <f>CL603+CO603</f>
        <v>0</v>
      </c>
      <c r="CL603" s="102"/>
      <c r="CM603" s="102"/>
      <c r="CN603" s="102"/>
      <c r="CO603" s="102">
        <f>CO604</f>
        <v>0</v>
      </c>
    </row>
    <row r="604" spans="2:93" s="56" customFormat="1" ht="112.5" hidden="1" customHeight="1" x14ac:dyDescent="0.2">
      <c r="B604" s="211" t="s">
        <v>34</v>
      </c>
      <c r="C604" s="57" t="s">
        <v>212</v>
      </c>
      <c r="D604" s="182">
        <f>E604+H604</f>
        <v>0</v>
      </c>
      <c r="E604" s="247"/>
      <c r="F604" s="247"/>
      <c r="G604" s="247"/>
      <c r="H604" s="248">
        <v>0</v>
      </c>
      <c r="I604" s="182"/>
      <c r="J604" s="21"/>
      <c r="K604" s="21"/>
      <c r="L604" s="21"/>
      <c r="M604" s="182"/>
      <c r="N604" s="21"/>
      <c r="O604" s="21"/>
      <c r="P604" s="21"/>
      <c r="Q604" s="21">
        <v>0</v>
      </c>
      <c r="R604" s="21"/>
      <c r="S604" s="182">
        <f t="shared" si="374"/>
        <v>0</v>
      </c>
      <c r="T604" s="575" t="e">
        <f t="shared" si="375"/>
        <v>#DIV/0!</v>
      </c>
      <c r="U604" s="33"/>
      <c r="V604" s="21"/>
      <c r="W604" s="182"/>
      <c r="X604" s="21"/>
      <c r="Y604" s="21"/>
      <c r="Z604" s="21"/>
      <c r="AA604" s="21"/>
      <c r="AB604" s="21"/>
      <c r="AC604" s="182"/>
      <c r="AD604" s="575" t="e">
        <f t="shared" si="398"/>
        <v>#DIV/0!</v>
      </c>
      <c r="AE604" s="33"/>
      <c r="AF604" s="622"/>
      <c r="AG604" s="182"/>
      <c r="AH604" s="622"/>
      <c r="AI604" s="21"/>
      <c r="AJ604" s="21"/>
      <c r="AK604" s="182">
        <v>0</v>
      </c>
      <c r="AL604" s="575" t="e">
        <f t="shared" si="376"/>
        <v>#DIV/0!</v>
      </c>
      <c r="AM604" s="21"/>
      <c r="AN604" s="21"/>
      <c r="AO604" s="21"/>
      <c r="AP604" s="21"/>
      <c r="AQ604" s="21"/>
      <c r="AR604" s="21"/>
      <c r="AS604" s="21"/>
      <c r="AT604" s="21"/>
      <c r="AU604" s="559"/>
      <c r="AV604" s="559">
        <f>AW604+AZ604</f>
        <v>0</v>
      </c>
      <c r="AW604" s="33"/>
      <c r="AX604" s="33"/>
      <c r="AY604" s="33"/>
      <c r="AZ604" s="21">
        <v>0</v>
      </c>
      <c r="BA604" s="102">
        <f t="shared" si="400"/>
        <v>0</v>
      </c>
      <c r="BB604" s="33"/>
      <c r="BC604" s="33"/>
      <c r="BD604" s="33"/>
      <c r="BE604" s="300">
        <f t="shared" si="399"/>
        <v>0</v>
      </c>
      <c r="BF604" s="300">
        <f t="shared" si="402"/>
        <v>0</v>
      </c>
      <c r="BG604" s="33"/>
      <c r="BH604" s="33"/>
      <c r="BI604" s="491">
        <f>BJ604+BM604</f>
        <v>0</v>
      </c>
      <c r="BJ604" s="33"/>
      <c r="BK604" s="33"/>
      <c r="BL604" s="33"/>
      <c r="BM604" s="21">
        <v>0</v>
      </c>
      <c r="BN604" s="433">
        <f t="shared" si="401"/>
        <v>0</v>
      </c>
      <c r="BO604" s="491">
        <f>BP604+BS604</f>
        <v>0</v>
      </c>
      <c r="BP604" s="33"/>
      <c r="BQ604" s="33"/>
      <c r="BR604" s="33"/>
      <c r="BS604" s="21">
        <v>0</v>
      </c>
      <c r="BT604" s="33"/>
      <c r="BU604" s="21">
        <f t="shared" si="372"/>
        <v>0</v>
      </c>
      <c r="BV604" s="491">
        <f>BW604+BZ604</f>
        <v>0</v>
      </c>
      <c r="BW604" s="33"/>
      <c r="BX604" s="33"/>
      <c r="BY604" s="33"/>
      <c r="BZ604" s="21">
        <v>0</v>
      </c>
      <c r="CA604" s="338">
        <f t="shared" si="395"/>
        <v>0</v>
      </c>
      <c r="CB604" s="247"/>
      <c r="CC604" s="247"/>
      <c r="CD604" s="248"/>
      <c r="CE604" s="338">
        <f t="shared" si="396"/>
        <v>0</v>
      </c>
      <c r="CF604" s="247"/>
      <c r="CG604" s="247"/>
      <c r="CH604" s="247"/>
      <c r="CI604" s="248">
        <f t="shared" si="397"/>
        <v>0</v>
      </c>
      <c r="CJ604" s="482"/>
      <c r="CK604" s="491">
        <f>CL604+CO604</f>
        <v>0</v>
      </c>
      <c r="CL604" s="33"/>
      <c r="CM604" s="33"/>
      <c r="CN604" s="33"/>
      <c r="CO604" s="21">
        <v>0</v>
      </c>
    </row>
    <row r="605" spans="2:93" s="56" customFormat="1" ht="111.75" hidden="1" customHeight="1" x14ac:dyDescent="0.2">
      <c r="B605" s="211" t="s">
        <v>62</v>
      </c>
      <c r="C605" s="135" t="s">
        <v>75</v>
      </c>
      <c r="D605" s="182"/>
      <c r="E605" s="247"/>
      <c r="F605" s="247"/>
      <c r="G605" s="247"/>
      <c r="H605" s="248"/>
      <c r="I605" s="182"/>
      <c r="J605" s="21"/>
      <c r="K605" s="21"/>
      <c r="L605" s="21"/>
      <c r="M605" s="182"/>
      <c r="N605" s="21"/>
      <c r="O605" s="21"/>
      <c r="P605" s="21"/>
      <c r="Q605" s="21"/>
      <c r="R605" s="21"/>
      <c r="S605" s="182">
        <f t="shared" si="374"/>
        <v>0</v>
      </c>
      <c r="T605" s="575" t="e">
        <f t="shared" si="375"/>
        <v>#DIV/0!</v>
      </c>
      <c r="U605" s="33"/>
      <c r="V605" s="21"/>
      <c r="W605" s="182"/>
      <c r="X605" s="21"/>
      <c r="Y605" s="21"/>
      <c r="Z605" s="21"/>
      <c r="AA605" s="21"/>
      <c r="AB605" s="21"/>
      <c r="AC605" s="182"/>
      <c r="AD605" s="575" t="e">
        <f t="shared" si="398"/>
        <v>#DIV/0!</v>
      </c>
      <c r="AE605" s="33"/>
      <c r="AF605" s="622"/>
      <c r="AG605" s="182"/>
      <c r="AH605" s="622"/>
      <c r="AI605" s="21"/>
      <c r="AJ605" s="21"/>
      <c r="AK605" s="182"/>
      <c r="AL605" s="575" t="e">
        <f t="shared" si="376"/>
        <v>#DIV/0!</v>
      </c>
      <c r="AM605" s="21"/>
      <c r="AN605" s="21"/>
      <c r="AO605" s="21"/>
      <c r="AP605" s="21"/>
      <c r="AQ605" s="21"/>
      <c r="AR605" s="21"/>
      <c r="AS605" s="21"/>
      <c r="AT605" s="21"/>
      <c r="AU605" s="559"/>
      <c r="AV605" s="559"/>
      <c r="AW605" s="33"/>
      <c r="AX605" s="33"/>
      <c r="AY605" s="33"/>
      <c r="AZ605" s="21"/>
      <c r="BA605" s="102">
        <f t="shared" si="400"/>
        <v>0</v>
      </c>
      <c r="BB605" s="33"/>
      <c r="BC605" s="33"/>
      <c r="BD605" s="33"/>
      <c r="BE605" s="300">
        <f t="shared" si="399"/>
        <v>0</v>
      </c>
      <c r="BF605" s="300">
        <f t="shared" si="402"/>
        <v>0</v>
      </c>
      <c r="BG605" s="33"/>
      <c r="BH605" s="33"/>
      <c r="BI605" s="491"/>
      <c r="BJ605" s="33"/>
      <c r="BK605" s="33"/>
      <c r="BL605" s="33"/>
      <c r="BM605" s="21"/>
      <c r="BN605" s="433">
        <f t="shared" si="401"/>
        <v>0</v>
      </c>
      <c r="BO605" s="491"/>
      <c r="BP605" s="33"/>
      <c r="BQ605" s="33"/>
      <c r="BR605" s="33"/>
      <c r="BS605" s="21"/>
      <c r="BT605" s="33"/>
      <c r="BU605" s="21">
        <f t="shared" si="372"/>
        <v>0</v>
      </c>
      <c r="BV605" s="491"/>
      <c r="BW605" s="33"/>
      <c r="BX605" s="33"/>
      <c r="BY605" s="33"/>
      <c r="BZ605" s="21"/>
      <c r="CA605" s="338">
        <f t="shared" si="395"/>
        <v>0</v>
      </c>
      <c r="CB605" s="247"/>
      <c r="CC605" s="247"/>
      <c r="CD605" s="248"/>
      <c r="CE605" s="338">
        <f t="shared" si="396"/>
        <v>0</v>
      </c>
      <c r="CF605" s="247"/>
      <c r="CG605" s="247"/>
      <c r="CH605" s="247"/>
      <c r="CI605" s="248">
        <f t="shared" si="397"/>
        <v>0</v>
      </c>
      <c r="CJ605" s="482"/>
      <c r="CK605" s="491"/>
      <c r="CL605" s="33"/>
      <c r="CM605" s="33"/>
      <c r="CN605" s="33"/>
      <c r="CO605" s="21"/>
    </row>
    <row r="606" spans="2:93" s="56" customFormat="1" ht="111.75" hidden="1" customHeight="1" x14ac:dyDescent="0.2">
      <c r="B606" s="211" t="s">
        <v>7</v>
      </c>
      <c r="C606" s="135" t="s">
        <v>76</v>
      </c>
      <c r="D606" s="182"/>
      <c r="E606" s="247"/>
      <c r="F606" s="247"/>
      <c r="G606" s="247"/>
      <c r="H606" s="248"/>
      <c r="I606" s="182"/>
      <c r="J606" s="21"/>
      <c r="K606" s="21"/>
      <c r="L606" s="21"/>
      <c r="M606" s="182"/>
      <c r="N606" s="21"/>
      <c r="O606" s="21"/>
      <c r="P606" s="21"/>
      <c r="Q606" s="21"/>
      <c r="R606" s="21"/>
      <c r="S606" s="182">
        <f t="shared" si="374"/>
        <v>0</v>
      </c>
      <c r="T606" s="575" t="e">
        <f t="shared" si="375"/>
        <v>#DIV/0!</v>
      </c>
      <c r="U606" s="33"/>
      <c r="V606" s="21"/>
      <c r="W606" s="182"/>
      <c r="X606" s="21"/>
      <c r="Y606" s="21"/>
      <c r="Z606" s="21"/>
      <c r="AA606" s="21"/>
      <c r="AB606" s="21"/>
      <c r="AC606" s="182"/>
      <c r="AD606" s="575" t="e">
        <f t="shared" si="398"/>
        <v>#DIV/0!</v>
      </c>
      <c r="AE606" s="33"/>
      <c r="AF606" s="622"/>
      <c r="AG606" s="182"/>
      <c r="AH606" s="622"/>
      <c r="AI606" s="21"/>
      <c r="AJ606" s="21"/>
      <c r="AK606" s="182"/>
      <c r="AL606" s="575" t="e">
        <f t="shared" si="376"/>
        <v>#DIV/0!</v>
      </c>
      <c r="AM606" s="21"/>
      <c r="AN606" s="21"/>
      <c r="AO606" s="21"/>
      <c r="AP606" s="21"/>
      <c r="AQ606" s="21"/>
      <c r="AR606" s="21"/>
      <c r="AS606" s="21"/>
      <c r="AT606" s="21"/>
      <c r="AU606" s="559"/>
      <c r="AV606" s="559"/>
      <c r="AW606" s="33"/>
      <c r="AX606" s="33"/>
      <c r="AY606" s="33"/>
      <c r="AZ606" s="21"/>
      <c r="BA606" s="102">
        <f t="shared" si="400"/>
        <v>0</v>
      </c>
      <c r="BB606" s="33"/>
      <c r="BC606" s="33"/>
      <c r="BD606" s="33"/>
      <c r="BE606" s="300">
        <f t="shared" si="399"/>
        <v>0</v>
      </c>
      <c r="BF606" s="300">
        <f t="shared" si="402"/>
        <v>0</v>
      </c>
      <c r="BG606" s="33"/>
      <c r="BH606" s="33"/>
      <c r="BI606" s="491"/>
      <c r="BJ606" s="33"/>
      <c r="BK606" s="33"/>
      <c r="BL606" s="33"/>
      <c r="BM606" s="21"/>
      <c r="BN606" s="433">
        <f t="shared" si="401"/>
        <v>0</v>
      </c>
      <c r="BO606" s="491"/>
      <c r="BP606" s="33"/>
      <c r="BQ606" s="33"/>
      <c r="BR606" s="33"/>
      <c r="BS606" s="21"/>
      <c r="BT606" s="33"/>
      <c r="BU606" s="21">
        <f t="shared" si="372"/>
        <v>0</v>
      </c>
      <c r="BV606" s="491"/>
      <c r="BW606" s="33"/>
      <c r="BX606" s="33"/>
      <c r="BY606" s="33"/>
      <c r="BZ606" s="21"/>
      <c r="CA606" s="338">
        <f t="shared" si="395"/>
        <v>0</v>
      </c>
      <c r="CB606" s="247"/>
      <c r="CC606" s="247"/>
      <c r="CD606" s="248"/>
      <c r="CE606" s="338">
        <f t="shared" si="396"/>
        <v>0</v>
      </c>
      <c r="CF606" s="247"/>
      <c r="CG606" s="247"/>
      <c r="CH606" s="247"/>
      <c r="CI606" s="248">
        <f t="shared" si="397"/>
        <v>0</v>
      </c>
      <c r="CJ606" s="482"/>
      <c r="CK606" s="491"/>
      <c r="CL606" s="33"/>
      <c r="CM606" s="33"/>
      <c r="CN606" s="33"/>
      <c r="CO606" s="21"/>
    </row>
    <row r="607" spans="2:93" s="54" customFormat="1" ht="33" hidden="1" customHeight="1" x14ac:dyDescent="0.25">
      <c r="B607" s="208" t="s">
        <v>402</v>
      </c>
      <c r="C607" s="143" t="s">
        <v>77</v>
      </c>
      <c r="D607" s="185">
        <f t="shared" ref="D607:D618" si="403">E607+H607</f>
        <v>0</v>
      </c>
      <c r="E607" s="35"/>
      <c r="F607" s="35"/>
      <c r="G607" s="35"/>
      <c r="H607" s="185">
        <f>H608</f>
        <v>0</v>
      </c>
      <c r="I607" s="185">
        <f>Q607</f>
        <v>0</v>
      </c>
      <c r="J607" s="554"/>
      <c r="K607" s="554"/>
      <c r="L607" s="666"/>
      <c r="M607" s="185"/>
      <c r="N607" s="666"/>
      <c r="O607" s="554"/>
      <c r="P607" s="554"/>
      <c r="Q607" s="554">
        <f>Q608</f>
        <v>0</v>
      </c>
      <c r="R607" s="554"/>
      <c r="S607" s="185">
        <f t="shared" si="374"/>
        <v>0</v>
      </c>
      <c r="T607" s="575" t="e">
        <f t="shared" si="375"/>
        <v>#DIV/0!</v>
      </c>
      <c r="U607" s="102"/>
      <c r="V607" s="554"/>
      <c r="W607" s="185"/>
      <c r="X607" s="554"/>
      <c r="Y607" s="554"/>
      <c r="Z607" s="554"/>
      <c r="AA607" s="554"/>
      <c r="AB607" s="554"/>
      <c r="AC607" s="185">
        <f>AK607</f>
        <v>0</v>
      </c>
      <c r="AD607" s="575" t="e">
        <f t="shared" si="398"/>
        <v>#DIV/0!</v>
      </c>
      <c r="AE607" s="102"/>
      <c r="AF607" s="622"/>
      <c r="AG607" s="185"/>
      <c r="AH607" s="622"/>
      <c r="AI607" s="566"/>
      <c r="AJ607" s="566"/>
      <c r="AK607" s="185">
        <f>AK608</f>
        <v>0</v>
      </c>
      <c r="AL607" s="575" t="e">
        <f t="shared" si="376"/>
        <v>#DIV/0!</v>
      </c>
      <c r="AM607" s="554"/>
      <c r="AN607" s="554"/>
      <c r="AO607" s="554"/>
      <c r="AP607" s="554"/>
      <c r="AQ607" s="554"/>
      <c r="AR607" s="554"/>
      <c r="AS607" s="554"/>
      <c r="AT607" s="554"/>
      <c r="AU607" s="554"/>
      <c r="AV607" s="554">
        <f t="shared" ref="AV607:AV618" si="404">AW607+AZ607</f>
        <v>9300.2799099999993</v>
      </c>
      <c r="AW607" s="102"/>
      <c r="AX607" s="102"/>
      <c r="AY607" s="102"/>
      <c r="AZ607" s="486">
        <f>AZ608</f>
        <v>9300.2799099999993</v>
      </c>
      <c r="BA607" s="102">
        <f t="shared" si="400"/>
        <v>0</v>
      </c>
      <c r="BB607" s="102"/>
      <c r="BC607" s="102"/>
      <c r="BD607" s="102"/>
      <c r="BE607" s="300">
        <f t="shared" si="399"/>
        <v>0</v>
      </c>
      <c r="BF607" s="300">
        <f t="shared" si="402"/>
        <v>0</v>
      </c>
      <c r="BG607" s="102"/>
      <c r="BH607" s="102"/>
      <c r="BI607" s="495">
        <f t="shared" ref="BI607:BI618" si="405">BJ607+BM607</f>
        <v>0</v>
      </c>
      <c r="BJ607" s="102"/>
      <c r="BK607" s="102"/>
      <c r="BL607" s="102"/>
      <c r="BM607" s="102">
        <f>BM608</f>
        <v>0</v>
      </c>
      <c r="BN607" s="436">
        <f>BN608</f>
        <v>0</v>
      </c>
      <c r="BO607" s="495">
        <f t="shared" ref="BO607:BO618" si="406">BP607+BS607</f>
        <v>0</v>
      </c>
      <c r="BP607" s="102"/>
      <c r="BQ607" s="102"/>
      <c r="BR607" s="102"/>
      <c r="BS607" s="102">
        <f>BS608</f>
        <v>0</v>
      </c>
      <c r="BT607" s="102"/>
      <c r="BU607" s="102">
        <f t="shared" si="372"/>
        <v>0</v>
      </c>
      <c r="BV607" s="495">
        <f t="shared" ref="BV607:BV618" si="407">BW607+BZ607</f>
        <v>0</v>
      </c>
      <c r="BW607" s="102"/>
      <c r="BX607" s="102"/>
      <c r="BY607" s="102"/>
      <c r="BZ607" s="102">
        <f>BZ608</f>
        <v>0</v>
      </c>
      <c r="CA607" s="340">
        <f t="shared" si="395"/>
        <v>0</v>
      </c>
      <c r="CB607" s="35"/>
      <c r="CC607" s="35"/>
      <c r="CD607" s="35"/>
      <c r="CE607" s="340">
        <f t="shared" si="396"/>
        <v>0</v>
      </c>
      <c r="CF607" s="35"/>
      <c r="CG607" s="35"/>
      <c r="CH607" s="35"/>
      <c r="CI607" s="35">
        <f t="shared" si="397"/>
        <v>0</v>
      </c>
      <c r="CJ607" s="486"/>
      <c r="CK607" s="495">
        <f t="shared" ref="CK607:CK618" si="408">CL607+CO607</f>
        <v>0</v>
      </c>
      <c r="CL607" s="102"/>
      <c r="CM607" s="102"/>
      <c r="CN607" s="102"/>
      <c r="CO607" s="102">
        <f>CO608</f>
        <v>0</v>
      </c>
    </row>
    <row r="608" spans="2:93" s="56" customFormat="1" ht="90.75" hidden="1" customHeight="1" x14ac:dyDescent="0.2">
      <c r="B608" s="211" t="s">
        <v>34</v>
      </c>
      <c r="C608" s="57" t="s">
        <v>321</v>
      </c>
      <c r="D608" s="123">
        <v>0</v>
      </c>
      <c r="E608" s="247"/>
      <c r="F608" s="247"/>
      <c r="G608" s="247"/>
      <c r="H608" s="123">
        <v>0</v>
      </c>
      <c r="I608" s="123">
        <f>Q608</f>
        <v>0</v>
      </c>
      <c r="J608" s="120"/>
      <c r="K608" s="120"/>
      <c r="L608" s="120"/>
      <c r="M608" s="123"/>
      <c r="N608" s="120"/>
      <c r="O608" s="120"/>
      <c r="P608" s="120"/>
      <c r="Q608" s="120"/>
      <c r="R608" s="120"/>
      <c r="S608" s="123">
        <f t="shared" si="374"/>
        <v>0</v>
      </c>
      <c r="T608" s="575" t="e">
        <f t="shared" si="375"/>
        <v>#DIV/0!</v>
      </c>
      <c r="U608" s="33"/>
      <c r="V608" s="120"/>
      <c r="W608" s="123"/>
      <c r="X608" s="120"/>
      <c r="Y608" s="120"/>
      <c r="Z608" s="120"/>
      <c r="AA608" s="120"/>
      <c r="AB608" s="120"/>
      <c r="AC608" s="123">
        <f>AK608</f>
        <v>0</v>
      </c>
      <c r="AD608" s="575" t="e">
        <f t="shared" si="398"/>
        <v>#DIV/0!</v>
      </c>
      <c r="AE608" s="33"/>
      <c r="AF608" s="622"/>
      <c r="AG608" s="123"/>
      <c r="AH608" s="622"/>
      <c r="AI608" s="120"/>
      <c r="AJ608" s="120"/>
      <c r="AK608" s="123">
        <v>0</v>
      </c>
      <c r="AL608" s="575" t="e">
        <f t="shared" si="376"/>
        <v>#DIV/0!</v>
      </c>
      <c r="AM608" s="120"/>
      <c r="AN608" s="120"/>
      <c r="AO608" s="120"/>
      <c r="AP608" s="120"/>
      <c r="AQ608" s="120"/>
      <c r="AR608" s="120"/>
      <c r="AS608" s="120"/>
      <c r="AT608" s="120"/>
      <c r="AU608" s="120"/>
      <c r="AV608" s="120">
        <f t="shared" si="404"/>
        <v>9300.2799099999993</v>
      </c>
      <c r="AW608" s="33"/>
      <c r="AX608" s="33"/>
      <c r="AY608" s="33"/>
      <c r="AZ608" s="120">
        <v>9300.2799099999993</v>
      </c>
      <c r="BA608" s="102">
        <f t="shared" si="400"/>
        <v>0</v>
      </c>
      <c r="BB608" s="33"/>
      <c r="BC608" s="33"/>
      <c r="BD608" s="33"/>
      <c r="BE608" s="300">
        <f t="shared" si="399"/>
        <v>0</v>
      </c>
      <c r="BF608" s="300">
        <f t="shared" si="402"/>
        <v>0</v>
      </c>
      <c r="BG608" s="33"/>
      <c r="BH608" s="33"/>
      <c r="BI608" s="120">
        <f t="shared" si="405"/>
        <v>0</v>
      </c>
      <c r="BJ608" s="33"/>
      <c r="BK608" s="33"/>
      <c r="BL608" s="33"/>
      <c r="BM608" s="33">
        <f>AX608</f>
        <v>0</v>
      </c>
      <c r="BN608" s="120">
        <v>0</v>
      </c>
      <c r="BO608" s="120">
        <v>0</v>
      </c>
      <c r="BP608" s="33"/>
      <c r="BQ608" s="33"/>
      <c r="BR608" s="33"/>
      <c r="BS608" s="33">
        <v>0</v>
      </c>
      <c r="BT608" s="33"/>
      <c r="BU608" s="33">
        <f t="shared" si="372"/>
        <v>0</v>
      </c>
      <c r="BV608" s="120">
        <f t="shared" si="407"/>
        <v>0</v>
      </c>
      <c r="BW608" s="33"/>
      <c r="BX608" s="33"/>
      <c r="BY608" s="33"/>
      <c r="BZ608" s="33">
        <f>BE608</f>
        <v>0</v>
      </c>
      <c r="CA608" s="120">
        <f t="shared" si="395"/>
        <v>0</v>
      </c>
      <c r="CB608" s="247"/>
      <c r="CC608" s="247"/>
      <c r="CD608" s="247"/>
      <c r="CE608" s="120">
        <f t="shared" si="396"/>
        <v>0</v>
      </c>
      <c r="CF608" s="247"/>
      <c r="CG608" s="247"/>
      <c r="CH608" s="247"/>
      <c r="CI608" s="247">
        <f t="shared" si="397"/>
        <v>0</v>
      </c>
      <c r="CJ608" s="120"/>
      <c r="CK608" s="120">
        <f t="shared" si="408"/>
        <v>0</v>
      </c>
      <c r="CL608" s="33"/>
      <c r="CM608" s="33"/>
      <c r="CN608" s="33"/>
      <c r="CO608" s="33">
        <f>CA608</f>
        <v>0</v>
      </c>
    </row>
    <row r="609" spans="2:93" s="56" customFormat="1" ht="132" hidden="1" customHeight="1" x14ac:dyDescent="0.2">
      <c r="B609" s="211" t="s">
        <v>62</v>
      </c>
      <c r="C609" s="142" t="s">
        <v>78</v>
      </c>
      <c r="D609" s="120">
        <f t="shared" si="403"/>
        <v>0</v>
      </c>
      <c r="E609" s="33"/>
      <c r="F609" s="33"/>
      <c r="G609" s="33"/>
      <c r="H609" s="33">
        <v>0</v>
      </c>
      <c r="I609" s="33"/>
      <c r="J609" s="33"/>
      <c r="K609" s="33"/>
      <c r="L609" s="33"/>
      <c r="M609" s="33"/>
      <c r="N609" s="33"/>
      <c r="O609" s="33"/>
      <c r="P609" s="33"/>
      <c r="Q609" s="33">
        <v>0</v>
      </c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120">
        <f t="shared" ref="AU609:AU618" si="409">AV609+AX609</f>
        <v>0</v>
      </c>
      <c r="AV609" s="120">
        <f t="shared" si="404"/>
        <v>0</v>
      </c>
      <c r="AW609" s="33"/>
      <c r="AX609" s="33"/>
      <c r="AY609" s="33"/>
      <c r="AZ609" s="33">
        <v>0</v>
      </c>
      <c r="BA609" s="102">
        <f t="shared" si="400"/>
        <v>0</v>
      </c>
      <c r="BB609" s="33"/>
      <c r="BC609" s="33"/>
      <c r="BD609" s="33"/>
      <c r="BE609" s="300">
        <f t="shared" si="399"/>
        <v>0</v>
      </c>
      <c r="BF609" s="300">
        <f t="shared" si="402"/>
        <v>0</v>
      </c>
      <c r="BG609" s="33"/>
      <c r="BH609" s="33"/>
      <c r="BI609" s="120">
        <f t="shared" si="405"/>
        <v>0</v>
      </c>
      <c r="BJ609" s="33"/>
      <c r="BK609" s="33"/>
      <c r="BL609" s="33"/>
      <c r="BM609" s="33">
        <v>0</v>
      </c>
      <c r="BN609" s="120">
        <f t="shared" si="401"/>
        <v>0</v>
      </c>
      <c r="BO609" s="120">
        <f t="shared" si="406"/>
        <v>0</v>
      </c>
      <c r="BP609" s="33"/>
      <c r="BQ609" s="33"/>
      <c r="BR609" s="33"/>
      <c r="BS609" s="33">
        <v>0</v>
      </c>
      <c r="BT609" s="33"/>
      <c r="BU609" s="33">
        <f t="shared" si="372"/>
        <v>0</v>
      </c>
      <c r="BV609" s="120">
        <f t="shared" si="407"/>
        <v>0</v>
      </c>
      <c r="BW609" s="33"/>
      <c r="BX609" s="33"/>
      <c r="BY609" s="33"/>
      <c r="BZ609" s="33">
        <v>0</v>
      </c>
      <c r="CA609" s="120">
        <f t="shared" si="395"/>
        <v>0</v>
      </c>
      <c r="CB609" s="247"/>
      <c r="CC609" s="247"/>
      <c r="CD609" s="247"/>
      <c r="CE609" s="120">
        <f t="shared" si="396"/>
        <v>0</v>
      </c>
      <c r="CF609" s="247"/>
      <c r="CG609" s="247"/>
      <c r="CH609" s="247"/>
      <c r="CI609" s="247">
        <f t="shared" si="397"/>
        <v>0</v>
      </c>
      <c r="CJ609" s="120"/>
      <c r="CK609" s="120">
        <f t="shared" si="408"/>
        <v>0</v>
      </c>
      <c r="CL609" s="33"/>
      <c r="CM609" s="33"/>
      <c r="CN609" s="33"/>
      <c r="CO609" s="33">
        <v>0</v>
      </c>
    </row>
    <row r="610" spans="2:93" s="56" customFormat="1" ht="92.25" hidden="1" customHeight="1" x14ac:dyDescent="0.2">
      <c r="B610" s="211" t="s">
        <v>62</v>
      </c>
      <c r="C610" s="142" t="s">
        <v>79</v>
      </c>
      <c r="D610" s="120">
        <f t="shared" si="403"/>
        <v>0</v>
      </c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120">
        <f t="shared" si="409"/>
        <v>0</v>
      </c>
      <c r="AV610" s="120">
        <f t="shared" si="404"/>
        <v>0</v>
      </c>
      <c r="AW610" s="33"/>
      <c r="AX610" s="33"/>
      <c r="AY610" s="33"/>
      <c r="AZ610" s="33"/>
      <c r="BA610" s="102">
        <f t="shared" si="400"/>
        <v>0</v>
      </c>
      <c r="BB610" s="33"/>
      <c r="BC610" s="33"/>
      <c r="BD610" s="33"/>
      <c r="BE610" s="300">
        <f t="shared" si="399"/>
        <v>0</v>
      </c>
      <c r="BF610" s="300">
        <f t="shared" si="402"/>
        <v>0</v>
      </c>
      <c r="BG610" s="33"/>
      <c r="BH610" s="33"/>
      <c r="BI610" s="120">
        <f t="shared" si="405"/>
        <v>0</v>
      </c>
      <c r="BJ610" s="33"/>
      <c r="BK610" s="33"/>
      <c r="BL610" s="33"/>
      <c r="BM610" s="33"/>
      <c r="BN610" s="120">
        <f t="shared" si="401"/>
        <v>0</v>
      </c>
      <c r="BO610" s="120">
        <f t="shared" si="406"/>
        <v>0</v>
      </c>
      <c r="BP610" s="33"/>
      <c r="BQ610" s="33"/>
      <c r="BR610" s="33"/>
      <c r="BS610" s="33"/>
      <c r="BT610" s="33"/>
      <c r="BU610" s="33">
        <f t="shared" si="372"/>
        <v>0</v>
      </c>
      <c r="BV610" s="120">
        <f t="shared" si="407"/>
        <v>0</v>
      </c>
      <c r="BW610" s="33"/>
      <c r="BX610" s="33"/>
      <c r="BY610" s="33"/>
      <c r="BZ610" s="33"/>
      <c r="CA610" s="120">
        <f t="shared" si="395"/>
        <v>0</v>
      </c>
      <c r="CB610" s="247"/>
      <c r="CC610" s="247"/>
      <c r="CD610" s="247"/>
      <c r="CE610" s="120">
        <f t="shared" si="396"/>
        <v>0</v>
      </c>
      <c r="CF610" s="247"/>
      <c r="CG610" s="247"/>
      <c r="CH610" s="247"/>
      <c r="CI610" s="247">
        <f t="shared" si="397"/>
        <v>0</v>
      </c>
      <c r="CJ610" s="120"/>
      <c r="CK610" s="120">
        <f t="shared" si="408"/>
        <v>0</v>
      </c>
      <c r="CL610" s="33"/>
      <c r="CM610" s="33"/>
      <c r="CN610" s="33"/>
      <c r="CO610" s="33"/>
    </row>
    <row r="611" spans="2:93" s="47" customFormat="1" ht="59.25" hidden="1" customHeight="1" x14ac:dyDescent="0.25">
      <c r="B611" s="208" t="s">
        <v>236</v>
      </c>
      <c r="C611" s="143" t="s">
        <v>81</v>
      </c>
      <c r="D611" s="436" t="e">
        <f t="shared" si="403"/>
        <v>#REF!</v>
      </c>
      <c r="E611" s="21"/>
      <c r="F611" s="21"/>
      <c r="G611" s="21"/>
      <c r="H611" s="436" t="e">
        <f>H612+H613</f>
        <v>#REF!</v>
      </c>
      <c r="I611" s="554"/>
      <c r="J611" s="554"/>
      <c r="K611" s="554"/>
      <c r="L611" s="554"/>
      <c r="M611" s="554"/>
      <c r="N611" s="554"/>
      <c r="O611" s="554"/>
      <c r="P611" s="554"/>
      <c r="Q611" s="554" t="e">
        <f>Q612+Q613</f>
        <v>#REF!</v>
      </c>
      <c r="R611" s="554"/>
      <c r="S611" s="554"/>
      <c r="T611" s="554"/>
      <c r="U611" s="554"/>
      <c r="V611" s="554"/>
      <c r="W611" s="554"/>
      <c r="X611" s="554"/>
      <c r="Y611" s="554"/>
      <c r="Z611" s="554"/>
      <c r="AA611" s="554"/>
      <c r="AB611" s="554"/>
      <c r="AC611" s="120" t="e">
        <f>AK611</f>
        <v>#REF!</v>
      </c>
      <c r="AD611" s="120"/>
      <c r="AE611" s="120"/>
      <c r="AF611" s="120"/>
      <c r="AG611" s="120"/>
      <c r="AH611" s="120"/>
      <c r="AI611" s="120"/>
      <c r="AJ611" s="120"/>
      <c r="AK611" s="120" t="e">
        <f>D611</f>
        <v>#REF!</v>
      </c>
      <c r="AL611" s="577"/>
      <c r="AM611" s="554"/>
      <c r="AN611" s="554"/>
      <c r="AO611" s="554"/>
      <c r="AP611" s="554"/>
      <c r="AQ611" s="554"/>
      <c r="AR611" s="554"/>
      <c r="AS611" s="554"/>
      <c r="AT611" s="554"/>
      <c r="AU611" s="554" t="e">
        <f t="shared" si="409"/>
        <v>#REF!</v>
      </c>
      <c r="AV611" s="559" t="e">
        <f t="shared" si="404"/>
        <v>#REF!</v>
      </c>
      <c r="AW611" s="21"/>
      <c r="AX611" s="21"/>
      <c r="AY611" s="21"/>
      <c r="AZ611" s="486" t="e">
        <f>AZ612+AZ613</f>
        <v>#REF!</v>
      </c>
      <c r="BA611" s="102">
        <f t="shared" si="400"/>
        <v>0</v>
      </c>
      <c r="BB611" s="21"/>
      <c r="BC611" s="21"/>
      <c r="BD611" s="21"/>
      <c r="BE611" s="300">
        <f t="shared" si="399"/>
        <v>0</v>
      </c>
      <c r="BF611" s="300">
        <f t="shared" si="402"/>
        <v>0</v>
      </c>
      <c r="BG611" s="21"/>
      <c r="BH611" s="21"/>
      <c r="BI611" s="495">
        <f t="shared" si="405"/>
        <v>0</v>
      </c>
      <c r="BJ611" s="21"/>
      <c r="BK611" s="21"/>
      <c r="BL611" s="21"/>
      <c r="BM611" s="486">
        <f>BM612+BM613</f>
        <v>0</v>
      </c>
      <c r="BN611" s="436" t="e">
        <f t="shared" si="401"/>
        <v>#REF!</v>
      </c>
      <c r="BO611" s="495" t="e">
        <f t="shared" si="406"/>
        <v>#REF!</v>
      </c>
      <c r="BP611" s="21"/>
      <c r="BQ611" s="21"/>
      <c r="BR611" s="21"/>
      <c r="BS611" s="486" t="e">
        <f>BS612+BS613</f>
        <v>#REF!</v>
      </c>
      <c r="BT611" s="21"/>
      <c r="BU611" s="436">
        <f t="shared" si="372"/>
        <v>0</v>
      </c>
      <c r="BV611" s="495">
        <f t="shared" si="407"/>
        <v>0</v>
      </c>
      <c r="BW611" s="21"/>
      <c r="BX611" s="21"/>
      <c r="BY611" s="21"/>
      <c r="BZ611" s="436">
        <f>BZ612+BZ613</f>
        <v>0</v>
      </c>
      <c r="CA611" s="340">
        <f t="shared" si="395"/>
        <v>0</v>
      </c>
      <c r="CB611" s="248"/>
      <c r="CC611" s="248"/>
      <c r="CD611" s="185"/>
      <c r="CE611" s="340">
        <f t="shared" si="396"/>
        <v>0</v>
      </c>
      <c r="CF611" s="248"/>
      <c r="CG611" s="248"/>
      <c r="CH611" s="248"/>
      <c r="CI611" s="185">
        <f t="shared" si="397"/>
        <v>0</v>
      </c>
      <c r="CJ611" s="486"/>
      <c r="CK611" s="495">
        <f t="shared" si="408"/>
        <v>0</v>
      </c>
      <c r="CL611" s="21"/>
      <c r="CM611" s="21"/>
      <c r="CN611" s="21"/>
      <c r="CO611" s="486">
        <f>CO612+CO613</f>
        <v>0</v>
      </c>
    </row>
    <row r="612" spans="2:93" s="56" customFormat="1" ht="162.75" hidden="1" customHeight="1" x14ac:dyDescent="0.2">
      <c r="B612" s="211" t="s">
        <v>34</v>
      </c>
      <c r="C612" s="57" t="s">
        <v>214</v>
      </c>
      <c r="D612" s="120" t="e">
        <f t="shared" si="403"/>
        <v>#REF!</v>
      </c>
      <c r="E612" s="33"/>
      <c r="F612" s="33"/>
      <c r="G612" s="33"/>
      <c r="H612" s="120" t="e">
        <f>#REF!</f>
        <v>#REF!</v>
      </c>
      <c r="I612" s="120"/>
      <c r="J612" s="120"/>
      <c r="K612" s="120"/>
      <c r="L612" s="120"/>
      <c r="M612" s="120"/>
      <c r="N612" s="120"/>
      <c r="O612" s="120"/>
      <c r="P612" s="120"/>
      <c r="Q612" s="120" t="e">
        <f>#REF!</f>
        <v>#REF!</v>
      </c>
      <c r="R612" s="120"/>
      <c r="S612" s="120"/>
      <c r="T612" s="120"/>
      <c r="U612" s="120"/>
      <c r="V612" s="120"/>
      <c r="W612" s="120"/>
      <c r="X612" s="120"/>
      <c r="Y612" s="120"/>
      <c r="Z612" s="120"/>
      <c r="AA612" s="120"/>
      <c r="AB612" s="120"/>
      <c r="AC612" s="120"/>
      <c r="AD612" s="120"/>
      <c r="AE612" s="120"/>
      <c r="AF612" s="120"/>
      <c r="AG612" s="120"/>
      <c r="AH612" s="120"/>
      <c r="AI612" s="120"/>
      <c r="AJ612" s="120"/>
      <c r="AK612" s="120"/>
      <c r="AL612" s="120"/>
      <c r="AM612" s="120"/>
      <c r="AN612" s="120"/>
      <c r="AO612" s="120"/>
      <c r="AP612" s="120"/>
      <c r="AQ612" s="120"/>
      <c r="AR612" s="120"/>
      <c r="AS612" s="120"/>
      <c r="AT612" s="120"/>
      <c r="AU612" s="120">
        <f t="shared" si="409"/>
        <v>0</v>
      </c>
      <c r="AV612" s="120">
        <f t="shared" si="404"/>
        <v>0</v>
      </c>
      <c r="AW612" s="33"/>
      <c r="AX612" s="33"/>
      <c r="AY612" s="33"/>
      <c r="AZ612" s="120">
        <f>E612</f>
        <v>0</v>
      </c>
      <c r="BA612" s="102">
        <f t="shared" si="400"/>
        <v>0</v>
      </c>
      <c r="BB612" s="33"/>
      <c r="BC612" s="33"/>
      <c r="BD612" s="33"/>
      <c r="BE612" s="300">
        <f t="shared" si="399"/>
        <v>0</v>
      </c>
      <c r="BF612" s="300">
        <f t="shared" si="402"/>
        <v>0</v>
      </c>
      <c r="BG612" s="33"/>
      <c r="BH612" s="33"/>
      <c r="BI612" s="120">
        <f t="shared" si="405"/>
        <v>0</v>
      </c>
      <c r="BJ612" s="33"/>
      <c r="BK612" s="33"/>
      <c r="BL612" s="33"/>
      <c r="BM612" s="120">
        <f>AY612</f>
        <v>0</v>
      </c>
      <c r="BN612" s="120" t="e">
        <f t="shared" si="401"/>
        <v>#REF!</v>
      </c>
      <c r="BO612" s="120" t="e">
        <f t="shared" si="406"/>
        <v>#REF!</v>
      </c>
      <c r="BP612" s="33"/>
      <c r="BQ612" s="33"/>
      <c r="BR612" s="33"/>
      <c r="BS612" s="120" t="e">
        <f>#REF!</f>
        <v>#REF!</v>
      </c>
      <c r="BT612" s="33"/>
      <c r="BU612" s="120">
        <f t="shared" si="372"/>
        <v>0</v>
      </c>
      <c r="BV612" s="120">
        <f t="shared" si="407"/>
        <v>0</v>
      </c>
      <c r="BW612" s="33"/>
      <c r="BX612" s="33"/>
      <c r="BY612" s="33"/>
      <c r="BZ612" s="120">
        <f>BF612</f>
        <v>0</v>
      </c>
      <c r="CA612" s="120">
        <f t="shared" si="395"/>
        <v>0</v>
      </c>
      <c r="CB612" s="247"/>
      <c r="CC612" s="247"/>
      <c r="CD612" s="123"/>
      <c r="CE612" s="120">
        <f t="shared" si="396"/>
        <v>0</v>
      </c>
      <c r="CF612" s="247"/>
      <c r="CG612" s="247"/>
      <c r="CH612" s="247"/>
      <c r="CI612" s="123">
        <f t="shared" si="397"/>
        <v>0</v>
      </c>
      <c r="CJ612" s="120"/>
      <c r="CK612" s="120">
        <f t="shared" si="408"/>
        <v>0</v>
      </c>
      <c r="CL612" s="33"/>
      <c r="CM612" s="33"/>
      <c r="CN612" s="33"/>
      <c r="CO612" s="120">
        <f>CB612</f>
        <v>0</v>
      </c>
    </row>
    <row r="613" spans="2:93" s="56" customFormat="1" ht="148.5" hidden="1" customHeight="1" x14ac:dyDescent="0.2">
      <c r="B613" s="211" t="s">
        <v>62</v>
      </c>
      <c r="C613" s="57" t="s">
        <v>167</v>
      </c>
      <c r="D613" s="120" t="e">
        <f t="shared" si="403"/>
        <v>#REF!</v>
      </c>
      <c r="E613" s="33"/>
      <c r="F613" s="33"/>
      <c r="G613" s="33"/>
      <c r="H613" s="120" t="e">
        <f>#REF!</f>
        <v>#REF!</v>
      </c>
      <c r="I613" s="120"/>
      <c r="J613" s="120"/>
      <c r="K613" s="120"/>
      <c r="L613" s="120"/>
      <c r="M613" s="120"/>
      <c r="N613" s="120"/>
      <c r="O613" s="120"/>
      <c r="P613" s="120"/>
      <c r="Q613" s="120" t="e">
        <f>#REF!</f>
        <v>#REF!</v>
      </c>
      <c r="R613" s="120"/>
      <c r="S613" s="120"/>
      <c r="T613" s="120"/>
      <c r="U613" s="120"/>
      <c r="V613" s="120"/>
      <c r="W613" s="120"/>
      <c r="X613" s="120"/>
      <c r="Y613" s="120"/>
      <c r="Z613" s="120"/>
      <c r="AA613" s="120"/>
      <c r="AB613" s="120"/>
      <c r="AC613" s="120"/>
      <c r="AD613" s="120"/>
      <c r="AE613" s="120"/>
      <c r="AF613" s="120"/>
      <c r="AG613" s="120"/>
      <c r="AH613" s="120"/>
      <c r="AI613" s="120"/>
      <c r="AJ613" s="120"/>
      <c r="AK613" s="120"/>
      <c r="AL613" s="120"/>
      <c r="AM613" s="120"/>
      <c r="AN613" s="120"/>
      <c r="AO613" s="120"/>
      <c r="AP613" s="120"/>
      <c r="AQ613" s="120"/>
      <c r="AR613" s="120"/>
      <c r="AS613" s="120"/>
      <c r="AT613" s="120"/>
      <c r="AU613" s="120" t="e">
        <f t="shared" si="409"/>
        <v>#REF!</v>
      </c>
      <c r="AV613" s="120" t="e">
        <f t="shared" si="404"/>
        <v>#REF!</v>
      </c>
      <c r="AW613" s="33"/>
      <c r="AX613" s="33"/>
      <c r="AY613" s="33"/>
      <c r="AZ613" s="120" t="e">
        <f>D613</f>
        <v>#REF!</v>
      </c>
      <c r="BA613" s="102">
        <f t="shared" si="400"/>
        <v>0</v>
      </c>
      <c r="BB613" s="33"/>
      <c r="BC613" s="33"/>
      <c r="BD613" s="33"/>
      <c r="BE613" s="300">
        <f t="shared" si="399"/>
        <v>0</v>
      </c>
      <c r="BF613" s="300">
        <f t="shared" si="402"/>
        <v>0</v>
      </c>
      <c r="BG613" s="33"/>
      <c r="BH613" s="33"/>
      <c r="BI613" s="120">
        <f t="shared" si="405"/>
        <v>0</v>
      </c>
      <c r="BJ613" s="33"/>
      <c r="BK613" s="33"/>
      <c r="BL613" s="33"/>
      <c r="BM613" s="120">
        <f>AX613</f>
        <v>0</v>
      </c>
      <c r="BN613" s="120" t="e">
        <f t="shared" si="401"/>
        <v>#REF!</v>
      </c>
      <c r="BO613" s="120" t="e">
        <f t="shared" si="406"/>
        <v>#REF!</v>
      </c>
      <c r="BP613" s="33"/>
      <c r="BQ613" s="33"/>
      <c r="BR613" s="33"/>
      <c r="BS613" s="120" t="e">
        <f>#REF!</f>
        <v>#REF!</v>
      </c>
      <c r="BT613" s="33"/>
      <c r="BU613" s="120">
        <f t="shared" si="372"/>
        <v>0</v>
      </c>
      <c r="BV613" s="120">
        <f t="shared" si="407"/>
        <v>0</v>
      </c>
      <c r="BW613" s="33"/>
      <c r="BX613" s="33"/>
      <c r="BY613" s="33"/>
      <c r="BZ613" s="120">
        <f>BE613</f>
        <v>0</v>
      </c>
      <c r="CA613" s="120">
        <f t="shared" si="395"/>
        <v>0</v>
      </c>
      <c r="CB613" s="247"/>
      <c r="CC613" s="247"/>
      <c r="CD613" s="123"/>
      <c r="CE613" s="120">
        <f t="shared" si="396"/>
        <v>0</v>
      </c>
      <c r="CF613" s="247"/>
      <c r="CG613" s="247"/>
      <c r="CH613" s="247"/>
      <c r="CI613" s="123">
        <f t="shared" si="397"/>
        <v>0</v>
      </c>
      <c r="CJ613" s="120"/>
      <c r="CK613" s="120">
        <f t="shared" si="408"/>
        <v>0</v>
      </c>
      <c r="CL613" s="33"/>
      <c r="CM613" s="33"/>
      <c r="CN613" s="33"/>
      <c r="CO613" s="120">
        <f>CA613</f>
        <v>0</v>
      </c>
    </row>
    <row r="614" spans="2:93" s="54" customFormat="1" ht="33" hidden="1" customHeight="1" x14ac:dyDescent="0.25">
      <c r="B614" s="208" t="s">
        <v>413</v>
      </c>
      <c r="C614" s="143" t="s">
        <v>83</v>
      </c>
      <c r="D614" s="436">
        <f t="shared" si="403"/>
        <v>0</v>
      </c>
      <c r="E614" s="102"/>
      <c r="F614" s="102"/>
      <c r="G614" s="102"/>
      <c r="H614" s="436">
        <f>H615</f>
        <v>0</v>
      </c>
      <c r="I614" s="554">
        <f>Q614</f>
        <v>0</v>
      </c>
      <c r="J614" s="554"/>
      <c r="K614" s="554"/>
      <c r="L614" s="554"/>
      <c r="M614" s="554"/>
      <c r="N614" s="554"/>
      <c r="O614" s="554"/>
      <c r="P614" s="554"/>
      <c r="Q614" s="554">
        <f>Q615</f>
        <v>0</v>
      </c>
      <c r="R614" s="554"/>
      <c r="S614" s="554"/>
      <c r="T614" s="554"/>
      <c r="U614" s="554"/>
      <c r="V614" s="554"/>
      <c r="W614" s="554"/>
      <c r="X614" s="554"/>
      <c r="Y614" s="554"/>
      <c r="Z614" s="554"/>
      <c r="AA614" s="554"/>
      <c r="AB614" s="554"/>
      <c r="AC614" s="577"/>
      <c r="AD614" s="554"/>
      <c r="AE614" s="554"/>
      <c r="AF614" s="554"/>
      <c r="AG614" s="554"/>
      <c r="AH614" s="554"/>
      <c r="AI614" s="554"/>
      <c r="AJ614" s="554"/>
      <c r="AK614" s="554"/>
      <c r="AL614" s="577"/>
      <c r="AM614" s="554"/>
      <c r="AN614" s="554"/>
      <c r="AO614" s="554"/>
      <c r="AP614" s="554"/>
      <c r="AQ614" s="554"/>
      <c r="AR614" s="554"/>
      <c r="AS614" s="554"/>
      <c r="AT614" s="554"/>
      <c r="AU614" s="554">
        <f t="shared" si="409"/>
        <v>0</v>
      </c>
      <c r="AV614" s="559">
        <f t="shared" si="404"/>
        <v>0</v>
      </c>
      <c r="AW614" s="102"/>
      <c r="AX614" s="102"/>
      <c r="AY614" s="102"/>
      <c r="AZ614" s="486">
        <f>AZ615</f>
        <v>0</v>
      </c>
      <c r="BA614" s="102">
        <f t="shared" si="400"/>
        <v>0</v>
      </c>
      <c r="BB614" s="102"/>
      <c r="BC614" s="102"/>
      <c r="BD614" s="102"/>
      <c r="BE614" s="535">
        <f t="shared" si="399"/>
        <v>0</v>
      </c>
      <c r="BF614" s="436">
        <f t="shared" si="402"/>
        <v>0</v>
      </c>
      <c r="BG614" s="102"/>
      <c r="BH614" s="102"/>
      <c r="BI614" s="495">
        <f t="shared" si="405"/>
        <v>0</v>
      </c>
      <c r="BJ614" s="102"/>
      <c r="BK614" s="102"/>
      <c r="BL614" s="102"/>
      <c r="BM614" s="486">
        <f>BM615</f>
        <v>0</v>
      </c>
      <c r="BN614" s="436">
        <f t="shared" si="401"/>
        <v>0</v>
      </c>
      <c r="BO614" s="495">
        <f t="shared" si="406"/>
        <v>0</v>
      </c>
      <c r="BP614" s="102"/>
      <c r="BQ614" s="102"/>
      <c r="BR614" s="102"/>
      <c r="BS614" s="486">
        <f>BS615</f>
        <v>0</v>
      </c>
      <c r="BT614" s="102"/>
      <c r="BU614" s="436">
        <f t="shared" si="372"/>
        <v>0</v>
      </c>
      <c r="BV614" s="495">
        <f t="shared" si="407"/>
        <v>5000</v>
      </c>
      <c r="BW614" s="102"/>
      <c r="BX614" s="102"/>
      <c r="BY614" s="102"/>
      <c r="BZ614" s="436">
        <f>BZ615</f>
        <v>5000</v>
      </c>
      <c r="CA614" s="340">
        <f t="shared" si="395"/>
        <v>0</v>
      </c>
      <c r="CB614" s="35"/>
      <c r="CC614" s="35"/>
      <c r="CD614" s="185"/>
      <c r="CE614" s="340">
        <f t="shared" si="396"/>
        <v>5000</v>
      </c>
      <c r="CF614" s="35"/>
      <c r="CG614" s="35"/>
      <c r="CH614" s="35"/>
      <c r="CI614" s="185">
        <f t="shared" si="397"/>
        <v>5000</v>
      </c>
      <c r="CJ614" s="486"/>
      <c r="CK614" s="495">
        <f t="shared" si="408"/>
        <v>5000</v>
      </c>
      <c r="CL614" s="102"/>
      <c r="CM614" s="102"/>
      <c r="CN614" s="102"/>
      <c r="CO614" s="486">
        <f>CO615</f>
        <v>5000</v>
      </c>
    </row>
    <row r="615" spans="2:93" s="56" customFormat="1" ht="192" hidden="1" customHeight="1" x14ac:dyDescent="0.2">
      <c r="B615" s="211" t="s">
        <v>34</v>
      </c>
      <c r="C615" s="57" t="s">
        <v>369</v>
      </c>
      <c r="D615" s="120">
        <f t="shared" si="403"/>
        <v>0</v>
      </c>
      <c r="E615" s="33"/>
      <c r="F615" s="33"/>
      <c r="G615" s="33"/>
      <c r="H615" s="120">
        <v>0</v>
      </c>
      <c r="I615" s="120">
        <f>Q615</f>
        <v>0</v>
      </c>
      <c r="J615" s="120"/>
      <c r="K615" s="120"/>
      <c r="L615" s="120"/>
      <c r="M615" s="120"/>
      <c r="N615" s="120"/>
      <c r="O615" s="120"/>
      <c r="P615" s="120"/>
      <c r="Q615" s="120">
        <v>0</v>
      </c>
      <c r="R615" s="120"/>
      <c r="S615" s="120"/>
      <c r="T615" s="120"/>
      <c r="U615" s="120"/>
      <c r="V615" s="120"/>
      <c r="W615" s="120"/>
      <c r="X615" s="120"/>
      <c r="Y615" s="120"/>
      <c r="Z615" s="120"/>
      <c r="AA615" s="120"/>
      <c r="AB615" s="120"/>
      <c r="AC615" s="120"/>
      <c r="AD615" s="120"/>
      <c r="AE615" s="120"/>
      <c r="AF615" s="120"/>
      <c r="AG615" s="120"/>
      <c r="AH615" s="120"/>
      <c r="AI615" s="120"/>
      <c r="AJ615" s="120"/>
      <c r="AK615" s="120"/>
      <c r="AL615" s="120"/>
      <c r="AM615" s="120"/>
      <c r="AN615" s="120"/>
      <c r="AO615" s="120"/>
      <c r="AP615" s="120"/>
      <c r="AQ615" s="120"/>
      <c r="AR615" s="120"/>
      <c r="AS615" s="120"/>
      <c r="AT615" s="120"/>
      <c r="AU615" s="120">
        <f t="shared" si="409"/>
        <v>0</v>
      </c>
      <c r="AV615" s="120">
        <f t="shared" si="404"/>
        <v>0</v>
      </c>
      <c r="AW615" s="33"/>
      <c r="AX615" s="33"/>
      <c r="AY615" s="33"/>
      <c r="AZ615" s="120">
        <v>0</v>
      </c>
      <c r="BA615" s="102">
        <f t="shared" si="400"/>
        <v>0</v>
      </c>
      <c r="BB615" s="33"/>
      <c r="BC615" s="33"/>
      <c r="BD615" s="33"/>
      <c r="BE615" s="120">
        <f t="shared" si="399"/>
        <v>0</v>
      </c>
      <c r="BF615" s="120">
        <f t="shared" si="402"/>
        <v>0</v>
      </c>
      <c r="BG615" s="33"/>
      <c r="BH615" s="33"/>
      <c r="BI615" s="120">
        <f t="shared" si="405"/>
        <v>0</v>
      </c>
      <c r="BJ615" s="33"/>
      <c r="BK615" s="33"/>
      <c r="BL615" s="33"/>
      <c r="BM615" s="120">
        <v>0</v>
      </c>
      <c r="BN615" s="120">
        <f t="shared" si="401"/>
        <v>0</v>
      </c>
      <c r="BO615" s="120">
        <f t="shared" si="406"/>
        <v>0</v>
      </c>
      <c r="BP615" s="33"/>
      <c r="BQ615" s="33"/>
      <c r="BR615" s="33"/>
      <c r="BS615" s="120">
        <v>0</v>
      </c>
      <c r="BT615" s="33"/>
      <c r="BU615" s="120">
        <f t="shared" si="372"/>
        <v>0</v>
      </c>
      <c r="BV615" s="120">
        <f t="shared" si="407"/>
        <v>5000</v>
      </c>
      <c r="BW615" s="33"/>
      <c r="BX615" s="33"/>
      <c r="BY615" s="33"/>
      <c r="BZ615" s="120">
        <v>5000</v>
      </c>
      <c r="CA615" s="120">
        <f t="shared" si="395"/>
        <v>0</v>
      </c>
      <c r="CB615" s="247"/>
      <c r="CC615" s="247"/>
      <c r="CD615" s="123"/>
      <c r="CE615" s="120">
        <f t="shared" si="396"/>
        <v>5000</v>
      </c>
      <c r="CF615" s="247"/>
      <c r="CG615" s="247"/>
      <c r="CH615" s="247"/>
      <c r="CI615" s="123">
        <f t="shared" si="397"/>
        <v>5000</v>
      </c>
      <c r="CJ615" s="120"/>
      <c r="CK615" s="120">
        <f t="shared" si="408"/>
        <v>5000</v>
      </c>
      <c r="CL615" s="33"/>
      <c r="CM615" s="33"/>
      <c r="CN615" s="33"/>
      <c r="CO615" s="120">
        <v>5000</v>
      </c>
    </row>
    <row r="616" spans="2:93" s="47" customFormat="1" ht="33" hidden="1" customHeight="1" x14ac:dyDescent="0.25">
      <c r="B616" s="208" t="s">
        <v>82</v>
      </c>
      <c r="C616" s="58" t="s">
        <v>81</v>
      </c>
      <c r="D616" s="120" t="e">
        <f t="shared" si="403"/>
        <v>#REF!</v>
      </c>
      <c r="E616" s="21"/>
      <c r="F616" s="21"/>
      <c r="G616" s="21"/>
      <c r="H616" s="21" t="e">
        <f>#REF!</f>
        <v>#REF!</v>
      </c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120">
        <f t="shared" si="409"/>
        <v>0</v>
      </c>
      <c r="AV616" s="120">
        <f t="shared" si="404"/>
        <v>0</v>
      </c>
      <c r="AW616" s="21"/>
      <c r="AX616" s="21"/>
      <c r="AY616" s="21"/>
      <c r="AZ616" s="21">
        <f>E616</f>
        <v>0</v>
      </c>
      <c r="BA616" s="102">
        <f t="shared" si="400"/>
        <v>0</v>
      </c>
      <c r="BB616" s="21"/>
      <c r="BC616" s="21"/>
      <c r="BD616" s="21"/>
      <c r="BE616" s="300">
        <f t="shared" si="399"/>
        <v>0</v>
      </c>
      <c r="BF616" s="300">
        <f t="shared" si="402"/>
        <v>0</v>
      </c>
      <c r="BG616" s="21"/>
      <c r="BH616" s="21"/>
      <c r="BI616" s="120">
        <f t="shared" si="405"/>
        <v>0</v>
      </c>
      <c r="BJ616" s="248"/>
      <c r="BK616" s="248"/>
      <c r="BL616" s="248"/>
      <c r="BM616" s="248">
        <f>AY616</f>
        <v>0</v>
      </c>
      <c r="BN616" s="120"/>
      <c r="BO616" s="120" t="e">
        <f t="shared" si="406"/>
        <v>#REF!</v>
      </c>
      <c r="BP616" s="248"/>
      <c r="BQ616" s="248"/>
      <c r="BR616" s="248"/>
      <c r="BS616" s="248" t="e">
        <f>#REF!</f>
        <v>#REF!</v>
      </c>
      <c r="BT616" s="248"/>
      <c r="BU616" s="35">
        <f t="shared" si="372"/>
        <v>0</v>
      </c>
      <c r="BV616" s="120">
        <f t="shared" si="407"/>
        <v>0</v>
      </c>
      <c r="BW616" s="248"/>
      <c r="BX616" s="248"/>
      <c r="BY616" s="248"/>
      <c r="BZ616" s="248">
        <f>BF616</f>
        <v>0</v>
      </c>
      <c r="CA616" s="120"/>
      <c r="CB616" s="248"/>
      <c r="CC616" s="248"/>
      <c r="CD616" s="248"/>
      <c r="CE616" s="120"/>
      <c r="CF616" s="248"/>
      <c r="CG616" s="248"/>
      <c r="CH616" s="248"/>
      <c r="CI616" s="35">
        <f t="shared" si="397"/>
        <v>0</v>
      </c>
      <c r="CJ616" s="120"/>
      <c r="CK616" s="120">
        <f t="shared" si="408"/>
        <v>0</v>
      </c>
      <c r="CL616" s="248"/>
      <c r="CM616" s="248"/>
      <c r="CN616" s="248"/>
      <c r="CO616" s="248">
        <f>CB616</f>
        <v>0</v>
      </c>
    </row>
    <row r="617" spans="2:93" s="56" customFormat="1" ht="119.25" hidden="1" customHeight="1" x14ac:dyDescent="0.2">
      <c r="B617" s="211" t="s">
        <v>34</v>
      </c>
      <c r="C617" s="57" t="s">
        <v>166</v>
      </c>
      <c r="D617" s="120">
        <f t="shared" si="403"/>
        <v>0</v>
      </c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120">
        <f t="shared" si="409"/>
        <v>0</v>
      </c>
      <c r="AV617" s="120">
        <f t="shared" si="404"/>
        <v>0</v>
      </c>
      <c r="AW617" s="33"/>
      <c r="AX617" s="33"/>
      <c r="AY617" s="33"/>
      <c r="AZ617" s="33"/>
      <c r="BA617" s="102">
        <f t="shared" si="400"/>
        <v>0</v>
      </c>
      <c r="BB617" s="33"/>
      <c r="BC617" s="33"/>
      <c r="BD617" s="33"/>
      <c r="BE617" s="300">
        <f t="shared" si="399"/>
        <v>0</v>
      </c>
      <c r="BF617" s="300">
        <f t="shared" si="402"/>
        <v>0</v>
      </c>
      <c r="BG617" s="33"/>
      <c r="BH617" s="33"/>
      <c r="BI617" s="120">
        <f t="shared" si="405"/>
        <v>0</v>
      </c>
      <c r="BJ617" s="247"/>
      <c r="BK617" s="247"/>
      <c r="BL617" s="247"/>
      <c r="BM617" s="247"/>
      <c r="BN617" s="120"/>
      <c r="BO617" s="120">
        <f t="shared" si="406"/>
        <v>0</v>
      </c>
      <c r="BP617" s="247"/>
      <c r="BQ617" s="247"/>
      <c r="BR617" s="247"/>
      <c r="BS617" s="247"/>
      <c r="BT617" s="247"/>
      <c r="BU617" s="35">
        <f t="shared" si="372"/>
        <v>0</v>
      </c>
      <c r="BV617" s="120">
        <f t="shared" si="407"/>
        <v>0</v>
      </c>
      <c r="BW617" s="247"/>
      <c r="BX617" s="247"/>
      <c r="BY617" s="247"/>
      <c r="BZ617" s="247"/>
      <c r="CA617" s="120"/>
      <c r="CB617" s="247"/>
      <c r="CC617" s="247"/>
      <c r="CD617" s="247"/>
      <c r="CE617" s="120"/>
      <c r="CF617" s="247"/>
      <c r="CG617" s="247"/>
      <c r="CH617" s="247"/>
      <c r="CI617" s="35">
        <f t="shared" si="397"/>
        <v>0</v>
      </c>
      <c r="CJ617" s="120"/>
      <c r="CK617" s="120">
        <f t="shared" si="408"/>
        <v>0</v>
      </c>
      <c r="CL617" s="247"/>
      <c r="CM617" s="247"/>
      <c r="CN617" s="247"/>
      <c r="CO617" s="247"/>
    </row>
    <row r="618" spans="2:93" s="56" customFormat="1" ht="174.75" hidden="1" customHeight="1" x14ac:dyDescent="0.2">
      <c r="B618" s="211" t="s">
        <v>62</v>
      </c>
      <c r="C618" s="57" t="s">
        <v>169</v>
      </c>
      <c r="D618" s="120" t="e">
        <f t="shared" si="403"/>
        <v>#REF!</v>
      </c>
      <c r="E618" s="33"/>
      <c r="F618" s="33"/>
      <c r="G618" s="33"/>
      <c r="H618" s="33" t="e">
        <f>#REF!</f>
        <v>#REF!</v>
      </c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120" t="e">
        <f t="shared" si="409"/>
        <v>#REF!</v>
      </c>
      <c r="AV618" s="120" t="e">
        <f t="shared" si="404"/>
        <v>#REF!</v>
      </c>
      <c r="AW618" s="33"/>
      <c r="AX618" s="33"/>
      <c r="AY618" s="33"/>
      <c r="AZ618" s="33" t="e">
        <f>D618</f>
        <v>#REF!</v>
      </c>
      <c r="BA618" s="102">
        <f t="shared" si="400"/>
        <v>0</v>
      </c>
      <c r="BB618" s="33"/>
      <c r="BC618" s="33"/>
      <c r="BD618" s="33"/>
      <c r="BE618" s="300">
        <f t="shared" si="399"/>
        <v>0</v>
      </c>
      <c r="BF618" s="300">
        <f t="shared" si="402"/>
        <v>0</v>
      </c>
      <c r="BG618" s="33"/>
      <c r="BH618" s="33"/>
      <c r="BI618" s="120">
        <f t="shared" si="405"/>
        <v>0</v>
      </c>
      <c r="BJ618" s="247"/>
      <c r="BK618" s="247"/>
      <c r="BL618" s="247"/>
      <c r="BM618" s="247">
        <f>AX618</f>
        <v>0</v>
      </c>
      <c r="BN618" s="120"/>
      <c r="BO618" s="120" t="e">
        <f t="shared" si="406"/>
        <v>#REF!</v>
      </c>
      <c r="BP618" s="247"/>
      <c r="BQ618" s="247"/>
      <c r="BR618" s="247"/>
      <c r="BS618" s="247" t="e">
        <f>#REF!</f>
        <v>#REF!</v>
      </c>
      <c r="BT618" s="247"/>
      <c r="BU618" s="35">
        <f t="shared" si="372"/>
        <v>0</v>
      </c>
      <c r="BV618" s="120">
        <f t="shared" si="407"/>
        <v>0</v>
      </c>
      <c r="BW618" s="247"/>
      <c r="BX618" s="247"/>
      <c r="BY618" s="247"/>
      <c r="BZ618" s="247">
        <f>BE618</f>
        <v>0</v>
      </c>
      <c r="CA618" s="120"/>
      <c r="CB618" s="247"/>
      <c r="CC618" s="247"/>
      <c r="CD618" s="247"/>
      <c r="CE618" s="120"/>
      <c r="CF618" s="247"/>
      <c r="CG618" s="247"/>
      <c r="CH618" s="247"/>
      <c r="CI618" s="35">
        <f t="shared" si="397"/>
        <v>0</v>
      </c>
      <c r="CJ618" s="120"/>
      <c r="CK618" s="120">
        <f t="shared" si="408"/>
        <v>0</v>
      </c>
      <c r="CL618" s="247"/>
      <c r="CM618" s="247"/>
      <c r="CN618" s="247"/>
      <c r="CO618" s="247">
        <f>CA618</f>
        <v>0</v>
      </c>
    </row>
    <row r="619" spans="2:93" s="54" customFormat="1" ht="33" hidden="1" customHeight="1" x14ac:dyDescent="0.25">
      <c r="B619" s="208" t="s">
        <v>235</v>
      </c>
      <c r="C619" s="143" t="s">
        <v>85</v>
      </c>
      <c r="D619" s="298">
        <f>D635</f>
        <v>0</v>
      </c>
      <c r="E619" s="102"/>
      <c r="F619" s="102"/>
      <c r="G619" s="102"/>
      <c r="H619" s="102">
        <f>H635</f>
        <v>0</v>
      </c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554">
        <f>AV619+AX619</f>
        <v>0</v>
      </c>
      <c r="AV619" s="559">
        <f>AV635</f>
        <v>0</v>
      </c>
      <c r="AW619" s="102"/>
      <c r="AX619" s="102"/>
      <c r="AY619" s="102"/>
      <c r="AZ619" s="102">
        <f>AZ635</f>
        <v>0</v>
      </c>
      <c r="BA619" s="102">
        <f t="shared" si="400"/>
        <v>0</v>
      </c>
      <c r="BB619" s="102"/>
      <c r="BC619" s="102"/>
      <c r="BD619" s="102"/>
      <c r="BE619" s="535">
        <f t="shared" si="399"/>
        <v>0</v>
      </c>
      <c r="BF619" s="324">
        <f t="shared" si="402"/>
        <v>0</v>
      </c>
      <c r="BG619" s="102"/>
      <c r="BH619" s="102"/>
      <c r="BI619" s="495">
        <f>BI635</f>
        <v>0</v>
      </c>
      <c r="BJ619" s="35"/>
      <c r="BK619" s="35"/>
      <c r="BL619" s="35"/>
      <c r="BM619" s="35">
        <f>BM635</f>
        <v>0</v>
      </c>
      <c r="BN619" s="323">
        <f>BO619+BP619+BQ619</f>
        <v>0</v>
      </c>
      <c r="BO619" s="495">
        <f>BO635</f>
        <v>0</v>
      </c>
      <c r="BP619" s="35"/>
      <c r="BQ619" s="35"/>
      <c r="BR619" s="35"/>
      <c r="BS619" s="35">
        <f>BS635</f>
        <v>0</v>
      </c>
      <c r="BT619" s="35"/>
      <c r="BU619" s="35">
        <f t="shared" si="372"/>
        <v>0</v>
      </c>
      <c r="BV619" s="495">
        <f>BV635</f>
        <v>0</v>
      </c>
      <c r="BW619" s="35"/>
      <c r="BX619" s="35"/>
      <c r="BY619" s="35"/>
      <c r="BZ619" s="35">
        <f>BZ635</f>
        <v>0</v>
      </c>
      <c r="CA619" s="340">
        <f>CB619+CC619+CD619</f>
        <v>0</v>
      </c>
      <c r="CB619" s="35"/>
      <c r="CC619" s="35"/>
      <c r="CD619" s="35"/>
      <c r="CE619" s="340">
        <f>CF619+CH619+CI619</f>
        <v>0</v>
      </c>
      <c r="CF619" s="35"/>
      <c r="CG619" s="35"/>
      <c r="CH619" s="35"/>
      <c r="CI619" s="35">
        <f t="shared" si="397"/>
        <v>0</v>
      </c>
      <c r="CJ619" s="486"/>
      <c r="CK619" s="495">
        <f>CK635</f>
        <v>0</v>
      </c>
      <c r="CL619" s="35"/>
      <c r="CM619" s="35"/>
      <c r="CN619" s="35"/>
      <c r="CO619" s="35">
        <f>CO635</f>
        <v>0</v>
      </c>
    </row>
    <row r="620" spans="2:93" s="56" customFormat="1" ht="106.5" hidden="1" customHeight="1" x14ac:dyDescent="0.2">
      <c r="B620" s="211" t="s">
        <v>34</v>
      </c>
      <c r="C620" s="57" t="s">
        <v>86</v>
      </c>
      <c r="D620" s="120">
        <f>E620+H620</f>
        <v>0</v>
      </c>
      <c r="E620" s="33"/>
      <c r="F620" s="33"/>
      <c r="G620" s="33"/>
      <c r="H620" s="33">
        <v>0</v>
      </c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120">
        <f>AX620</f>
        <v>0</v>
      </c>
      <c r="AV620" s="120">
        <f>AW620+AZ620</f>
        <v>0</v>
      </c>
      <c r="AW620" s="33"/>
      <c r="AX620" s="33"/>
      <c r="AY620" s="33"/>
      <c r="AZ620" s="33">
        <v>0</v>
      </c>
      <c r="BA620" s="102">
        <f t="shared" si="400"/>
        <v>0</v>
      </c>
      <c r="BB620" s="33"/>
      <c r="BC620" s="33"/>
      <c r="BD620" s="33"/>
      <c r="BE620" s="120">
        <f t="shared" si="399"/>
        <v>0</v>
      </c>
      <c r="BF620" s="120">
        <f t="shared" si="402"/>
        <v>0</v>
      </c>
      <c r="BG620" s="33"/>
      <c r="BH620" s="33"/>
      <c r="BI620" s="120">
        <f>BJ620+BM620</f>
        <v>0</v>
      </c>
      <c r="BJ620" s="247"/>
      <c r="BK620" s="247"/>
      <c r="BL620" s="247"/>
      <c r="BM620" s="247">
        <v>0</v>
      </c>
      <c r="BN620" s="120"/>
      <c r="BO620" s="120">
        <f>BP620+BS620</f>
        <v>0</v>
      </c>
      <c r="BP620" s="247"/>
      <c r="BQ620" s="247"/>
      <c r="BR620" s="247"/>
      <c r="BS620" s="247">
        <v>0</v>
      </c>
      <c r="BT620" s="247"/>
      <c r="BU620" s="35">
        <f t="shared" si="372"/>
        <v>0</v>
      </c>
      <c r="BV620" s="120">
        <f>BW620+BZ620</f>
        <v>0</v>
      </c>
      <c r="BW620" s="247"/>
      <c r="BX620" s="247"/>
      <c r="BY620" s="247"/>
      <c r="BZ620" s="247">
        <v>0</v>
      </c>
      <c r="CA620" s="120"/>
      <c r="CB620" s="247"/>
      <c r="CC620" s="247"/>
      <c r="CD620" s="247"/>
      <c r="CE620" s="120"/>
      <c r="CF620" s="247"/>
      <c r="CG620" s="247"/>
      <c r="CH620" s="247"/>
      <c r="CI620" s="35">
        <f t="shared" si="397"/>
        <v>0</v>
      </c>
      <c r="CJ620" s="120"/>
      <c r="CK620" s="120">
        <f>CL620+CO620</f>
        <v>0</v>
      </c>
      <c r="CL620" s="247"/>
      <c r="CM620" s="247"/>
      <c r="CN620" s="247"/>
      <c r="CO620" s="247">
        <v>0</v>
      </c>
    </row>
    <row r="621" spans="2:93" s="59" customFormat="1" ht="47.25" hidden="1" customHeight="1" x14ac:dyDescent="0.25">
      <c r="B621" s="223" t="s">
        <v>84</v>
      </c>
      <c r="C621" s="145" t="s">
        <v>87</v>
      </c>
      <c r="D621" s="146">
        <f>E621+H621</f>
        <v>0</v>
      </c>
      <c r="E621" s="317"/>
      <c r="F621" s="317"/>
      <c r="G621" s="317"/>
      <c r="H621" s="317">
        <v>0</v>
      </c>
      <c r="I621" s="317"/>
      <c r="J621" s="317"/>
      <c r="K621" s="317"/>
      <c r="L621" s="317"/>
      <c r="M621" s="317"/>
      <c r="N621" s="317"/>
      <c r="O621" s="317"/>
      <c r="P621" s="317"/>
      <c r="Q621" s="317"/>
      <c r="R621" s="317"/>
      <c r="S621" s="317"/>
      <c r="T621" s="317"/>
      <c r="U621" s="317"/>
      <c r="V621" s="317"/>
      <c r="W621" s="317"/>
      <c r="X621" s="317"/>
      <c r="Y621" s="317"/>
      <c r="Z621" s="317"/>
      <c r="AA621" s="317"/>
      <c r="AB621" s="317"/>
      <c r="AC621" s="21"/>
      <c r="AD621" s="317"/>
      <c r="AE621" s="317"/>
      <c r="AF621" s="317"/>
      <c r="AG621" s="317"/>
      <c r="AH621" s="317"/>
      <c r="AI621" s="317"/>
      <c r="AJ621" s="317"/>
      <c r="AK621" s="317"/>
      <c r="AL621" s="21"/>
      <c r="AM621" s="317"/>
      <c r="AN621" s="317"/>
      <c r="AO621" s="317"/>
      <c r="AP621" s="317"/>
      <c r="AQ621" s="317"/>
      <c r="AR621" s="317"/>
      <c r="AS621" s="317"/>
      <c r="AT621" s="317"/>
      <c r="AU621" s="146">
        <f>AV621+AX621</f>
        <v>0</v>
      </c>
      <c r="AV621" s="559">
        <f>AW621+AZ621</f>
        <v>0</v>
      </c>
      <c r="AW621" s="317"/>
      <c r="AX621" s="317"/>
      <c r="AY621" s="317"/>
      <c r="AZ621" s="317">
        <v>0</v>
      </c>
      <c r="BA621" s="102">
        <f t="shared" si="400"/>
        <v>0</v>
      </c>
      <c r="BB621" s="318"/>
      <c r="BC621" s="318"/>
      <c r="BD621" s="318"/>
      <c r="BE621" s="535">
        <f t="shared" si="399"/>
        <v>0</v>
      </c>
      <c r="BF621" s="324">
        <f t="shared" si="402"/>
        <v>0</v>
      </c>
      <c r="BG621" s="318"/>
      <c r="BH621" s="318"/>
      <c r="BI621" s="491">
        <f>BJ621+BM621</f>
        <v>0</v>
      </c>
      <c r="BJ621" s="264"/>
      <c r="BK621" s="264"/>
      <c r="BL621" s="264"/>
      <c r="BM621" s="264">
        <v>0</v>
      </c>
      <c r="BN621" s="146"/>
      <c r="BO621" s="491">
        <f>BP621+BS621</f>
        <v>0</v>
      </c>
      <c r="BP621" s="248"/>
      <c r="BQ621" s="264"/>
      <c r="BR621" s="264"/>
      <c r="BS621" s="264">
        <v>0</v>
      </c>
      <c r="BT621" s="264"/>
      <c r="BU621" s="35">
        <f t="shared" si="372"/>
        <v>0</v>
      </c>
      <c r="BV621" s="491">
        <f>BW621+BZ621</f>
        <v>0</v>
      </c>
      <c r="BW621" s="264"/>
      <c r="BX621" s="264"/>
      <c r="BY621" s="264"/>
      <c r="BZ621" s="264">
        <v>0</v>
      </c>
      <c r="CA621" s="146"/>
      <c r="CB621" s="264"/>
      <c r="CC621" s="264"/>
      <c r="CD621" s="264"/>
      <c r="CE621" s="146"/>
      <c r="CF621" s="264"/>
      <c r="CG621" s="264"/>
      <c r="CH621" s="264"/>
      <c r="CI621" s="35">
        <f t="shared" si="397"/>
        <v>0</v>
      </c>
      <c r="CJ621" s="146"/>
      <c r="CK621" s="491">
        <f>CL621+CO621</f>
        <v>0</v>
      </c>
      <c r="CL621" s="264"/>
      <c r="CM621" s="264"/>
      <c r="CN621" s="264"/>
      <c r="CO621" s="264">
        <v>0</v>
      </c>
    </row>
    <row r="622" spans="2:93" s="48" customFormat="1" ht="137.25" hidden="1" customHeight="1" x14ac:dyDescent="0.25">
      <c r="B622" s="208" t="s">
        <v>7</v>
      </c>
      <c r="C622" s="134" t="s">
        <v>88</v>
      </c>
      <c r="D622" s="298">
        <f>D623+D627+D630</f>
        <v>0</v>
      </c>
      <c r="E622" s="102">
        <f>E623+E627+E630</f>
        <v>0</v>
      </c>
      <c r="F622" s="102"/>
      <c r="G622" s="102"/>
      <c r="H622" s="102">
        <f>H623+H627+H630</f>
        <v>0</v>
      </c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554">
        <f>AU623+AU627+AU630</f>
        <v>0</v>
      </c>
      <c r="AV622" s="559">
        <f>AV623+AV627+AV630</f>
        <v>0</v>
      </c>
      <c r="AW622" s="102">
        <f>AW623+AW627+AW630</f>
        <v>0</v>
      </c>
      <c r="AX622" s="102"/>
      <c r="AY622" s="102"/>
      <c r="AZ622" s="102">
        <f>AZ623+AZ627+AZ630</f>
        <v>0</v>
      </c>
      <c r="BA622" s="102">
        <f t="shared" si="400"/>
        <v>0</v>
      </c>
      <c r="BB622" s="102"/>
      <c r="BC622" s="102"/>
      <c r="BD622" s="102"/>
      <c r="BE622" s="120">
        <f t="shared" si="399"/>
        <v>0</v>
      </c>
      <c r="BF622" s="120">
        <f t="shared" si="402"/>
        <v>0</v>
      </c>
      <c r="BG622" s="102"/>
      <c r="BH622" s="102"/>
      <c r="BI622" s="495">
        <f>BI623+BI627+BI630</f>
        <v>0</v>
      </c>
      <c r="BJ622" s="35">
        <f>BJ623+BJ627+BJ630</f>
        <v>0</v>
      </c>
      <c r="BK622" s="35"/>
      <c r="BL622" s="35"/>
      <c r="BM622" s="35">
        <f>BM623+BM627+BM630</f>
        <v>0</v>
      </c>
      <c r="BN622" s="323"/>
      <c r="BO622" s="495">
        <f>BO623+BO627+BO630</f>
        <v>0</v>
      </c>
      <c r="BP622" s="35">
        <f>BP623+BP627+BP630</f>
        <v>0</v>
      </c>
      <c r="BQ622" s="35"/>
      <c r="BR622" s="35"/>
      <c r="BS622" s="35">
        <f>BS623+BS627+BS630</f>
        <v>0</v>
      </c>
      <c r="BT622" s="35"/>
      <c r="BU622" s="35">
        <f t="shared" si="372"/>
        <v>0</v>
      </c>
      <c r="BV622" s="495">
        <f>BV623+BV627+BV630</f>
        <v>0</v>
      </c>
      <c r="BW622" s="35">
        <f>BW623+BW627+BW630</f>
        <v>0</v>
      </c>
      <c r="BX622" s="35"/>
      <c r="BY622" s="35"/>
      <c r="BZ622" s="35">
        <f>BZ623+BZ627+BZ630</f>
        <v>0</v>
      </c>
      <c r="CA622" s="340"/>
      <c r="CB622" s="35"/>
      <c r="CC622" s="35"/>
      <c r="CD622" s="35"/>
      <c r="CE622" s="340"/>
      <c r="CF622" s="35"/>
      <c r="CG622" s="35"/>
      <c r="CH622" s="35"/>
      <c r="CI622" s="35">
        <f t="shared" si="397"/>
        <v>0</v>
      </c>
      <c r="CJ622" s="486"/>
      <c r="CK622" s="495">
        <f>CK623+CK627+CK630</f>
        <v>0</v>
      </c>
      <c r="CL622" s="35">
        <f>CL623+CL627+CL630</f>
        <v>0</v>
      </c>
      <c r="CM622" s="35"/>
      <c r="CN622" s="35"/>
      <c r="CO622" s="35">
        <f>CO623+CO627+CO630</f>
        <v>0</v>
      </c>
    </row>
    <row r="623" spans="2:93" s="42" customFormat="1" ht="116.25" hidden="1" customHeight="1" x14ac:dyDescent="0.25">
      <c r="B623" s="206" t="s">
        <v>5</v>
      </c>
      <c r="C623" s="111" t="s">
        <v>89</v>
      </c>
      <c r="D623" s="112">
        <f>E623</f>
        <v>0</v>
      </c>
      <c r="E623" s="307">
        <f>E624+E625+E626</f>
        <v>0</v>
      </c>
      <c r="F623" s="307"/>
      <c r="G623" s="307"/>
      <c r="H623" s="307"/>
      <c r="I623" s="307"/>
      <c r="J623" s="307"/>
      <c r="K623" s="307"/>
      <c r="L623" s="307"/>
      <c r="M623" s="307"/>
      <c r="N623" s="307"/>
      <c r="O623" s="307"/>
      <c r="P623" s="307"/>
      <c r="Q623" s="307"/>
      <c r="R623" s="307"/>
      <c r="S623" s="307"/>
      <c r="T623" s="307"/>
      <c r="U623" s="307"/>
      <c r="V623" s="307"/>
      <c r="W623" s="307"/>
      <c r="X623" s="307"/>
      <c r="Y623" s="307"/>
      <c r="Z623" s="307"/>
      <c r="AA623" s="307"/>
      <c r="AB623" s="307"/>
      <c r="AC623" s="307"/>
      <c r="AD623" s="307"/>
      <c r="AE623" s="307"/>
      <c r="AF623" s="307"/>
      <c r="AG623" s="307"/>
      <c r="AH623" s="307"/>
      <c r="AI623" s="307"/>
      <c r="AJ623" s="307"/>
      <c r="AK623" s="307"/>
      <c r="AL623" s="307"/>
      <c r="AM623" s="307"/>
      <c r="AN623" s="307"/>
      <c r="AO623" s="307"/>
      <c r="AP623" s="307"/>
      <c r="AQ623" s="307"/>
      <c r="AR623" s="307"/>
      <c r="AS623" s="307"/>
      <c r="AT623" s="307"/>
      <c r="AU623" s="112">
        <f t="shared" ref="AU623:AV626" si="410">AV623</f>
        <v>0</v>
      </c>
      <c r="AV623" s="112">
        <f t="shared" si="410"/>
        <v>0</v>
      </c>
      <c r="AW623" s="307">
        <f>AW624+AW625+AW626</f>
        <v>0</v>
      </c>
      <c r="AX623" s="307"/>
      <c r="AY623" s="307"/>
      <c r="AZ623" s="307"/>
      <c r="BA623" s="102">
        <f t="shared" si="400"/>
        <v>0</v>
      </c>
      <c r="BB623" s="307"/>
      <c r="BC623" s="307"/>
      <c r="BD623" s="307"/>
      <c r="BE623" s="535">
        <f t="shared" si="399"/>
        <v>0</v>
      </c>
      <c r="BF623" s="324">
        <f t="shared" si="402"/>
        <v>0</v>
      </c>
      <c r="BG623" s="307"/>
      <c r="BH623" s="307"/>
      <c r="BI623" s="112">
        <f>BJ623</f>
        <v>0</v>
      </c>
      <c r="BJ623" s="194">
        <f>BJ624+BJ625+BJ626</f>
        <v>0</v>
      </c>
      <c r="BK623" s="194"/>
      <c r="BL623" s="194"/>
      <c r="BM623" s="194"/>
      <c r="BN623" s="112"/>
      <c r="BO623" s="112">
        <f>BP623</f>
        <v>0</v>
      </c>
      <c r="BP623" s="194">
        <f>BP624+BP625+BP626</f>
        <v>0</v>
      </c>
      <c r="BQ623" s="194"/>
      <c r="BR623" s="194"/>
      <c r="BS623" s="194"/>
      <c r="BT623" s="194"/>
      <c r="BU623" s="35">
        <f t="shared" si="372"/>
        <v>0</v>
      </c>
      <c r="BV623" s="112">
        <f>BW623</f>
        <v>0</v>
      </c>
      <c r="BW623" s="194">
        <f>BW624+BW625+BW626</f>
        <v>0</v>
      </c>
      <c r="BX623" s="194"/>
      <c r="BY623" s="194"/>
      <c r="BZ623" s="194"/>
      <c r="CA623" s="112"/>
      <c r="CB623" s="194"/>
      <c r="CC623" s="194"/>
      <c r="CD623" s="194"/>
      <c r="CE623" s="112"/>
      <c r="CF623" s="194"/>
      <c r="CG623" s="194"/>
      <c r="CH623" s="194"/>
      <c r="CI623" s="35">
        <f t="shared" si="397"/>
        <v>0</v>
      </c>
      <c r="CJ623" s="112"/>
      <c r="CK623" s="112">
        <f>CL623</f>
        <v>0</v>
      </c>
      <c r="CL623" s="194">
        <f>CL624+CL625+CL626</f>
        <v>0</v>
      </c>
      <c r="CM623" s="194"/>
      <c r="CN623" s="194"/>
      <c r="CO623" s="194"/>
    </row>
    <row r="624" spans="2:93" s="39" customFormat="1" ht="15" hidden="1" customHeight="1" x14ac:dyDescent="0.25">
      <c r="B624" s="209"/>
      <c r="C624" s="124" t="s">
        <v>39</v>
      </c>
      <c r="D624" s="130">
        <f>E624</f>
        <v>0</v>
      </c>
      <c r="E624" s="37">
        <v>0</v>
      </c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130">
        <f t="shared" si="410"/>
        <v>0</v>
      </c>
      <c r="AV624" s="130">
        <f t="shared" si="410"/>
        <v>0</v>
      </c>
      <c r="AW624" s="37">
        <v>0</v>
      </c>
      <c r="AX624" s="37"/>
      <c r="AY624" s="37"/>
      <c r="AZ624" s="37"/>
      <c r="BA624" s="102">
        <f t="shared" si="400"/>
        <v>0</v>
      </c>
      <c r="BB624" s="37"/>
      <c r="BC624" s="37"/>
      <c r="BD624" s="37"/>
      <c r="BE624" s="120">
        <f t="shared" si="399"/>
        <v>0</v>
      </c>
      <c r="BF624" s="120">
        <f t="shared" si="402"/>
        <v>0</v>
      </c>
      <c r="BG624" s="37"/>
      <c r="BH624" s="37"/>
      <c r="BI624" s="130">
        <f>BJ624</f>
        <v>0</v>
      </c>
      <c r="BJ624" s="189">
        <v>0</v>
      </c>
      <c r="BK624" s="189"/>
      <c r="BL624" s="189"/>
      <c r="BM624" s="189"/>
      <c r="BN624" s="130"/>
      <c r="BO624" s="130">
        <f>BP624</f>
        <v>0</v>
      </c>
      <c r="BP624" s="189">
        <v>0</v>
      </c>
      <c r="BQ624" s="189"/>
      <c r="BR624" s="189"/>
      <c r="BS624" s="189"/>
      <c r="BT624" s="189"/>
      <c r="BU624" s="35">
        <f t="shared" si="372"/>
        <v>0</v>
      </c>
      <c r="BV624" s="130">
        <f>BW624</f>
        <v>0</v>
      </c>
      <c r="BW624" s="189">
        <v>0</v>
      </c>
      <c r="BX624" s="189"/>
      <c r="BY624" s="189"/>
      <c r="BZ624" s="189"/>
      <c r="CA624" s="130"/>
      <c r="CB624" s="189"/>
      <c r="CC624" s="189"/>
      <c r="CD624" s="189"/>
      <c r="CE624" s="130"/>
      <c r="CF624" s="189"/>
      <c r="CG624" s="189"/>
      <c r="CH624" s="189"/>
      <c r="CI624" s="35">
        <f t="shared" si="397"/>
        <v>0</v>
      </c>
      <c r="CJ624" s="130"/>
      <c r="CK624" s="130">
        <f>CL624</f>
        <v>0</v>
      </c>
      <c r="CL624" s="189">
        <v>0</v>
      </c>
      <c r="CM624" s="189"/>
      <c r="CN624" s="189"/>
      <c r="CO624" s="189"/>
    </row>
    <row r="625" spans="2:93" s="39" customFormat="1" ht="45.75" hidden="1" customHeight="1" x14ac:dyDescent="0.25">
      <c r="B625" s="209"/>
      <c r="C625" s="124" t="s">
        <v>43</v>
      </c>
      <c r="D625" s="130">
        <f>E625</f>
        <v>0</v>
      </c>
      <c r="E625" s="37">
        <v>0</v>
      </c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130">
        <f t="shared" si="410"/>
        <v>0</v>
      </c>
      <c r="AV625" s="130">
        <f t="shared" si="410"/>
        <v>0</v>
      </c>
      <c r="AW625" s="37">
        <v>0</v>
      </c>
      <c r="AX625" s="37"/>
      <c r="AY625" s="37"/>
      <c r="AZ625" s="37"/>
      <c r="BA625" s="102">
        <f t="shared" si="400"/>
        <v>0</v>
      </c>
      <c r="BB625" s="37"/>
      <c r="BC625" s="37"/>
      <c r="BD625" s="37"/>
      <c r="BE625" s="535">
        <f t="shared" si="399"/>
        <v>0</v>
      </c>
      <c r="BF625" s="324">
        <f t="shared" si="402"/>
        <v>0</v>
      </c>
      <c r="BG625" s="37"/>
      <c r="BH625" s="37"/>
      <c r="BI625" s="130">
        <f>BJ625</f>
        <v>0</v>
      </c>
      <c r="BJ625" s="189">
        <v>0</v>
      </c>
      <c r="BK625" s="189"/>
      <c r="BL625" s="189"/>
      <c r="BM625" s="189"/>
      <c r="BN625" s="130"/>
      <c r="BO625" s="130">
        <f>BP625</f>
        <v>0</v>
      </c>
      <c r="BP625" s="189">
        <v>0</v>
      </c>
      <c r="BQ625" s="189"/>
      <c r="BR625" s="189"/>
      <c r="BS625" s="189"/>
      <c r="BT625" s="189"/>
      <c r="BU625" s="35">
        <f t="shared" si="372"/>
        <v>0</v>
      </c>
      <c r="BV625" s="130">
        <f>BW625</f>
        <v>0</v>
      </c>
      <c r="BW625" s="189">
        <v>0</v>
      </c>
      <c r="BX625" s="189"/>
      <c r="BY625" s="189"/>
      <c r="BZ625" s="189"/>
      <c r="CA625" s="130"/>
      <c r="CB625" s="189"/>
      <c r="CC625" s="189"/>
      <c r="CD625" s="189"/>
      <c r="CE625" s="130"/>
      <c r="CF625" s="189"/>
      <c r="CG625" s="189"/>
      <c r="CH625" s="189"/>
      <c r="CI625" s="35">
        <f t="shared" si="397"/>
        <v>0</v>
      </c>
      <c r="CJ625" s="130"/>
      <c r="CK625" s="130">
        <f>CL625</f>
        <v>0</v>
      </c>
      <c r="CL625" s="189">
        <v>0</v>
      </c>
      <c r="CM625" s="189"/>
      <c r="CN625" s="189"/>
      <c r="CO625" s="189"/>
    </row>
    <row r="626" spans="2:93" s="39" customFormat="1" ht="15" hidden="1" customHeight="1" x14ac:dyDescent="0.25">
      <c r="B626" s="209"/>
      <c r="C626" s="124" t="s">
        <v>47</v>
      </c>
      <c r="D626" s="130">
        <f>E626</f>
        <v>0</v>
      </c>
      <c r="E626" s="37">
        <v>0</v>
      </c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130">
        <f t="shared" si="410"/>
        <v>0</v>
      </c>
      <c r="AV626" s="130">
        <f t="shared" si="410"/>
        <v>0</v>
      </c>
      <c r="AW626" s="37">
        <v>0</v>
      </c>
      <c r="AX626" s="37"/>
      <c r="AY626" s="37"/>
      <c r="AZ626" s="37"/>
      <c r="BA626" s="102">
        <f t="shared" si="400"/>
        <v>0</v>
      </c>
      <c r="BB626" s="37"/>
      <c r="BC626" s="37"/>
      <c r="BD626" s="37"/>
      <c r="BE626" s="120">
        <f t="shared" si="399"/>
        <v>0</v>
      </c>
      <c r="BF626" s="120">
        <f t="shared" si="402"/>
        <v>0</v>
      </c>
      <c r="BG626" s="37"/>
      <c r="BH626" s="37"/>
      <c r="BI626" s="130">
        <f>BJ626</f>
        <v>0</v>
      </c>
      <c r="BJ626" s="189">
        <v>0</v>
      </c>
      <c r="BK626" s="189"/>
      <c r="BL626" s="189"/>
      <c r="BM626" s="189"/>
      <c r="BN626" s="130"/>
      <c r="BO626" s="130">
        <f>BP626</f>
        <v>0</v>
      </c>
      <c r="BP626" s="189">
        <v>0</v>
      </c>
      <c r="BQ626" s="189"/>
      <c r="BR626" s="189"/>
      <c r="BS626" s="189"/>
      <c r="BT626" s="189"/>
      <c r="BU626" s="35">
        <f t="shared" si="372"/>
        <v>0</v>
      </c>
      <c r="BV626" s="130">
        <f>BW626</f>
        <v>0</v>
      </c>
      <c r="BW626" s="189">
        <v>0</v>
      </c>
      <c r="BX626" s="189"/>
      <c r="BY626" s="189"/>
      <c r="BZ626" s="189"/>
      <c r="CA626" s="130"/>
      <c r="CB626" s="189"/>
      <c r="CC626" s="189"/>
      <c r="CD626" s="189"/>
      <c r="CE626" s="130"/>
      <c r="CF626" s="189"/>
      <c r="CG626" s="189"/>
      <c r="CH626" s="189"/>
      <c r="CI626" s="35">
        <f t="shared" si="397"/>
        <v>0</v>
      </c>
      <c r="CJ626" s="130"/>
      <c r="CK626" s="130">
        <f>CL626</f>
        <v>0</v>
      </c>
      <c r="CL626" s="189">
        <v>0</v>
      </c>
      <c r="CM626" s="189"/>
      <c r="CN626" s="189"/>
      <c r="CO626" s="189"/>
    </row>
    <row r="627" spans="2:93" s="42" customFormat="1" ht="153" hidden="1" customHeight="1" x14ac:dyDescent="0.25">
      <c r="B627" s="206" t="s">
        <v>6</v>
      </c>
      <c r="C627" s="111" t="s">
        <v>90</v>
      </c>
      <c r="D627" s="297">
        <f>E627+H627</f>
        <v>0</v>
      </c>
      <c r="E627" s="307">
        <f>E628+E629</f>
        <v>0</v>
      </c>
      <c r="F627" s="307"/>
      <c r="G627" s="307"/>
      <c r="H627" s="307"/>
      <c r="I627" s="307"/>
      <c r="J627" s="307"/>
      <c r="K627" s="307"/>
      <c r="L627" s="307"/>
      <c r="M627" s="307"/>
      <c r="N627" s="307"/>
      <c r="O627" s="307"/>
      <c r="P627" s="307"/>
      <c r="Q627" s="307"/>
      <c r="R627" s="307"/>
      <c r="S627" s="307"/>
      <c r="T627" s="307"/>
      <c r="U627" s="307"/>
      <c r="V627" s="307"/>
      <c r="W627" s="307"/>
      <c r="X627" s="307"/>
      <c r="Y627" s="307"/>
      <c r="Z627" s="307"/>
      <c r="AA627" s="307"/>
      <c r="AB627" s="307"/>
      <c r="AC627" s="307"/>
      <c r="AD627" s="307"/>
      <c r="AE627" s="307"/>
      <c r="AF627" s="307"/>
      <c r="AG627" s="307"/>
      <c r="AH627" s="307"/>
      <c r="AI627" s="307"/>
      <c r="AJ627" s="307"/>
      <c r="AK627" s="307"/>
      <c r="AL627" s="307"/>
      <c r="AM627" s="307"/>
      <c r="AN627" s="307"/>
      <c r="AO627" s="307"/>
      <c r="AP627" s="307"/>
      <c r="AQ627" s="307"/>
      <c r="AR627" s="307"/>
      <c r="AS627" s="307"/>
      <c r="AT627" s="307"/>
      <c r="AU627" s="559">
        <f>AV627+AX627</f>
        <v>0</v>
      </c>
      <c r="AV627" s="559">
        <f>AW627+AZ627</f>
        <v>0</v>
      </c>
      <c r="AW627" s="307">
        <f>AW628+AW629</f>
        <v>0</v>
      </c>
      <c r="AX627" s="307"/>
      <c r="AY627" s="307"/>
      <c r="AZ627" s="307"/>
      <c r="BA627" s="102">
        <f t="shared" si="400"/>
        <v>0</v>
      </c>
      <c r="BB627" s="307"/>
      <c r="BC627" s="307"/>
      <c r="BD627" s="307"/>
      <c r="BE627" s="535">
        <f t="shared" si="399"/>
        <v>0</v>
      </c>
      <c r="BF627" s="324">
        <f t="shared" si="402"/>
        <v>0</v>
      </c>
      <c r="BG627" s="307"/>
      <c r="BH627" s="307"/>
      <c r="BI627" s="491">
        <f>BJ627+BM627</f>
        <v>0</v>
      </c>
      <c r="BJ627" s="194">
        <f>BJ628+BJ629</f>
        <v>0</v>
      </c>
      <c r="BK627" s="194"/>
      <c r="BL627" s="194"/>
      <c r="BM627" s="194"/>
      <c r="BN627" s="322"/>
      <c r="BO627" s="491">
        <f>BP627+BS627</f>
        <v>0</v>
      </c>
      <c r="BP627" s="194">
        <f>BP628+BP629</f>
        <v>0</v>
      </c>
      <c r="BQ627" s="194"/>
      <c r="BR627" s="194"/>
      <c r="BS627" s="194"/>
      <c r="BT627" s="194"/>
      <c r="BU627" s="35">
        <f t="shared" si="372"/>
        <v>0</v>
      </c>
      <c r="BV627" s="491">
        <f>BW627+BZ627</f>
        <v>0</v>
      </c>
      <c r="BW627" s="194">
        <f>BW628+BW629</f>
        <v>0</v>
      </c>
      <c r="BX627" s="194"/>
      <c r="BY627" s="194"/>
      <c r="BZ627" s="194"/>
      <c r="CA627" s="338"/>
      <c r="CB627" s="194"/>
      <c r="CC627" s="194"/>
      <c r="CD627" s="194"/>
      <c r="CE627" s="338"/>
      <c r="CF627" s="194"/>
      <c r="CG627" s="194"/>
      <c r="CH627" s="194"/>
      <c r="CI627" s="35">
        <f t="shared" si="397"/>
        <v>0</v>
      </c>
      <c r="CJ627" s="482"/>
      <c r="CK627" s="491">
        <f>CL627+CO627</f>
        <v>0</v>
      </c>
      <c r="CL627" s="194">
        <f>CL628+CL629</f>
        <v>0</v>
      </c>
      <c r="CM627" s="194"/>
      <c r="CN627" s="194"/>
      <c r="CO627" s="194"/>
    </row>
    <row r="628" spans="2:93" s="39" customFormat="1" ht="15" hidden="1" customHeight="1" x14ac:dyDescent="0.25">
      <c r="B628" s="209"/>
      <c r="C628" s="124" t="s">
        <v>39</v>
      </c>
      <c r="D628" s="130">
        <f>E628+H628</f>
        <v>0</v>
      </c>
      <c r="E628" s="37">
        <v>0</v>
      </c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130">
        <f>AV628+AX628</f>
        <v>0</v>
      </c>
      <c r="AV628" s="130">
        <f>AW628+AZ628</f>
        <v>0</v>
      </c>
      <c r="AW628" s="37">
        <v>0</v>
      </c>
      <c r="AX628" s="37"/>
      <c r="AY628" s="37"/>
      <c r="AZ628" s="37"/>
      <c r="BA628" s="102">
        <f t="shared" si="400"/>
        <v>0</v>
      </c>
      <c r="BB628" s="37"/>
      <c r="BC628" s="37"/>
      <c r="BD628" s="37"/>
      <c r="BE628" s="120">
        <f t="shared" si="399"/>
        <v>0</v>
      </c>
      <c r="BF628" s="120">
        <f t="shared" si="402"/>
        <v>0</v>
      </c>
      <c r="BG628" s="37"/>
      <c r="BH628" s="37"/>
      <c r="BI628" s="130">
        <f>BJ628+BM628</f>
        <v>0</v>
      </c>
      <c r="BJ628" s="189">
        <v>0</v>
      </c>
      <c r="BK628" s="189"/>
      <c r="BL628" s="189"/>
      <c r="BM628" s="189"/>
      <c r="BN628" s="130"/>
      <c r="BO628" s="130">
        <f>BP628+BS628</f>
        <v>0</v>
      </c>
      <c r="BP628" s="189">
        <v>0</v>
      </c>
      <c r="BQ628" s="189"/>
      <c r="BR628" s="189"/>
      <c r="BS628" s="189"/>
      <c r="BT628" s="189"/>
      <c r="BU628" s="35">
        <f t="shared" si="372"/>
        <v>0</v>
      </c>
      <c r="BV628" s="130">
        <f>BW628+BZ628</f>
        <v>0</v>
      </c>
      <c r="BW628" s="189">
        <v>0</v>
      </c>
      <c r="BX628" s="189"/>
      <c r="BY628" s="189"/>
      <c r="BZ628" s="189"/>
      <c r="CA628" s="130"/>
      <c r="CB628" s="189"/>
      <c r="CC628" s="189"/>
      <c r="CD628" s="189"/>
      <c r="CE628" s="130"/>
      <c r="CF628" s="189"/>
      <c r="CG628" s="189"/>
      <c r="CH628" s="189"/>
      <c r="CI628" s="35">
        <f t="shared" si="397"/>
        <v>0</v>
      </c>
      <c r="CJ628" s="130"/>
      <c r="CK628" s="130">
        <f>CL628+CO628</f>
        <v>0</v>
      </c>
      <c r="CL628" s="189">
        <v>0</v>
      </c>
      <c r="CM628" s="189"/>
      <c r="CN628" s="189"/>
      <c r="CO628" s="189"/>
    </row>
    <row r="629" spans="2:93" s="39" customFormat="1" ht="15" hidden="1" customHeight="1" x14ac:dyDescent="0.25">
      <c r="B629" s="209"/>
      <c r="C629" s="124" t="s">
        <v>47</v>
      </c>
      <c r="D629" s="130">
        <f>E629+H629</f>
        <v>0</v>
      </c>
      <c r="E629" s="37">
        <v>0</v>
      </c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130">
        <f>AV629+AX629</f>
        <v>0</v>
      </c>
      <c r="AV629" s="130">
        <f>AW629+AZ629</f>
        <v>0</v>
      </c>
      <c r="AW629" s="37">
        <v>0</v>
      </c>
      <c r="AX629" s="37"/>
      <c r="AY629" s="37"/>
      <c r="AZ629" s="37"/>
      <c r="BA629" s="102">
        <f t="shared" si="400"/>
        <v>0</v>
      </c>
      <c r="BB629" s="37"/>
      <c r="BC629" s="37"/>
      <c r="BD629" s="37"/>
      <c r="BE629" s="535">
        <f t="shared" si="399"/>
        <v>0</v>
      </c>
      <c r="BF629" s="324">
        <f t="shared" si="402"/>
        <v>0</v>
      </c>
      <c r="BG629" s="37"/>
      <c r="BH629" s="37"/>
      <c r="BI629" s="130">
        <f>BJ629+BM629</f>
        <v>0</v>
      </c>
      <c r="BJ629" s="189">
        <v>0</v>
      </c>
      <c r="BK629" s="189"/>
      <c r="BL629" s="189"/>
      <c r="BM629" s="189"/>
      <c r="BN629" s="130"/>
      <c r="BO629" s="130">
        <f>BP629+BS629</f>
        <v>0</v>
      </c>
      <c r="BP629" s="189">
        <v>0</v>
      </c>
      <c r="BQ629" s="189"/>
      <c r="BR629" s="189"/>
      <c r="BS629" s="189"/>
      <c r="BT629" s="189"/>
      <c r="BU629" s="35">
        <f t="shared" si="372"/>
        <v>0</v>
      </c>
      <c r="BV629" s="130">
        <f>BW629+BZ629</f>
        <v>0</v>
      </c>
      <c r="BW629" s="189">
        <v>0</v>
      </c>
      <c r="BX629" s="189"/>
      <c r="BY629" s="189"/>
      <c r="BZ629" s="189"/>
      <c r="CA629" s="130"/>
      <c r="CB629" s="189"/>
      <c r="CC629" s="189"/>
      <c r="CD629" s="189"/>
      <c r="CE629" s="130"/>
      <c r="CF629" s="189"/>
      <c r="CG629" s="189"/>
      <c r="CH629" s="189"/>
      <c r="CI629" s="35">
        <f t="shared" si="397"/>
        <v>0</v>
      </c>
      <c r="CJ629" s="130"/>
      <c r="CK629" s="130">
        <f>CL629+CO629</f>
        <v>0</v>
      </c>
      <c r="CL629" s="189">
        <v>0</v>
      </c>
      <c r="CM629" s="189"/>
      <c r="CN629" s="189"/>
      <c r="CO629" s="189"/>
    </row>
    <row r="630" spans="2:93" s="42" customFormat="1" ht="155.25" hidden="1" customHeight="1" x14ac:dyDescent="0.25">
      <c r="B630" s="206" t="s">
        <v>5</v>
      </c>
      <c r="C630" s="111" t="s">
        <v>91</v>
      </c>
      <c r="D630" s="112">
        <f>E630</f>
        <v>0</v>
      </c>
      <c r="E630" s="307">
        <f>E631</f>
        <v>0</v>
      </c>
      <c r="F630" s="307"/>
      <c r="G630" s="307"/>
      <c r="H630" s="307"/>
      <c r="I630" s="307"/>
      <c r="J630" s="307"/>
      <c r="K630" s="307"/>
      <c r="L630" s="307"/>
      <c r="M630" s="307"/>
      <c r="N630" s="307"/>
      <c r="O630" s="307"/>
      <c r="P630" s="307"/>
      <c r="Q630" s="307"/>
      <c r="R630" s="307"/>
      <c r="S630" s="307"/>
      <c r="T630" s="307"/>
      <c r="U630" s="307"/>
      <c r="V630" s="307"/>
      <c r="W630" s="307"/>
      <c r="X630" s="307"/>
      <c r="Y630" s="307"/>
      <c r="Z630" s="307"/>
      <c r="AA630" s="307"/>
      <c r="AB630" s="307"/>
      <c r="AC630" s="307"/>
      <c r="AD630" s="307"/>
      <c r="AE630" s="307"/>
      <c r="AF630" s="307"/>
      <c r="AG630" s="307"/>
      <c r="AH630" s="307"/>
      <c r="AI630" s="307"/>
      <c r="AJ630" s="307"/>
      <c r="AK630" s="307"/>
      <c r="AL630" s="307"/>
      <c r="AM630" s="307"/>
      <c r="AN630" s="307"/>
      <c r="AO630" s="307"/>
      <c r="AP630" s="307"/>
      <c r="AQ630" s="307"/>
      <c r="AR630" s="307"/>
      <c r="AS630" s="307"/>
      <c r="AT630" s="307"/>
      <c r="AU630" s="112">
        <f>AV630</f>
        <v>0</v>
      </c>
      <c r="AV630" s="112">
        <f>AW630</f>
        <v>0</v>
      </c>
      <c r="AW630" s="307">
        <f>AW631</f>
        <v>0</v>
      </c>
      <c r="AX630" s="307"/>
      <c r="AY630" s="307"/>
      <c r="AZ630" s="307"/>
      <c r="BA630" s="102">
        <f t="shared" si="400"/>
        <v>0</v>
      </c>
      <c r="BB630" s="307"/>
      <c r="BC630" s="307"/>
      <c r="BD630" s="307"/>
      <c r="BE630" s="120">
        <f t="shared" si="399"/>
        <v>0</v>
      </c>
      <c r="BF630" s="120">
        <f t="shared" si="402"/>
        <v>0</v>
      </c>
      <c r="BG630" s="307"/>
      <c r="BH630" s="307"/>
      <c r="BI630" s="112">
        <f>BJ630</f>
        <v>0</v>
      </c>
      <c r="BJ630" s="194">
        <f>BJ631</f>
        <v>0</v>
      </c>
      <c r="BK630" s="194"/>
      <c r="BL630" s="194"/>
      <c r="BM630" s="194"/>
      <c r="BN630" s="112"/>
      <c r="BO630" s="112">
        <f>BP630</f>
        <v>0</v>
      </c>
      <c r="BP630" s="194">
        <f>BP631</f>
        <v>0</v>
      </c>
      <c r="BQ630" s="194"/>
      <c r="BR630" s="194"/>
      <c r="BS630" s="194"/>
      <c r="BT630" s="194"/>
      <c r="BU630" s="35">
        <f t="shared" si="372"/>
        <v>0</v>
      </c>
      <c r="BV630" s="112">
        <f>BW630</f>
        <v>0</v>
      </c>
      <c r="BW630" s="194">
        <f>BW631</f>
        <v>0</v>
      </c>
      <c r="BX630" s="194"/>
      <c r="BY630" s="194"/>
      <c r="BZ630" s="194"/>
      <c r="CA630" s="112"/>
      <c r="CB630" s="194"/>
      <c r="CC630" s="194"/>
      <c r="CD630" s="194"/>
      <c r="CE630" s="112"/>
      <c r="CF630" s="194"/>
      <c r="CG630" s="194"/>
      <c r="CH630" s="194"/>
      <c r="CI630" s="35">
        <f t="shared" si="397"/>
        <v>0</v>
      </c>
      <c r="CJ630" s="112"/>
      <c r="CK630" s="112">
        <f>CL630</f>
        <v>0</v>
      </c>
      <c r="CL630" s="194">
        <f>CL631</f>
        <v>0</v>
      </c>
      <c r="CM630" s="194"/>
      <c r="CN630" s="194"/>
      <c r="CO630" s="194"/>
    </row>
    <row r="631" spans="2:93" s="39" customFormat="1" ht="24" hidden="1" customHeight="1" x14ac:dyDescent="0.25">
      <c r="B631" s="209"/>
      <c r="C631" s="124" t="s">
        <v>39</v>
      </c>
      <c r="D631" s="130">
        <f>E631</f>
        <v>0</v>
      </c>
      <c r="E631" s="37">
        <v>0</v>
      </c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130">
        <f>AV631</f>
        <v>0</v>
      </c>
      <c r="AV631" s="130">
        <f>AW631</f>
        <v>0</v>
      </c>
      <c r="AW631" s="37">
        <v>0</v>
      </c>
      <c r="AX631" s="37"/>
      <c r="AY631" s="37"/>
      <c r="AZ631" s="37"/>
      <c r="BA631" s="102">
        <f t="shared" si="400"/>
        <v>0</v>
      </c>
      <c r="BB631" s="37"/>
      <c r="BC631" s="37"/>
      <c r="BD631" s="37"/>
      <c r="BE631" s="535">
        <f t="shared" si="399"/>
        <v>0</v>
      </c>
      <c r="BF631" s="324">
        <f t="shared" si="402"/>
        <v>0</v>
      </c>
      <c r="BG631" s="37"/>
      <c r="BH631" s="37"/>
      <c r="BI631" s="130">
        <f>BJ631</f>
        <v>0</v>
      </c>
      <c r="BJ631" s="189">
        <v>0</v>
      </c>
      <c r="BK631" s="189"/>
      <c r="BL631" s="189"/>
      <c r="BM631" s="189"/>
      <c r="BN631" s="130"/>
      <c r="BO631" s="130">
        <f>BP631</f>
        <v>0</v>
      </c>
      <c r="BP631" s="189">
        <v>0</v>
      </c>
      <c r="BQ631" s="189"/>
      <c r="BR631" s="189"/>
      <c r="BS631" s="189"/>
      <c r="BT631" s="189"/>
      <c r="BU631" s="35">
        <f t="shared" si="372"/>
        <v>0</v>
      </c>
      <c r="BV631" s="130">
        <f>BW631</f>
        <v>0</v>
      </c>
      <c r="BW631" s="189">
        <v>0</v>
      </c>
      <c r="BX631" s="189"/>
      <c r="BY631" s="189"/>
      <c r="BZ631" s="189"/>
      <c r="CA631" s="130"/>
      <c r="CB631" s="189"/>
      <c r="CC631" s="189"/>
      <c r="CD631" s="189"/>
      <c r="CE631" s="130"/>
      <c r="CF631" s="189"/>
      <c r="CG631" s="189"/>
      <c r="CH631" s="189"/>
      <c r="CI631" s="35">
        <f t="shared" si="397"/>
        <v>0</v>
      </c>
      <c r="CJ631" s="130"/>
      <c r="CK631" s="130">
        <f>CL631</f>
        <v>0</v>
      </c>
      <c r="CL631" s="189">
        <v>0</v>
      </c>
      <c r="CM631" s="189"/>
      <c r="CN631" s="189"/>
      <c r="CO631" s="189"/>
    </row>
    <row r="632" spans="2:93" s="39" customFormat="1" ht="35.25" hidden="1" customHeight="1" x14ac:dyDescent="0.25">
      <c r="B632" s="209"/>
      <c r="C632" s="124" t="s">
        <v>47</v>
      </c>
      <c r="D632" s="130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130"/>
      <c r="AV632" s="130"/>
      <c r="AW632" s="37"/>
      <c r="AX632" s="37"/>
      <c r="AY632" s="37"/>
      <c r="AZ632" s="37"/>
      <c r="BA632" s="102">
        <f t="shared" si="400"/>
        <v>0</v>
      </c>
      <c r="BB632" s="37"/>
      <c r="BC632" s="37"/>
      <c r="BD632" s="37"/>
      <c r="BE632" s="120">
        <f t="shared" si="399"/>
        <v>0</v>
      </c>
      <c r="BF632" s="120">
        <f t="shared" si="402"/>
        <v>0</v>
      </c>
      <c r="BG632" s="37"/>
      <c r="BH632" s="37"/>
      <c r="BI632" s="130"/>
      <c r="BJ632" s="189"/>
      <c r="BK632" s="189"/>
      <c r="BL632" s="189"/>
      <c r="BM632" s="189"/>
      <c r="BN632" s="130"/>
      <c r="BO632" s="130"/>
      <c r="BP632" s="189"/>
      <c r="BQ632" s="189"/>
      <c r="BR632" s="189"/>
      <c r="BS632" s="189"/>
      <c r="BT632" s="189"/>
      <c r="BU632" s="35">
        <f t="shared" si="372"/>
        <v>0</v>
      </c>
      <c r="BV632" s="130"/>
      <c r="BW632" s="189"/>
      <c r="BX632" s="189"/>
      <c r="BY632" s="189"/>
      <c r="BZ632" s="189"/>
      <c r="CA632" s="130"/>
      <c r="CB632" s="189"/>
      <c r="CC632" s="189"/>
      <c r="CD632" s="189"/>
      <c r="CE632" s="130"/>
      <c r="CF632" s="189"/>
      <c r="CG632" s="189"/>
      <c r="CH632" s="189"/>
      <c r="CI632" s="35">
        <f t="shared" si="397"/>
        <v>0</v>
      </c>
      <c r="CJ632" s="130"/>
      <c r="CK632" s="130"/>
      <c r="CL632" s="189"/>
      <c r="CM632" s="189"/>
      <c r="CN632" s="189"/>
      <c r="CO632" s="189"/>
    </row>
    <row r="633" spans="2:93" s="39" customFormat="1" ht="86.25" hidden="1" customHeight="1" x14ac:dyDescent="0.25">
      <c r="B633" s="224" t="s">
        <v>8</v>
      </c>
      <c r="C633" s="117" t="s">
        <v>92</v>
      </c>
      <c r="D633" s="119">
        <v>0</v>
      </c>
      <c r="E633" s="30">
        <v>0</v>
      </c>
      <c r="F633" s="30"/>
      <c r="G633" s="30"/>
      <c r="H633" s="30">
        <v>0</v>
      </c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119">
        <v>0</v>
      </c>
      <c r="AV633" s="559">
        <v>0</v>
      </c>
      <c r="AW633" s="30">
        <v>0</v>
      </c>
      <c r="AX633" s="30"/>
      <c r="AY633" s="30"/>
      <c r="AZ633" s="30">
        <v>0</v>
      </c>
      <c r="BA633" s="102">
        <f t="shared" si="400"/>
        <v>0</v>
      </c>
      <c r="BB633" s="30"/>
      <c r="BC633" s="30"/>
      <c r="BD633" s="30"/>
      <c r="BE633" s="535">
        <f t="shared" si="399"/>
        <v>0</v>
      </c>
      <c r="BF633" s="324">
        <f t="shared" si="402"/>
        <v>0</v>
      </c>
      <c r="BG633" s="30"/>
      <c r="BH633" s="30"/>
      <c r="BI633" s="119">
        <v>0</v>
      </c>
      <c r="BJ633" s="252">
        <v>0</v>
      </c>
      <c r="BK633" s="252"/>
      <c r="BL633" s="252"/>
      <c r="BM633" s="252">
        <v>0</v>
      </c>
      <c r="BN633" s="119"/>
      <c r="BO633" s="119">
        <v>0</v>
      </c>
      <c r="BP633" s="252">
        <v>0</v>
      </c>
      <c r="BQ633" s="252"/>
      <c r="BR633" s="252"/>
      <c r="BS633" s="252">
        <v>0</v>
      </c>
      <c r="BT633" s="252"/>
      <c r="BU633" s="35">
        <f>BM633</f>
        <v>0</v>
      </c>
      <c r="BV633" s="119">
        <v>0</v>
      </c>
      <c r="BW633" s="252">
        <v>0</v>
      </c>
      <c r="BX633" s="252"/>
      <c r="BY633" s="252"/>
      <c r="BZ633" s="252">
        <v>0</v>
      </c>
      <c r="CA633" s="119"/>
      <c r="CB633" s="252"/>
      <c r="CC633" s="252"/>
      <c r="CD633" s="252"/>
      <c r="CE633" s="119"/>
      <c r="CF633" s="252"/>
      <c r="CG633" s="252"/>
      <c r="CH633" s="252"/>
      <c r="CI633" s="35">
        <f t="shared" si="397"/>
        <v>0</v>
      </c>
      <c r="CJ633" s="119"/>
      <c r="CK633" s="119">
        <v>0</v>
      </c>
      <c r="CL633" s="252">
        <v>0</v>
      </c>
      <c r="CM633" s="252"/>
      <c r="CN633" s="252"/>
      <c r="CO633" s="252">
        <v>0</v>
      </c>
    </row>
    <row r="634" spans="2:93" s="52" customFormat="1" ht="90.75" hidden="1" customHeight="1" x14ac:dyDescent="0.25">
      <c r="B634" s="224" t="s">
        <v>9</v>
      </c>
      <c r="C634" s="117" t="s">
        <v>93</v>
      </c>
      <c r="D634" s="120">
        <v>0</v>
      </c>
      <c r="E634" s="33">
        <v>0</v>
      </c>
      <c r="F634" s="33"/>
      <c r="G634" s="33"/>
      <c r="H634" s="33">
        <v>0</v>
      </c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120">
        <v>0</v>
      </c>
      <c r="AV634" s="120">
        <v>0</v>
      </c>
      <c r="AW634" s="33">
        <v>0</v>
      </c>
      <c r="AX634" s="33"/>
      <c r="AY634" s="33"/>
      <c r="AZ634" s="33">
        <v>0</v>
      </c>
      <c r="BA634" s="102">
        <f t="shared" si="400"/>
        <v>0</v>
      </c>
      <c r="BB634" s="33"/>
      <c r="BC634" s="33"/>
      <c r="BD634" s="33"/>
      <c r="BE634" s="120">
        <f t="shared" si="399"/>
        <v>0</v>
      </c>
      <c r="BF634" s="120">
        <f t="shared" si="402"/>
        <v>0</v>
      </c>
      <c r="BG634" s="33"/>
      <c r="BH634" s="33"/>
      <c r="BI634" s="120">
        <v>0</v>
      </c>
      <c r="BJ634" s="247">
        <v>0</v>
      </c>
      <c r="BK634" s="247"/>
      <c r="BL634" s="247"/>
      <c r="BM634" s="247">
        <v>0</v>
      </c>
      <c r="BN634" s="120"/>
      <c r="BO634" s="120">
        <v>0</v>
      </c>
      <c r="BP634" s="247">
        <v>0</v>
      </c>
      <c r="BQ634" s="247"/>
      <c r="BR634" s="247"/>
      <c r="BS634" s="247">
        <v>0</v>
      </c>
      <c r="BT634" s="247"/>
      <c r="BU634" s="35">
        <f>BM634</f>
        <v>0</v>
      </c>
      <c r="BV634" s="120">
        <v>0</v>
      </c>
      <c r="BW634" s="247">
        <v>0</v>
      </c>
      <c r="BX634" s="247"/>
      <c r="BY634" s="247"/>
      <c r="BZ634" s="247">
        <v>0</v>
      </c>
      <c r="CA634" s="120"/>
      <c r="CB634" s="247"/>
      <c r="CC634" s="247"/>
      <c r="CD634" s="247"/>
      <c r="CE634" s="120"/>
      <c r="CF634" s="247"/>
      <c r="CG634" s="247"/>
      <c r="CH634" s="247"/>
      <c r="CI634" s="35">
        <f t="shared" si="397"/>
        <v>0</v>
      </c>
      <c r="CJ634" s="120"/>
      <c r="CK634" s="120">
        <v>0</v>
      </c>
      <c r="CL634" s="247">
        <v>0</v>
      </c>
      <c r="CM634" s="247"/>
      <c r="CN634" s="247"/>
      <c r="CO634" s="247">
        <v>0</v>
      </c>
    </row>
    <row r="635" spans="2:93" s="52" customFormat="1" ht="180" hidden="1" customHeight="1" x14ac:dyDescent="0.25">
      <c r="B635" s="211" t="s">
        <v>34</v>
      </c>
      <c r="C635" s="57" t="s">
        <v>86</v>
      </c>
      <c r="D635" s="120">
        <f>H635</f>
        <v>0</v>
      </c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120">
        <f>AX635</f>
        <v>0</v>
      </c>
      <c r="AV635" s="120">
        <f>AZ635</f>
        <v>0</v>
      </c>
      <c r="AW635" s="33"/>
      <c r="AX635" s="33"/>
      <c r="AY635" s="33"/>
      <c r="AZ635" s="33"/>
      <c r="BA635" s="102">
        <f t="shared" si="400"/>
        <v>0</v>
      </c>
      <c r="BB635" s="33"/>
      <c r="BC635" s="33"/>
      <c r="BD635" s="33"/>
      <c r="BE635" s="535">
        <f t="shared" si="399"/>
        <v>0</v>
      </c>
      <c r="BF635" s="324">
        <f t="shared" si="402"/>
        <v>0</v>
      </c>
      <c r="BG635" s="33"/>
      <c r="BH635" s="33"/>
      <c r="BI635" s="120">
        <f>BM635</f>
        <v>0</v>
      </c>
      <c r="BJ635" s="247"/>
      <c r="BK635" s="247"/>
      <c r="BL635" s="247"/>
      <c r="BM635" s="247"/>
      <c r="BN635" s="120">
        <f>BO635+BP635+BQ635</f>
        <v>0</v>
      </c>
      <c r="BO635" s="120">
        <f>BS635</f>
        <v>0</v>
      </c>
      <c r="BP635" s="247"/>
      <c r="BQ635" s="247"/>
      <c r="BR635" s="247"/>
      <c r="BS635" s="247"/>
      <c r="BT635" s="247"/>
      <c r="BU635" s="35">
        <f>BM635</f>
        <v>0</v>
      </c>
      <c r="BV635" s="120">
        <f>BZ635</f>
        <v>0</v>
      </c>
      <c r="BW635" s="247"/>
      <c r="BX635" s="247"/>
      <c r="BY635" s="247"/>
      <c r="BZ635" s="247"/>
      <c r="CA635" s="120">
        <f>CB635+CC635+CD635</f>
        <v>0</v>
      </c>
      <c r="CB635" s="247"/>
      <c r="CC635" s="247"/>
      <c r="CD635" s="247"/>
      <c r="CE635" s="120">
        <f>CF635+CH635+CI635</f>
        <v>0</v>
      </c>
      <c r="CF635" s="247"/>
      <c r="CG635" s="247"/>
      <c r="CH635" s="247"/>
      <c r="CI635" s="35">
        <f t="shared" si="397"/>
        <v>0</v>
      </c>
      <c r="CJ635" s="120"/>
      <c r="CK635" s="120">
        <f>CO635</f>
        <v>0</v>
      </c>
      <c r="CL635" s="247"/>
      <c r="CM635" s="247"/>
      <c r="CN635" s="247"/>
      <c r="CO635" s="247"/>
    </row>
    <row r="636" spans="2:93" s="52" customFormat="1" ht="81" hidden="1" customHeight="1" x14ac:dyDescent="0.25">
      <c r="B636" s="225"/>
      <c r="C636" s="29"/>
      <c r="D636" s="30"/>
      <c r="E636" s="30"/>
      <c r="F636" s="30"/>
      <c r="G636" s="30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0"/>
      <c r="AV636" s="21"/>
      <c r="AW636" s="30"/>
      <c r="AX636" s="30"/>
      <c r="AY636" s="30"/>
      <c r="AZ636" s="33"/>
      <c r="BA636" s="33"/>
      <c r="BB636" s="33"/>
      <c r="BC636" s="33"/>
      <c r="BD636" s="33"/>
      <c r="BE636" s="33"/>
      <c r="BF636" s="33"/>
      <c r="BG636" s="33"/>
      <c r="BH636" s="33"/>
      <c r="BI636" s="30"/>
      <c r="BJ636" s="30"/>
      <c r="BK636" s="30"/>
      <c r="BL636" s="30"/>
      <c r="BM636" s="33"/>
      <c r="BN636" s="33"/>
      <c r="BO636" s="30"/>
      <c r="BP636" s="30"/>
      <c r="BQ636" s="30"/>
      <c r="BR636" s="30"/>
      <c r="BS636" s="33"/>
      <c r="BT636" s="33"/>
      <c r="BU636" s="33"/>
      <c r="BV636" s="30"/>
      <c r="BW636" s="30"/>
      <c r="BX636" s="30"/>
      <c r="BY636" s="30"/>
      <c r="BZ636" s="33"/>
      <c r="CA636" s="33"/>
      <c r="CB636" s="33"/>
      <c r="CC636" s="33"/>
      <c r="CD636" s="33"/>
      <c r="CE636" s="33"/>
      <c r="CF636" s="33"/>
      <c r="CG636" s="33"/>
      <c r="CH636" s="33"/>
      <c r="CI636" s="33"/>
      <c r="CJ636" s="33"/>
      <c r="CK636" s="30"/>
      <c r="CL636" s="30"/>
      <c r="CM636" s="30"/>
      <c r="CN636" s="30"/>
      <c r="CO636" s="33"/>
    </row>
    <row r="637" spans="2:93" s="52" customFormat="1" ht="81" hidden="1" customHeight="1" x14ac:dyDescent="0.25">
      <c r="B637" s="226"/>
      <c r="C637" s="60"/>
      <c r="D637" s="102"/>
      <c r="E637" s="102"/>
      <c r="F637" s="102"/>
      <c r="G637" s="102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102"/>
      <c r="AV637" s="21"/>
      <c r="AW637" s="102"/>
      <c r="AX637" s="102"/>
      <c r="AY637" s="102"/>
      <c r="AZ637" s="33"/>
      <c r="BA637" s="33"/>
      <c r="BB637" s="33"/>
      <c r="BC637" s="33"/>
      <c r="BD637" s="33"/>
      <c r="BE637" s="33"/>
      <c r="BF637" s="33"/>
      <c r="BG637" s="33"/>
      <c r="BH637" s="33"/>
      <c r="BI637" s="102"/>
      <c r="BJ637" s="102"/>
      <c r="BK637" s="102"/>
      <c r="BL637" s="102"/>
      <c r="BM637" s="33"/>
      <c r="BN637" s="33"/>
      <c r="BO637" s="102"/>
      <c r="BP637" s="102"/>
      <c r="BQ637" s="102"/>
      <c r="BR637" s="102"/>
      <c r="BS637" s="33"/>
      <c r="BT637" s="33"/>
      <c r="BU637" s="33"/>
      <c r="BV637" s="102"/>
      <c r="BW637" s="102"/>
      <c r="BX637" s="102"/>
      <c r="BY637" s="102"/>
      <c r="BZ637" s="33"/>
      <c r="CA637" s="33"/>
      <c r="CB637" s="33"/>
      <c r="CC637" s="33"/>
      <c r="CD637" s="33"/>
      <c r="CE637" s="33"/>
      <c r="CF637" s="33"/>
      <c r="CG637" s="33"/>
      <c r="CH637" s="33"/>
      <c r="CI637" s="33"/>
      <c r="CJ637" s="33"/>
      <c r="CK637" s="102"/>
      <c r="CL637" s="102"/>
      <c r="CM637" s="102"/>
      <c r="CN637" s="102"/>
      <c r="CO637" s="33"/>
    </row>
    <row r="638" spans="2:93" s="52" customFormat="1" ht="180" hidden="1" customHeight="1" x14ac:dyDescent="0.25">
      <c r="B638" s="227"/>
      <c r="C638" s="41"/>
      <c r="D638" s="21"/>
      <c r="E638" s="102"/>
      <c r="F638" s="102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21"/>
      <c r="AV638" s="21"/>
      <c r="AW638" s="102"/>
      <c r="AX638" s="102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21"/>
      <c r="BJ638" s="102"/>
      <c r="BK638" s="102"/>
      <c r="BL638" s="33"/>
      <c r="BM638" s="33"/>
      <c r="BN638" s="33"/>
      <c r="BO638" s="21"/>
      <c r="BP638" s="102"/>
      <c r="BQ638" s="102"/>
      <c r="BR638" s="33"/>
      <c r="BS638" s="33"/>
      <c r="BT638" s="33"/>
      <c r="BU638" s="33"/>
      <c r="BV638" s="21"/>
      <c r="BW638" s="102"/>
      <c r="BX638" s="102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21"/>
      <c r="CL638" s="102"/>
      <c r="CM638" s="102"/>
      <c r="CN638" s="33"/>
      <c r="CO638" s="33"/>
    </row>
    <row r="639" spans="2:93" s="52" customFormat="1" ht="45.75" hidden="1" customHeight="1" x14ac:dyDescent="0.25">
      <c r="B639" s="227"/>
      <c r="C639" s="20"/>
      <c r="D639" s="21"/>
      <c r="E639" s="21"/>
      <c r="F639" s="21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21"/>
      <c r="AV639" s="21"/>
      <c r="AW639" s="21"/>
      <c r="AX639" s="21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  <c r="BI639" s="21"/>
      <c r="BJ639" s="21"/>
      <c r="BK639" s="21"/>
      <c r="BL639" s="33"/>
      <c r="BM639" s="33"/>
      <c r="BN639" s="33"/>
      <c r="BO639" s="21"/>
      <c r="BP639" s="21"/>
      <c r="BQ639" s="21"/>
      <c r="BR639" s="33"/>
      <c r="BS639" s="33"/>
      <c r="BT639" s="33"/>
      <c r="BU639" s="33"/>
      <c r="BV639" s="21"/>
      <c r="BW639" s="21"/>
      <c r="BX639" s="21"/>
      <c r="BY639" s="33"/>
      <c r="BZ639" s="33"/>
      <c r="CA639" s="33"/>
      <c r="CB639" s="33"/>
      <c r="CC639" s="33"/>
      <c r="CD639" s="33"/>
      <c r="CE639" s="33"/>
      <c r="CF639" s="33"/>
      <c r="CG639" s="33"/>
      <c r="CH639" s="33"/>
      <c r="CI639" s="33"/>
      <c r="CJ639" s="33"/>
      <c r="CK639" s="21"/>
      <c r="CL639" s="21"/>
      <c r="CM639" s="21"/>
      <c r="CN639" s="33"/>
      <c r="CO639" s="33"/>
    </row>
    <row r="640" spans="2:93" s="52" customFormat="1" ht="36" hidden="1" customHeight="1" x14ac:dyDescent="0.25">
      <c r="B640" s="227"/>
      <c r="C640" s="36"/>
      <c r="D640" s="33"/>
      <c r="E640" s="102"/>
      <c r="F640" s="102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102"/>
      <c r="AX640" s="102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  <c r="BI640" s="33"/>
      <c r="BJ640" s="102"/>
      <c r="BK640" s="102"/>
      <c r="BL640" s="33"/>
      <c r="BM640" s="33"/>
      <c r="BN640" s="33"/>
      <c r="BO640" s="33"/>
      <c r="BP640" s="102"/>
      <c r="BQ640" s="102"/>
      <c r="BR640" s="33"/>
      <c r="BS640" s="33"/>
      <c r="BT640" s="33"/>
      <c r="BU640" s="33"/>
      <c r="BV640" s="33"/>
      <c r="BW640" s="102"/>
      <c r="BX640" s="102"/>
      <c r="BY640" s="33"/>
      <c r="BZ640" s="33"/>
      <c r="CA640" s="33"/>
      <c r="CB640" s="33"/>
      <c r="CC640" s="33"/>
      <c r="CD640" s="33"/>
      <c r="CE640" s="33"/>
      <c r="CF640" s="33"/>
      <c r="CG640" s="33"/>
      <c r="CH640" s="33"/>
      <c r="CI640" s="33"/>
      <c r="CJ640" s="33"/>
      <c r="CK640" s="33"/>
      <c r="CL640" s="102"/>
      <c r="CM640" s="102"/>
      <c r="CN640" s="33"/>
      <c r="CO640" s="33"/>
    </row>
    <row r="641" spans="2:93" s="52" customFormat="1" ht="30" hidden="1" customHeight="1" x14ac:dyDescent="0.25">
      <c r="B641" s="227"/>
      <c r="C641" s="36"/>
      <c r="D641" s="33"/>
      <c r="E641" s="102"/>
      <c r="F641" s="102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102"/>
      <c r="AX641" s="102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  <c r="BI641" s="33"/>
      <c r="BJ641" s="102"/>
      <c r="BK641" s="102"/>
      <c r="BL641" s="33"/>
      <c r="BM641" s="33"/>
      <c r="BN641" s="33"/>
      <c r="BO641" s="33"/>
      <c r="BP641" s="102"/>
      <c r="BQ641" s="102"/>
      <c r="BR641" s="33"/>
      <c r="BS641" s="33"/>
      <c r="BT641" s="33"/>
      <c r="BU641" s="33"/>
      <c r="BV641" s="33"/>
      <c r="BW641" s="102"/>
      <c r="BX641" s="102"/>
      <c r="BY641" s="33"/>
      <c r="BZ641" s="33"/>
      <c r="CA641" s="33"/>
      <c r="CB641" s="33"/>
      <c r="CC641" s="33"/>
      <c r="CD641" s="33"/>
      <c r="CE641" s="33"/>
      <c r="CF641" s="33"/>
      <c r="CG641" s="33"/>
      <c r="CH641" s="33"/>
      <c r="CI641" s="33"/>
      <c r="CJ641" s="33"/>
      <c r="CK641" s="33"/>
      <c r="CL641" s="102"/>
      <c r="CM641" s="102"/>
      <c r="CN641" s="33"/>
      <c r="CO641" s="33"/>
    </row>
    <row r="642" spans="2:93" s="52" customFormat="1" ht="45" hidden="1" customHeight="1" x14ac:dyDescent="0.25">
      <c r="B642" s="227"/>
      <c r="C642" s="36"/>
      <c r="D642" s="21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21"/>
      <c r="AV642" s="21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  <c r="BI642" s="21"/>
      <c r="BJ642" s="33"/>
      <c r="BK642" s="33"/>
      <c r="BL642" s="33"/>
      <c r="BM642" s="33"/>
      <c r="BN642" s="33"/>
      <c r="BO642" s="21"/>
      <c r="BP642" s="33"/>
      <c r="BQ642" s="33"/>
      <c r="BR642" s="33"/>
      <c r="BS642" s="33"/>
      <c r="BT642" s="33"/>
      <c r="BU642" s="33"/>
      <c r="BV642" s="21"/>
      <c r="BW642" s="33"/>
      <c r="BX642" s="33"/>
      <c r="BY642" s="33"/>
      <c r="BZ642" s="33"/>
      <c r="CA642" s="33"/>
      <c r="CB642" s="33"/>
      <c r="CC642" s="33"/>
      <c r="CD642" s="33"/>
      <c r="CE642" s="33"/>
      <c r="CF642" s="33"/>
      <c r="CG642" s="33"/>
      <c r="CH642" s="33"/>
      <c r="CI642" s="33"/>
      <c r="CJ642" s="33"/>
      <c r="CK642" s="21"/>
      <c r="CL642" s="33"/>
      <c r="CM642" s="33"/>
      <c r="CN642" s="33"/>
      <c r="CO642" s="33"/>
    </row>
    <row r="643" spans="2:93" s="52" customFormat="1" ht="56.25" hidden="1" customHeight="1" x14ac:dyDescent="0.25">
      <c r="B643" s="227"/>
      <c r="C643" s="36"/>
      <c r="D643" s="21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21"/>
      <c r="AV643" s="21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  <c r="BI643" s="21"/>
      <c r="BJ643" s="33"/>
      <c r="BK643" s="33"/>
      <c r="BL643" s="33"/>
      <c r="BM643" s="33"/>
      <c r="BN643" s="33"/>
      <c r="BO643" s="21"/>
      <c r="BP643" s="33"/>
      <c r="BQ643" s="33"/>
      <c r="BR643" s="33"/>
      <c r="BS643" s="33"/>
      <c r="BT643" s="33"/>
      <c r="BU643" s="33"/>
      <c r="BV643" s="21"/>
      <c r="BW643" s="33"/>
      <c r="BX643" s="33"/>
      <c r="BY643" s="33"/>
      <c r="BZ643" s="33"/>
      <c r="CA643" s="33"/>
      <c r="CB643" s="33"/>
      <c r="CC643" s="33"/>
      <c r="CD643" s="33"/>
      <c r="CE643" s="33"/>
      <c r="CF643" s="33"/>
      <c r="CG643" s="33"/>
      <c r="CH643" s="33"/>
      <c r="CI643" s="33"/>
      <c r="CJ643" s="33"/>
      <c r="CK643" s="21"/>
      <c r="CL643" s="33"/>
      <c r="CM643" s="33"/>
      <c r="CN643" s="33"/>
      <c r="CO643" s="33"/>
    </row>
    <row r="644" spans="2:93" s="25" customFormat="1" ht="46.5" hidden="1" customHeight="1" x14ac:dyDescent="0.25">
      <c r="B644" s="228"/>
      <c r="C644" s="23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43"/>
      <c r="AW644" s="24"/>
      <c r="AX644" s="24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  <c r="BJ644" s="24"/>
      <c r="BK644" s="24"/>
      <c r="BL644" s="24"/>
      <c r="BM644" s="24"/>
      <c r="BN644" s="24"/>
      <c r="BO644" s="24"/>
      <c r="BP644" s="24"/>
      <c r="BQ644" s="24"/>
      <c r="BR644" s="24"/>
      <c r="BS644" s="24"/>
      <c r="BT644" s="24"/>
      <c r="BU644" s="24"/>
      <c r="BV644" s="24"/>
      <c r="BW644" s="24"/>
      <c r="BX644" s="24"/>
      <c r="BY644" s="24"/>
      <c r="BZ644" s="24"/>
      <c r="CA644" s="24"/>
      <c r="CB644" s="24"/>
      <c r="CC644" s="24"/>
      <c r="CD644" s="24"/>
      <c r="CE644" s="24"/>
      <c r="CF644" s="24"/>
      <c r="CG644" s="24"/>
      <c r="CH644" s="24"/>
      <c r="CI644" s="24"/>
      <c r="CJ644" s="24"/>
      <c r="CK644" s="24"/>
      <c r="CL644" s="24"/>
      <c r="CM644" s="24"/>
      <c r="CN644" s="24"/>
      <c r="CO644" s="24"/>
    </row>
    <row r="645" spans="2:93" s="52" customFormat="1" ht="137.25" hidden="1" customHeight="1" x14ac:dyDescent="0.25">
      <c r="B645" s="227" t="s">
        <v>95</v>
      </c>
      <c r="C645" s="41" t="s">
        <v>96</v>
      </c>
      <c r="D645" s="21">
        <f>E645</f>
        <v>0</v>
      </c>
      <c r="E645" s="21">
        <f>E646+E650</f>
        <v>0</v>
      </c>
      <c r="F645" s="21"/>
      <c r="G645" s="21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21">
        <f t="shared" ref="AU645:AV649" si="411">AV645</f>
        <v>0</v>
      </c>
      <c r="AV645" s="21">
        <f t="shared" si="411"/>
        <v>0</v>
      </c>
      <c r="AW645" s="21">
        <f>AW646+AW650</f>
        <v>0</v>
      </c>
      <c r="AX645" s="21"/>
      <c r="AY645" s="21"/>
      <c r="AZ645" s="33"/>
      <c r="BA645" s="33"/>
      <c r="BB645" s="33"/>
      <c r="BC645" s="33"/>
      <c r="BD645" s="33"/>
      <c r="BE645" s="33"/>
      <c r="BF645" s="33"/>
      <c r="BG645" s="33"/>
      <c r="BH645" s="33"/>
      <c r="BI645" s="21">
        <f>BJ645</f>
        <v>0</v>
      </c>
      <c r="BJ645" s="21">
        <f>BJ646+BJ650</f>
        <v>0</v>
      </c>
      <c r="BK645" s="21"/>
      <c r="BL645" s="21"/>
      <c r="BM645" s="33"/>
      <c r="BN645" s="33"/>
      <c r="BO645" s="21">
        <f>BP645</f>
        <v>0</v>
      </c>
      <c r="BP645" s="21">
        <f>BP646+BP650</f>
        <v>0</v>
      </c>
      <c r="BQ645" s="21"/>
      <c r="BR645" s="21"/>
      <c r="BS645" s="33"/>
      <c r="BT645" s="33"/>
      <c r="BU645" s="33"/>
      <c r="BV645" s="21">
        <f>BW645</f>
        <v>0</v>
      </c>
      <c r="BW645" s="21">
        <f>BW646+BW650</f>
        <v>0</v>
      </c>
      <c r="BX645" s="21"/>
      <c r="BY645" s="21"/>
      <c r="BZ645" s="33"/>
      <c r="CA645" s="33"/>
      <c r="CB645" s="33"/>
      <c r="CC645" s="33"/>
      <c r="CD645" s="33"/>
      <c r="CE645" s="33"/>
      <c r="CF645" s="33"/>
      <c r="CG645" s="33"/>
      <c r="CH645" s="33"/>
      <c r="CI645" s="33"/>
      <c r="CJ645" s="33"/>
      <c r="CK645" s="21">
        <f>CL645</f>
        <v>0</v>
      </c>
      <c r="CL645" s="21">
        <f>CL646+CL650</f>
        <v>0</v>
      </c>
      <c r="CM645" s="21"/>
      <c r="CN645" s="21"/>
      <c r="CO645" s="33"/>
    </row>
    <row r="646" spans="2:93" s="52" customFormat="1" ht="45.75" hidden="1" customHeight="1" x14ac:dyDescent="0.25">
      <c r="B646" s="227"/>
      <c r="C646" s="20" t="s">
        <v>31</v>
      </c>
      <c r="D646" s="21">
        <f>E646</f>
        <v>0</v>
      </c>
      <c r="E646" s="21">
        <f>SUM(E647:E649)</f>
        <v>0</v>
      </c>
      <c r="F646" s="21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21">
        <f t="shared" si="411"/>
        <v>0</v>
      </c>
      <c r="AV646" s="21">
        <f t="shared" si="411"/>
        <v>0</v>
      </c>
      <c r="AW646" s="21">
        <f>SUM(AW647:AW649)</f>
        <v>0</v>
      </c>
      <c r="AX646" s="21"/>
      <c r="AY646" s="33"/>
      <c r="AZ646" s="33"/>
      <c r="BA646" s="33"/>
      <c r="BB646" s="33"/>
      <c r="BC646" s="33"/>
      <c r="BD646" s="33"/>
      <c r="BE646" s="33"/>
      <c r="BF646" s="33"/>
      <c r="BG646" s="33"/>
      <c r="BH646" s="33"/>
      <c r="BI646" s="21">
        <f>BJ646</f>
        <v>0</v>
      </c>
      <c r="BJ646" s="21">
        <f>SUM(BJ647:BJ649)</f>
        <v>0</v>
      </c>
      <c r="BK646" s="21"/>
      <c r="BL646" s="33"/>
      <c r="BM646" s="33"/>
      <c r="BN646" s="33"/>
      <c r="BO646" s="21">
        <f>BP646</f>
        <v>0</v>
      </c>
      <c r="BP646" s="21">
        <f>SUM(BP647:BP649)</f>
        <v>0</v>
      </c>
      <c r="BQ646" s="21"/>
      <c r="BR646" s="33"/>
      <c r="BS646" s="33"/>
      <c r="BT646" s="33"/>
      <c r="BU646" s="33"/>
      <c r="BV646" s="21">
        <f>BW646</f>
        <v>0</v>
      </c>
      <c r="BW646" s="21">
        <f>SUM(BW647:BW649)</f>
        <v>0</v>
      </c>
      <c r="BX646" s="21"/>
      <c r="BY646" s="33"/>
      <c r="BZ646" s="33"/>
      <c r="CA646" s="33"/>
      <c r="CB646" s="33"/>
      <c r="CC646" s="33"/>
      <c r="CD646" s="33"/>
      <c r="CE646" s="33"/>
      <c r="CF646" s="33"/>
      <c r="CG646" s="33"/>
      <c r="CH646" s="33"/>
      <c r="CI646" s="33"/>
      <c r="CJ646" s="33"/>
      <c r="CK646" s="21">
        <f>CL646</f>
        <v>0</v>
      </c>
      <c r="CL646" s="21">
        <f>SUM(CL647:CL649)</f>
        <v>0</v>
      </c>
      <c r="CM646" s="21"/>
      <c r="CN646" s="33"/>
      <c r="CO646" s="33"/>
    </row>
    <row r="647" spans="2:93" s="52" customFormat="1" ht="33.75" hidden="1" customHeight="1" x14ac:dyDescent="0.25">
      <c r="B647" s="227"/>
      <c r="C647" s="36" t="s">
        <v>39</v>
      </c>
      <c r="D647" s="33">
        <f>E647</f>
        <v>0</v>
      </c>
      <c r="E647" s="33">
        <v>0</v>
      </c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>
        <f t="shared" si="411"/>
        <v>0</v>
      </c>
      <c r="AV647" s="33">
        <f t="shared" si="411"/>
        <v>0</v>
      </c>
      <c r="AW647" s="33">
        <v>0</v>
      </c>
      <c r="AX647" s="33"/>
      <c r="AY647" s="33"/>
      <c r="AZ647" s="33"/>
      <c r="BA647" s="33"/>
      <c r="BB647" s="33"/>
      <c r="BC647" s="33"/>
      <c r="BD647" s="33"/>
      <c r="BE647" s="33"/>
      <c r="BF647" s="33"/>
      <c r="BG647" s="33"/>
      <c r="BH647" s="33"/>
      <c r="BI647" s="33">
        <f>BJ647</f>
        <v>0</v>
      </c>
      <c r="BJ647" s="33">
        <v>0</v>
      </c>
      <c r="BK647" s="33"/>
      <c r="BL647" s="33"/>
      <c r="BM647" s="33"/>
      <c r="BN647" s="33"/>
      <c r="BO647" s="33">
        <f>BP647</f>
        <v>0</v>
      </c>
      <c r="BP647" s="33">
        <v>0</v>
      </c>
      <c r="BQ647" s="33"/>
      <c r="BR647" s="33"/>
      <c r="BS647" s="33"/>
      <c r="BT647" s="33"/>
      <c r="BU647" s="33"/>
      <c r="BV647" s="33">
        <f>BW647</f>
        <v>0</v>
      </c>
      <c r="BW647" s="33">
        <v>0</v>
      </c>
      <c r="BX647" s="33"/>
      <c r="BY647" s="33"/>
      <c r="BZ647" s="33"/>
      <c r="CA647" s="33"/>
      <c r="CB647" s="33"/>
      <c r="CC647" s="33"/>
      <c r="CD647" s="33"/>
      <c r="CE647" s="33"/>
      <c r="CF647" s="33"/>
      <c r="CG647" s="33"/>
      <c r="CH647" s="33"/>
      <c r="CI647" s="33"/>
      <c r="CJ647" s="33"/>
      <c r="CK647" s="33">
        <f>CL647</f>
        <v>0</v>
      </c>
      <c r="CL647" s="33">
        <v>0</v>
      </c>
      <c r="CM647" s="33"/>
      <c r="CN647" s="33"/>
      <c r="CO647" s="33"/>
    </row>
    <row r="648" spans="2:93" s="52" customFormat="1" ht="40.5" hidden="1" customHeight="1" x14ac:dyDescent="0.25">
      <c r="B648" s="227"/>
      <c r="C648" s="36" t="s">
        <v>43</v>
      </c>
      <c r="D648" s="33">
        <f>E648</f>
        <v>0</v>
      </c>
      <c r="E648" s="33">
        <v>0</v>
      </c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>
        <f t="shared" si="411"/>
        <v>0</v>
      </c>
      <c r="AV648" s="33">
        <f t="shared" si="411"/>
        <v>0</v>
      </c>
      <c r="AW648" s="33">
        <v>0</v>
      </c>
      <c r="AX648" s="33"/>
      <c r="AY648" s="33"/>
      <c r="AZ648" s="33"/>
      <c r="BA648" s="33"/>
      <c r="BB648" s="33"/>
      <c r="BC648" s="33"/>
      <c r="BD648" s="33"/>
      <c r="BE648" s="33"/>
      <c r="BF648" s="33"/>
      <c r="BG648" s="33"/>
      <c r="BH648" s="33"/>
      <c r="BI648" s="33">
        <f>BJ648</f>
        <v>0</v>
      </c>
      <c r="BJ648" s="33">
        <v>0</v>
      </c>
      <c r="BK648" s="33"/>
      <c r="BL648" s="33"/>
      <c r="BM648" s="33"/>
      <c r="BN648" s="33"/>
      <c r="BO648" s="33">
        <f>BP648</f>
        <v>0</v>
      </c>
      <c r="BP648" s="33">
        <v>0</v>
      </c>
      <c r="BQ648" s="33"/>
      <c r="BR648" s="33"/>
      <c r="BS648" s="33"/>
      <c r="BT648" s="33"/>
      <c r="BU648" s="33"/>
      <c r="BV648" s="33">
        <f>BW648</f>
        <v>0</v>
      </c>
      <c r="BW648" s="33">
        <v>0</v>
      </c>
      <c r="BX648" s="33"/>
      <c r="BY648" s="33"/>
      <c r="BZ648" s="33"/>
      <c r="CA648" s="33"/>
      <c r="CB648" s="33"/>
      <c r="CC648" s="33"/>
      <c r="CD648" s="33"/>
      <c r="CE648" s="33"/>
      <c r="CF648" s="33"/>
      <c r="CG648" s="33"/>
      <c r="CH648" s="33"/>
      <c r="CI648" s="33"/>
      <c r="CJ648" s="33"/>
      <c r="CK648" s="33">
        <f>CL648</f>
        <v>0</v>
      </c>
      <c r="CL648" s="33">
        <v>0</v>
      </c>
      <c r="CM648" s="33"/>
      <c r="CN648" s="33"/>
      <c r="CO648" s="33"/>
    </row>
    <row r="649" spans="2:93" s="52" customFormat="1" ht="28.5" hidden="1" customHeight="1" x14ac:dyDescent="0.25">
      <c r="B649" s="227"/>
      <c r="C649" s="36" t="s">
        <v>47</v>
      </c>
      <c r="D649" s="33">
        <f>E649</f>
        <v>0</v>
      </c>
      <c r="E649" s="33">
        <v>0</v>
      </c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>
        <f t="shared" si="411"/>
        <v>0</v>
      </c>
      <c r="AV649" s="33">
        <f t="shared" si="411"/>
        <v>0</v>
      </c>
      <c r="AW649" s="33">
        <v>0</v>
      </c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>
        <f>BJ649</f>
        <v>0</v>
      </c>
      <c r="BJ649" s="33">
        <v>0</v>
      </c>
      <c r="BK649" s="33"/>
      <c r="BL649" s="33"/>
      <c r="BM649" s="33"/>
      <c r="BN649" s="33"/>
      <c r="BO649" s="33">
        <f>BP649</f>
        <v>0</v>
      </c>
      <c r="BP649" s="33">
        <v>0</v>
      </c>
      <c r="BQ649" s="33"/>
      <c r="BR649" s="33"/>
      <c r="BS649" s="33"/>
      <c r="BT649" s="33"/>
      <c r="BU649" s="33"/>
      <c r="BV649" s="33">
        <f>BW649</f>
        <v>0</v>
      </c>
      <c r="BW649" s="33">
        <v>0</v>
      </c>
      <c r="BX649" s="33"/>
      <c r="BY649" s="33"/>
      <c r="BZ649" s="33"/>
      <c r="CA649" s="33"/>
      <c r="CB649" s="33"/>
      <c r="CC649" s="33"/>
      <c r="CD649" s="33"/>
      <c r="CE649" s="33"/>
      <c r="CF649" s="33"/>
      <c r="CG649" s="33"/>
      <c r="CH649" s="33"/>
      <c r="CI649" s="33"/>
      <c r="CJ649" s="33"/>
      <c r="CK649" s="33">
        <f>CL649</f>
        <v>0</v>
      </c>
      <c r="CL649" s="33">
        <v>0</v>
      </c>
      <c r="CM649" s="33"/>
      <c r="CN649" s="33"/>
      <c r="CO649" s="33"/>
    </row>
    <row r="650" spans="2:93" s="25" customFormat="1" ht="46.5" hidden="1" customHeight="1" x14ac:dyDescent="0.25">
      <c r="B650" s="228"/>
      <c r="C650" s="23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43"/>
      <c r="AW650" s="24"/>
      <c r="AX650" s="24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  <c r="BK650" s="24"/>
      <c r="BL650" s="24"/>
      <c r="BM650" s="24"/>
      <c r="BN650" s="24"/>
      <c r="BO650" s="24"/>
      <c r="BP650" s="24"/>
      <c r="BQ650" s="24"/>
      <c r="BR650" s="24"/>
      <c r="BS650" s="24"/>
      <c r="BT650" s="24"/>
      <c r="BU650" s="24"/>
      <c r="BV650" s="24"/>
      <c r="BW650" s="24"/>
      <c r="BX650" s="24"/>
      <c r="BY650" s="24"/>
      <c r="BZ650" s="24"/>
      <c r="CA650" s="24"/>
      <c r="CB650" s="24"/>
      <c r="CC650" s="24"/>
      <c r="CD650" s="24"/>
      <c r="CE650" s="24"/>
      <c r="CF650" s="24"/>
      <c r="CG650" s="24"/>
      <c r="CH650" s="24"/>
      <c r="CI650" s="24"/>
      <c r="CJ650" s="24"/>
      <c r="CK650" s="24"/>
      <c r="CL650" s="24"/>
      <c r="CM650" s="24"/>
      <c r="CN650" s="24"/>
      <c r="CO650" s="24"/>
    </row>
    <row r="651" spans="2:93" s="52" customFormat="1" ht="162.75" hidden="1" customHeight="1" x14ac:dyDescent="0.25">
      <c r="B651" s="227" t="s">
        <v>97</v>
      </c>
      <c r="C651" s="41" t="s">
        <v>98</v>
      </c>
      <c r="D651" s="21" t="e">
        <f>E651</f>
        <v>#REF!</v>
      </c>
      <c r="E651" s="21" t="e">
        <f>E652+E654</f>
        <v>#REF!</v>
      </c>
      <c r="F651" s="21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21" t="e">
        <f>AV651</f>
        <v>#REF!</v>
      </c>
      <c r="AV651" s="21" t="e">
        <f>AW651</f>
        <v>#REF!</v>
      </c>
      <c r="AW651" s="21" t="e">
        <f>AW652+AW654</f>
        <v>#REF!</v>
      </c>
      <c r="AX651" s="21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21">
        <f>BJ651</f>
        <v>0</v>
      </c>
      <c r="BJ651" s="21">
        <f>BJ652+BJ654</f>
        <v>0</v>
      </c>
      <c r="BK651" s="21"/>
      <c r="BL651" s="33"/>
      <c r="BM651" s="33"/>
      <c r="BN651" s="33"/>
      <c r="BO651" s="21">
        <f>BP651</f>
        <v>0</v>
      </c>
      <c r="BP651" s="21">
        <f>BP652+BP654</f>
        <v>0</v>
      </c>
      <c r="BQ651" s="21"/>
      <c r="BR651" s="33"/>
      <c r="BS651" s="33"/>
      <c r="BT651" s="33"/>
      <c r="BU651" s="33"/>
      <c r="BV651" s="21">
        <f>BW651</f>
        <v>0</v>
      </c>
      <c r="BW651" s="21">
        <f>BW652+BW654</f>
        <v>0</v>
      </c>
      <c r="BX651" s="21"/>
      <c r="BY651" s="33"/>
      <c r="BZ651" s="33"/>
      <c r="CA651" s="33"/>
      <c r="CB651" s="33"/>
      <c r="CC651" s="33"/>
      <c r="CD651" s="33"/>
      <c r="CE651" s="33"/>
      <c r="CF651" s="33"/>
      <c r="CG651" s="33"/>
      <c r="CH651" s="33"/>
      <c r="CI651" s="33"/>
      <c r="CJ651" s="33"/>
      <c r="CK651" s="21">
        <f>CL651</f>
        <v>0</v>
      </c>
      <c r="CL651" s="21">
        <f>CL652+CL654</f>
        <v>0</v>
      </c>
      <c r="CM651" s="21"/>
      <c r="CN651" s="33"/>
      <c r="CO651" s="33"/>
    </row>
    <row r="652" spans="2:93" s="52" customFormat="1" ht="48" hidden="1" customHeight="1" x14ac:dyDescent="0.25">
      <c r="B652" s="227"/>
      <c r="C652" s="36" t="s">
        <v>39</v>
      </c>
      <c r="D652" s="33" t="e">
        <f>E652</f>
        <v>#REF!</v>
      </c>
      <c r="E652" s="33" t="e">
        <f>#REF!</f>
        <v>#REF!</v>
      </c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 t="e">
        <f>AV652</f>
        <v>#REF!</v>
      </c>
      <c r="AV652" s="33" t="e">
        <f>AW652</f>
        <v>#REF!</v>
      </c>
      <c r="AW652" s="33" t="e">
        <f>#REF!</f>
        <v>#REF!</v>
      </c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>
        <f>BJ652</f>
        <v>0</v>
      </c>
      <c r="BJ652" s="33">
        <f>H628</f>
        <v>0</v>
      </c>
      <c r="BK652" s="33"/>
      <c r="BL652" s="33"/>
      <c r="BM652" s="33"/>
      <c r="BN652" s="33"/>
      <c r="BO652" s="33">
        <f>BP652</f>
        <v>0</v>
      </c>
      <c r="BP652" s="33">
        <f>AZ628</f>
        <v>0</v>
      </c>
      <c r="BQ652" s="33"/>
      <c r="BR652" s="33"/>
      <c r="BS652" s="33"/>
      <c r="BT652" s="33"/>
      <c r="BU652" s="33"/>
      <c r="BV652" s="33">
        <f>BW652</f>
        <v>0</v>
      </c>
      <c r="BW652" s="33">
        <f>BA628</f>
        <v>0</v>
      </c>
      <c r="BX652" s="33"/>
      <c r="BY652" s="33"/>
      <c r="BZ652" s="33"/>
      <c r="CA652" s="33"/>
      <c r="CB652" s="33"/>
      <c r="CC652" s="33"/>
      <c r="CD652" s="33"/>
      <c r="CE652" s="33"/>
      <c r="CF652" s="33"/>
      <c r="CG652" s="33"/>
      <c r="CH652" s="33"/>
      <c r="CI652" s="33"/>
      <c r="CJ652" s="33"/>
      <c r="CK652" s="33">
        <f>CL652</f>
        <v>0</v>
      </c>
      <c r="CL652" s="33">
        <f>BW628</f>
        <v>0</v>
      </c>
      <c r="CM652" s="33"/>
      <c r="CN652" s="33"/>
      <c r="CO652" s="33"/>
    </row>
    <row r="653" spans="2:93" s="52" customFormat="1" ht="48" hidden="1" customHeight="1" x14ac:dyDescent="0.25">
      <c r="B653" s="227"/>
      <c r="C653" s="36" t="s">
        <v>43</v>
      </c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  <c r="BW653" s="33"/>
      <c r="BX653" s="33"/>
      <c r="BY653" s="33"/>
      <c r="BZ653" s="33"/>
      <c r="CA653" s="33"/>
      <c r="CB653" s="33"/>
      <c r="CC653" s="33"/>
      <c r="CD653" s="33"/>
      <c r="CE653" s="33"/>
      <c r="CF653" s="33"/>
      <c r="CG653" s="33"/>
      <c r="CH653" s="33"/>
      <c r="CI653" s="33"/>
      <c r="CJ653" s="33"/>
      <c r="CK653" s="33"/>
      <c r="CL653" s="33"/>
      <c r="CM653" s="33"/>
      <c r="CN653" s="33"/>
      <c r="CO653" s="33"/>
    </row>
    <row r="654" spans="2:93" s="52" customFormat="1" ht="39.75" hidden="1" customHeight="1" x14ac:dyDescent="0.25">
      <c r="B654" s="227"/>
      <c r="C654" s="36" t="s">
        <v>47</v>
      </c>
      <c r="D654" s="33" t="e">
        <f>E654</f>
        <v>#REF!</v>
      </c>
      <c r="E654" s="33" t="e">
        <f>#REF!</f>
        <v>#REF!</v>
      </c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 t="e">
        <f>AV654</f>
        <v>#REF!</v>
      </c>
      <c r="AV654" s="33" t="e">
        <f>AW654</f>
        <v>#REF!</v>
      </c>
      <c r="AW654" s="33" t="e">
        <f>#REF!</f>
        <v>#REF!</v>
      </c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>
        <f>BJ654</f>
        <v>0</v>
      </c>
      <c r="BJ654" s="33">
        <f>H629</f>
        <v>0</v>
      </c>
      <c r="BK654" s="33"/>
      <c r="BL654" s="33"/>
      <c r="BM654" s="33"/>
      <c r="BN654" s="33"/>
      <c r="BO654" s="33">
        <f>BP654</f>
        <v>0</v>
      </c>
      <c r="BP654" s="33">
        <f>AZ629</f>
        <v>0</v>
      </c>
      <c r="BQ654" s="33"/>
      <c r="BR654" s="33"/>
      <c r="BS654" s="33"/>
      <c r="BT654" s="33"/>
      <c r="BU654" s="33"/>
      <c r="BV654" s="33">
        <f>BW654</f>
        <v>0</v>
      </c>
      <c r="BW654" s="33">
        <f>BA629</f>
        <v>0</v>
      </c>
      <c r="BX654" s="33"/>
      <c r="BY654" s="33"/>
      <c r="BZ654" s="33"/>
      <c r="CA654" s="33"/>
      <c r="CB654" s="33"/>
      <c r="CC654" s="33"/>
      <c r="CD654" s="33"/>
      <c r="CE654" s="33"/>
      <c r="CF654" s="33"/>
      <c r="CG654" s="33"/>
      <c r="CH654" s="33"/>
      <c r="CI654" s="33"/>
      <c r="CJ654" s="33"/>
      <c r="CK654" s="33">
        <f>CL654</f>
        <v>0</v>
      </c>
      <c r="CL654" s="33">
        <f>BW629</f>
        <v>0</v>
      </c>
      <c r="CM654" s="33"/>
      <c r="CN654" s="33"/>
      <c r="CO654" s="33"/>
    </row>
    <row r="655" spans="2:93" s="61" customFormat="1" ht="40.5" hidden="1" customHeight="1" x14ac:dyDescent="0.3">
      <c r="B655" s="912" t="s">
        <v>99</v>
      </c>
      <c r="C655" s="912"/>
      <c r="D655" s="102" t="e">
        <f>#REF!+D562+D633+D636+D622</f>
        <v>#REF!</v>
      </c>
      <c r="E655" s="35" t="e">
        <f>#REF!+E562+E633+E636+E622</f>
        <v>#REF!</v>
      </c>
      <c r="F655" s="35"/>
      <c r="G655" s="102" t="e">
        <f>#REF!+G562+G633+G636+G622</f>
        <v>#REF!</v>
      </c>
      <c r="H655" s="102" t="e">
        <f>#REF!+H562+H633+H636+H622</f>
        <v>#REF!</v>
      </c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 t="e">
        <f>#REF!+AU562+AU633+AU636+AU622</f>
        <v>#REF!</v>
      </c>
      <c r="AV655" s="21" t="e">
        <f>#REF!+AV562+AV633+AV636+AV622</f>
        <v>#REF!</v>
      </c>
      <c r="AW655" s="35" t="e">
        <f>#REF!+AW562+AW633+AW636+AW622</f>
        <v>#REF!</v>
      </c>
      <c r="AX655" s="35"/>
      <c r="AY655" s="102" t="e">
        <f>#REF!+AY562+AY633+AY636+AY622</f>
        <v>#REF!</v>
      </c>
      <c r="AZ655" s="102" t="e">
        <f>#REF!+AZ562+AZ633+AZ636+AZ622</f>
        <v>#REF!</v>
      </c>
      <c r="BA655" s="102"/>
      <c r="BB655" s="102"/>
      <c r="BC655" s="102"/>
      <c r="BD655" s="102"/>
      <c r="BE655" s="102"/>
      <c r="BF655" s="102"/>
      <c r="BG655" s="102"/>
      <c r="BH655" s="102"/>
      <c r="BI655" s="102" t="e">
        <f>#REF!+BI562+BI633+BI636+BI622</f>
        <v>#REF!</v>
      </c>
      <c r="BJ655" s="35" t="e">
        <f>#REF!+BJ562+BJ633+BJ636+BJ622</f>
        <v>#REF!</v>
      </c>
      <c r="BK655" s="35"/>
      <c r="BL655" s="102" t="e">
        <f>#REF!+BL562+BL633+BL636+BL622</f>
        <v>#REF!</v>
      </c>
      <c r="BM655" s="102" t="e">
        <f>#REF!+BM562+BM633+BM636+BM622</f>
        <v>#REF!</v>
      </c>
      <c r="BN655" s="102"/>
      <c r="BO655" s="102" t="e">
        <f>#REF!+BO562+BO633+BO636+BO622</f>
        <v>#REF!</v>
      </c>
      <c r="BP655" s="35" t="e">
        <f>#REF!+BP562+BP633+BP636+BP622</f>
        <v>#REF!</v>
      </c>
      <c r="BQ655" s="35"/>
      <c r="BR655" s="102" t="e">
        <f>#REF!+BR562+BR633+BR636+BR622</f>
        <v>#REF!</v>
      </c>
      <c r="BS655" s="102" t="e">
        <f>#REF!+BS562+BS633+BS636+BS622</f>
        <v>#REF!</v>
      </c>
      <c r="BT655" s="102"/>
      <c r="BU655" s="102"/>
      <c r="BV655" s="102" t="e">
        <f>#REF!+BV562+BV633+BV636+BV622</f>
        <v>#REF!</v>
      </c>
      <c r="BW655" s="35" t="e">
        <f>#REF!+BW562+BW633+BW636+BW622</f>
        <v>#REF!</v>
      </c>
      <c r="BX655" s="35"/>
      <c r="BY655" s="102" t="e">
        <f>#REF!+BY562+BY633+BY636+BY622</f>
        <v>#REF!</v>
      </c>
      <c r="BZ655" s="102" t="e">
        <f>#REF!+BZ562+BZ633+BZ636+BZ622</f>
        <v>#REF!</v>
      </c>
      <c r="CA655" s="102"/>
      <c r="CB655" s="102"/>
      <c r="CC655" s="102"/>
      <c r="CD655" s="102"/>
      <c r="CE655" s="102"/>
      <c r="CF655" s="102"/>
      <c r="CG655" s="102"/>
      <c r="CH655" s="102"/>
      <c r="CI655" s="102"/>
      <c r="CJ655" s="102"/>
      <c r="CK655" s="102" t="e">
        <f>#REF!+CK562+CK633+CK636+CK622</f>
        <v>#REF!</v>
      </c>
      <c r="CL655" s="35" t="e">
        <f>#REF!+CL562+CL633+CL636+CL622</f>
        <v>#REF!</v>
      </c>
      <c r="CM655" s="35"/>
      <c r="CN655" s="102" t="e">
        <f>#REF!+CN562+CN633+CN636+CN622</f>
        <v>#REF!</v>
      </c>
      <c r="CO655" s="102" t="e">
        <f>#REF!+CO562+CO633+CO636+CO622</f>
        <v>#REF!</v>
      </c>
    </row>
    <row r="656" spans="2:93" s="52" customFormat="1" ht="69" hidden="1" customHeight="1" x14ac:dyDescent="0.25">
      <c r="B656" s="227"/>
      <c r="C656" s="20" t="s">
        <v>31</v>
      </c>
      <c r="D656" s="21" t="e">
        <f>E656+G656+H656</f>
        <v>#REF!</v>
      </c>
      <c r="E656" s="21" t="e">
        <f>#REF!+E562+E622+E633+E636</f>
        <v>#REF!</v>
      </c>
      <c r="F656" s="21"/>
      <c r="G656" s="21" t="e">
        <f>#REF!+G562+G622+G633+G636</f>
        <v>#REF!</v>
      </c>
      <c r="H656" s="21" t="e">
        <f>#REF!+H562+H622+H633+H636</f>
        <v>#REF!</v>
      </c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 t="e">
        <f>AV656+AW656+AX656</f>
        <v>#REF!</v>
      </c>
      <c r="AV656" s="21" t="e">
        <f>AW656+AY656+AZ656</f>
        <v>#REF!</v>
      </c>
      <c r="AW656" s="21" t="e">
        <f>#REF!+AW562+AW622+AW633+AW636</f>
        <v>#REF!</v>
      </c>
      <c r="AX656" s="21"/>
      <c r="AY656" s="21" t="e">
        <f>#REF!+AY562+AY622+AY633+AY636</f>
        <v>#REF!</v>
      </c>
      <c r="AZ656" s="21" t="e">
        <f>#REF!+AZ562+AZ622+AZ633+AZ636</f>
        <v>#REF!</v>
      </c>
      <c r="BA656" s="21"/>
      <c r="BB656" s="21"/>
      <c r="BC656" s="21"/>
      <c r="BD656" s="21"/>
      <c r="BE656" s="21"/>
      <c r="BF656" s="21"/>
      <c r="BG656" s="21"/>
      <c r="BH656" s="21"/>
      <c r="BI656" s="21" t="e">
        <f>BJ656+BL656+BM656</f>
        <v>#REF!</v>
      </c>
      <c r="BJ656" s="21" t="e">
        <f>#REF!+BJ562+BJ622+BJ633+BJ636</f>
        <v>#REF!</v>
      </c>
      <c r="BK656" s="21"/>
      <c r="BL656" s="21" t="e">
        <f>#REF!+BL562+BL622+BL633+BL636</f>
        <v>#REF!</v>
      </c>
      <c r="BM656" s="21" t="e">
        <f>#REF!+BM562+BM622+BM633+BM636</f>
        <v>#REF!</v>
      </c>
      <c r="BN656" s="21"/>
      <c r="BO656" s="21" t="e">
        <f>BP656+BR656+BS656</f>
        <v>#REF!</v>
      </c>
      <c r="BP656" s="21" t="e">
        <f>#REF!+BP562+BP622+BP633+BP636</f>
        <v>#REF!</v>
      </c>
      <c r="BQ656" s="21"/>
      <c r="BR656" s="21" t="e">
        <f>#REF!+BR562+BR622+BR633+BR636</f>
        <v>#REF!</v>
      </c>
      <c r="BS656" s="21" t="e">
        <f>#REF!+BS562+BS622+BS633+BS636</f>
        <v>#REF!</v>
      </c>
      <c r="BT656" s="21"/>
      <c r="BU656" s="21"/>
      <c r="BV656" s="21" t="e">
        <f>BW656+BY656+BZ656</f>
        <v>#REF!</v>
      </c>
      <c r="BW656" s="21" t="e">
        <f>#REF!+BW562+BW622+BW633+BW636</f>
        <v>#REF!</v>
      </c>
      <c r="BX656" s="21"/>
      <c r="BY656" s="21" t="e">
        <f>#REF!+BY562+BY622+BY633+BY636</f>
        <v>#REF!</v>
      </c>
      <c r="BZ656" s="21" t="e">
        <f>#REF!+BZ562+BZ622+BZ633+BZ636</f>
        <v>#REF!</v>
      </c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 t="e">
        <f>CL656+CN656+CO656</f>
        <v>#REF!</v>
      </c>
      <c r="CL656" s="21" t="e">
        <f>#REF!+CL562+CL622+CL633+CL636</f>
        <v>#REF!</v>
      </c>
      <c r="CM656" s="21"/>
      <c r="CN656" s="21" t="e">
        <f>#REF!+CN562+CN622+CN633+CN636</f>
        <v>#REF!</v>
      </c>
      <c r="CO656" s="21" t="e">
        <f>#REF!+CO562+CO622+CO633+CO636</f>
        <v>#REF!</v>
      </c>
    </row>
    <row r="657" spans="1:93" s="25" customFormat="1" ht="48" hidden="1" customHeight="1" x14ac:dyDescent="0.25">
      <c r="B657" s="228"/>
      <c r="C657" s="23" t="s">
        <v>32</v>
      </c>
      <c r="D657" s="24" t="e">
        <f>E657+G657+H657</f>
        <v>#REF!</v>
      </c>
      <c r="E657" s="24" t="e">
        <f>#REF!</f>
        <v>#REF!</v>
      </c>
      <c r="F657" s="24"/>
      <c r="G657" s="24" t="e">
        <f>#REF!</f>
        <v>#REF!</v>
      </c>
      <c r="H657" s="24" t="e">
        <f>#REF!</f>
        <v>#REF!</v>
      </c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 t="e">
        <f>AV657+AW657+AX657</f>
        <v>#REF!</v>
      </c>
      <c r="AV657" s="43" t="e">
        <f>AW657+AY657+AZ657</f>
        <v>#REF!</v>
      </c>
      <c r="AW657" s="24" t="e">
        <f>#REF!</f>
        <v>#REF!</v>
      </c>
      <c r="AX657" s="24"/>
      <c r="AY657" s="24" t="e">
        <f>#REF!</f>
        <v>#REF!</v>
      </c>
      <c r="AZ657" s="24" t="e">
        <f>#REF!</f>
        <v>#REF!</v>
      </c>
      <c r="BA657" s="24"/>
      <c r="BB657" s="24"/>
      <c r="BC657" s="24"/>
      <c r="BD657" s="24"/>
      <c r="BE657" s="24"/>
      <c r="BF657" s="24"/>
      <c r="BG657" s="24"/>
      <c r="BH657" s="24"/>
      <c r="BI657" s="24" t="e">
        <f>BJ657+BL657+BM657</f>
        <v>#REF!</v>
      </c>
      <c r="BJ657" s="24" t="e">
        <f>#REF!</f>
        <v>#REF!</v>
      </c>
      <c r="BK657" s="24"/>
      <c r="BL657" s="24" t="e">
        <f>#REF!</f>
        <v>#REF!</v>
      </c>
      <c r="BM657" s="24" t="e">
        <f>#REF!</f>
        <v>#REF!</v>
      </c>
      <c r="BN657" s="24"/>
      <c r="BO657" s="24" t="e">
        <f>BP657+BR657+BS657</f>
        <v>#REF!</v>
      </c>
      <c r="BP657" s="24" t="e">
        <f>#REF!</f>
        <v>#REF!</v>
      </c>
      <c r="BQ657" s="24"/>
      <c r="BR657" s="24" t="e">
        <f>#REF!</f>
        <v>#REF!</v>
      </c>
      <c r="BS657" s="24" t="e">
        <f>#REF!</f>
        <v>#REF!</v>
      </c>
      <c r="BT657" s="24"/>
      <c r="BU657" s="24"/>
      <c r="BV657" s="24" t="e">
        <f>BW657+BY657+BZ657</f>
        <v>#REF!</v>
      </c>
      <c r="BW657" s="24" t="e">
        <f>#REF!</f>
        <v>#REF!</v>
      </c>
      <c r="BX657" s="24"/>
      <c r="BY657" s="24" t="e">
        <f>#REF!</f>
        <v>#REF!</v>
      </c>
      <c r="BZ657" s="24" t="e">
        <f>#REF!</f>
        <v>#REF!</v>
      </c>
      <c r="CA657" s="24"/>
      <c r="CB657" s="24"/>
      <c r="CC657" s="24"/>
      <c r="CD657" s="24"/>
      <c r="CE657" s="24"/>
      <c r="CF657" s="24"/>
      <c r="CG657" s="24"/>
      <c r="CH657" s="24"/>
      <c r="CI657" s="24"/>
      <c r="CJ657" s="24"/>
      <c r="CK657" s="24" t="e">
        <f>CL657+CN657+CO657</f>
        <v>#REF!</v>
      </c>
      <c r="CL657" s="24" t="e">
        <f>#REF!</f>
        <v>#REF!</v>
      </c>
      <c r="CM657" s="24"/>
      <c r="CN657" s="24" t="e">
        <f>#REF!</f>
        <v>#REF!</v>
      </c>
      <c r="CO657" s="24" t="e">
        <f>#REF!</f>
        <v>#REF!</v>
      </c>
    </row>
    <row r="658" spans="1:93" s="62" customFormat="1" ht="48" hidden="1" customHeight="1" x14ac:dyDescent="0.25">
      <c r="A658" s="62" t="s">
        <v>100</v>
      </c>
      <c r="B658" s="917" t="s">
        <v>33</v>
      </c>
      <c r="C658" s="917"/>
      <c r="D658" s="15" t="e">
        <f>D562</f>
        <v>#REF!</v>
      </c>
      <c r="E658" s="15">
        <f>E562</f>
        <v>0</v>
      </c>
      <c r="F658" s="15"/>
      <c r="G658" s="15">
        <f>G562</f>
        <v>0</v>
      </c>
      <c r="H658" s="15" t="e">
        <f>H562</f>
        <v>#REF!</v>
      </c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 t="e">
        <f>AU562</f>
        <v>#REF!</v>
      </c>
      <c r="AV658" s="299" t="e">
        <f>AV562</f>
        <v>#REF!</v>
      </c>
      <c r="AW658" s="15">
        <f>AW562</f>
        <v>0</v>
      </c>
      <c r="AX658" s="15"/>
      <c r="AY658" s="15">
        <f>AY562</f>
        <v>0</v>
      </c>
      <c r="AZ658" s="15" t="e">
        <f>AZ562</f>
        <v>#REF!</v>
      </c>
      <c r="BA658" s="15"/>
      <c r="BB658" s="15"/>
      <c r="BC658" s="15"/>
      <c r="BD658" s="15"/>
      <c r="BE658" s="15"/>
      <c r="BF658" s="15"/>
      <c r="BG658" s="15"/>
      <c r="BH658" s="15"/>
      <c r="BI658" s="15">
        <f>BI562</f>
        <v>194109.62155000001</v>
      </c>
      <c r="BJ658" s="15">
        <f>BJ562</f>
        <v>0</v>
      </c>
      <c r="BK658" s="15"/>
      <c r="BL658" s="15">
        <f>BL562</f>
        <v>0</v>
      </c>
      <c r="BM658" s="15">
        <f>BM562</f>
        <v>194109.62155000001</v>
      </c>
      <c r="BN658" s="15"/>
      <c r="BO658" s="15" t="e">
        <f>BO562</f>
        <v>#REF!</v>
      </c>
      <c r="BP658" s="15">
        <f>BP562</f>
        <v>0</v>
      </c>
      <c r="BQ658" s="15"/>
      <c r="BR658" s="15">
        <f>BR562</f>
        <v>0</v>
      </c>
      <c r="BS658" s="15" t="e">
        <f>BS562</f>
        <v>#REF!</v>
      </c>
      <c r="BT658" s="15"/>
      <c r="BU658" s="15"/>
      <c r="BV658" s="15" t="e">
        <f>BV562</f>
        <v>#REF!</v>
      </c>
      <c r="BW658" s="15">
        <f>BW562</f>
        <v>0</v>
      </c>
      <c r="BX658" s="15"/>
      <c r="BY658" s="15">
        <f>BY562</f>
        <v>0</v>
      </c>
      <c r="BZ658" s="15" t="e">
        <f>BZ562</f>
        <v>#REF!</v>
      </c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>
        <f>CK562</f>
        <v>188883.47156000001</v>
      </c>
      <c r="CL658" s="15">
        <f>CL562</f>
        <v>0</v>
      </c>
      <c r="CM658" s="15"/>
      <c r="CN658" s="15">
        <f>CN562</f>
        <v>0</v>
      </c>
      <c r="CO658" s="15">
        <f>CO562</f>
        <v>188883.47156000001</v>
      </c>
    </row>
    <row r="659" spans="1:93" s="28" customFormat="1" ht="50.25" hidden="1" customHeight="1" x14ac:dyDescent="0.25">
      <c r="B659" s="909" t="s">
        <v>101</v>
      </c>
      <c r="C659" s="909"/>
      <c r="D659" s="909"/>
      <c r="E659" s="909"/>
      <c r="F659" s="909"/>
      <c r="G659" s="909"/>
      <c r="H659" s="909"/>
      <c r="I659" s="909"/>
      <c r="J659" s="909"/>
      <c r="K659" s="909"/>
      <c r="L659" s="909"/>
      <c r="M659" s="909"/>
      <c r="N659" s="909"/>
      <c r="O659" s="909"/>
      <c r="P659" s="909"/>
      <c r="Q659" s="909"/>
      <c r="R659" s="909"/>
      <c r="S659" s="909"/>
      <c r="T659" s="909"/>
      <c r="U659" s="909"/>
      <c r="V659" s="909"/>
      <c r="W659" s="909"/>
      <c r="X659" s="909"/>
      <c r="Y659" s="909"/>
      <c r="Z659" s="909"/>
      <c r="AA659" s="909"/>
      <c r="AB659" s="909"/>
      <c r="AC659" s="909"/>
      <c r="AD659" s="909"/>
      <c r="AE659" s="909"/>
      <c r="AF659" s="909"/>
      <c r="AG659" s="909"/>
      <c r="AH659" s="909"/>
      <c r="AI659" s="909"/>
      <c r="AJ659" s="909"/>
      <c r="AK659" s="909"/>
      <c r="AL659" s="909"/>
      <c r="AM659" s="909"/>
      <c r="AN659" s="909"/>
      <c r="AO659" s="909"/>
      <c r="AP659" s="909"/>
      <c r="AQ659" s="909"/>
      <c r="AR659" s="909"/>
      <c r="AS659" s="909"/>
      <c r="AT659" s="909"/>
      <c r="AU659" s="909"/>
      <c r="AV659" s="909"/>
      <c r="AW659" s="909"/>
      <c r="AX659" s="909"/>
      <c r="AY659" s="909"/>
      <c r="AZ659" s="909"/>
      <c r="BA659" s="909"/>
      <c r="BB659" s="909"/>
      <c r="BC659" s="909"/>
      <c r="BD659" s="909"/>
      <c r="BE659" s="909"/>
      <c r="BF659" s="909"/>
      <c r="BG659" s="909"/>
      <c r="BH659" s="909"/>
      <c r="BI659" s="909"/>
      <c r="BJ659" s="909"/>
      <c r="BK659" s="909"/>
      <c r="BL659" s="909"/>
      <c r="BM659" s="909"/>
      <c r="BN659" s="909"/>
      <c r="BO659" s="909"/>
      <c r="BP659" s="909"/>
      <c r="BQ659" s="909"/>
      <c r="BR659" s="909"/>
      <c r="BS659" s="909"/>
      <c r="BT659" s="909"/>
      <c r="BU659" s="909"/>
      <c r="BV659" s="909"/>
      <c r="BW659" s="909"/>
      <c r="BX659" s="909"/>
      <c r="BY659" s="909"/>
      <c r="BZ659" s="909"/>
      <c r="CA659" s="909"/>
      <c r="CB659" s="909"/>
      <c r="CC659" s="909"/>
      <c r="CD659" s="909"/>
      <c r="CE659" s="909"/>
      <c r="CF659" s="909"/>
      <c r="CG659" s="909"/>
      <c r="CH659" s="909"/>
      <c r="CI659" s="909"/>
      <c r="CJ659" s="63"/>
      <c r="CK659" s="63"/>
      <c r="CL659" s="27"/>
      <c r="CM659" s="27"/>
      <c r="CN659" s="27"/>
      <c r="CO659" s="27"/>
    </row>
    <row r="660" spans="1:93" s="64" customFormat="1" ht="114" hidden="1" customHeight="1" x14ac:dyDescent="0.25">
      <c r="B660" s="225">
        <v>4</v>
      </c>
      <c r="C660" s="164" t="s">
        <v>102</v>
      </c>
      <c r="D660" s="30" t="e">
        <f>E660</f>
        <v>#REF!</v>
      </c>
      <c r="E660" s="30" t="e">
        <f>#REF!+E678+E686</f>
        <v>#REF!</v>
      </c>
      <c r="F660" s="30"/>
      <c r="G660" s="30"/>
      <c r="H660" s="30" t="e">
        <f>#REF!+H678+H683+#REF!</f>
        <v>#REF!</v>
      </c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 t="e">
        <f>AV660</f>
        <v>#REF!</v>
      </c>
      <c r="AV660" s="21" t="e">
        <f>AW660</f>
        <v>#REF!</v>
      </c>
      <c r="AW660" s="30" t="e">
        <f>#REF!+AW678+AW686</f>
        <v>#REF!</v>
      </c>
      <c r="AX660" s="30"/>
      <c r="AY660" s="30"/>
      <c r="AZ660" s="30" t="e">
        <f>#REF!+AZ678+AZ683+#REF!</f>
        <v>#REF!</v>
      </c>
      <c r="BA660" s="30"/>
      <c r="BB660" s="30"/>
      <c r="BC660" s="30"/>
      <c r="BD660" s="30"/>
      <c r="BE660" s="30"/>
      <c r="BF660" s="30"/>
      <c r="BG660" s="30"/>
      <c r="BH660" s="30"/>
      <c r="BI660" s="30" t="e">
        <f>BJ660</f>
        <v>#REF!</v>
      </c>
      <c r="BJ660" s="30" t="e">
        <f>#REF!+BJ678+BJ686</f>
        <v>#REF!</v>
      </c>
      <c r="BK660" s="30"/>
      <c r="BL660" s="30"/>
      <c r="BM660" s="30" t="e">
        <f>#REF!+BM678+BM683+#REF!</f>
        <v>#REF!</v>
      </c>
      <c r="BN660" s="30"/>
      <c r="BO660" s="30" t="e">
        <f>BP660</f>
        <v>#REF!</v>
      </c>
      <c r="BP660" s="30" t="e">
        <f>#REF!+BP678+BP686</f>
        <v>#REF!</v>
      </c>
      <c r="BQ660" s="30"/>
      <c r="BR660" s="30"/>
      <c r="BS660" s="30" t="e">
        <f>#REF!+BS678+BS683+#REF!</f>
        <v>#REF!</v>
      </c>
      <c r="BT660" s="30"/>
      <c r="BU660" s="30"/>
      <c r="BV660" s="30" t="e">
        <f>BW660</f>
        <v>#REF!</v>
      </c>
      <c r="BW660" s="30" t="e">
        <f>#REF!+BW678+BW686</f>
        <v>#REF!</v>
      </c>
      <c r="BX660" s="30"/>
      <c r="BY660" s="30"/>
      <c r="BZ660" s="30" t="e">
        <f>#REF!+BZ678+BZ683+#REF!</f>
        <v>#REF!</v>
      </c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 t="e">
        <f>CL660</f>
        <v>#REF!</v>
      </c>
      <c r="CL660" s="30" t="e">
        <f>#REF!+CL678+CL686</f>
        <v>#REF!</v>
      </c>
      <c r="CM660" s="30"/>
      <c r="CN660" s="30"/>
      <c r="CO660" s="30" t="e">
        <f>#REF!+CO678+CO683+#REF!</f>
        <v>#REF!</v>
      </c>
    </row>
    <row r="661" spans="1:93" s="64" customFormat="1" ht="114" hidden="1" customHeight="1" x14ac:dyDescent="0.25">
      <c r="B661" s="208" t="s">
        <v>236</v>
      </c>
      <c r="C661" s="143" t="s">
        <v>81</v>
      </c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21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</row>
    <row r="662" spans="1:93" s="64" customFormat="1" ht="153.75" hidden="1" customHeight="1" x14ac:dyDescent="0.25">
      <c r="B662" s="211" t="s">
        <v>34</v>
      </c>
      <c r="C662" s="57" t="s">
        <v>303</v>
      </c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21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</row>
    <row r="663" spans="1:93" s="64" customFormat="1" ht="153.75" hidden="1" customHeight="1" x14ac:dyDescent="0.25">
      <c r="B663" s="211" t="s">
        <v>62</v>
      </c>
      <c r="C663" s="57" t="s">
        <v>304</v>
      </c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21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</row>
    <row r="664" spans="1:93" s="64" customFormat="1" ht="65.25" hidden="1" customHeight="1" x14ac:dyDescent="0.25">
      <c r="B664" s="208" t="s">
        <v>322</v>
      </c>
      <c r="C664" s="143" t="s">
        <v>320</v>
      </c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21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</row>
    <row r="665" spans="1:93" s="64" customFormat="1" ht="93.75" hidden="1" customHeight="1" x14ac:dyDescent="0.25">
      <c r="B665" s="211" t="s">
        <v>34</v>
      </c>
      <c r="C665" s="57" t="s">
        <v>321</v>
      </c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21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</row>
    <row r="666" spans="1:93" s="384" customFormat="1" ht="132" hidden="1" customHeight="1" x14ac:dyDescent="0.25">
      <c r="B666" s="372" t="s">
        <v>7</v>
      </c>
      <c r="C666" s="373" t="s">
        <v>359</v>
      </c>
      <c r="D666" s="374">
        <f>E666+F666+G666+H666</f>
        <v>5661016.7233899999</v>
      </c>
      <c r="E666" s="374">
        <f>E667</f>
        <v>4828035.5843900004</v>
      </c>
      <c r="F666" s="374">
        <f>F667</f>
        <v>832981.13899999997</v>
      </c>
      <c r="G666" s="374">
        <f>G667</f>
        <v>0</v>
      </c>
      <c r="H666" s="374">
        <f>H667</f>
        <v>0</v>
      </c>
      <c r="I666" s="374"/>
      <c r="J666" s="374"/>
      <c r="K666" s="374"/>
      <c r="L666" s="374"/>
      <c r="M666" s="374"/>
      <c r="N666" s="374"/>
      <c r="O666" s="374"/>
      <c r="P666" s="374"/>
      <c r="Q666" s="374"/>
      <c r="R666" s="374"/>
      <c r="S666" s="374"/>
      <c r="T666" s="374"/>
      <c r="U666" s="374"/>
      <c r="V666" s="374"/>
      <c r="W666" s="374"/>
      <c r="X666" s="374"/>
      <c r="Y666" s="374"/>
      <c r="Z666" s="374"/>
      <c r="AA666" s="374"/>
      <c r="AB666" s="374"/>
      <c r="AC666" s="578"/>
      <c r="AD666" s="374"/>
      <c r="AE666" s="374"/>
      <c r="AF666" s="374"/>
      <c r="AG666" s="374"/>
      <c r="AH666" s="374"/>
      <c r="AI666" s="374"/>
      <c r="AJ666" s="374"/>
      <c r="AK666" s="374"/>
      <c r="AL666" s="578"/>
      <c r="AM666" s="374"/>
      <c r="AN666" s="374"/>
      <c r="AO666" s="374"/>
      <c r="AP666" s="374"/>
      <c r="AQ666" s="374"/>
      <c r="AR666" s="374"/>
      <c r="AS666" s="374"/>
      <c r="AT666" s="374"/>
      <c r="AU666" s="374"/>
      <c r="AV666" s="559">
        <f>AW666+AX666+AY666+AZ666</f>
        <v>2662744.7084999997</v>
      </c>
      <c r="AW666" s="374">
        <f>AW667</f>
        <v>1748106.63842</v>
      </c>
      <c r="AX666" s="374">
        <f>AX667</f>
        <v>914638.07007999998</v>
      </c>
      <c r="AY666" s="374">
        <f>AY667</f>
        <v>0</v>
      </c>
      <c r="AZ666" s="374">
        <f>AZ667</f>
        <v>0</v>
      </c>
      <c r="BA666" s="374"/>
      <c r="BB666" s="374"/>
      <c r="BC666" s="374"/>
      <c r="BD666" s="374"/>
      <c r="BE666" s="374"/>
      <c r="BF666" s="374"/>
      <c r="BG666" s="374"/>
      <c r="BH666" s="374"/>
      <c r="BI666" s="493">
        <f>BJ666+BK666+BL666+BM666</f>
        <v>964834.23259999999</v>
      </c>
      <c r="BJ666" s="374">
        <f>BJ667</f>
        <v>514834.23259999999</v>
      </c>
      <c r="BK666" s="374">
        <f>BK667</f>
        <v>450000</v>
      </c>
      <c r="BL666" s="374"/>
      <c r="BM666" s="374"/>
      <c r="BN666" s="374"/>
      <c r="BO666" s="493">
        <f>BP666+BQ666+BR666+BS666</f>
        <v>854128.76436999999</v>
      </c>
      <c r="BP666" s="484">
        <f>BP667</f>
        <v>514834.23259999999</v>
      </c>
      <c r="BQ666" s="374">
        <f>BQ667</f>
        <v>339294.53177</v>
      </c>
      <c r="BR666" s="374"/>
      <c r="BS666" s="374"/>
      <c r="BT666" s="374"/>
      <c r="BU666" s="374"/>
      <c r="BV666" s="493">
        <f>BW666+BX666+BY666+BZ666</f>
        <v>1975584.4377000001</v>
      </c>
      <c r="BW666" s="374">
        <f>BW667</f>
        <v>1134943.4886</v>
      </c>
      <c r="BX666" s="374">
        <f>BX667</f>
        <v>840640.94909999997</v>
      </c>
      <c r="BY666" s="374"/>
      <c r="BZ666" s="374"/>
      <c r="CA666" s="376"/>
      <c r="CB666" s="376"/>
      <c r="CC666" s="376"/>
      <c r="CD666" s="376"/>
      <c r="CE666" s="376"/>
      <c r="CF666" s="376"/>
      <c r="CG666" s="376"/>
      <c r="CH666" s="376"/>
      <c r="CI666" s="376"/>
      <c r="CJ666" s="374"/>
      <c r="CK666" s="493">
        <f>CL666+CM666+CN666+CO666</f>
        <v>79943.488599999997</v>
      </c>
      <c r="CL666" s="374">
        <f>CL667</f>
        <v>34943.488599999997</v>
      </c>
      <c r="CM666" s="374">
        <f>CM667</f>
        <v>45000</v>
      </c>
      <c r="CN666" s="374"/>
      <c r="CO666" s="374"/>
    </row>
    <row r="667" spans="1:93" s="52" customFormat="1" ht="54" hidden="1" customHeight="1" x14ac:dyDescent="0.25">
      <c r="B667" s="206"/>
      <c r="C667" s="111" t="s">
        <v>31</v>
      </c>
      <c r="D667" s="342">
        <f>E667+F667+G667+H667</f>
        <v>5661016.7233899999</v>
      </c>
      <c r="E667" s="342">
        <f>E678+E686</f>
        <v>4828035.5843900004</v>
      </c>
      <c r="F667" s="358">
        <f>F678+F686</f>
        <v>832981.13899999997</v>
      </c>
      <c r="G667" s="358">
        <f>G678+G686</f>
        <v>0</v>
      </c>
      <c r="H667" s="358">
        <f>H678+H686</f>
        <v>0</v>
      </c>
      <c r="I667" s="559"/>
      <c r="J667" s="559"/>
      <c r="K667" s="559"/>
      <c r="L667" s="559"/>
      <c r="M667" s="559"/>
      <c r="N667" s="559"/>
      <c r="O667" s="559"/>
      <c r="P667" s="559"/>
      <c r="Q667" s="559"/>
      <c r="R667" s="559"/>
      <c r="S667" s="559"/>
      <c r="T667" s="559"/>
      <c r="U667" s="559"/>
      <c r="V667" s="559"/>
      <c r="W667" s="559"/>
      <c r="X667" s="559"/>
      <c r="Y667" s="559"/>
      <c r="Z667" s="559"/>
      <c r="AA667" s="559"/>
      <c r="AB667" s="559"/>
      <c r="AC667" s="581"/>
      <c r="AD667" s="559"/>
      <c r="AE667" s="559"/>
      <c r="AF667" s="559"/>
      <c r="AG667" s="559"/>
      <c r="AH667" s="559"/>
      <c r="AI667" s="559"/>
      <c r="AJ667" s="559"/>
      <c r="AK667" s="559"/>
      <c r="AL667" s="581"/>
      <c r="AM667" s="559"/>
      <c r="AN667" s="559"/>
      <c r="AO667" s="559"/>
      <c r="AP667" s="559"/>
      <c r="AQ667" s="559"/>
      <c r="AR667" s="559"/>
      <c r="AS667" s="559"/>
      <c r="AT667" s="559"/>
      <c r="AU667" s="559">
        <f>AV667+AW667+AX667</f>
        <v>5325489.4169999994</v>
      </c>
      <c r="AV667" s="559">
        <f>AW667+AX667+AY667+AZ667</f>
        <v>2662744.7084999997</v>
      </c>
      <c r="AW667" s="482">
        <f>AW678+AW686</f>
        <v>1748106.63842</v>
      </c>
      <c r="AX667" s="482">
        <f>AX678+AX686</f>
        <v>914638.07007999998</v>
      </c>
      <c r="AY667" s="482">
        <f>AY678+AY686</f>
        <v>0</v>
      </c>
      <c r="AZ667" s="482">
        <f>AZ678+AZ686</f>
        <v>0</v>
      </c>
      <c r="BA667" s="342">
        <f>BB667+BC667+BD667</f>
        <v>0</v>
      </c>
      <c r="BB667" s="526">
        <f>BB457+BB627+BB639</f>
        <v>0</v>
      </c>
      <c r="BC667" s="526"/>
      <c r="BD667" s="526"/>
      <c r="BE667" s="526">
        <f>BF667+BG667</f>
        <v>0</v>
      </c>
      <c r="BF667" s="342">
        <f>BF457+BF627+BF639</f>
        <v>0</v>
      </c>
      <c r="BG667" s="342">
        <f>G667</f>
        <v>0</v>
      </c>
      <c r="BH667" s="342"/>
      <c r="BI667" s="491">
        <f>BJ667+BK667+BL667+BM667</f>
        <v>964834.23259999999</v>
      </c>
      <c r="BJ667" s="482">
        <f>BJ678+BJ686</f>
        <v>514834.23259999999</v>
      </c>
      <c r="BK667" s="482">
        <f>BK678+BK686</f>
        <v>450000</v>
      </c>
      <c r="BL667" s="482">
        <f>BL457+BL627+BL637</f>
        <v>0</v>
      </c>
      <c r="BM667" s="482">
        <f>BM457+BM627+BM637</f>
        <v>0</v>
      </c>
      <c r="BN667" s="342">
        <f>BO667+BP667+BQ667</f>
        <v>1708257.52874</v>
      </c>
      <c r="BO667" s="491">
        <f>BP667+BQ667+BR667+BS667</f>
        <v>854128.76436999999</v>
      </c>
      <c r="BP667" s="482">
        <f>BP678+BP686</f>
        <v>514834.23259999999</v>
      </c>
      <c r="BQ667" s="482">
        <f>BQ678+BQ686</f>
        <v>339294.53177</v>
      </c>
      <c r="BR667" s="482">
        <f>BR457+BR627+BR637</f>
        <v>0</v>
      </c>
      <c r="BS667" s="482">
        <f>BS457+BS627+BS637</f>
        <v>0</v>
      </c>
      <c r="BT667" s="182"/>
      <c r="BU667" s="182"/>
      <c r="BV667" s="491">
        <f>BW667+BX667+BY667+BZ667</f>
        <v>1975584.4377000001</v>
      </c>
      <c r="BW667" s="358">
        <f>BW678+BW686</f>
        <v>1134943.4886</v>
      </c>
      <c r="BX667" s="358">
        <f>BX678+BX686</f>
        <v>840640.94909999997</v>
      </c>
      <c r="BY667" s="342">
        <f>BY457+BY627+BY637</f>
        <v>0</v>
      </c>
      <c r="BZ667" s="342">
        <f>BZ457+BZ627+BZ637</f>
        <v>0</v>
      </c>
      <c r="CA667" s="342">
        <f>CB667+CC667+CD667</f>
        <v>0</v>
      </c>
      <c r="CB667" s="342">
        <f>CB457+CB627+CB639</f>
        <v>0</v>
      </c>
      <c r="CC667" s="182"/>
      <c r="CD667" s="182"/>
      <c r="CE667" s="342">
        <f>CF667+CH667+CI667</f>
        <v>0</v>
      </c>
      <c r="CF667" s="342">
        <f>CF457+CF627+CF639</f>
        <v>0</v>
      </c>
      <c r="CG667" s="526"/>
      <c r="CH667" s="182"/>
      <c r="CI667" s="182"/>
      <c r="CJ667" s="482"/>
      <c r="CK667" s="491">
        <f>CL667+CM667+CN667+CO667</f>
        <v>79943.488599999997</v>
      </c>
      <c r="CL667" s="482">
        <f>CL678+CL686</f>
        <v>34943.488599999997</v>
      </c>
      <c r="CM667" s="482">
        <f>CM678+CM686</f>
        <v>45000</v>
      </c>
      <c r="CN667" s="482">
        <f>CN457+CN627+CN637</f>
        <v>0</v>
      </c>
      <c r="CO667" s="482">
        <f>CO457+CO627+CO637</f>
        <v>0</v>
      </c>
    </row>
    <row r="668" spans="1:93" s="52" customFormat="1" ht="162.75" customHeight="1" x14ac:dyDescent="0.25">
      <c r="B668" s="441" t="s">
        <v>8</v>
      </c>
      <c r="C668" s="440" t="s">
        <v>435</v>
      </c>
      <c r="D668" s="412">
        <f t="shared" ref="D668:D677" si="412">H668</f>
        <v>132612.91032</v>
      </c>
      <c r="E668" s="412">
        <v>0</v>
      </c>
      <c r="F668" s="412">
        <v>0</v>
      </c>
      <c r="G668" s="412">
        <v>0</v>
      </c>
      <c r="H668" s="412">
        <f>H669+H671+H674+H676</f>
        <v>132612.91032</v>
      </c>
      <c r="I668" s="412">
        <f>Q668</f>
        <v>55831.299509999997</v>
      </c>
      <c r="J668" s="570">
        <f t="shared" ref="J668:J678" si="413">I668/D668</f>
        <v>0.42100953350075004</v>
      </c>
      <c r="K668" s="413"/>
      <c r="L668" s="413"/>
      <c r="M668" s="413"/>
      <c r="N668" s="413"/>
      <c r="O668" s="413"/>
      <c r="P668" s="413"/>
      <c r="Q668" s="412">
        <f>Q669+Q671+Q674+Q676</f>
        <v>55831.299509999997</v>
      </c>
      <c r="R668" s="570">
        <f>Q668/D668</f>
        <v>0.42100953350075004</v>
      </c>
      <c r="S668" s="412">
        <f>AA668</f>
        <v>38946.610919999999</v>
      </c>
      <c r="T668" s="570">
        <f t="shared" ref="T668:T678" si="414">S668/D668</f>
        <v>0.29368642031926112</v>
      </c>
      <c r="U668" s="413"/>
      <c r="V668" s="413"/>
      <c r="W668" s="413"/>
      <c r="X668" s="413"/>
      <c r="Y668" s="413"/>
      <c r="Z668" s="413"/>
      <c r="AA668" s="412">
        <f>AA669+AA671+AA674+AA676</f>
        <v>38946.610919999999</v>
      </c>
      <c r="AB668" s="570">
        <f t="shared" ref="AB668:AB677" si="415">AA668/D668</f>
        <v>0.29368642031926112</v>
      </c>
      <c r="AC668" s="412">
        <f>AK668</f>
        <v>132612.91032</v>
      </c>
      <c r="AD668" s="570">
        <f>AC668/D668</f>
        <v>1</v>
      </c>
      <c r="AE668" s="413"/>
      <c r="AF668" s="413"/>
      <c r="AG668" s="413"/>
      <c r="AH668" s="413"/>
      <c r="AI668" s="413"/>
      <c r="AJ668" s="413"/>
      <c r="AK668" s="412">
        <f>AK669+AK671+AK674+AK676</f>
        <v>132612.91032</v>
      </c>
      <c r="AL668" s="570">
        <f>AK668/D668</f>
        <v>1</v>
      </c>
      <c r="AM668" s="413"/>
      <c r="AN668" s="413"/>
      <c r="AO668" s="413"/>
      <c r="AP668" s="413"/>
      <c r="AQ668" s="413"/>
      <c r="AR668" s="413"/>
      <c r="AS668" s="413"/>
      <c r="AT668" s="413"/>
      <c r="AU668" s="413">
        <f>AV668-D668</f>
        <v>0</v>
      </c>
      <c r="AV668" s="413">
        <f t="shared" ref="AV668:AV677" si="416">AZ668</f>
        <v>132612.91032</v>
      </c>
      <c r="AW668" s="413"/>
      <c r="AX668" s="413"/>
      <c r="AY668" s="413"/>
      <c r="AZ668" s="413">
        <f>AZ669+AZ671+AZ674+AZ676</f>
        <v>132612.91032</v>
      </c>
      <c r="BA668" s="413"/>
      <c r="BB668" s="413"/>
      <c r="BC668" s="413"/>
      <c r="BD668" s="413"/>
      <c r="BE668" s="413"/>
      <c r="BF668" s="413"/>
      <c r="BG668" s="413"/>
      <c r="BH668" s="413"/>
      <c r="BI668" s="413"/>
      <c r="BJ668" s="413"/>
      <c r="BK668" s="413"/>
      <c r="BL668" s="413"/>
      <c r="BM668" s="413"/>
      <c r="BN668" s="413"/>
      <c r="BO668" s="413"/>
      <c r="BP668" s="413"/>
      <c r="BQ668" s="413"/>
      <c r="BR668" s="413"/>
      <c r="BS668" s="413"/>
      <c r="BT668" s="413"/>
      <c r="BU668" s="413"/>
      <c r="BV668" s="413"/>
      <c r="BW668" s="413"/>
      <c r="BX668" s="413"/>
      <c r="BY668" s="413"/>
      <c r="BZ668" s="413"/>
      <c r="CA668" s="413"/>
      <c r="CB668" s="413"/>
      <c r="CC668" s="413"/>
      <c r="CD668" s="413"/>
      <c r="CE668" s="413"/>
      <c r="CF668" s="413"/>
      <c r="CG668" s="413"/>
      <c r="CH668" s="413"/>
      <c r="CI668" s="413"/>
      <c r="CJ668" s="413"/>
      <c r="CK668" s="413"/>
      <c r="CL668" s="413"/>
      <c r="CM668" s="413"/>
      <c r="CN668" s="413"/>
      <c r="CO668" s="413"/>
    </row>
    <row r="669" spans="1:93" s="52" customFormat="1" ht="54" customHeight="1" x14ac:dyDescent="0.25">
      <c r="B669" s="206" t="s">
        <v>9</v>
      </c>
      <c r="C669" s="140" t="s">
        <v>65</v>
      </c>
      <c r="D669" s="182">
        <f t="shared" si="412"/>
        <v>23420.146230000002</v>
      </c>
      <c r="E669" s="182"/>
      <c r="F669" s="182"/>
      <c r="G669" s="182"/>
      <c r="H669" s="182">
        <f>H670</f>
        <v>23420.146230000002</v>
      </c>
      <c r="I669" s="182">
        <f>I670</f>
        <v>23417.416239999999</v>
      </c>
      <c r="J669" s="569">
        <f t="shared" si="413"/>
        <v>0.99988343411807967</v>
      </c>
      <c r="K669" s="559"/>
      <c r="L669" s="559"/>
      <c r="M669" s="559"/>
      <c r="N669" s="559"/>
      <c r="O669" s="559"/>
      <c r="P669" s="559"/>
      <c r="Q669" s="559">
        <f>Q670</f>
        <v>23417.416239999999</v>
      </c>
      <c r="R669" s="569">
        <f>Q669/D669</f>
        <v>0.99988343411807967</v>
      </c>
      <c r="S669" s="182">
        <f>S670</f>
        <v>6532.7276499999998</v>
      </c>
      <c r="T669" s="569">
        <f t="shared" si="414"/>
        <v>0.27893624513889292</v>
      </c>
      <c r="U669" s="833"/>
      <c r="V669" s="833"/>
      <c r="W669" s="833"/>
      <c r="X669" s="833"/>
      <c r="Y669" s="833"/>
      <c r="Z669" s="833"/>
      <c r="AA669" s="833">
        <f>AA670</f>
        <v>6532.7276499999998</v>
      </c>
      <c r="AB669" s="569">
        <f t="shared" si="415"/>
        <v>0.27893624513889292</v>
      </c>
      <c r="AC669" s="182">
        <f>AC670</f>
        <v>23420.146230000002</v>
      </c>
      <c r="AD669" s="575">
        <f t="shared" ref="AD669:AD677" si="417">AC669/D669</f>
        <v>1</v>
      </c>
      <c r="AE669" s="559"/>
      <c r="AF669" s="559"/>
      <c r="AG669" s="559"/>
      <c r="AH669" s="559"/>
      <c r="AI669" s="559"/>
      <c r="AJ669" s="559"/>
      <c r="AK669" s="182">
        <f>AK670</f>
        <v>23420.146230000002</v>
      </c>
      <c r="AL669" s="575">
        <f>AK669/D669</f>
        <v>1</v>
      </c>
      <c r="AM669" s="559"/>
      <c r="AN669" s="559"/>
      <c r="AO669" s="559"/>
      <c r="AP669" s="559"/>
      <c r="AQ669" s="559"/>
      <c r="AR669" s="559"/>
      <c r="AS669" s="559"/>
      <c r="AT669" s="559"/>
      <c r="AU669" s="559">
        <f>AV669-D669</f>
        <v>0</v>
      </c>
      <c r="AV669" s="559">
        <f t="shared" si="416"/>
        <v>23420.146229999998</v>
      </c>
      <c r="AW669" s="540"/>
      <c r="AX669" s="540"/>
      <c r="AY669" s="540"/>
      <c r="AZ669" s="540">
        <f>AZ670</f>
        <v>23420.146229999998</v>
      </c>
      <c r="BA669" s="540"/>
      <c r="BB669" s="540"/>
      <c r="BC669" s="540"/>
      <c r="BD669" s="540"/>
      <c r="BE669" s="540"/>
      <c r="BF669" s="540"/>
      <c r="BG669" s="540"/>
      <c r="BH669" s="540"/>
      <c r="BI669" s="540"/>
      <c r="BJ669" s="540"/>
      <c r="BK669" s="540"/>
      <c r="BL669" s="540"/>
      <c r="BM669" s="540"/>
      <c r="BN669" s="540"/>
      <c r="BO669" s="540"/>
      <c r="BP669" s="540"/>
      <c r="BQ669" s="540"/>
      <c r="BR669" s="540"/>
      <c r="BS669" s="540"/>
      <c r="BT669" s="182"/>
      <c r="BU669" s="182"/>
      <c r="BV669" s="540"/>
      <c r="BW669" s="540"/>
      <c r="BX669" s="540"/>
      <c r="BY669" s="540"/>
      <c r="BZ669" s="540"/>
      <c r="CA669" s="540"/>
      <c r="CB669" s="540"/>
      <c r="CC669" s="182"/>
      <c r="CD669" s="182"/>
      <c r="CE669" s="540"/>
      <c r="CF669" s="540"/>
      <c r="CG669" s="540"/>
      <c r="CH669" s="182"/>
      <c r="CI669" s="182"/>
      <c r="CJ669" s="540"/>
      <c r="CK669" s="540"/>
      <c r="CL669" s="540"/>
      <c r="CM669" s="540"/>
      <c r="CN669" s="540"/>
      <c r="CO669" s="540"/>
    </row>
    <row r="670" spans="1:93" s="52" customFormat="1" ht="129" customHeight="1" x14ac:dyDescent="0.25">
      <c r="B670" s="206" t="s">
        <v>34</v>
      </c>
      <c r="C670" s="57" t="s">
        <v>254</v>
      </c>
      <c r="D670" s="123">
        <f t="shared" si="412"/>
        <v>23420.146230000002</v>
      </c>
      <c r="E670" s="123"/>
      <c r="F670" s="123"/>
      <c r="G670" s="123"/>
      <c r="H670" s="123">
        <f>[11]Бюджет!$K$247/1000</f>
        <v>23420.146230000002</v>
      </c>
      <c r="I670" s="123">
        <f t="shared" ref="I670:I677" si="418">Q670</f>
        <v>23417.416239999999</v>
      </c>
      <c r="J670" s="592">
        <f t="shared" si="413"/>
        <v>0.99988343411807967</v>
      </c>
      <c r="K670" s="120"/>
      <c r="L670" s="120"/>
      <c r="M670" s="120"/>
      <c r="N670" s="120"/>
      <c r="O670" s="120"/>
      <c r="P670" s="120"/>
      <c r="Q670" s="120">
        <v>23417.416239999999</v>
      </c>
      <c r="R670" s="592">
        <f>Q670/H670</f>
        <v>0.99988343411807967</v>
      </c>
      <c r="S670" s="123">
        <f t="shared" ref="S670:S677" si="419">AA670</f>
        <v>6532.7276499999998</v>
      </c>
      <c r="T670" s="592">
        <f t="shared" si="414"/>
        <v>0.27893624513889292</v>
      </c>
      <c r="U670" s="120"/>
      <c r="V670" s="120"/>
      <c r="W670" s="120"/>
      <c r="X670" s="120"/>
      <c r="Y670" s="120"/>
      <c r="Z670" s="120"/>
      <c r="AA670" s="120">
        <v>6532.7276499999998</v>
      </c>
      <c r="AB670" s="592">
        <f t="shared" si="415"/>
        <v>0.27893624513889292</v>
      </c>
      <c r="AC670" s="123">
        <f>AK670</f>
        <v>23420.146230000002</v>
      </c>
      <c r="AD670" s="575">
        <f t="shared" si="417"/>
        <v>1</v>
      </c>
      <c r="AE670" s="120"/>
      <c r="AF670" s="120"/>
      <c r="AG670" s="120"/>
      <c r="AH670" s="120"/>
      <c r="AI670" s="120"/>
      <c r="AJ670" s="120"/>
      <c r="AK670" s="123">
        <f>[11]Бюджет!$K$247/1000</f>
        <v>23420.146230000002</v>
      </c>
      <c r="AL670" s="575">
        <f t="shared" ref="AL670:AL677" si="420">AK670/D670</f>
        <v>1</v>
      </c>
      <c r="AM670" s="120"/>
      <c r="AN670" s="120"/>
      <c r="AO670" s="120"/>
      <c r="AP670" s="120"/>
      <c r="AQ670" s="120"/>
      <c r="AR670" s="120"/>
      <c r="AS670" s="120"/>
      <c r="AT670" s="120"/>
      <c r="AU670" s="120">
        <f t="shared" ref="AU670:AU677" si="421">AV670-D670</f>
        <v>0</v>
      </c>
      <c r="AV670" s="120">
        <f t="shared" si="416"/>
        <v>23420.146229999998</v>
      </c>
      <c r="AW670" s="540"/>
      <c r="AX670" s="540"/>
      <c r="AY670" s="540"/>
      <c r="AZ670" s="120">
        <v>23420.146229999998</v>
      </c>
      <c r="BA670" s="540"/>
      <c r="BB670" s="540"/>
      <c r="BC670" s="540"/>
      <c r="BD670" s="540"/>
      <c r="BE670" s="540"/>
      <c r="BF670" s="540"/>
      <c r="BG670" s="540"/>
      <c r="BH670" s="540"/>
      <c r="BI670" s="540"/>
      <c r="BJ670" s="540"/>
      <c r="BK670" s="540"/>
      <c r="BL670" s="540"/>
      <c r="BM670" s="540"/>
      <c r="BN670" s="540"/>
      <c r="BO670" s="540"/>
      <c r="BP670" s="540"/>
      <c r="BQ670" s="540"/>
      <c r="BR670" s="540"/>
      <c r="BS670" s="540"/>
      <c r="BT670" s="182"/>
      <c r="BU670" s="182"/>
      <c r="BV670" s="540"/>
      <c r="BW670" s="540"/>
      <c r="BX670" s="540"/>
      <c r="BY670" s="540"/>
      <c r="BZ670" s="540"/>
      <c r="CA670" s="540"/>
      <c r="CB670" s="540"/>
      <c r="CC670" s="182"/>
      <c r="CD670" s="182"/>
      <c r="CE670" s="540"/>
      <c r="CF670" s="540"/>
      <c r="CG670" s="540"/>
      <c r="CH670" s="182"/>
      <c r="CI670" s="182"/>
      <c r="CJ670" s="540"/>
      <c r="CK670" s="540"/>
      <c r="CL670" s="540"/>
      <c r="CM670" s="540"/>
      <c r="CN670" s="540"/>
      <c r="CO670" s="540"/>
    </row>
    <row r="671" spans="1:93" s="52" customFormat="1" ht="54" customHeight="1" x14ac:dyDescent="0.25">
      <c r="B671" s="206" t="s">
        <v>436</v>
      </c>
      <c r="C671" s="143" t="s">
        <v>69</v>
      </c>
      <c r="D671" s="182">
        <f t="shared" si="412"/>
        <v>69556.869489999997</v>
      </c>
      <c r="E671" s="182"/>
      <c r="F671" s="182"/>
      <c r="G671" s="182"/>
      <c r="H671" s="182">
        <f>H672+H673</f>
        <v>69556.869489999997</v>
      </c>
      <c r="I671" s="182">
        <f t="shared" si="418"/>
        <v>27501.248319999999</v>
      </c>
      <c r="J671" s="569">
        <f t="shared" si="413"/>
        <v>0.39537789037434729</v>
      </c>
      <c r="K671" s="559"/>
      <c r="L671" s="559"/>
      <c r="M671" s="559"/>
      <c r="N671" s="559"/>
      <c r="O671" s="559"/>
      <c r="P671" s="559"/>
      <c r="Q671" s="559">
        <f>Q672+Q673</f>
        <v>27501.248319999999</v>
      </c>
      <c r="R671" s="569">
        <f>Q671/D671</f>
        <v>0.39537789037434729</v>
      </c>
      <c r="S671" s="182">
        <f t="shared" si="419"/>
        <v>27501.248319999999</v>
      </c>
      <c r="T671" s="569">
        <f t="shared" si="414"/>
        <v>0.39537789037434729</v>
      </c>
      <c r="U671" s="559"/>
      <c r="V671" s="559"/>
      <c r="W671" s="559"/>
      <c r="X671" s="559"/>
      <c r="Y671" s="559"/>
      <c r="Z671" s="559"/>
      <c r="AA671" s="833">
        <f>AA672+AA673</f>
        <v>27501.248319999999</v>
      </c>
      <c r="AB671" s="569">
        <f t="shared" si="415"/>
        <v>0.39537789037434729</v>
      </c>
      <c r="AC671" s="182">
        <f>AC672+AC673</f>
        <v>69556.869489999997</v>
      </c>
      <c r="AD671" s="575">
        <f t="shared" si="417"/>
        <v>1</v>
      </c>
      <c r="AE671" s="559"/>
      <c r="AF671" s="559"/>
      <c r="AG671" s="559"/>
      <c r="AH671" s="559"/>
      <c r="AI671" s="559"/>
      <c r="AJ671" s="559"/>
      <c r="AK671" s="182">
        <f>AK672+AK673</f>
        <v>69556.869489999997</v>
      </c>
      <c r="AL671" s="575">
        <f t="shared" si="420"/>
        <v>1</v>
      </c>
      <c r="AM671" s="559"/>
      <c r="AN671" s="559"/>
      <c r="AO671" s="559"/>
      <c r="AP671" s="559"/>
      <c r="AQ671" s="559"/>
      <c r="AR671" s="559"/>
      <c r="AS671" s="559"/>
      <c r="AT671" s="559"/>
      <c r="AU671" s="559">
        <f t="shared" si="421"/>
        <v>0</v>
      </c>
      <c r="AV671" s="559">
        <f t="shared" si="416"/>
        <v>69556.869489999997</v>
      </c>
      <c r="AW671" s="540"/>
      <c r="AX671" s="540"/>
      <c r="AY671" s="540"/>
      <c r="AZ671" s="540">
        <f>AZ672+AZ673</f>
        <v>69556.869489999997</v>
      </c>
      <c r="BA671" s="540"/>
      <c r="BB671" s="540"/>
      <c r="BC671" s="540"/>
      <c r="BD671" s="540"/>
      <c r="BE671" s="540"/>
      <c r="BF671" s="540"/>
      <c r="BG671" s="540"/>
      <c r="BH671" s="540"/>
      <c r="BI671" s="540"/>
      <c r="BJ671" s="540"/>
      <c r="BK671" s="540"/>
      <c r="BL671" s="540"/>
      <c r="BM671" s="540"/>
      <c r="BN671" s="540"/>
      <c r="BO671" s="540"/>
      <c r="BP671" s="540"/>
      <c r="BQ671" s="540"/>
      <c r="BR671" s="540"/>
      <c r="BS671" s="540"/>
      <c r="BT671" s="182"/>
      <c r="BU671" s="182"/>
      <c r="BV671" s="540"/>
      <c r="BW671" s="540"/>
      <c r="BX671" s="540"/>
      <c r="BY671" s="540"/>
      <c r="BZ671" s="540"/>
      <c r="CA671" s="540"/>
      <c r="CB671" s="540"/>
      <c r="CC671" s="182"/>
      <c r="CD671" s="182"/>
      <c r="CE671" s="540"/>
      <c r="CF671" s="540"/>
      <c r="CG671" s="540"/>
      <c r="CH671" s="182"/>
      <c r="CI671" s="182"/>
      <c r="CJ671" s="540"/>
      <c r="CK671" s="540"/>
      <c r="CL671" s="540"/>
      <c r="CM671" s="540"/>
      <c r="CN671" s="540"/>
      <c r="CO671" s="540"/>
    </row>
    <row r="672" spans="1:93" s="52" customFormat="1" ht="93" customHeight="1" x14ac:dyDescent="0.25">
      <c r="B672" s="206" t="s">
        <v>34</v>
      </c>
      <c r="C672" s="57" t="s">
        <v>213</v>
      </c>
      <c r="D672" s="123">
        <f t="shared" si="412"/>
        <v>27501.248319999999</v>
      </c>
      <c r="E672" s="123"/>
      <c r="F672" s="123"/>
      <c r="G672" s="123"/>
      <c r="H672" s="123">
        <f>[11]Бюджет!$K$243/1000</f>
        <v>27501.248319999999</v>
      </c>
      <c r="I672" s="123">
        <f t="shared" si="418"/>
        <v>27501.248319999999</v>
      </c>
      <c r="J672" s="592">
        <f t="shared" si="413"/>
        <v>1</v>
      </c>
      <c r="K672" s="120"/>
      <c r="L672" s="120"/>
      <c r="M672" s="120"/>
      <c r="N672" s="120"/>
      <c r="O672" s="120"/>
      <c r="P672" s="120"/>
      <c r="Q672" s="120">
        <v>27501.248319999999</v>
      </c>
      <c r="R672" s="592">
        <f>Q672/D672</f>
        <v>1</v>
      </c>
      <c r="S672" s="123">
        <f t="shared" si="419"/>
        <v>27501.248319999999</v>
      </c>
      <c r="T672" s="592">
        <f t="shared" si="414"/>
        <v>1</v>
      </c>
      <c r="U672" s="120"/>
      <c r="V672" s="120"/>
      <c r="W672" s="120"/>
      <c r="X672" s="120"/>
      <c r="Y672" s="120"/>
      <c r="Z672" s="120"/>
      <c r="AA672" s="120">
        <v>27501.248319999999</v>
      </c>
      <c r="AB672" s="592">
        <f t="shared" si="415"/>
        <v>1</v>
      </c>
      <c r="AC672" s="123">
        <f>AK672</f>
        <v>27501.248319999999</v>
      </c>
      <c r="AD672" s="575">
        <f t="shared" si="417"/>
        <v>1</v>
      </c>
      <c r="AE672" s="120"/>
      <c r="AF672" s="120"/>
      <c r="AG672" s="120"/>
      <c r="AH672" s="120"/>
      <c r="AI672" s="120"/>
      <c r="AJ672" s="120"/>
      <c r="AK672" s="123">
        <f>[11]Бюджет!$K$243/1000</f>
        <v>27501.248319999999</v>
      </c>
      <c r="AL672" s="575">
        <f t="shared" si="420"/>
        <v>1</v>
      </c>
      <c r="AM672" s="120"/>
      <c r="AN672" s="120"/>
      <c r="AO672" s="120"/>
      <c r="AP672" s="120"/>
      <c r="AQ672" s="120"/>
      <c r="AR672" s="120"/>
      <c r="AS672" s="120"/>
      <c r="AT672" s="120"/>
      <c r="AU672" s="120">
        <f t="shared" si="421"/>
        <v>0</v>
      </c>
      <c r="AV672" s="120">
        <f t="shared" si="416"/>
        <v>27501.248319999999</v>
      </c>
      <c r="AW672" s="540"/>
      <c r="AX672" s="540"/>
      <c r="AY672" s="540"/>
      <c r="AZ672" s="120">
        <v>27501.248319999999</v>
      </c>
      <c r="BA672" s="540"/>
      <c r="BB672" s="540"/>
      <c r="BC672" s="540"/>
      <c r="BD672" s="540"/>
      <c r="BE672" s="540"/>
      <c r="BF672" s="540"/>
      <c r="BG672" s="540"/>
      <c r="BH672" s="540"/>
      <c r="BI672" s="540"/>
      <c r="BJ672" s="540"/>
      <c r="BK672" s="540"/>
      <c r="BL672" s="540"/>
      <c r="BM672" s="540"/>
      <c r="BN672" s="540"/>
      <c r="BO672" s="540"/>
      <c r="BP672" s="540"/>
      <c r="BQ672" s="540"/>
      <c r="BR672" s="540"/>
      <c r="BS672" s="540"/>
      <c r="BT672" s="182"/>
      <c r="BU672" s="182"/>
      <c r="BV672" s="540"/>
      <c r="BW672" s="540"/>
      <c r="BX672" s="540"/>
      <c r="BY672" s="540"/>
      <c r="BZ672" s="540"/>
      <c r="CA672" s="540"/>
      <c r="CB672" s="540"/>
      <c r="CC672" s="182"/>
      <c r="CD672" s="182"/>
      <c r="CE672" s="540"/>
      <c r="CF672" s="540"/>
      <c r="CG672" s="540"/>
      <c r="CH672" s="182"/>
      <c r="CI672" s="182"/>
      <c r="CJ672" s="540"/>
      <c r="CK672" s="540"/>
      <c r="CL672" s="540"/>
      <c r="CM672" s="540"/>
      <c r="CN672" s="540"/>
      <c r="CO672" s="540"/>
    </row>
    <row r="673" spans="1:12248" s="52" customFormat="1" ht="96.75" customHeight="1" x14ac:dyDescent="0.25">
      <c r="B673" s="206" t="s">
        <v>62</v>
      </c>
      <c r="C673" s="57" t="s">
        <v>437</v>
      </c>
      <c r="D673" s="123">
        <f t="shared" si="412"/>
        <v>42055.621169999999</v>
      </c>
      <c r="E673" s="182"/>
      <c r="F673" s="182"/>
      <c r="G673" s="182"/>
      <c r="H673" s="123">
        <f>[11]Бюджет!$K$245/1000</f>
        <v>42055.621169999999</v>
      </c>
      <c r="I673" s="123">
        <f t="shared" si="418"/>
        <v>0</v>
      </c>
      <c r="J673" s="592">
        <f t="shared" si="413"/>
        <v>0</v>
      </c>
      <c r="K673" s="559"/>
      <c r="L673" s="559"/>
      <c r="M673" s="559"/>
      <c r="N673" s="559"/>
      <c r="O673" s="559"/>
      <c r="P673" s="559"/>
      <c r="Q673" s="120">
        <v>0</v>
      </c>
      <c r="R673" s="592">
        <f>Q673/D673</f>
        <v>0</v>
      </c>
      <c r="S673" s="123">
        <f t="shared" si="419"/>
        <v>0</v>
      </c>
      <c r="T673" s="592">
        <f t="shared" si="414"/>
        <v>0</v>
      </c>
      <c r="U673" s="559"/>
      <c r="V673" s="559"/>
      <c r="W673" s="559"/>
      <c r="X673" s="559"/>
      <c r="Y673" s="559"/>
      <c r="Z673" s="559"/>
      <c r="AA673" s="120">
        <v>0</v>
      </c>
      <c r="AB673" s="592">
        <f t="shared" si="415"/>
        <v>0</v>
      </c>
      <c r="AC673" s="123">
        <f>AK673</f>
        <v>42055.621169999999</v>
      </c>
      <c r="AD673" s="575">
        <f t="shared" si="417"/>
        <v>1</v>
      </c>
      <c r="AE673" s="559"/>
      <c r="AF673" s="559"/>
      <c r="AG673" s="559"/>
      <c r="AH673" s="559"/>
      <c r="AI673" s="559"/>
      <c r="AJ673" s="559"/>
      <c r="AK673" s="123">
        <f>[11]Бюджет!$K$245/1000</f>
        <v>42055.621169999999</v>
      </c>
      <c r="AL673" s="575">
        <f t="shared" si="420"/>
        <v>1</v>
      </c>
      <c r="AM673" s="559"/>
      <c r="AN673" s="559"/>
      <c r="AO673" s="559"/>
      <c r="AP673" s="559"/>
      <c r="AQ673" s="559"/>
      <c r="AR673" s="559"/>
      <c r="AS673" s="559"/>
      <c r="AT673" s="559"/>
      <c r="AU673" s="120">
        <f t="shared" si="421"/>
        <v>0</v>
      </c>
      <c r="AV673" s="120">
        <f t="shared" si="416"/>
        <v>42055.621169999999</v>
      </c>
      <c r="AW673" s="540"/>
      <c r="AX673" s="540"/>
      <c r="AY673" s="540"/>
      <c r="AZ673" s="120">
        <v>42055.621169999999</v>
      </c>
      <c r="BA673" s="540"/>
      <c r="BB673" s="540"/>
      <c r="BC673" s="540"/>
      <c r="BD673" s="540"/>
      <c r="BE673" s="540"/>
      <c r="BF673" s="540"/>
      <c r="BG673" s="540"/>
      <c r="BH673" s="540"/>
      <c r="BI673" s="540"/>
      <c r="BJ673" s="540"/>
      <c r="BK673" s="540"/>
      <c r="BL673" s="540"/>
      <c r="BM673" s="540"/>
      <c r="BN673" s="540"/>
      <c r="BO673" s="540"/>
      <c r="BP673" s="540"/>
      <c r="BQ673" s="540"/>
      <c r="BR673" s="540"/>
      <c r="BS673" s="540"/>
      <c r="BT673" s="182"/>
      <c r="BU673" s="182"/>
      <c r="BV673" s="540"/>
      <c r="BW673" s="540"/>
      <c r="BX673" s="540"/>
      <c r="BY673" s="540"/>
      <c r="BZ673" s="540"/>
      <c r="CA673" s="540"/>
      <c r="CB673" s="540"/>
      <c r="CC673" s="182"/>
      <c r="CD673" s="182"/>
      <c r="CE673" s="540"/>
      <c r="CF673" s="540"/>
      <c r="CG673" s="540"/>
      <c r="CH673" s="182"/>
      <c r="CI673" s="182"/>
      <c r="CJ673" s="540"/>
      <c r="CK673" s="540"/>
      <c r="CL673" s="540"/>
      <c r="CM673" s="540"/>
      <c r="CN673" s="540"/>
      <c r="CO673" s="540"/>
    </row>
    <row r="674" spans="1:12248" s="52" customFormat="1" ht="54" customHeight="1" x14ac:dyDescent="0.25">
      <c r="B674" s="206" t="s">
        <v>439</v>
      </c>
      <c r="C674" s="143" t="s">
        <v>81</v>
      </c>
      <c r="D674" s="182">
        <f t="shared" si="412"/>
        <v>1480.8512000000001</v>
      </c>
      <c r="E674" s="182"/>
      <c r="F674" s="182"/>
      <c r="G674" s="182"/>
      <c r="H674" s="182">
        <f>H675</f>
        <v>1480.8512000000001</v>
      </c>
      <c r="I674" s="182">
        <f t="shared" si="418"/>
        <v>1277.1292100000001</v>
      </c>
      <c r="J674" s="569">
        <f t="shared" si="413"/>
        <v>0.86242912859847098</v>
      </c>
      <c r="K674" s="559"/>
      <c r="L674" s="559"/>
      <c r="M674" s="559"/>
      <c r="N674" s="559"/>
      <c r="O674" s="559"/>
      <c r="P674" s="559"/>
      <c r="Q674" s="559">
        <f>Q675</f>
        <v>1277.1292100000001</v>
      </c>
      <c r="R674" s="569">
        <f>Q674/D674</f>
        <v>0.86242912859847098</v>
      </c>
      <c r="S674" s="182">
        <f t="shared" si="419"/>
        <v>1277.1292100000001</v>
      </c>
      <c r="T674" s="569">
        <f t="shared" si="414"/>
        <v>0.86242912859847098</v>
      </c>
      <c r="U674" s="559"/>
      <c r="V674" s="559"/>
      <c r="W674" s="559"/>
      <c r="X674" s="559"/>
      <c r="Y674" s="559"/>
      <c r="Z674" s="559"/>
      <c r="AA674" s="833">
        <f>AA675</f>
        <v>1277.1292100000001</v>
      </c>
      <c r="AB674" s="569">
        <f t="shared" si="415"/>
        <v>0.86242912859847098</v>
      </c>
      <c r="AC674" s="182">
        <f>AC675</f>
        <v>1480.8512000000001</v>
      </c>
      <c r="AD674" s="575">
        <f t="shared" si="417"/>
        <v>1</v>
      </c>
      <c r="AE674" s="559"/>
      <c r="AF674" s="559"/>
      <c r="AG674" s="559"/>
      <c r="AH674" s="559"/>
      <c r="AI674" s="559"/>
      <c r="AJ674" s="559"/>
      <c r="AK674" s="182">
        <f>AK675</f>
        <v>1480.8512000000001</v>
      </c>
      <c r="AL674" s="575">
        <f t="shared" si="420"/>
        <v>1</v>
      </c>
      <c r="AM674" s="559"/>
      <c r="AN674" s="559"/>
      <c r="AO674" s="559"/>
      <c r="AP674" s="559"/>
      <c r="AQ674" s="559"/>
      <c r="AR674" s="559"/>
      <c r="AS674" s="559"/>
      <c r="AT674" s="559"/>
      <c r="AU674" s="559">
        <f t="shared" si="421"/>
        <v>0</v>
      </c>
      <c r="AV674" s="559">
        <f t="shared" si="416"/>
        <v>1480.8512000000001</v>
      </c>
      <c r="AW674" s="540"/>
      <c r="AX674" s="540"/>
      <c r="AY674" s="540"/>
      <c r="AZ674" s="540">
        <f>AZ675</f>
        <v>1480.8512000000001</v>
      </c>
      <c r="BA674" s="540"/>
      <c r="BB674" s="540"/>
      <c r="BC674" s="540"/>
      <c r="BD674" s="540"/>
      <c r="BE674" s="540"/>
      <c r="BF674" s="540"/>
      <c r="BG674" s="540"/>
      <c r="BH674" s="540"/>
      <c r="BI674" s="540"/>
      <c r="BJ674" s="540"/>
      <c r="BK674" s="540"/>
      <c r="BL674" s="540"/>
      <c r="BM674" s="540"/>
      <c r="BN674" s="540"/>
      <c r="BO674" s="540"/>
      <c r="BP674" s="540"/>
      <c r="BQ674" s="540"/>
      <c r="BR674" s="540"/>
      <c r="BS674" s="540"/>
      <c r="BT674" s="182"/>
      <c r="BU674" s="182"/>
      <c r="BV674" s="540"/>
      <c r="BW674" s="540"/>
      <c r="BX674" s="540"/>
      <c r="BY674" s="540"/>
      <c r="BZ674" s="540"/>
      <c r="CA674" s="540"/>
      <c r="CB674" s="540"/>
      <c r="CC674" s="182"/>
      <c r="CD674" s="182"/>
      <c r="CE674" s="540"/>
      <c r="CF674" s="540"/>
      <c r="CG674" s="540"/>
      <c r="CH674" s="182"/>
      <c r="CI674" s="182"/>
      <c r="CJ674" s="540"/>
      <c r="CK674" s="540"/>
      <c r="CL674" s="540"/>
      <c r="CM674" s="540"/>
      <c r="CN674" s="540"/>
      <c r="CO674" s="540"/>
    </row>
    <row r="675" spans="1:12248" s="52" customFormat="1" ht="141" customHeight="1" x14ac:dyDescent="0.25">
      <c r="B675" s="206" t="s">
        <v>34</v>
      </c>
      <c r="C675" s="57" t="s">
        <v>438</v>
      </c>
      <c r="D675" s="123">
        <f t="shared" si="412"/>
        <v>1480.8512000000001</v>
      </c>
      <c r="E675" s="123"/>
      <c r="F675" s="123"/>
      <c r="G675" s="123"/>
      <c r="H675" s="123">
        <f>[11]Бюджет!$K$246/1000</f>
        <v>1480.8512000000001</v>
      </c>
      <c r="I675" s="120">
        <f t="shared" si="418"/>
        <v>1277.1292100000001</v>
      </c>
      <c r="J675" s="592">
        <f t="shared" si="413"/>
        <v>0.86242912859847098</v>
      </c>
      <c r="K675" s="120"/>
      <c r="L675" s="120"/>
      <c r="M675" s="120"/>
      <c r="N675" s="120"/>
      <c r="O675" s="120"/>
      <c r="P675" s="120"/>
      <c r="Q675" s="120">
        <v>1277.1292100000001</v>
      </c>
      <c r="R675" s="592">
        <f>Q675/D675</f>
        <v>0.86242912859847098</v>
      </c>
      <c r="S675" s="123">
        <f t="shared" si="419"/>
        <v>1277.1292100000001</v>
      </c>
      <c r="T675" s="592">
        <f t="shared" si="414"/>
        <v>0.86242912859847098</v>
      </c>
      <c r="U675" s="120"/>
      <c r="V675" s="120"/>
      <c r="W675" s="120"/>
      <c r="X675" s="120"/>
      <c r="Y675" s="120"/>
      <c r="Z675" s="120"/>
      <c r="AA675" s="120">
        <v>1277.1292100000001</v>
      </c>
      <c r="AB675" s="592">
        <f t="shared" si="415"/>
        <v>0.86242912859847098</v>
      </c>
      <c r="AC675" s="123">
        <f>[11]Бюджет!$K$246/1000</f>
        <v>1480.8512000000001</v>
      </c>
      <c r="AD675" s="575">
        <f t="shared" si="417"/>
        <v>1</v>
      </c>
      <c r="AE675" s="120"/>
      <c r="AF675" s="120"/>
      <c r="AG675" s="120"/>
      <c r="AH675" s="120"/>
      <c r="AI675" s="120"/>
      <c r="AJ675" s="120"/>
      <c r="AK675" s="123">
        <f>[11]Бюджет!$K$246/1000</f>
        <v>1480.8512000000001</v>
      </c>
      <c r="AL675" s="575">
        <f t="shared" si="420"/>
        <v>1</v>
      </c>
      <c r="AM675" s="120"/>
      <c r="AN675" s="120"/>
      <c r="AO675" s="120"/>
      <c r="AP675" s="120"/>
      <c r="AQ675" s="120"/>
      <c r="AR675" s="120"/>
      <c r="AS675" s="120"/>
      <c r="AT675" s="120"/>
      <c r="AU675" s="120">
        <f t="shared" si="421"/>
        <v>0</v>
      </c>
      <c r="AV675" s="120">
        <f t="shared" si="416"/>
        <v>1480.8512000000001</v>
      </c>
      <c r="AW675" s="540"/>
      <c r="AX675" s="540"/>
      <c r="AY675" s="540"/>
      <c r="AZ675" s="120">
        <v>1480.8512000000001</v>
      </c>
      <c r="BA675" s="540"/>
      <c r="BB675" s="540"/>
      <c r="BC675" s="540"/>
      <c r="BD675" s="540"/>
      <c r="BE675" s="540"/>
      <c r="BF675" s="540"/>
      <c r="BG675" s="540"/>
      <c r="BH675" s="540"/>
      <c r="BI675" s="540"/>
      <c r="BJ675" s="540"/>
      <c r="BK675" s="540"/>
      <c r="BL675" s="540"/>
      <c r="BM675" s="540"/>
      <c r="BN675" s="540"/>
      <c r="BO675" s="540"/>
      <c r="BP675" s="540"/>
      <c r="BQ675" s="540"/>
      <c r="BR675" s="540"/>
      <c r="BS675" s="540"/>
      <c r="BT675" s="182"/>
      <c r="BU675" s="182"/>
      <c r="BV675" s="540"/>
      <c r="BW675" s="540"/>
      <c r="BX675" s="540"/>
      <c r="BY675" s="540"/>
      <c r="BZ675" s="540"/>
      <c r="CA675" s="540"/>
      <c r="CB675" s="540"/>
      <c r="CC675" s="182"/>
      <c r="CD675" s="182"/>
      <c r="CE675" s="540"/>
      <c r="CF675" s="540"/>
      <c r="CG675" s="540"/>
      <c r="CH675" s="182"/>
      <c r="CI675" s="182"/>
      <c r="CJ675" s="540"/>
      <c r="CK675" s="540"/>
      <c r="CL675" s="540"/>
      <c r="CM675" s="540"/>
      <c r="CN675" s="540"/>
      <c r="CO675" s="540"/>
    </row>
    <row r="676" spans="1:12248" s="52" customFormat="1" ht="54" customHeight="1" x14ac:dyDescent="0.25">
      <c r="B676" s="206" t="s">
        <v>234</v>
      </c>
      <c r="C676" s="143" t="s">
        <v>85</v>
      </c>
      <c r="D676" s="182">
        <f t="shared" si="412"/>
        <v>38155.043399999995</v>
      </c>
      <c r="E676" s="182"/>
      <c r="F676" s="182"/>
      <c r="G676" s="182"/>
      <c r="H676" s="182">
        <f>H677</f>
        <v>38155.043399999995</v>
      </c>
      <c r="I676" s="559">
        <f t="shared" si="418"/>
        <v>3635.5057400000001</v>
      </c>
      <c r="J676" s="569">
        <f t="shared" si="413"/>
        <v>9.5282442792346572E-2</v>
      </c>
      <c r="K676" s="559"/>
      <c r="L676" s="559"/>
      <c r="M676" s="559"/>
      <c r="N676" s="559"/>
      <c r="O676" s="559"/>
      <c r="P676" s="559"/>
      <c r="Q676" s="559">
        <f>Q677</f>
        <v>3635.5057400000001</v>
      </c>
      <c r="R676" s="569">
        <f>Q676/H676</f>
        <v>9.5282442792346572E-2</v>
      </c>
      <c r="S676" s="182">
        <f t="shared" si="419"/>
        <v>3635.5057400000001</v>
      </c>
      <c r="T676" s="569">
        <f t="shared" si="414"/>
        <v>9.5282442792346572E-2</v>
      </c>
      <c r="U676" s="830"/>
      <c r="V676" s="830"/>
      <c r="W676" s="830"/>
      <c r="X676" s="830"/>
      <c r="Y676" s="830"/>
      <c r="Z676" s="830"/>
      <c r="AA676" s="830">
        <f>AA677</f>
        <v>3635.5057400000001</v>
      </c>
      <c r="AB676" s="569">
        <f t="shared" si="415"/>
        <v>9.5282442792346572E-2</v>
      </c>
      <c r="AC676" s="182">
        <f>AC677</f>
        <v>38155.043399999995</v>
      </c>
      <c r="AD676" s="575">
        <f t="shared" si="417"/>
        <v>1</v>
      </c>
      <c r="AE676" s="559"/>
      <c r="AF676" s="559"/>
      <c r="AG676" s="559"/>
      <c r="AH676" s="559"/>
      <c r="AI676" s="559"/>
      <c r="AJ676" s="559"/>
      <c r="AK676" s="182">
        <f>AK677</f>
        <v>38155.043399999995</v>
      </c>
      <c r="AL676" s="575">
        <f t="shared" si="420"/>
        <v>1</v>
      </c>
      <c r="AM676" s="559"/>
      <c r="AN676" s="559"/>
      <c r="AO676" s="559"/>
      <c r="AP676" s="559"/>
      <c r="AQ676" s="559"/>
      <c r="AR676" s="559"/>
      <c r="AS676" s="559"/>
      <c r="AT676" s="559"/>
      <c r="AU676" s="559">
        <f t="shared" si="421"/>
        <v>0</v>
      </c>
      <c r="AV676" s="559">
        <f t="shared" si="416"/>
        <v>38155.043400000002</v>
      </c>
      <c r="AW676" s="540"/>
      <c r="AX676" s="540"/>
      <c r="AY676" s="540"/>
      <c r="AZ676" s="540">
        <f>AZ677+AZ678</f>
        <v>38155.043400000002</v>
      </c>
      <c r="BA676" s="540"/>
      <c r="BB676" s="540"/>
      <c r="BC676" s="540"/>
      <c r="BD676" s="540"/>
      <c r="BE676" s="540"/>
      <c r="BF676" s="540"/>
      <c r="BG676" s="540"/>
      <c r="BH676" s="540"/>
      <c r="BI676" s="540"/>
      <c r="BJ676" s="540"/>
      <c r="BK676" s="540"/>
      <c r="BL676" s="540"/>
      <c r="BM676" s="540"/>
      <c r="BN676" s="540"/>
      <c r="BO676" s="540"/>
      <c r="BP676" s="540"/>
      <c r="BQ676" s="540"/>
      <c r="BR676" s="540"/>
      <c r="BS676" s="540"/>
      <c r="BT676" s="182"/>
      <c r="BU676" s="182"/>
      <c r="BV676" s="540"/>
      <c r="BW676" s="540"/>
      <c r="BX676" s="540"/>
      <c r="BY676" s="540"/>
      <c r="BZ676" s="540"/>
      <c r="CA676" s="540"/>
      <c r="CB676" s="540"/>
      <c r="CC676" s="182"/>
      <c r="CD676" s="182"/>
      <c r="CE676" s="540"/>
      <c r="CF676" s="540"/>
      <c r="CG676" s="540"/>
      <c r="CH676" s="182"/>
      <c r="CI676" s="182"/>
      <c r="CJ676" s="540"/>
      <c r="CK676" s="540"/>
      <c r="CL676" s="540"/>
      <c r="CM676" s="540"/>
      <c r="CN676" s="540"/>
      <c r="CO676" s="540"/>
    </row>
    <row r="677" spans="1:12248" s="52" customFormat="1" ht="129" customHeight="1" x14ac:dyDescent="0.25">
      <c r="B677" s="206" t="s">
        <v>34</v>
      </c>
      <c r="C677" s="57" t="s">
        <v>440</v>
      </c>
      <c r="D677" s="123">
        <f t="shared" si="412"/>
        <v>38155.043399999995</v>
      </c>
      <c r="E677" s="123"/>
      <c r="F677" s="123"/>
      <c r="G677" s="123"/>
      <c r="H677" s="123">
        <f>[11]Бюджет!$K$244/1000</f>
        <v>38155.043399999995</v>
      </c>
      <c r="I677" s="123">
        <f t="shared" si="418"/>
        <v>3635.5057400000001</v>
      </c>
      <c r="J677" s="592">
        <f t="shared" si="413"/>
        <v>9.5282442792346572E-2</v>
      </c>
      <c r="K677" s="120"/>
      <c r="L677" s="120"/>
      <c r="M677" s="120"/>
      <c r="N677" s="120"/>
      <c r="O677" s="120"/>
      <c r="P677" s="120"/>
      <c r="Q677" s="120">
        <v>3635.5057400000001</v>
      </c>
      <c r="R677" s="592">
        <f>Q677/H677</f>
        <v>9.5282442792346572E-2</v>
      </c>
      <c r="S677" s="123">
        <f t="shared" si="419"/>
        <v>3635.5057400000001</v>
      </c>
      <c r="T677" s="592">
        <f t="shared" si="414"/>
        <v>9.5282442792346572E-2</v>
      </c>
      <c r="U677" s="120"/>
      <c r="V677" s="120"/>
      <c r="W677" s="120"/>
      <c r="X677" s="120"/>
      <c r="Y677" s="120"/>
      <c r="Z677" s="120"/>
      <c r="AA677" s="120">
        <v>3635.5057400000001</v>
      </c>
      <c r="AB677" s="592">
        <f t="shared" si="415"/>
        <v>9.5282442792346572E-2</v>
      </c>
      <c r="AC677" s="123">
        <f>[11]Бюджет!$K$244/1000</f>
        <v>38155.043399999995</v>
      </c>
      <c r="AD677" s="575">
        <f t="shared" si="417"/>
        <v>1</v>
      </c>
      <c r="AE677" s="120"/>
      <c r="AF677" s="120"/>
      <c r="AG677" s="120"/>
      <c r="AH677" s="120"/>
      <c r="AI677" s="120"/>
      <c r="AJ677" s="120"/>
      <c r="AK677" s="123">
        <f>[11]Бюджет!$K$244/1000</f>
        <v>38155.043399999995</v>
      </c>
      <c r="AL677" s="575">
        <f t="shared" si="420"/>
        <v>1</v>
      </c>
      <c r="AM677" s="120"/>
      <c r="AN677" s="120"/>
      <c r="AO677" s="120"/>
      <c r="AP677" s="120"/>
      <c r="AQ677" s="120"/>
      <c r="AR677" s="120"/>
      <c r="AS677" s="120"/>
      <c r="AT677" s="120"/>
      <c r="AU677" s="120">
        <f t="shared" si="421"/>
        <v>0</v>
      </c>
      <c r="AV677" s="120">
        <f t="shared" si="416"/>
        <v>38155.043400000002</v>
      </c>
      <c r="AW677" s="540"/>
      <c r="AX677" s="540"/>
      <c r="AY677" s="540"/>
      <c r="AZ677" s="120">
        <v>38155.043400000002</v>
      </c>
      <c r="BA677" s="540"/>
      <c r="BB677" s="540"/>
      <c r="BC677" s="540"/>
      <c r="BD677" s="540"/>
      <c r="BE677" s="540"/>
      <c r="BF677" s="540"/>
      <c r="BG677" s="540"/>
      <c r="BH677" s="540"/>
      <c r="BI677" s="540"/>
      <c r="BJ677" s="540"/>
      <c r="BK677" s="540"/>
      <c r="BL677" s="540"/>
      <c r="BM677" s="540"/>
      <c r="BN677" s="540"/>
      <c r="BO677" s="540"/>
      <c r="BP677" s="540"/>
      <c r="BQ677" s="540"/>
      <c r="BR677" s="540"/>
      <c r="BS677" s="540"/>
      <c r="BT677" s="182"/>
      <c r="BU677" s="182"/>
      <c r="BV677" s="540"/>
      <c r="BW677" s="540"/>
      <c r="BX677" s="540"/>
      <c r="BY677" s="540"/>
      <c r="BZ677" s="540"/>
      <c r="CA677" s="540"/>
      <c r="CB677" s="540"/>
      <c r="CC677" s="182"/>
      <c r="CD677" s="182"/>
      <c r="CE677" s="540"/>
      <c r="CF677" s="540"/>
      <c r="CG677" s="540"/>
      <c r="CH677" s="182"/>
      <c r="CI677" s="182"/>
      <c r="CJ677" s="540"/>
      <c r="CK677" s="540"/>
      <c r="CL677" s="540"/>
      <c r="CM677" s="540"/>
      <c r="CN677" s="540"/>
      <c r="CO677" s="540"/>
    </row>
    <row r="678" spans="1:12248" s="645" customFormat="1" ht="127.5" customHeight="1" x14ac:dyDescent="0.3">
      <c r="A678" s="407" t="s">
        <v>11</v>
      </c>
      <c r="B678" s="499" t="s">
        <v>8</v>
      </c>
      <c r="C678" s="440" t="s">
        <v>387</v>
      </c>
      <c r="D678" s="412">
        <f t="shared" ref="D678:D686" si="422">E678+F678+G678+H678</f>
        <v>5661016.7233899999</v>
      </c>
      <c r="E678" s="412">
        <v>4828035.5843900004</v>
      </c>
      <c r="F678" s="412">
        <f>F680+F682</f>
        <v>832981.13899999997</v>
      </c>
      <c r="G678" s="412"/>
      <c r="H678" s="412"/>
      <c r="I678" s="412">
        <f>K678+M678</f>
        <v>5651990.7828500001</v>
      </c>
      <c r="J678" s="570">
        <f t="shared" si="413"/>
        <v>0.99840559726617539</v>
      </c>
      <c r="K678" s="412">
        <v>4820065.03517</v>
      </c>
      <c r="L678" s="570">
        <f>K678/E678</f>
        <v>0.99834911133510063</v>
      </c>
      <c r="M678" s="412">
        <f>SUM(M680:M682)</f>
        <v>831925.74767999991</v>
      </c>
      <c r="N678" s="570">
        <f>M678/F678</f>
        <v>0.99873299493759604</v>
      </c>
      <c r="O678" s="413"/>
      <c r="P678" s="413"/>
      <c r="Q678" s="413"/>
      <c r="R678" s="413"/>
      <c r="S678" s="412">
        <f>U678+W678+Y678+AA678</f>
        <v>5351024.2342900001</v>
      </c>
      <c r="T678" s="570">
        <f t="shared" si="414"/>
        <v>0.94524084555002574</v>
      </c>
      <c r="U678" s="412">
        <v>4832622.9582700003</v>
      </c>
      <c r="V678" s="570">
        <f>U678/E678</f>
        <v>1.0009501532869458</v>
      </c>
      <c r="W678" s="412">
        <f>SUM(W680:W682)</f>
        <v>518401.27601999999</v>
      </c>
      <c r="X678" s="570">
        <f>W678/F678</f>
        <v>0.62234455469465322</v>
      </c>
      <c r="Y678" s="413"/>
      <c r="Z678" s="413"/>
      <c r="AA678" s="413"/>
      <c r="AB678" s="413"/>
      <c r="AC678" s="412">
        <f>AE678+AG678+AI678+AK678</f>
        <v>5654488.9169699997</v>
      </c>
      <c r="AD678" s="570">
        <f>AC678/D678</f>
        <v>0.99884688444868408</v>
      </c>
      <c r="AE678" s="412">
        <v>4821576.64542</v>
      </c>
      <c r="AF678" s="570">
        <f>AE678/E678</f>
        <v>0.99866220145707219</v>
      </c>
      <c r="AG678" s="412">
        <f>SUM(AG680:AG682)</f>
        <v>832912.27154999995</v>
      </c>
      <c r="AH678" s="570">
        <f>AG678/F678</f>
        <v>0.9999173241184276</v>
      </c>
      <c r="AI678" s="413"/>
      <c r="AJ678" s="413"/>
      <c r="AK678" s="413"/>
      <c r="AL678" s="413"/>
      <c r="AM678" s="413"/>
      <c r="AN678" s="413"/>
      <c r="AO678" s="413"/>
      <c r="AP678" s="413"/>
      <c r="AQ678" s="413"/>
      <c r="AR678" s="413"/>
      <c r="AS678" s="413"/>
      <c r="AT678" s="413"/>
      <c r="AU678" s="413">
        <f>AV678-D678</f>
        <v>-2998272.0148900002</v>
      </c>
      <c r="AV678" s="413">
        <f>AW678+AX678</f>
        <v>2662744.7084999997</v>
      </c>
      <c r="AW678" s="413">
        <f>1748106.63842</f>
        <v>1748106.63842</v>
      </c>
      <c r="AX678" s="413">
        <f>AX680+AX682</f>
        <v>914638.07007999998</v>
      </c>
      <c r="AY678" s="413"/>
      <c r="AZ678" s="413"/>
      <c r="BA678" s="413">
        <f>BB678</f>
        <v>0</v>
      </c>
      <c r="BB678" s="413"/>
      <c r="BC678" s="413"/>
      <c r="BD678" s="413"/>
      <c r="BE678" s="413">
        <f>BF678</f>
        <v>1382071.9807499999</v>
      </c>
      <c r="BF678" s="413">
        <f>BF680+BF682</f>
        <v>1382071.9807499999</v>
      </c>
      <c r="BG678" s="413"/>
      <c r="BH678" s="413"/>
      <c r="BI678" s="413">
        <f t="shared" ref="BI678:BI686" si="423">BJ678+BK678+BL678+BM678</f>
        <v>964834.23259999999</v>
      </c>
      <c r="BJ678" s="413">
        <f>BJ680+BJ682</f>
        <v>514834.23259999999</v>
      </c>
      <c r="BK678" s="413">
        <f>SUM(BK680:BK682)</f>
        <v>450000</v>
      </c>
      <c r="BL678" s="413"/>
      <c r="BM678" s="413"/>
      <c r="BN678" s="413">
        <f>BO678-BI678</f>
        <v>-110705.46823</v>
      </c>
      <c r="BO678" s="413">
        <f>BP678+BQ678+BR678+BS678</f>
        <v>854128.76436999999</v>
      </c>
      <c r="BP678" s="413">
        <f>BP680+BP682</f>
        <v>514834.23259999999</v>
      </c>
      <c r="BQ678" s="413">
        <f>SUM(BQ680:BQ682)</f>
        <v>339294.53177</v>
      </c>
      <c r="BR678" s="413"/>
      <c r="BS678" s="413"/>
      <c r="BT678" s="413">
        <f t="shared" ref="BT678:BT714" si="424">BL678</f>
        <v>0</v>
      </c>
      <c r="BU678" s="413">
        <f t="shared" ref="BU678:BU714" si="425">BM678</f>
        <v>0</v>
      </c>
      <c r="BV678" s="413">
        <f t="shared" ref="BV678:BV686" si="426">BW678+BX678+BY678+BZ678</f>
        <v>1975584.4377000001</v>
      </c>
      <c r="BW678" s="413">
        <f>SUM(BW680:BW682)</f>
        <v>1134943.4886</v>
      </c>
      <c r="BX678" s="413">
        <f>SUM(BX680:BX682)</f>
        <v>840640.94909999997</v>
      </c>
      <c r="BY678" s="413"/>
      <c r="BZ678" s="413"/>
      <c r="CA678" s="413">
        <f t="shared" ref="CA678:CA714" si="427">CB678+CC678+CD678</f>
        <v>0</v>
      </c>
      <c r="CB678" s="413">
        <f>CB682</f>
        <v>0</v>
      </c>
      <c r="CC678" s="413"/>
      <c r="CD678" s="413"/>
      <c r="CE678" s="413">
        <f>CF678+CG678</f>
        <v>79943.488599999997</v>
      </c>
      <c r="CF678" s="413">
        <f>CF680+CF682</f>
        <v>34943.488599999997</v>
      </c>
      <c r="CG678" s="413">
        <f>CG680+CG682</f>
        <v>45000</v>
      </c>
      <c r="CH678" s="413">
        <f t="shared" ref="CH678:CH714" si="428">BY678</f>
        <v>0</v>
      </c>
      <c r="CI678" s="413">
        <f t="shared" ref="CI678:CI690" si="429">BZ678</f>
        <v>0</v>
      </c>
      <c r="CJ678" s="413">
        <f>CK678-CE678</f>
        <v>0</v>
      </c>
      <c r="CK678" s="413">
        <f t="shared" ref="CK678:CK686" si="430">CL678+CM678+CN678+CO678</f>
        <v>79943.488599999997</v>
      </c>
      <c r="CL678" s="413">
        <f>SUM(CL680:CL682)</f>
        <v>34943.488599999997</v>
      </c>
      <c r="CM678" s="413">
        <f>SUM(CM680:CM682)</f>
        <v>45000</v>
      </c>
      <c r="CN678" s="413"/>
      <c r="CO678" s="454"/>
      <c r="CP678" s="413"/>
      <c r="CQ678" s="413"/>
      <c r="CR678" s="413"/>
      <c r="CS678" s="413"/>
      <c r="CT678" s="413"/>
      <c r="CU678" s="413"/>
      <c r="CV678" s="413"/>
      <c r="CW678" s="413"/>
      <c r="CX678" s="413"/>
      <c r="CY678" s="413"/>
      <c r="CZ678" s="413"/>
      <c r="DA678" s="413"/>
      <c r="DB678" s="413"/>
      <c r="DC678" s="414"/>
      <c r="DD678" s="414"/>
      <c r="DE678" s="414"/>
      <c r="DF678" s="414"/>
      <c r="DG678" s="412"/>
      <c r="DH678" s="412"/>
      <c r="DI678" s="412"/>
      <c r="DJ678" s="412"/>
      <c r="DK678" s="412"/>
      <c r="DL678" s="412"/>
      <c r="DM678" s="412"/>
      <c r="DN678" s="412"/>
      <c r="DO678" s="412"/>
      <c r="DP678" s="412"/>
      <c r="DQ678" s="412"/>
      <c r="DR678" s="412"/>
      <c r="DS678" s="412"/>
      <c r="DT678" s="412"/>
      <c r="DU678" s="412"/>
      <c r="DV678" s="412"/>
      <c r="DW678" s="412"/>
      <c r="DX678" s="412"/>
      <c r="DY678" s="412"/>
      <c r="DZ678" s="413"/>
      <c r="EA678" s="413"/>
      <c r="EB678" s="413"/>
      <c r="EC678" s="413"/>
      <c r="ED678" s="413"/>
      <c r="EE678" s="413"/>
      <c r="EF678" s="413"/>
      <c r="EG678" s="413"/>
      <c r="EH678" s="413"/>
      <c r="EI678" s="413"/>
      <c r="EJ678" s="413"/>
      <c r="EK678" s="413"/>
      <c r="EL678" s="413"/>
      <c r="EM678" s="413"/>
      <c r="EN678" s="413"/>
      <c r="EO678" s="413"/>
      <c r="EP678" s="413"/>
      <c r="EQ678" s="413"/>
      <c r="ER678" s="413"/>
      <c r="ES678" s="413"/>
      <c r="ET678" s="413"/>
      <c r="EU678" s="413"/>
      <c r="EV678" s="413"/>
      <c r="EW678" s="413"/>
      <c r="EX678" s="414"/>
      <c r="EY678" s="414"/>
      <c r="EZ678" s="414"/>
      <c r="FA678" s="414"/>
      <c r="FB678" s="414"/>
      <c r="FC678" s="413"/>
      <c r="FD678" s="413"/>
      <c r="FE678" s="414"/>
      <c r="FF678" s="414"/>
      <c r="FG678" s="413"/>
      <c r="FH678" s="413"/>
      <c r="FI678" s="414"/>
      <c r="FJ678" s="414"/>
      <c r="FK678" s="413"/>
      <c r="FL678" s="413"/>
      <c r="FM678" s="413"/>
      <c r="FN678" s="413"/>
      <c r="FO678" s="413"/>
      <c r="FP678" s="413"/>
      <c r="FQ678" s="413"/>
      <c r="FR678" s="414"/>
      <c r="FS678" s="414"/>
      <c r="FT678" s="413"/>
      <c r="FU678" s="413"/>
      <c r="FV678" s="414"/>
      <c r="FW678" s="414"/>
      <c r="FX678" s="413"/>
      <c r="FY678" s="413"/>
      <c r="FZ678" s="413"/>
      <c r="GA678" s="413"/>
      <c r="GB678" s="413"/>
      <c r="GC678" s="407"/>
      <c r="GD678" s="439"/>
      <c r="GE678" s="413"/>
      <c r="GF678" s="413"/>
      <c r="GG678" s="413"/>
      <c r="GH678" s="413"/>
      <c r="GI678" s="413"/>
      <c r="GJ678" s="413"/>
      <c r="GK678" s="413"/>
      <c r="GL678" s="412"/>
      <c r="GM678" s="412"/>
      <c r="GN678" s="412"/>
      <c r="GO678" s="412"/>
      <c r="GP678" s="412"/>
      <c r="GQ678" s="412"/>
      <c r="GR678" s="412"/>
      <c r="GS678" s="412"/>
      <c r="GT678" s="412"/>
      <c r="GU678" s="412"/>
      <c r="GV678" s="412"/>
      <c r="GW678" s="412"/>
      <c r="GX678" s="412"/>
      <c r="GY678" s="412"/>
      <c r="GZ678" s="412"/>
      <c r="HA678" s="412"/>
      <c r="HB678" s="412"/>
      <c r="HC678" s="412"/>
      <c r="HD678" s="412"/>
      <c r="HE678" s="412"/>
      <c r="HF678" s="412"/>
      <c r="HG678" s="412"/>
      <c r="HH678" s="412"/>
      <c r="HI678" s="412"/>
      <c r="HJ678" s="412"/>
      <c r="HK678" s="412"/>
      <c r="HL678" s="412"/>
      <c r="HM678" s="412"/>
      <c r="HN678" s="412"/>
      <c r="HO678" s="412"/>
      <c r="HP678" s="412"/>
      <c r="HQ678" s="412"/>
      <c r="HR678" s="412"/>
      <c r="HS678" s="412"/>
      <c r="HT678" s="412"/>
      <c r="HU678" s="412"/>
      <c r="HV678" s="412"/>
      <c r="HW678" s="412"/>
      <c r="HX678" s="412"/>
      <c r="HY678" s="412"/>
      <c r="HZ678" s="412"/>
      <c r="IA678" s="412"/>
      <c r="IB678" s="412"/>
      <c r="IC678" s="412"/>
      <c r="ID678" s="413"/>
      <c r="IE678" s="413"/>
      <c r="IF678" s="413"/>
      <c r="IG678" s="413"/>
      <c r="IH678" s="413"/>
      <c r="II678" s="413"/>
      <c r="IJ678" s="413"/>
      <c r="IK678" s="413"/>
      <c r="IL678" s="413"/>
      <c r="IM678" s="413"/>
      <c r="IN678" s="413"/>
      <c r="IO678" s="413"/>
      <c r="IP678" s="413"/>
      <c r="IQ678" s="413"/>
      <c r="IR678" s="413"/>
      <c r="IS678" s="413"/>
      <c r="IT678" s="413"/>
      <c r="IU678" s="413"/>
      <c r="IV678" s="413"/>
      <c r="IW678" s="413"/>
      <c r="IX678" s="413"/>
      <c r="IY678" s="413"/>
      <c r="IZ678" s="413"/>
      <c r="JA678" s="413"/>
      <c r="JB678" s="414"/>
      <c r="JC678" s="414"/>
      <c r="JD678" s="414"/>
      <c r="JE678" s="414"/>
      <c r="JF678" s="414"/>
      <c r="JG678" s="413"/>
      <c r="JH678" s="413"/>
      <c r="JI678" s="414"/>
      <c r="JJ678" s="414"/>
      <c r="JK678" s="413"/>
      <c r="JL678" s="413"/>
      <c r="JM678" s="414"/>
      <c r="JN678" s="414"/>
      <c r="JO678" s="413"/>
      <c r="JP678" s="413"/>
      <c r="JQ678" s="413"/>
      <c r="JR678" s="413"/>
      <c r="JS678" s="413"/>
      <c r="JT678" s="413"/>
      <c r="JU678" s="413"/>
      <c r="JV678" s="414"/>
      <c r="JW678" s="414"/>
      <c r="JX678" s="413"/>
      <c r="JY678" s="413"/>
      <c r="JZ678" s="414"/>
      <c r="KA678" s="414"/>
      <c r="KB678" s="413"/>
      <c r="KC678" s="413"/>
      <c r="KD678" s="413"/>
      <c r="KE678" s="413"/>
      <c r="KF678" s="413"/>
      <c r="KG678" s="407"/>
      <c r="KH678" s="439"/>
      <c r="KI678" s="413"/>
      <c r="KJ678" s="413"/>
      <c r="KK678" s="413"/>
      <c r="KL678" s="413"/>
      <c r="KM678" s="413"/>
      <c r="KN678" s="413"/>
      <c r="KO678" s="413"/>
      <c r="KP678" s="412"/>
      <c r="KQ678" s="412"/>
      <c r="KR678" s="412"/>
      <c r="KS678" s="412"/>
      <c r="KT678" s="412"/>
      <c r="KU678" s="412"/>
      <c r="KV678" s="412"/>
      <c r="KW678" s="412"/>
      <c r="KX678" s="412"/>
      <c r="KY678" s="412"/>
      <c r="KZ678" s="412"/>
      <c r="LA678" s="412"/>
      <c r="LB678" s="412"/>
      <c r="LC678" s="412"/>
      <c r="LD678" s="412"/>
      <c r="LE678" s="412"/>
      <c r="LF678" s="412"/>
      <c r="LG678" s="412"/>
      <c r="LH678" s="412"/>
      <c r="LI678" s="412"/>
      <c r="LJ678" s="412"/>
      <c r="LK678" s="412"/>
      <c r="LL678" s="412"/>
      <c r="LM678" s="412"/>
      <c r="LN678" s="412"/>
      <c r="LO678" s="412"/>
      <c r="LP678" s="412"/>
      <c r="LQ678" s="412"/>
      <c r="LR678" s="412"/>
      <c r="LS678" s="412"/>
      <c r="LT678" s="412"/>
      <c r="LU678" s="412"/>
      <c r="LV678" s="412"/>
      <c r="LW678" s="412"/>
      <c r="LX678" s="412"/>
      <c r="LY678" s="412"/>
      <c r="LZ678" s="412"/>
      <c r="MA678" s="412"/>
      <c r="MB678" s="412"/>
      <c r="MC678" s="412"/>
      <c r="MD678" s="412"/>
      <c r="ME678" s="412"/>
      <c r="MF678" s="412"/>
      <c r="MG678" s="412"/>
      <c r="MH678" s="413"/>
      <c r="MI678" s="413"/>
      <c r="MJ678" s="413"/>
      <c r="MK678" s="413"/>
      <c r="ML678" s="413"/>
      <c r="MM678" s="413"/>
      <c r="MN678" s="413"/>
      <c r="MO678" s="413"/>
      <c r="MP678" s="413"/>
      <c r="MQ678" s="413"/>
      <c r="MR678" s="413"/>
      <c r="MS678" s="413"/>
      <c r="MT678" s="413"/>
      <c r="MU678" s="413"/>
      <c r="MV678" s="413"/>
      <c r="MW678" s="413"/>
      <c r="MX678" s="413"/>
      <c r="MY678" s="413"/>
      <c r="MZ678" s="413"/>
      <c r="NA678" s="413"/>
      <c r="NB678" s="413"/>
      <c r="NC678" s="413"/>
      <c r="ND678" s="413"/>
      <c r="NE678" s="413"/>
      <c r="NF678" s="414"/>
      <c r="NG678" s="414"/>
      <c r="NH678" s="414"/>
      <c r="NI678" s="414"/>
      <c r="NJ678" s="414"/>
      <c r="NK678" s="413"/>
      <c r="NL678" s="413"/>
      <c r="NM678" s="414"/>
      <c r="NN678" s="414"/>
      <c r="NO678" s="413"/>
      <c r="NP678" s="413"/>
      <c r="NQ678" s="414"/>
      <c r="NR678" s="414"/>
      <c r="NS678" s="413"/>
      <c r="NT678" s="413"/>
      <c r="NU678" s="413"/>
      <c r="NV678" s="413"/>
      <c r="NW678" s="413"/>
      <c r="NX678" s="413"/>
      <c r="NY678" s="413"/>
      <c r="NZ678" s="414"/>
      <c r="OA678" s="414"/>
      <c r="OB678" s="413"/>
      <c r="OC678" s="413"/>
      <c r="OD678" s="414"/>
      <c r="OE678" s="414"/>
      <c r="OF678" s="413"/>
      <c r="OG678" s="413"/>
      <c r="OH678" s="413"/>
      <c r="OI678" s="413"/>
      <c r="OJ678" s="413"/>
      <c r="OK678" s="407"/>
      <c r="OL678" s="439"/>
      <c r="OM678" s="413"/>
      <c r="ON678" s="413"/>
      <c r="OO678" s="413"/>
      <c r="OP678" s="413"/>
      <c r="OQ678" s="413"/>
      <c r="OR678" s="413"/>
      <c r="OS678" s="413"/>
      <c r="OT678" s="412"/>
      <c r="OU678" s="412"/>
      <c r="OV678" s="412"/>
      <c r="OW678" s="412"/>
      <c r="OX678" s="412"/>
      <c r="OY678" s="412"/>
      <c r="OZ678" s="412"/>
      <c r="PA678" s="412"/>
      <c r="PB678" s="412"/>
      <c r="PC678" s="412"/>
      <c r="PD678" s="412"/>
      <c r="PE678" s="412"/>
      <c r="PF678" s="412"/>
      <c r="PG678" s="412"/>
      <c r="PH678" s="412"/>
      <c r="PI678" s="412"/>
      <c r="PJ678" s="412"/>
      <c r="PK678" s="412"/>
      <c r="PL678" s="412"/>
      <c r="PM678" s="412"/>
      <c r="PN678" s="412"/>
      <c r="PO678" s="412"/>
      <c r="PP678" s="412"/>
      <c r="PQ678" s="412"/>
      <c r="PR678" s="412"/>
      <c r="PS678" s="412"/>
      <c r="PT678" s="412"/>
      <c r="PU678" s="412"/>
      <c r="PV678" s="412"/>
      <c r="PW678" s="412"/>
      <c r="PX678" s="412"/>
      <c r="PY678" s="412"/>
      <c r="PZ678" s="412"/>
      <c r="QA678" s="412"/>
      <c r="QB678" s="412"/>
      <c r="QC678" s="412"/>
      <c r="QD678" s="412"/>
      <c r="QE678" s="412"/>
      <c r="QF678" s="412"/>
      <c r="QG678" s="412"/>
      <c r="QH678" s="412"/>
      <c r="QI678" s="412"/>
      <c r="QJ678" s="412"/>
      <c r="QK678" s="412"/>
      <c r="QL678" s="413"/>
      <c r="QM678" s="413"/>
      <c r="QN678" s="413"/>
      <c r="QO678" s="413"/>
      <c r="QP678" s="413"/>
      <c r="QQ678" s="413"/>
      <c r="QR678" s="413"/>
      <c r="QS678" s="413"/>
      <c r="QT678" s="413"/>
      <c r="QU678" s="413"/>
      <c r="QV678" s="413"/>
      <c r="QW678" s="413"/>
      <c r="QX678" s="413"/>
      <c r="QY678" s="413"/>
      <c r="QZ678" s="413"/>
      <c r="RA678" s="413"/>
      <c r="RB678" s="413"/>
      <c r="RC678" s="413"/>
      <c r="RD678" s="413"/>
      <c r="RE678" s="413"/>
      <c r="RF678" s="413"/>
      <c r="RG678" s="413"/>
      <c r="RH678" s="413"/>
      <c r="RI678" s="413"/>
      <c r="RJ678" s="414"/>
      <c r="RK678" s="414"/>
      <c r="RL678" s="414"/>
      <c r="RM678" s="414"/>
      <c r="RN678" s="414"/>
      <c r="RO678" s="413"/>
      <c r="RP678" s="413"/>
      <c r="RQ678" s="414"/>
      <c r="RR678" s="414"/>
      <c r="RS678" s="413"/>
      <c r="RT678" s="413"/>
      <c r="RU678" s="414"/>
      <c r="RV678" s="414"/>
      <c r="RW678" s="413"/>
      <c r="RX678" s="413"/>
      <c r="RY678" s="413"/>
      <c r="RZ678" s="413"/>
      <c r="SA678" s="413"/>
      <c r="SB678" s="413"/>
      <c r="SC678" s="413"/>
      <c r="SD678" s="414"/>
      <c r="SE678" s="414"/>
      <c r="SF678" s="413"/>
      <c r="SG678" s="413"/>
      <c r="SH678" s="414"/>
      <c r="SI678" s="414"/>
      <c r="SJ678" s="413"/>
      <c r="SK678" s="413"/>
      <c r="SL678" s="413"/>
      <c r="SM678" s="413"/>
      <c r="SN678" s="413"/>
      <c r="SO678" s="407"/>
      <c r="SP678" s="439"/>
      <c r="SQ678" s="413"/>
      <c r="SR678" s="413"/>
      <c r="SS678" s="413"/>
      <c r="ST678" s="413"/>
      <c r="SU678" s="413"/>
      <c r="SV678" s="413"/>
      <c r="SW678" s="413"/>
      <c r="SX678" s="412"/>
      <c r="SY678" s="412"/>
      <c r="SZ678" s="412"/>
      <c r="TA678" s="412"/>
      <c r="TB678" s="412"/>
      <c r="TC678" s="412"/>
      <c r="TD678" s="412"/>
      <c r="TE678" s="412"/>
      <c r="TF678" s="412"/>
      <c r="TG678" s="412"/>
      <c r="TH678" s="412"/>
      <c r="TI678" s="412"/>
      <c r="TJ678" s="412"/>
      <c r="TK678" s="412"/>
      <c r="TL678" s="412"/>
      <c r="TM678" s="412"/>
      <c r="TN678" s="412"/>
      <c r="TO678" s="412"/>
      <c r="TP678" s="412"/>
      <c r="TQ678" s="412"/>
      <c r="TR678" s="412"/>
      <c r="TS678" s="412"/>
      <c r="TT678" s="412"/>
      <c r="TU678" s="412"/>
      <c r="TV678" s="412"/>
      <c r="TW678" s="412"/>
      <c r="TX678" s="412"/>
      <c r="TY678" s="412"/>
      <c r="TZ678" s="412"/>
      <c r="UA678" s="412"/>
      <c r="UB678" s="412"/>
      <c r="UC678" s="412"/>
      <c r="UD678" s="412"/>
      <c r="UE678" s="412"/>
      <c r="UF678" s="412"/>
      <c r="UG678" s="412"/>
      <c r="UH678" s="412"/>
      <c r="UI678" s="412"/>
      <c r="UJ678" s="412"/>
      <c r="UK678" s="412"/>
      <c r="UL678" s="412"/>
      <c r="UM678" s="412"/>
      <c r="UN678" s="412"/>
      <c r="UO678" s="412"/>
      <c r="UP678" s="413"/>
      <c r="UQ678" s="413"/>
      <c r="UR678" s="413"/>
      <c r="US678" s="413"/>
      <c r="UT678" s="413"/>
      <c r="UU678" s="413"/>
      <c r="UV678" s="413"/>
      <c r="UW678" s="413"/>
      <c r="UX678" s="413"/>
      <c r="UY678" s="413"/>
      <c r="UZ678" s="413"/>
      <c r="VA678" s="413"/>
      <c r="VB678" s="413"/>
      <c r="VC678" s="413"/>
      <c r="VD678" s="413"/>
      <c r="VE678" s="413"/>
      <c r="VF678" s="413"/>
      <c r="VG678" s="413"/>
      <c r="VH678" s="413"/>
      <c r="VI678" s="413"/>
      <c r="VJ678" s="413"/>
      <c r="VK678" s="413"/>
      <c r="VL678" s="413"/>
      <c r="VM678" s="413"/>
      <c r="VN678" s="414"/>
      <c r="VO678" s="414"/>
      <c r="VP678" s="414"/>
      <c r="VQ678" s="414"/>
      <c r="VR678" s="414"/>
      <c r="VS678" s="413"/>
      <c r="VT678" s="413"/>
      <c r="VU678" s="414"/>
      <c r="VV678" s="414"/>
      <c r="VW678" s="413"/>
      <c r="VX678" s="413"/>
      <c r="VY678" s="414"/>
      <c r="VZ678" s="414"/>
      <c r="WA678" s="413"/>
      <c r="WB678" s="413"/>
      <c r="WC678" s="413"/>
      <c r="WD678" s="413"/>
      <c r="WE678" s="413"/>
      <c r="WF678" s="413"/>
      <c r="WG678" s="413"/>
      <c r="WH678" s="414"/>
      <c r="WI678" s="414"/>
      <c r="WJ678" s="413"/>
      <c r="WK678" s="413"/>
      <c r="WL678" s="414"/>
      <c r="WM678" s="414"/>
      <c r="WN678" s="413"/>
      <c r="WO678" s="413"/>
      <c r="WP678" s="413"/>
      <c r="WQ678" s="413"/>
      <c r="WR678" s="413"/>
      <c r="WS678" s="407"/>
      <c r="WT678" s="439"/>
      <c r="WU678" s="413"/>
      <c r="WV678" s="413"/>
      <c r="WW678" s="413"/>
      <c r="WX678" s="413"/>
      <c r="WY678" s="413"/>
      <c r="WZ678" s="413"/>
      <c r="XA678" s="413"/>
      <c r="XB678" s="412"/>
      <c r="XC678" s="412"/>
      <c r="XD678" s="412"/>
      <c r="XE678" s="412"/>
      <c r="XF678" s="412"/>
      <c r="XG678" s="412"/>
      <c r="XH678" s="412"/>
      <c r="XI678" s="412"/>
      <c r="XJ678" s="412"/>
      <c r="XK678" s="412"/>
      <c r="XL678" s="412"/>
      <c r="XM678" s="412"/>
      <c r="XN678" s="412"/>
      <c r="XO678" s="412"/>
      <c r="XP678" s="412"/>
      <c r="XQ678" s="412"/>
      <c r="XR678" s="412"/>
      <c r="XS678" s="412"/>
      <c r="XT678" s="412"/>
      <c r="XU678" s="412"/>
      <c r="XV678" s="412"/>
      <c r="XW678" s="412"/>
      <c r="XX678" s="412"/>
      <c r="XY678" s="412"/>
      <c r="XZ678" s="412"/>
      <c r="YA678" s="412"/>
      <c r="YB678" s="412"/>
      <c r="YC678" s="412"/>
      <c r="YD678" s="412"/>
      <c r="YE678" s="412"/>
      <c r="YF678" s="412"/>
      <c r="YG678" s="412"/>
      <c r="YH678" s="412"/>
      <c r="YI678" s="412"/>
      <c r="YJ678" s="412"/>
      <c r="YK678" s="412"/>
      <c r="YL678" s="412"/>
      <c r="YM678" s="412"/>
      <c r="YN678" s="412"/>
      <c r="YO678" s="412"/>
      <c r="YP678" s="412"/>
      <c r="YQ678" s="412"/>
      <c r="YR678" s="412"/>
      <c r="YS678" s="412"/>
      <c r="YT678" s="413"/>
      <c r="YU678" s="413"/>
      <c r="YV678" s="413"/>
      <c r="YW678" s="413"/>
      <c r="YX678" s="413"/>
      <c r="YY678" s="413"/>
      <c r="YZ678" s="413"/>
      <c r="ZA678" s="413"/>
      <c r="ZB678" s="413"/>
      <c r="ZC678" s="413"/>
      <c r="ZD678" s="413"/>
      <c r="ZE678" s="413"/>
      <c r="ZF678" s="413"/>
      <c r="ZG678" s="413"/>
      <c r="ZH678" s="413"/>
      <c r="ZI678" s="413"/>
      <c r="ZJ678" s="413"/>
      <c r="ZK678" s="413"/>
      <c r="ZL678" s="413"/>
      <c r="ZM678" s="413"/>
      <c r="ZN678" s="413"/>
      <c r="ZO678" s="413"/>
      <c r="ZP678" s="413"/>
      <c r="ZQ678" s="413"/>
      <c r="ZR678" s="414"/>
      <c r="ZS678" s="414"/>
      <c r="ZT678" s="414"/>
      <c r="ZU678" s="414"/>
      <c r="ZV678" s="414"/>
      <c r="ZW678" s="413"/>
      <c r="ZX678" s="413"/>
      <c r="ZY678" s="414"/>
      <c r="ZZ678" s="414"/>
      <c r="AAA678" s="413"/>
      <c r="AAB678" s="413"/>
      <c r="AAC678" s="414"/>
      <c r="AAD678" s="414"/>
      <c r="AAE678" s="413"/>
      <c r="AAF678" s="413"/>
      <c r="AAG678" s="413"/>
      <c r="AAH678" s="413"/>
      <c r="AAI678" s="413"/>
      <c r="AAJ678" s="413"/>
      <c r="AAK678" s="413"/>
      <c r="AAL678" s="414"/>
      <c r="AAM678" s="414"/>
      <c r="AAN678" s="413"/>
      <c r="AAO678" s="413"/>
      <c r="AAP678" s="414"/>
      <c r="AAQ678" s="414"/>
      <c r="AAR678" s="413"/>
      <c r="AAS678" s="413"/>
      <c r="AAT678" s="413"/>
      <c r="AAU678" s="413"/>
      <c r="AAV678" s="413"/>
      <c r="AAW678" s="407"/>
      <c r="AAX678" s="439"/>
      <c r="AAY678" s="413"/>
      <c r="AAZ678" s="413"/>
      <c r="ABA678" s="413"/>
      <c r="ABB678" s="413"/>
      <c r="ABC678" s="413"/>
      <c r="ABD678" s="413"/>
      <c r="ABE678" s="413"/>
      <c r="ABF678" s="412"/>
      <c r="ABG678" s="412"/>
      <c r="ABH678" s="412"/>
      <c r="ABI678" s="412"/>
      <c r="ABJ678" s="412"/>
      <c r="ABK678" s="412"/>
      <c r="ABL678" s="412"/>
      <c r="ABM678" s="412"/>
      <c r="ABN678" s="412"/>
      <c r="ABO678" s="412"/>
      <c r="ABP678" s="412"/>
      <c r="ABQ678" s="412"/>
      <c r="ABR678" s="412"/>
      <c r="ABS678" s="412"/>
      <c r="ABT678" s="412"/>
      <c r="ABU678" s="412"/>
      <c r="ABV678" s="412"/>
      <c r="ABW678" s="412"/>
      <c r="ABX678" s="412"/>
      <c r="ABY678" s="412"/>
      <c r="ABZ678" s="412"/>
      <c r="ACA678" s="412"/>
      <c r="ACB678" s="412"/>
      <c r="ACC678" s="412"/>
      <c r="ACD678" s="412"/>
      <c r="ACE678" s="412"/>
      <c r="ACF678" s="412"/>
      <c r="ACG678" s="412"/>
      <c r="ACH678" s="412"/>
      <c r="ACI678" s="412"/>
      <c r="ACJ678" s="412"/>
      <c r="ACK678" s="412"/>
      <c r="ACL678" s="412"/>
      <c r="ACM678" s="412"/>
      <c r="ACN678" s="412"/>
      <c r="ACO678" s="412"/>
      <c r="ACP678" s="412"/>
      <c r="ACQ678" s="412"/>
      <c r="ACR678" s="412"/>
      <c r="ACS678" s="412"/>
      <c r="ACT678" s="412"/>
      <c r="ACU678" s="412"/>
      <c r="ACV678" s="412"/>
      <c r="ACW678" s="412"/>
      <c r="ACX678" s="413"/>
      <c r="ACY678" s="413"/>
      <c r="ACZ678" s="413"/>
      <c r="ADA678" s="413"/>
      <c r="ADB678" s="413"/>
      <c r="ADC678" s="413"/>
      <c r="ADD678" s="413"/>
      <c r="ADE678" s="413"/>
      <c r="ADF678" s="413"/>
      <c r="ADG678" s="413"/>
      <c r="ADH678" s="413"/>
      <c r="ADI678" s="413"/>
      <c r="ADJ678" s="413"/>
      <c r="ADK678" s="413"/>
      <c r="ADL678" s="413"/>
      <c r="ADM678" s="413"/>
      <c r="ADN678" s="413"/>
      <c r="ADO678" s="413"/>
      <c r="ADP678" s="413"/>
      <c r="ADQ678" s="413"/>
      <c r="ADR678" s="413"/>
      <c r="ADS678" s="413"/>
      <c r="ADT678" s="413"/>
      <c r="ADU678" s="413"/>
      <c r="ADV678" s="414"/>
      <c r="ADW678" s="414"/>
      <c r="ADX678" s="414"/>
      <c r="ADY678" s="414"/>
      <c r="ADZ678" s="414"/>
      <c r="AEA678" s="413"/>
      <c r="AEB678" s="413"/>
      <c r="AEC678" s="414"/>
      <c r="AED678" s="414"/>
      <c r="AEE678" s="413"/>
      <c r="AEF678" s="413"/>
      <c r="AEG678" s="414"/>
      <c r="AEH678" s="414"/>
      <c r="AEI678" s="413"/>
      <c r="AEJ678" s="413"/>
      <c r="AEK678" s="413"/>
      <c r="AEL678" s="413"/>
      <c r="AEM678" s="413"/>
      <c r="AEN678" s="413"/>
      <c r="AEO678" s="413"/>
      <c r="AEP678" s="414"/>
      <c r="AEQ678" s="414"/>
      <c r="AER678" s="413"/>
      <c r="AES678" s="413"/>
      <c r="AET678" s="414"/>
      <c r="AEU678" s="414"/>
      <c r="AEV678" s="413"/>
      <c r="AEW678" s="413"/>
      <c r="AEX678" s="413"/>
      <c r="AEY678" s="413"/>
      <c r="AEZ678" s="413"/>
      <c r="AFA678" s="407"/>
      <c r="AFB678" s="439"/>
      <c r="AFC678" s="413"/>
      <c r="AFD678" s="413"/>
      <c r="AFE678" s="413"/>
      <c r="AFF678" s="413"/>
      <c r="AFG678" s="413"/>
      <c r="AFH678" s="413"/>
      <c r="AFI678" s="413"/>
      <c r="AFJ678" s="412"/>
      <c r="AFK678" s="412"/>
      <c r="AFL678" s="412"/>
      <c r="AFM678" s="412"/>
      <c r="AFN678" s="412"/>
      <c r="AFO678" s="412"/>
      <c r="AFP678" s="412"/>
      <c r="AFQ678" s="412"/>
      <c r="AFR678" s="412"/>
      <c r="AFS678" s="412"/>
      <c r="AFT678" s="412"/>
      <c r="AFU678" s="412"/>
      <c r="AFV678" s="412"/>
      <c r="AFW678" s="412"/>
      <c r="AFX678" s="412"/>
      <c r="AFY678" s="412"/>
      <c r="AFZ678" s="412"/>
      <c r="AGA678" s="412"/>
      <c r="AGB678" s="412"/>
      <c r="AGC678" s="412"/>
      <c r="AGD678" s="412"/>
      <c r="AGE678" s="412"/>
      <c r="AGF678" s="412"/>
      <c r="AGG678" s="412"/>
      <c r="AGH678" s="412"/>
      <c r="AGI678" s="412"/>
      <c r="AGJ678" s="412"/>
      <c r="AGK678" s="412"/>
      <c r="AGL678" s="412"/>
      <c r="AGM678" s="412"/>
      <c r="AGN678" s="412"/>
      <c r="AGO678" s="412"/>
      <c r="AGP678" s="412"/>
      <c r="AGQ678" s="412"/>
      <c r="AGR678" s="412"/>
      <c r="AGS678" s="412"/>
      <c r="AGT678" s="412"/>
      <c r="AGU678" s="412"/>
      <c r="AGV678" s="412"/>
      <c r="AGW678" s="412"/>
      <c r="AGX678" s="412"/>
      <c r="AGY678" s="412"/>
      <c r="AGZ678" s="412"/>
      <c r="AHA678" s="412"/>
      <c r="AHB678" s="413"/>
      <c r="AHC678" s="413"/>
      <c r="AHD678" s="413"/>
      <c r="AHE678" s="413"/>
      <c r="AHF678" s="413"/>
      <c r="AHG678" s="413"/>
      <c r="AHH678" s="413"/>
      <c r="AHI678" s="413"/>
      <c r="AHJ678" s="413"/>
      <c r="AHK678" s="413"/>
      <c r="AHL678" s="413"/>
      <c r="AHM678" s="413"/>
      <c r="AHN678" s="413"/>
      <c r="AHO678" s="413"/>
      <c r="AHP678" s="413"/>
      <c r="AHQ678" s="413"/>
      <c r="AHR678" s="413"/>
      <c r="AHS678" s="413"/>
      <c r="AHT678" s="413"/>
      <c r="AHU678" s="413"/>
      <c r="AHV678" s="413"/>
      <c r="AHW678" s="413"/>
      <c r="AHX678" s="413"/>
      <c r="AHY678" s="413"/>
      <c r="AHZ678" s="414"/>
      <c r="AIA678" s="414"/>
      <c r="AIB678" s="414"/>
      <c r="AIC678" s="414"/>
      <c r="AID678" s="414"/>
      <c r="AIE678" s="413"/>
      <c r="AIF678" s="413"/>
      <c r="AIG678" s="414"/>
      <c r="AIH678" s="414"/>
      <c r="AII678" s="413"/>
      <c r="AIJ678" s="413"/>
      <c r="AIK678" s="414"/>
      <c r="AIL678" s="414"/>
      <c r="AIM678" s="413"/>
      <c r="AIN678" s="413"/>
      <c r="AIO678" s="413"/>
      <c r="AIP678" s="413"/>
      <c r="AIQ678" s="413"/>
      <c r="AIR678" s="413"/>
      <c r="AIS678" s="413"/>
      <c r="AIT678" s="414"/>
      <c r="AIU678" s="414"/>
      <c r="AIV678" s="413"/>
      <c r="AIW678" s="413"/>
      <c r="AIX678" s="414"/>
      <c r="AIY678" s="414"/>
      <c r="AIZ678" s="413"/>
      <c r="AJA678" s="413"/>
      <c r="AJB678" s="413"/>
      <c r="AJC678" s="413"/>
      <c r="AJD678" s="413"/>
      <c r="AJE678" s="407"/>
      <c r="AJF678" s="439"/>
      <c r="AJG678" s="413"/>
      <c r="AJH678" s="413"/>
      <c r="AJI678" s="413"/>
      <c r="AJJ678" s="413"/>
      <c r="AJK678" s="413"/>
      <c r="AJL678" s="413"/>
      <c r="AJM678" s="413"/>
      <c r="AJN678" s="412"/>
      <c r="AJO678" s="412"/>
      <c r="AJP678" s="412"/>
      <c r="AJQ678" s="412"/>
      <c r="AJR678" s="412"/>
      <c r="AJS678" s="412"/>
      <c r="AJT678" s="412"/>
      <c r="AJU678" s="412"/>
      <c r="AJV678" s="412"/>
      <c r="AJW678" s="412"/>
      <c r="AJX678" s="412"/>
      <c r="AJY678" s="412"/>
      <c r="AJZ678" s="412"/>
      <c r="AKA678" s="412"/>
      <c r="AKB678" s="412"/>
      <c r="AKC678" s="412"/>
      <c r="AKD678" s="412"/>
      <c r="AKE678" s="412"/>
      <c r="AKF678" s="412"/>
      <c r="AKG678" s="412"/>
      <c r="AKH678" s="412"/>
      <c r="AKI678" s="412"/>
      <c r="AKJ678" s="412"/>
      <c r="AKK678" s="412"/>
      <c r="AKL678" s="412"/>
      <c r="AKM678" s="412"/>
      <c r="AKN678" s="412"/>
      <c r="AKO678" s="412"/>
      <c r="AKP678" s="412"/>
      <c r="AKQ678" s="412"/>
      <c r="AKR678" s="412"/>
      <c r="AKS678" s="412"/>
      <c r="AKT678" s="412"/>
      <c r="AKU678" s="412"/>
      <c r="AKV678" s="412"/>
      <c r="AKW678" s="412"/>
      <c r="AKX678" s="412"/>
      <c r="AKY678" s="412"/>
      <c r="AKZ678" s="412"/>
      <c r="ALA678" s="412"/>
      <c r="ALB678" s="412"/>
      <c r="ALC678" s="412"/>
      <c r="ALD678" s="412"/>
      <c r="ALE678" s="412"/>
      <c r="ALF678" s="413"/>
      <c r="ALG678" s="413"/>
      <c r="ALH678" s="413"/>
      <c r="ALI678" s="413"/>
      <c r="ALJ678" s="413"/>
      <c r="ALK678" s="413"/>
      <c r="ALL678" s="413"/>
      <c r="ALM678" s="413"/>
      <c r="ALN678" s="413"/>
      <c r="ALO678" s="413"/>
      <c r="ALP678" s="413"/>
      <c r="ALQ678" s="413"/>
      <c r="ALR678" s="413"/>
      <c r="ALS678" s="413"/>
      <c r="ALT678" s="413"/>
      <c r="ALU678" s="413"/>
      <c r="ALV678" s="413"/>
      <c r="ALW678" s="413"/>
      <c r="ALX678" s="413"/>
      <c r="ALY678" s="413"/>
      <c r="ALZ678" s="413"/>
      <c r="AMA678" s="413"/>
      <c r="AMB678" s="413"/>
      <c r="AMC678" s="413"/>
      <c r="AMD678" s="414"/>
      <c r="AME678" s="414"/>
      <c r="AMF678" s="414"/>
      <c r="AMG678" s="414"/>
      <c r="AMH678" s="414"/>
      <c r="AMI678" s="413"/>
      <c r="AMJ678" s="413"/>
      <c r="AMK678" s="414"/>
      <c r="AML678" s="414"/>
      <c r="AMM678" s="413"/>
      <c r="AMN678" s="413"/>
      <c r="AMO678" s="414"/>
      <c r="AMP678" s="414"/>
      <c r="AMQ678" s="413"/>
      <c r="AMR678" s="413"/>
      <c r="AMS678" s="413"/>
      <c r="AMT678" s="413"/>
      <c r="AMU678" s="413"/>
      <c r="AMV678" s="413"/>
      <c r="AMW678" s="413"/>
      <c r="AMX678" s="414"/>
      <c r="AMY678" s="414"/>
      <c r="AMZ678" s="413"/>
      <c r="ANA678" s="413"/>
      <c r="ANB678" s="414"/>
      <c r="ANC678" s="414"/>
      <c r="AND678" s="413"/>
      <c r="ANE678" s="413"/>
      <c r="ANF678" s="413"/>
      <c r="ANG678" s="413"/>
      <c r="ANH678" s="413"/>
      <c r="ANI678" s="407"/>
      <c r="ANJ678" s="439"/>
      <c r="ANK678" s="413"/>
      <c r="ANL678" s="413"/>
      <c r="ANM678" s="413"/>
      <c r="ANN678" s="413"/>
      <c r="ANO678" s="413"/>
      <c r="ANP678" s="413"/>
      <c r="ANQ678" s="413"/>
      <c r="ANR678" s="412"/>
      <c r="ANS678" s="412"/>
      <c r="ANT678" s="412"/>
      <c r="ANU678" s="412"/>
      <c r="ANV678" s="412"/>
      <c r="ANW678" s="412"/>
      <c r="ANX678" s="412"/>
      <c r="ANY678" s="412"/>
      <c r="ANZ678" s="412"/>
      <c r="AOA678" s="412"/>
      <c r="AOB678" s="412"/>
      <c r="AOC678" s="412"/>
      <c r="AOD678" s="412"/>
      <c r="AOE678" s="412"/>
      <c r="AOF678" s="412"/>
      <c r="AOG678" s="412"/>
      <c r="AOH678" s="412"/>
      <c r="AOI678" s="412"/>
      <c r="AOJ678" s="412"/>
      <c r="AOK678" s="412"/>
      <c r="AOL678" s="412"/>
      <c r="AOM678" s="412"/>
      <c r="AON678" s="412"/>
      <c r="AOO678" s="412"/>
      <c r="AOP678" s="412"/>
      <c r="AOQ678" s="412"/>
      <c r="AOR678" s="412"/>
      <c r="AOS678" s="412"/>
      <c r="AOT678" s="412"/>
      <c r="AOU678" s="412"/>
      <c r="AOV678" s="412"/>
      <c r="AOW678" s="412"/>
      <c r="AOX678" s="412"/>
      <c r="AOY678" s="412"/>
      <c r="AOZ678" s="412"/>
      <c r="APA678" s="412"/>
      <c r="APB678" s="412"/>
      <c r="APC678" s="412"/>
      <c r="APD678" s="412"/>
      <c r="APE678" s="412"/>
      <c r="APF678" s="412"/>
      <c r="APG678" s="412"/>
      <c r="APH678" s="412"/>
      <c r="API678" s="412"/>
      <c r="APJ678" s="413"/>
      <c r="APK678" s="413"/>
      <c r="APL678" s="413"/>
      <c r="APM678" s="413"/>
      <c r="APN678" s="413"/>
      <c r="APO678" s="413"/>
      <c r="APP678" s="413"/>
      <c r="APQ678" s="413"/>
      <c r="APR678" s="413"/>
      <c r="APS678" s="413"/>
      <c r="APT678" s="413"/>
      <c r="APU678" s="413"/>
      <c r="APV678" s="413"/>
      <c r="APW678" s="413"/>
      <c r="APX678" s="413"/>
      <c r="APY678" s="413"/>
      <c r="APZ678" s="413"/>
      <c r="AQA678" s="413"/>
      <c r="AQB678" s="413"/>
      <c r="AQC678" s="413"/>
      <c r="AQD678" s="413"/>
      <c r="AQE678" s="413"/>
      <c r="AQF678" s="413"/>
      <c r="AQG678" s="413"/>
      <c r="AQH678" s="414"/>
      <c r="AQI678" s="414"/>
      <c r="AQJ678" s="414"/>
      <c r="AQK678" s="414"/>
      <c r="AQL678" s="414"/>
      <c r="AQM678" s="413"/>
      <c r="AQN678" s="413"/>
      <c r="AQO678" s="414"/>
      <c r="AQP678" s="414"/>
      <c r="AQQ678" s="413"/>
      <c r="AQR678" s="413"/>
      <c r="AQS678" s="414"/>
      <c r="AQT678" s="414"/>
      <c r="AQU678" s="413"/>
      <c r="AQV678" s="413"/>
      <c r="AQW678" s="413"/>
      <c r="AQX678" s="413"/>
      <c r="AQY678" s="413"/>
      <c r="AQZ678" s="413"/>
      <c r="ARA678" s="413"/>
      <c r="ARB678" s="414"/>
      <c r="ARC678" s="414"/>
      <c r="ARD678" s="413"/>
      <c r="ARE678" s="413"/>
      <c r="ARF678" s="414"/>
      <c r="ARG678" s="414"/>
      <c r="ARH678" s="413"/>
      <c r="ARI678" s="413"/>
      <c r="ARJ678" s="413"/>
      <c r="ARK678" s="413"/>
      <c r="ARL678" s="413"/>
      <c r="ARM678" s="407"/>
      <c r="ARN678" s="439"/>
      <c r="ARO678" s="413"/>
      <c r="ARP678" s="413"/>
      <c r="ARQ678" s="413"/>
      <c r="ARR678" s="413"/>
      <c r="ARS678" s="413"/>
      <c r="ART678" s="413"/>
      <c r="ARU678" s="413"/>
      <c r="ARV678" s="412"/>
      <c r="ARW678" s="412"/>
      <c r="ARX678" s="412"/>
      <c r="ARY678" s="412"/>
      <c r="ARZ678" s="412"/>
      <c r="ASA678" s="412"/>
      <c r="ASB678" s="412"/>
      <c r="ASC678" s="412"/>
      <c r="ASD678" s="412"/>
      <c r="ASE678" s="412"/>
      <c r="ASF678" s="412"/>
      <c r="ASG678" s="412"/>
      <c r="ASH678" s="412"/>
      <c r="ASI678" s="412"/>
      <c r="ASJ678" s="412"/>
      <c r="ASK678" s="412"/>
      <c r="ASL678" s="412"/>
      <c r="ASM678" s="412"/>
      <c r="ASN678" s="412"/>
      <c r="ASO678" s="412"/>
      <c r="ASP678" s="412"/>
      <c r="ASQ678" s="412"/>
      <c r="ASR678" s="412"/>
      <c r="ASS678" s="412"/>
      <c r="AST678" s="412"/>
      <c r="ASU678" s="412"/>
      <c r="ASV678" s="412"/>
      <c r="ASW678" s="412"/>
      <c r="ASX678" s="412"/>
      <c r="ASY678" s="412"/>
      <c r="ASZ678" s="412"/>
      <c r="ATA678" s="412"/>
      <c r="ATB678" s="412"/>
      <c r="ATC678" s="412"/>
      <c r="ATD678" s="412"/>
      <c r="ATE678" s="412"/>
      <c r="ATF678" s="412"/>
      <c r="ATG678" s="412"/>
      <c r="ATH678" s="412"/>
      <c r="ATI678" s="412"/>
      <c r="ATJ678" s="412"/>
      <c r="ATK678" s="412"/>
      <c r="ATL678" s="412"/>
      <c r="ATM678" s="412"/>
      <c r="ATN678" s="413"/>
      <c r="ATO678" s="413"/>
      <c r="ATP678" s="413"/>
      <c r="ATQ678" s="413"/>
      <c r="ATR678" s="413"/>
      <c r="ATS678" s="413"/>
      <c r="ATT678" s="413"/>
      <c r="ATU678" s="413"/>
      <c r="ATV678" s="413"/>
      <c r="ATW678" s="413"/>
      <c r="ATX678" s="413"/>
      <c r="ATY678" s="413"/>
      <c r="ATZ678" s="413"/>
      <c r="AUA678" s="413"/>
      <c r="AUB678" s="413"/>
      <c r="AUC678" s="413"/>
      <c r="AUD678" s="413"/>
      <c r="AUE678" s="413"/>
      <c r="AUF678" s="413"/>
      <c r="AUG678" s="413"/>
      <c r="AUH678" s="413"/>
      <c r="AUI678" s="413"/>
      <c r="AUJ678" s="413"/>
      <c r="AUK678" s="413"/>
      <c r="AUL678" s="414"/>
      <c r="AUM678" s="414"/>
      <c r="AUN678" s="414"/>
      <c r="AUO678" s="414"/>
      <c r="AUP678" s="414"/>
      <c r="AUQ678" s="413"/>
      <c r="AUR678" s="413"/>
      <c r="AUS678" s="414"/>
      <c r="AUT678" s="414"/>
      <c r="AUU678" s="413"/>
      <c r="AUV678" s="413"/>
      <c r="AUW678" s="414"/>
      <c r="AUX678" s="414"/>
      <c r="AUY678" s="413"/>
      <c r="AUZ678" s="413"/>
      <c r="AVA678" s="413"/>
      <c r="AVB678" s="413"/>
      <c r="AVC678" s="413"/>
      <c r="AVD678" s="413"/>
      <c r="AVE678" s="413"/>
      <c r="AVF678" s="414"/>
      <c r="AVG678" s="414"/>
      <c r="AVH678" s="413"/>
      <c r="AVI678" s="413"/>
      <c r="AVJ678" s="414"/>
      <c r="AVK678" s="414"/>
      <c r="AVL678" s="413"/>
      <c r="AVM678" s="413"/>
      <c r="AVN678" s="413"/>
      <c r="AVO678" s="413"/>
      <c r="AVP678" s="413"/>
      <c r="AVQ678" s="407"/>
      <c r="AVR678" s="439"/>
      <c r="AVS678" s="413"/>
      <c r="AVT678" s="413"/>
      <c r="AVU678" s="413"/>
      <c r="AVV678" s="413"/>
      <c r="AVW678" s="413"/>
      <c r="AVX678" s="413"/>
      <c r="AVY678" s="413"/>
      <c r="AVZ678" s="412"/>
      <c r="AWA678" s="412"/>
      <c r="AWB678" s="412"/>
      <c r="AWC678" s="412"/>
      <c r="AWD678" s="412"/>
      <c r="AWE678" s="412"/>
      <c r="AWF678" s="412"/>
      <c r="AWG678" s="412"/>
      <c r="AWH678" s="412"/>
      <c r="AWI678" s="412"/>
      <c r="AWJ678" s="412"/>
      <c r="AWK678" s="412"/>
      <c r="AWL678" s="412"/>
      <c r="AWM678" s="412"/>
      <c r="AWN678" s="412"/>
      <c r="AWO678" s="412"/>
      <c r="AWP678" s="412"/>
      <c r="AWQ678" s="412"/>
      <c r="AWR678" s="412"/>
      <c r="AWS678" s="412"/>
      <c r="AWT678" s="412"/>
      <c r="AWU678" s="412"/>
      <c r="AWV678" s="412"/>
      <c r="AWW678" s="412"/>
      <c r="AWX678" s="412"/>
      <c r="AWY678" s="412"/>
      <c r="AWZ678" s="412"/>
      <c r="AXA678" s="412"/>
      <c r="AXB678" s="412"/>
      <c r="AXC678" s="412"/>
      <c r="AXD678" s="412"/>
      <c r="AXE678" s="412"/>
      <c r="AXF678" s="412"/>
      <c r="AXG678" s="412"/>
      <c r="AXH678" s="412"/>
      <c r="AXI678" s="412"/>
      <c r="AXJ678" s="412"/>
      <c r="AXK678" s="412"/>
      <c r="AXL678" s="412"/>
      <c r="AXM678" s="412"/>
      <c r="AXN678" s="412"/>
      <c r="AXO678" s="412"/>
      <c r="AXP678" s="412"/>
      <c r="AXQ678" s="412"/>
      <c r="AXR678" s="413"/>
      <c r="AXS678" s="413"/>
      <c r="AXT678" s="413"/>
      <c r="AXU678" s="413"/>
      <c r="AXV678" s="413"/>
      <c r="AXW678" s="413"/>
      <c r="AXX678" s="413"/>
      <c r="AXY678" s="413"/>
      <c r="AXZ678" s="413"/>
      <c r="AYA678" s="413"/>
      <c r="AYB678" s="413"/>
      <c r="AYC678" s="413"/>
      <c r="AYD678" s="413"/>
      <c r="AYE678" s="413"/>
      <c r="AYF678" s="413"/>
      <c r="AYG678" s="413"/>
      <c r="AYH678" s="413"/>
      <c r="AYI678" s="413"/>
      <c r="AYJ678" s="413"/>
      <c r="AYK678" s="413"/>
      <c r="AYL678" s="413"/>
      <c r="AYM678" s="413"/>
      <c r="AYN678" s="413"/>
      <c r="AYO678" s="413"/>
      <c r="AYP678" s="414"/>
      <c r="AYQ678" s="414"/>
      <c r="AYR678" s="414"/>
      <c r="AYS678" s="414"/>
      <c r="AYT678" s="414"/>
      <c r="AYU678" s="413"/>
      <c r="AYV678" s="413"/>
      <c r="AYW678" s="414"/>
      <c r="AYX678" s="414"/>
      <c r="AYY678" s="413"/>
      <c r="AYZ678" s="413"/>
      <c r="AZA678" s="414"/>
      <c r="AZB678" s="414"/>
      <c r="AZC678" s="413"/>
      <c r="AZD678" s="413"/>
      <c r="AZE678" s="413"/>
      <c r="AZF678" s="413"/>
      <c r="AZG678" s="413"/>
      <c r="AZH678" s="413"/>
      <c r="AZI678" s="413"/>
      <c r="AZJ678" s="414"/>
      <c r="AZK678" s="414"/>
      <c r="AZL678" s="413"/>
      <c r="AZM678" s="413"/>
      <c r="AZN678" s="414"/>
      <c r="AZO678" s="414"/>
      <c r="AZP678" s="413"/>
      <c r="AZQ678" s="413"/>
      <c r="AZR678" s="413"/>
      <c r="AZS678" s="413"/>
      <c r="AZT678" s="413"/>
      <c r="AZU678" s="407"/>
      <c r="AZV678" s="439"/>
      <c r="AZW678" s="413"/>
      <c r="AZX678" s="413"/>
      <c r="AZY678" s="413"/>
      <c r="AZZ678" s="413"/>
      <c r="BAA678" s="413"/>
      <c r="BAB678" s="413"/>
      <c r="BAC678" s="413"/>
      <c r="BAD678" s="412"/>
      <c r="BAE678" s="412"/>
      <c r="BAF678" s="412"/>
      <c r="BAG678" s="412"/>
      <c r="BAH678" s="412"/>
      <c r="BAI678" s="412"/>
      <c r="BAJ678" s="412"/>
      <c r="BAK678" s="412"/>
      <c r="BAL678" s="412"/>
      <c r="BAM678" s="412"/>
      <c r="BAN678" s="412"/>
      <c r="BAO678" s="412"/>
      <c r="BAP678" s="412"/>
      <c r="BAQ678" s="412"/>
      <c r="BAR678" s="412"/>
      <c r="BAS678" s="412"/>
      <c r="BAT678" s="412"/>
      <c r="BAU678" s="412"/>
      <c r="BAV678" s="412"/>
      <c r="BAW678" s="412"/>
      <c r="BAX678" s="412"/>
      <c r="BAY678" s="412"/>
      <c r="BAZ678" s="412"/>
      <c r="BBA678" s="412"/>
      <c r="BBB678" s="412"/>
      <c r="BBC678" s="412"/>
      <c r="BBD678" s="412"/>
      <c r="BBE678" s="412"/>
      <c r="BBF678" s="412"/>
      <c r="BBG678" s="412"/>
      <c r="BBH678" s="412"/>
      <c r="BBI678" s="412"/>
      <c r="BBJ678" s="412"/>
      <c r="BBK678" s="412"/>
      <c r="BBL678" s="412"/>
      <c r="BBM678" s="412"/>
      <c r="BBN678" s="412"/>
      <c r="BBO678" s="412"/>
      <c r="BBP678" s="412"/>
      <c r="BBQ678" s="412"/>
      <c r="BBR678" s="412"/>
      <c r="BBS678" s="412"/>
      <c r="BBT678" s="412"/>
      <c r="BBU678" s="412"/>
      <c r="BBV678" s="413"/>
      <c r="BBW678" s="413"/>
      <c r="BBX678" s="413"/>
      <c r="BBY678" s="413"/>
      <c r="BBZ678" s="413"/>
      <c r="BCA678" s="413"/>
      <c r="BCB678" s="413"/>
      <c r="BCC678" s="413"/>
      <c r="BCD678" s="413"/>
      <c r="BCE678" s="413"/>
      <c r="BCF678" s="413"/>
      <c r="BCG678" s="413"/>
      <c r="BCH678" s="413"/>
      <c r="BCI678" s="413"/>
      <c r="BCJ678" s="413"/>
      <c r="BCK678" s="413"/>
      <c r="BCL678" s="413"/>
      <c r="BCM678" s="413"/>
      <c r="BCN678" s="413"/>
      <c r="BCO678" s="413"/>
      <c r="BCP678" s="413"/>
      <c r="BCQ678" s="413"/>
      <c r="BCR678" s="413"/>
      <c r="BCS678" s="413"/>
      <c r="BCT678" s="414"/>
      <c r="BCU678" s="414"/>
      <c r="BCV678" s="414"/>
      <c r="BCW678" s="414"/>
      <c r="BCX678" s="414"/>
      <c r="BCY678" s="413"/>
      <c r="BCZ678" s="413"/>
      <c r="BDA678" s="414"/>
      <c r="BDB678" s="414"/>
      <c r="BDC678" s="413"/>
      <c r="BDD678" s="413"/>
      <c r="BDE678" s="414"/>
      <c r="BDF678" s="414"/>
      <c r="BDG678" s="413"/>
      <c r="BDH678" s="413"/>
      <c r="BDI678" s="413"/>
      <c r="BDJ678" s="413"/>
      <c r="BDK678" s="413"/>
      <c r="BDL678" s="413"/>
      <c r="BDM678" s="413"/>
      <c r="BDN678" s="414"/>
      <c r="BDO678" s="414"/>
      <c r="BDP678" s="413"/>
      <c r="BDQ678" s="413"/>
      <c r="BDR678" s="414"/>
      <c r="BDS678" s="414"/>
      <c r="BDT678" s="413"/>
      <c r="BDU678" s="413"/>
      <c r="BDV678" s="413"/>
      <c r="BDW678" s="413"/>
      <c r="BDX678" s="413"/>
      <c r="BDY678" s="407"/>
      <c r="BDZ678" s="439"/>
      <c r="BEA678" s="413"/>
      <c r="BEB678" s="413"/>
      <c r="BEC678" s="413"/>
      <c r="BED678" s="413"/>
      <c r="BEE678" s="413"/>
      <c r="BEF678" s="413"/>
      <c r="BEG678" s="413"/>
      <c r="BEH678" s="412"/>
      <c r="BEI678" s="412"/>
      <c r="BEJ678" s="412"/>
      <c r="BEK678" s="412"/>
      <c r="BEL678" s="412"/>
      <c r="BEM678" s="412"/>
      <c r="BEN678" s="412"/>
      <c r="BEO678" s="412"/>
      <c r="BEP678" s="412"/>
      <c r="BEQ678" s="412"/>
      <c r="BER678" s="412"/>
      <c r="BES678" s="412"/>
      <c r="BET678" s="412"/>
      <c r="BEU678" s="412"/>
      <c r="BEV678" s="412"/>
      <c r="BEW678" s="412"/>
      <c r="BEX678" s="412"/>
      <c r="BEY678" s="412"/>
      <c r="BEZ678" s="412"/>
      <c r="BFA678" s="412"/>
      <c r="BFB678" s="412"/>
      <c r="BFC678" s="412"/>
      <c r="BFD678" s="412"/>
      <c r="BFE678" s="412"/>
      <c r="BFF678" s="412"/>
      <c r="BFG678" s="412"/>
      <c r="BFH678" s="412"/>
      <c r="BFI678" s="412"/>
      <c r="BFJ678" s="412"/>
      <c r="BFK678" s="412"/>
      <c r="BFL678" s="412"/>
      <c r="BFM678" s="412"/>
      <c r="BFN678" s="412"/>
      <c r="BFO678" s="412"/>
      <c r="BFP678" s="412"/>
      <c r="BFQ678" s="412"/>
      <c r="BFR678" s="412"/>
      <c r="BFS678" s="412"/>
      <c r="BFT678" s="412"/>
      <c r="BFU678" s="412"/>
      <c r="BFV678" s="412"/>
      <c r="BFW678" s="412"/>
      <c r="BFX678" s="412"/>
      <c r="BFY678" s="412"/>
      <c r="BFZ678" s="413"/>
      <c r="BGA678" s="413"/>
      <c r="BGB678" s="413"/>
      <c r="BGC678" s="413"/>
      <c r="BGD678" s="413"/>
      <c r="BGE678" s="413"/>
      <c r="BGF678" s="413"/>
      <c r="BGG678" s="413"/>
      <c r="BGH678" s="413"/>
      <c r="BGI678" s="413"/>
      <c r="BGJ678" s="413"/>
      <c r="BGK678" s="413"/>
      <c r="BGL678" s="413"/>
      <c r="BGM678" s="413"/>
      <c r="BGN678" s="413"/>
      <c r="BGO678" s="413"/>
      <c r="BGP678" s="413"/>
      <c r="BGQ678" s="413"/>
      <c r="BGR678" s="413"/>
      <c r="BGS678" s="413"/>
      <c r="BGT678" s="413"/>
      <c r="BGU678" s="413"/>
      <c r="BGV678" s="413"/>
      <c r="BGW678" s="413"/>
      <c r="BGX678" s="414"/>
      <c r="BGY678" s="414"/>
      <c r="BGZ678" s="414"/>
      <c r="BHA678" s="414"/>
      <c r="BHB678" s="414"/>
      <c r="BHC678" s="413"/>
      <c r="BHD678" s="413"/>
      <c r="BHE678" s="414"/>
      <c r="BHF678" s="414"/>
      <c r="BHG678" s="413"/>
      <c r="BHH678" s="413"/>
      <c r="BHI678" s="414"/>
      <c r="BHJ678" s="414"/>
      <c r="BHK678" s="413"/>
      <c r="BHL678" s="413"/>
      <c r="BHM678" s="413"/>
      <c r="BHN678" s="413"/>
      <c r="BHO678" s="413"/>
      <c r="BHP678" s="413"/>
      <c r="BHQ678" s="413"/>
      <c r="BHR678" s="414"/>
      <c r="BHS678" s="414"/>
      <c r="BHT678" s="413"/>
      <c r="BHU678" s="413"/>
      <c r="BHV678" s="414"/>
      <c r="BHW678" s="414"/>
      <c r="BHX678" s="413"/>
      <c r="BHY678" s="413"/>
      <c r="BHZ678" s="413"/>
      <c r="BIA678" s="413"/>
      <c r="BIB678" s="413"/>
      <c r="BIC678" s="407"/>
      <c r="BID678" s="439"/>
      <c r="BIE678" s="413"/>
      <c r="BIF678" s="413"/>
      <c r="BIG678" s="413"/>
      <c r="BIH678" s="413"/>
      <c r="BII678" s="413"/>
      <c r="BIJ678" s="413"/>
      <c r="BIK678" s="413"/>
      <c r="BIL678" s="412"/>
      <c r="BIM678" s="412"/>
      <c r="BIN678" s="412"/>
      <c r="BIO678" s="412"/>
      <c r="BIP678" s="412"/>
      <c r="BIQ678" s="412"/>
      <c r="BIR678" s="412"/>
      <c r="BIS678" s="412"/>
      <c r="BIT678" s="412"/>
      <c r="BIU678" s="412"/>
      <c r="BIV678" s="412"/>
      <c r="BIW678" s="412"/>
      <c r="BIX678" s="412"/>
      <c r="BIY678" s="412"/>
      <c r="BIZ678" s="412"/>
      <c r="BJA678" s="412"/>
      <c r="BJB678" s="412"/>
      <c r="BJC678" s="412"/>
      <c r="BJD678" s="412"/>
      <c r="BJE678" s="412"/>
      <c r="BJF678" s="412"/>
      <c r="BJG678" s="412"/>
      <c r="BJH678" s="412"/>
      <c r="BJI678" s="412"/>
      <c r="BJJ678" s="412"/>
      <c r="BJK678" s="412"/>
      <c r="BJL678" s="412"/>
      <c r="BJM678" s="412"/>
      <c r="BJN678" s="412"/>
      <c r="BJO678" s="412"/>
      <c r="BJP678" s="412"/>
      <c r="BJQ678" s="412"/>
      <c r="BJR678" s="412"/>
      <c r="BJS678" s="412"/>
      <c r="BJT678" s="412"/>
      <c r="BJU678" s="412"/>
      <c r="BJV678" s="412"/>
      <c r="BJW678" s="412"/>
      <c r="BJX678" s="412"/>
      <c r="BJY678" s="412"/>
      <c r="BJZ678" s="412"/>
      <c r="BKA678" s="412"/>
      <c r="BKB678" s="412"/>
      <c r="BKC678" s="412"/>
      <c r="BKD678" s="413"/>
      <c r="BKE678" s="413"/>
      <c r="BKF678" s="413"/>
      <c r="BKG678" s="413"/>
      <c r="BKH678" s="413"/>
      <c r="BKI678" s="413"/>
      <c r="BKJ678" s="413"/>
      <c r="BKK678" s="413"/>
      <c r="BKL678" s="413"/>
      <c r="BKM678" s="413"/>
      <c r="BKN678" s="413"/>
      <c r="BKO678" s="413"/>
      <c r="BKP678" s="413"/>
      <c r="BKQ678" s="413"/>
      <c r="BKR678" s="413"/>
      <c r="BKS678" s="413"/>
      <c r="BKT678" s="413"/>
      <c r="BKU678" s="413"/>
      <c r="BKV678" s="413"/>
      <c r="BKW678" s="413"/>
      <c r="BKX678" s="413"/>
      <c r="BKY678" s="413"/>
      <c r="BKZ678" s="413"/>
      <c r="BLA678" s="413"/>
      <c r="BLB678" s="414"/>
      <c r="BLC678" s="414"/>
      <c r="BLD678" s="414"/>
      <c r="BLE678" s="414"/>
      <c r="BLF678" s="414"/>
      <c r="BLG678" s="413"/>
      <c r="BLH678" s="413"/>
      <c r="BLI678" s="414"/>
      <c r="BLJ678" s="414"/>
      <c r="BLK678" s="413"/>
      <c r="BLL678" s="413"/>
      <c r="BLM678" s="414"/>
      <c r="BLN678" s="414"/>
      <c r="BLO678" s="413"/>
      <c r="BLP678" s="413"/>
      <c r="BLQ678" s="413"/>
      <c r="BLR678" s="413"/>
      <c r="BLS678" s="413"/>
      <c r="BLT678" s="413"/>
      <c r="BLU678" s="413"/>
      <c r="BLV678" s="414"/>
      <c r="BLW678" s="414"/>
      <c r="BLX678" s="413"/>
      <c r="BLY678" s="413"/>
      <c r="BLZ678" s="414"/>
      <c r="BMA678" s="414"/>
      <c r="BMB678" s="413"/>
      <c r="BMC678" s="413"/>
      <c r="BMD678" s="413"/>
      <c r="BME678" s="413"/>
      <c r="BMF678" s="413"/>
      <c r="BMG678" s="407"/>
      <c r="BMH678" s="439"/>
      <c r="BMI678" s="413"/>
      <c r="BMJ678" s="413"/>
      <c r="BMK678" s="413"/>
      <c r="BML678" s="413"/>
      <c r="BMM678" s="413"/>
      <c r="BMN678" s="413"/>
      <c r="BMO678" s="413"/>
      <c r="BMP678" s="412"/>
      <c r="BMQ678" s="412"/>
      <c r="BMR678" s="412"/>
      <c r="BMS678" s="412"/>
      <c r="BMT678" s="412"/>
      <c r="BMU678" s="412"/>
      <c r="BMV678" s="412"/>
      <c r="BMW678" s="412"/>
      <c r="BMX678" s="412"/>
      <c r="BMY678" s="412"/>
      <c r="BMZ678" s="412"/>
      <c r="BNA678" s="412"/>
      <c r="BNB678" s="412"/>
      <c r="BNC678" s="412"/>
      <c r="BND678" s="412"/>
      <c r="BNE678" s="412"/>
      <c r="BNF678" s="412"/>
      <c r="BNG678" s="412"/>
      <c r="BNH678" s="412"/>
      <c r="BNI678" s="412"/>
      <c r="BNJ678" s="412"/>
      <c r="BNK678" s="412"/>
      <c r="BNL678" s="412"/>
      <c r="BNM678" s="412"/>
      <c r="BNN678" s="412"/>
      <c r="BNO678" s="412"/>
      <c r="BNP678" s="412"/>
      <c r="BNQ678" s="412"/>
      <c r="BNR678" s="412"/>
      <c r="BNS678" s="412"/>
      <c r="BNT678" s="412"/>
      <c r="BNU678" s="412"/>
      <c r="BNV678" s="412"/>
      <c r="BNW678" s="412"/>
      <c r="BNX678" s="412"/>
      <c r="BNY678" s="412"/>
      <c r="BNZ678" s="412"/>
      <c r="BOA678" s="412"/>
      <c r="BOB678" s="412"/>
      <c r="BOC678" s="412"/>
      <c r="BOD678" s="412"/>
      <c r="BOE678" s="412"/>
      <c r="BOF678" s="412"/>
      <c r="BOG678" s="412"/>
      <c r="BOH678" s="413"/>
      <c r="BOI678" s="413"/>
      <c r="BOJ678" s="413"/>
      <c r="BOK678" s="413"/>
      <c r="BOL678" s="413"/>
      <c r="BOM678" s="413"/>
      <c r="BON678" s="413"/>
      <c r="BOO678" s="413"/>
      <c r="BOP678" s="413"/>
      <c r="BOQ678" s="413"/>
      <c r="BOR678" s="413"/>
      <c r="BOS678" s="413"/>
      <c r="BOT678" s="413"/>
      <c r="BOU678" s="413"/>
      <c r="BOV678" s="413"/>
      <c r="BOW678" s="413"/>
      <c r="BOX678" s="413"/>
      <c r="BOY678" s="413"/>
      <c r="BOZ678" s="413"/>
      <c r="BPA678" s="413"/>
      <c r="BPB678" s="413"/>
      <c r="BPC678" s="413"/>
      <c r="BPD678" s="413"/>
      <c r="BPE678" s="413"/>
      <c r="BPF678" s="414"/>
      <c r="BPG678" s="414"/>
      <c r="BPH678" s="414"/>
      <c r="BPI678" s="414"/>
      <c r="BPJ678" s="414"/>
      <c r="BPK678" s="413"/>
      <c r="BPL678" s="413"/>
      <c r="BPM678" s="414"/>
      <c r="BPN678" s="414"/>
      <c r="BPO678" s="413"/>
      <c r="BPP678" s="413"/>
      <c r="BPQ678" s="414"/>
      <c r="BPR678" s="414"/>
      <c r="BPS678" s="413"/>
      <c r="BPT678" s="413"/>
      <c r="BPU678" s="413"/>
      <c r="BPV678" s="413"/>
      <c r="BPW678" s="413"/>
      <c r="BPX678" s="413"/>
      <c r="BPY678" s="413"/>
      <c r="BPZ678" s="414"/>
      <c r="BQA678" s="414"/>
      <c r="BQB678" s="413"/>
      <c r="BQC678" s="413"/>
      <c r="BQD678" s="414"/>
      <c r="BQE678" s="414"/>
      <c r="BQF678" s="413"/>
      <c r="BQG678" s="413"/>
      <c r="BQH678" s="413"/>
      <c r="BQI678" s="413"/>
      <c r="BQJ678" s="413"/>
      <c r="BQK678" s="407"/>
      <c r="BQL678" s="439"/>
      <c r="BQM678" s="413"/>
      <c r="BQN678" s="413"/>
      <c r="BQO678" s="413"/>
      <c r="BQP678" s="413"/>
      <c r="BQQ678" s="413"/>
      <c r="BQR678" s="413"/>
      <c r="BQS678" s="413"/>
      <c r="BQT678" s="412"/>
      <c r="BQU678" s="412"/>
      <c r="BQV678" s="412"/>
      <c r="BQW678" s="412"/>
      <c r="BQX678" s="412"/>
      <c r="BQY678" s="412"/>
      <c r="BQZ678" s="412"/>
      <c r="BRA678" s="412"/>
      <c r="BRB678" s="412"/>
      <c r="BRC678" s="412"/>
      <c r="BRD678" s="412"/>
      <c r="BRE678" s="412"/>
      <c r="BRF678" s="412"/>
      <c r="BRG678" s="412"/>
      <c r="BRH678" s="412"/>
      <c r="BRI678" s="412"/>
      <c r="BRJ678" s="412"/>
      <c r="BRK678" s="412"/>
      <c r="BRL678" s="412"/>
      <c r="BRM678" s="412"/>
      <c r="BRN678" s="412"/>
      <c r="BRO678" s="412"/>
      <c r="BRP678" s="412"/>
      <c r="BRQ678" s="412"/>
      <c r="BRR678" s="412"/>
      <c r="BRS678" s="412"/>
      <c r="BRT678" s="412"/>
      <c r="BRU678" s="412"/>
      <c r="BRV678" s="412"/>
      <c r="BRW678" s="412"/>
      <c r="BRX678" s="412"/>
      <c r="BRY678" s="412"/>
      <c r="BRZ678" s="412"/>
      <c r="BSA678" s="412"/>
      <c r="BSB678" s="412"/>
      <c r="BSC678" s="412"/>
      <c r="BSD678" s="412"/>
      <c r="BSE678" s="412"/>
      <c r="BSF678" s="412"/>
      <c r="BSG678" s="412"/>
      <c r="BSH678" s="412"/>
      <c r="BSI678" s="412"/>
      <c r="BSJ678" s="412"/>
      <c r="BSK678" s="412"/>
      <c r="BSL678" s="413"/>
      <c r="BSM678" s="413"/>
      <c r="BSN678" s="413"/>
      <c r="BSO678" s="413"/>
      <c r="BSP678" s="413"/>
      <c r="BSQ678" s="413"/>
      <c r="BSR678" s="413"/>
      <c r="BSS678" s="413"/>
      <c r="BST678" s="413"/>
      <c r="BSU678" s="413"/>
      <c r="BSV678" s="413"/>
      <c r="BSW678" s="413"/>
      <c r="BSX678" s="413"/>
      <c r="BSY678" s="413"/>
      <c r="BSZ678" s="413"/>
      <c r="BTA678" s="413"/>
      <c r="BTB678" s="413"/>
      <c r="BTC678" s="413"/>
      <c r="BTD678" s="413"/>
      <c r="BTE678" s="413"/>
      <c r="BTF678" s="413"/>
      <c r="BTG678" s="413"/>
      <c r="BTH678" s="413"/>
      <c r="BTI678" s="413"/>
      <c r="BTJ678" s="414"/>
      <c r="BTK678" s="414"/>
      <c r="BTL678" s="414"/>
      <c r="BTM678" s="414"/>
      <c r="BTN678" s="414"/>
      <c r="BTO678" s="413"/>
      <c r="BTP678" s="413"/>
      <c r="BTQ678" s="414"/>
      <c r="BTR678" s="414"/>
      <c r="BTS678" s="413"/>
      <c r="BTT678" s="413"/>
      <c r="BTU678" s="414"/>
      <c r="BTV678" s="414"/>
      <c r="BTW678" s="413"/>
      <c r="BTX678" s="413"/>
      <c r="BTY678" s="413"/>
      <c r="BTZ678" s="413"/>
      <c r="BUA678" s="413"/>
      <c r="BUB678" s="413"/>
      <c r="BUC678" s="413"/>
      <c r="BUD678" s="414"/>
      <c r="BUE678" s="414"/>
      <c r="BUF678" s="413"/>
      <c r="BUG678" s="413"/>
      <c r="BUH678" s="414"/>
      <c r="BUI678" s="414"/>
      <c r="BUJ678" s="413"/>
      <c r="BUK678" s="413"/>
      <c r="BUL678" s="413"/>
      <c r="BUM678" s="413"/>
      <c r="BUN678" s="413"/>
      <c r="BUO678" s="407"/>
      <c r="BUP678" s="439"/>
      <c r="BUQ678" s="413"/>
      <c r="BUR678" s="413"/>
      <c r="BUS678" s="413"/>
      <c r="BUT678" s="413"/>
      <c r="BUU678" s="413"/>
      <c r="BUV678" s="413"/>
      <c r="BUW678" s="413"/>
      <c r="BUX678" s="412"/>
      <c r="BUY678" s="412"/>
      <c r="BUZ678" s="412"/>
      <c r="BVA678" s="412"/>
      <c r="BVB678" s="412"/>
      <c r="BVC678" s="412"/>
      <c r="BVD678" s="412"/>
      <c r="BVE678" s="412"/>
      <c r="BVF678" s="412"/>
      <c r="BVG678" s="412"/>
      <c r="BVH678" s="412"/>
      <c r="BVI678" s="412"/>
      <c r="BVJ678" s="412"/>
      <c r="BVK678" s="412"/>
      <c r="BVL678" s="412"/>
      <c r="BVM678" s="412"/>
      <c r="BVN678" s="412"/>
      <c r="BVO678" s="412"/>
      <c r="BVP678" s="412"/>
      <c r="BVQ678" s="412"/>
      <c r="BVR678" s="412"/>
      <c r="BVS678" s="412"/>
      <c r="BVT678" s="412"/>
      <c r="BVU678" s="412"/>
      <c r="BVV678" s="412"/>
      <c r="BVW678" s="412"/>
      <c r="BVX678" s="412"/>
      <c r="BVY678" s="412"/>
      <c r="BVZ678" s="412"/>
      <c r="BWA678" s="412"/>
      <c r="BWB678" s="412"/>
      <c r="BWC678" s="412"/>
      <c r="BWD678" s="412"/>
      <c r="BWE678" s="412"/>
      <c r="BWF678" s="412"/>
      <c r="BWG678" s="412"/>
      <c r="BWH678" s="412"/>
      <c r="BWI678" s="412"/>
      <c r="BWJ678" s="412"/>
      <c r="BWK678" s="412"/>
      <c r="BWL678" s="412"/>
      <c r="BWM678" s="412"/>
      <c r="BWN678" s="412"/>
      <c r="BWO678" s="412"/>
      <c r="BWP678" s="413"/>
      <c r="BWQ678" s="413"/>
      <c r="BWR678" s="413"/>
      <c r="BWS678" s="413"/>
      <c r="BWT678" s="413"/>
      <c r="BWU678" s="413"/>
      <c r="BWV678" s="413"/>
      <c r="BWW678" s="413"/>
      <c r="BWX678" s="413"/>
      <c r="BWY678" s="413"/>
      <c r="BWZ678" s="413"/>
      <c r="BXA678" s="413"/>
      <c r="BXB678" s="413"/>
      <c r="BXC678" s="413"/>
      <c r="BXD678" s="413"/>
      <c r="BXE678" s="413"/>
      <c r="BXF678" s="413"/>
      <c r="BXG678" s="413"/>
      <c r="BXH678" s="413"/>
      <c r="BXI678" s="413"/>
      <c r="BXJ678" s="413"/>
      <c r="BXK678" s="413"/>
      <c r="BXL678" s="413"/>
      <c r="BXM678" s="413"/>
      <c r="BXN678" s="414"/>
      <c r="BXO678" s="414"/>
      <c r="BXP678" s="414"/>
      <c r="BXQ678" s="414"/>
      <c r="BXR678" s="414"/>
      <c r="BXS678" s="413"/>
      <c r="BXT678" s="413"/>
      <c r="BXU678" s="414"/>
      <c r="BXV678" s="414"/>
      <c r="BXW678" s="413"/>
      <c r="BXX678" s="413"/>
      <c r="BXY678" s="414"/>
      <c r="BXZ678" s="414"/>
      <c r="BYA678" s="413"/>
      <c r="BYB678" s="413"/>
      <c r="BYC678" s="413"/>
      <c r="BYD678" s="413"/>
      <c r="BYE678" s="413"/>
      <c r="BYF678" s="413"/>
      <c r="BYG678" s="413"/>
      <c r="BYH678" s="414"/>
      <c r="BYI678" s="414"/>
      <c r="BYJ678" s="413"/>
      <c r="BYK678" s="413"/>
      <c r="BYL678" s="414"/>
      <c r="BYM678" s="414"/>
      <c r="BYN678" s="413"/>
      <c r="BYO678" s="413"/>
      <c r="BYP678" s="413"/>
      <c r="BYQ678" s="413"/>
      <c r="BYR678" s="413"/>
      <c r="BYS678" s="407"/>
      <c r="BYT678" s="439"/>
      <c r="BYU678" s="413"/>
      <c r="BYV678" s="413"/>
      <c r="BYW678" s="413"/>
      <c r="BYX678" s="413"/>
      <c r="BYY678" s="413"/>
      <c r="BYZ678" s="413"/>
      <c r="BZA678" s="413"/>
      <c r="BZB678" s="412"/>
      <c r="BZC678" s="412"/>
      <c r="BZD678" s="412"/>
      <c r="BZE678" s="412"/>
      <c r="BZF678" s="412"/>
      <c r="BZG678" s="412"/>
      <c r="BZH678" s="412"/>
      <c r="BZI678" s="412"/>
      <c r="BZJ678" s="412"/>
      <c r="BZK678" s="412"/>
      <c r="BZL678" s="412"/>
      <c r="BZM678" s="412"/>
      <c r="BZN678" s="412"/>
      <c r="BZO678" s="412"/>
      <c r="BZP678" s="412"/>
      <c r="BZQ678" s="412"/>
      <c r="BZR678" s="412"/>
      <c r="BZS678" s="412"/>
      <c r="BZT678" s="412"/>
      <c r="BZU678" s="412"/>
      <c r="BZV678" s="412"/>
      <c r="BZW678" s="412"/>
      <c r="BZX678" s="412"/>
      <c r="BZY678" s="412"/>
      <c r="BZZ678" s="412"/>
      <c r="CAA678" s="412"/>
      <c r="CAB678" s="412"/>
      <c r="CAC678" s="412"/>
      <c r="CAD678" s="412"/>
      <c r="CAE678" s="412"/>
      <c r="CAF678" s="412"/>
      <c r="CAG678" s="412"/>
      <c r="CAH678" s="412"/>
      <c r="CAI678" s="412"/>
      <c r="CAJ678" s="412"/>
      <c r="CAK678" s="412"/>
      <c r="CAL678" s="412"/>
      <c r="CAM678" s="412"/>
      <c r="CAN678" s="412"/>
      <c r="CAO678" s="412"/>
      <c r="CAP678" s="412"/>
      <c r="CAQ678" s="412"/>
      <c r="CAR678" s="412"/>
      <c r="CAS678" s="412"/>
      <c r="CAT678" s="413"/>
      <c r="CAU678" s="413"/>
      <c r="CAV678" s="413"/>
      <c r="CAW678" s="413"/>
      <c r="CAX678" s="413"/>
      <c r="CAY678" s="413"/>
      <c r="CAZ678" s="413"/>
      <c r="CBA678" s="413"/>
      <c r="CBB678" s="413"/>
      <c r="CBC678" s="413"/>
      <c r="CBD678" s="413"/>
      <c r="CBE678" s="413"/>
      <c r="CBF678" s="413"/>
      <c r="CBG678" s="413"/>
      <c r="CBH678" s="413"/>
      <c r="CBI678" s="413"/>
      <c r="CBJ678" s="413"/>
      <c r="CBK678" s="413"/>
      <c r="CBL678" s="413"/>
      <c r="CBM678" s="413"/>
      <c r="CBN678" s="413"/>
      <c r="CBO678" s="413"/>
      <c r="CBP678" s="413"/>
      <c r="CBQ678" s="413"/>
      <c r="CBR678" s="414"/>
      <c r="CBS678" s="414"/>
      <c r="CBT678" s="414"/>
      <c r="CBU678" s="414"/>
      <c r="CBV678" s="414"/>
      <c r="CBW678" s="413"/>
      <c r="CBX678" s="413"/>
      <c r="CBY678" s="414"/>
      <c r="CBZ678" s="414"/>
      <c r="CCA678" s="413"/>
      <c r="CCB678" s="413"/>
      <c r="CCC678" s="414"/>
      <c r="CCD678" s="414"/>
      <c r="CCE678" s="413"/>
      <c r="CCF678" s="413"/>
      <c r="CCG678" s="413"/>
      <c r="CCH678" s="413"/>
      <c r="CCI678" s="413"/>
      <c r="CCJ678" s="413"/>
      <c r="CCK678" s="413"/>
      <c r="CCL678" s="414"/>
      <c r="CCM678" s="414"/>
      <c r="CCN678" s="413"/>
      <c r="CCO678" s="413"/>
      <c r="CCP678" s="414"/>
      <c r="CCQ678" s="414"/>
      <c r="CCR678" s="413"/>
      <c r="CCS678" s="413"/>
      <c r="CCT678" s="413"/>
      <c r="CCU678" s="413"/>
      <c r="CCV678" s="413"/>
      <c r="CCW678" s="407"/>
      <c r="CCX678" s="439"/>
      <c r="CCY678" s="413"/>
      <c r="CCZ678" s="413"/>
      <c r="CDA678" s="413"/>
      <c r="CDB678" s="413"/>
      <c r="CDC678" s="413"/>
      <c r="CDD678" s="413"/>
      <c r="CDE678" s="413"/>
      <c r="CDF678" s="412"/>
      <c r="CDG678" s="412"/>
      <c r="CDH678" s="412"/>
      <c r="CDI678" s="412"/>
      <c r="CDJ678" s="412"/>
      <c r="CDK678" s="412"/>
      <c r="CDL678" s="412"/>
      <c r="CDM678" s="412"/>
      <c r="CDN678" s="412"/>
      <c r="CDO678" s="412"/>
      <c r="CDP678" s="412"/>
      <c r="CDQ678" s="412"/>
      <c r="CDR678" s="412"/>
      <c r="CDS678" s="412"/>
      <c r="CDT678" s="412"/>
      <c r="CDU678" s="412"/>
      <c r="CDV678" s="412"/>
      <c r="CDW678" s="412"/>
      <c r="CDX678" s="412"/>
      <c r="CDY678" s="412"/>
      <c r="CDZ678" s="412"/>
      <c r="CEA678" s="412"/>
      <c r="CEB678" s="412"/>
      <c r="CEC678" s="412"/>
      <c r="CED678" s="412"/>
      <c r="CEE678" s="412"/>
      <c r="CEF678" s="412"/>
      <c r="CEG678" s="412"/>
      <c r="CEH678" s="412"/>
      <c r="CEI678" s="412"/>
      <c r="CEJ678" s="412"/>
      <c r="CEK678" s="412"/>
      <c r="CEL678" s="412"/>
      <c r="CEM678" s="412"/>
      <c r="CEN678" s="412"/>
      <c r="CEO678" s="412"/>
      <c r="CEP678" s="412"/>
      <c r="CEQ678" s="412"/>
      <c r="CER678" s="412"/>
      <c r="CES678" s="412"/>
      <c r="CET678" s="412"/>
      <c r="CEU678" s="412"/>
      <c r="CEV678" s="412"/>
      <c r="CEW678" s="412"/>
      <c r="CEX678" s="413"/>
      <c r="CEY678" s="413"/>
      <c r="CEZ678" s="413"/>
      <c r="CFA678" s="413"/>
      <c r="CFB678" s="413"/>
      <c r="CFC678" s="413"/>
      <c r="CFD678" s="413"/>
      <c r="CFE678" s="413"/>
      <c r="CFF678" s="413"/>
      <c r="CFG678" s="413"/>
      <c r="CFH678" s="413"/>
      <c r="CFI678" s="413"/>
      <c r="CFJ678" s="413"/>
      <c r="CFK678" s="413"/>
      <c r="CFL678" s="413"/>
      <c r="CFM678" s="413"/>
      <c r="CFN678" s="413"/>
      <c r="CFO678" s="413"/>
      <c r="CFP678" s="413"/>
      <c r="CFQ678" s="413"/>
      <c r="CFR678" s="413"/>
      <c r="CFS678" s="413"/>
      <c r="CFT678" s="413"/>
      <c r="CFU678" s="413"/>
      <c r="CFV678" s="414"/>
      <c r="CFW678" s="414"/>
      <c r="CFX678" s="414"/>
      <c r="CFY678" s="414"/>
      <c r="CFZ678" s="414"/>
      <c r="CGA678" s="413"/>
      <c r="CGB678" s="413"/>
      <c r="CGC678" s="414"/>
      <c r="CGD678" s="414"/>
      <c r="CGE678" s="413"/>
      <c r="CGF678" s="413"/>
      <c r="CGG678" s="414"/>
      <c r="CGH678" s="414"/>
      <c r="CGI678" s="413"/>
      <c r="CGJ678" s="413"/>
      <c r="CGK678" s="413"/>
      <c r="CGL678" s="413"/>
      <c r="CGM678" s="413"/>
      <c r="CGN678" s="413"/>
      <c r="CGO678" s="413"/>
      <c r="CGP678" s="414"/>
      <c r="CGQ678" s="414"/>
      <c r="CGR678" s="413"/>
      <c r="CGS678" s="413"/>
      <c r="CGT678" s="414"/>
      <c r="CGU678" s="414"/>
      <c r="CGV678" s="413"/>
      <c r="CGW678" s="413"/>
      <c r="CGX678" s="413"/>
      <c r="CGY678" s="413"/>
      <c r="CGZ678" s="413"/>
      <c r="CHA678" s="407"/>
      <c r="CHB678" s="439"/>
      <c r="CHC678" s="413"/>
      <c r="CHD678" s="413"/>
      <c r="CHE678" s="413"/>
      <c r="CHF678" s="413"/>
      <c r="CHG678" s="413"/>
      <c r="CHH678" s="413"/>
      <c r="CHI678" s="413"/>
      <c r="CHJ678" s="412"/>
      <c r="CHK678" s="412"/>
      <c r="CHL678" s="412"/>
      <c r="CHM678" s="412"/>
      <c r="CHN678" s="412"/>
      <c r="CHO678" s="412"/>
      <c r="CHP678" s="412"/>
      <c r="CHQ678" s="412"/>
      <c r="CHR678" s="412"/>
      <c r="CHS678" s="412"/>
      <c r="CHT678" s="412"/>
      <c r="CHU678" s="412"/>
      <c r="CHV678" s="412"/>
      <c r="CHW678" s="412"/>
      <c r="CHX678" s="412"/>
      <c r="CHY678" s="412"/>
      <c r="CHZ678" s="412"/>
      <c r="CIA678" s="412"/>
      <c r="CIB678" s="412"/>
      <c r="CIC678" s="412"/>
      <c r="CID678" s="412"/>
      <c r="CIE678" s="412"/>
      <c r="CIF678" s="412"/>
      <c r="CIG678" s="412"/>
      <c r="CIH678" s="412"/>
      <c r="CII678" s="412"/>
      <c r="CIJ678" s="412"/>
      <c r="CIK678" s="412"/>
      <c r="CIL678" s="412"/>
      <c r="CIM678" s="412"/>
      <c r="CIN678" s="412"/>
      <c r="CIO678" s="412"/>
      <c r="CIP678" s="412"/>
      <c r="CIQ678" s="412"/>
      <c r="CIR678" s="412"/>
      <c r="CIS678" s="412"/>
      <c r="CIT678" s="412"/>
      <c r="CIU678" s="412"/>
      <c r="CIV678" s="412"/>
      <c r="CIW678" s="412"/>
      <c r="CIX678" s="412"/>
      <c r="CIY678" s="412"/>
      <c r="CIZ678" s="412"/>
      <c r="CJA678" s="412"/>
      <c r="CJB678" s="413"/>
      <c r="CJC678" s="413"/>
      <c r="CJD678" s="413"/>
      <c r="CJE678" s="413"/>
      <c r="CJF678" s="413"/>
      <c r="CJG678" s="413"/>
      <c r="CJH678" s="413"/>
      <c r="CJI678" s="413"/>
      <c r="CJJ678" s="413"/>
      <c r="CJK678" s="413"/>
      <c r="CJL678" s="413"/>
      <c r="CJM678" s="413"/>
      <c r="CJN678" s="413"/>
      <c r="CJO678" s="413"/>
      <c r="CJP678" s="413"/>
      <c r="CJQ678" s="413"/>
      <c r="CJR678" s="413"/>
      <c r="CJS678" s="413"/>
      <c r="CJT678" s="413"/>
      <c r="CJU678" s="413"/>
      <c r="CJV678" s="413"/>
      <c r="CJW678" s="413"/>
      <c r="CJX678" s="413"/>
      <c r="CJY678" s="413"/>
      <c r="CJZ678" s="414"/>
      <c r="CKA678" s="414"/>
      <c r="CKB678" s="414"/>
      <c r="CKC678" s="414"/>
      <c r="CKD678" s="414"/>
      <c r="CKE678" s="413"/>
      <c r="CKF678" s="413"/>
      <c r="CKG678" s="414"/>
      <c r="CKH678" s="414"/>
      <c r="CKI678" s="413"/>
      <c r="CKJ678" s="413"/>
      <c r="CKK678" s="414"/>
      <c r="CKL678" s="414"/>
      <c r="CKM678" s="413"/>
      <c r="CKN678" s="413"/>
      <c r="CKO678" s="413"/>
      <c r="CKP678" s="413"/>
      <c r="CKQ678" s="413"/>
      <c r="CKR678" s="413"/>
      <c r="CKS678" s="413"/>
      <c r="CKT678" s="414"/>
      <c r="CKU678" s="414"/>
      <c r="CKV678" s="413"/>
      <c r="CKW678" s="413"/>
      <c r="CKX678" s="414"/>
      <c r="CKY678" s="414"/>
      <c r="CKZ678" s="413"/>
      <c r="CLA678" s="413"/>
      <c r="CLB678" s="413"/>
      <c r="CLC678" s="413"/>
      <c r="CLD678" s="413"/>
      <c r="CLE678" s="407"/>
      <c r="CLF678" s="439"/>
      <c r="CLG678" s="413"/>
      <c r="CLH678" s="413"/>
      <c r="CLI678" s="413"/>
      <c r="CLJ678" s="413"/>
      <c r="CLK678" s="413"/>
      <c r="CLL678" s="413"/>
      <c r="CLM678" s="413"/>
      <c r="CLN678" s="412"/>
      <c r="CLO678" s="412"/>
      <c r="CLP678" s="412"/>
      <c r="CLQ678" s="412"/>
      <c r="CLR678" s="412"/>
      <c r="CLS678" s="412"/>
      <c r="CLT678" s="412"/>
      <c r="CLU678" s="412"/>
      <c r="CLV678" s="412"/>
      <c r="CLW678" s="412"/>
      <c r="CLX678" s="412"/>
      <c r="CLY678" s="412"/>
      <c r="CLZ678" s="412"/>
      <c r="CMA678" s="412"/>
      <c r="CMB678" s="412"/>
      <c r="CMC678" s="412"/>
      <c r="CMD678" s="412"/>
      <c r="CME678" s="412"/>
      <c r="CMF678" s="412"/>
      <c r="CMG678" s="412"/>
      <c r="CMH678" s="412"/>
      <c r="CMI678" s="412"/>
      <c r="CMJ678" s="412"/>
      <c r="CMK678" s="412"/>
      <c r="CML678" s="412"/>
      <c r="CMM678" s="412"/>
      <c r="CMN678" s="412"/>
      <c r="CMO678" s="412"/>
      <c r="CMP678" s="412"/>
      <c r="CMQ678" s="412"/>
      <c r="CMR678" s="412"/>
      <c r="CMS678" s="412"/>
      <c r="CMT678" s="412"/>
      <c r="CMU678" s="412"/>
      <c r="CMV678" s="412"/>
      <c r="CMW678" s="412"/>
      <c r="CMX678" s="412"/>
      <c r="CMY678" s="412"/>
      <c r="CMZ678" s="412"/>
      <c r="CNA678" s="412"/>
      <c r="CNB678" s="412"/>
      <c r="CNC678" s="412"/>
      <c r="CND678" s="412"/>
      <c r="CNE678" s="412"/>
      <c r="CNF678" s="413"/>
      <c r="CNG678" s="413"/>
      <c r="CNH678" s="413"/>
      <c r="CNI678" s="413"/>
      <c r="CNJ678" s="413"/>
      <c r="CNK678" s="413"/>
      <c r="CNL678" s="413"/>
      <c r="CNM678" s="413"/>
      <c r="CNN678" s="413"/>
      <c r="CNO678" s="413"/>
      <c r="CNP678" s="413"/>
      <c r="CNQ678" s="413"/>
      <c r="CNR678" s="413"/>
      <c r="CNS678" s="413"/>
      <c r="CNT678" s="413"/>
      <c r="CNU678" s="413"/>
      <c r="CNV678" s="413"/>
      <c r="CNW678" s="413"/>
      <c r="CNX678" s="413"/>
      <c r="CNY678" s="413"/>
      <c r="CNZ678" s="413"/>
      <c r="COA678" s="413"/>
      <c r="COB678" s="413"/>
      <c r="COC678" s="413"/>
      <c r="COD678" s="414"/>
      <c r="COE678" s="414"/>
      <c r="COF678" s="414"/>
      <c r="COG678" s="414"/>
      <c r="COH678" s="414"/>
      <c r="COI678" s="413"/>
      <c r="COJ678" s="413"/>
      <c r="COK678" s="414"/>
      <c r="COL678" s="414"/>
      <c r="COM678" s="413"/>
      <c r="CON678" s="413"/>
      <c r="COO678" s="414"/>
      <c r="COP678" s="414"/>
      <c r="COQ678" s="413"/>
      <c r="COR678" s="413"/>
      <c r="COS678" s="413"/>
      <c r="COT678" s="413"/>
      <c r="COU678" s="413"/>
      <c r="COV678" s="413"/>
      <c r="COW678" s="413"/>
      <c r="COX678" s="414"/>
      <c r="COY678" s="414"/>
      <c r="COZ678" s="413"/>
      <c r="CPA678" s="413"/>
      <c r="CPB678" s="414"/>
      <c r="CPC678" s="414"/>
      <c r="CPD678" s="413"/>
      <c r="CPE678" s="413"/>
      <c r="CPF678" s="413"/>
      <c r="CPG678" s="413"/>
      <c r="CPH678" s="413"/>
      <c r="CPI678" s="407"/>
      <c r="CPJ678" s="439"/>
      <c r="CPK678" s="413"/>
      <c r="CPL678" s="413"/>
      <c r="CPM678" s="413"/>
      <c r="CPN678" s="413"/>
      <c r="CPO678" s="413"/>
      <c r="CPP678" s="413"/>
      <c r="CPQ678" s="413"/>
      <c r="CPR678" s="412"/>
      <c r="CPS678" s="412"/>
      <c r="CPT678" s="412"/>
      <c r="CPU678" s="412"/>
      <c r="CPV678" s="412"/>
      <c r="CPW678" s="412"/>
      <c r="CPX678" s="412"/>
      <c r="CPY678" s="412"/>
      <c r="CPZ678" s="412"/>
      <c r="CQA678" s="412"/>
      <c r="CQB678" s="412"/>
      <c r="CQC678" s="412"/>
      <c r="CQD678" s="412"/>
      <c r="CQE678" s="412"/>
      <c r="CQF678" s="412"/>
      <c r="CQG678" s="412"/>
      <c r="CQH678" s="412"/>
      <c r="CQI678" s="412"/>
      <c r="CQJ678" s="412"/>
      <c r="CQK678" s="412"/>
      <c r="CQL678" s="412"/>
      <c r="CQM678" s="412"/>
      <c r="CQN678" s="412"/>
      <c r="CQO678" s="412"/>
      <c r="CQP678" s="412"/>
      <c r="CQQ678" s="412"/>
      <c r="CQR678" s="412"/>
      <c r="CQS678" s="412"/>
      <c r="CQT678" s="412"/>
      <c r="CQU678" s="412"/>
      <c r="CQV678" s="412"/>
      <c r="CQW678" s="412"/>
      <c r="CQX678" s="412"/>
      <c r="CQY678" s="412"/>
      <c r="CQZ678" s="412"/>
      <c r="CRA678" s="412"/>
      <c r="CRB678" s="412"/>
      <c r="CRC678" s="412"/>
      <c r="CRD678" s="412"/>
      <c r="CRE678" s="412"/>
      <c r="CRF678" s="412"/>
      <c r="CRG678" s="412"/>
      <c r="CRH678" s="412"/>
      <c r="CRI678" s="412"/>
      <c r="CRJ678" s="413"/>
      <c r="CRK678" s="413"/>
      <c r="CRL678" s="413"/>
      <c r="CRM678" s="413"/>
      <c r="CRN678" s="413"/>
      <c r="CRO678" s="413"/>
      <c r="CRP678" s="413"/>
      <c r="CRQ678" s="413"/>
      <c r="CRR678" s="413"/>
      <c r="CRS678" s="413"/>
      <c r="CRT678" s="413"/>
      <c r="CRU678" s="413"/>
      <c r="CRV678" s="413"/>
      <c r="CRW678" s="413"/>
      <c r="CRX678" s="413"/>
      <c r="CRY678" s="413"/>
      <c r="CRZ678" s="413"/>
      <c r="CSA678" s="413"/>
      <c r="CSB678" s="413"/>
      <c r="CSC678" s="413"/>
      <c r="CSD678" s="413"/>
      <c r="CSE678" s="413"/>
      <c r="CSF678" s="413"/>
      <c r="CSG678" s="413"/>
      <c r="CSH678" s="414"/>
      <c r="CSI678" s="414"/>
      <c r="CSJ678" s="414"/>
      <c r="CSK678" s="414"/>
      <c r="CSL678" s="414"/>
      <c r="CSM678" s="413"/>
      <c r="CSN678" s="413"/>
      <c r="CSO678" s="414"/>
      <c r="CSP678" s="414"/>
      <c r="CSQ678" s="413"/>
      <c r="CSR678" s="413"/>
      <c r="CSS678" s="414"/>
      <c r="CST678" s="414"/>
      <c r="CSU678" s="413"/>
      <c r="CSV678" s="413"/>
      <c r="CSW678" s="413"/>
      <c r="CSX678" s="413"/>
      <c r="CSY678" s="413"/>
      <c r="CSZ678" s="413"/>
      <c r="CTA678" s="413"/>
      <c r="CTB678" s="414"/>
      <c r="CTC678" s="414"/>
      <c r="CTD678" s="413"/>
      <c r="CTE678" s="413"/>
      <c r="CTF678" s="414"/>
      <c r="CTG678" s="414"/>
      <c r="CTH678" s="413"/>
      <c r="CTI678" s="413"/>
      <c r="CTJ678" s="413"/>
      <c r="CTK678" s="413"/>
      <c r="CTL678" s="413"/>
      <c r="CTM678" s="407"/>
      <c r="CTN678" s="439"/>
      <c r="CTO678" s="413"/>
      <c r="CTP678" s="413"/>
      <c r="CTQ678" s="413"/>
      <c r="CTR678" s="413"/>
      <c r="CTS678" s="413"/>
      <c r="CTT678" s="413"/>
      <c r="CTU678" s="413"/>
      <c r="CTV678" s="412"/>
      <c r="CTW678" s="412"/>
      <c r="CTX678" s="412"/>
      <c r="CTY678" s="412"/>
      <c r="CTZ678" s="412"/>
      <c r="CUA678" s="412"/>
      <c r="CUB678" s="412"/>
      <c r="CUC678" s="412"/>
      <c r="CUD678" s="412"/>
      <c r="CUE678" s="412"/>
      <c r="CUF678" s="412"/>
      <c r="CUG678" s="412"/>
      <c r="CUH678" s="412"/>
      <c r="CUI678" s="412"/>
      <c r="CUJ678" s="412"/>
      <c r="CUK678" s="412"/>
      <c r="CUL678" s="412"/>
      <c r="CUM678" s="412"/>
      <c r="CUN678" s="412"/>
      <c r="CUO678" s="412"/>
      <c r="CUP678" s="412"/>
      <c r="CUQ678" s="412"/>
      <c r="CUR678" s="412"/>
      <c r="CUS678" s="412"/>
      <c r="CUT678" s="412"/>
      <c r="CUU678" s="412"/>
      <c r="CUV678" s="412"/>
      <c r="CUW678" s="412"/>
      <c r="CUX678" s="412"/>
      <c r="CUY678" s="412"/>
      <c r="CUZ678" s="412"/>
      <c r="CVA678" s="412"/>
      <c r="CVB678" s="412"/>
      <c r="CVC678" s="412"/>
      <c r="CVD678" s="412"/>
      <c r="CVE678" s="412"/>
      <c r="CVF678" s="412"/>
      <c r="CVG678" s="412"/>
      <c r="CVH678" s="412"/>
      <c r="CVI678" s="412"/>
      <c r="CVJ678" s="412"/>
      <c r="CVK678" s="412"/>
      <c r="CVL678" s="412"/>
      <c r="CVM678" s="412"/>
      <c r="CVN678" s="413"/>
      <c r="CVO678" s="413"/>
      <c r="CVP678" s="413"/>
      <c r="CVQ678" s="413"/>
      <c r="CVR678" s="413"/>
      <c r="CVS678" s="413"/>
      <c r="CVT678" s="413"/>
      <c r="CVU678" s="413"/>
      <c r="CVV678" s="413"/>
      <c r="CVW678" s="413"/>
      <c r="CVX678" s="413"/>
      <c r="CVY678" s="413"/>
      <c r="CVZ678" s="413"/>
      <c r="CWA678" s="413"/>
      <c r="CWB678" s="413"/>
      <c r="CWC678" s="413"/>
      <c r="CWD678" s="413"/>
      <c r="CWE678" s="413"/>
      <c r="CWF678" s="413"/>
      <c r="CWG678" s="413"/>
      <c r="CWH678" s="413"/>
      <c r="CWI678" s="413"/>
      <c r="CWJ678" s="413"/>
      <c r="CWK678" s="413"/>
      <c r="CWL678" s="414"/>
      <c r="CWM678" s="414"/>
      <c r="CWN678" s="414"/>
      <c r="CWO678" s="414"/>
      <c r="CWP678" s="414"/>
      <c r="CWQ678" s="413"/>
      <c r="CWR678" s="413"/>
      <c r="CWS678" s="414"/>
      <c r="CWT678" s="414"/>
      <c r="CWU678" s="413"/>
      <c r="CWV678" s="413"/>
      <c r="CWW678" s="414"/>
      <c r="CWX678" s="414"/>
      <c r="CWY678" s="413"/>
      <c r="CWZ678" s="413"/>
      <c r="CXA678" s="413"/>
      <c r="CXB678" s="413"/>
      <c r="CXC678" s="413"/>
      <c r="CXD678" s="413"/>
      <c r="CXE678" s="413"/>
      <c r="CXF678" s="414"/>
      <c r="CXG678" s="414"/>
      <c r="CXH678" s="413"/>
      <c r="CXI678" s="413"/>
      <c r="CXJ678" s="414"/>
      <c r="CXK678" s="414"/>
      <c r="CXL678" s="413"/>
      <c r="CXM678" s="413"/>
      <c r="CXN678" s="413"/>
      <c r="CXO678" s="413"/>
      <c r="CXP678" s="413"/>
      <c r="CXQ678" s="407"/>
      <c r="CXR678" s="439"/>
      <c r="CXS678" s="413"/>
      <c r="CXT678" s="413"/>
      <c r="CXU678" s="413"/>
      <c r="CXV678" s="413"/>
      <c r="CXW678" s="413"/>
      <c r="CXX678" s="413"/>
      <c r="CXY678" s="413"/>
      <c r="CXZ678" s="412"/>
      <c r="CYA678" s="412"/>
      <c r="CYB678" s="412"/>
      <c r="CYC678" s="412"/>
      <c r="CYD678" s="412"/>
      <c r="CYE678" s="412"/>
      <c r="CYF678" s="412"/>
      <c r="CYG678" s="412"/>
      <c r="CYH678" s="412"/>
      <c r="CYI678" s="412"/>
      <c r="CYJ678" s="412"/>
      <c r="CYK678" s="412"/>
      <c r="CYL678" s="412"/>
      <c r="CYM678" s="412"/>
      <c r="CYN678" s="412"/>
      <c r="CYO678" s="412"/>
      <c r="CYP678" s="412"/>
      <c r="CYQ678" s="412"/>
      <c r="CYR678" s="412"/>
      <c r="CYS678" s="412"/>
      <c r="CYT678" s="412"/>
      <c r="CYU678" s="412"/>
      <c r="CYV678" s="412"/>
      <c r="CYW678" s="412"/>
      <c r="CYX678" s="412"/>
      <c r="CYY678" s="412"/>
      <c r="CYZ678" s="412"/>
      <c r="CZA678" s="412"/>
      <c r="CZB678" s="412"/>
      <c r="CZC678" s="412"/>
      <c r="CZD678" s="412"/>
      <c r="CZE678" s="412"/>
      <c r="CZF678" s="412"/>
      <c r="CZG678" s="412"/>
      <c r="CZH678" s="412"/>
      <c r="CZI678" s="412"/>
      <c r="CZJ678" s="412"/>
      <c r="CZK678" s="412"/>
      <c r="CZL678" s="412"/>
      <c r="CZM678" s="412"/>
      <c r="CZN678" s="412"/>
      <c r="CZO678" s="412"/>
      <c r="CZP678" s="412"/>
      <c r="CZQ678" s="412"/>
      <c r="CZR678" s="413"/>
      <c r="CZS678" s="413"/>
      <c r="CZT678" s="413"/>
      <c r="CZU678" s="413"/>
      <c r="CZV678" s="413"/>
      <c r="CZW678" s="413"/>
      <c r="CZX678" s="413"/>
      <c r="CZY678" s="413"/>
      <c r="CZZ678" s="413"/>
      <c r="DAA678" s="413"/>
      <c r="DAB678" s="413"/>
      <c r="DAC678" s="413"/>
      <c r="DAD678" s="413"/>
      <c r="DAE678" s="413"/>
      <c r="DAF678" s="413"/>
      <c r="DAG678" s="413"/>
      <c r="DAH678" s="413"/>
      <c r="DAI678" s="413"/>
      <c r="DAJ678" s="413"/>
      <c r="DAK678" s="413"/>
      <c r="DAL678" s="413"/>
      <c r="DAM678" s="413"/>
      <c r="DAN678" s="413"/>
      <c r="DAO678" s="413"/>
      <c r="DAP678" s="414"/>
      <c r="DAQ678" s="414"/>
      <c r="DAR678" s="414"/>
      <c r="DAS678" s="414"/>
      <c r="DAT678" s="414"/>
      <c r="DAU678" s="413"/>
      <c r="DAV678" s="413"/>
      <c r="DAW678" s="414"/>
      <c r="DAX678" s="414"/>
      <c r="DAY678" s="413"/>
      <c r="DAZ678" s="413"/>
      <c r="DBA678" s="414"/>
      <c r="DBB678" s="414"/>
      <c r="DBC678" s="413"/>
      <c r="DBD678" s="413"/>
      <c r="DBE678" s="413"/>
      <c r="DBF678" s="413"/>
      <c r="DBG678" s="413"/>
      <c r="DBH678" s="413"/>
      <c r="DBI678" s="413"/>
      <c r="DBJ678" s="414"/>
      <c r="DBK678" s="414"/>
      <c r="DBL678" s="413"/>
      <c r="DBM678" s="413"/>
      <c r="DBN678" s="414"/>
      <c r="DBO678" s="414"/>
      <c r="DBP678" s="413"/>
      <c r="DBQ678" s="413"/>
      <c r="DBR678" s="413"/>
      <c r="DBS678" s="413"/>
      <c r="DBT678" s="413"/>
      <c r="DBU678" s="407"/>
      <c r="DBV678" s="439"/>
      <c r="DBW678" s="413"/>
      <c r="DBX678" s="413"/>
      <c r="DBY678" s="413"/>
      <c r="DBZ678" s="413"/>
      <c r="DCA678" s="413"/>
      <c r="DCB678" s="413"/>
      <c r="DCC678" s="413"/>
      <c r="DCD678" s="412"/>
      <c r="DCE678" s="412"/>
      <c r="DCF678" s="412"/>
      <c r="DCG678" s="412"/>
      <c r="DCH678" s="412"/>
      <c r="DCI678" s="412"/>
      <c r="DCJ678" s="412"/>
      <c r="DCK678" s="412"/>
      <c r="DCL678" s="412"/>
      <c r="DCM678" s="412"/>
      <c r="DCN678" s="412"/>
      <c r="DCO678" s="412"/>
      <c r="DCP678" s="412"/>
      <c r="DCQ678" s="412"/>
      <c r="DCR678" s="412"/>
      <c r="DCS678" s="412"/>
      <c r="DCT678" s="412"/>
      <c r="DCU678" s="412"/>
      <c r="DCV678" s="412"/>
      <c r="DCW678" s="412"/>
      <c r="DCX678" s="412"/>
      <c r="DCY678" s="412"/>
      <c r="DCZ678" s="412"/>
      <c r="DDA678" s="412"/>
      <c r="DDB678" s="412"/>
      <c r="DDC678" s="412"/>
      <c r="DDD678" s="412"/>
      <c r="DDE678" s="412"/>
      <c r="DDF678" s="412"/>
      <c r="DDG678" s="412"/>
      <c r="DDH678" s="412"/>
      <c r="DDI678" s="412"/>
      <c r="DDJ678" s="412"/>
      <c r="DDK678" s="412"/>
      <c r="DDL678" s="412"/>
      <c r="DDM678" s="412"/>
      <c r="DDN678" s="412"/>
      <c r="DDO678" s="412"/>
      <c r="DDP678" s="412"/>
      <c r="DDQ678" s="412"/>
      <c r="DDR678" s="412"/>
      <c r="DDS678" s="412"/>
      <c r="DDT678" s="412"/>
      <c r="DDU678" s="412"/>
      <c r="DDV678" s="413"/>
      <c r="DDW678" s="413"/>
      <c r="DDX678" s="413"/>
      <c r="DDY678" s="413"/>
      <c r="DDZ678" s="413"/>
      <c r="DEA678" s="413"/>
      <c r="DEB678" s="413"/>
      <c r="DEC678" s="413"/>
      <c r="DED678" s="413"/>
      <c r="DEE678" s="413"/>
      <c r="DEF678" s="413"/>
      <c r="DEG678" s="413"/>
      <c r="DEH678" s="413"/>
      <c r="DEI678" s="413"/>
      <c r="DEJ678" s="413"/>
      <c r="DEK678" s="413"/>
      <c r="DEL678" s="413"/>
      <c r="DEM678" s="413"/>
      <c r="DEN678" s="413"/>
      <c r="DEO678" s="413"/>
      <c r="DEP678" s="413"/>
      <c r="DEQ678" s="413"/>
      <c r="DER678" s="413"/>
      <c r="DES678" s="413"/>
      <c r="DET678" s="414"/>
      <c r="DEU678" s="414"/>
      <c r="DEV678" s="414"/>
      <c r="DEW678" s="414"/>
      <c r="DEX678" s="414"/>
      <c r="DEY678" s="413"/>
      <c r="DEZ678" s="413"/>
      <c r="DFA678" s="414"/>
      <c r="DFB678" s="414"/>
      <c r="DFC678" s="413"/>
      <c r="DFD678" s="413"/>
      <c r="DFE678" s="414"/>
      <c r="DFF678" s="414"/>
      <c r="DFG678" s="413"/>
      <c r="DFH678" s="413"/>
      <c r="DFI678" s="413"/>
      <c r="DFJ678" s="413"/>
      <c r="DFK678" s="413"/>
      <c r="DFL678" s="413"/>
      <c r="DFM678" s="413"/>
      <c r="DFN678" s="414"/>
      <c r="DFO678" s="414"/>
      <c r="DFP678" s="413"/>
      <c r="DFQ678" s="413"/>
      <c r="DFR678" s="414"/>
      <c r="DFS678" s="414"/>
      <c r="DFT678" s="413"/>
      <c r="DFU678" s="413"/>
      <c r="DFV678" s="413"/>
      <c r="DFW678" s="413"/>
      <c r="DFX678" s="413"/>
      <c r="DFY678" s="407"/>
      <c r="DFZ678" s="439"/>
      <c r="DGA678" s="413"/>
      <c r="DGB678" s="413"/>
      <c r="DGC678" s="413"/>
      <c r="DGD678" s="413"/>
      <c r="DGE678" s="413"/>
      <c r="DGF678" s="413"/>
      <c r="DGG678" s="413"/>
      <c r="DGH678" s="412"/>
      <c r="DGI678" s="412"/>
      <c r="DGJ678" s="412"/>
      <c r="DGK678" s="412"/>
      <c r="DGL678" s="412"/>
      <c r="DGM678" s="412"/>
      <c r="DGN678" s="412"/>
      <c r="DGO678" s="412"/>
      <c r="DGP678" s="412"/>
      <c r="DGQ678" s="412"/>
      <c r="DGR678" s="412"/>
      <c r="DGS678" s="412"/>
      <c r="DGT678" s="412"/>
      <c r="DGU678" s="412"/>
      <c r="DGV678" s="412"/>
      <c r="DGW678" s="412"/>
      <c r="DGX678" s="412"/>
      <c r="DGY678" s="412"/>
      <c r="DGZ678" s="412"/>
      <c r="DHA678" s="412"/>
      <c r="DHB678" s="412"/>
      <c r="DHC678" s="412"/>
      <c r="DHD678" s="412"/>
      <c r="DHE678" s="412"/>
      <c r="DHF678" s="412"/>
      <c r="DHG678" s="412"/>
      <c r="DHH678" s="412"/>
      <c r="DHI678" s="412"/>
      <c r="DHJ678" s="412"/>
      <c r="DHK678" s="412"/>
      <c r="DHL678" s="412"/>
      <c r="DHM678" s="412"/>
      <c r="DHN678" s="412"/>
      <c r="DHO678" s="412"/>
      <c r="DHP678" s="412"/>
      <c r="DHQ678" s="412"/>
      <c r="DHR678" s="412"/>
      <c r="DHS678" s="412"/>
      <c r="DHT678" s="412"/>
      <c r="DHU678" s="412"/>
      <c r="DHV678" s="412"/>
      <c r="DHW678" s="412"/>
      <c r="DHX678" s="412"/>
      <c r="DHY678" s="412"/>
      <c r="DHZ678" s="413"/>
      <c r="DIA678" s="413"/>
      <c r="DIB678" s="413"/>
      <c r="DIC678" s="413"/>
      <c r="DID678" s="413"/>
      <c r="DIE678" s="413"/>
      <c r="DIF678" s="413"/>
      <c r="DIG678" s="413"/>
      <c r="DIH678" s="413"/>
      <c r="DII678" s="413"/>
      <c r="DIJ678" s="413"/>
      <c r="DIK678" s="413"/>
      <c r="DIL678" s="413"/>
      <c r="DIM678" s="413"/>
      <c r="DIN678" s="413"/>
      <c r="DIO678" s="413"/>
      <c r="DIP678" s="413"/>
      <c r="DIQ678" s="413"/>
      <c r="DIR678" s="413"/>
      <c r="DIS678" s="413"/>
      <c r="DIT678" s="413"/>
      <c r="DIU678" s="413"/>
      <c r="DIV678" s="413"/>
      <c r="DIW678" s="413"/>
      <c r="DIX678" s="414"/>
      <c r="DIY678" s="414"/>
      <c r="DIZ678" s="414"/>
      <c r="DJA678" s="414"/>
      <c r="DJB678" s="414"/>
      <c r="DJC678" s="413"/>
      <c r="DJD678" s="413"/>
      <c r="DJE678" s="414"/>
      <c r="DJF678" s="414"/>
      <c r="DJG678" s="413"/>
      <c r="DJH678" s="413"/>
      <c r="DJI678" s="414"/>
      <c r="DJJ678" s="414"/>
      <c r="DJK678" s="413"/>
      <c r="DJL678" s="413"/>
      <c r="DJM678" s="413"/>
      <c r="DJN678" s="413"/>
      <c r="DJO678" s="413"/>
      <c r="DJP678" s="413"/>
      <c r="DJQ678" s="413"/>
      <c r="DJR678" s="414"/>
      <c r="DJS678" s="414"/>
      <c r="DJT678" s="413"/>
      <c r="DJU678" s="413"/>
      <c r="DJV678" s="414"/>
      <c r="DJW678" s="414"/>
      <c r="DJX678" s="413"/>
      <c r="DJY678" s="413"/>
      <c r="DJZ678" s="413"/>
      <c r="DKA678" s="413"/>
      <c r="DKB678" s="413"/>
      <c r="DKC678" s="407"/>
      <c r="DKD678" s="439"/>
      <c r="DKE678" s="413"/>
      <c r="DKF678" s="413"/>
      <c r="DKG678" s="413"/>
      <c r="DKH678" s="413"/>
      <c r="DKI678" s="413"/>
      <c r="DKJ678" s="413"/>
      <c r="DKK678" s="413"/>
      <c r="DKL678" s="412"/>
      <c r="DKM678" s="412"/>
      <c r="DKN678" s="412"/>
      <c r="DKO678" s="412"/>
      <c r="DKP678" s="412"/>
      <c r="DKQ678" s="412"/>
      <c r="DKR678" s="412"/>
      <c r="DKS678" s="412"/>
      <c r="DKT678" s="412"/>
      <c r="DKU678" s="412"/>
      <c r="DKV678" s="412"/>
      <c r="DKW678" s="412"/>
      <c r="DKX678" s="412"/>
      <c r="DKY678" s="412"/>
      <c r="DKZ678" s="412"/>
      <c r="DLA678" s="412"/>
      <c r="DLB678" s="412"/>
      <c r="DLC678" s="412"/>
      <c r="DLD678" s="412"/>
      <c r="DLE678" s="412"/>
      <c r="DLF678" s="412"/>
      <c r="DLG678" s="412"/>
      <c r="DLH678" s="412"/>
      <c r="DLI678" s="412"/>
      <c r="DLJ678" s="412"/>
      <c r="DLK678" s="412"/>
      <c r="DLL678" s="412"/>
      <c r="DLM678" s="412"/>
      <c r="DLN678" s="412"/>
      <c r="DLO678" s="412"/>
      <c r="DLP678" s="412"/>
      <c r="DLQ678" s="412"/>
      <c r="DLR678" s="412"/>
      <c r="DLS678" s="412"/>
      <c r="DLT678" s="412"/>
      <c r="DLU678" s="412"/>
      <c r="DLV678" s="412"/>
      <c r="DLW678" s="412"/>
      <c r="DLX678" s="412"/>
      <c r="DLY678" s="412"/>
      <c r="DLZ678" s="412"/>
      <c r="DMA678" s="412"/>
      <c r="DMB678" s="412"/>
      <c r="DMC678" s="412"/>
      <c r="DMD678" s="413"/>
      <c r="DME678" s="413"/>
      <c r="DMF678" s="413"/>
      <c r="DMG678" s="413"/>
      <c r="DMH678" s="413"/>
      <c r="DMI678" s="413"/>
      <c r="DMJ678" s="413"/>
      <c r="DMK678" s="413"/>
      <c r="DML678" s="413"/>
      <c r="DMM678" s="413"/>
      <c r="DMN678" s="413"/>
      <c r="DMO678" s="413"/>
      <c r="DMP678" s="413"/>
      <c r="DMQ678" s="413"/>
      <c r="DMR678" s="413"/>
      <c r="DMS678" s="413"/>
      <c r="DMT678" s="413"/>
      <c r="DMU678" s="413"/>
      <c r="DMV678" s="413"/>
      <c r="DMW678" s="413"/>
      <c r="DMX678" s="413"/>
      <c r="DMY678" s="413"/>
      <c r="DMZ678" s="413"/>
      <c r="DNA678" s="413"/>
      <c r="DNB678" s="414"/>
      <c r="DNC678" s="414"/>
      <c r="DND678" s="414"/>
      <c r="DNE678" s="414"/>
      <c r="DNF678" s="414"/>
      <c r="DNG678" s="413"/>
      <c r="DNH678" s="413"/>
      <c r="DNI678" s="414"/>
      <c r="DNJ678" s="414"/>
      <c r="DNK678" s="413"/>
      <c r="DNL678" s="413"/>
      <c r="DNM678" s="414"/>
      <c r="DNN678" s="414"/>
      <c r="DNO678" s="413"/>
      <c r="DNP678" s="413"/>
      <c r="DNQ678" s="413"/>
      <c r="DNR678" s="413"/>
      <c r="DNS678" s="413"/>
      <c r="DNT678" s="413"/>
      <c r="DNU678" s="413"/>
      <c r="DNV678" s="414"/>
      <c r="DNW678" s="414"/>
      <c r="DNX678" s="413"/>
      <c r="DNY678" s="413"/>
      <c r="DNZ678" s="414"/>
      <c r="DOA678" s="414"/>
      <c r="DOB678" s="413"/>
      <c r="DOC678" s="413"/>
      <c r="DOD678" s="413"/>
      <c r="DOE678" s="413"/>
      <c r="DOF678" s="413"/>
      <c r="DOG678" s="407"/>
      <c r="DOH678" s="439"/>
      <c r="DOI678" s="413"/>
      <c r="DOJ678" s="413"/>
      <c r="DOK678" s="413"/>
      <c r="DOL678" s="413"/>
      <c r="DOM678" s="413"/>
      <c r="DON678" s="413"/>
      <c r="DOO678" s="413"/>
      <c r="DOP678" s="412"/>
      <c r="DOQ678" s="412"/>
      <c r="DOR678" s="412"/>
      <c r="DOS678" s="412"/>
      <c r="DOT678" s="412"/>
      <c r="DOU678" s="412"/>
      <c r="DOV678" s="412"/>
      <c r="DOW678" s="412"/>
      <c r="DOX678" s="412"/>
      <c r="DOY678" s="412"/>
      <c r="DOZ678" s="412"/>
      <c r="DPA678" s="412"/>
      <c r="DPB678" s="412"/>
      <c r="DPC678" s="412"/>
      <c r="DPD678" s="412"/>
      <c r="DPE678" s="412"/>
      <c r="DPF678" s="412"/>
      <c r="DPG678" s="412"/>
      <c r="DPH678" s="412"/>
      <c r="DPI678" s="412"/>
      <c r="DPJ678" s="412"/>
      <c r="DPK678" s="412"/>
      <c r="DPL678" s="412"/>
      <c r="DPM678" s="412"/>
      <c r="DPN678" s="412"/>
      <c r="DPO678" s="412"/>
      <c r="DPP678" s="412"/>
      <c r="DPQ678" s="412"/>
      <c r="DPR678" s="412"/>
      <c r="DPS678" s="412"/>
      <c r="DPT678" s="412"/>
      <c r="DPU678" s="412"/>
      <c r="DPV678" s="412"/>
      <c r="DPW678" s="412"/>
      <c r="DPX678" s="412"/>
      <c r="DPY678" s="412"/>
      <c r="DPZ678" s="412"/>
      <c r="DQA678" s="412"/>
      <c r="DQB678" s="412"/>
      <c r="DQC678" s="412"/>
      <c r="DQD678" s="412"/>
      <c r="DQE678" s="412"/>
      <c r="DQF678" s="412"/>
      <c r="DQG678" s="412"/>
      <c r="DQH678" s="413"/>
      <c r="DQI678" s="413"/>
      <c r="DQJ678" s="413"/>
      <c r="DQK678" s="413"/>
      <c r="DQL678" s="413"/>
      <c r="DQM678" s="413"/>
      <c r="DQN678" s="413"/>
      <c r="DQO678" s="413"/>
      <c r="DQP678" s="413"/>
      <c r="DQQ678" s="413"/>
      <c r="DQR678" s="413"/>
      <c r="DQS678" s="413"/>
      <c r="DQT678" s="413"/>
      <c r="DQU678" s="413"/>
      <c r="DQV678" s="413"/>
      <c r="DQW678" s="413"/>
      <c r="DQX678" s="413"/>
      <c r="DQY678" s="413"/>
      <c r="DQZ678" s="413"/>
      <c r="DRA678" s="413"/>
      <c r="DRB678" s="413"/>
      <c r="DRC678" s="413"/>
      <c r="DRD678" s="413"/>
      <c r="DRE678" s="413"/>
      <c r="DRF678" s="414"/>
      <c r="DRG678" s="414"/>
      <c r="DRH678" s="414"/>
      <c r="DRI678" s="414"/>
      <c r="DRJ678" s="414"/>
      <c r="DRK678" s="413"/>
      <c r="DRL678" s="413"/>
      <c r="DRM678" s="414"/>
      <c r="DRN678" s="414"/>
      <c r="DRO678" s="413"/>
      <c r="DRP678" s="413"/>
      <c r="DRQ678" s="414"/>
      <c r="DRR678" s="414"/>
      <c r="DRS678" s="413"/>
      <c r="DRT678" s="413"/>
      <c r="DRU678" s="413"/>
      <c r="DRV678" s="413"/>
      <c r="DRW678" s="413"/>
      <c r="DRX678" s="413"/>
      <c r="DRY678" s="413"/>
      <c r="DRZ678" s="414"/>
      <c r="DSA678" s="414"/>
      <c r="DSB678" s="413"/>
      <c r="DSC678" s="413"/>
      <c r="DSD678" s="414"/>
      <c r="DSE678" s="414"/>
      <c r="DSF678" s="413"/>
      <c r="DSG678" s="413"/>
      <c r="DSH678" s="413"/>
      <c r="DSI678" s="413"/>
      <c r="DSJ678" s="413"/>
      <c r="DSK678" s="407"/>
      <c r="DSL678" s="439"/>
      <c r="DSM678" s="413"/>
      <c r="DSN678" s="413"/>
      <c r="DSO678" s="413"/>
      <c r="DSP678" s="413"/>
      <c r="DSQ678" s="413"/>
      <c r="DSR678" s="413"/>
      <c r="DSS678" s="413"/>
      <c r="DST678" s="412"/>
      <c r="DSU678" s="412"/>
      <c r="DSV678" s="412"/>
      <c r="DSW678" s="412"/>
      <c r="DSX678" s="412"/>
      <c r="DSY678" s="412"/>
      <c r="DSZ678" s="412"/>
      <c r="DTA678" s="412"/>
      <c r="DTB678" s="412"/>
      <c r="DTC678" s="412"/>
      <c r="DTD678" s="412"/>
      <c r="DTE678" s="412"/>
      <c r="DTF678" s="412"/>
      <c r="DTG678" s="412"/>
      <c r="DTH678" s="412"/>
      <c r="DTI678" s="412"/>
      <c r="DTJ678" s="412"/>
      <c r="DTK678" s="412"/>
      <c r="DTL678" s="412"/>
      <c r="DTM678" s="412"/>
      <c r="DTN678" s="412"/>
      <c r="DTO678" s="412"/>
      <c r="DTP678" s="412"/>
      <c r="DTQ678" s="412"/>
      <c r="DTR678" s="412"/>
      <c r="DTS678" s="412"/>
      <c r="DTT678" s="412"/>
      <c r="DTU678" s="412"/>
      <c r="DTV678" s="412"/>
      <c r="DTW678" s="412"/>
      <c r="DTX678" s="412"/>
      <c r="DTY678" s="412"/>
      <c r="DTZ678" s="412"/>
      <c r="DUA678" s="412"/>
      <c r="DUB678" s="412"/>
      <c r="DUC678" s="412"/>
      <c r="DUD678" s="412"/>
      <c r="DUE678" s="412"/>
      <c r="DUF678" s="412"/>
      <c r="DUG678" s="412"/>
      <c r="DUH678" s="412"/>
      <c r="DUI678" s="412"/>
      <c r="DUJ678" s="412"/>
      <c r="DUK678" s="412"/>
      <c r="DUL678" s="413"/>
      <c r="DUM678" s="413"/>
      <c r="DUN678" s="413"/>
      <c r="DUO678" s="413"/>
      <c r="DUP678" s="413"/>
      <c r="DUQ678" s="413"/>
      <c r="DUR678" s="413"/>
      <c r="DUS678" s="413"/>
      <c r="DUT678" s="413"/>
      <c r="DUU678" s="413"/>
      <c r="DUV678" s="413"/>
      <c r="DUW678" s="413"/>
      <c r="DUX678" s="413"/>
      <c r="DUY678" s="413"/>
      <c r="DUZ678" s="413"/>
      <c r="DVA678" s="413"/>
      <c r="DVB678" s="413"/>
      <c r="DVC678" s="413"/>
      <c r="DVD678" s="413"/>
      <c r="DVE678" s="413"/>
      <c r="DVF678" s="413"/>
      <c r="DVG678" s="413"/>
      <c r="DVH678" s="413"/>
      <c r="DVI678" s="413"/>
      <c r="DVJ678" s="414"/>
      <c r="DVK678" s="414"/>
      <c r="DVL678" s="414"/>
      <c r="DVM678" s="414"/>
      <c r="DVN678" s="414"/>
      <c r="DVO678" s="413"/>
      <c r="DVP678" s="413"/>
      <c r="DVQ678" s="414"/>
      <c r="DVR678" s="414"/>
      <c r="DVS678" s="413"/>
      <c r="DVT678" s="413"/>
      <c r="DVU678" s="414"/>
      <c r="DVV678" s="414"/>
      <c r="DVW678" s="413"/>
      <c r="DVX678" s="413"/>
      <c r="DVY678" s="413"/>
      <c r="DVZ678" s="413"/>
      <c r="DWA678" s="413"/>
      <c r="DWB678" s="413"/>
      <c r="DWC678" s="413"/>
      <c r="DWD678" s="414"/>
      <c r="DWE678" s="414"/>
      <c r="DWF678" s="413"/>
      <c r="DWG678" s="413"/>
      <c r="DWH678" s="414"/>
      <c r="DWI678" s="414"/>
      <c r="DWJ678" s="413"/>
      <c r="DWK678" s="413"/>
      <c r="DWL678" s="413"/>
      <c r="DWM678" s="413"/>
      <c r="DWN678" s="413"/>
      <c r="DWO678" s="407"/>
      <c r="DWP678" s="439"/>
      <c r="DWQ678" s="413"/>
      <c r="DWR678" s="413"/>
      <c r="DWS678" s="413"/>
      <c r="DWT678" s="413"/>
      <c r="DWU678" s="413"/>
      <c r="DWV678" s="413"/>
      <c r="DWW678" s="413"/>
      <c r="DWX678" s="412"/>
      <c r="DWY678" s="412"/>
      <c r="DWZ678" s="412"/>
      <c r="DXA678" s="412"/>
      <c r="DXB678" s="412"/>
      <c r="DXC678" s="412"/>
      <c r="DXD678" s="412"/>
      <c r="DXE678" s="412"/>
      <c r="DXF678" s="412"/>
      <c r="DXG678" s="412"/>
      <c r="DXH678" s="412"/>
      <c r="DXI678" s="412"/>
      <c r="DXJ678" s="412"/>
      <c r="DXK678" s="412"/>
      <c r="DXL678" s="412"/>
      <c r="DXM678" s="412"/>
      <c r="DXN678" s="412"/>
      <c r="DXO678" s="412"/>
      <c r="DXP678" s="412"/>
      <c r="DXQ678" s="412"/>
      <c r="DXR678" s="412"/>
      <c r="DXS678" s="412"/>
      <c r="DXT678" s="412"/>
      <c r="DXU678" s="412"/>
      <c r="DXV678" s="412"/>
      <c r="DXW678" s="412"/>
      <c r="DXX678" s="412"/>
      <c r="DXY678" s="412"/>
      <c r="DXZ678" s="412"/>
      <c r="DYA678" s="412"/>
      <c r="DYB678" s="412"/>
      <c r="DYC678" s="412"/>
      <c r="DYD678" s="412"/>
      <c r="DYE678" s="412"/>
      <c r="DYF678" s="412"/>
      <c r="DYG678" s="412"/>
      <c r="DYH678" s="412"/>
      <c r="DYI678" s="412"/>
      <c r="DYJ678" s="412"/>
      <c r="DYK678" s="412"/>
      <c r="DYL678" s="412"/>
      <c r="DYM678" s="412"/>
      <c r="DYN678" s="412"/>
      <c r="DYO678" s="412"/>
      <c r="DYP678" s="413"/>
      <c r="DYQ678" s="413"/>
      <c r="DYR678" s="413"/>
      <c r="DYS678" s="413"/>
      <c r="DYT678" s="413"/>
      <c r="DYU678" s="413"/>
      <c r="DYV678" s="413"/>
      <c r="DYW678" s="413"/>
      <c r="DYX678" s="413"/>
      <c r="DYY678" s="413"/>
      <c r="DYZ678" s="413"/>
      <c r="DZA678" s="413"/>
      <c r="DZB678" s="413"/>
      <c r="DZC678" s="413"/>
      <c r="DZD678" s="413"/>
      <c r="DZE678" s="413"/>
      <c r="DZF678" s="413"/>
      <c r="DZG678" s="413"/>
      <c r="DZH678" s="413"/>
      <c r="DZI678" s="413"/>
      <c r="DZJ678" s="413"/>
      <c r="DZK678" s="413"/>
      <c r="DZL678" s="413"/>
      <c r="DZM678" s="413"/>
      <c r="DZN678" s="414"/>
      <c r="DZO678" s="414"/>
      <c r="DZP678" s="414"/>
      <c r="DZQ678" s="414"/>
      <c r="DZR678" s="414"/>
      <c r="DZS678" s="413"/>
      <c r="DZT678" s="413"/>
      <c r="DZU678" s="414"/>
      <c r="DZV678" s="414"/>
      <c r="DZW678" s="413"/>
      <c r="DZX678" s="413"/>
      <c r="DZY678" s="414"/>
      <c r="DZZ678" s="414"/>
      <c r="EAA678" s="413"/>
      <c r="EAB678" s="413"/>
      <c r="EAC678" s="413"/>
      <c r="EAD678" s="413"/>
      <c r="EAE678" s="413"/>
      <c r="EAF678" s="413"/>
      <c r="EAG678" s="413"/>
      <c r="EAH678" s="414"/>
      <c r="EAI678" s="414"/>
      <c r="EAJ678" s="413"/>
      <c r="EAK678" s="413"/>
      <c r="EAL678" s="414"/>
      <c r="EAM678" s="414"/>
      <c r="EAN678" s="413"/>
      <c r="EAO678" s="413"/>
      <c r="EAP678" s="413"/>
      <c r="EAQ678" s="413"/>
      <c r="EAR678" s="413"/>
      <c r="EAS678" s="407"/>
      <c r="EAT678" s="439"/>
      <c r="EAU678" s="413"/>
      <c r="EAV678" s="413"/>
      <c r="EAW678" s="413"/>
      <c r="EAX678" s="413"/>
      <c r="EAY678" s="413"/>
      <c r="EAZ678" s="413"/>
      <c r="EBA678" s="413"/>
      <c r="EBB678" s="412"/>
      <c r="EBC678" s="412"/>
      <c r="EBD678" s="412"/>
      <c r="EBE678" s="412"/>
      <c r="EBF678" s="412"/>
      <c r="EBG678" s="412"/>
      <c r="EBH678" s="412"/>
      <c r="EBI678" s="412"/>
      <c r="EBJ678" s="412"/>
      <c r="EBK678" s="412"/>
      <c r="EBL678" s="412"/>
      <c r="EBM678" s="412"/>
      <c r="EBN678" s="412"/>
      <c r="EBO678" s="412"/>
      <c r="EBP678" s="412"/>
      <c r="EBQ678" s="412"/>
      <c r="EBR678" s="412"/>
      <c r="EBS678" s="412"/>
      <c r="EBT678" s="412"/>
      <c r="EBU678" s="412"/>
      <c r="EBV678" s="412"/>
      <c r="EBW678" s="412"/>
      <c r="EBX678" s="412"/>
      <c r="EBY678" s="412"/>
      <c r="EBZ678" s="412"/>
      <c r="ECA678" s="412"/>
      <c r="ECB678" s="412"/>
      <c r="ECC678" s="412"/>
      <c r="ECD678" s="412"/>
      <c r="ECE678" s="412"/>
      <c r="ECF678" s="412"/>
      <c r="ECG678" s="412"/>
      <c r="ECH678" s="412"/>
      <c r="ECI678" s="412"/>
      <c r="ECJ678" s="412"/>
      <c r="ECK678" s="412"/>
      <c r="ECL678" s="412"/>
      <c r="ECM678" s="412"/>
      <c r="ECN678" s="412"/>
      <c r="ECO678" s="412"/>
      <c r="ECP678" s="412"/>
      <c r="ECQ678" s="412"/>
      <c r="ECR678" s="412"/>
      <c r="ECS678" s="412"/>
      <c r="ECT678" s="413"/>
      <c r="ECU678" s="413"/>
      <c r="ECV678" s="413"/>
      <c r="ECW678" s="413"/>
      <c r="ECX678" s="413"/>
      <c r="ECY678" s="413"/>
      <c r="ECZ678" s="413"/>
      <c r="EDA678" s="413"/>
      <c r="EDB678" s="413"/>
      <c r="EDC678" s="413"/>
      <c r="EDD678" s="413"/>
      <c r="EDE678" s="413"/>
      <c r="EDF678" s="413"/>
      <c r="EDG678" s="413"/>
      <c r="EDH678" s="413"/>
      <c r="EDI678" s="413"/>
      <c r="EDJ678" s="413"/>
      <c r="EDK678" s="413"/>
      <c r="EDL678" s="413"/>
      <c r="EDM678" s="413"/>
      <c r="EDN678" s="413"/>
      <c r="EDO678" s="413"/>
      <c r="EDP678" s="413"/>
      <c r="EDQ678" s="413"/>
      <c r="EDR678" s="414"/>
      <c r="EDS678" s="414"/>
      <c r="EDT678" s="414"/>
      <c r="EDU678" s="414"/>
      <c r="EDV678" s="414"/>
      <c r="EDW678" s="413"/>
      <c r="EDX678" s="413"/>
      <c r="EDY678" s="414"/>
      <c r="EDZ678" s="414"/>
      <c r="EEA678" s="413"/>
      <c r="EEB678" s="413"/>
      <c r="EEC678" s="414"/>
      <c r="EED678" s="414"/>
      <c r="EEE678" s="413"/>
      <c r="EEF678" s="413"/>
      <c r="EEG678" s="413"/>
      <c r="EEH678" s="413"/>
      <c r="EEI678" s="413"/>
      <c r="EEJ678" s="413"/>
      <c r="EEK678" s="413"/>
      <c r="EEL678" s="414"/>
      <c r="EEM678" s="414"/>
      <c r="EEN678" s="413"/>
      <c r="EEO678" s="413"/>
      <c r="EEP678" s="414"/>
      <c r="EEQ678" s="414"/>
      <c r="EER678" s="413"/>
      <c r="EES678" s="413"/>
      <c r="EET678" s="413"/>
      <c r="EEU678" s="413"/>
      <c r="EEV678" s="413"/>
      <c r="EEW678" s="407"/>
      <c r="EEX678" s="439"/>
      <c r="EEY678" s="413"/>
      <c r="EEZ678" s="413"/>
      <c r="EFA678" s="413"/>
      <c r="EFB678" s="413"/>
      <c r="EFC678" s="413"/>
      <c r="EFD678" s="413"/>
      <c r="EFE678" s="413"/>
      <c r="EFF678" s="412"/>
      <c r="EFG678" s="412"/>
      <c r="EFH678" s="412"/>
      <c r="EFI678" s="412"/>
      <c r="EFJ678" s="412"/>
      <c r="EFK678" s="412"/>
      <c r="EFL678" s="412"/>
      <c r="EFM678" s="412"/>
      <c r="EFN678" s="412"/>
      <c r="EFO678" s="412"/>
      <c r="EFP678" s="412"/>
      <c r="EFQ678" s="412"/>
      <c r="EFR678" s="412"/>
      <c r="EFS678" s="412"/>
      <c r="EFT678" s="412"/>
      <c r="EFU678" s="412"/>
      <c r="EFV678" s="412"/>
      <c r="EFW678" s="412"/>
      <c r="EFX678" s="412"/>
      <c r="EFY678" s="412"/>
      <c r="EFZ678" s="412"/>
      <c r="EGA678" s="412"/>
      <c r="EGB678" s="412"/>
      <c r="EGC678" s="412"/>
      <c r="EGD678" s="412"/>
      <c r="EGE678" s="412"/>
      <c r="EGF678" s="412"/>
      <c r="EGG678" s="412"/>
      <c r="EGH678" s="412"/>
      <c r="EGI678" s="412"/>
      <c r="EGJ678" s="412"/>
      <c r="EGK678" s="412"/>
      <c r="EGL678" s="412"/>
      <c r="EGM678" s="412"/>
      <c r="EGN678" s="412"/>
      <c r="EGO678" s="412"/>
      <c r="EGP678" s="412"/>
      <c r="EGQ678" s="412"/>
      <c r="EGR678" s="412"/>
      <c r="EGS678" s="412"/>
      <c r="EGT678" s="412"/>
      <c r="EGU678" s="412"/>
      <c r="EGV678" s="412"/>
      <c r="EGW678" s="412"/>
      <c r="EGX678" s="413"/>
      <c r="EGY678" s="413"/>
      <c r="EGZ678" s="413"/>
      <c r="EHA678" s="413"/>
      <c r="EHB678" s="413"/>
      <c r="EHC678" s="413"/>
      <c r="EHD678" s="413"/>
      <c r="EHE678" s="413"/>
      <c r="EHF678" s="413"/>
      <c r="EHG678" s="413"/>
      <c r="EHH678" s="413"/>
      <c r="EHI678" s="413"/>
      <c r="EHJ678" s="413"/>
      <c r="EHK678" s="413"/>
      <c r="EHL678" s="413"/>
      <c r="EHM678" s="413"/>
      <c r="EHN678" s="413"/>
      <c r="EHO678" s="413"/>
      <c r="EHP678" s="413"/>
      <c r="EHQ678" s="413"/>
      <c r="EHR678" s="413"/>
      <c r="EHS678" s="413"/>
      <c r="EHT678" s="413"/>
      <c r="EHU678" s="413"/>
      <c r="EHV678" s="414"/>
      <c r="EHW678" s="414"/>
      <c r="EHX678" s="414"/>
      <c r="EHY678" s="414"/>
      <c r="EHZ678" s="414"/>
      <c r="EIA678" s="413"/>
      <c r="EIB678" s="413"/>
      <c r="EIC678" s="414"/>
      <c r="EID678" s="414"/>
      <c r="EIE678" s="413"/>
      <c r="EIF678" s="413"/>
      <c r="EIG678" s="414"/>
      <c r="EIH678" s="414"/>
      <c r="EII678" s="413"/>
      <c r="EIJ678" s="413"/>
      <c r="EIK678" s="413"/>
      <c r="EIL678" s="413"/>
      <c r="EIM678" s="413"/>
      <c r="EIN678" s="413"/>
      <c r="EIO678" s="413"/>
      <c r="EIP678" s="414"/>
      <c r="EIQ678" s="414"/>
      <c r="EIR678" s="413"/>
      <c r="EIS678" s="413"/>
      <c r="EIT678" s="414"/>
      <c r="EIU678" s="414"/>
      <c r="EIV678" s="413"/>
      <c r="EIW678" s="413"/>
      <c r="EIX678" s="413"/>
      <c r="EIY678" s="413"/>
      <c r="EIZ678" s="413"/>
      <c r="EJA678" s="407"/>
      <c r="EJB678" s="439"/>
      <c r="EJC678" s="413"/>
      <c r="EJD678" s="413"/>
      <c r="EJE678" s="413"/>
      <c r="EJF678" s="413"/>
      <c r="EJG678" s="413"/>
      <c r="EJH678" s="413"/>
      <c r="EJI678" s="413"/>
      <c r="EJJ678" s="412"/>
      <c r="EJK678" s="412"/>
      <c r="EJL678" s="412"/>
      <c r="EJM678" s="412"/>
      <c r="EJN678" s="412"/>
      <c r="EJO678" s="412"/>
      <c r="EJP678" s="412"/>
      <c r="EJQ678" s="412"/>
      <c r="EJR678" s="412"/>
      <c r="EJS678" s="412"/>
      <c r="EJT678" s="412"/>
      <c r="EJU678" s="412"/>
      <c r="EJV678" s="412"/>
      <c r="EJW678" s="412"/>
      <c r="EJX678" s="412"/>
      <c r="EJY678" s="412"/>
      <c r="EJZ678" s="412"/>
      <c r="EKA678" s="412"/>
      <c r="EKB678" s="412"/>
      <c r="EKC678" s="412"/>
      <c r="EKD678" s="412"/>
      <c r="EKE678" s="412"/>
      <c r="EKF678" s="412"/>
      <c r="EKG678" s="412"/>
      <c r="EKH678" s="412"/>
      <c r="EKI678" s="412"/>
      <c r="EKJ678" s="412"/>
      <c r="EKK678" s="412"/>
      <c r="EKL678" s="412"/>
      <c r="EKM678" s="412"/>
      <c r="EKN678" s="412"/>
      <c r="EKO678" s="412"/>
      <c r="EKP678" s="412"/>
      <c r="EKQ678" s="412"/>
      <c r="EKR678" s="412"/>
      <c r="EKS678" s="412"/>
      <c r="EKT678" s="412"/>
      <c r="EKU678" s="412"/>
      <c r="EKV678" s="412"/>
      <c r="EKW678" s="412"/>
      <c r="EKX678" s="412"/>
      <c r="EKY678" s="412"/>
      <c r="EKZ678" s="412"/>
      <c r="ELA678" s="412"/>
      <c r="ELB678" s="413"/>
      <c r="ELC678" s="413"/>
      <c r="ELD678" s="413"/>
      <c r="ELE678" s="413"/>
      <c r="ELF678" s="413"/>
      <c r="ELG678" s="413"/>
      <c r="ELH678" s="413"/>
      <c r="ELI678" s="413"/>
      <c r="ELJ678" s="413"/>
      <c r="ELK678" s="413"/>
      <c r="ELL678" s="413"/>
      <c r="ELM678" s="413"/>
      <c r="ELN678" s="413"/>
      <c r="ELO678" s="413"/>
      <c r="ELP678" s="413"/>
      <c r="ELQ678" s="413"/>
      <c r="ELR678" s="413"/>
      <c r="ELS678" s="413"/>
      <c r="ELT678" s="413"/>
      <c r="ELU678" s="413"/>
      <c r="ELV678" s="413"/>
      <c r="ELW678" s="413"/>
      <c r="ELX678" s="413"/>
      <c r="ELY678" s="413"/>
      <c r="ELZ678" s="414"/>
      <c r="EMA678" s="414"/>
      <c r="EMB678" s="414"/>
      <c r="EMC678" s="414"/>
      <c r="EMD678" s="414"/>
      <c r="EME678" s="413"/>
      <c r="EMF678" s="413"/>
      <c r="EMG678" s="414"/>
      <c r="EMH678" s="414"/>
      <c r="EMI678" s="413"/>
      <c r="EMJ678" s="413"/>
      <c r="EMK678" s="414"/>
      <c r="EML678" s="414"/>
      <c r="EMM678" s="413"/>
      <c r="EMN678" s="413"/>
      <c r="EMO678" s="413"/>
      <c r="EMP678" s="413"/>
      <c r="EMQ678" s="413"/>
      <c r="EMR678" s="413"/>
      <c r="EMS678" s="413"/>
      <c r="EMT678" s="414"/>
      <c r="EMU678" s="414"/>
      <c r="EMV678" s="413"/>
      <c r="EMW678" s="413"/>
      <c r="EMX678" s="414"/>
      <c r="EMY678" s="414"/>
      <c r="EMZ678" s="413"/>
      <c r="ENA678" s="413"/>
      <c r="ENB678" s="413"/>
      <c r="ENC678" s="413"/>
      <c r="END678" s="413"/>
      <c r="ENE678" s="407"/>
      <c r="ENF678" s="439"/>
      <c r="ENG678" s="413"/>
      <c r="ENH678" s="413"/>
      <c r="ENI678" s="413"/>
      <c r="ENJ678" s="413"/>
      <c r="ENK678" s="413"/>
      <c r="ENL678" s="413"/>
      <c r="ENM678" s="413"/>
      <c r="ENN678" s="412"/>
      <c r="ENO678" s="412"/>
      <c r="ENP678" s="412"/>
      <c r="ENQ678" s="412"/>
      <c r="ENR678" s="412"/>
      <c r="ENS678" s="412"/>
      <c r="ENT678" s="412"/>
      <c r="ENU678" s="412"/>
      <c r="ENV678" s="412"/>
      <c r="ENW678" s="412"/>
      <c r="ENX678" s="412"/>
      <c r="ENY678" s="412"/>
      <c r="ENZ678" s="412"/>
      <c r="EOA678" s="412"/>
      <c r="EOB678" s="412"/>
      <c r="EOC678" s="412"/>
      <c r="EOD678" s="412"/>
      <c r="EOE678" s="412"/>
      <c r="EOF678" s="412"/>
      <c r="EOG678" s="412"/>
      <c r="EOH678" s="412"/>
      <c r="EOI678" s="412"/>
      <c r="EOJ678" s="412"/>
      <c r="EOK678" s="412"/>
      <c r="EOL678" s="412"/>
      <c r="EOM678" s="412"/>
      <c r="EON678" s="412"/>
      <c r="EOO678" s="412"/>
      <c r="EOP678" s="412"/>
      <c r="EOQ678" s="412"/>
      <c r="EOR678" s="412"/>
      <c r="EOS678" s="412"/>
      <c r="EOT678" s="412"/>
      <c r="EOU678" s="412"/>
      <c r="EOV678" s="412"/>
      <c r="EOW678" s="412"/>
      <c r="EOX678" s="412"/>
      <c r="EOY678" s="412"/>
      <c r="EOZ678" s="412"/>
      <c r="EPA678" s="412"/>
      <c r="EPB678" s="412"/>
      <c r="EPC678" s="412"/>
      <c r="EPD678" s="412"/>
      <c r="EPE678" s="412"/>
      <c r="EPF678" s="413"/>
      <c r="EPG678" s="413"/>
      <c r="EPH678" s="413"/>
      <c r="EPI678" s="413"/>
      <c r="EPJ678" s="413"/>
      <c r="EPK678" s="413"/>
      <c r="EPL678" s="413"/>
      <c r="EPM678" s="413"/>
      <c r="EPN678" s="413"/>
      <c r="EPO678" s="413"/>
      <c r="EPP678" s="413"/>
      <c r="EPQ678" s="413"/>
      <c r="EPR678" s="413"/>
      <c r="EPS678" s="413"/>
      <c r="EPT678" s="413"/>
      <c r="EPU678" s="413"/>
      <c r="EPV678" s="413"/>
      <c r="EPW678" s="413"/>
      <c r="EPX678" s="413"/>
      <c r="EPY678" s="413"/>
      <c r="EPZ678" s="413"/>
      <c r="EQA678" s="413"/>
      <c r="EQB678" s="413"/>
      <c r="EQC678" s="413"/>
      <c r="EQD678" s="414"/>
      <c r="EQE678" s="414"/>
      <c r="EQF678" s="414"/>
      <c r="EQG678" s="414"/>
      <c r="EQH678" s="414"/>
      <c r="EQI678" s="413"/>
      <c r="EQJ678" s="413"/>
      <c r="EQK678" s="414"/>
      <c r="EQL678" s="414"/>
      <c r="EQM678" s="413"/>
      <c r="EQN678" s="413"/>
      <c r="EQO678" s="414"/>
      <c r="EQP678" s="414"/>
      <c r="EQQ678" s="413"/>
      <c r="EQR678" s="413"/>
      <c r="EQS678" s="413"/>
      <c r="EQT678" s="413"/>
      <c r="EQU678" s="413"/>
      <c r="EQV678" s="413"/>
      <c r="EQW678" s="413"/>
      <c r="EQX678" s="414"/>
      <c r="EQY678" s="414"/>
      <c r="EQZ678" s="413"/>
      <c r="ERA678" s="413"/>
      <c r="ERB678" s="414"/>
      <c r="ERC678" s="414"/>
      <c r="ERD678" s="413"/>
      <c r="ERE678" s="413"/>
      <c r="ERF678" s="413"/>
      <c r="ERG678" s="413"/>
      <c r="ERH678" s="413"/>
      <c r="ERI678" s="407"/>
      <c r="ERJ678" s="439"/>
      <c r="ERK678" s="413"/>
      <c r="ERL678" s="413"/>
      <c r="ERM678" s="413"/>
      <c r="ERN678" s="413"/>
      <c r="ERO678" s="413"/>
      <c r="ERP678" s="413"/>
      <c r="ERQ678" s="413"/>
      <c r="ERR678" s="412"/>
      <c r="ERS678" s="412"/>
      <c r="ERT678" s="412"/>
      <c r="ERU678" s="412"/>
      <c r="ERV678" s="412"/>
      <c r="ERW678" s="412"/>
      <c r="ERX678" s="412"/>
      <c r="ERY678" s="412"/>
      <c r="ERZ678" s="412"/>
      <c r="ESA678" s="412"/>
      <c r="ESB678" s="412"/>
      <c r="ESC678" s="412"/>
      <c r="ESD678" s="412"/>
      <c r="ESE678" s="412"/>
      <c r="ESF678" s="412"/>
      <c r="ESG678" s="412"/>
      <c r="ESH678" s="412"/>
      <c r="ESI678" s="412"/>
      <c r="ESJ678" s="412"/>
      <c r="ESK678" s="412"/>
      <c r="ESL678" s="412"/>
      <c r="ESM678" s="412"/>
      <c r="ESN678" s="412"/>
      <c r="ESO678" s="412"/>
      <c r="ESP678" s="412"/>
      <c r="ESQ678" s="412"/>
      <c r="ESR678" s="412"/>
      <c r="ESS678" s="412"/>
      <c r="EST678" s="412"/>
      <c r="ESU678" s="412"/>
      <c r="ESV678" s="412"/>
      <c r="ESW678" s="412"/>
      <c r="ESX678" s="412"/>
      <c r="ESY678" s="412"/>
      <c r="ESZ678" s="412"/>
      <c r="ETA678" s="412"/>
      <c r="ETB678" s="412"/>
      <c r="ETC678" s="412"/>
      <c r="ETD678" s="412"/>
      <c r="ETE678" s="412"/>
      <c r="ETF678" s="412"/>
      <c r="ETG678" s="412"/>
      <c r="ETH678" s="412"/>
      <c r="ETI678" s="412"/>
      <c r="ETJ678" s="413"/>
      <c r="ETK678" s="413"/>
      <c r="ETL678" s="413"/>
      <c r="ETM678" s="413"/>
      <c r="ETN678" s="413"/>
      <c r="ETO678" s="413"/>
      <c r="ETP678" s="413"/>
      <c r="ETQ678" s="413"/>
      <c r="ETR678" s="413"/>
      <c r="ETS678" s="413"/>
      <c r="ETT678" s="413"/>
      <c r="ETU678" s="413"/>
      <c r="ETV678" s="413"/>
      <c r="ETW678" s="413"/>
      <c r="ETX678" s="413"/>
      <c r="ETY678" s="413"/>
      <c r="ETZ678" s="413"/>
      <c r="EUA678" s="413"/>
      <c r="EUB678" s="413"/>
      <c r="EUC678" s="413"/>
      <c r="EUD678" s="413"/>
      <c r="EUE678" s="413"/>
      <c r="EUF678" s="413"/>
      <c r="EUG678" s="413"/>
      <c r="EUH678" s="414"/>
      <c r="EUI678" s="414"/>
      <c r="EUJ678" s="414"/>
      <c r="EUK678" s="414"/>
      <c r="EUL678" s="414"/>
      <c r="EUM678" s="413"/>
      <c r="EUN678" s="413"/>
      <c r="EUO678" s="414"/>
      <c r="EUP678" s="414"/>
      <c r="EUQ678" s="413"/>
      <c r="EUR678" s="413"/>
      <c r="EUS678" s="414"/>
      <c r="EUT678" s="414"/>
      <c r="EUU678" s="413"/>
      <c r="EUV678" s="413"/>
      <c r="EUW678" s="413"/>
      <c r="EUX678" s="413"/>
      <c r="EUY678" s="413"/>
      <c r="EUZ678" s="413"/>
      <c r="EVA678" s="413"/>
      <c r="EVB678" s="414"/>
      <c r="EVC678" s="414"/>
      <c r="EVD678" s="413"/>
      <c r="EVE678" s="413"/>
      <c r="EVF678" s="414"/>
      <c r="EVG678" s="414"/>
      <c r="EVH678" s="413"/>
      <c r="EVI678" s="413"/>
      <c r="EVJ678" s="413"/>
      <c r="EVK678" s="413"/>
      <c r="EVL678" s="413"/>
      <c r="EVM678" s="407"/>
      <c r="EVN678" s="439"/>
      <c r="EVO678" s="413"/>
      <c r="EVP678" s="413"/>
      <c r="EVQ678" s="413"/>
      <c r="EVR678" s="413"/>
      <c r="EVS678" s="413"/>
      <c r="EVT678" s="413"/>
      <c r="EVU678" s="413"/>
      <c r="EVV678" s="412"/>
      <c r="EVW678" s="412"/>
      <c r="EVX678" s="412"/>
      <c r="EVY678" s="412"/>
      <c r="EVZ678" s="412"/>
      <c r="EWA678" s="412"/>
      <c r="EWB678" s="412"/>
      <c r="EWC678" s="412"/>
      <c r="EWD678" s="412"/>
      <c r="EWE678" s="412"/>
      <c r="EWF678" s="412"/>
      <c r="EWG678" s="412"/>
      <c r="EWH678" s="412"/>
      <c r="EWI678" s="412"/>
      <c r="EWJ678" s="412"/>
      <c r="EWK678" s="412"/>
      <c r="EWL678" s="412"/>
      <c r="EWM678" s="412"/>
      <c r="EWN678" s="412"/>
      <c r="EWO678" s="412"/>
      <c r="EWP678" s="412"/>
      <c r="EWQ678" s="412"/>
      <c r="EWR678" s="412"/>
      <c r="EWS678" s="412"/>
      <c r="EWT678" s="412"/>
      <c r="EWU678" s="412"/>
      <c r="EWV678" s="412"/>
      <c r="EWW678" s="412"/>
      <c r="EWX678" s="412"/>
      <c r="EWY678" s="412"/>
      <c r="EWZ678" s="412"/>
      <c r="EXA678" s="412"/>
      <c r="EXB678" s="412"/>
      <c r="EXC678" s="412"/>
      <c r="EXD678" s="412"/>
      <c r="EXE678" s="412"/>
      <c r="EXF678" s="412"/>
      <c r="EXG678" s="412"/>
      <c r="EXH678" s="412"/>
      <c r="EXI678" s="412"/>
      <c r="EXJ678" s="412"/>
      <c r="EXK678" s="412"/>
      <c r="EXL678" s="412"/>
      <c r="EXM678" s="412"/>
      <c r="EXN678" s="413"/>
      <c r="EXO678" s="413"/>
      <c r="EXP678" s="413"/>
      <c r="EXQ678" s="413"/>
      <c r="EXR678" s="413"/>
      <c r="EXS678" s="413"/>
      <c r="EXT678" s="413"/>
      <c r="EXU678" s="413"/>
      <c r="EXV678" s="413"/>
      <c r="EXW678" s="413"/>
      <c r="EXX678" s="413"/>
      <c r="EXY678" s="413"/>
      <c r="EXZ678" s="413"/>
      <c r="EYA678" s="413"/>
      <c r="EYB678" s="413"/>
      <c r="EYC678" s="413"/>
      <c r="EYD678" s="413"/>
      <c r="EYE678" s="413"/>
      <c r="EYF678" s="413"/>
      <c r="EYG678" s="413"/>
      <c r="EYH678" s="413"/>
      <c r="EYI678" s="413"/>
      <c r="EYJ678" s="413"/>
      <c r="EYK678" s="413"/>
      <c r="EYL678" s="414"/>
      <c r="EYM678" s="414"/>
      <c r="EYN678" s="414"/>
      <c r="EYO678" s="414"/>
      <c r="EYP678" s="414"/>
      <c r="EYQ678" s="413"/>
      <c r="EYR678" s="413"/>
      <c r="EYS678" s="414"/>
      <c r="EYT678" s="414"/>
      <c r="EYU678" s="413"/>
      <c r="EYV678" s="413"/>
      <c r="EYW678" s="414"/>
      <c r="EYX678" s="414"/>
      <c r="EYY678" s="413"/>
      <c r="EYZ678" s="413"/>
      <c r="EZA678" s="413"/>
      <c r="EZB678" s="413"/>
      <c r="EZC678" s="413"/>
      <c r="EZD678" s="413"/>
      <c r="EZE678" s="413"/>
      <c r="EZF678" s="414"/>
      <c r="EZG678" s="414"/>
      <c r="EZH678" s="413"/>
      <c r="EZI678" s="413"/>
      <c r="EZJ678" s="414"/>
      <c r="EZK678" s="414"/>
      <c r="EZL678" s="413"/>
      <c r="EZM678" s="413"/>
      <c r="EZN678" s="413"/>
      <c r="EZO678" s="413"/>
      <c r="EZP678" s="413"/>
      <c r="EZQ678" s="407"/>
      <c r="EZR678" s="439"/>
      <c r="EZS678" s="413"/>
      <c r="EZT678" s="413"/>
      <c r="EZU678" s="413"/>
      <c r="EZV678" s="413"/>
      <c r="EZW678" s="413"/>
      <c r="EZX678" s="413"/>
      <c r="EZY678" s="413"/>
      <c r="EZZ678" s="412"/>
      <c r="FAA678" s="412"/>
      <c r="FAB678" s="412"/>
      <c r="FAC678" s="412"/>
      <c r="FAD678" s="412"/>
      <c r="FAE678" s="412"/>
      <c r="FAF678" s="412"/>
      <c r="FAG678" s="412"/>
      <c r="FAH678" s="412"/>
      <c r="FAI678" s="412"/>
      <c r="FAJ678" s="412"/>
      <c r="FAK678" s="412"/>
      <c r="FAL678" s="412"/>
      <c r="FAM678" s="412"/>
      <c r="FAN678" s="412"/>
      <c r="FAO678" s="412"/>
      <c r="FAP678" s="412"/>
      <c r="FAQ678" s="412"/>
      <c r="FAR678" s="412"/>
      <c r="FAS678" s="412"/>
      <c r="FAT678" s="412"/>
      <c r="FAU678" s="412"/>
      <c r="FAV678" s="412"/>
      <c r="FAW678" s="412"/>
      <c r="FAX678" s="412"/>
      <c r="FAY678" s="412"/>
      <c r="FAZ678" s="412"/>
      <c r="FBA678" s="412"/>
      <c r="FBB678" s="412"/>
      <c r="FBC678" s="412"/>
      <c r="FBD678" s="412"/>
      <c r="FBE678" s="412"/>
      <c r="FBF678" s="412"/>
      <c r="FBG678" s="412"/>
      <c r="FBH678" s="412"/>
      <c r="FBI678" s="412"/>
      <c r="FBJ678" s="412"/>
      <c r="FBK678" s="412"/>
      <c r="FBL678" s="412"/>
      <c r="FBM678" s="412"/>
      <c r="FBN678" s="412"/>
      <c r="FBO678" s="412"/>
      <c r="FBP678" s="412"/>
      <c r="FBQ678" s="412"/>
      <c r="FBR678" s="413"/>
      <c r="FBS678" s="413"/>
      <c r="FBT678" s="413"/>
      <c r="FBU678" s="413"/>
      <c r="FBV678" s="413"/>
      <c r="FBW678" s="413"/>
      <c r="FBX678" s="413"/>
      <c r="FBY678" s="413"/>
      <c r="FBZ678" s="413"/>
      <c r="FCA678" s="413"/>
      <c r="FCB678" s="413"/>
      <c r="FCC678" s="413"/>
      <c r="FCD678" s="413"/>
      <c r="FCE678" s="413"/>
      <c r="FCF678" s="413"/>
      <c r="FCG678" s="413"/>
      <c r="FCH678" s="413"/>
      <c r="FCI678" s="413"/>
      <c r="FCJ678" s="413"/>
      <c r="FCK678" s="413"/>
      <c r="FCL678" s="413"/>
      <c r="FCM678" s="413"/>
      <c r="FCN678" s="413"/>
      <c r="FCO678" s="413"/>
      <c r="FCP678" s="414"/>
      <c r="FCQ678" s="414"/>
      <c r="FCR678" s="414"/>
      <c r="FCS678" s="414"/>
      <c r="FCT678" s="414"/>
      <c r="FCU678" s="413"/>
      <c r="FCV678" s="413"/>
      <c r="FCW678" s="414"/>
      <c r="FCX678" s="414"/>
      <c r="FCY678" s="413"/>
      <c r="FCZ678" s="413"/>
      <c r="FDA678" s="414"/>
      <c r="FDB678" s="414"/>
      <c r="FDC678" s="413"/>
      <c r="FDD678" s="413"/>
      <c r="FDE678" s="413"/>
      <c r="FDF678" s="413"/>
      <c r="FDG678" s="413"/>
      <c r="FDH678" s="413"/>
      <c r="FDI678" s="413"/>
      <c r="FDJ678" s="414"/>
      <c r="FDK678" s="414"/>
      <c r="FDL678" s="413"/>
      <c r="FDM678" s="413"/>
      <c r="FDN678" s="414"/>
      <c r="FDO678" s="414"/>
      <c r="FDP678" s="413"/>
      <c r="FDQ678" s="413"/>
      <c r="FDR678" s="413"/>
      <c r="FDS678" s="413"/>
      <c r="FDT678" s="413"/>
      <c r="FDU678" s="407"/>
      <c r="FDV678" s="439"/>
      <c r="FDW678" s="413"/>
      <c r="FDX678" s="413"/>
      <c r="FDY678" s="413"/>
      <c r="FDZ678" s="413"/>
      <c r="FEA678" s="413"/>
      <c r="FEB678" s="413"/>
      <c r="FEC678" s="413"/>
      <c r="FED678" s="412"/>
      <c r="FEE678" s="412"/>
      <c r="FEF678" s="412"/>
      <c r="FEG678" s="412"/>
      <c r="FEH678" s="412"/>
      <c r="FEI678" s="412"/>
      <c r="FEJ678" s="412"/>
      <c r="FEK678" s="412"/>
      <c r="FEL678" s="412"/>
      <c r="FEM678" s="412"/>
      <c r="FEN678" s="412"/>
      <c r="FEO678" s="412"/>
      <c r="FEP678" s="412"/>
      <c r="FEQ678" s="412"/>
      <c r="FER678" s="412"/>
      <c r="FES678" s="412"/>
      <c r="FET678" s="412"/>
      <c r="FEU678" s="412"/>
      <c r="FEV678" s="412"/>
      <c r="FEW678" s="412"/>
      <c r="FEX678" s="412"/>
      <c r="FEY678" s="412"/>
      <c r="FEZ678" s="412"/>
      <c r="FFA678" s="412"/>
      <c r="FFB678" s="412"/>
      <c r="FFC678" s="412"/>
      <c r="FFD678" s="412"/>
      <c r="FFE678" s="412"/>
      <c r="FFF678" s="412"/>
      <c r="FFG678" s="412"/>
      <c r="FFH678" s="412"/>
      <c r="FFI678" s="412"/>
      <c r="FFJ678" s="412"/>
      <c r="FFK678" s="412"/>
      <c r="FFL678" s="412"/>
      <c r="FFM678" s="412"/>
      <c r="FFN678" s="412"/>
      <c r="FFO678" s="412"/>
      <c r="FFP678" s="412"/>
      <c r="FFQ678" s="412"/>
      <c r="FFR678" s="412"/>
      <c r="FFS678" s="412"/>
      <c r="FFT678" s="412"/>
      <c r="FFU678" s="412"/>
      <c r="FFV678" s="413"/>
      <c r="FFW678" s="413"/>
      <c r="FFX678" s="413"/>
      <c r="FFY678" s="413"/>
      <c r="FFZ678" s="413"/>
      <c r="FGA678" s="413"/>
      <c r="FGB678" s="413"/>
      <c r="FGC678" s="413"/>
      <c r="FGD678" s="413"/>
      <c r="FGE678" s="413"/>
      <c r="FGF678" s="413"/>
      <c r="FGG678" s="413"/>
      <c r="FGH678" s="413"/>
      <c r="FGI678" s="413"/>
      <c r="FGJ678" s="413"/>
      <c r="FGK678" s="413"/>
      <c r="FGL678" s="413"/>
      <c r="FGM678" s="413"/>
      <c r="FGN678" s="413"/>
      <c r="FGO678" s="413"/>
      <c r="FGP678" s="413"/>
      <c r="FGQ678" s="413"/>
      <c r="FGR678" s="413"/>
      <c r="FGS678" s="413"/>
      <c r="FGT678" s="414"/>
      <c r="FGU678" s="414"/>
      <c r="FGV678" s="414"/>
      <c r="FGW678" s="414"/>
      <c r="FGX678" s="414"/>
      <c r="FGY678" s="413"/>
      <c r="FGZ678" s="413"/>
      <c r="FHA678" s="414"/>
      <c r="FHB678" s="414"/>
      <c r="FHC678" s="413"/>
      <c r="FHD678" s="413"/>
      <c r="FHE678" s="414"/>
      <c r="FHF678" s="414"/>
      <c r="FHG678" s="413"/>
      <c r="FHH678" s="413"/>
      <c r="FHI678" s="413"/>
      <c r="FHJ678" s="413"/>
      <c r="FHK678" s="413"/>
      <c r="FHL678" s="413"/>
      <c r="FHM678" s="413"/>
      <c r="FHN678" s="414"/>
      <c r="FHO678" s="414"/>
      <c r="FHP678" s="413"/>
      <c r="FHQ678" s="413"/>
      <c r="FHR678" s="414"/>
      <c r="FHS678" s="414"/>
      <c r="FHT678" s="413"/>
      <c r="FHU678" s="413"/>
      <c r="FHV678" s="413"/>
      <c r="FHW678" s="413"/>
      <c r="FHX678" s="413"/>
      <c r="FHY678" s="407"/>
      <c r="FHZ678" s="439"/>
      <c r="FIA678" s="413"/>
      <c r="FIB678" s="413"/>
      <c r="FIC678" s="413"/>
      <c r="FID678" s="413"/>
      <c r="FIE678" s="413"/>
      <c r="FIF678" s="413"/>
      <c r="FIG678" s="413"/>
      <c r="FIH678" s="412"/>
      <c r="FII678" s="412"/>
      <c r="FIJ678" s="412"/>
      <c r="FIK678" s="412"/>
      <c r="FIL678" s="412"/>
      <c r="FIM678" s="412"/>
      <c r="FIN678" s="412"/>
      <c r="FIO678" s="412"/>
      <c r="FIP678" s="412"/>
      <c r="FIQ678" s="412"/>
      <c r="FIR678" s="412"/>
      <c r="FIS678" s="412"/>
      <c r="FIT678" s="412"/>
      <c r="FIU678" s="412"/>
      <c r="FIV678" s="412"/>
      <c r="FIW678" s="412"/>
      <c r="FIX678" s="412"/>
      <c r="FIY678" s="412"/>
      <c r="FIZ678" s="412"/>
      <c r="FJA678" s="412"/>
      <c r="FJB678" s="412"/>
      <c r="FJC678" s="412"/>
      <c r="FJD678" s="412"/>
      <c r="FJE678" s="412"/>
      <c r="FJF678" s="412"/>
      <c r="FJG678" s="412"/>
      <c r="FJH678" s="412"/>
      <c r="FJI678" s="412"/>
      <c r="FJJ678" s="412"/>
      <c r="FJK678" s="412"/>
      <c r="FJL678" s="412"/>
      <c r="FJM678" s="412"/>
      <c r="FJN678" s="412"/>
      <c r="FJO678" s="412"/>
      <c r="FJP678" s="412"/>
      <c r="FJQ678" s="412"/>
      <c r="FJR678" s="412"/>
      <c r="FJS678" s="412"/>
      <c r="FJT678" s="412"/>
      <c r="FJU678" s="412"/>
      <c r="FJV678" s="412"/>
      <c r="FJW678" s="412"/>
      <c r="FJX678" s="412"/>
      <c r="FJY678" s="412"/>
      <c r="FJZ678" s="413"/>
      <c r="FKA678" s="413"/>
      <c r="FKB678" s="413"/>
      <c r="FKC678" s="413"/>
      <c r="FKD678" s="413"/>
      <c r="FKE678" s="413"/>
      <c r="FKF678" s="413"/>
      <c r="FKG678" s="413"/>
      <c r="FKH678" s="413"/>
      <c r="FKI678" s="413"/>
      <c r="FKJ678" s="413"/>
      <c r="FKK678" s="413"/>
      <c r="FKL678" s="413"/>
      <c r="FKM678" s="413"/>
      <c r="FKN678" s="413"/>
      <c r="FKO678" s="413"/>
      <c r="FKP678" s="413"/>
      <c r="FKQ678" s="413"/>
      <c r="FKR678" s="413"/>
      <c r="FKS678" s="413"/>
      <c r="FKT678" s="413"/>
      <c r="FKU678" s="413"/>
      <c r="FKV678" s="413"/>
      <c r="FKW678" s="413"/>
      <c r="FKX678" s="414"/>
      <c r="FKY678" s="414"/>
      <c r="FKZ678" s="414"/>
      <c r="FLA678" s="414"/>
      <c r="FLB678" s="414"/>
      <c r="FLC678" s="413"/>
      <c r="FLD678" s="413"/>
      <c r="FLE678" s="414"/>
      <c r="FLF678" s="414"/>
      <c r="FLG678" s="413"/>
      <c r="FLH678" s="413"/>
      <c r="FLI678" s="414"/>
      <c r="FLJ678" s="414"/>
      <c r="FLK678" s="413"/>
      <c r="FLL678" s="413"/>
      <c r="FLM678" s="413"/>
      <c r="FLN678" s="413"/>
      <c r="FLO678" s="413"/>
      <c r="FLP678" s="413"/>
      <c r="FLQ678" s="413"/>
      <c r="FLR678" s="414"/>
      <c r="FLS678" s="414"/>
      <c r="FLT678" s="413"/>
      <c r="FLU678" s="413"/>
      <c r="FLV678" s="414"/>
      <c r="FLW678" s="414"/>
      <c r="FLX678" s="413"/>
      <c r="FLY678" s="413"/>
      <c r="FLZ678" s="413"/>
      <c r="FMA678" s="413"/>
      <c r="FMB678" s="413"/>
      <c r="FMC678" s="407"/>
      <c r="FMD678" s="439"/>
      <c r="FME678" s="413"/>
      <c r="FMF678" s="413"/>
      <c r="FMG678" s="413"/>
      <c r="FMH678" s="413"/>
      <c r="FMI678" s="413"/>
      <c r="FMJ678" s="413"/>
      <c r="FMK678" s="413"/>
      <c r="FML678" s="412"/>
      <c r="FMM678" s="412"/>
      <c r="FMN678" s="412"/>
      <c r="FMO678" s="412"/>
      <c r="FMP678" s="412"/>
      <c r="FMQ678" s="412"/>
      <c r="FMR678" s="412"/>
      <c r="FMS678" s="412"/>
      <c r="FMT678" s="412"/>
      <c r="FMU678" s="412"/>
      <c r="FMV678" s="412"/>
      <c r="FMW678" s="412"/>
      <c r="FMX678" s="412"/>
      <c r="FMY678" s="412"/>
      <c r="FMZ678" s="412"/>
      <c r="FNA678" s="412"/>
      <c r="FNB678" s="412"/>
      <c r="FNC678" s="412"/>
      <c r="FND678" s="412"/>
      <c r="FNE678" s="412"/>
      <c r="FNF678" s="412"/>
      <c r="FNG678" s="412"/>
      <c r="FNH678" s="412"/>
      <c r="FNI678" s="412"/>
      <c r="FNJ678" s="412"/>
      <c r="FNK678" s="412"/>
      <c r="FNL678" s="412"/>
      <c r="FNM678" s="412"/>
      <c r="FNN678" s="412"/>
      <c r="FNO678" s="412"/>
      <c r="FNP678" s="412"/>
      <c r="FNQ678" s="412"/>
      <c r="FNR678" s="412"/>
      <c r="FNS678" s="412"/>
      <c r="FNT678" s="412"/>
      <c r="FNU678" s="412"/>
      <c r="FNV678" s="412"/>
      <c r="FNW678" s="412"/>
      <c r="FNX678" s="412"/>
      <c r="FNY678" s="412"/>
      <c r="FNZ678" s="412"/>
      <c r="FOA678" s="412"/>
      <c r="FOB678" s="412"/>
      <c r="FOC678" s="412"/>
      <c r="FOD678" s="413"/>
      <c r="FOE678" s="413"/>
      <c r="FOF678" s="413"/>
      <c r="FOG678" s="413"/>
      <c r="FOH678" s="413"/>
      <c r="FOI678" s="413"/>
      <c r="FOJ678" s="413"/>
      <c r="FOK678" s="413"/>
      <c r="FOL678" s="413"/>
      <c r="FOM678" s="413"/>
      <c r="FON678" s="413"/>
      <c r="FOO678" s="413"/>
      <c r="FOP678" s="413"/>
      <c r="FOQ678" s="413"/>
      <c r="FOR678" s="413"/>
      <c r="FOS678" s="413"/>
      <c r="FOT678" s="413"/>
      <c r="FOU678" s="413"/>
      <c r="FOV678" s="413"/>
      <c r="FOW678" s="413"/>
      <c r="FOX678" s="413"/>
      <c r="FOY678" s="413"/>
      <c r="FOZ678" s="413"/>
      <c r="FPA678" s="413"/>
      <c r="FPB678" s="414"/>
      <c r="FPC678" s="414"/>
      <c r="FPD678" s="414"/>
      <c r="FPE678" s="414"/>
      <c r="FPF678" s="414"/>
      <c r="FPG678" s="413"/>
      <c r="FPH678" s="413"/>
      <c r="FPI678" s="414"/>
      <c r="FPJ678" s="414"/>
      <c r="FPK678" s="413"/>
      <c r="FPL678" s="413"/>
      <c r="FPM678" s="414"/>
      <c r="FPN678" s="414"/>
      <c r="FPO678" s="413"/>
      <c r="FPP678" s="413"/>
      <c r="FPQ678" s="413"/>
      <c r="FPR678" s="413"/>
      <c r="FPS678" s="413"/>
      <c r="FPT678" s="413"/>
      <c r="FPU678" s="413"/>
      <c r="FPV678" s="414"/>
      <c r="FPW678" s="414"/>
      <c r="FPX678" s="413"/>
      <c r="FPY678" s="413"/>
      <c r="FPZ678" s="414"/>
      <c r="FQA678" s="414"/>
      <c r="FQB678" s="413"/>
      <c r="FQC678" s="413"/>
      <c r="FQD678" s="413"/>
      <c r="FQE678" s="413"/>
      <c r="FQF678" s="413"/>
      <c r="FQG678" s="407"/>
      <c r="FQH678" s="439"/>
      <c r="FQI678" s="413"/>
      <c r="FQJ678" s="413"/>
      <c r="FQK678" s="413"/>
      <c r="FQL678" s="413"/>
      <c r="FQM678" s="413"/>
      <c r="FQN678" s="413"/>
      <c r="FQO678" s="413"/>
      <c r="FQP678" s="412"/>
      <c r="FQQ678" s="412"/>
      <c r="FQR678" s="412"/>
      <c r="FQS678" s="412"/>
      <c r="FQT678" s="412"/>
      <c r="FQU678" s="412"/>
      <c r="FQV678" s="412"/>
      <c r="FQW678" s="412"/>
      <c r="FQX678" s="412"/>
      <c r="FQY678" s="412"/>
      <c r="FQZ678" s="412"/>
      <c r="FRA678" s="412"/>
      <c r="FRB678" s="412"/>
      <c r="FRC678" s="412"/>
      <c r="FRD678" s="412"/>
      <c r="FRE678" s="412"/>
      <c r="FRF678" s="412"/>
      <c r="FRG678" s="412"/>
      <c r="FRH678" s="412"/>
      <c r="FRI678" s="412"/>
      <c r="FRJ678" s="412"/>
      <c r="FRK678" s="412"/>
      <c r="FRL678" s="412"/>
      <c r="FRM678" s="412"/>
      <c r="FRN678" s="412"/>
      <c r="FRO678" s="412"/>
      <c r="FRP678" s="412"/>
      <c r="FRQ678" s="412"/>
      <c r="FRR678" s="412"/>
      <c r="FRS678" s="412"/>
      <c r="FRT678" s="412"/>
      <c r="FRU678" s="412"/>
      <c r="FRV678" s="412"/>
      <c r="FRW678" s="412"/>
      <c r="FRX678" s="412"/>
      <c r="FRY678" s="412"/>
      <c r="FRZ678" s="412"/>
      <c r="FSA678" s="412"/>
      <c r="FSB678" s="412"/>
      <c r="FSC678" s="412"/>
      <c r="FSD678" s="412"/>
      <c r="FSE678" s="412"/>
      <c r="FSF678" s="412"/>
      <c r="FSG678" s="412"/>
      <c r="FSH678" s="413"/>
      <c r="FSI678" s="413"/>
      <c r="FSJ678" s="413"/>
      <c r="FSK678" s="413"/>
      <c r="FSL678" s="413"/>
      <c r="FSM678" s="413"/>
      <c r="FSN678" s="413"/>
      <c r="FSO678" s="413"/>
      <c r="FSP678" s="413"/>
      <c r="FSQ678" s="413"/>
      <c r="FSR678" s="413"/>
      <c r="FSS678" s="413"/>
      <c r="FST678" s="413"/>
      <c r="FSU678" s="413"/>
      <c r="FSV678" s="413"/>
      <c r="FSW678" s="413"/>
      <c r="FSX678" s="413"/>
      <c r="FSY678" s="413"/>
      <c r="FSZ678" s="413"/>
      <c r="FTA678" s="413"/>
      <c r="FTB678" s="413"/>
      <c r="FTC678" s="413"/>
      <c r="FTD678" s="413"/>
      <c r="FTE678" s="413"/>
      <c r="FTF678" s="414"/>
      <c r="FTG678" s="414"/>
      <c r="FTH678" s="414"/>
      <c r="FTI678" s="414"/>
      <c r="FTJ678" s="414"/>
      <c r="FTK678" s="413"/>
      <c r="FTL678" s="413"/>
      <c r="FTM678" s="414"/>
      <c r="FTN678" s="414"/>
      <c r="FTO678" s="413"/>
      <c r="FTP678" s="413"/>
      <c r="FTQ678" s="414"/>
      <c r="FTR678" s="414"/>
      <c r="FTS678" s="413"/>
      <c r="FTT678" s="413"/>
      <c r="FTU678" s="413"/>
      <c r="FTV678" s="413"/>
      <c r="FTW678" s="413"/>
      <c r="FTX678" s="413"/>
      <c r="FTY678" s="413"/>
      <c r="FTZ678" s="414"/>
      <c r="FUA678" s="414"/>
      <c r="FUB678" s="413"/>
      <c r="FUC678" s="413"/>
      <c r="FUD678" s="414"/>
      <c r="FUE678" s="414"/>
      <c r="FUF678" s="413"/>
      <c r="FUG678" s="413"/>
      <c r="FUH678" s="413"/>
      <c r="FUI678" s="413"/>
      <c r="FUJ678" s="413"/>
      <c r="FUK678" s="407"/>
      <c r="FUL678" s="439"/>
      <c r="FUM678" s="413"/>
      <c r="FUN678" s="413"/>
      <c r="FUO678" s="413"/>
      <c r="FUP678" s="413"/>
      <c r="FUQ678" s="413"/>
      <c r="FUR678" s="413"/>
      <c r="FUS678" s="413"/>
      <c r="FUT678" s="412"/>
      <c r="FUU678" s="412"/>
      <c r="FUV678" s="412"/>
      <c r="FUW678" s="412"/>
      <c r="FUX678" s="412"/>
      <c r="FUY678" s="412"/>
      <c r="FUZ678" s="412"/>
      <c r="FVA678" s="412"/>
      <c r="FVB678" s="412"/>
      <c r="FVC678" s="412"/>
      <c r="FVD678" s="412"/>
      <c r="FVE678" s="412"/>
      <c r="FVF678" s="412"/>
      <c r="FVG678" s="412"/>
      <c r="FVH678" s="412"/>
      <c r="FVI678" s="412"/>
      <c r="FVJ678" s="412"/>
      <c r="FVK678" s="412"/>
      <c r="FVL678" s="412"/>
      <c r="FVM678" s="412"/>
      <c r="FVN678" s="412"/>
      <c r="FVO678" s="412"/>
      <c r="FVP678" s="412"/>
      <c r="FVQ678" s="412"/>
      <c r="FVR678" s="412"/>
      <c r="FVS678" s="412"/>
      <c r="FVT678" s="412"/>
      <c r="FVU678" s="412"/>
      <c r="FVV678" s="412"/>
      <c r="FVW678" s="412"/>
      <c r="FVX678" s="412"/>
      <c r="FVY678" s="412"/>
      <c r="FVZ678" s="412"/>
      <c r="FWA678" s="412"/>
      <c r="FWB678" s="412"/>
      <c r="FWC678" s="412"/>
      <c r="FWD678" s="412"/>
      <c r="FWE678" s="412"/>
      <c r="FWF678" s="412"/>
      <c r="FWG678" s="412"/>
      <c r="FWH678" s="412"/>
      <c r="FWI678" s="412"/>
      <c r="FWJ678" s="412"/>
      <c r="FWK678" s="412"/>
      <c r="FWL678" s="413"/>
      <c r="FWM678" s="413"/>
      <c r="FWN678" s="413"/>
      <c r="FWO678" s="413"/>
      <c r="FWP678" s="413"/>
      <c r="FWQ678" s="413"/>
      <c r="FWR678" s="413"/>
      <c r="FWS678" s="413"/>
      <c r="FWT678" s="413"/>
      <c r="FWU678" s="413"/>
      <c r="FWV678" s="413"/>
      <c r="FWW678" s="413"/>
      <c r="FWX678" s="413"/>
      <c r="FWY678" s="413"/>
      <c r="FWZ678" s="413"/>
      <c r="FXA678" s="413"/>
      <c r="FXB678" s="413"/>
      <c r="FXC678" s="413"/>
      <c r="FXD678" s="413"/>
      <c r="FXE678" s="413"/>
      <c r="FXF678" s="413"/>
      <c r="FXG678" s="413"/>
      <c r="FXH678" s="413"/>
      <c r="FXI678" s="413"/>
      <c r="FXJ678" s="414"/>
      <c r="FXK678" s="414"/>
      <c r="FXL678" s="414"/>
      <c r="FXM678" s="414"/>
      <c r="FXN678" s="414"/>
      <c r="FXO678" s="413"/>
      <c r="FXP678" s="413"/>
      <c r="FXQ678" s="414"/>
      <c r="FXR678" s="414"/>
      <c r="FXS678" s="413"/>
      <c r="FXT678" s="413"/>
      <c r="FXU678" s="414"/>
      <c r="FXV678" s="414"/>
      <c r="FXW678" s="413"/>
      <c r="FXX678" s="413"/>
      <c r="FXY678" s="413"/>
      <c r="FXZ678" s="413"/>
      <c r="FYA678" s="413"/>
      <c r="FYB678" s="413"/>
      <c r="FYC678" s="413"/>
      <c r="FYD678" s="414"/>
      <c r="FYE678" s="414"/>
      <c r="FYF678" s="413"/>
      <c r="FYG678" s="413"/>
      <c r="FYH678" s="414"/>
      <c r="FYI678" s="414"/>
      <c r="FYJ678" s="413"/>
      <c r="FYK678" s="413"/>
      <c r="FYL678" s="413"/>
      <c r="FYM678" s="413"/>
      <c r="FYN678" s="413"/>
      <c r="FYO678" s="407"/>
      <c r="FYP678" s="439"/>
      <c r="FYQ678" s="413"/>
      <c r="FYR678" s="413"/>
      <c r="FYS678" s="413"/>
      <c r="FYT678" s="413"/>
      <c r="FYU678" s="413"/>
      <c r="FYV678" s="413"/>
      <c r="FYW678" s="413"/>
      <c r="FYX678" s="412"/>
      <c r="FYY678" s="412"/>
      <c r="FYZ678" s="412"/>
      <c r="FZA678" s="412"/>
      <c r="FZB678" s="412"/>
      <c r="FZC678" s="412"/>
      <c r="FZD678" s="412"/>
      <c r="FZE678" s="412"/>
      <c r="FZF678" s="412"/>
      <c r="FZG678" s="412"/>
      <c r="FZH678" s="412"/>
      <c r="FZI678" s="412"/>
      <c r="FZJ678" s="412"/>
      <c r="FZK678" s="412"/>
      <c r="FZL678" s="412"/>
      <c r="FZM678" s="412"/>
      <c r="FZN678" s="412"/>
      <c r="FZO678" s="412"/>
      <c r="FZP678" s="412"/>
      <c r="FZQ678" s="412"/>
      <c r="FZR678" s="412"/>
      <c r="FZS678" s="412"/>
      <c r="FZT678" s="412"/>
      <c r="FZU678" s="412"/>
      <c r="FZV678" s="412"/>
      <c r="FZW678" s="412"/>
      <c r="FZX678" s="412"/>
      <c r="FZY678" s="412"/>
      <c r="FZZ678" s="412"/>
      <c r="GAA678" s="412"/>
      <c r="GAB678" s="412"/>
      <c r="GAC678" s="412"/>
      <c r="GAD678" s="412"/>
      <c r="GAE678" s="412"/>
      <c r="GAF678" s="412"/>
      <c r="GAG678" s="412"/>
      <c r="GAH678" s="412"/>
      <c r="GAI678" s="412"/>
      <c r="GAJ678" s="412"/>
      <c r="GAK678" s="412"/>
      <c r="GAL678" s="412"/>
      <c r="GAM678" s="412"/>
      <c r="GAN678" s="412"/>
      <c r="GAO678" s="412"/>
      <c r="GAP678" s="413"/>
      <c r="GAQ678" s="413"/>
      <c r="GAR678" s="413"/>
      <c r="GAS678" s="413"/>
      <c r="GAT678" s="413"/>
      <c r="GAU678" s="413"/>
      <c r="GAV678" s="413"/>
      <c r="GAW678" s="413"/>
      <c r="GAX678" s="413"/>
      <c r="GAY678" s="413"/>
      <c r="GAZ678" s="413"/>
      <c r="GBA678" s="413"/>
      <c r="GBB678" s="413"/>
      <c r="GBC678" s="413"/>
      <c r="GBD678" s="413"/>
      <c r="GBE678" s="413"/>
      <c r="GBF678" s="413"/>
      <c r="GBG678" s="413"/>
      <c r="GBH678" s="413"/>
      <c r="GBI678" s="413"/>
      <c r="GBJ678" s="413"/>
      <c r="GBK678" s="413"/>
      <c r="GBL678" s="413"/>
      <c r="GBM678" s="413"/>
      <c r="GBN678" s="414"/>
      <c r="GBO678" s="414"/>
      <c r="GBP678" s="414"/>
      <c r="GBQ678" s="414"/>
      <c r="GBR678" s="414"/>
      <c r="GBS678" s="413"/>
      <c r="GBT678" s="413"/>
      <c r="GBU678" s="414"/>
      <c r="GBV678" s="414"/>
      <c r="GBW678" s="413"/>
      <c r="GBX678" s="413"/>
      <c r="GBY678" s="414"/>
      <c r="GBZ678" s="414"/>
      <c r="GCA678" s="413"/>
      <c r="GCB678" s="413"/>
      <c r="GCC678" s="413"/>
      <c r="GCD678" s="413"/>
      <c r="GCE678" s="413"/>
      <c r="GCF678" s="413"/>
      <c r="GCG678" s="413"/>
      <c r="GCH678" s="414"/>
      <c r="GCI678" s="414"/>
      <c r="GCJ678" s="413"/>
      <c r="GCK678" s="413"/>
      <c r="GCL678" s="414"/>
      <c r="GCM678" s="414"/>
      <c r="GCN678" s="413"/>
      <c r="GCO678" s="413"/>
      <c r="GCP678" s="413"/>
      <c r="GCQ678" s="413"/>
      <c r="GCR678" s="413"/>
      <c r="GCS678" s="407"/>
      <c r="GCT678" s="439"/>
      <c r="GCU678" s="413"/>
      <c r="GCV678" s="413"/>
      <c r="GCW678" s="413"/>
      <c r="GCX678" s="413"/>
      <c r="GCY678" s="413"/>
      <c r="GCZ678" s="413"/>
      <c r="GDA678" s="413"/>
      <c r="GDB678" s="412"/>
      <c r="GDC678" s="412"/>
      <c r="GDD678" s="412"/>
      <c r="GDE678" s="412"/>
      <c r="GDF678" s="412"/>
      <c r="GDG678" s="412"/>
      <c r="GDH678" s="412"/>
      <c r="GDI678" s="412"/>
      <c r="GDJ678" s="412"/>
      <c r="GDK678" s="412"/>
      <c r="GDL678" s="412"/>
      <c r="GDM678" s="412"/>
      <c r="GDN678" s="412"/>
      <c r="GDO678" s="412"/>
      <c r="GDP678" s="412"/>
      <c r="GDQ678" s="412"/>
      <c r="GDR678" s="412"/>
      <c r="GDS678" s="412"/>
      <c r="GDT678" s="412"/>
      <c r="GDU678" s="412"/>
      <c r="GDV678" s="412"/>
      <c r="GDW678" s="412"/>
      <c r="GDX678" s="412"/>
      <c r="GDY678" s="412"/>
      <c r="GDZ678" s="412"/>
      <c r="GEA678" s="412"/>
      <c r="GEB678" s="412"/>
      <c r="GEC678" s="412"/>
      <c r="GED678" s="412"/>
      <c r="GEE678" s="412"/>
      <c r="GEF678" s="412"/>
      <c r="GEG678" s="412"/>
      <c r="GEH678" s="412"/>
      <c r="GEI678" s="412"/>
      <c r="GEJ678" s="412"/>
      <c r="GEK678" s="412"/>
      <c r="GEL678" s="412"/>
      <c r="GEM678" s="412"/>
      <c r="GEN678" s="412"/>
      <c r="GEO678" s="412"/>
      <c r="GEP678" s="412"/>
      <c r="GEQ678" s="412"/>
      <c r="GER678" s="412"/>
      <c r="GES678" s="412"/>
      <c r="GET678" s="413"/>
      <c r="GEU678" s="413"/>
      <c r="GEV678" s="413"/>
      <c r="GEW678" s="413"/>
      <c r="GEX678" s="413"/>
      <c r="GEY678" s="413"/>
      <c r="GEZ678" s="413"/>
      <c r="GFA678" s="413"/>
      <c r="GFB678" s="413"/>
      <c r="GFC678" s="413"/>
      <c r="GFD678" s="413"/>
      <c r="GFE678" s="413"/>
      <c r="GFF678" s="413"/>
      <c r="GFG678" s="413"/>
      <c r="GFH678" s="413"/>
      <c r="GFI678" s="413"/>
      <c r="GFJ678" s="413"/>
      <c r="GFK678" s="413"/>
      <c r="GFL678" s="413"/>
      <c r="GFM678" s="413"/>
      <c r="GFN678" s="413"/>
      <c r="GFO678" s="413"/>
      <c r="GFP678" s="413"/>
      <c r="GFQ678" s="413"/>
      <c r="GFR678" s="414"/>
      <c r="GFS678" s="414"/>
      <c r="GFT678" s="414"/>
      <c r="GFU678" s="414"/>
      <c r="GFV678" s="414"/>
      <c r="GFW678" s="413"/>
      <c r="GFX678" s="413"/>
      <c r="GFY678" s="414"/>
      <c r="GFZ678" s="414"/>
      <c r="GGA678" s="413"/>
      <c r="GGB678" s="413"/>
      <c r="GGC678" s="414"/>
      <c r="GGD678" s="414"/>
      <c r="GGE678" s="413"/>
      <c r="GGF678" s="413"/>
      <c r="GGG678" s="413"/>
      <c r="GGH678" s="413"/>
      <c r="GGI678" s="413"/>
      <c r="GGJ678" s="413"/>
      <c r="GGK678" s="413"/>
      <c r="GGL678" s="414"/>
      <c r="GGM678" s="414"/>
      <c r="GGN678" s="413"/>
      <c r="GGO678" s="413"/>
      <c r="GGP678" s="414"/>
      <c r="GGQ678" s="414"/>
      <c r="GGR678" s="413"/>
      <c r="GGS678" s="413"/>
      <c r="GGT678" s="413"/>
      <c r="GGU678" s="413"/>
      <c r="GGV678" s="413"/>
      <c r="GGW678" s="407"/>
      <c r="GGX678" s="439"/>
      <c r="GGY678" s="413"/>
      <c r="GGZ678" s="413"/>
      <c r="GHA678" s="413"/>
      <c r="GHB678" s="413"/>
      <c r="GHC678" s="413"/>
      <c r="GHD678" s="413"/>
      <c r="GHE678" s="413"/>
      <c r="GHF678" s="412"/>
      <c r="GHG678" s="412"/>
      <c r="GHH678" s="412"/>
      <c r="GHI678" s="412"/>
      <c r="GHJ678" s="412"/>
      <c r="GHK678" s="412"/>
      <c r="GHL678" s="412"/>
      <c r="GHM678" s="412"/>
      <c r="GHN678" s="412"/>
      <c r="GHO678" s="412"/>
      <c r="GHP678" s="412"/>
      <c r="GHQ678" s="412"/>
      <c r="GHR678" s="412"/>
      <c r="GHS678" s="412"/>
      <c r="GHT678" s="412"/>
      <c r="GHU678" s="412"/>
      <c r="GHV678" s="412"/>
      <c r="GHW678" s="412"/>
      <c r="GHX678" s="412"/>
      <c r="GHY678" s="412"/>
      <c r="GHZ678" s="412"/>
      <c r="GIA678" s="412"/>
      <c r="GIB678" s="412"/>
      <c r="GIC678" s="412"/>
      <c r="GID678" s="412"/>
      <c r="GIE678" s="412"/>
      <c r="GIF678" s="412"/>
      <c r="GIG678" s="412"/>
      <c r="GIH678" s="412"/>
      <c r="GII678" s="412"/>
      <c r="GIJ678" s="412"/>
      <c r="GIK678" s="412"/>
      <c r="GIL678" s="412"/>
      <c r="GIM678" s="412"/>
      <c r="GIN678" s="412"/>
      <c r="GIO678" s="412"/>
      <c r="GIP678" s="412"/>
      <c r="GIQ678" s="412"/>
      <c r="GIR678" s="412"/>
      <c r="GIS678" s="412"/>
      <c r="GIT678" s="412"/>
      <c r="GIU678" s="412"/>
      <c r="GIV678" s="412"/>
      <c r="GIW678" s="412"/>
      <c r="GIX678" s="413"/>
      <c r="GIY678" s="413"/>
      <c r="GIZ678" s="413"/>
      <c r="GJA678" s="413"/>
      <c r="GJB678" s="413"/>
      <c r="GJC678" s="413"/>
      <c r="GJD678" s="413"/>
      <c r="GJE678" s="413"/>
      <c r="GJF678" s="413"/>
      <c r="GJG678" s="413"/>
      <c r="GJH678" s="413"/>
      <c r="GJI678" s="413"/>
      <c r="GJJ678" s="413"/>
      <c r="GJK678" s="413"/>
      <c r="GJL678" s="413"/>
      <c r="GJM678" s="413"/>
      <c r="GJN678" s="413"/>
      <c r="GJO678" s="413"/>
      <c r="GJP678" s="413"/>
      <c r="GJQ678" s="413"/>
      <c r="GJR678" s="413"/>
      <c r="GJS678" s="413"/>
      <c r="GJT678" s="413"/>
      <c r="GJU678" s="413"/>
      <c r="GJV678" s="414"/>
      <c r="GJW678" s="414"/>
      <c r="GJX678" s="414"/>
      <c r="GJY678" s="414"/>
      <c r="GJZ678" s="414"/>
      <c r="GKA678" s="413"/>
      <c r="GKB678" s="413"/>
      <c r="GKC678" s="414"/>
      <c r="GKD678" s="414"/>
      <c r="GKE678" s="413"/>
      <c r="GKF678" s="413"/>
      <c r="GKG678" s="414"/>
      <c r="GKH678" s="414"/>
      <c r="GKI678" s="413"/>
      <c r="GKJ678" s="413"/>
      <c r="GKK678" s="413"/>
      <c r="GKL678" s="413"/>
      <c r="GKM678" s="413"/>
      <c r="GKN678" s="413"/>
      <c r="GKO678" s="413"/>
      <c r="GKP678" s="414"/>
      <c r="GKQ678" s="414"/>
      <c r="GKR678" s="413"/>
      <c r="GKS678" s="413"/>
      <c r="GKT678" s="414"/>
      <c r="GKU678" s="414"/>
      <c r="GKV678" s="413"/>
      <c r="GKW678" s="413"/>
      <c r="GKX678" s="413"/>
      <c r="GKY678" s="413"/>
      <c r="GKZ678" s="413"/>
      <c r="GLA678" s="407"/>
      <c r="GLB678" s="439"/>
      <c r="GLC678" s="413"/>
      <c r="GLD678" s="413"/>
      <c r="GLE678" s="413"/>
      <c r="GLF678" s="413"/>
      <c r="GLG678" s="413"/>
      <c r="GLH678" s="413"/>
      <c r="GLI678" s="413"/>
      <c r="GLJ678" s="412"/>
      <c r="GLK678" s="412"/>
      <c r="GLL678" s="412"/>
      <c r="GLM678" s="412"/>
      <c r="GLN678" s="412"/>
      <c r="GLO678" s="412"/>
      <c r="GLP678" s="412"/>
      <c r="GLQ678" s="412"/>
      <c r="GLR678" s="412"/>
      <c r="GLS678" s="412"/>
      <c r="GLT678" s="412"/>
      <c r="GLU678" s="412"/>
      <c r="GLV678" s="412"/>
      <c r="GLW678" s="412"/>
      <c r="GLX678" s="412"/>
      <c r="GLY678" s="412"/>
      <c r="GLZ678" s="412"/>
      <c r="GMA678" s="412"/>
      <c r="GMB678" s="412"/>
      <c r="GMC678" s="412"/>
      <c r="GMD678" s="412"/>
      <c r="GME678" s="412"/>
      <c r="GMF678" s="412"/>
      <c r="GMG678" s="412"/>
      <c r="GMH678" s="412"/>
      <c r="GMI678" s="412"/>
      <c r="GMJ678" s="412"/>
      <c r="GMK678" s="412"/>
      <c r="GML678" s="412"/>
      <c r="GMM678" s="412"/>
      <c r="GMN678" s="412"/>
      <c r="GMO678" s="412"/>
      <c r="GMP678" s="412"/>
      <c r="GMQ678" s="412"/>
      <c r="GMR678" s="412"/>
      <c r="GMS678" s="412"/>
      <c r="GMT678" s="412"/>
      <c r="GMU678" s="412"/>
      <c r="GMV678" s="412"/>
      <c r="GMW678" s="412"/>
      <c r="GMX678" s="412"/>
      <c r="GMY678" s="412"/>
      <c r="GMZ678" s="412"/>
      <c r="GNA678" s="412"/>
      <c r="GNB678" s="413"/>
      <c r="GNC678" s="413"/>
      <c r="GND678" s="413"/>
      <c r="GNE678" s="413"/>
      <c r="GNF678" s="413"/>
      <c r="GNG678" s="413"/>
      <c r="GNH678" s="413"/>
      <c r="GNI678" s="413"/>
      <c r="GNJ678" s="413"/>
      <c r="GNK678" s="413"/>
      <c r="GNL678" s="413"/>
      <c r="GNM678" s="413"/>
      <c r="GNN678" s="413"/>
      <c r="GNO678" s="413"/>
      <c r="GNP678" s="413"/>
      <c r="GNQ678" s="413"/>
      <c r="GNR678" s="413"/>
      <c r="GNS678" s="413"/>
      <c r="GNT678" s="413"/>
      <c r="GNU678" s="413"/>
      <c r="GNV678" s="413"/>
      <c r="GNW678" s="413"/>
      <c r="GNX678" s="413"/>
      <c r="GNY678" s="413"/>
      <c r="GNZ678" s="414"/>
      <c r="GOA678" s="414"/>
      <c r="GOB678" s="414"/>
      <c r="GOC678" s="414"/>
      <c r="GOD678" s="414"/>
      <c r="GOE678" s="413"/>
      <c r="GOF678" s="413"/>
      <c r="GOG678" s="414"/>
      <c r="GOH678" s="414"/>
      <c r="GOI678" s="413"/>
      <c r="GOJ678" s="413"/>
      <c r="GOK678" s="414"/>
      <c r="GOL678" s="414"/>
      <c r="GOM678" s="413"/>
      <c r="GON678" s="413"/>
      <c r="GOO678" s="413"/>
      <c r="GOP678" s="413"/>
      <c r="GOQ678" s="413"/>
      <c r="GOR678" s="413"/>
      <c r="GOS678" s="413"/>
      <c r="GOT678" s="414"/>
      <c r="GOU678" s="414"/>
      <c r="GOV678" s="413"/>
      <c r="GOW678" s="413"/>
      <c r="GOX678" s="414"/>
      <c r="GOY678" s="414"/>
      <c r="GOZ678" s="413"/>
      <c r="GPA678" s="413"/>
      <c r="GPB678" s="413"/>
      <c r="GPC678" s="413"/>
      <c r="GPD678" s="413"/>
      <c r="GPE678" s="407"/>
      <c r="GPF678" s="439"/>
      <c r="GPG678" s="413"/>
      <c r="GPH678" s="413"/>
      <c r="GPI678" s="413"/>
      <c r="GPJ678" s="413"/>
      <c r="GPK678" s="413"/>
      <c r="GPL678" s="413"/>
      <c r="GPM678" s="413"/>
      <c r="GPN678" s="412"/>
      <c r="GPO678" s="412"/>
      <c r="GPP678" s="412"/>
      <c r="GPQ678" s="412"/>
      <c r="GPR678" s="412"/>
      <c r="GPS678" s="412"/>
      <c r="GPT678" s="412"/>
      <c r="GPU678" s="412"/>
      <c r="GPV678" s="412"/>
      <c r="GPW678" s="412"/>
      <c r="GPX678" s="412"/>
      <c r="GPY678" s="412"/>
      <c r="GPZ678" s="412"/>
      <c r="GQA678" s="412"/>
      <c r="GQB678" s="412"/>
      <c r="GQC678" s="412"/>
      <c r="GQD678" s="412"/>
      <c r="GQE678" s="412"/>
      <c r="GQF678" s="412"/>
      <c r="GQG678" s="412"/>
      <c r="GQH678" s="412"/>
      <c r="GQI678" s="412"/>
      <c r="GQJ678" s="412"/>
      <c r="GQK678" s="412"/>
      <c r="GQL678" s="412"/>
      <c r="GQM678" s="412"/>
      <c r="GQN678" s="412"/>
      <c r="GQO678" s="412"/>
      <c r="GQP678" s="412"/>
      <c r="GQQ678" s="412"/>
      <c r="GQR678" s="412"/>
      <c r="GQS678" s="412"/>
      <c r="GQT678" s="412"/>
      <c r="GQU678" s="412"/>
      <c r="GQV678" s="412"/>
      <c r="GQW678" s="412"/>
      <c r="GQX678" s="412"/>
      <c r="GQY678" s="412"/>
      <c r="GQZ678" s="412"/>
      <c r="GRA678" s="412"/>
      <c r="GRB678" s="412"/>
      <c r="GRC678" s="412"/>
      <c r="GRD678" s="412"/>
      <c r="GRE678" s="412"/>
      <c r="GRF678" s="413"/>
      <c r="GRG678" s="413"/>
      <c r="GRH678" s="413"/>
      <c r="GRI678" s="413"/>
      <c r="GRJ678" s="413"/>
      <c r="GRK678" s="413"/>
      <c r="GRL678" s="413"/>
      <c r="GRM678" s="413"/>
      <c r="GRN678" s="413"/>
      <c r="GRO678" s="413"/>
      <c r="GRP678" s="413"/>
      <c r="GRQ678" s="413"/>
      <c r="GRR678" s="413"/>
      <c r="GRS678" s="413"/>
      <c r="GRT678" s="413"/>
      <c r="GRU678" s="413"/>
      <c r="GRV678" s="413"/>
      <c r="GRW678" s="413"/>
      <c r="GRX678" s="413"/>
      <c r="GRY678" s="413"/>
      <c r="GRZ678" s="413"/>
      <c r="GSA678" s="413"/>
      <c r="GSB678" s="413"/>
      <c r="GSC678" s="413"/>
      <c r="GSD678" s="414"/>
      <c r="GSE678" s="414"/>
      <c r="GSF678" s="414"/>
      <c r="GSG678" s="414"/>
      <c r="GSH678" s="414"/>
      <c r="GSI678" s="413"/>
      <c r="GSJ678" s="413"/>
      <c r="GSK678" s="414"/>
      <c r="GSL678" s="414"/>
      <c r="GSM678" s="413"/>
      <c r="GSN678" s="413"/>
      <c r="GSO678" s="414"/>
      <c r="GSP678" s="414"/>
      <c r="GSQ678" s="413"/>
      <c r="GSR678" s="413"/>
      <c r="GSS678" s="413"/>
      <c r="GST678" s="413"/>
      <c r="GSU678" s="413"/>
      <c r="GSV678" s="413"/>
      <c r="GSW678" s="413"/>
      <c r="GSX678" s="414"/>
      <c r="GSY678" s="414"/>
      <c r="GSZ678" s="413"/>
      <c r="GTA678" s="413"/>
      <c r="GTB678" s="414"/>
      <c r="GTC678" s="414"/>
      <c r="GTD678" s="413"/>
      <c r="GTE678" s="413"/>
      <c r="GTF678" s="413"/>
      <c r="GTG678" s="413"/>
      <c r="GTH678" s="413"/>
      <c r="GTI678" s="407"/>
      <c r="GTJ678" s="439"/>
      <c r="GTK678" s="413"/>
      <c r="GTL678" s="413"/>
      <c r="GTM678" s="413"/>
      <c r="GTN678" s="413"/>
      <c r="GTO678" s="413"/>
      <c r="GTP678" s="413"/>
      <c r="GTQ678" s="413"/>
      <c r="GTR678" s="412"/>
      <c r="GTS678" s="412"/>
      <c r="GTT678" s="412"/>
      <c r="GTU678" s="412"/>
      <c r="GTV678" s="412"/>
      <c r="GTW678" s="412"/>
      <c r="GTX678" s="412"/>
      <c r="GTY678" s="412"/>
      <c r="GTZ678" s="412"/>
      <c r="GUA678" s="412"/>
      <c r="GUB678" s="412"/>
      <c r="GUC678" s="412"/>
      <c r="GUD678" s="412"/>
      <c r="GUE678" s="412"/>
      <c r="GUF678" s="412"/>
      <c r="GUG678" s="412"/>
      <c r="GUH678" s="412"/>
      <c r="GUI678" s="412"/>
      <c r="GUJ678" s="412"/>
      <c r="GUK678" s="412"/>
      <c r="GUL678" s="412"/>
      <c r="GUM678" s="412"/>
      <c r="GUN678" s="412"/>
      <c r="GUO678" s="412"/>
      <c r="GUP678" s="412"/>
      <c r="GUQ678" s="412"/>
      <c r="GUR678" s="412"/>
      <c r="GUS678" s="412"/>
      <c r="GUT678" s="412"/>
      <c r="GUU678" s="412"/>
      <c r="GUV678" s="412"/>
      <c r="GUW678" s="412"/>
      <c r="GUX678" s="412"/>
      <c r="GUY678" s="412"/>
      <c r="GUZ678" s="412"/>
      <c r="GVA678" s="412"/>
      <c r="GVB678" s="412"/>
      <c r="GVC678" s="412"/>
      <c r="GVD678" s="412"/>
      <c r="GVE678" s="412"/>
      <c r="GVF678" s="412"/>
      <c r="GVG678" s="412"/>
      <c r="GVH678" s="412"/>
      <c r="GVI678" s="412"/>
      <c r="GVJ678" s="413"/>
      <c r="GVK678" s="413"/>
      <c r="GVL678" s="413"/>
      <c r="GVM678" s="413"/>
      <c r="GVN678" s="413"/>
      <c r="GVO678" s="413"/>
      <c r="GVP678" s="413"/>
      <c r="GVQ678" s="413"/>
      <c r="GVR678" s="413"/>
      <c r="GVS678" s="413"/>
      <c r="GVT678" s="413"/>
      <c r="GVU678" s="413"/>
      <c r="GVV678" s="413"/>
      <c r="GVW678" s="413"/>
      <c r="GVX678" s="413"/>
      <c r="GVY678" s="413"/>
      <c r="GVZ678" s="413"/>
      <c r="GWA678" s="413"/>
      <c r="GWB678" s="413"/>
      <c r="GWC678" s="413"/>
      <c r="GWD678" s="413"/>
      <c r="GWE678" s="413"/>
      <c r="GWF678" s="413"/>
      <c r="GWG678" s="413"/>
      <c r="GWH678" s="414"/>
      <c r="GWI678" s="414"/>
      <c r="GWJ678" s="414"/>
      <c r="GWK678" s="414"/>
      <c r="GWL678" s="414"/>
      <c r="GWM678" s="413"/>
      <c r="GWN678" s="413"/>
      <c r="GWO678" s="414"/>
      <c r="GWP678" s="414"/>
      <c r="GWQ678" s="413"/>
      <c r="GWR678" s="413"/>
      <c r="GWS678" s="414"/>
      <c r="GWT678" s="414"/>
      <c r="GWU678" s="413"/>
      <c r="GWV678" s="413"/>
      <c r="GWW678" s="413"/>
      <c r="GWX678" s="413"/>
      <c r="GWY678" s="413"/>
      <c r="GWZ678" s="413"/>
      <c r="GXA678" s="413"/>
      <c r="GXB678" s="414"/>
      <c r="GXC678" s="414"/>
      <c r="GXD678" s="413"/>
      <c r="GXE678" s="413"/>
      <c r="GXF678" s="414"/>
      <c r="GXG678" s="414"/>
      <c r="GXH678" s="413"/>
      <c r="GXI678" s="413"/>
      <c r="GXJ678" s="413"/>
      <c r="GXK678" s="413"/>
      <c r="GXL678" s="413"/>
      <c r="GXM678" s="407"/>
      <c r="GXN678" s="439"/>
      <c r="GXO678" s="413"/>
      <c r="GXP678" s="413"/>
      <c r="GXQ678" s="413"/>
      <c r="GXR678" s="413"/>
      <c r="GXS678" s="413"/>
      <c r="GXT678" s="413"/>
      <c r="GXU678" s="413"/>
      <c r="GXV678" s="412"/>
      <c r="GXW678" s="412"/>
      <c r="GXX678" s="412"/>
      <c r="GXY678" s="412"/>
      <c r="GXZ678" s="412"/>
      <c r="GYA678" s="412"/>
      <c r="GYB678" s="412"/>
      <c r="GYC678" s="412"/>
      <c r="GYD678" s="412"/>
      <c r="GYE678" s="412"/>
      <c r="GYF678" s="412"/>
      <c r="GYG678" s="412"/>
      <c r="GYH678" s="412"/>
      <c r="GYI678" s="412"/>
      <c r="GYJ678" s="412"/>
      <c r="GYK678" s="412"/>
      <c r="GYL678" s="412"/>
      <c r="GYM678" s="412"/>
      <c r="GYN678" s="412"/>
      <c r="GYO678" s="412"/>
      <c r="GYP678" s="412"/>
      <c r="GYQ678" s="412"/>
      <c r="GYR678" s="412"/>
      <c r="GYS678" s="412"/>
      <c r="GYT678" s="412"/>
      <c r="GYU678" s="412"/>
      <c r="GYV678" s="412"/>
      <c r="GYW678" s="412"/>
      <c r="GYX678" s="412"/>
      <c r="GYY678" s="412"/>
      <c r="GYZ678" s="412"/>
      <c r="GZA678" s="412"/>
      <c r="GZB678" s="412"/>
      <c r="GZC678" s="412"/>
      <c r="GZD678" s="412"/>
      <c r="GZE678" s="412"/>
      <c r="GZF678" s="412"/>
      <c r="GZG678" s="412"/>
      <c r="GZH678" s="412"/>
      <c r="GZI678" s="412"/>
      <c r="GZJ678" s="412"/>
      <c r="GZK678" s="412"/>
      <c r="GZL678" s="412"/>
      <c r="GZM678" s="412"/>
      <c r="GZN678" s="413"/>
      <c r="GZO678" s="413"/>
      <c r="GZP678" s="413"/>
      <c r="GZQ678" s="413"/>
      <c r="GZR678" s="413"/>
      <c r="GZS678" s="413"/>
      <c r="GZT678" s="413"/>
      <c r="GZU678" s="413"/>
      <c r="GZV678" s="413"/>
      <c r="GZW678" s="413"/>
      <c r="GZX678" s="413"/>
      <c r="GZY678" s="413"/>
      <c r="GZZ678" s="413"/>
      <c r="HAA678" s="413"/>
      <c r="HAB678" s="413"/>
      <c r="HAC678" s="413"/>
      <c r="HAD678" s="413"/>
      <c r="HAE678" s="413"/>
      <c r="HAF678" s="413"/>
      <c r="HAG678" s="413"/>
      <c r="HAH678" s="413"/>
      <c r="HAI678" s="413"/>
      <c r="HAJ678" s="413"/>
      <c r="HAK678" s="413"/>
      <c r="HAL678" s="414"/>
      <c r="HAM678" s="414"/>
      <c r="HAN678" s="414"/>
      <c r="HAO678" s="414"/>
      <c r="HAP678" s="414"/>
      <c r="HAQ678" s="413"/>
      <c r="HAR678" s="413"/>
      <c r="HAS678" s="414"/>
      <c r="HAT678" s="414"/>
      <c r="HAU678" s="413"/>
      <c r="HAV678" s="413"/>
      <c r="HAW678" s="414"/>
      <c r="HAX678" s="414"/>
      <c r="HAY678" s="413"/>
      <c r="HAZ678" s="413"/>
      <c r="HBA678" s="413"/>
      <c r="HBB678" s="413"/>
      <c r="HBC678" s="413"/>
      <c r="HBD678" s="413"/>
      <c r="HBE678" s="413"/>
      <c r="HBF678" s="414"/>
      <c r="HBG678" s="414"/>
      <c r="HBH678" s="413"/>
      <c r="HBI678" s="413"/>
      <c r="HBJ678" s="414"/>
      <c r="HBK678" s="414"/>
      <c r="HBL678" s="413"/>
      <c r="HBM678" s="413"/>
      <c r="HBN678" s="413"/>
      <c r="HBO678" s="413"/>
      <c r="HBP678" s="413"/>
      <c r="HBQ678" s="407"/>
      <c r="HBR678" s="439"/>
      <c r="HBS678" s="413"/>
      <c r="HBT678" s="413"/>
      <c r="HBU678" s="413"/>
      <c r="HBV678" s="413"/>
      <c r="HBW678" s="413"/>
      <c r="HBX678" s="413"/>
      <c r="HBY678" s="413"/>
      <c r="HBZ678" s="412"/>
      <c r="HCA678" s="412"/>
      <c r="HCB678" s="412"/>
      <c r="HCC678" s="412"/>
      <c r="HCD678" s="412"/>
      <c r="HCE678" s="412"/>
      <c r="HCF678" s="412"/>
      <c r="HCG678" s="412"/>
      <c r="HCH678" s="412"/>
      <c r="HCI678" s="412"/>
      <c r="HCJ678" s="412"/>
      <c r="HCK678" s="412"/>
      <c r="HCL678" s="412"/>
      <c r="HCM678" s="412"/>
      <c r="HCN678" s="412"/>
      <c r="HCO678" s="412"/>
      <c r="HCP678" s="412"/>
      <c r="HCQ678" s="412"/>
      <c r="HCR678" s="412"/>
      <c r="HCS678" s="412"/>
      <c r="HCT678" s="412"/>
      <c r="HCU678" s="412"/>
      <c r="HCV678" s="412"/>
      <c r="HCW678" s="412"/>
      <c r="HCX678" s="412"/>
      <c r="HCY678" s="412"/>
      <c r="HCZ678" s="412"/>
      <c r="HDA678" s="412"/>
      <c r="HDB678" s="412"/>
      <c r="HDC678" s="412"/>
      <c r="HDD678" s="412"/>
      <c r="HDE678" s="412"/>
      <c r="HDF678" s="412"/>
      <c r="HDG678" s="412"/>
      <c r="HDH678" s="412"/>
      <c r="HDI678" s="412"/>
      <c r="HDJ678" s="412"/>
      <c r="HDK678" s="412"/>
      <c r="HDL678" s="412"/>
      <c r="HDM678" s="412"/>
      <c r="HDN678" s="412"/>
      <c r="HDO678" s="412"/>
      <c r="HDP678" s="412"/>
      <c r="HDQ678" s="412"/>
      <c r="HDR678" s="413"/>
      <c r="HDS678" s="413"/>
      <c r="HDT678" s="413"/>
      <c r="HDU678" s="413"/>
      <c r="HDV678" s="413"/>
      <c r="HDW678" s="413"/>
      <c r="HDX678" s="413"/>
      <c r="HDY678" s="413"/>
      <c r="HDZ678" s="413"/>
      <c r="HEA678" s="413"/>
      <c r="HEB678" s="413"/>
      <c r="HEC678" s="413"/>
      <c r="HED678" s="413"/>
      <c r="HEE678" s="413"/>
      <c r="HEF678" s="413"/>
      <c r="HEG678" s="413"/>
      <c r="HEH678" s="413"/>
      <c r="HEI678" s="413"/>
      <c r="HEJ678" s="413"/>
      <c r="HEK678" s="413"/>
      <c r="HEL678" s="413"/>
      <c r="HEM678" s="413"/>
      <c r="HEN678" s="413"/>
      <c r="HEO678" s="413"/>
      <c r="HEP678" s="414"/>
      <c r="HEQ678" s="414"/>
      <c r="HER678" s="414"/>
      <c r="HES678" s="414"/>
      <c r="HET678" s="414"/>
      <c r="HEU678" s="413"/>
      <c r="HEV678" s="413"/>
      <c r="HEW678" s="414"/>
      <c r="HEX678" s="414"/>
      <c r="HEY678" s="413"/>
      <c r="HEZ678" s="413"/>
      <c r="HFA678" s="414"/>
      <c r="HFB678" s="414"/>
      <c r="HFC678" s="413"/>
      <c r="HFD678" s="413"/>
      <c r="HFE678" s="413"/>
      <c r="HFF678" s="413"/>
      <c r="HFG678" s="413"/>
      <c r="HFH678" s="413"/>
      <c r="HFI678" s="413"/>
      <c r="HFJ678" s="414"/>
      <c r="HFK678" s="414"/>
      <c r="HFL678" s="413"/>
      <c r="HFM678" s="413"/>
      <c r="HFN678" s="414"/>
      <c r="HFO678" s="414"/>
      <c r="HFP678" s="413"/>
      <c r="HFQ678" s="413"/>
      <c r="HFR678" s="413"/>
      <c r="HFS678" s="413"/>
      <c r="HFT678" s="413"/>
      <c r="HFU678" s="407"/>
      <c r="HFV678" s="439"/>
      <c r="HFW678" s="413"/>
      <c r="HFX678" s="413"/>
      <c r="HFY678" s="413"/>
      <c r="HFZ678" s="413"/>
      <c r="HGA678" s="413"/>
      <c r="HGB678" s="413"/>
      <c r="HGC678" s="413"/>
      <c r="HGD678" s="412"/>
      <c r="HGE678" s="412"/>
      <c r="HGF678" s="412"/>
      <c r="HGG678" s="412"/>
      <c r="HGH678" s="412"/>
      <c r="HGI678" s="412"/>
      <c r="HGJ678" s="412"/>
      <c r="HGK678" s="412"/>
      <c r="HGL678" s="412"/>
      <c r="HGM678" s="412"/>
      <c r="HGN678" s="412"/>
      <c r="HGO678" s="412"/>
      <c r="HGP678" s="412"/>
      <c r="HGQ678" s="412"/>
      <c r="HGR678" s="412"/>
      <c r="HGS678" s="412"/>
      <c r="HGT678" s="412"/>
      <c r="HGU678" s="412"/>
      <c r="HGV678" s="412"/>
      <c r="HGW678" s="412"/>
      <c r="HGX678" s="412"/>
      <c r="HGY678" s="412"/>
      <c r="HGZ678" s="412"/>
      <c r="HHA678" s="412"/>
      <c r="HHB678" s="412"/>
      <c r="HHC678" s="412"/>
      <c r="HHD678" s="412"/>
      <c r="HHE678" s="412"/>
      <c r="HHF678" s="412"/>
      <c r="HHG678" s="412"/>
      <c r="HHH678" s="412"/>
      <c r="HHI678" s="412"/>
      <c r="HHJ678" s="412"/>
      <c r="HHK678" s="412"/>
      <c r="HHL678" s="412"/>
      <c r="HHM678" s="412"/>
      <c r="HHN678" s="412"/>
      <c r="HHO678" s="412"/>
      <c r="HHP678" s="412"/>
      <c r="HHQ678" s="412"/>
      <c r="HHR678" s="412"/>
      <c r="HHS678" s="412"/>
      <c r="HHT678" s="412"/>
      <c r="HHU678" s="412"/>
      <c r="HHV678" s="413"/>
      <c r="HHW678" s="413"/>
      <c r="HHX678" s="413"/>
      <c r="HHY678" s="413"/>
      <c r="HHZ678" s="413"/>
      <c r="HIA678" s="413"/>
      <c r="HIB678" s="413"/>
      <c r="HIC678" s="413"/>
      <c r="HID678" s="413"/>
      <c r="HIE678" s="413"/>
      <c r="HIF678" s="413"/>
      <c r="HIG678" s="413"/>
      <c r="HIH678" s="413"/>
      <c r="HII678" s="413"/>
      <c r="HIJ678" s="413"/>
      <c r="HIK678" s="413"/>
      <c r="HIL678" s="413"/>
      <c r="HIM678" s="413"/>
      <c r="HIN678" s="413"/>
      <c r="HIO678" s="413"/>
      <c r="HIP678" s="413"/>
      <c r="HIQ678" s="413"/>
      <c r="HIR678" s="413"/>
      <c r="HIS678" s="413"/>
      <c r="HIT678" s="414"/>
      <c r="HIU678" s="414"/>
      <c r="HIV678" s="414"/>
      <c r="HIW678" s="414"/>
      <c r="HIX678" s="414"/>
      <c r="HIY678" s="413"/>
      <c r="HIZ678" s="413"/>
      <c r="HJA678" s="414"/>
      <c r="HJB678" s="414"/>
      <c r="HJC678" s="413"/>
      <c r="HJD678" s="413"/>
      <c r="HJE678" s="414"/>
      <c r="HJF678" s="414"/>
      <c r="HJG678" s="413"/>
      <c r="HJH678" s="413"/>
      <c r="HJI678" s="413"/>
      <c r="HJJ678" s="413"/>
      <c r="HJK678" s="413"/>
      <c r="HJL678" s="413"/>
      <c r="HJM678" s="413"/>
      <c r="HJN678" s="414"/>
      <c r="HJO678" s="414"/>
      <c r="HJP678" s="413"/>
      <c r="HJQ678" s="413"/>
      <c r="HJR678" s="414"/>
      <c r="HJS678" s="414"/>
      <c r="HJT678" s="413"/>
      <c r="HJU678" s="413"/>
      <c r="HJV678" s="413"/>
      <c r="HJW678" s="413"/>
      <c r="HJX678" s="413"/>
      <c r="HJY678" s="407"/>
      <c r="HJZ678" s="439"/>
      <c r="HKA678" s="413"/>
      <c r="HKB678" s="413"/>
      <c r="HKC678" s="413"/>
      <c r="HKD678" s="413"/>
      <c r="HKE678" s="413"/>
      <c r="HKF678" s="413"/>
      <c r="HKG678" s="413"/>
      <c r="HKH678" s="412"/>
      <c r="HKI678" s="412"/>
      <c r="HKJ678" s="412"/>
      <c r="HKK678" s="412"/>
      <c r="HKL678" s="412"/>
      <c r="HKM678" s="412"/>
      <c r="HKN678" s="412"/>
      <c r="HKO678" s="412"/>
      <c r="HKP678" s="412"/>
      <c r="HKQ678" s="412"/>
      <c r="HKR678" s="412"/>
      <c r="HKS678" s="412"/>
      <c r="HKT678" s="412"/>
      <c r="HKU678" s="412"/>
      <c r="HKV678" s="412"/>
      <c r="HKW678" s="412"/>
      <c r="HKX678" s="412"/>
      <c r="HKY678" s="412"/>
      <c r="HKZ678" s="412"/>
      <c r="HLA678" s="412"/>
      <c r="HLB678" s="412"/>
      <c r="HLC678" s="412"/>
      <c r="HLD678" s="412"/>
      <c r="HLE678" s="412"/>
      <c r="HLF678" s="412"/>
      <c r="HLG678" s="412"/>
      <c r="HLH678" s="412"/>
      <c r="HLI678" s="412"/>
      <c r="HLJ678" s="412"/>
      <c r="HLK678" s="412"/>
      <c r="HLL678" s="412"/>
      <c r="HLM678" s="412"/>
      <c r="HLN678" s="412"/>
      <c r="HLO678" s="412"/>
      <c r="HLP678" s="412"/>
      <c r="HLQ678" s="412"/>
      <c r="HLR678" s="412"/>
      <c r="HLS678" s="412"/>
      <c r="HLT678" s="412"/>
      <c r="HLU678" s="412"/>
      <c r="HLV678" s="412"/>
      <c r="HLW678" s="412"/>
      <c r="HLX678" s="412"/>
      <c r="HLY678" s="412"/>
      <c r="HLZ678" s="413"/>
      <c r="HMA678" s="413"/>
      <c r="HMB678" s="413"/>
      <c r="HMC678" s="413"/>
      <c r="HMD678" s="413"/>
      <c r="HME678" s="413"/>
      <c r="HMF678" s="413"/>
      <c r="HMG678" s="413"/>
      <c r="HMH678" s="413"/>
      <c r="HMI678" s="413"/>
      <c r="HMJ678" s="413"/>
      <c r="HMK678" s="413"/>
      <c r="HML678" s="413"/>
      <c r="HMM678" s="413"/>
      <c r="HMN678" s="413"/>
      <c r="HMO678" s="413"/>
      <c r="HMP678" s="413"/>
      <c r="HMQ678" s="413"/>
      <c r="HMR678" s="413"/>
      <c r="HMS678" s="413"/>
      <c r="HMT678" s="413"/>
      <c r="HMU678" s="413"/>
      <c r="HMV678" s="413"/>
      <c r="HMW678" s="413"/>
      <c r="HMX678" s="414"/>
      <c r="HMY678" s="414"/>
      <c r="HMZ678" s="414"/>
      <c r="HNA678" s="414"/>
      <c r="HNB678" s="414"/>
      <c r="HNC678" s="413"/>
      <c r="HND678" s="413"/>
      <c r="HNE678" s="414"/>
      <c r="HNF678" s="414"/>
      <c r="HNG678" s="413"/>
      <c r="HNH678" s="413"/>
      <c r="HNI678" s="414"/>
      <c r="HNJ678" s="414"/>
      <c r="HNK678" s="413"/>
      <c r="HNL678" s="413"/>
      <c r="HNM678" s="413"/>
      <c r="HNN678" s="413"/>
      <c r="HNO678" s="413"/>
      <c r="HNP678" s="413"/>
      <c r="HNQ678" s="413"/>
      <c r="HNR678" s="414"/>
      <c r="HNS678" s="414"/>
      <c r="HNT678" s="413"/>
      <c r="HNU678" s="413"/>
      <c r="HNV678" s="414"/>
      <c r="HNW678" s="414"/>
      <c r="HNX678" s="413"/>
      <c r="HNY678" s="413"/>
      <c r="HNZ678" s="413"/>
      <c r="HOA678" s="413"/>
      <c r="HOB678" s="413"/>
      <c r="HOC678" s="407"/>
      <c r="HOD678" s="439"/>
      <c r="HOE678" s="413"/>
      <c r="HOF678" s="413"/>
      <c r="HOG678" s="413"/>
      <c r="HOH678" s="413"/>
      <c r="HOI678" s="413"/>
      <c r="HOJ678" s="413"/>
      <c r="HOK678" s="413"/>
      <c r="HOL678" s="412"/>
      <c r="HOM678" s="412"/>
      <c r="HON678" s="412"/>
      <c r="HOO678" s="412"/>
      <c r="HOP678" s="412"/>
      <c r="HOQ678" s="412"/>
      <c r="HOR678" s="412"/>
      <c r="HOS678" s="412"/>
      <c r="HOT678" s="412"/>
      <c r="HOU678" s="412"/>
      <c r="HOV678" s="412"/>
      <c r="HOW678" s="412"/>
      <c r="HOX678" s="412"/>
      <c r="HOY678" s="412"/>
      <c r="HOZ678" s="412"/>
      <c r="HPA678" s="412"/>
      <c r="HPB678" s="412"/>
      <c r="HPC678" s="412"/>
      <c r="HPD678" s="412"/>
      <c r="HPE678" s="412"/>
      <c r="HPF678" s="412"/>
      <c r="HPG678" s="412"/>
      <c r="HPH678" s="412"/>
      <c r="HPI678" s="412"/>
      <c r="HPJ678" s="412"/>
      <c r="HPK678" s="412"/>
      <c r="HPL678" s="412"/>
      <c r="HPM678" s="412"/>
      <c r="HPN678" s="412"/>
      <c r="HPO678" s="412"/>
      <c r="HPP678" s="412"/>
      <c r="HPQ678" s="412"/>
      <c r="HPR678" s="412"/>
      <c r="HPS678" s="412"/>
      <c r="HPT678" s="412"/>
      <c r="HPU678" s="412"/>
      <c r="HPV678" s="412"/>
      <c r="HPW678" s="412"/>
      <c r="HPX678" s="412"/>
      <c r="HPY678" s="412"/>
      <c r="HPZ678" s="412"/>
      <c r="HQA678" s="412"/>
      <c r="HQB678" s="412"/>
      <c r="HQC678" s="412"/>
      <c r="HQD678" s="413"/>
      <c r="HQE678" s="413"/>
      <c r="HQF678" s="413"/>
      <c r="HQG678" s="413"/>
      <c r="HQH678" s="413"/>
      <c r="HQI678" s="413"/>
      <c r="HQJ678" s="413"/>
      <c r="HQK678" s="413"/>
      <c r="HQL678" s="413"/>
      <c r="HQM678" s="413"/>
      <c r="HQN678" s="413"/>
      <c r="HQO678" s="413"/>
      <c r="HQP678" s="413"/>
      <c r="HQQ678" s="413"/>
      <c r="HQR678" s="413"/>
      <c r="HQS678" s="413"/>
      <c r="HQT678" s="413"/>
      <c r="HQU678" s="413"/>
      <c r="HQV678" s="413"/>
      <c r="HQW678" s="413"/>
      <c r="HQX678" s="413"/>
      <c r="HQY678" s="413"/>
      <c r="HQZ678" s="413"/>
      <c r="HRA678" s="413"/>
      <c r="HRB678" s="414"/>
      <c r="HRC678" s="414"/>
      <c r="HRD678" s="414"/>
      <c r="HRE678" s="414"/>
      <c r="HRF678" s="414"/>
      <c r="HRG678" s="413"/>
      <c r="HRH678" s="413"/>
      <c r="HRI678" s="414"/>
      <c r="HRJ678" s="414"/>
      <c r="HRK678" s="413"/>
      <c r="HRL678" s="413"/>
      <c r="HRM678" s="414"/>
      <c r="HRN678" s="414"/>
      <c r="HRO678" s="413"/>
      <c r="HRP678" s="413"/>
      <c r="HRQ678" s="413"/>
      <c r="HRR678" s="413"/>
      <c r="HRS678" s="413"/>
      <c r="HRT678" s="413"/>
      <c r="HRU678" s="413"/>
      <c r="HRV678" s="414"/>
      <c r="HRW678" s="414"/>
      <c r="HRX678" s="413"/>
      <c r="HRY678" s="413"/>
      <c r="HRZ678" s="414"/>
      <c r="HSA678" s="414"/>
      <c r="HSB678" s="413"/>
      <c r="HSC678" s="413"/>
      <c r="HSD678" s="413"/>
      <c r="HSE678" s="413"/>
      <c r="HSF678" s="413"/>
      <c r="HSG678" s="407"/>
      <c r="HSH678" s="439"/>
      <c r="HSI678" s="413"/>
      <c r="HSJ678" s="413"/>
      <c r="HSK678" s="413"/>
      <c r="HSL678" s="413"/>
      <c r="HSM678" s="413"/>
      <c r="HSN678" s="413"/>
      <c r="HSO678" s="413"/>
      <c r="HSP678" s="412"/>
      <c r="HSQ678" s="412"/>
      <c r="HSR678" s="412"/>
      <c r="HSS678" s="412"/>
      <c r="HST678" s="412"/>
      <c r="HSU678" s="412"/>
      <c r="HSV678" s="412"/>
      <c r="HSW678" s="412"/>
      <c r="HSX678" s="412"/>
      <c r="HSY678" s="412"/>
      <c r="HSZ678" s="412"/>
      <c r="HTA678" s="412"/>
      <c r="HTB678" s="412"/>
      <c r="HTC678" s="412"/>
      <c r="HTD678" s="412"/>
      <c r="HTE678" s="412"/>
      <c r="HTF678" s="412"/>
      <c r="HTG678" s="412"/>
      <c r="HTH678" s="412"/>
      <c r="HTI678" s="412"/>
      <c r="HTJ678" s="412"/>
      <c r="HTK678" s="412"/>
      <c r="HTL678" s="412"/>
      <c r="HTM678" s="412"/>
      <c r="HTN678" s="412"/>
      <c r="HTO678" s="412"/>
      <c r="HTP678" s="412"/>
      <c r="HTQ678" s="412"/>
      <c r="HTR678" s="412"/>
      <c r="HTS678" s="412"/>
      <c r="HTT678" s="412"/>
      <c r="HTU678" s="412"/>
      <c r="HTV678" s="412"/>
      <c r="HTW678" s="412"/>
      <c r="HTX678" s="412"/>
      <c r="HTY678" s="412"/>
      <c r="HTZ678" s="412"/>
      <c r="HUA678" s="412"/>
      <c r="HUB678" s="412"/>
      <c r="HUC678" s="412"/>
      <c r="HUD678" s="412"/>
      <c r="HUE678" s="412"/>
      <c r="HUF678" s="412"/>
      <c r="HUG678" s="412"/>
      <c r="HUH678" s="413"/>
      <c r="HUI678" s="413"/>
      <c r="HUJ678" s="413"/>
      <c r="HUK678" s="413"/>
      <c r="HUL678" s="413"/>
      <c r="HUM678" s="413"/>
      <c r="HUN678" s="413"/>
      <c r="HUO678" s="413"/>
      <c r="HUP678" s="413"/>
      <c r="HUQ678" s="413"/>
      <c r="HUR678" s="413"/>
      <c r="HUS678" s="413"/>
      <c r="HUT678" s="413"/>
      <c r="HUU678" s="413"/>
      <c r="HUV678" s="413"/>
      <c r="HUW678" s="413"/>
      <c r="HUX678" s="413"/>
      <c r="HUY678" s="413"/>
      <c r="HUZ678" s="413"/>
      <c r="HVA678" s="413"/>
      <c r="HVB678" s="413"/>
      <c r="HVC678" s="413"/>
      <c r="HVD678" s="413"/>
      <c r="HVE678" s="413"/>
      <c r="HVF678" s="414"/>
      <c r="HVG678" s="414"/>
      <c r="HVH678" s="414"/>
      <c r="HVI678" s="414"/>
      <c r="HVJ678" s="414"/>
      <c r="HVK678" s="413"/>
      <c r="HVL678" s="413"/>
      <c r="HVM678" s="414"/>
      <c r="HVN678" s="414"/>
      <c r="HVO678" s="413"/>
      <c r="HVP678" s="413"/>
      <c r="HVQ678" s="414"/>
      <c r="HVR678" s="414"/>
      <c r="HVS678" s="413"/>
      <c r="HVT678" s="413"/>
      <c r="HVU678" s="413"/>
      <c r="HVV678" s="413"/>
      <c r="HVW678" s="413"/>
      <c r="HVX678" s="413"/>
      <c r="HVY678" s="413"/>
      <c r="HVZ678" s="414"/>
      <c r="HWA678" s="414"/>
      <c r="HWB678" s="413"/>
      <c r="HWC678" s="413"/>
      <c r="HWD678" s="414"/>
      <c r="HWE678" s="414"/>
      <c r="HWF678" s="413"/>
      <c r="HWG678" s="413"/>
      <c r="HWH678" s="413"/>
      <c r="HWI678" s="413"/>
      <c r="HWJ678" s="413"/>
      <c r="HWK678" s="407"/>
      <c r="HWL678" s="439"/>
      <c r="HWM678" s="413"/>
      <c r="HWN678" s="413"/>
      <c r="HWO678" s="413"/>
      <c r="HWP678" s="413"/>
      <c r="HWQ678" s="413"/>
      <c r="HWR678" s="413"/>
      <c r="HWS678" s="413"/>
      <c r="HWT678" s="412"/>
      <c r="HWU678" s="412"/>
      <c r="HWV678" s="412"/>
      <c r="HWW678" s="412"/>
      <c r="HWX678" s="412"/>
      <c r="HWY678" s="412"/>
      <c r="HWZ678" s="412"/>
      <c r="HXA678" s="412"/>
      <c r="HXB678" s="412"/>
      <c r="HXC678" s="412"/>
      <c r="HXD678" s="412"/>
      <c r="HXE678" s="412"/>
      <c r="HXF678" s="412"/>
      <c r="HXG678" s="412"/>
      <c r="HXH678" s="412"/>
      <c r="HXI678" s="412"/>
      <c r="HXJ678" s="412"/>
      <c r="HXK678" s="412"/>
      <c r="HXL678" s="412"/>
      <c r="HXM678" s="412"/>
      <c r="HXN678" s="412"/>
      <c r="HXO678" s="412"/>
      <c r="HXP678" s="412"/>
      <c r="HXQ678" s="412"/>
      <c r="HXR678" s="412"/>
      <c r="HXS678" s="412"/>
      <c r="HXT678" s="412"/>
      <c r="HXU678" s="412"/>
      <c r="HXV678" s="412"/>
      <c r="HXW678" s="412"/>
      <c r="HXX678" s="412"/>
      <c r="HXY678" s="412"/>
      <c r="HXZ678" s="412"/>
      <c r="HYA678" s="412"/>
      <c r="HYB678" s="412"/>
      <c r="HYC678" s="412"/>
      <c r="HYD678" s="412"/>
      <c r="HYE678" s="412"/>
      <c r="HYF678" s="412"/>
      <c r="HYG678" s="412"/>
      <c r="HYH678" s="412"/>
      <c r="HYI678" s="412"/>
      <c r="HYJ678" s="412"/>
      <c r="HYK678" s="412"/>
      <c r="HYL678" s="413"/>
      <c r="HYM678" s="413"/>
      <c r="HYN678" s="413"/>
      <c r="HYO678" s="413"/>
      <c r="HYP678" s="413"/>
      <c r="HYQ678" s="413"/>
      <c r="HYR678" s="413"/>
      <c r="HYS678" s="413"/>
      <c r="HYT678" s="413"/>
      <c r="HYU678" s="413"/>
      <c r="HYV678" s="413"/>
      <c r="HYW678" s="413"/>
      <c r="HYX678" s="413"/>
      <c r="HYY678" s="413"/>
      <c r="HYZ678" s="413"/>
      <c r="HZA678" s="413"/>
      <c r="HZB678" s="413"/>
      <c r="HZC678" s="413"/>
      <c r="HZD678" s="413"/>
      <c r="HZE678" s="413"/>
      <c r="HZF678" s="413"/>
      <c r="HZG678" s="413"/>
      <c r="HZH678" s="413"/>
      <c r="HZI678" s="413"/>
      <c r="HZJ678" s="414"/>
      <c r="HZK678" s="414"/>
      <c r="HZL678" s="414"/>
      <c r="HZM678" s="414"/>
      <c r="HZN678" s="414"/>
      <c r="HZO678" s="413"/>
      <c r="HZP678" s="413"/>
      <c r="HZQ678" s="414"/>
      <c r="HZR678" s="414"/>
      <c r="HZS678" s="413"/>
      <c r="HZT678" s="413"/>
      <c r="HZU678" s="414"/>
      <c r="HZV678" s="414"/>
      <c r="HZW678" s="413"/>
      <c r="HZX678" s="413"/>
      <c r="HZY678" s="413"/>
      <c r="HZZ678" s="413"/>
      <c r="IAA678" s="413"/>
      <c r="IAB678" s="413"/>
      <c r="IAC678" s="413"/>
      <c r="IAD678" s="414"/>
      <c r="IAE678" s="414"/>
      <c r="IAF678" s="413"/>
      <c r="IAG678" s="413"/>
      <c r="IAH678" s="414"/>
      <c r="IAI678" s="414"/>
      <c r="IAJ678" s="413"/>
      <c r="IAK678" s="413"/>
      <c r="IAL678" s="413"/>
      <c r="IAM678" s="413"/>
      <c r="IAN678" s="413"/>
      <c r="IAO678" s="407"/>
      <c r="IAP678" s="439"/>
      <c r="IAQ678" s="413"/>
      <c r="IAR678" s="413"/>
      <c r="IAS678" s="413"/>
      <c r="IAT678" s="413"/>
      <c r="IAU678" s="413"/>
      <c r="IAV678" s="413"/>
      <c r="IAW678" s="413"/>
      <c r="IAX678" s="412"/>
      <c r="IAY678" s="412"/>
      <c r="IAZ678" s="412"/>
      <c r="IBA678" s="412"/>
      <c r="IBB678" s="412"/>
      <c r="IBC678" s="412"/>
      <c r="IBD678" s="412"/>
      <c r="IBE678" s="412"/>
      <c r="IBF678" s="412"/>
      <c r="IBG678" s="412"/>
      <c r="IBH678" s="412"/>
      <c r="IBI678" s="412"/>
      <c r="IBJ678" s="412"/>
      <c r="IBK678" s="412"/>
      <c r="IBL678" s="412"/>
      <c r="IBM678" s="412"/>
      <c r="IBN678" s="412"/>
      <c r="IBO678" s="412"/>
      <c r="IBP678" s="412"/>
      <c r="IBQ678" s="412"/>
      <c r="IBR678" s="412"/>
      <c r="IBS678" s="412"/>
      <c r="IBT678" s="412"/>
      <c r="IBU678" s="412"/>
      <c r="IBV678" s="412"/>
      <c r="IBW678" s="412"/>
      <c r="IBX678" s="412"/>
      <c r="IBY678" s="412"/>
      <c r="IBZ678" s="412"/>
      <c r="ICA678" s="412"/>
      <c r="ICB678" s="412"/>
      <c r="ICC678" s="412"/>
      <c r="ICD678" s="412"/>
      <c r="ICE678" s="412"/>
      <c r="ICF678" s="412"/>
      <c r="ICG678" s="412"/>
      <c r="ICH678" s="412"/>
      <c r="ICI678" s="412"/>
      <c r="ICJ678" s="412"/>
      <c r="ICK678" s="412"/>
      <c r="ICL678" s="412"/>
      <c r="ICM678" s="412"/>
      <c r="ICN678" s="412"/>
      <c r="ICO678" s="412"/>
      <c r="ICP678" s="413"/>
      <c r="ICQ678" s="413"/>
      <c r="ICR678" s="413"/>
      <c r="ICS678" s="413"/>
      <c r="ICT678" s="413"/>
      <c r="ICU678" s="413"/>
      <c r="ICV678" s="413"/>
      <c r="ICW678" s="413"/>
      <c r="ICX678" s="413"/>
      <c r="ICY678" s="413"/>
      <c r="ICZ678" s="413"/>
      <c r="IDA678" s="413"/>
      <c r="IDB678" s="413"/>
      <c r="IDC678" s="413"/>
      <c r="IDD678" s="413"/>
      <c r="IDE678" s="413"/>
      <c r="IDF678" s="413"/>
      <c r="IDG678" s="413"/>
      <c r="IDH678" s="413"/>
      <c r="IDI678" s="413"/>
      <c r="IDJ678" s="413"/>
      <c r="IDK678" s="413"/>
      <c r="IDL678" s="413"/>
      <c r="IDM678" s="413"/>
      <c r="IDN678" s="414"/>
      <c r="IDO678" s="414"/>
      <c r="IDP678" s="414"/>
      <c r="IDQ678" s="414"/>
      <c r="IDR678" s="414"/>
      <c r="IDS678" s="413"/>
      <c r="IDT678" s="413"/>
      <c r="IDU678" s="414"/>
      <c r="IDV678" s="414"/>
      <c r="IDW678" s="413"/>
      <c r="IDX678" s="413"/>
      <c r="IDY678" s="414"/>
      <c r="IDZ678" s="414"/>
      <c r="IEA678" s="413"/>
      <c r="IEB678" s="413"/>
      <c r="IEC678" s="413"/>
      <c r="IED678" s="413"/>
      <c r="IEE678" s="413"/>
      <c r="IEF678" s="413"/>
      <c r="IEG678" s="413"/>
      <c r="IEH678" s="414"/>
      <c r="IEI678" s="414"/>
      <c r="IEJ678" s="413"/>
      <c r="IEK678" s="413"/>
      <c r="IEL678" s="414"/>
      <c r="IEM678" s="414"/>
      <c r="IEN678" s="413"/>
      <c r="IEO678" s="413"/>
      <c r="IEP678" s="413"/>
      <c r="IEQ678" s="413"/>
      <c r="IER678" s="413"/>
      <c r="IES678" s="407"/>
      <c r="IET678" s="439"/>
      <c r="IEU678" s="413"/>
      <c r="IEV678" s="413"/>
      <c r="IEW678" s="413"/>
      <c r="IEX678" s="413"/>
      <c r="IEY678" s="413"/>
      <c r="IEZ678" s="413"/>
      <c r="IFA678" s="413"/>
      <c r="IFB678" s="412"/>
      <c r="IFC678" s="412"/>
      <c r="IFD678" s="412"/>
      <c r="IFE678" s="412"/>
      <c r="IFF678" s="412"/>
      <c r="IFG678" s="412"/>
      <c r="IFH678" s="412"/>
      <c r="IFI678" s="412"/>
      <c r="IFJ678" s="412"/>
      <c r="IFK678" s="412"/>
      <c r="IFL678" s="412"/>
      <c r="IFM678" s="412"/>
      <c r="IFN678" s="412"/>
      <c r="IFO678" s="412"/>
      <c r="IFP678" s="412"/>
      <c r="IFQ678" s="412"/>
      <c r="IFR678" s="412"/>
      <c r="IFS678" s="412"/>
      <c r="IFT678" s="412"/>
      <c r="IFU678" s="412"/>
      <c r="IFV678" s="412"/>
      <c r="IFW678" s="412"/>
      <c r="IFX678" s="412"/>
      <c r="IFY678" s="412"/>
      <c r="IFZ678" s="412"/>
      <c r="IGA678" s="412"/>
      <c r="IGB678" s="412"/>
      <c r="IGC678" s="412"/>
      <c r="IGD678" s="412"/>
      <c r="IGE678" s="412"/>
      <c r="IGF678" s="412"/>
      <c r="IGG678" s="412"/>
      <c r="IGH678" s="412"/>
      <c r="IGI678" s="412"/>
      <c r="IGJ678" s="412"/>
      <c r="IGK678" s="412"/>
      <c r="IGL678" s="412"/>
      <c r="IGM678" s="412"/>
      <c r="IGN678" s="412"/>
      <c r="IGO678" s="412"/>
      <c r="IGP678" s="412"/>
      <c r="IGQ678" s="412"/>
      <c r="IGR678" s="412"/>
      <c r="IGS678" s="412"/>
      <c r="IGT678" s="413"/>
      <c r="IGU678" s="413"/>
      <c r="IGV678" s="413"/>
      <c r="IGW678" s="413"/>
      <c r="IGX678" s="413"/>
      <c r="IGY678" s="413"/>
      <c r="IGZ678" s="413"/>
      <c r="IHA678" s="413"/>
      <c r="IHB678" s="413"/>
      <c r="IHC678" s="413"/>
      <c r="IHD678" s="413"/>
      <c r="IHE678" s="413"/>
      <c r="IHF678" s="413"/>
      <c r="IHG678" s="413"/>
      <c r="IHH678" s="413"/>
      <c r="IHI678" s="413"/>
      <c r="IHJ678" s="413"/>
      <c r="IHK678" s="413"/>
      <c r="IHL678" s="413"/>
      <c r="IHM678" s="413"/>
      <c r="IHN678" s="413"/>
      <c r="IHO678" s="413"/>
      <c r="IHP678" s="413"/>
      <c r="IHQ678" s="413"/>
      <c r="IHR678" s="414"/>
      <c r="IHS678" s="414"/>
      <c r="IHT678" s="414"/>
      <c r="IHU678" s="414"/>
      <c r="IHV678" s="414"/>
      <c r="IHW678" s="413"/>
      <c r="IHX678" s="413"/>
      <c r="IHY678" s="414"/>
      <c r="IHZ678" s="414"/>
      <c r="IIA678" s="413"/>
      <c r="IIB678" s="413"/>
      <c r="IIC678" s="414"/>
      <c r="IID678" s="414"/>
      <c r="IIE678" s="413"/>
      <c r="IIF678" s="413"/>
      <c r="IIG678" s="413"/>
      <c r="IIH678" s="413"/>
      <c r="III678" s="413"/>
      <c r="IIJ678" s="413"/>
      <c r="IIK678" s="413"/>
      <c r="IIL678" s="414"/>
      <c r="IIM678" s="414"/>
      <c r="IIN678" s="413"/>
      <c r="IIO678" s="413"/>
      <c r="IIP678" s="414"/>
      <c r="IIQ678" s="414"/>
      <c r="IIR678" s="413"/>
      <c r="IIS678" s="413"/>
      <c r="IIT678" s="413"/>
      <c r="IIU678" s="413"/>
      <c r="IIV678" s="413"/>
      <c r="IIW678" s="407"/>
      <c r="IIX678" s="439"/>
      <c r="IIY678" s="413"/>
      <c r="IIZ678" s="413"/>
      <c r="IJA678" s="413"/>
      <c r="IJB678" s="413"/>
      <c r="IJC678" s="413"/>
      <c r="IJD678" s="413"/>
      <c r="IJE678" s="413"/>
      <c r="IJF678" s="412"/>
      <c r="IJG678" s="412"/>
      <c r="IJH678" s="412"/>
      <c r="IJI678" s="412"/>
      <c r="IJJ678" s="412"/>
      <c r="IJK678" s="412"/>
      <c r="IJL678" s="412"/>
      <c r="IJM678" s="412"/>
      <c r="IJN678" s="412"/>
      <c r="IJO678" s="412"/>
      <c r="IJP678" s="412"/>
      <c r="IJQ678" s="412"/>
      <c r="IJR678" s="412"/>
      <c r="IJS678" s="412"/>
      <c r="IJT678" s="412"/>
      <c r="IJU678" s="412"/>
      <c r="IJV678" s="412"/>
      <c r="IJW678" s="412"/>
      <c r="IJX678" s="412"/>
      <c r="IJY678" s="412"/>
      <c r="IJZ678" s="412"/>
      <c r="IKA678" s="412"/>
      <c r="IKB678" s="412"/>
      <c r="IKC678" s="412"/>
      <c r="IKD678" s="412"/>
      <c r="IKE678" s="412"/>
      <c r="IKF678" s="412"/>
      <c r="IKG678" s="412"/>
      <c r="IKH678" s="412"/>
      <c r="IKI678" s="412"/>
      <c r="IKJ678" s="412"/>
      <c r="IKK678" s="412"/>
      <c r="IKL678" s="412"/>
      <c r="IKM678" s="412"/>
      <c r="IKN678" s="412"/>
      <c r="IKO678" s="412"/>
      <c r="IKP678" s="412"/>
      <c r="IKQ678" s="412"/>
      <c r="IKR678" s="412"/>
      <c r="IKS678" s="412"/>
      <c r="IKT678" s="412"/>
      <c r="IKU678" s="412"/>
      <c r="IKV678" s="412"/>
      <c r="IKW678" s="412"/>
      <c r="IKX678" s="413"/>
      <c r="IKY678" s="413"/>
      <c r="IKZ678" s="413"/>
      <c r="ILA678" s="413"/>
      <c r="ILB678" s="413"/>
      <c r="ILC678" s="413"/>
      <c r="ILD678" s="413"/>
      <c r="ILE678" s="413"/>
      <c r="ILF678" s="413"/>
      <c r="ILG678" s="413"/>
      <c r="ILH678" s="413"/>
      <c r="ILI678" s="413"/>
      <c r="ILJ678" s="413"/>
      <c r="ILK678" s="413"/>
      <c r="ILL678" s="413"/>
      <c r="ILM678" s="413"/>
      <c r="ILN678" s="413"/>
      <c r="ILO678" s="413"/>
      <c r="ILP678" s="413"/>
      <c r="ILQ678" s="413"/>
      <c r="ILR678" s="413"/>
      <c r="ILS678" s="413"/>
      <c r="ILT678" s="413"/>
      <c r="ILU678" s="413"/>
      <c r="ILV678" s="414"/>
      <c r="ILW678" s="414"/>
      <c r="ILX678" s="414"/>
      <c r="ILY678" s="414"/>
      <c r="ILZ678" s="414"/>
      <c r="IMA678" s="413"/>
      <c r="IMB678" s="413"/>
      <c r="IMC678" s="414"/>
      <c r="IMD678" s="414"/>
      <c r="IME678" s="413"/>
      <c r="IMF678" s="413"/>
      <c r="IMG678" s="414"/>
      <c r="IMH678" s="414"/>
      <c r="IMI678" s="413"/>
      <c r="IMJ678" s="413"/>
      <c r="IMK678" s="413"/>
      <c r="IML678" s="413"/>
      <c r="IMM678" s="413"/>
      <c r="IMN678" s="413"/>
      <c r="IMO678" s="413"/>
      <c r="IMP678" s="414"/>
      <c r="IMQ678" s="414"/>
      <c r="IMR678" s="413"/>
      <c r="IMS678" s="413"/>
      <c r="IMT678" s="414"/>
      <c r="IMU678" s="414"/>
      <c r="IMV678" s="413"/>
      <c r="IMW678" s="413"/>
      <c r="IMX678" s="413"/>
      <c r="IMY678" s="413"/>
      <c r="IMZ678" s="413"/>
      <c r="INA678" s="407"/>
      <c r="INB678" s="439"/>
      <c r="INC678" s="413"/>
      <c r="IND678" s="413"/>
      <c r="INE678" s="413"/>
      <c r="INF678" s="413"/>
      <c r="ING678" s="413"/>
      <c r="INH678" s="413"/>
      <c r="INI678" s="413"/>
      <c r="INJ678" s="412"/>
      <c r="INK678" s="412"/>
      <c r="INL678" s="412"/>
      <c r="INM678" s="412"/>
      <c r="INN678" s="412"/>
      <c r="INO678" s="412"/>
      <c r="INP678" s="412"/>
      <c r="INQ678" s="412"/>
      <c r="INR678" s="412"/>
      <c r="INS678" s="412"/>
      <c r="INT678" s="412"/>
      <c r="INU678" s="412"/>
      <c r="INV678" s="412"/>
      <c r="INW678" s="412"/>
      <c r="INX678" s="412"/>
      <c r="INY678" s="412"/>
      <c r="INZ678" s="412"/>
      <c r="IOA678" s="412"/>
      <c r="IOB678" s="412"/>
      <c r="IOC678" s="412"/>
      <c r="IOD678" s="412"/>
      <c r="IOE678" s="412"/>
      <c r="IOF678" s="412"/>
      <c r="IOG678" s="412"/>
      <c r="IOH678" s="412"/>
      <c r="IOI678" s="412"/>
      <c r="IOJ678" s="412"/>
      <c r="IOK678" s="412"/>
      <c r="IOL678" s="412"/>
      <c r="IOM678" s="412"/>
      <c r="ION678" s="412"/>
      <c r="IOO678" s="412"/>
      <c r="IOP678" s="412"/>
      <c r="IOQ678" s="412"/>
      <c r="IOR678" s="412"/>
      <c r="IOS678" s="412"/>
      <c r="IOT678" s="412"/>
      <c r="IOU678" s="412"/>
      <c r="IOV678" s="412"/>
      <c r="IOW678" s="412"/>
      <c r="IOX678" s="412"/>
      <c r="IOY678" s="412"/>
      <c r="IOZ678" s="412"/>
      <c r="IPA678" s="412"/>
      <c r="IPB678" s="413"/>
      <c r="IPC678" s="413"/>
      <c r="IPD678" s="413"/>
      <c r="IPE678" s="413"/>
      <c r="IPF678" s="413"/>
      <c r="IPG678" s="413"/>
      <c r="IPH678" s="413"/>
      <c r="IPI678" s="413"/>
      <c r="IPJ678" s="413"/>
      <c r="IPK678" s="413"/>
      <c r="IPL678" s="413"/>
      <c r="IPM678" s="413"/>
      <c r="IPN678" s="413"/>
      <c r="IPO678" s="413"/>
      <c r="IPP678" s="413"/>
      <c r="IPQ678" s="413"/>
      <c r="IPR678" s="413"/>
      <c r="IPS678" s="413"/>
      <c r="IPT678" s="413"/>
      <c r="IPU678" s="413"/>
      <c r="IPV678" s="413"/>
      <c r="IPW678" s="413"/>
      <c r="IPX678" s="413"/>
      <c r="IPY678" s="413"/>
      <c r="IPZ678" s="414"/>
      <c r="IQA678" s="414"/>
      <c r="IQB678" s="414"/>
      <c r="IQC678" s="414"/>
      <c r="IQD678" s="414"/>
      <c r="IQE678" s="413"/>
      <c r="IQF678" s="413"/>
      <c r="IQG678" s="414"/>
      <c r="IQH678" s="414"/>
      <c r="IQI678" s="413"/>
      <c r="IQJ678" s="413"/>
      <c r="IQK678" s="414"/>
      <c r="IQL678" s="414"/>
      <c r="IQM678" s="413"/>
      <c r="IQN678" s="413"/>
      <c r="IQO678" s="413"/>
      <c r="IQP678" s="413"/>
      <c r="IQQ678" s="413"/>
      <c r="IQR678" s="413"/>
      <c r="IQS678" s="413"/>
      <c r="IQT678" s="414"/>
      <c r="IQU678" s="414"/>
      <c r="IQV678" s="413"/>
      <c r="IQW678" s="413"/>
      <c r="IQX678" s="414"/>
      <c r="IQY678" s="414"/>
      <c r="IQZ678" s="413"/>
      <c r="IRA678" s="413"/>
      <c r="IRB678" s="413"/>
      <c r="IRC678" s="413"/>
      <c r="IRD678" s="413"/>
      <c r="IRE678" s="407"/>
      <c r="IRF678" s="439"/>
      <c r="IRG678" s="413"/>
      <c r="IRH678" s="413"/>
      <c r="IRI678" s="413"/>
      <c r="IRJ678" s="413"/>
      <c r="IRK678" s="413"/>
      <c r="IRL678" s="413"/>
      <c r="IRM678" s="413"/>
      <c r="IRN678" s="412"/>
      <c r="IRO678" s="412"/>
      <c r="IRP678" s="412"/>
      <c r="IRQ678" s="412"/>
      <c r="IRR678" s="412"/>
      <c r="IRS678" s="412"/>
      <c r="IRT678" s="412"/>
      <c r="IRU678" s="412"/>
      <c r="IRV678" s="412"/>
      <c r="IRW678" s="412"/>
      <c r="IRX678" s="412"/>
      <c r="IRY678" s="412"/>
      <c r="IRZ678" s="412"/>
      <c r="ISA678" s="412"/>
      <c r="ISB678" s="412"/>
      <c r="ISC678" s="412"/>
      <c r="ISD678" s="412"/>
      <c r="ISE678" s="412"/>
      <c r="ISF678" s="412"/>
      <c r="ISG678" s="412"/>
      <c r="ISH678" s="412"/>
      <c r="ISI678" s="412"/>
      <c r="ISJ678" s="412"/>
      <c r="ISK678" s="412"/>
      <c r="ISL678" s="412"/>
      <c r="ISM678" s="412"/>
      <c r="ISN678" s="412"/>
      <c r="ISO678" s="412"/>
      <c r="ISP678" s="412"/>
      <c r="ISQ678" s="412"/>
      <c r="ISR678" s="412"/>
      <c r="ISS678" s="412"/>
      <c r="IST678" s="412"/>
      <c r="ISU678" s="412"/>
      <c r="ISV678" s="412"/>
      <c r="ISW678" s="412"/>
      <c r="ISX678" s="412"/>
      <c r="ISY678" s="412"/>
      <c r="ISZ678" s="412"/>
      <c r="ITA678" s="412"/>
      <c r="ITB678" s="412"/>
      <c r="ITC678" s="412"/>
      <c r="ITD678" s="412"/>
      <c r="ITE678" s="412"/>
      <c r="ITF678" s="413"/>
      <c r="ITG678" s="413"/>
      <c r="ITH678" s="413"/>
      <c r="ITI678" s="413"/>
      <c r="ITJ678" s="413"/>
      <c r="ITK678" s="413"/>
      <c r="ITL678" s="413"/>
      <c r="ITM678" s="413"/>
      <c r="ITN678" s="413"/>
      <c r="ITO678" s="413"/>
      <c r="ITP678" s="413"/>
      <c r="ITQ678" s="413"/>
      <c r="ITR678" s="413"/>
      <c r="ITS678" s="413"/>
      <c r="ITT678" s="413"/>
      <c r="ITU678" s="413"/>
      <c r="ITV678" s="413"/>
      <c r="ITW678" s="413"/>
      <c r="ITX678" s="413"/>
      <c r="ITY678" s="413"/>
      <c r="ITZ678" s="413"/>
      <c r="IUA678" s="413"/>
      <c r="IUB678" s="413"/>
      <c r="IUC678" s="413"/>
      <c r="IUD678" s="414"/>
      <c r="IUE678" s="414"/>
      <c r="IUF678" s="414"/>
      <c r="IUG678" s="414"/>
      <c r="IUH678" s="414"/>
      <c r="IUI678" s="413"/>
      <c r="IUJ678" s="413"/>
      <c r="IUK678" s="414"/>
      <c r="IUL678" s="414"/>
      <c r="IUM678" s="413"/>
      <c r="IUN678" s="413"/>
      <c r="IUO678" s="414"/>
      <c r="IUP678" s="414"/>
      <c r="IUQ678" s="413"/>
      <c r="IUR678" s="413"/>
      <c r="IUS678" s="413"/>
      <c r="IUT678" s="413"/>
      <c r="IUU678" s="413"/>
      <c r="IUV678" s="413"/>
      <c r="IUW678" s="413"/>
      <c r="IUX678" s="414"/>
      <c r="IUY678" s="414"/>
      <c r="IUZ678" s="413"/>
      <c r="IVA678" s="413"/>
      <c r="IVB678" s="414"/>
      <c r="IVC678" s="414"/>
      <c r="IVD678" s="413"/>
      <c r="IVE678" s="413"/>
      <c r="IVF678" s="413"/>
      <c r="IVG678" s="413"/>
      <c r="IVH678" s="413"/>
      <c r="IVI678" s="407"/>
      <c r="IVJ678" s="439"/>
      <c r="IVK678" s="413"/>
      <c r="IVL678" s="413"/>
      <c r="IVM678" s="413"/>
      <c r="IVN678" s="413"/>
      <c r="IVO678" s="413"/>
      <c r="IVP678" s="413"/>
      <c r="IVQ678" s="413"/>
      <c r="IVR678" s="412"/>
      <c r="IVS678" s="412"/>
      <c r="IVT678" s="412"/>
      <c r="IVU678" s="412"/>
      <c r="IVV678" s="412"/>
      <c r="IVW678" s="412"/>
      <c r="IVX678" s="412"/>
      <c r="IVY678" s="412"/>
      <c r="IVZ678" s="412"/>
      <c r="IWA678" s="412"/>
      <c r="IWB678" s="412"/>
      <c r="IWC678" s="412"/>
      <c r="IWD678" s="412"/>
      <c r="IWE678" s="412"/>
      <c r="IWF678" s="412"/>
      <c r="IWG678" s="412"/>
      <c r="IWH678" s="412"/>
      <c r="IWI678" s="412"/>
      <c r="IWJ678" s="412"/>
      <c r="IWK678" s="412"/>
      <c r="IWL678" s="412"/>
      <c r="IWM678" s="412"/>
      <c r="IWN678" s="412"/>
      <c r="IWO678" s="412"/>
      <c r="IWP678" s="412"/>
      <c r="IWQ678" s="412"/>
      <c r="IWR678" s="412"/>
      <c r="IWS678" s="412"/>
      <c r="IWT678" s="412"/>
      <c r="IWU678" s="412"/>
      <c r="IWV678" s="412"/>
      <c r="IWW678" s="412"/>
      <c r="IWX678" s="412"/>
      <c r="IWY678" s="412"/>
      <c r="IWZ678" s="412"/>
      <c r="IXA678" s="412"/>
      <c r="IXB678" s="412"/>
      <c r="IXC678" s="412"/>
      <c r="IXD678" s="412"/>
      <c r="IXE678" s="412"/>
      <c r="IXF678" s="412"/>
      <c r="IXG678" s="412"/>
      <c r="IXH678" s="412"/>
      <c r="IXI678" s="412"/>
      <c r="IXJ678" s="413"/>
      <c r="IXK678" s="413"/>
      <c r="IXL678" s="413"/>
      <c r="IXM678" s="413"/>
      <c r="IXN678" s="413"/>
      <c r="IXO678" s="413"/>
      <c r="IXP678" s="413"/>
      <c r="IXQ678" s="413"/>
      <c r="IXR678" s="413"/>
      <c r="IXS678" s="413"/>
      <c r="IXT678" s="413"/>
      <c r="IXU678" s="413"/>
      <c r="IXV678" s="413"/>
      <c r="IXW678" s="413"/>
      <c r="IXX678" s="413"/>
      <c r="IXY678" s="413"/>
      <c r="IXZ678" s="413"/>
      <c r="IYA678" s="413"/>
      <c r="IYB678" s="413"/>
      <c r="IYC678" s="413"/>
      <c r="IYD678" s="413"/>
      <c r="IYE678" s="413"/>
      <c r="IYF678" s="413"/>
      <c r="IYG678" s="413"/>
      <c r="IYH678" s="414"/>
      <c r="IYI678" s="414"/>
      <c r="IYJ678" s="414"/>
      <c r="IYK678" s="414"/>
      <c r="IYL678" s="414"/>
      <c r="IYM678" s="413"/>
      <c r="IYN678" s="413"/>
      <c r="IYO678" s="414"/>
      <c r="IYP678" s="414"/>
      <c r="IYQ678" s="413"/>
      <c r="IYR678" s="413"/>
      <c r="IYS678" s="414"/>
      <c r="IYT678" s="414"/>
      <c r="IYU678" s="413"/>
      <c r="IYV678" s="413"/>
      <c r="IYW678" s="413"/>
      <c r="IYX678" s="413"/>
      <c r="IYY678" s="413"/>
      <c r="IYZ678" s="413"/>
      <c r="IZA678" s="413"/>
      <c r="IZB678" s="414"/>
      <c r="IZC678" s="414"/>
      <c r="IZD678" s="413"/>
      <c r="IZE678" s="413"/>
      <c r="IZF678" s="414"/>
      <c r="IZG678" s="414"/>
      <c r="IZH678" s="413"/>
      <c r="IZI678" s="413"/>
      <c r="IZJ678" s="413"/>
      <c r="IZK678" s="413"/>
      <c r="IZL678" s="413"/>
      <c r="IZM678" s="407"/>
      <c r="IZN678" s="439"/>
      <c r="IZO678" s="413"/>
      <c r="IZP678" s="413"/>
      <c r="IZQ678" s="413"/>
      <c r="IZR678" s="413"/>
      <c r="IZS678" s="413"/>
      <c r="IZT678" s="413"/>
      <c r="IZU678" s="413"/>
      <c r="IZV678" s="412"/>
      <c r="IZW678" s="412"/>
      <c r="IZX678" s="412"/>
      <c r="IZY678" s="412"/>
      <c r="IZZ678" s="412"/>
      <c r="JAA678" s="412"/>
      <c r="JAB678" s="412"/>
      <c r="JAC678" s="412"/>
      <c r="JAD678" s="412"/>
      <c r="JAE678" s="412"/>
      <c r="JAF678" s="412"/>
      <c r="JAG678" s="412"/>
      <c r="JAH678" s="412"/>
      <c r="JAI678" s="412"/>
      <c r="JAJ678" s="412"/>
      <c r="JAK678" s="412"/>
      <c r="JAL678" s="412"/>
      <c r="JAM678" s="412"/>
      <c r="JAN678" s="412"/>
      <c r="JAO678" s="412"/>
      <c r="JAP678" s="412"/>
      <c r="JAQ678" s="412"/>
      <c r="JAR678" s="412"/>
      <c r="JAS678" s="412"/>
      <c r="JAT678" s="412"/>
      <c r="JAU678" s="412"/>
      <c r="JAV678" s="412"/>
      <c r="JAW678" s="412"/>
      <c r="JAX678" s="412"/>
      <c r="JAY678" s="412"/>
      <c r="JAZ678" s="412"/>
      <c r="JBA678" s="412"/>
      <c r="JBB678" s="412"/>
      <c r="JBC678" s="412"/>
      <c r="JBD678" s="412"/>
      <c r="JBE678" s="412"/>
      <c r="JBF678" s="412"/>
      <c r="JBG678" s="412"/>
      <c r="JBH678" s="412"/>
      <c r="JBI678" s="412"/>
      <c r="JBJ678" s="412"/>
      <c r="JBK678" s="412"/>
      <c r="JBL678" s="412"/>
      <c r="JBM678" s="412"/>
      <c r="JBN678" s="413"/>
      <c r="JBO678" s="413"/>
      <c r="JBP678" s="413"/>
      <c r="JBQ678" s="413"/>
      <c r="JBR678" s="413"/>
      <c r="JBS678" s="413"/>
      <c r="JBT678" s="413"/>
      <c r="JBU678" s="413"/>
      <c r="JBV678" s="413"/>
      <c r="JBW678" s="413"/>
      <c r="JBX678" s="413"/>
      <c r="JBY678" s="413"/>
      <c r="JBZ678" s="413"/>
      <c r="JCA678" s="413"/>
      <c r="JCB678" s="413"/>
      <c r="JCC678" s="413"/>
      <c r="JCD678" s="413"/>
      <c r="JCE678" s="413"/>
      <c r="JCF678" s="413"/>
      <c r="JCG678" s="413"/>
      <c r="JCH678" s="413"/>
      <c r="JCI678" s="413"/>
      <c r="JCJ678" s="413"/>
      <c r="JCK678" s="413"/>
      <c r="JCL678" s="414"/>
      <c r="JCM678" s="414"/>
      <c r="JCN678" s="414"/>
      <c r="JCO678" s="414"/>
      <c r="JCP678" s="414"/>
      <c r="JCQ678" s="413"/>
      <c r="JCR678" s="413"/>
      <c r="JCS678" s="414"/>
      <c r="JCT678" s="414"/>
      <c r="JCU678" s="413"/>
      <c r="JCV678" s="413"/>
      <c r="JCW678" s="414"/>
      <c r="JCX678" s="414"/>
      <c r="JCY678" s="413"/>
      <c r="JCZ678" s="413"/>
      <c r="JDA678" s="413"/>
      <c r="JDB678" s="413"/>
      <c r="JDC678" s="413"/>
      <c r="JDD678" s="413"/>
      <c r="JDE678" s="413"/>
      <c r="JDF678" s="414"/>
      <c r="JDG678" s="414"/>
      <c r="JDH678" s="413"/>
      <c r="JDI678" s="413"/>
      <c r="JDJ678" s="414"/>
      <c r="JDK678" s="414"/>
      <c r="JDL678" s="413"/>
      <c r="JDM678" s="413"/>
      <c r="JDN678" s="413"/>
      <c r="JDO678" s="413"/>
      <c r="JDP678" s="413"/>
      <c r="JDQ678" s="407"/>
      <c r="JDR678" s="439"/>
      <c r="JDS678" s="413"/>
      <c r="JDT678" s="413"/>
      <c r="JDU678" s="413"/>
      <c r="JDV678" s="413"/>
      <c r="JDW678" s="413"/>
      <c r="JDX678" s="413"/>
      <c r="JDY678" s="413"/>
      <c r="JDZ678" s="412"/>
      <c r="JEA678" s="412"/>
      <c r="JEB678" s="412"/>
      <c r="JEC678" s="412"/>
      <c r="JED678" s="412"/>
      <c r="JEE678" s="412"/>
      <c r="JEF678" s="412"/>
      <c r="JEG678" s="412"/>
      <c r="JEH678" s="412"/>
      <c r="JEI678" s="412"/>
      <c r="JEJ678" s="412"/>
      <c r="JEK678" s="412"/>
      <c r="JEL678" s="412"/>
      <c r="JEM678" s="412"/>
      <c r="JEN678" s="412"/>
      <c r="JEO678" s="412"/>
      <c r="JEP678" s="412"/>
      <c r="JEQ678" s="412"/>
      <c r="JER678" s="412"/>
      <c r="JES678" s="412"/>
      <c r="JET678" s="412"/>
      <c r="JEU678" s="412"/>
      <c r="JEV678" s="412"/>
      <c r="JEW678" s="412"/>
      <c r="JEX678" s="412"/>
      <c r="JEY678" s="412"/>
      <c r="JEZ678" s="412"/>
      <c r="JFA678" s="412"/>
      <c r="JFB678" s="412"/>
      <c r="JFC678" s="412"/>
      <c r="JFD678" s="412"/>
      <c r="JFE678" s="412"/>
      <c r="JFF678" s="412"/>
      <c r="JFG678" s="412"/>
      <c r="JFH678" s="412"/>
      <c r="JFI678" s="412"/>
      <c r="JFJ678" s="412"/>
      <c r="JFK678" s="412"/>
      <c r="JFL678" s="412"/>
      <c r="JFM678" s="412"/>
      <c r="JFN678" s="412"/>
      <c r="JFO678" s="412"/>
      <c r="JFP678" s="412"/>
      <c r="JFQ678" s="412"/>
      <c r="JFR678" s="413"/>
      <c r="JFS678" s="413"/>
      <c r="JFT678" s="413"/>
      <c r="JFU678" s="413"/>
      <c r="JFV678" s="413"/>
      <c r="JFW678" s="413"/>
      <c r="JFX678" s="413"/>
      <c r="JFY678" s="413"/>
      <c r="JFZ678" s="413"/>
      <c r="JGA678" s="413"/>
      <c r="JGB678" s="413"/>
      <c r="JGC678" s="413"/>
      <c r="JGD678" s="413"/>
      <c r="JGE678" s="413"/>
      <c r="JGF678" s="413"/>
      <c r="JGG678" s="413"/>
      <c r="JGH678" s="413"/>
      <c r="JGI678" s="413"/>
      <c r="JGJ678" s="413"/>
      <c r="JGK678" s="413"/>
      <c r="JGL678" s="413"/>
      <c r="JGM678" s="413"/>
      <c r="JGN678" s="413"/>
      <c r="JGO678" s="413"/>
      <c r="JGP678" s="414"/>
      <c r="JGQ678" s="414"/>
      <c r="JGR678" s="414"/>
      <c r="JGS678" s="414"/>
      <c r="JGT678" s="414"/>
      <c r="JGU678" s="413"/>
      <c r="JGV678" s="413"/>
      <c r="JGW678" s="414"/>
      <c r="JGX678" s="414"/>
      <c r="JGY678" s="413"/>
      <c r="JGZ678" s="413"/>
      <c r="JHA678" s="414"/>
      <c r="JHB678" s="414"/>
      <c r="JHC678" s="413"/>
      <c r="JHD678" s="413"/>
      <c r="JHE678" s="413"/>
      <c r="JHF678" s="413"/>
      <c r="JHG678" s="413"/>
      <c r="JHH678" s="413"/>
      <c r="JHI678" s="413"/>
      <c r="JHJ678" s="414"/>
      <c r="JHK678" s="414"/>
      <c r="JHL678" s="413"/>
      <c r="JHM678" s="413"/>
      <c r="JHN678" s="414"/>
      <c r="JHO678" s="414"/>
      <c r="JHP678" s="413"/>
      <c r="JHQ678" s="413"/>
      <c r="JHR678" s="413"/>
      <c r="JHS678" s="413"/>
      <c r="JHT678" s="413"/>
      <c r="JHU678" s="407"/>
      <c r="JHV678" s="439"/>
      <c r="JHW678" s="413"/>
      <c r="JHX678" s="413"/>
      <c r="JHY678" s="413"/>
      <c r="JHZ678" s="413"/>
      <c r="JIA678" s="413"/>
      <c r="JIB678" s="413"/>
      <c r="JIC678" s="413"/>
      <c r="JID678" s="412"/>
      <c r="JIE678" s="412"/>
      <c r="JIF678" s="412"/>
      <c r="JIG678" s="412"/>
      <c r="JIH678" s="412"/>
      <c r="JII678" s="412"/>
      <c r="JIJ678" s="412"/>
      <c r="JIK678" s="412"/>
      <c r="JIL678" s="412"/>
      <c r="JIM678" s="412"/>
      <c r="JIN678" s="412"/>
      <c r="JIO678" s="412"/>
      <c r="JIP678" s="412"/>
      <c r="JIQ678" s="412"/>
      <c r="JIR678" s="412"/>
      <c r="JIS678" s="412"/>
      <c r="JIT678" s="412"/>
      <c r="JIU678" s="412"/>
      <c r="JIV678" s="412"/>
      <c r="JIW678" s="412"/>
      <c r="JIX678" s="412"/>
      <c r="JIY678" s="412"/>
      <c r="JIZ678" s="412"/>
      <c r="JJA678" s="412"/>
      <c r="JJB678" s="412"/>
      <c r="JJC678" s="412"/>
      <c r="JJD678" s="412"/>
      <c r="JJE678" s="412"/>
      <c r="JJF678" s="412"/>
      <c r="JJG678" s="412"/>
      <c r="JJH678" s="412"/>
      <c r="JJI678" s="412"/>
      <c r="JJJ678" s="412"/>
      <c r="JJK678" s="412"/>
      <c r="JJL678" s="412"/>
      <c r="JJM678" s="412"/>
      <c r="JJN678" s="412"/>
      <c r="JJO678" s="412"/>
      <c r="JJP678" s="412"/>
      <c r="JJQ678" s="412"/>
      <c r="JJR678" s="412"/>
      <c r="JJS678" s="412"/>
      <c r="JJT678" s="412"/>
      <c r="JJU678" s="412"/>
      <c r="JJV678" s="413"/>
      <c r="JJW678" s="413"/>
      <c r="JJX678" s="413"/>
      <c r="JJY678" s="413"/>
      <c r="JJZ678" s="413"/>
      <c r="JKA678" s="413"/>
      <c r="JKB678" s="413"/>
      <c r="JKC678" s="413"/>
      <c r="JKD678" s="413"/>
      <c r="JKE678" s="413"/>
      <c r="JKF678" s="413"/>
      <c r="JKG678" s="413"/>
      <c r="JKH678" s="413"/>
      <c r="JKI678" s="413"/>
      <c r="JKJ678" s="413"/>
      <c r="JKK678" s="413"/>
      <c r="JKL678" s="413"/>
      <c r="JKM678" s="413"/>
      <c r="JKN678" s="413"/>
      <c r="JKO678" s="413"/>
      <c r="JKP678" s="413"/>
      <c r="JKQ678" s="413"/>
      <c r="JKR678" s="413"/>
      <c r="JKS678" s="413"/>
      <c r="JKT678" s="414"/>
      <c r="JKU678" s="414"/>
      <c r="JKV678" s="414"/>
      <c r="JKW678" s="414"/>
      <c r="JKX678" s="414"/>
      <c r="JKY678" s="413"/>
      <c r="JKZ678" s="413"/>
      <c r="JLA678" s="414"/>
      <c r="JLB678" s="414"/>
      <c r="JLC678" s="413"/>
      <c r="JLD678" s="413"/>
      <c r="JLE678" s="414"/>
      <c r="JLF678" s="414"/>
      <c r="JLG678" s="413"/>
      <c r="JLH678" s="413"/>
      <c r="JLI678" s="413"/>
      <c r="JLJ678" s="413"/>
      <c r="JLK678" s="413"/>
      <c r="JLL678" s="413"/>
      <c r="JLM678" s="413"/>
      <c r="JLN678" s="414"/>
      <c r="JLO678" s="414"/>
      <c r="JLP678" s="413"/>
      <c r="JLQ678" s="413"/>
      <c r="JLR678" s="414"/>
      <c r="JLS678" s="414"/>
      <c r="JLT678" s="413"/>
      <c r="JLU678" s="413"/>
      <c r="JLV678" s="413"/>
      <c r="JLW678" s="413"/>
      <c r="JLX678" s="413"/>
      <c r="JLY678" s="407"/>
      <c r="JLZ678" s="439"/>
      <c r="JMA678" s="413"/>
      <c r="JMB678" s="413"/>
      <c r="JMC678" s="413"/>
      <c r="JMD678" s="413"/>
      <c r="JME678" s="413"/>
      <c r="JMF678" s="413"/>
      <c r="JMG678" s="413"/>
      <c r="JMH678" s="412"/>
      <c r="JMI678" s="412"/>
      <c r="JMJ678" s="412"/>
      <c r="JMK678" s="412"/>
      <c r="JML678" s="412"/>
      <c r="JMM678" s="412"/>
      <c r="JMN678" s="412"/>
      <c r="JMO678" s="412"/>
      <c r="JMP678" s="412"/>
      <c r="JMQ678" s="412"/>
      <c r="JMR678" s="412"/>
      <c r="JMS678" s="412"/>
      <c r="JMT678" s="412"/>
      <c r="JMU678" s="412"/>
      <c r="JMV678" s="412"/>
      <c r="JMW678" s="412"/>
      <c r="JMX678" s="412"/>
      <c r="JMY678" s="412"/>
      <c r="JMZ678" s="412"/>
      <c r="JNA678" s="412"/>
      <c r="JNB678" s="412"/>
      <c r="JNC678" s="412"/>
      <c r="JND678" s="412"/>
      <c r="JNE678" s="412"/>
      <c r="JNF678" s="412"/>
      <c r="JNG678" s="412"/>
      <c r="JNH678" s="412"/>
      <c r="JNI678" s="412"/>
      <c r="JNJ678" s="412"/>
      <c r="JNK678" s="412"/>
      <c r="JNL678" s="412"/>
      <c r="JNM678" s="412"/>
      <c r="JNN678" s="412"/>
      <c r="JNO678" s="412"/>
      <c r="JNP678" s="412"/>
      <c r="JNQ678" s="412"/>
      <c r="JNR678" s="412"/>
      <c r="JNS678" s="412"/>
      <c r="JNT678" s="412"/>
      <c r="JNU678" s="412"/>
      <c r="JNV678" s="412"/>
      <c r="JNW678" s="412"/>
      <c r="JNX678" s="412"/>
      <c r="JNY678" s="412"/>
      <c r="JNZ678" s="413"/>
      <c r="JOA678" s="413"/>
      <c r="JOB678" s="413"/>
      <c r="JOC678" s="413"/>
      <c r="JOD678" s="413"/>
      <c r="JOE678" s="413"/>
      <c r="JOF678" s="413"/>
      <c r="JOG678" s="413"/>
      <c r="JOH678" s="413"/>
      <c r="JOI678" s="413"/>
      <c r="JOJ678" s="413"/>
      <c r="JOK678" s="413"/>
      <c r="JOL678" s="413"/>
      <c r="JOM678" s="413"/>
      <c r="JON678" s="413"/>
      <c r="JOO678" s="413"/>
      <c r="JOP678" s="413"/>
      <c r="JOQ678" s="413"/>
      <c r="JOR678" s="413"/>
      <c r="JOS678" s="413"/>
      <c r="JOT678" s="413"/>
      <c r="JOU678" s="413"/>
      <c r="JOV678" s="413"/>
      <c r="JOW678" s="413"/>
      <c r="JOX678" s="414"/>
      <c r="JOY678" s="414"/>
      <c r="JOZ678" s="414"/>
      <c r="JPA678" s="414"/>
      <c r="JPB678" s="414"/>
      <c r="JPC678" s="413"/>
      <c r="JPD678" s="413"/>
      <c r="JPE678" s="414"/>
      <c r="JPF678" s="414"/>
      <c r="JPG678" s="413"/>
      <c r="JPH678" s="413"/>
      <c r="JPI678" s="414"/>
      <c r="JPJ678" s="414"/>
      <c r="JPK678" s="413"/>
      <c r="JPL678" s="413"/>
      <c r="JPM678" s="413"/>
      <c r="JPN678" s="413"/>
      <c r="JPO678" s="413"/>
      <c r="JPP678" s="413"/>
      <c r="JPQ678" s="413"/>
      <c r="JPR678" s="414"/>
      <c r="JPS678" s="414"/>
      <c r="JPT678" s="413"/>
      <c r="JPU678" s="413"/>
      <c r="JPV678" s="414"/>
      <c r="JPW678" s="414"/>
      <c r="JPX678" s="413"/>
      <c r="JPY678" s="413"/>
      <c r="JPZ678" s="413"/>
      <c r="JQA678" s="413"/>
      <c r="JQB678" s="413"/>
      <c r="JQC678" s="407"/>
      <c r="JQD678" s="439"/>
      <c r="JQE678" s="413"/>
      <c r="JQF678" s="413"/>
      <c r="JQG678" s="413"/>
      <c r="JQH678" s="413"/>
      <c r="JQI678" s="413"/>
      <c r="JQJ678" s="413"/>
      <c r="JQK678" s="413"/>
      <c r="JQL678" s="412"/>
      <c r="JQM678" s="412"/>
      <c r="JQN678" s="412"/>
      <c r="JQO678" s="412"/>
      <c r="JQP678" s="412"/>
      <c r="JQQ678" s="412"/>
      <c r="JQR678" s="412"/>
      <c r="JQS678" s="412"/>
      <c r="JQT678" s="412"/>
      <c r="JQU678" s="412"/>
      <c r="JQV678" s="412"/>
      <c r="JQW678" s="412"/>
      <c r="JQX678" s="412"/>
      <c r="JQY678" s="412"/>
      <c r="JQZ678" s="412"/>
      <c r="JRA678" s="412"/>
      <c r="JRB678" s="412"/>
      <c r="JRC678" s="412"/>
      <c r="JRD678" s="412"/>
      <c r="JRE678" s="412"/>
      <c r="JRF678" s="412"/>
      <c r="JRG678" s="412"/>
      <c r="JRH678" s="412"/>
      <c r="JRI678" s="412"/>
      <c r="JRJ678" s="412"/>
      <c r="JRK678" s="412"/>
      <c r="JRL678" s="412"/>
      <c r="JRM678" s="412"/>
      <c r="JRN678" s="412"/>
      <c r="JRO678" s="412"/>
      <c r="JRP678" s="412"/>
      <c r="JRQ678" s="412"/>
      <c r="JRR678" s="412"/>
      <c r="JRS678" s="412"/>
      <c r="JRT678" s="412"/>
      <c r="JRU678" s="412"/>
      <c r="JRV678" s="412"/>
      <c r="JRW678" s="412"/>
      <c r="JRX678" s="412"/>
      <c r="JRY678" s="412"/>
      <c r="JRZ678" s="412"/>
      <c r="JSA678" s="412"/>
      <c r="JSB678" s="412"/>
      <c r="JSC678" s="412"/>
      <c r="JSD678" s="413"/>
      <c r="JSE678" s="413"/>
      <c r="JSF678" s="413"/>
      <c r="JSG678" s="413"/>
      <c r="JSH678" s="413"/>
      <c r="JSI678" s="413"/>
      <c r="JSJ678" s="413"/>
      <c r="JSK678" s="413"/>
      <c r="JSL678" s="413"/>
      <c r="JSM678" s="413"/>
      <c r="JSN678" s="413"/>
      <c r="JSO678" s="413"/>
      <c r="JSP678" s="413"/>
      <c r="JSQ678" s="413"/>
      <c r="JSR678" s="413"/>
      <c r="JSS678" s="413"/>
      <c r="JST678" s="413"/>
      <c r="JSU678" s="413"/>
      <c r="JSV678" s="413"/>
      <c r="JSW678" s="413"/>
      <c r="JSX678" s="413"/>
      <c r="JSY678" s="413"/>
      <c r="JSZ678" s="413"/>
      <c r="JTA678" s="413"/>
      <c r="JTB678" s="414"/>
      <c r="JTC678" s="414"/>
      <c r="JTD678" s="414"/>
      <c r="JTE678" s="414"/>
      <c r="JTF678" s="414"/>
      <c r="JTG678" s="413"/>
      <c r="JTH678" s="413"/>
      <c r="JTI678" s="414"/>
      <c r="JTJ678" s="414"/>
      <c r="JTK678" s="413"/>
      <c r="JTL678" s="413"/>
      <c r="JTM678" s="414"/>
      <c r="JTN678" s="414"/>
      <c r="JTO678" s="413"/>
      <c r="JTP678" s="413"/>
      <c r="JTQ678" s="413"/>
      <c r="JTR678" s="413"/>
      <c r="JTS678" s="413"/>
      <c r="JTT678" s="413"/>
      <c r="JTU678" s="413"/>
      <c r="JTV678" s="414"/>
      <c r="JTW678" s="414"/>
      <c r="JTX678" s="413"/>
      <c r="JTY678" s="413"/>
      <c r="JTZ678" s="414"/>
      <c r="JUA678" s="414"/>
      <c r="JUB678" s="413"/>
      <c r="JUC678" s="413"/>
      <c r="JUD678" s="413"/>
      <c r="JUE678" s="413"/>
      <c r="JUF678" s="413"/>
      <c r="JUG678" s="407"/>
      <c r="JUH678" s="439"/>
      <c r="JUI678" s="413"/>
      <c r="JUJ678" s="413"/>
      <c r="JUK678" s="413"/>
      <c r="JUL678" s="413"/>
      <c r="JUM678" s="413"/>
      <c r="JUN678" s="413"/>
      <c r="JUO678" s="413"/>
      <c r="JUP678" s="412"/>
      <c r="JUQ678" s="412"/>
      <c r="JUR678" s="412"/>
      <c r="JUS678" s="412"/>
      <c r="JUT678" s="412"/>
      <c r="JUU678" s="412"/>
      <c r="JUV678" s="412"/>
      <c r="JUW678" s="412"/>
      <c r="JUX678" s="412"/>
      <c r="JUY678" s="412"/>
      <c r="JUZ678" s="412"/>
      <c r="JVA678" s="412"/>
      <c r="JVB678" s="412"/>
      <c r="JVC678" s="412"/>
      <c r="JVD678" s="412"/>
      <c r="JVE678" s="412"/>
      <c r="JVF678" s="412"/>
      <c r="JVG678" s="412"/>
      <c r="JVH678" s="412"/>
      <c r="JVI678" s="412"/>
      <c r="JVJ678" s="412"/>
      <c r="JVK678" s="412"/>
      <c r="JVL678" s="412"/>
      <c r="JVM678" s="412"/>
      <c r="JVN678" s="412"/>
      <c r="JVO678" s="412"/>
      <c r="JVP678" s="412"/>
      <c r="JVQ678" s="412"/>
      <c r="JVR678" s="412"/>
      <c r="JVS678" s="412"/>
      <c r="JVT678" s="412"/>
      <c r="JVU678" s="412"/>
      <c r="JVV678" s="412"/>
      <c r="JVW678" s="412"/>
      <c r="JVX678" s="412"/>
      <c r="JVY678" s="412"/>
      <c r="JVZ678" s="412"/>
      <c r="JWA678" s="412"/>
      <c r="JWB678" s="412"/>
      <c r="JWC678" s="412"/>
      <c r="JWD678" s="412"/>
      <c r="JWE678" s="412"/>
      <c r="JWF678" s="412"/>
      <c r="JWG678" s="412"/>
      <c r="JWH678" s="413"/>
      <c r="JWI678" s="413"/>
      <c r="JWJ678" s="413"/>
      <c r="JWK678" s="413"/>
      <c r="JWL678" s="413"/>
      <c r="JWM678" s="413"/>
      <c r="JWN678" s="413"/>
      <c r="JWO678" s="413"/>
      <c r="JWP678" s="413"/>
      <c r="JWQ678" s="413"/>
      <c r="JWR678" s="413"/>
      <c r="JWS678" s="413"/>
      <c r="JWT678" s="413"/>
      <c r="JWU678" s="413"/>
      <c r="JWV678" s="413"/>
      <c r="JWW678" s="413"/>
      <c r="JWX678" s="413"/>
      <c r="JWY678" s="413"/>
      <c r="JWZ678" s="413"/>
      <c r="JXA678" s="413"/>
      <c r="JXB678" s="413"/>
      <c r="JXC678" s="413"/>
      <c r="JXD678" s="413"/>
      <c r="JXE678" s="413"/>
      <c r="JXF678" s="414"/>
      <c r="JXG678" s="414"/>
      <c r="JXH678" s="414"/>
      <c r="JXI678" s="414"/>
      <c r="JXJ678" s="414"/>
      <c r="JXK678" s="413"/>
      <c r="JXL678" s="413"/>
      <c r="JXM678" s="414"/>
      <c r="JXN678" s="414"/>
      <c r="JXO678" s="413"/>
      <c r="JXP678" s="413"/>
      <c r="JXQ678" s="414"/>
      <c r="JXR678" s="414"/>
      <c r="JXS678" s="413"/>
      <c r="JXT678" s="413"/>
      <c r="JXU678" s="413"/>
      <c r="JXV678" s="413"/>
      <c r="JXW678" s="413"/>
      <c r="JXX678" s="413"/>
      <c r="JXY678" s="413"/>
      <c r="JXZ678" s="414"/>
      <c r="JYA678" s="414"/>
      <c r="JYB678" s="413"/>
      <c r="JYC678" s="413"/>
      <c r="JYD678" s="414"/>
      <c r="JYE678" s="414"/>
      <c r="JYF678" s="413"/>
      <c r="JYG678" s="413"/>
      <c r="JYH678" s="413"/>
      <c r="JYI678" s="413"/>
      <c r="JYJ678" s="413"/>
      <c r="JYK678" s="407"/>
      <c r="JYL678" s="439"/>
      <c r="JYM678" s="413"/>
      <c r="JYN678" s="413"/>
      <c r="JYO678" s="413"/>
      <c r="JYP678" s="413"/>
      <c r="JYQ678" s="413"/>
      <c r="JYR678" s="413"/>
      <c r="JYS678" s="413"/>
      <c r="JYT678" s="412"/>
      <c r="JYU678" s="412"/>
      <c r="JYV678" s="412"/>
      <c r="JYW678" s="412"/>
      <c r="JYX678" s="412"/>
      <c r="JYY678" s="412"/>
      <c r="JYZ678" s="412"/>
      <c r="JZA678" s="412"/>
      <c r="JZB678" s="412"/>
      <c r="JZC678" s="412"/>
      <c r="JZD678" s="412"/>
      <c r="JZE678" s="412"/>
      <c r="JZF678" s="412"/>
      <c r="JZG678" s="412"/>
      <c r="JZH678" s="412"/>
      <c r="JZI678" s="412"/>
      <c r="JZJ678" s="412"/>
      <c r="JZK678" s="412"/>
      <c r="JZL678" s="412"/>
      <c r="JZM678" s="412"/>
      <c r="JZN678" s="412"/>
      <c r="JZO678" s="412"/>
      <c r="JZP678" s="412"/>
      <c r="JZQ678" s="412"/>
      <c r="JZR678" s="412"/>
      <c r="JZS678" s="412"/>
      <c r="JZT678" s="412"/>
      <c r="JZU678" s="412"/>
      <c r="JZV678" s="412"/>
      <c r="JZW678" s="412"/>
      <c r="JZX678" s="412"/>
      <c r="JZY678" s="412"/>
      <c r="JZZ678" s="412"/>
      <c r="KAA678" s="412"/>
      <c r="KAB678" s="412"/>
      <c r="KAC678" s="412"/>
      <c r="KAD678" s="412"/>
      <c r="KAE678" s="412"/>
      <c r="KAF678" s="412"/>
      <c r="KAG678" s="412"/>
      <c r="KAH678" s="412"/>
      <c r="KAI678" s="412"/>
      <c r="KAJ678" s="412"/>
      <c r="KAK678" s="412"/>
      <c r="KAL678" s="413"/>
      <c r="KAM678" s="413"/>
      <c r="KAN678" s="413"/>
      <c r="KAO678" s="413"/>
      <c r="KAP678" s="413"/>
      <c r="KAQ678" s="413"/>
      <c r="KAR678" s="413"/>
      <c r="KAS678" s="413"/>
      <c r="KAT678" s="413"/>
      <c r="KAU678" s="413"/>
      <c r="KAV678" s="413"/>
      <c r="KAW678" s="413"/>
      <c r="KAX678" s="413"/>
      <c r="KAY678" s="413"/>
      <c r="KAZ678" s="413"/>
      <c r="KBA678" s="413"/>
      <c r="KBB678" s="413"/>
      <c r="KBC678" s="413"/>
      <c r="KBD678" s="413"/>
      <c r="KBE678" s="413"/>
      <c r="KBF678" s="413"/>
      <c r="KBG678" s="413"/>
      <c r="KBH678" s="413"/>
      <c r="KBI678" s="413"/>
      <c r="KBJ678" s="414"/>
      <c r="KBK678" s="414"/>
      <c r="KBL678" s="414"/>
      <c r="KBM678" s="414"/>
      <c r="KBN678" s="414"/>
      <c r="KBO678" s="413"/>
      <c r="KBP678" s="413"/>
      <c r="KBQ678" s="414"/>
      <c r="KBR678" s="414"/>
      <c r="KBS678" s="413"/>
      <c r="KBT678" s="413"/>
      <c r="KBU678" s="414"/>
      <c r="KBV678" s="414"/>
      <c r="KBW678" s="413"/>
      <c r="KBX678" s="413"/>
      <c r="KBY678" s="413"/>
      <c r="KBZ678" s="413"/>
      <c r="KCA678" s="413"/>
      <c r="KCB678" s="413"/>
      <c r="KCC678" s="413"/>
      <c r="KCD678" s="414"/>
      <c r="KCE678" s="414"/>
      <c r="KCF678" s="413"/>
      <c r="KCG678" s="413"/>
      <c r="KCH678" s="414"/>
      <c r="KCI678" s="414"/>
      <c r="KCJ678" s="413"/>
      <c r="KCK678" s="413"/>
      <c r="KCL678" s="413"/>
      <c r="KCM678" s="413"/>
      <c r="KCN678" s="413"/>
      <c r="KCO678" s="407"/>
      <c r="KCP678" s="439"/>
      <c r="KCQ678" s="413"/>
      <c r="KCR678" s="413"/>
      <c r="KCS678" s="413"/>
      <c r="KCT678" s="413"/>
      <c r="KCU678" s="413"/>
      <c r="KCV678" s="413"/>
      <c r="KCW678" s="413"/>
      <c r="KCX678" s="412"/>
      <c r="KCY678" s="412"/>
      <c r="KCZ678" s="412"/>
      <c r="KDA678" s="412"/>
      <c r="KDB678" s="412"/>
      <c r="KDC678" s="412"/>
      <c r="KDD678" s="412"/>
      <c r="KDE678" s="412"/>
      <c r="KDF678" s="412"/>
      <c r="KDG678" s="412"/>
      <c r="KDH678" s="412"/>
      <c r="KDI678" s="412"/>
      <c r="KDJ678" s="412"/>
      <c r="KDK678" s="412"/>
      <c r="KDL678" s="412"/>
      <c r="KDM678" s="412"/>
      <c r="KDN678" s="412"/>
      <c r="KDO678" s="412"/>
      <c r="KDP678" s="412"/>
      <c r="KDQ678" s="412"/>
      <c r="KDR678" s="412"/>
      <c r="KDS678" s="412"/>
      <c r="KDT678" s="412"/>
      <c r="KDU678" s="412"/>
      <c r="KDV678" s="412"/>
      <c r="KDW678" s="412"/>
      <c r="KDX678" s="412"/>
      <c r="KDY678" s="412"/>
      <c r="KDZ678" s="412"/>
      <c r="KEA678" s="412"/>
      <c r="KEB678" s="412"/>
      <c r="KEC678" s="412"/>
      <c r="KED678" s="412"/>
      <c r="KEE678" s="412"/>
      <c r="KEF678" s="412"/>
      <c r="KEG678" s="412"/>
      <c r="KEH678" s="412"/>
      <c r="KEI678" s="412"/>
      <c r="KEJ678" s="412"/>
      <c r="KEK678" s="412"/>
      <c r="KEL678" s="412"/>
      <c r="KEM678" s="412"/>
      <c r="KEN678" s="412"/>
      <c r="KEO678" s="412"/>
      <c r="KEP678" s="413"/>
      <c r="KEQ678" s="413"/>
      <c r="KER678" s="413"/>
      <c r="KES678" s="413"/>
      <c r="KET678" s="413"/>
      <c r="KEU678" s="413"/>
      <c r="KEV678" s="413"/>
      <c r="KEW678" s="413"/>
      <c r="KEX678" s="413"/>
      <c r="KEY678" s="413"/>
      <c r="KEZ678" s="413"/>
      <c r="KFA678" s="413"/>
      <c r="KFB678" s="413"/>
      <c r="KFC678" s="413"/>
      <c r="KFD678" s="413"/>
      <c r="KFE678" s="413"/>
      <c r="KFF678" s="413"/>
      <c r="KFG678" s="413"/>
      <c r="KFH678" s="413"/>
      <c r="KFI678" s="413"/>
      <c r="KFJ678" s="413"/>
      <c r="KFK678" s="413"/>
      <c r="KFL678" s="413"/>
      <c r="KFM678" s="413"/>
      <c r="KFN678" s="414"/>
      <c r="KFO678" s="414"/>
      <c r="KFP678" s="414"/>
      <c r="KFQ678" s="414"/>
      <c r="KFR678" s="414"/>
      <c r="KFS678" s="413"/>
      <c r="KFT678" s="413"/>
      <c r="KFU678" s="414"/>
      <c r="KFV678" s="414"/>
      <c r="KFW678" s="413"/>
      <c r="KFX678" s="413"/>
      <c r="KFY678" s="414"/>
      <c r="KFZ678" s="414"/>
      <c r="KGA678" s="413"/>
      <c r="KGB678" s="413"/>
      <c r="KGC678" s="413"/>
      <c r="KGD678" s="413"/>
      <c r="KGE678" s="413"/>
      <c r="KGF678" s="413"/>
      <c r="KGG678" s="413"/>
      <c r="KGH678" s="414"/>
      <c r="KGI678" s="414"/>
      <c r="KGJ678" s="413"/>
      <c r="KGK678" s="413"/>
      <c r="KGL678" s="414"/>
      <c r="KGM678" s="414"/>
      <c r="KGN678" s="413"/>
      <c r="KGO678" s="413"/>
      <c r="KGP678" s="413"/>
      <c r="KGQ678" s="413"/>
      <c r="KGR678" s="413"/>
      <c r="KGS678" s="407"/>
      <c r="KGT678" s="439"/>
      <c r="KGU678" s="413"/>
      <c r="KGV678" s="413"/>
      <c r="KGW678" s="413"/>
      <c r="KGX678" s="413"/>
      <c r="KGY678" s="413"/>
      <c r="KGZ678" s="413"/>
      <c r="KHA678" s="413"/>
      <c r="KHB678" s="412"/>
      <c r="KHC678" s="412"/>
      <c r="KHD678" s="412"/>
      <c r="KHE678" s="412"/>
      <c r="KHF678" s="412"/>
      <c r="KHG678" s="412"/>
      <c r="KHH678" s="412"/>
      <c r="KHI678" s="412"/>
      <c r="KHJ678" s="412"/>
      <c r="KHK678" s="412"/>
      <c r="KHL678" s="412"/>
      <c r="KHM678" s="412"/>
      <c r="KHN678" s="412"/>
      <c r="KHO678" s="412"/>
      <c r="KHP678" s="412"/>
      <c r="KHQ678" s="412"/>
      <c r="KHR678" s="412"/>
      <c r="KHS678" s="412"/>
      <c r="KHT678" s="412"/>
      <c r="KHU678" s="412"/>
      <c r="KHV678" s="412"/>
      <c r="KHW678" s="412"/>
      <c r="KHX678" s="412"/>
      <c r="KHY678" s="412"/>
      <c r="KHZ678" s="412"/>
      <c r="KIA678" s="412"/>
      <c r="KIB678" s="412"/>
      <c r="KIC678" s="412"/>
      <c r="KID678" s="412"/>
      <c r="KIE678" s="412"/>
      <c r="KIF678" s="412"/>
      <c r="KIG678" s="412"/>
      <c r="KIH678" s="412"/>
      <c r="KII678" s="412"/>
      <c r="KIJ678" s="412"/>
      <c r="KIK678" s="412"/>
      <c r="KIL678" s="412"/>
      <c r="KIM678" s="412"/>
      <c r="KIN678" s="412"/>
      <c r="KIO678" s="412"/>
      <c r="KIP678" s="412"/>
      <c r="KIQ678" s="412"/>
      <c r="KIR678" s="412"/>
      <c r="KIS678" s="412"/>
      <c r="KIT678" s="413"/>
      <c r="KIU678" s="413"/>
      <c r="KIV678" s="413"/>
      <c r="KIW678" s="413"/>
      <c r="KIX678" s="413"/>
      <c r="KIY678" s="413"/>
      <c r="KIZ678" s="413"/>
      <c r="KJA678" s="413"/>
      <c r="KJB678" s="413"/>
      <c r="KJC678" s="413"/>
      <c r="KJD678" s="413"/>
      <c r="KJE678" s="413"/>
      <c r="KJF678" s="413"/>
      <c r="KJG678" s="413"/>
      <c r="KJH678" s="413"/>
      <c r="KJI678" s="413"/>
      <c r="KJJ678" s="413"/>
      <c r="KJK678" s="413"/>
      <c r="KJL678" s="413"/>
      <c r="KJM678" s="413"/>
      <c r="KJN678" s="413"/>
      <c r="KJO678" s="413"/>
      <c r="KJP678" s="413"/>
      <c r="KJQ678" s="413"/>
      <c r="KJR678" s="414"/>
      <c r="KJS678" s="414"/>
      <c r="KJT678" s="414"/>
      <c r="KJU678" s="414"/>
      <c r="KJV678" s="414"/>
      <c r="KJW678" s="413"/>
      <c r="KJX678" s="413"/>
      <c r="KJY678" s="414"/>
      <c r="KJZ678" s="414"/>
      <c r="KKA678" s="413"/>
      <c r="KKB678" s="413"/>
      <c r="KKC678" s="414"/>
      <c r="KKD678" s="414"/>
      <c r="KKE678" s="413"/>
      <c r="KKF678" s="413"/>
      <c r="KKG678" s="413"/>
      <c r="KKH678" s="413"/>
      <c r="KKI678" s="413"/>
      <c r="KKJ678" s="413"/>
      <c r="KKK678" s="413"/>
      <c r="KKL678" s="414"/>
      <c r="KKM678" s="414"/>
      <c r="KKN678" s="413"/>
      <c r="KKO678" s="413"/>
      <c r="KKP678" s="414"/>
      <c r="KKQ678" s="414"/>
      <c r="KKR678" s="413"/>
      <c r="KKS678" s="413"/>
      <c r="KKT678" s="413"/>
      <c r="KKU678" s="413"/>
      <c r="KKV678" s="413"/>
      <c r="KKW678" s="407"/>
      <c r="KKX678" s="439"/>
      <c r="KKY678" s="413"/>
      <c r="KKZ678" s="413"/>
      <c r="KLA678" s="413"/>
      <c r="KLB678" s="413"/>
      <c r="KLC678" s="413"/>
      <c r="KLD678" s="413"/>
      <c r="KLE678" s="413"/>
      <c r="KLF678" s="412"/>
      <c r="KLG678" s="412"/>
      <c r="KLH678" s="412"/>
      <c r="KLI678" s="412"/>
      <c r="KLJ678" s="412"/>
      <c r="KLK678" s="412"/>
      <c r="KLL678" s="412"/>
      <c r="KLM678" s="412"/>
      <c r="KLN678" s="412"/>
      <c r="KLO678" s="412"/>
      <c r="KLP678" s="412"/>
      <c r="KLQ678" s="412"/>
      <c r="KLR678" s="412"/>
      <c r="KLS678" s="412"/>
      <c r="KLT678" s="412"/>
      <c r="KLU678" s="412"/>
      <c r="KLV678" s="412"/>
      <c r="KLW678" s="412"/>
      <c r="KLX678" s="412"/>
      <c r="KLY678" s="412"/>
      <c r="KLZ678" s="412"/>
      <c r="KMA678" s="412"/>
      <c r="KMB678" s="412"/>
      <c r="KMC678" s="412"/>
      <c r="KMD678" s="412"/>
      <c r="KME678" s="412"/>
      <c r="KMF678" s="412"/>
      <c r="KMG678" s="412"/>
      <c r="KMH678" s="412"/>
      <c r="KMI678" s="412"/>
      <c r="KMJ678" s="412"/>
      <c r="KMK678" s="412"/>
      <c r="KML678" s="412"/>
      <c r="KMM678" s="412"/>
      <c r="KMN678" s="412"/>
      <c r="KMO678" s="412"/>
      <c r="KMP678" s="412"/>
      <c r="KMQ678" s="412"/>
      <c r="KMR678" s="412"/>
      <c r="KMS678" s="412"/>
      <c r="KMT678" s="412"/>
      <c r="KMU678" s="412"/>
      <c r="KMV678" s="412"/>
      <c r="KMW678" s="412"/>
      <c r="KMX678" s="413"/>
      <c r="KMY678" s="413"/>
      <c r="KMZ678" s="413"/>
      <c r="KNA678" s="413"/>
      <c r="KNB678" s="413"/>
      <c r="KNC678" s="413"/>
      <c r="KND678" s="413"/>
      <c r="KNE678" s="413"/>
      <c r="KNF678" s="413"/>
      <c r="KNG678" s="413"/>
      <c r="KNH678" s="413"/>
      <c r="KNI678" s="413"/>
      <c r="KNJ678" s="413"/>
      <c r="KNK678" s="413"/>
      <c r="KNL678" s="413"/>
      <c r="KNM678" s="413"/>
      <c r="KNN678" s="413"/>
      <c r="KNO678" s="413"/>
      <c r="KNP678" s="413"/>
      <c r="KNQ678" s="413"/>
      <c r="KNR678" s="413"/>
      <c r="KNS678" s="413"/>
      <c r="KNT678" s="413"/>
      <c r="KNU678" s="413"/>
      <c r="KNV678" s="414"/>
      <c r="KNW678" s="414"/>
      <c r="KNX678" s="414"/>
      <c r="KNY678" s="414"/>
      <c r="KNZ678" s="414"/>
      <c r="KOA678" s="413"/>
      <c r="KOB678" s="413"/>
      <c r="KOC678" s="414"/>
      <c r="KOD678" s="414"/>
      <c r="KOE678" s="413"/>
      <c r="KOF678" s="413"/>
      <c r="KOG678" s="414"/>
      <c r="KOH678" s="414"/>
      <c r="KOI678" s="413"/>
      <c r="KOJ678" s="413"/>
      <c r="KOK678" s="413"/>
      <c r="KOL678" s="413"/>
      <c r="KOM678" s="413"/>
      <c r="KON678" s="413"/>
      <c r="KOO678" s="413"/>
      <c r="KOP678" s="414"/>
      <c r="KOQ678" s="414"/>
      <c r="KOR678" s="413"/>
      <c r="KOS678" s="413"/>
      <c r="KOT678" s="414"/>
      <c r="KOU678" s="414"/>
      <c r="KOV678" s="413"/>
      <c r="KOW678" s="413"/>
      <c r="KOX678" s="413"/>
      <c r="KOY678" s="413"/>
      <c r="KOZ678" s="413"/>
      <c r="KPA678" s="407"/>
      <c r="KPB678" s="439"/>
      <c r="KPC678" s="413"/>
      <c r="KPD678" s="413"/>
      <c r="KPE678" s="413"/>
      <c r="KPF678" s="413"/>
      <c r="KPG678" s="413"/>
      <c r="KPH678" s="413"/>
      <c r="KPI678" s="413"/>
      <c r="KPJ678" s="412"/>
      <c r="KPK678" s="412"/>
      <c r="KPL678" s="412"/>
      <c r="KPM678" s="412"/>
      <c r="KPN678" s="412"/>
      <c r="KPO678" s="412"/>
      <c r="KPP678" s="412"/>
      <c r="KPQ678" s="412"/>
      <c r="KPR678" s="412"/>
      <c r="KPS678" s="412"/>
      <c r="KPT678" s="412"/>
      <c r="KPU678" s="412"/>
      <c r="KPV678" s="412"/>
      <c r="KPW678" s="412"/>
      <c r="KPX678" s="412"/>
      <c r="KPY678" s="412"/>
      <c r="KPZ678" s="412"/>
      <c r="KQA678" s="412"/>
      <c r="KQB678" s="412"/>
      <c r="KQC678" s="412"/>
      <c r="KQD678" s="412"/>
      <c r="KQE678" s="412"/>
      <c r="KQF678" s="412"/>
      <c r="KQG678" s="412"/>
      <c r="KQH678" s="412"/>
      <c r="KQI678" s="412"/>
      <c r="KQJ678" s="412"/>
      <c r="KQK678" s="412"/>
      <c r="KQL678" s="412"/>
      <c r="KQM678" s="412"/>
      <c r="KQN678" s="412"/>
      <c r="KQO678" s="412"/>
      <c r="KQP678" s="412"/>
      <c r="KQQ678" s="412"/>
      <c r="KQR678" s="412"/>
      <c r="KQS678" s="412"/>
      <c r="KQT678" s="412"/>
      <c r="KQU678" s="412"/>
      <c r="KQV678" s="412"/>
      <c r="KQW678" s="412"/>
      <c r="KQX678" s="412"/>
      <c r="KQY678" s="412"/>
      <c r="KQZ678" s="412"/>
      <c r="KRA678" s="412"/>
      <c r="KRB678" s="413"/>
      <c r="KRC678" s="413"/>
      <c r="KRD678" s="413"/>
      <c r="KRE678" s="413"/>
      <c r="KRF678" s="413"/>
      <c r="KRG678" s="413"/>
      <c r="KRH678" s="413"/>
      <c r="KRI678" s="413"/>
      <c r="KRJ678" s="413"/>
      <c r="KRK678" s="413"/>
      <c r="KRL678" s="413"/>
      <c r="KRM678" s="413"/>
      <c r="KRN678" s="413"/>
      <c r="KRO678" s="413"/>
      <c r="KRP678" s="413"/>
      <c r="KRQ678" s="413"/>
      <c r="KRR678" s="413"/>
      <c r="KRS678" s="413"/>
      <c r="KRT678" s="413"/>
      <c r="KRU678" s="413"/>
      <c r="KRV678" s="413"/>
      <c r="KRW678" s="413"/>
      <c r="KRX678" s="413"/>
      <c r="KRY678" s="413"/>
      <c r="KRZ678" s="414"/>
      <c r="KSA678" s="414"/>
      <c r="KSB678" s="414"/>
      <c r="KSC678" s="414"/>
      <c r="KSD678" s="414"/>
      <c r="KSE678" s="413"/>
      <c r="KSF678" s="413"/>
      <c r="KSG678" s="414"/>
      <c r="KSH678" s="414"/>
      <c r="KSI678" s="413"/>
      <c r="KSJ678" s="413"/>
      <c r="KSK678" s="414"/>
      <c r="KSL678" s="414"/>
      <c r="KSM678" s="413"/>
      <c r="KSN678" s="413"/>
      <c r="KSO678" s="413"/>
      <c r="KSP678" s="413"/>
      <c r="KSQ678" s="413"/>
      <c r="KSR678" s="413"/>
      <c r="KSS678" s="413"/>
      <c r="KST678" s="414"/>
      <c r="KSU678" s="414"/>
      <c r="KSV678" s="413"/>
      <c r="KSW678" s="413"/>
      <c r="KSX678" s="414"/>
      <c r="KSY678" s="414"/>
      <c r="KSZ678" s="413"/>
      <c r="KTA678" s="413"/>
      <c r="KTB678" s="413"/>
      <c r="KTC678" s="413"/>
      <c r="KTD678" s="413"/>
      <c r="KTE678" s="407"/>
      <c r="KTF678" s="439"/>
      <c r="KTG678" s="413"/>
      <c r="KTH678" s="413"/>
      <c r="KTI678" s="413"/>
      <c r="KTJ678" s="413"/>
      <c r="KTK678" s="413"/>
      <c r="KTL678" s="413"/>
      <c r="KTM678" s="413"/>
      <c r="KTN678" s="412"/>
      <c r="KTO678" s="412"/>
      <c r="KTP678" s="412"/>
      <c r="KTQ678" s="412"/>
      <c r="KTR678" s="412"/>
      <c r="KTS678" s="412"/>
      <c r="KTT678" s="412"/>
      <c r="KTU678" s="412"/>
      <c r="KTV678" s="412"/>
      <c r="KTW678" s="412"/>
      <c r="KTX678" s="412"/>
      <c r="KTY678" s="412"/>
      <c r="KTZ678" s="412"/>
      <c r="KUA678" s="412"/>
      <c r="KUB678" s="412"/>
      <c r="KUC678" s="412"/>
      <c r="KUD678" s="412"/>
      <c r="KUE678" s="412"/>
      <c r="KUF678" s="412"/>
      <c r="KUG678" s="412"/>
      <c r="KUH678" s="412"/>
      <c r="KUI678" s="412"/>
      <c r="KUJ678" s="412"/>
      <c r="KUK678" s="412"/>
      <c r="KUL678" s="412"/>
      <c r="KUM678" s="412"/>
      <c r="KUN678" s="412"/>
      <c r="KUO678" s="412"/>
      <c r="KUP678" s="412"/>
      <c r="KUQ678" s="412"/>
      <c r="KUR678" s="412"/>
      <c r="KUS678" s="412"/>
      <c r="KUT678" s="412"/>
      <c r="KUU678" s="412"/>
      <c r="KUV678" s="412"/>
      <c r="KUW678" s="412"/>
      <c r="KUX678" s="412"/>
      <c r="KUY678" s="412"/>
      <c r="KUZ678" s="412"/>
      <c r="KVA678" s="412"/>
      <c r="KVB678" s="412"/>
      <c r="KVC678" s="412"/>
      <c r="KVD678" s="412"/>
      <c r="KVE678" s="412"/>
      <c r="KVF678" s="413"/>
      <c r="KVG678" s="413"/>
      <c r="KVH678" s="413"/>
      <c r="KVI678" s="413"/>
      <c r="KVJ678" s="413"/>
      <c r="KVK678" s="413"/>
      <c r="KVL678" s="413"/>
      <c r="KVM678" s="413"/>
      <c r="KVN678" s="413"/>
      <c r="KVO678" s="413"/>
      <c r="KVP678" s="413"/>
      <c r="KVQ678" s="413"/>
      <c r="KVR678" s="413"/>
      <c r="KVS678" s="413"/>
      <c r="KVT678" s="413"/>
      <c r="KVU678" s="413"/>
      <c r="KVV678" s="413"/>
      <c r="KVW678" s="413"/>
      <c r="KVX678" s="413"/>
      <c r="KVY678" s="413"/>
      <c r="KVZ678" s="413"/>
      <c r="KWA678" s="413"/>
      <c r="KWB678" s="413"/>
      <c r="KWC678" s="413"/>
      <c r="KWD678" s="414"/>
      <c r="KWE678" s="414"/>
      <c r="KWF678" s="414"/>
      <c r="KWG678" s="414"/>
      <c r="KWH678" s="414"/>
      <c r="KWI678" s="413"/>
      <c r="KWJ678" s="413"/>
      <c r="KWK678" s="414"/>
      <c r="KWL678" s="414"/>
      <c r="KWM678" s="413"/>
      <c r="KWN678" s="413"/>
      <c r="KWO678" s="414"/>
      <c r="KWP678" s="414"/>
      <c r="KWQ678" s="413"/>
      <c r="KWR678" s="413"/>
      <c r="KWS678" s="413"/>
      <c r="KWT678" s="413"/>
      <c r="KWU678" s="413"/>
      <c r="KWV678" s="413"/>
      <c r="KWW678" s="413"/>
      <c r="KWX678" s="414"/>
      <c r="KWY678" s="414"/>
      <c r="KWZ678" s="413"/>
      <c r="KXA678" s="413"/>
      <c r="KXB678" s="414"/>
      <c r="KXC678" s="414"/>
      <c r="KXD678" s="413"/>
      <c r="KXE678" s="413"/>
      <c r="KXF678" s="413"/>
      <c r="KXG678" s="413"/>
      <c r="KXH678" s="413"/>
      <c r="KXI678" s="407"/>
      <c r="KXJ678" s="439"/>
      <c r="KXK678" s="413"/>
      <c r="KXL678" s="413"/>
      <c r="KXM678" s="413"/>
      <c r="KXN678" s="413"/>
      <c r="KXO678" s="413"/>
      <c r="KXP678" s="413"/>
      <c r="KXQ678" s="413"/>
      <c r="KXR678" s="412"/>
      <c r="KXS678" s="412"/>
      <c r="KXT678" s="412"/>
      <c r="KXU678" s="412"/>
      <c r="KXV678" s="412"/>
      <c r="KXW678" s="412"/>
      <c r="KXX678" s="412"/>
      <c r="KXY678" s="412"/>
      <c r="KXZ678" s="412"/>
      <c r="KYA678" s="412"/>
      <c r="KYB678" s="412"/>
      <c r="KYC678" s="412"/>
      <c r="KYD678" s="412"/>
      <c r="KYE678" s="412"/>
      <c r="KYF678" s="412"/>
      <c r="KYG678" s="412"/>
      <c r="KYH678" s="412"/>
      <c r="KYI678" s="412"/>
      <c r="KYJ678" s="412"/>
      <c r="KYK678" s="412"/>
      <c r="KYL678" s="412"/>
      <c r="KYM678" s="412"/>
      <c r="KYN678" s="412"/>
      <c r="KYO678" s="412"/>
      <c r="KYP678" s="412"/>
      <c r="KYQ678" s="412"/>
      <c r="KYR678" s="412"/>
      <c r="KYS678" s="412"/>
      <c r="KYT678" s="412"/>
      <c r="KYU678" s="412"/>
      <c r="KYV678" s="412"/>
      <c r="KYW678" s="412"/>
      <c r="KYX678" s="412"/>
      <c r="KYY678" s="412"/>
      <c r="KYZ678" s="412"/>
      <c r="KZA678" s="412"/>
      <c r="KZB678" s="412"/>
      <c r="KZC678" s="412"/>
      <c r="KZD678" s="412"/>
      <c r="KZE678" s="412"/>
      <c r="KZF678" s="412"/>
      <c r="KZG678" s="412"/>
      <c r="KZH678" s="412"/>
      <c r="KZI678" s="412"/>
      <c r="KZJ678" s="413"/>
      <c r="KZK678" s="413"/>
      <c r="KZL678" s="413"/>
      <c r="KZM678" s="413"/>
      <c r="KZN678" s="413"/>
      <c r="KZO678" s="413"/>
      <c r="KZP678" s="413"/>
      <c r="KZQ678" s="413"/>
      <c r="KZR678" s="413"/>
      <c r="KZS678" s="413"/>
      <c r="KZT678" s="413"/>
      <c r="KZU678" s="413"/>
      <c r="KZV678" s="413"/>
      <c r="KZW678" s="413"/>
      <c r="KZX678" s="413"/>
      <c r="KZY678" s="413"/>
      <c r="KZZ678" s="413"/>
      <c r="LAA678" s="413"/>
      <c r="LAB678" s="413"/>
      <c r="LAC678" s="413"/>
      <c r="LAD678" s="413"/>
      <c r="LAE678" s="413"/>
      <c r="LAF678" s="413"/>
      <c r="LAG678" s="413"/>
      <c r="LAH678" s="414"/>
      <c r="LAI678" s="414"/>
      <c r="LAJ678" s="414"/>
      <c r="LAK678" s="414"/>
      <c r="LAL678" s="414"/>
      <c r="LAM678" s="413"/>
      <c r="LAN678" s="413"/>
      <c r="LAO678" s="414"/>
      <c r="LAP678" s="414"/>
      <c r="LAQ678" s="413"/>
      <c r="LAR678" s="413"/>
      <c r="LAS678" s="414"/>
      <c r="LAT678" s="414"/>
      <c r="LAU678" s="413"/>
      <c r="LAV678" s="413"/>
      <c r="LAW678" s="413"/>
      <c r="LAX678" s="413"/>
      <c r="LAY678" s="413"/>
      <c r="LAZ678" s="413"/>
      <c r="LBA678" s="413"/>
      <c r="LBB678" s="414"/>
      <c r="LBC678" s="414"/>
      <c r="LBD678" s="413"/>
      <c r="LBE678" s="413"/>
      <c r="LBF678" s="414"/>
      <c r="LBG678" s="414"/>
      <c r="LBH678" s="413"/>
      <c r="LBI678" s="413"/>
      <c r="LBJ678" s="413"/>
      <c r="LBK678" s="413"/>
      <c r="LBL678" s="413"/>
      <c r="LBM678" s="407"/>
      <c r="LBN678" s="439"/>
      <c r="LBO678" s="413"/>
      <c r="LBP678" s="413"/>
      <c r="LBQ678" s="413"/>
      <c r="LBR678" s="413"/>
      <c r="LBS678" s="413"/>
      <c r="LBT678" s="413"/>
      <c r="LBU678" s="413"/>
      <c r="LBV678" s="412"/>
      <c r="LBW678" s="412"/>
      <c r="LBX678" s="412"/>
      <c r="LBY678" s="412"/>
      <c r="LBZ678" s="412"/>
      <c r="LCA678" s="412"/>
      <c r="LCB678" s="412"/>
      <c r="LCC678" s="412"/>
      <c r="LCD678" s="412"/>
      <c r="LCE678" s="412"/>
      <c r="LCF678" s="412"/>
      <c r="LCG678" s="412"/>
      <c r="LCH678" s="412"/>
      <c r="LCI678" s="412"/>
      <c r="LCJ678" s="412"/>
      <c r="LCK678" s="412"/>
      <c r="LCL678" s="412"/>
      <c r="LCM678" s="412"/>
      <c r="LCN678" s="412"/>
      <c r="LCO678" s="412"/>
      <c r="LCP678" s="412"/>
      <c r="LCQ678" s="412"/>
      <c r="LCR678" s="412"/>
      <c r="LCS678" s="412"/>
      <c r="LCT678" s="412"/>
      <c r="LCU678" s="412"/>
      <c r="LCV678" s="412"/>
      <c r="LCW678" s="412"/>
      <c r="LCX678" s="412"/>
      <c r="LCY678" s="412"/>
      <c r="LCZ678" s="412"/>
      <c r="LDA678" s="412"/>
      <c r="LDB678" s="412"/>
      <c r="LDC678" s="412"/>
      <c r="LDD678" s="412"/>
      <c r="LDE678" s="412"/>
      <c r="LDF678" s="412"/>
      <c r="LDG678" s="412"/>
      <c r="LDH678" s="412"/>
      <c r="LDI678" s="412"/>
      <c r="LDJ678" s="412"/>
      <c r="LDK678" s="412"/>
      <c r="LDL678" s="412"/>
      <c r="LDM678" s="412"/>
      <c r="LDN678" s="413"/>
      <c r="LDO678" s="413"/>
      <c r="LDP678" s="413"/>
      <c r="LDQ678" s="413"/>
      <c r="LDR678" s="413"/>
      <c r="LDS678" s="413"/>
      <c r="LDT678" s="413"/>
      <c r="LDU678" s="413"/>
      <c r="LDV678" s="413"/>
      <c r="LDW678" s="413"/>
      <c r="LDX678" s="413"/>
      <c r="LDY678" s="413"/>
      <c r="LDZ678" s="413"/>
      <c r="LEA678" s="413"/>
      <c r="LEB678" s="413"/>
      <c r="LEC678" s="413"/>
      <c r="LED678" s="413"/>
      <c r="LEE678" s="413"/>
      <c r="LEF678" s="413"/>
      <c r="LEG678" s="413"/>
      <c r="LEH678" s="413"/>
      <c r="LEI678" s="413"/>
      <c r="LEJ678" s="413"/>
      <c r="LEK678" s="413"/>
      <c r="LEL678" s="414"/>
      <c r="LEM678" s="414"/>
      <c r="LEN678" s="414"/>
      <c r="LEO678" s="414"/>
      <c r="LEP678" s="414"/>
      <c r="LEQ678" s="413"/>
      <c r="LER678" s="413"/>
      <c r="LES678" s="414"/>
      <c r="LET678" s="414"/>
      <c r="LEU678" s="413"/>
      <c r="LEV678" s="413"/>
      <c r="LEW678" s="414"/>
      <c r="LEX678" s="414"/>
      <c r="LEY678" s="413"/>
      <c r="LEZ678" s="413"/>
      <c r="LFA678" s="413"/>
      <c r="LFB678" s="413"/>
      <c r="LFC678" s="413"/>
      <c r="LFD678" s="413"/>
      <c r="LFE678" s="413"/>
      <c r="LFF678" s="414"/>
      <c r="LFG678" s="414"/>
      <c r="LFH678" s="413"/>
      <c r="LFI678" s="413"/>
      <c r="LFJ678" s="414"/>
      <c r="LFK678" s="414"/>
      <c r="LFL678" s="413"/>
      <c r="LFM678" s="413"/>
      <c r="LFN678" s="413"/>
      <c r="LFO678" s="413"/>
      <c r="LFP678" s="413"/>
      <c r="LFQ678" s="407"/>
      <c r="LFR678" s="439"/>
      <c r="LFS678" s="413"/>
      <c r="LFT678" s="413"/>
      <c r="LFU678" s="413"/>
      <c r="LFV678" s="413"/>
      <c r="LFW678" s="413"/>
      <c r="LFX678" s="413"/>
      <c r="LFY678" s="413"/>
      <c r="LFZ678" s="412"/>
      <c r="LGA678" s="412"/>
      <c r="LGB678" s="412"/>
      <c r="LGC678" s="412"/>
      <c r="LGD678" s="412"/>
      <c r="LGE678" s="412"/>
      <c r="LGF678" s="412"/>
      <c r="LGG678" s="412"/>
      <c r="LGH678" s="412"/>
      <c r="LGI678" s="412"/>
      <c r="LGJ678" s="412"/>
      <c r="LGK678" s="412"/>
      <c r="LGL678" s="412"/>
      <c r="LGM678" s="412"/>
      <c r="LGN678" s="412"/>
      <c r="LGO678" s="412"/>
      <c r="LGP678" s="412"/>
      <c r="LGQ678" s="412"/>
      <c r="LGR678" s="412"/>
      <c r="LGS678" s="412"/>
      <c r="LGT678" s="412"/>
      <c r="LGU678" s="412"/>
      <c r="LGV678" s="412"/>
      <c r="LGW678" s="412"/>
      <c r="LGX678" s="412"/>
      <c r="LGY678" s="412"/>
      <c r="LGZ678" s="412"/>
      <c r="LHA678" s="412"/>
      <c r="LHB678" s="412"/>
      <c r="LHC678" s="412"/>
      <c r="LHD678" s="412"/>
      <c r="LHE678" s="412"/>
      <c r="LHF678" s="412"/>
      <c r="LHG678" s="412"/>
      <c r="LHH678" s="412"/>
      <c r="LHI678" s="412"/>
      <c r="LHJ678" s="412"/>
      <c r="LHK678" s="412"/>
      <c r="LHL678" s="412"/>
      <c r="LHM678" s="412"/>
      <c r="LHN678" s="412"/>
      <c r="LHO678" s="412"/>
      <c r="LHP678" s="412"/>
      <c r="LHQ678" s="412"/>
      <c r="LHR678" s="413"/>
      <c r="LHS678" s="413"/>
      <c r="LHT678" s="413"/>
      <c r="LHU678" s="413"/>
      <c r="LHV678" s="413"/>
      <c r="LHW678" s="413"/>
      <c r="LHX678" s="413"/>
      <c r="LHY678" s="413"/>
      <c r="LHZ678" s="413"/>
      <c r="LIA678" s="413"/>
      <c r="LIB678" s="413"/>
      <c r="LIC678" s="413"/>
      <c r="LID678" s="413"/>
      <c r="LIE678" s="413"/>
      <c r="LIF678" s="413"/>
      <c r="LIG678" s="413"/>
      <c r="LIH678" s="413"/>
      <c r="LII678" s="413"/>
      <c r="LIJ678" s="413"/>
      <c r="LIK678" s="413"/>
      <c r="LIL678" s="413"/>
      <c r="LIM678" s="413"/>
      <c r="LIN678" s="413"/>
      <c r="LIO678" s="413"/>
      <c r="LIP678" s="414"/>
      <c r="LIQ678" s="414"/>
      <c r="LIR678" s="414"/>
      <c r="LIS678" s="414"/>
      <c r="LIT678" s="414"/>
      <c r="LIU678" s="413"/>
      <c r="LIV678" s="413"/>
      <c r="LIW678" s="414"/>
      <c r="LIX678" s="414"/>
      <c r="LIY678" s="413"/>
      <c r="LIZ678" s="413"/>
      <c r="LJA678" s="414"/>
      <c r="LJB678" s="414"/>
      <c r="LJC678" s="413"/>
      <c r="LJD678" s="413"/>
      <c r="LJE678" s="413"/>
      <c r="LJF678" s="413"/>
      <c r="LJG678" s="413"/>
      <c r="LJH678" s="413"/>
      <c r="LJI678" s="413"/>
      <c r="LJJ678" s="414"/>
      <c r="LJK678" s="414"/>
      <c r="LJL678" s="413"/>
      <c r="LJM678" s="413"/>
      <c r="LJN678" s="414"/>
      <c r="LJO678" s="414"/>
      <c r="LJP678" s="413"/>
      <c r="LJQ678" s="413"/>
      <c r="LJR678" s="413"/>
      <c r="LJS678" s="413"/>
      <c r="LJT678" s="413"/>
      <c r="LJU678" s="407"/>
      <c r="LJV678" s="439"/>
      <c r="LJW678" s="413"/>
      <c r="LJX678" s="413"/>
      <c r="LJY678" s="413"/>
      <c r="LJZ678" s="413"/>
      <c r="LKA678" s="413"/>
      <c r="LKB678" s="413"/>
      <c r="LKC678" s="413"/>
      <c r="LKD678" s="412"/>
      <c r="LKE678" s="412"/>
      <c r="LKF678" s="412"/>
      <c r="LKG678" s="412"/>
      <c r="LKH678" s="412"/>
      <c r="LKI678" s="412"/>
      <c r="LKJ678" s="412"/>
      <c r="LKK678" s="412"/>
      <c r="LKL678" s="412"/>
      <c r="LKM678" s="412"/>
      <c r="LKN678" s="412"/>
      <c r="LKO678" s="412"/>
      <c r="LKP678" s="412"/>
      <c r="LKQ678" s="412"/>
      <c r="LKR678" s="412"/>
      <c r="LKS678" s="412"/>
      <c r="LKT678" s="412"/>
      <c r="LKU678" s="412"/>
      <c r="LKV678" s="412"/>
      <c r="LKW678" s="412"/>
      <c r="LKX678" s="412"/>
      <c r="LKY678" s="412"/>
      <c r="LKZ678" s="412"/>
      <c r="LLA678" s="412"/>
      <c r="LLB678" s="412"/>
      <c r="LLC678" s="412"/>
      <c r="LLD678" s="412"/>
      <c r="LLE678" s="412"/>
      <c r="LLF678" s="412"/>
      <c r="LLG678" s="412"/>
      <c r="LLH678" s="412"/>
      <c r="LLI678" s="412"/>
      <c r="LLJ678" s="412"/>
      <c r="LLK678" s="412"/>
      <c r="LLL678" s="412"/>
      <c r="LLM678" s="412"/>
      <c r="LLN678" s="412"/>
      <c r="LLO678" s="412"/>
      <c r="LLP678" s="412"/>
      <c r="LLQ678" s="412"/>
      <c r="LLR678" s="412"/>
      <c r="LLS678" s="412"/>
      <c r="LLT678" s="412"/>
      <c r="LLU678" s="412"/>
      <c r="LLV678" s="413"/>
      <c r="LLW678" s="413"/>
      <c r="LLX678" s="413"/>
      <c r="LLY678" s="413"/>
      <c r="LLZ678" s="413"/>
      <c r="LMA678" s="413"/>
      <c r="LMB678" s="413"/>
      <c r="LMC678" s="413"/>
      <c r="LMD678" s="413"/>
      <c r="LME678" s="413"/>
      <c r="LMF678" s="413"/>
      <c r="LMG678" s="413"/>
      <c r="LMH678" s="413"/>
      <c r="LMI678" s="413"/>
      <c r="LMJ678" s="413"/>
      <c r="LMK678" s="413"/>
      <c r="LML678" s="413"/>
      <c r="LMM678" s="413"/>
      <c r="LMN678" s="413"/>
      <c r="LMO678" s="413"/>
      <c r="LMP678" s="413"/>
      <c r="LMQ678" s="413"/>
      <c r="LMR678" s="413"/>
      <c r="LMS678" s="413"/>
      <c r="LMT678" s="414"/>
      <c r="LMU678" s="414"/>
      <c r="LMV678" s="414"/>
      <c r="LMW678" s="414"/>
      <c r="LMX678" s="414"/>
      <c r="LMY678" s="413"/>
      <c r="LMZ678" s="413"/>
      <c r="LNA678" s="414"/>
      <c r="LNB678" s="414"/>
      <c r="LNC678" s="413"/>
      <c r="LND678" s="413"/>
      <c r="LNE678" s="414"/>
      <c r="LNF678" s="414"/>
      <c r="LNG678" s="413"/>
      <c r="LNH678" s="413"/>
      <c r="LNI678" s="413"/>
      <c r="LNJ678" s="413"/>
      <c r="LNK678" s="413"/>
      <c r="LNL678" s="413"/>
      <c r="LNM678" s="413"/>
      <c r="LNN678" s="414"/>
      <c r="LNO678" s="414"/>
      <c r="LNP678" s="413"/>
      <c r="LNQ678" s="413"/>
      <c r="LNR678" s="414"/>
      <c r="LNS678" s="414"/>
      <c r="LNT678" s="413"/>
      <c r="LNU678" s="413"/>
      <c r="LNV678" s="413"/>
      <c r="LNW678" s="413"/>
      <c r="LNX678" s="413"/>
      <c r="LNY678" s="407"/>
      <c r="LNZ678" s="439"/>
      <c r="LOA678" s="413"/>
      <c r="LOB678" s="413"/>
      <c r="LOC678" s="413"/>
      <c r="LOD678" s="413"/>
      <c r="LOE678" s="413"/>
      <c r="LOF678" s="413"/>
      <c r="LOG678" s="413"/>
      <c r="LOH678" s="412"/>
      <c r="LOI678" s="412"/>
      <c r="LOJ678" s="412"/>
      <c r="LOK678" s="412"/>
      <c r="LOL678" s="412"/>
      <c r="LOM678" s="412"/>
      <c r="LON678" s="412"/>
      <c r="LOO678" s="412"/>
      <c r="LOP678" s="412"/>
      <c r="LOQ678" s="412"/>
      <c r="LOR678" s="412"/>
      <c r="LOS678" s="412"/>
      <c r="LOT678" s="412"/>
      <c r="LOU678" s="412"/>
      <c r="LOV678" s="412"/>
      <c r="LOW678" s="412"/>
      <c r="LOX678" s="412"/>
      <c r="LOY678" s="412"/>
      <c r="LOZ678" s="412"/>
      <c r="LPA678" s="412"/>
      <c r="LPB678" s="412"/>
      <c r="LPC678" s="412"/>
      <c r="LPD678" s="412"/>
      <c r="LPE678" s="412"/>
      <c r="LPF678" s="412"/>
      <c r="LPG678" s="412"/>
      <c r="LPH678" s="412"/>
      <c r="LPI678" s="412"/>
      <c r="LPJ678" s="412"/>
      <c r="LPK678" s="412"/>
      <c r="LPL678" s="412"/>
      <c r="LPM678" s="412"/>
      <c r="LPN678" s="412"/>
      <c r="LPO678" s="412"/>
      <c r="LPP678" s="412"/>
      <c r="LPQ678" s="412"/>
      <c r="LPR678" s="412"/>
      <c r="LPS678" s="412"/>
      <c r="LPT678" s="412"/>
      <c r="LPU678" s="412"/>
      <c r="LPV678" s="412"/>
      <c r="LPW678" s="412"/>
      <c r="LPX678" s="412"/>
      <c r="LPY678" s="412"/>
      <c r="LPZ678" s="413"/>
      <c r="LQA678" s="413"/>
      <c r="LQB678" s="413"/>
      <c r="LQC678" s="413"/>
      <c r="LQD678" s="413"/>
      <c r="LQE678" s="413"/>
      <c r="LQF678" s="413"/>
      <c r="LQG678" s="413"/>
      <c r="LQH678" s="413"/>
      <c r="LQI678" s="413"/>
      <c r="LQJ678" s="413"/>
      <c r="LQK678" s="413"/>
      <c r="LQL678" s="413"/>
      <c r="LQM678" s="413"/>
      <c r="LQN678" s="413"/>
      <c r="LQO678" s="413"/>
      <c r="LQP678" s="413"/>
      <c r="LQQ678" s="413"/>
      <c r="LQR678" s="413"/>
      <c r="LQS678" s="413"/>
      <c r="LQT678" s="413"/>
      <c r="LQU678" s="413"/>
      <c r="LQV678" s="413"/>
      <c r="LQW678" s="413"/>
      <c r="LQX678" s="414"/>
      <c r="LQY678" s="414"/>
      <c r="LQZ678" s="414"/>
      <c r="LRA678" s="414"/>
      <c r="LRB678" s="414"/>
      <c r="LRC678" s="413"/>
      <c r="LRD678" s="413"/>
      <c r="LRE678" s="414"/>
      <c r="LRF678" s="414"/>
      <c r="LRG678" s="413"/>
      <c r="LRH678" s="413"/>
      <c r="LRI678" s="414"/>
      <c r="LRJ678" s="414"/>
      <c r="LRK678" s="413"/>
      <c r="LRL678" s="413"/>
      <c r="LRM678" s="413"/>
      <c r="LRN678" s="413"/>
      <c r="LRO678" s="413"/>
      <c r="LRP678" s="413"/>
      <c r="LRQ678" s="413"/>
      <c r="LRR678" s="414"/>
      <c r="LRS678" s="414"/>
      <c r="LRT678" s="413"/>
      <c r="LRU678" s="413"/>
      <c r="LRV678" s="414"/>
      <c r="LRW678" s="414"/>
      <c r="LRX678" s="413"/>
      <c r="LRY678" s="413"/>
      <c r="LRZ678" s="413"/>
      <c r="LSA678" s="413"/>
      <c r="LSB678" s="413"/>
      <c r="LSC678" s="407"/>
      <c r="LSD678" s="439"/>
      <c r="LSE678" s="413"/>
      <c r="LSF678" s="413"/>
      <c r="LSG678" s="413"/>
      <c r="LSH678" s="413"/>
      <c r="LSI678" s="413"/>
      <c r="LSJ678" s="413"/>
      <c r="LSK678" s="413"/>
      <c r="LSL678" s="412"/>
      <c r="LSM678" s="412"/>
      <c r="LSN678" s="412"/>
      <c r="LSO678" s="412"/>
      <c r="LSP678" s="412"/>
      <c r="LSQ678" s="412"/>
      <c r="LSR678" s="412"/>
      <c r="LSS678" s="412"/>
      <c r="LST678" s="412"/>
      <c r="LSU678" s="412"/>
      <c r="LSV678" s="412"/>
      <c r="LSW678" s="412"/>
      <c r="LSX678" s="412"/>
      <c r="LSY678" s="412"/>
      <c r="LSZ678" s="412"/>
      <c r="LTA678" s="412"/>
      <c r="LTB678" s="412"/>
      <c r="LTC678" s="412"/>
      <c r="LTD678" s="412"/>
      <c r="LTE678" s="412"/>
      <c r="LTF678" s="412"/>
      <c r="LTG678" s="412"/>
      <c r="LTH678" s="412"/>
      <c r="LTI678" s="412"/>
      <c r="LTJ678" s="412"/>
      <c r="LTK678" s="412"/>
      <c r="LTL678" s="412"/>
      <c r="LTM678" s="412"/>
      <c r="LTN678" s="412"/>
      <c r="LTO678" s="412"/>
      <c r="LTP678" s="412"/>
      <c r="LTQ678" s="412"/>
      <c r="LTR678" s="412"/>
      <c r="LTS678" s="412"/>
      <c r="LTT678" s="412"/>
      <c r="LTU678" s="412"/>
      <c r="LTV678" s="412"/>
      <c r="LTW678" s="412"/>
      <c r="LTX678" s="412"/>
      <c r="LTY678" s="412"/>
      <c r="LTZ678" s="412"/>
      <c r="LUA678" s="412"/>
      <c r="LUB678" s="412"/>
      <c r="LUC678" s="412"/>
      <c r="LUD678" s="413"/>
      <c r="LUE678" s="413"/>
      <c r="LUF678" s="413"/>
      <c r="LUG678" s="413"/>
      <c r="LUH678" s="413"/>
      <c r="LUI678" s="413"/>
      <c r="LUJ678" s="413"/>
      <c r="LUK678" s="413"/>
      <c r="LUL678" s="413"/>
      <c r="LUM678" s="413"/>
      <c r="LUN678" s="413"/>
      <c r="LUO678" s="413"/>
      <c r="LUP678" s="413"/>
      <c r="LUQ678" s="413"/>
      <c r="LUR678" s="413"/>
      <c r="LUS678" s="413"/>
      <c r="LUT678" s="413"/>
      <c r="LUU678" s="413"/>
      <c r="LUV678" s="413"/>
      <c r="LUW678" s="413"/>
      <c r="LUX678" s="413"/>
      <c r="LUY678" s="413"/>
      <c r="LUZ678" s="413"/>
      <c r="LVA678" s="413"/>
      <c r="LVB678" s="414"/>
      <c r="LVC678" s="414"/>
      <c r="LVD678" s="414"/>
      <c r="LVE678" s="414"/>
      <c r="LVF678" s="414"/>
      <c r="LVG678" s="413"/>
      <c r="LVH678" s="413"/>
      <c r="LVI678" s="414"/>
      <c r="LVJ678" s="414"/>
      <c r="LVK678" s="413"/>
      <c r="LVL678" s="413"/>
      <c r="LVM678" s="414"/>
      <c r="LVN678" s="414"/>
      <c r="LVO678" s="413"/>
      <c r="LVP678" s="413"/>
      <c r="LVQ678" s="413"/>
      <c r="LVR678" s="413"/>
      <c r="LVS678" s="413"/>
      <c r="LVT678" s="413"/>
      <c r="LVU678" s="413"/>
      <c r="LVV678" s="414"/>
      <c r="LVW678" s="414"/>
      <c r="LVX678" s="413"/>
      <c r="LVY678" s="413"/>
      <c r="LVZ678" s="414"/>
      <c r="LWA678" s="414"/>
      <c r="LWB678" s="413"/>
      <c r="LWC678" s="413"/>
      <c r="LWD678" s="413"/>
      <c r="LWE678" s="413"/>
      <c r="LWF678" s="413"/>
      <c r="LWG678" s="407"/>
      <c r="LWH678" s="439"/>
      <c r="LWI678" s="413"/>
      <c r="LWJ678" s="413"/>
      <c r="LWK678" s="413"/>
      <c r="LWL678" s="413"/>
      <c r="LWM678" s="413"/>
      <c r="LWN678" s="413"/>
      <c r="LWO678" s="413"/>
      <c r="LWP678" s="412"/>
      <c r="LWQ678" s="412"/>
      <c r="LWR678" s="412"/>
      <c r="LWS678" s="412"/>
      <c r="LWT678" s="412"/>
      <c r="LWU678" s="412"/>
      <c r="LWV678" s="412"/>
      <c r="LWW678" s="412"/>
      <c r="LWX678" s="412"/>
      <c r="LWY678" s="412"/>
      <c r="LWZ678" s="412"/>
      <c r="LXA678" s="412"/>
      <c r="LXB678" s="412"/>
      <c r="LXC678" s="412"/>
      <c r="LXD678" s="412"/>
      <c r="LXE678" s="412"/>
      <c r="LXF678" s="412"/>
      <c r="LXG678" s="412"/>
      <c r="LXH678" s="412"/>
      <c r="LXI678" s="412"/>
      <c r="LXJ678" s="412"/>
      <c r="LXK678" s="412"/>
      <c r="LXL678" s="412"/>
      <c r="LXM678" s="412"/>
      <c r="LXN678" s="412"/>
      <c r="LXO678" s="412"/>
      <c r="LXP678" s="412"/>
      <c r="LXQ678" s="412"/>
      <c r="LXR678" s="412"/>
      <c r="LXS678" s="412"/>
      <c r="LXT678" s="412"/>
      <c r="LXU678" s="412"/>
      <c r="LXV678" s="412"/>
      <c r="LXW678" s="412"/>
      <c r="LXX678" s="412"/>
      <c r="LXY678" s="412"/>
      <c r="LXZ678" s="412"/>
      <c r="LYA678" s="412"/>
      <c r="LYB678" s="412"/>
      <c r="LYC678" s="412"/>
      <c r="LYD678" s="412"/>
      <c r="LYE678" s="412"/>
      <c r="LYF678" s="412"/>
      <c r="LYG678" s="412"/>
      <c r="LYH678" s="413"/>
      <c r="LYI678" s="413"/>
      <c r="LYJ678" s="413"/>
      <c r="LYK678" s="413"/>
      <c r="LYL678" s="413"/>
      <c r="LYM678" s="413"/>
      <c r="LYN678" s="413"/>
      <c r="LYO678" s="413"/>
      <c r="LYP678" s="413"/>
      <c r="LYQ678" s="413"/>
      <c r="LYR678" s="413"/>
      <c r="LYS678" s="413"/>
      <c r="LYT678" s="413"/>
      <c r="LYU678" s="413"/>
      <c r="LYV678" s="413"/>
      <c r="LYW678" s="413"/>
      <c r="LYX678" s="413"/>
      <c r="LYY678" s="413"/>
      <c r="LYZ678" s="413"/>
      <c r="LZA678" s="413"/>
      <c r="LZB678" s="413"/>
      <c r="LZC678" s="413"/>
      <c r="LZD678" s="413"/>
      <c r="LZE678" s="413"/>
      <c r="LZF678" s="414"/>
      <c r="LZG678" s="414"/>
      <c r="LZH678" s="414"/>
      <c r="LZI678" s="414"/>
      <c r="LZJ678" s="414"/>
      <c r="LZK678" s="413"/>
      <c r="LZL678" s="413"/>
      <c r="LZM678" s="414"/>
      <c r="LZN678" s="414"/>
      <c r="LZO678" s="413"/>
      <c r="LZP678" s="413"/>
      <c r="LZQ678" s="414"/>
      <c r="LZR678" s="414"/>
      <c r="LZS678" s="413"/>
      <c r="LZT678" s="413"/>
      <c r="LZU678" s="413"/>
      <c r="LZV678" s="413"/>
      <c r="LZW678" s="413"/>
      <c r="LZX678" s="413"/>
      <c r="LZY678" s="413"/>
      <c r="LZZ678" s="414"/>
      <c r="MAA678" s="414"/>
      <c r="MAB678" s="413"/>
      <c r="MAC678" s="413"/>
      <c r="MAD678" s="414"/>
      <c r="MAE678" s="414"/>
      <c r="MAF678" s="413"/>
      <c r="MAG678" s="413"/>
      <c r="MAH678" s="413"/>
      <c r="MAI678" s="413"/>
      <c r="MAJ678" s="413"/>
      <c r="MAK678" s="407"/>
      <c r="MAL678" s="439"/>
      <c r="MAM678" s="413"/>
      <c r="MAN678" s="413"/>
      <c r="MAO678" s="413"/>
      <c r="MAP678" s="413"/>
      <c r="MAQ678" s="413"/>
      <c r="MAR678" s="413"/>
      <c r="MAS678" s="413"/>
      <c r="MAT678" s="412"/>
      <c r="MAU678" s="412"/>
      <c r="MAV678" s="412"/>
      <c r="MAW678" s="412"/>
      <c r="MAX678" s="412"/>
      <c r="MAY678" s="412"/>
      <c r="MAZ678" s="412"/>
      <c r="MBA678" s="412"/>
      <c r="MBB678" s="412"/>
      <c r="MBC678" s="412"/>
      <c r="MBD678" s="412"/>
      <c r="MBE678" s="412"/>
      <c r="MBF678" s="412"/>
      <c r="MBG678" s="412"/>
      <c r="MBH678" s="412"/>
      <c r="MBI678" s="412"/>
      <c r="MBJ678" s="412"/>
      <c r="MBK678" s="412"/>
      <c r="MBL678" s="412"/>
      <c r="MBM678" s="412"/>
      <c r="MBN678" s="412"/>
      <c r="MBO678" s="412"/>
      <c r="MBP678" s="412"/>
      <c r="MBQ678" s="412"/>
      <c r="MBR678" s="412"/>
      <c r="MBS678" s="412"/>
      <c r="MBT678" s="412"/>
      <c r="MBU678" s="412"/>
      <c r="MBV678" s="412"/>
      <c r="MBW678" s="412"/>
      <c r="MBX678" s="412"/>
      <c r="MBY678" s="412"/>
      <c r="MBZ678" s="412"/>
      <c r="MCA678" s="412"/>
      <c r="MCB678" s="412"/>
      <c r="MCC678" s="412"/>
      <c r="MCD678" s="412"/>
      <c r="MCE678" s="412"/>
      <c r="MCF678" s="412"/>
      <c r="MCG678" s="412"/>
      <c r="MCH678" s="412"/>
      <c r="MCI678" s="412"/>
      <c r="MCJ678" s="412"/>
      <c r="MCK678" s="412"/>
      <c r="MCL678" s="413"/>
      <c r="MCM678" s="413"/>
      <c r="MCN678" s="413"/>
      <c r="MCO678" s="413"/>
      <c r="MCP678" s="413"/>
      <c r="MCQ678" s="413"/>
      <c r="MCR678" s="413"/>
      <c r="MCS678" s="413"/>
      <c r="MCT678" s="413"/>
      <c r="MCU678" s="413"/>
      <c r="MCV678" s="413"/>
      <c r="MCW678" s="413"/>
      <c r="MCX678" s="413"/>
      <c r="MCY678" s="413"/>
      <c r="MCZ678" s="413"/>
      <c r="MDA678" s="413"/>
      <c r="MDB678" s="413"/>
      <c r="MDC678" s="413"/>
      <c r="MDD678" s="413"/>
      <c r="MDE678" s="413"/>
      <c r="MDF678" s="413"/>
      <c r="MDG678" s="413"/>
      <c r="MDH678" s="413"/>
      <c r="MDI678" s="413"/>
      <c r="MDJ678" s="414"/>
      <c r="MDK678" s="414"/>
      <c r="MDL678" s="414"/>
      <c r="MDM678" s="414"/>
      <c r="MDN678" s="414"/>
      <c r="MDO678" s="413"/>
      <c r="MDP678" s="413"/>
      <c r="MDQ678" s="414"/>
      <c r="MDR678" s="414"/>
      <c r="MDS678" s="413"/>
      <c r="MDT678" s="413"/>
      <c r="MDU678" s="414"/>
      <c r="MDV678" s="414"/>
      <c r="MDW678" s="413"/>
      <c r="MDX678" s="413"/>
      <c r="MDY678" s="413"/>
      <c r="MDZ678" s="413"/>
      <c r="MEA678" s="413"/>
      <c r="MEB678" s="413"/>
      <c r="MEC678" s="413"/>
      <c r="MED678" s="414"/>
      <c r="MEE678" s="414"/>
      <c r="MEF678" s="413"/>
      <c r="MEG678" s="413"/>
      <c r="MEH678" s="414"/>
      <c r="MEI678" s="414"/>
      <c r="MEJ678" s="413"/>
      <c r="MEK678" s="413"/>
      <c r="MEL678" s="413"/>
      <c r="MEM678" s="413"/>
      <c r="MEN678" s="413"/>
      <c r="MEO678" s="407"/>
      <c r="MEP678" s="439"/>
      <c r="MEQ678" s="413"/>
      <c r="MER678" s="413"/>
      <c r="MES678" s="413"/>
      <c r="MET678" s="413"/>
      <c r="MEU678" s="413"/>
      <c r="MEV678" s="413"/>
      <c r="MEW678" s="413"/>
      <c r="MEX678" s="412"/>
      <c r="MEY678" s="412"/>
      <c r="MEZ678" s="412"/>
      <c r="MFA678" s="412"/>
      <c r="MFB678" s="412"/>
      <c r="MFC678" s="412"/>
      <c r="MFD678" s="412"/>
      <c r="MFE678" s="412"/>
      <c r="MFF678" s="412"/>
      <c r="MFG678" s="412"/>
      <c r="MFH678" s="412"/>
      <c r="MFI678" s="412"/>
      <c r="MFJ678" s="412"/>
      <c r="MFK678" s="412"/>
      <c r="MFL678" s="412"/>
      <c r="MFM678" s="412"/>
      <c r="MFN678" s="412"/>
      <c r="MFO678" s="412"/>
      <c r="MFP678" s="412"/>
      <c r="MFQ678" s="412"/>
      <c r="MFR678" s="412"/>
      <c r="MFS678" s="412"/>
      <c r="MFT678" s="412"/>
      <c r="MFU678" s="412"/>
      <c r="MFV678" s="412"/>
      <c r="MFW678" s="412"/>
      <c r="MFX678" s="412"/>
      <c r="MFY678" s="412"/>
      <c r="MFZ678" s="412"/>
      <c r="MGA678" s="412"/>
      <c r="MGB678" s="412"/>
      <c r="MGC678" s="412"/>
      <c r="MGD678" s="412"/>
      <c r="MGE678" s="412"/>
      <c r="MGF678" s="412"/>
      <c r="MGG678" s="412"/>
      <c r="MGH678" s="412"/>
      <c r="MGI678" s="412"/>
      <c r="MGJ678" s="412"/>
      <c r="MGK678" s="412"/>
      <c r="MGL678" s="412"/>
      <c r="MGM678" s="412"/>
      <c r="MGN678" s="412"/>
      <c r="MGO678" s="412"/>
      <c r="MGP678" s="413"/>
      <c r="MGQ678" s="413"/>
      <c r="MGR678" s="413"/>
      <c r="MGS678" s="413"/>
      <c r="MGT678" s="413"/>
      <c r="MGU678" s="413"/>
      <c r="MGV678" s="413"/>
      <c r="MGW678" s="413"/>
      <c r="MGX678" s="413"/>
      <c r="MGY678" s="413"/>
      <c r="MGZ678" s="413"/>
      <c r="MHA678" s="413"/>
      <c r="MHB678" s="413"/>
      <c r="MHC678" s="413"/>
      <c r="MHD678" s="413"/>
      <c r="MHE678" s="413"/>
      <c r="MHF678" s="413"/>
      <c r="MHG678" s="413"/>
      <c r="MHH678" s="413"/>
      <c r="MHI678" s="413"/>
      <c r="MHJ678" s="413"/>
      <c r="MHK678" s="413"/>
      <c r="MHL678" s="413"/>
      <c r="MHM678" s="413"/>
      <c r="MHN678" s="414"/>
      <c r="MHO678" s="414"/>
      <c r="MHP678" s="414"/>
      <c r="MHQ678" s="414"/>
      <c r="MHR678" s="414"/>
      <c r="MHS678" s="413"/>
      <c r="MHT678" s="413"/>
      <c r="MHU678" s="414"/>
      <c r="MHV678" s="414"/>
      <c r="MHW678" s="413"/>
      <c r="MHX678" s="413"/>
      <c r="MHY678" s="414"/>
      <c r="MHZ678" s="414"/>
      <c r="MIA678" s="413"/>
      <c r="MIB678" s="413"/>
      <c r="MIC678" s="413"/>
      <c r="MID678" s="413"/>
      <c r="MIE678" s="413"/>
      <c r="MIF678" s="413"/>
      <c r="MIG678" s="413"/>
      <c r="MIH678" s="414"/>
      <c r="MII678" s="414"/>
      <c r="MIJ678" s="413"/>
      <c r="MIK678" s="413"/>
      <c r="MIL678" s="414"/>
      <c r="MIM678" s="414"/>
      <c r="MIN678" s="413"/>
      <c r="MIO678" s="413"/>
      <c r="MIP678" s="413"/>
      <c r="MIQ678" s="413"/>
      <c r="MIR678" s="413"/>
      <c r="MIS678" s="407"/>
      <c r="MIT678" s="439"/>
      <c r="MIU678" s="413"/>
      <c r="MIV678" s="413"/>
      <c r="MIW678" s="413"/>
      <c r="MIX678" s="413"/>
      <c r="MIY678" s="413"/>
      <c r="MIZ678" s="413"/>
      <c r="MJA678" s="413"/>
      <c r="MJB678" s="412"/>
      <c r="MJC678" s="412"/>
      <c r="MJD678" s="412"/>
      <c r="MJE678" s="412"/>
      <c r="MJF678" s="412"/>
      <c r="MJG678" s="412"/>
      <c r="MJH678" s="412"/>
      <c r="MJI678" s="412"/>
      <c r="MJJ678" s="412"/>
      <c r="MJK678" s="412"/>
      <c r="MJL678" s="412"/>
      <c r="MJM678" s="412"/>
      <c r="MJN678" s="412"/>
      <c r="MJO678" s="412"/>
      <c r="MJP678" s="412"/>
      <c r="MJQ678" s="412"/>
      <c r="MJR678" s="412"/>
      <c r="MJS678" s="412"/>
      <c r="MJT678" s="412"/>
      <c r="MJU678" s="412"/>
      <c r="MJV678" s="412"/>
      <c r="MJW678" s="412"/>
      <c r="MJX678" s="412"/>
      <c r="MJY678" s="412"/>
      <c r="MJZ678" s="412"/>
      <c r="MKA678" s="412"/>
      <c r="MKB678" s="412"/>
      <c r="MKC678" s="412"/>
      <c r="MKD678" s="412"/>
      <c r="MKE678" s="412"/>
      <c r="MKF678" s="412"/>
      <c r="MKG678" s="412"/>
      <c r="MKH678" s="412"/>
      <c r="MKI678" s="412"/>
      <c r="MKJ678" s="412"/>
      <c r="MKK678" s="412"/>
      <c r="MKL678" s="412"/>
      <c r="MKM678" s="412"/>
      <c r="MKN678" s="412"/>
      <c r="MKO678" s="412"/>
      <c r="MKP678" s="412"/>
      <c r="MKQ678" s="412"/>
      <c r="MKR678" s="412"/>
      <c r="MKS678" s="412"/>
      <c r="MKT678" s="413"/>
      <c r="MKU678" s="413"/>
      <c r="MKV678" s="413"/>
      <c r="MKW678" s="413"/>
      <c r="MKX678" s="413"/>
      <c r="MKY678" s="413"/>
      <c r="MKZ678" s="413"/>
      <c r="MLA678" s="413"/>
      <c r="MLB678" s="413"/>
      <c r="MLC678" s="413"/>
      <c r="MLD678" s="413"/>
      <c r="MLE678" s="413"/>
      <c r="MLF678" s="413"/>
      <c r="MLG678" s="413"/>
      <c r="MLH678" s="413"/>
      <c r="MLI678" s="413"/>
      <c r="MLJ678" s="413"/>
      <c r="MLK678" s="413"/>
      <c r="MLL678" s="413"/>
      <c r="MLM678" s="413"/>
      <c r="MLN678" s="413"/>
      <c r="MLO678" s="413"/>
      <c r="MLP678" s="413"/>
      <c r="MLQ678" s="413"/>
      <c r="MLR678" s="414"/>
      <c r="MLS678" s="414"/>
      <c r="MLT678" s="414"/>
      <c r="MLU678" s="414"/>
      <c r="MLV678" s="414"/>
      <c r="MLW678" s="413"/>
      <c r="MLX678" s="413"/>
      <c r="MLY678" s="414"/>
      <c r="MLZ678" s="414"/>
      <c r="MMA678" s="413"/>
      <c r="MMB678" s="413"/>
      <c r="MMC678" s="414"/>
      <c r="MMD678" s="414"/>
      <c r="MME678" s="413"/>
      <c r="MMF678" s="413"/>
      <c r="MMG678" s="413"/>
      <c r="MMH678" s="413"/>
      <c r="MMI678" s="413"/>
      <c r="MMJ678" s="413"/>
      <c r="MMK678" s="413"/>
      <c r="MML678" s="414"/>
      <c r="MMM678" s="414"/>
      <c r="MMN678" s="413"/>
      <c r="MMO678" s="413"/>
      <c r="MMP678" s="414"/>
      <c r="MMQ678" s="414"/>
      <c r="MMR678" s="413"/>
      <c r="MMS678" s="413"/>
      <c r="MMT678" s="413"/>
      <c r="MMU678" s="413"/>
      <c r="MMV678" s="413"/>
      <c r="MMW678" s="407"/>
      <c r="MMX678" s="439"/>
      <c r="MMY678" s="413"/>
      <c r="MMZ678" s="413"/>
      <c r="MNA678" s="413"/>
      <c r="MNB678" s="413"/>
      <c r="MNC678" s="413"/>
      <c r="MND678" s="413"/>
      <c r="MNE678" s="413"/>
      <c r="MNF678" s="412"/>
      <c r="MNG678" s="412"/>
      <c r="MNH678" s="412"/>
      <c r="MNI678" s="412"/>
      <c r="MNJ678" s="412"/>
      <c r="MNK678" s="412"/>
      <c r="MNL678" s="412"/>
      <c r="MNM678" s="412"/>
      <c r="MNN678" s="412"/>
      <c r="MNO678" s="412"/>
      <c r="MNP678" s="412"/>
      <c r="MNQ678" s="412"/>
      <c r="MNR678" s="412"/>
      <c r="MNS678" s="412"/>
      <c r="MNT678" s="412"/>
      <c r="MNU678" s="412"/>
      <c r="MNV678" s="412"/>
      <c r="MNW678" s="412"/>
      <c r="MNX678" s="412"/>
      <c r="MNY678" s="412"/>
      <c r="MNZ678" s="412"/>
      <c r="MOA678" s="412"/>
      <c r="MOB678" s="412"/>
      <c r="MOC678" s="412"/>
      <c r="MOD678" s="412"/>
      <c r="MOE678" s="412"/>
      <c r="MOF678" s="412"/>
      <c r="MOG678" s="412"/>
      <c r="MOH678" s="412"/>
      <c r="MOI678" s="412"/>
      <c r="MOJ678" s="412"/>
      <c r="MOK678" s="412"/>
      <c r="MOL678" s="412"/>
      <c r="MOM678" s="412"/>
      <c r="MON678" s="412"/>
      <c r="MOO678" s="412"/>
      <c r="MOP678" s="412"/>
      <c r="MOQ678" s="412"/>
      <c r="MOR678" s="412"/>
      <c r="MOS678" s="412"/>
      <c r="MOT678" s="412"/>
      <c r="MOU678" s="412"/>
      <c r="MOV678" s="412"/>
      <c r="MOW678" s="412"/>
      <c r="MOX678" s="413"/>
      <c r="MOY678" s="413"/>
      <c r="MOZ678" s="413"/>
      <c r="MPA678" s="413"/>
      <c r="MPB678" s="413"/>
      <c r="MPC678" s="413"/>
      <c r="MPD678" s="413"/>
      <c r="MPE678" s="413"/>
      <c r="MPF678" s="413"/>
      <c r="MPG678" s="413"/>
      <c r="MPH678" s="413"/>
      <c r="MPI678" s="413"/>
      <c r="MPJ678" s="413"/>
      <c r="MPK678" s="413"/>
      <c r="MPL678" s="413"/>
      <c r="MPM678" s="413"/>
      <c r="MPN678" s="413"/>
      <c r="MPO678" s="413"/>
      <c r="MPP678" s="413"/>
      <c r="MPQ678" s="413"/>
      <c r="MPR678" s="413"/>
      <c r="MPS678" s="413"/>
      <c r="MPT678" s="413"/>
      <c r="MPU678" s="413"/>
      <c r="MPV678" s="414"/>
      <c r="MPW678" s="414"/>
      <c r="MPX678" s="414"/>
      <c r="MPY678" s="414"/>
      <c r="MPZ678" s="414"/>
      <c r="MQA678" s="413"/>
      <c r="MQB678" s="413"/>
      <c r="MQC678" s="414"/>
      <c r="MQD678" s="414"/>
      <c r="MQE678" s="413"/>
      <c r="MQF678" s="413"/>
      <c r="MQG678" s="414"/>
      <c r="MQH678" s="414"/>
      <c r="MQI678" s="413"/>
      <c r="MQJ678" s="413"/>
      <c r="MQK678" s="413"/>
      <c r="MQL678" s="413"/>
      <c r="MQM678" s="413"/>
      <c r="MQN678" s="413"/>
      <c r="MQO678" s="413"/>
      <c r="MQP678" s="414"/>
      <c r="MQQ678" s="414"/>
      <c r="MQR678" s="413"/>
      <c r="MQS678" s="413"/>
      <c r="MQT678" s="414"/>
      <c r="MQU678" s="414"/>
      <c r="MQV678" s="413"/>
      <c r="MQW678" s="413"/>
      <c r="MQX678" s="413"/>
      <c r="MQY678" s="413"/>
      <c r="MQZ678" s="413"/>
      <c r="MRA678" s="407"/>
      <c r="MRB678" s="439"/>
      <c r="MRC678" s="413"/>
      <c r="MRD678" s="413"/>
      <c r="MRE678" s="413"/>
      <c r="MRF678" s="413"/>
      <c r="MRG678" s="413"/>
      <c r="MRH678" s="413"/>
      <c r="MRI678" s="413"/>
      <c r="MRJ678" s="412"/>
      <c r="MRK678" s="412"/>
      <c r="MRL678" s="412"/>
      <c r="MRM678" s="412"/>
      <c r="MRN678" s="412"/>
      <c r="MRO678" s="412"/>
      <c r="MRP678" s="412"/>
      <c r="MRQ678" s="412"/>
      <c r="MRR678" s="412"/>
      <c r="MRS678" s="412"/>
      <c r="MRT678" s="412"/>
      <c r="MRU678" s="412"/>
      <c r="MRV678" s="412"/>
      <c r="MRW678" s="412"/>
      <c r="MRX678" s="412"/>
      <c r="MRY678" s="412"/>
      <c r="MRZ678" s="412"/>
      <c r="MSA678" s="412"/>
      <c r="MSB678" s="412"/>
      <c r="MSC678" s="412"/>
      <c r="MSD678" s="412"/>
      <c r="MSE678" s="412"/>
      <c r="MSF678" s="412"/>
      <c r="MSG678" s="412"/>
      <c r="MSH678" s="412"/>
      <c r="MSI678" s="412"/>
      <c r="MSJ678" s="412"/>
      <c r="MSK678" s="412"/>
      <c r="MSL678" s="412"/>
      <c r="MSM678" s="412"/>
      <c r="MSN678" s="412"/>
      <c r="MSO678" s="412"/>
      <c r="MSP678" s="412"/>
      <c r="MSQ678" s="412"/>
      <c r="MSR678" s="412"/>
      <c r="MSS678" s="412"/>
      <c r="MST678" s="412"/>
      <c r="MSU678" s="412"/>
      <c r="MSV678" s="412"/>
      <c r="MSW678" s="412"/>
      <c r="MSX678" s="412"/>
      <c r="MSY678" s="412"/>
      <c r="MSZ678" s="412"/>
      <c r="MTA678" s="412"/>
      <c r="MTB678" s="413"/>
      <c r="MTC678" s="413"/>
      <c r="MTD678" s="413"/>
      <c r="MTE678" s="413"/>
      <c r="MTF678" s="413"/>
      <c r="MTG678" s="413"/>
      <c r="MTH678" s="413"/>
      <c r="MTI678" s="413"/>
      <c r="MTJ678" s="413"/>
      <c r="MTK678" s="413"/>
      <c r="MTL678" s="413"/>
      <c r="MTM678" s="413"/>
      <c r="MTN678" s="413"/>
      <c r="MTO678" s="413"/>
      <c r="MTP678" s="413"/>
      <c r="MTQ678" s="413"/>
      <c r="MTR678" s="413"/>
      <c r="MTS678" s="413"/>
      <c r="MTT678" s="413"/>
      <c r="MTU678" s="413"/>
      <c r="MTV678" s="413"/>
      <c r="MTW678" s="413"/>
      <c r="MTX678" s="413"/>
      <c r="MTY678" s="413"/>
      <c r="MTZ678" s="414"/>
      <c r="MUA678" s="414"/>
      <c r="MUB678" s="414"/>
      <c r="MUC678" s="414"/>
      <c r="MUD678" s="414"/>
      <c r="MUE678" s="413"/>
      <c r="MUF678" s="413"/>
      <c r="MUG678" s="414"/>
      <c r="MUH678" s="414"/>
      <c r="MUI678" s="413"/>
      <c r="MUJ678" s="413"/>
      <c r="MUK678" s="414"/>
      <c r="MUL678" s="414"/>
      <c r="MUM678" s="413"/>
      <c r="MUN678" s="413"/>
      <c r="MUO678" s="413"/>
      <c r="MUP678" s="413"/>
      <c r="MUQ678" s="413"/>
      <c r="MUR678" s="413"/>
      <c r="MUS678" s="413"/>
      <c r="MUT678" s="414"/>
      <c r="MUU678" s="414"/>
      <c r="MUV678" s="413"/>
      <c r="MUW678" s="413"/>
      <c r="MUX678" s="414"/>
      <c r="MUY678" s="414"/>
      <c r="MUZ678" s="413"/>
      <c r="MVA678" s="413"/>
      <c r="MVB678" s="413"/>
      <c r="MVC678" s="413"/>
      <c r="MVD678" s="413"/>
      <c r="MVE678" s="407"/>
      <c r="MVF678" s="439"/>
      <c r="MVG678" s="413"/>
      <c r="MVH678" s="413"/>
      <c r="MVI678" s="413"/>
      <c r="MVJ678" s="413"/>
      <c r="MVK678" s="413"/>
      <c r="MVL678" s="413"/>
      <c r="MVM678" s="413"/>
      <c r="MVN678" s="412"/>
      <c r="MVO678" s="412"/>
      <c r="MVP678" s="412"/>
      <c r="MVQ678" s="412"/>
      <c r="MVR678" s="412"/>
      <c r="MVS678" s="412"/>
      <c r="MVT678" s="412"/>
      <c r="MVU678" s="412"/>
      <c r="MVV678" s="412"/>
      <c r="MVW678" s="412"/>
      <c r="MVX678" s="412"/>
      <c r="MVY678" s="412"/>
      <c r="MVZ678" s="412"/>
      <c r="MWA678" s="412"/>
      <c r="MWB678" s="412"/>
      <c r="MWC678" s="412"/>
      <c r="MWD678" s="412"/>
      <c r="MWE678" s="412"/>
      <c r="MWF678" s="412"/>
      <c r="MWG678" s="412"/>
      <c r="MWH678" s="412"/>
      <c r="MWI678" s="412"/>
      <c r="MWJ678" s="412"/>
      <c r="MWK678" s="412"/>
      <c r="MWL678" s="412"/>
      <c r="MWM678" s="412"/>
      <c r="MWN678" s="412"/>
      <c r="MWO678" s="412"/>
      <c r="MWP678" s="412"/>
      <c r="MWQ678" s="412"/>
      <c r="MWR678" s="412"/>
      <c r="MWS678" s="412"/>
      <c r="MWT678" s="412"/>
      <c r="MWU678" s="412"/>
      <c r="MWV678" s="412"/>
      <c r="MWW678" s="412"/>
      <c r="MWX678" s="412"/>
      <c r="MWY678" s="412"/>
      <c r="MWZ678" s="412"/>
      <c r="MXA678" s="412"/>
      <c r="MXB678" s="412"/>
      <c r="MXC678" s="412"/>
      <c r="MXD678" s="412"/>
      <c r="MXE678" s="412"/>
      <c r="MXF678" s="413"/>
      <c r="MXG678" s="413"/>
      <c r="MXH678" s="413"/>
      <c r="MXI678" s="413"/>
      <c r="MXJ678" s="413"/>
      <c r="MXK678" s="413"/>
      <c r="MXL678" s="413"/>
      <c r="MXM678" s="413"/>
      <c r="MXN678" s="413"/>
      <c r="MXO678" s="413"/>
      <c r="MXP678" s="413"/>
      <c r="MXQ678" s="413"/>
      <c r="MXR678" s="413"/>
      <c r="MXS678" s="413"/>
      <c r="MXT678" s="413"/>
      <c r="MXU678" s="413"/>
      <c r="MXV678" s="413"/>
      <c r="MXW678" s="413"/>
      <c r="MXX678" s="413"/>
      <c r="MXY678" s="413"/>
      <c r="MXZ678" s="413"/>
      <c r="MYA678" s="413"/>
      <c r="MYB678" s="413"/>
      <c r="MYC678" s="413"/>
      <c r="MYD678" s="414"/>
      <c r="MYE678" s="414"/>
      <c r="MYF678" s="414"/>
      <c r="MYG678" s="414"/>
      <c r="MYH678" s="414"/>
      <c r="MYI678" s="413"/>
      <c r="MYJ678" s="413"/>
      <c r="MYK678" s="414"/>
      <c r="MYL678" s="414"/>
      <c r="MYM678" s="413"/>
      <c r="MYN678" s="413"/>
      <c r="MYO678" s="414"/>
      <c r="MYP678" s="414"/>
      <c r="MYQ678" s="413"/>
      <c r="MYR678" s="413"/>
      <c r="MYS678" s="413"/>
      <c r="MYT678" s="413"/>
      <c r="MYU678" s="413"/>
      <c r="MYV678" s="413"/>
      <c r="MYW678" s="413"/>
      <c r="MYX678" s="414"/>
      <c r="MYY678" s="414"/>
      <c r="MYZ678" s="413"/>
      <c r="MZA678" s="413"/>
      <c r="MZB678" s="414"/>
      <c r="MZC678" s="414"/>
      <c r="MZD678" s="413"/>
      <c r="MZE678" s="413"/>
      <c r="MZF678" s="413"/>
      <c r="MZG678" s="413"/>
      <c r="MZH678" s="413"/>
      <c r="MZI678" s="407"/>
      <c r="MZJ678" s="439"/>
      <c r="MZK678" s="413"/>
      <c r="MZL678" s="413"/>
      <c r="MZM678" s="413"/>
      <c r="MZN678" s="413"/>
      <c r="MZO678" s="413"/>
      <c r="MZP678" s="413"/>
      <c r="MZQ678" s="413"/>
      <c r="MZR678" s="412"/>
      <c r="MZS678" s="412"/>
      <c r="MZT678" s="412"/>
      <c r="MZU678" s="412"/>
      <c r="MZV678" s="412"/>
      <c r="MZW678" s="412"/>
      <c r="MZX678" s="412"/>
      <c r="MZY678" s="412"/>
      <c r="MZZ678" s="412"/>
      <c r="NAA678" s="412"/>
      <c r="NAB678" s="412"/>
      <c r="NAC678" s="412"/>
      <c r="NAD678" s="412"/>
      <c r="NAE678" s="412"/>
      <c r="NAF678" s="412"/>
      <c r="NAG678" s="412"/>
      <c r="NAH678" s="412"/>
      <c r="NAI678" s="412"/>
      <c r="NAJ678" s="412"/>
      <c r="NAK678" s="412"/>
      <c r="NAL678" s="412"/>
      <c r="NAM678" s="412"/>
      <c r="NAN678" s="412"/>
      <c r="NAO678" s="412"/>
      <c r="NAP678" s="412"/>
      <c r="NAQ678" s="412"/>
      <c r="NAR678" s="412"/>
      <c r="NAS678" s="412"/>
      <c r="NAT678" s="412"/>
      <c r="NAU678" s="412"/>
      <c r="NAV678" s="412"/>
      <c r="NAW678" s="412"/>
      <c r="NAX678" s="412"/>
      <c r="NAY678" s="412"/>
      <c r="NAZ678" s="412"/>
      <c r="NBA678" s="412"/>
      <c r="NBB678" s="412"/>
      <c r="NBC678" s="412"/>
      <c r="NBD678" s="412"/>
      <c r="NBE678" s="412"/>
      <c r="NBF678" s="412"/>
      <c r="NBG678" s="412"/>
      <c r="NBH678" s="412"/>
      <c r="NBI678" s="412"/>
      <c r="NBJ678" s="413"/>
      <c r="NBK678" s="413"/>
      <c r="NBL678" s="413"/>
      <c r="NBM678" s="413"/>
      <c r="NBN678" s="413"/>
      <c r="NBO678" s="413"/>
      <c r="NBP678" s="413"/>
      <c r="NBQ678" s="413"/>
      <c r="NBR678" s="413"/>
      <c r="NBS678" s="413"/>
      <c r="NBT678" s="413"/>
      <c r="NBU678" s="413"/>
      <c r="NBV678" s="413"/>
      <c r="NBW678" s="413"/>
      <c r="NBX678" s="413"/>
      <c r="NBY678" s="413"/>
      <c r="NBZ678" s="413"/>
      <c r="NCA678" s="413"/>
      <c r="NCB678" s="413"/>
      <c r="NCC678" s="413"/>
      <c r="NCD678" s="413"/>
      <c r="NCE678" s="413"/>
      <c r="NCF678" s="413"/>
      <c r="NCG678" s="413"/>
      <c r="NCH678" s="414"/>
      <c r="NCI678" s="414"/>
      <c r="NCJ678" s="414"/>
      <c r="NCK678" s="414"/>
      <c r="NCL678" s="414"/>
      <c r="NCM678" s="413"/>
      <c r="NCN678" s="413"/>
      <c r="NCO678" s="414"/>
      <c r="NCP678" s="414"/>
      <c r="NCQ678" s="413"/>
      <c r="NCR678" s="413"/>
      <c r="NCS678" s="414"/>
      <c r="NCT678" s="414"/>
      <c r="NCU678" s="413"/>
      <c r="NCV678" s="413"/>
      <c r="NCW678" s="413"/>
      <c r="NCX678" s="413"/>
      <c r="NCY678" s="413"/>
      <c r="NCZ678" s="413"/>
      <c r="NDA678" s="413"/>
      <c r="NDB678" s="414"/>
      <c r="NDC678" s="414"/>
      <c r="NDD678" s="413"/>
      <c r="NDE678" s="413"/>
      <c r="NDF678" s="414"/>
      <c r="NDG678" s="414"/>
      <c r="NDH678" s="413"/>
      <c r="NDI678" s="413"/>
      <c r="NDJ678" s="413"/>
      <c r="NDK678" s="413"/>
      <c r="NDL678" s="413"/>
      <c r="NDM678" s="407"/>
      <c r="NDN678" s="439"/>
      <c r="NDO678" s="413"/>
      <c r="NDP678" s="413"/>
      <c r="NDQ678" s="413"/>
      <c r="NDR678" s="413"/>
      <c r="NDS678" s="413"/>
      <c r="NDT678" s="413"/>
      <c r="NDU678" s="413"/>
      <c r="NDV678" s="412"/>
      <c r="NDW678" s="412"/>
      <c r="NDX678" s="412"/>
      <c r="NDY678" s="412"/>
      <c r="NDZ678" s="412"/>
      <c r="NEA678" s="412"/>
      <c r="NEB678" s="412"/>
      <c r="NEC678" s="412"/>
      <c r="NED678" s="412"/>
      <c r="NEE678" s="412"/>
      <c r="NEF678" s="412"/>
      <c r="NEG678" s="412"/>
      <c r="NEH678" s="412"/>
      <c r="NEI678" s="412"/>
      <c r="NEJ678" s="412"/>
      <c r="NEK678" s="412"/>
      <c r="NEL678" s="412"/>
      <c r="NEM678" s="412"/>
      <c r="NEN678" s="412"/>
      <c r="NEO678" s="412"/>
      <c r="NEP678" s="412"/>
      <c r="NEQ678" s="412"/>
      <c r="NER678" s="412"/>
      <c r="NES678" s="412"/>
      <c r="NET678" s="412"/>
      <c r="NEU678" s="412"/>
      <c r="NEV678" s="412"/>
      <c r="NEW678" s="412"/>
      <c r="NEX678" s="412"/>
      <c r="NEY678" s="412"/>
      <c r="NEZ678" s="412"/>
      <c r="NFA678" s="412"/>
      <c r="NFB678" s="412"/>
      <c r="NFC678" s="412"/>
      <c r="NFD678" s="412"/>
      <c r="NFE678" s="412"/>
      <c r="NFF678" s="412"/>
      <c r="NFG678" s="412"/>
      <c r="NFH678" s="412"/>
      <c r="NFI678" s="412"/>
      <c r="NFJ678" s="412"/>
      <c r="NFK678" s="412"/>
      <c r="NFL678" s="412"/>
      <c r="NFM678" s="412"/>
      <c r="NFN678" s="413"/>
      <c r="NFO678" s="413"/>
      <c r="NFP678" s="413"/>
      <c r="NFQ678" s="413"/>
      <c r="NFR678" s="413"/>
      <c r="NFS678" s="413"/>
      <c r="NFT678" s="413"/>
      <c r="NFU678" s="413"/>
      <c r="NFV678" s="413"/>
      <c r="NFW678" s="413"/>
      <c r="NFX678" s="413"/>
      <c r="NFY678" s="413"/>
      <c r="NFZ678" s="413"/>
      <c r="NGA678" s="413"/>
      <c r="NGB678" s="413"/>
      <c r="NGC678" s="413"/>
      <c r="NGD678" s="413"/>
      <c r="NGE678" s="413"/>
      <c r="NGF678" s="413"/>
      <c r="NGG678" s="413"/>
      <c r="NGH678" s="413"/>
      <c r="NGI678" s="413"/>
      <c r="NGJ678" s="413"/>
      <c r="NGK678" s="413"/>
      <c r="NGL678" s="414"/>
      <c r="NGM678" s="414"/>
      <c r="NGN678" s="414"/>
      <c r="NGO678" s="414"/>
      <c r="NGP678" s="414"/>
      <c r="NGQ678" s="413"/>
      <c r="NGR678" s="413"/>
      <c r="NGS678" s="414"/>
      <c r="NGT678" s="414"/>
      <c r="NGU678" s="413"/>
      <c r="NGV678" s="413"/>
      <c r="NGW678" s="414"/>
      <c r="NGX678" s="414"/>
      <c r="NGY678" s="413"/>
      <c r="NGZ678" s="413"/>
      <c r="NHA678" s="413"/>
      <c r="NHB678" s="413"/>
      <c r="NHC678" s="413"/>
      <c r="NHD678" s="413"/>
      <c r="NHE678" s="413"/>
      <c r="NHF678" s="414"/>
      <c r="NHG678" s="414"/>
      <c r="NHH678" s="413"/>
      <c r="NHI678" s="413"/>
      <c r="NHJ678" s="414"/>
      <c r="NHK678" s="414"/>
      <c r="NHL678" s="413"/>
      <c r="NHM678" s="413"/>
      <c r="NHN678" s="413"/>
      <c r="NHO678" s="413"/>
      <c r="NHP678" s="413"/>
      <c r="NHQ678" s="407"/>
      <c r="NHR678" s="439"/>
      <c r="NHS678" s="413"/>
      <c r="NHT678" s="413"/>
      <c r="NHU678" s="413"/>
      <c r="NHV678" s="413"/>
      <c r="NHW678" s="413"/>
      <c r="NHX678" s="413"/>
      <c r="NHY678" s="413"/>
      <c r="NHZ678" s="412"/>
      <c r="NIA678" s="412"/>
      <c r="NIB678" s="412"/>
      <c r="NIC678" s="412"/>
      <c r="NID678" s="412"/>
      <c r="NIE678" s="412"/>
      <c r="NIF678" s="412"/>
      <c r="NIG678" s="412"/>
      <c r="NIH678" s="412"/>
      <c r="NII678" s="412"/>
      <c r="NIJ678" s="412"/>
      <c r="NIK678" s="412"/>
      <c r="NIL678" s="412"/>
      <c r="NIM678" s="412"/>
      <c r="NIN678" s="412"/>
      <c r="NIO678" s="412"/>
      <c r="NIP678" s="412"/>
      <c r="NIQ678" s="412"/>
      <c r="NIR678" s="412"/>
      <c r="NIS678" s="412"/>
      <c r="NIT678" s="412"/>
      <c r="NIU678" s="412"/>
      <c r="NIV678" s="412"/>
      <c r="NIW678" s="412"/>
      <c r="NIX678" s="412"/>
      <c r="NIY678" s="412"/>
      <c r="NIZ678" s="412"/>
      <c r="NJA678" s="412"/>
      <c r="NJB678" s="412"/>
      <c r="NJC678" s="412"/>
      <c r="NJD678" s="412"/>
      <c r="NJE678" s="412"/>
      <c r="NJF678" s="412"/>
      <c r="NJG678" s="412"/>
      <c r="NJH678" s="412"/>
      <c r="NJI678" s="412"/>
      <c r="NJJ678" s="412"/>
      <c r="NJK678" s="412"/>
      <c r="NJL678" s="412"/>
      <c r="NJM678" s="412"/>
      <c r="NJN678" s="412"/>
      <c r="NJO678" s="412"/>
      <c r="NJP678" s="412"/>
      <c r="NJQ678" s="412"/>
      <c r="NJR678" s="413"/>
      <c r="NJS678" s="413"/>
      <c r="NJT678" s="413"/>
      <c r="NJU678" s="413"/>
      <c r="NJV678" s="413"/>
      <c r="NJW678" s="413"/>
      <c r="NJX678" s="413"/>
      <c r="NJY678" s="413"/>
      <c r="NJZ678" s="413"/>
      <c r="NKA678" s="413"/>
      <c r="NKB678" s="413"/>
      <c r="NKC678" s="413"/>
      <c r="NKD678" s="413"/>
      <c r="NKE678" s="413"/>
      <c r="NKF678" s="413"/>
      <c r="NKG678" s="413"/>
      <c r="NKH678" s="413"/>
      <c r="NKI678" s="413"/>
      <c r="NKJ678" s="413"/>
      <c r="NKK678" s="413"/>
      <c r="NKL678" s="413"/>
      <c r="NKM678" s="413"/>
      <c r="NKN678" s="413"/>
      <c r="NKO678" s="413"/>
      <c r="NKP678" s="414"/>
      <c r="NKQ678" s="414"/>
      <c r="NKR678" s="414"/>
      <c r="NKS678" s="414"/>
      <c r="NKT678" s="414"/>
      <c r="NKU678" s="413"/>
      <c r="NKV678" s="413"/>
      <c r="NKW678" s="414"/>
      <c r="NKX678" s="414"/>
      <c r="NKY678" s="413"/>
      <c r="NKZ678" s="413"/>
      <c r="NLA678" s="414"/>
      <c r="NLB678" s="414"/>
      <c r="NLC678" s="413"/>
      <c r="NLD678" s="413"/>
      <c r="NLE678" s="413"/>
      <c r="NLF678" s="413"/>
      <c r="NLG678" s="413"/>
      <c r="NLH678" s="413"/>
      <c r="NLI678" s="413"/>
      <c r="NLJ678" s="414"/>
      <c r="NLK678" s="414"/>
      <c r="NLL678" s="413"/>
      <c r="NLM678" s="413"/>
      <c r="NLN678" s="414"/>
      <c r="NLO678" s="414"/>
      <c r="NLP678" s="413"/>
      <c r="NLQ678" s="413"/>
      <c r="NLR678" s="413"/>
      <c r="NLS678" s="413"/>
      <c r="NLT678" s="413"/>
      <c r="NLU678" s="407"/>
      <c r="NLV678" s="439"/>
      <c r="NLW678" s="413"/>
      <c r="NLX678" s="413"/>
      <c r="NLY678" s="413"/>
      <c r="NLZ678" s="413"/>
      <c r="NMA678" s="413"/>
      <c r="NMB678" s="413"/>
      <c r="NMC678" s="413"/>
      <c r="NMD678" s="412"/>
      <c r="NME678" s="412"/>
      <c r="NMF678" s="412"/>
      <c r="NMG678" s="412"/>
      <c r="NMH678" s="412"/>
      <c r="NMI678" s="412"/>
      <c r="NMJ678" s="412"/>
      <c r="NMK678" s="412"/>
      <c r="NML678" s="412"/>
      <c r="NMM678" s="412"/>
      <c r="NMN678" s="412"/>
      <c r="NMO678" s="412"/>
      <c r="NMP678" s="412"/>
      <c r="NMQ678" s="412"/>
      <c r="NMR678" s="412"/>
      <c r="NMS678" s="412"/>
      <c r="NMT678" s="412"/>
      <c r="NMU678" s="412"/>
      <c r="NMV678" s="412"/>
      <c r="NMW678" s="412"/>
      <c r="NMX678" s="412"/>
      <c r="NMY678" s="412"/>
      <c r="NMZ678" s="412"/>
      <c r="NNA678" s="412"/>
      <c r="NNB678" s="412"/>
      <c r="NNC678" s="412"/>
      <c r="NND678" s="412"/>
      <c r="NNE678" s="412"/>
      <c r="NNF678" s="412"/>
      <c r="NNG678" s="412"/>
      <c r="NNH678" s="412"/>
      <c r="NNI678" s="412"/>
      <c r="NNJ678" s="412"/>
      <c r="NNK678" s="412"/>
      <c r="NNL678" s="412"/>
      <c r="NNM678" s="412"/>
      <c r="NNN678" s="412"/>
      <c r="NNO678" s="412"/>
      <c r="NNP678" s="412"/>
      <c r="NNQ678" s="412"/>
      <c r="NNR678" s="412"/>
      <c r="NNS678" s="412"/>
      <c r="NNT678" s="412"/>
      <c r="NNU678" s="412"/>
      <c r="NNV678" s="413"/>
      <c r="NNW678" s="413"/>
      <c r="NNX678" s="413"/>
      <c r="NNY678" s="413"/>
      <c r="NNZ678" s="413"/>
      <c r="NOA678" s="413"/>
      <c r="NOB678" s="413"/>
      <c r="NOC678" s="413"/>
      <c r="NOD678" s="413"/>
      <c r="NOE678" s="413"/>
      <c r="NOF678" s="413"/>
      <c r="NOG678" s="413"/>
      <c r="NOH678" s="413"/>
      <c r="NOI678" s="413"/>
      <c r="NOJ678" s="413"/>
      <c r="NOK678" s="413"/>
      <c r="NOL678" s="413"/>
      <c r="NOM678" s="413"/>
      <c r="NON678" s="413"/>
      <c r="NOO678" s="413"/>
      <c r="NOP678" s="413"/>
      <c r="NOQ678" s="413"/>
      <c r="NOR678" s="413"/>
      <c r="NOS678" s="413"/>
      <c r="NOT678" s="414"/>
      <c r="NOU678" s="414"/>
      <c r="NOV678" s="414"/>
      <c r="NOW678" s="414"/>
      <c r="NOX678" s="414"/>
      <c r="NOY678" s="413"/>
      <c r="NOZ678" s="413"/>
      <c r="NPA678" s="414"/>
      <c r="NPB678" s="414"/>
      <c r="NPC678" s="413"/>
      <c r="NPD678" s="413"/>
      <c r="NPE678" s="414"/>
      <c r="NPF678" s="414"/>
      <c r="NPG678" s="413"/>
      <c r="NPH678" s="413"/>
      <c r="NPI678" s="413"/>
      <c r="NPJ678" s="413"/>
      <c r="NPK678" s="413"/>
      <c r="NPL678" s="413"/>
      <c r="NPM678" s="413"/>
      <c r="NPN678" s="414"/>
      <c r="NPO678" s="414"/>
      <c r="NPP678" s="413"/>
      <c r="NPQ678" s="413"/>
      <c r="NPR678" s="414"/>
      <c r="NPS678" s="414"/>
      <c r="NPT678" s="413"/>
      <c r="NPU678" s="413"/>
      <c r="NPV678" s="413"/>
      <c r="NPW678" s="413"/>
      <c r="NPX678" s="413"/>
      <c r="NPY678" s="407"/>
      <c r="NPZ678" s="439"/>
      <c r="NQA678" s="413"/>
      <c r="NQB678" s="413"/>
      <c r="NQC678" s="413"/>
      <c r="NQD678" s="413"/>
      <c r="NQE678" s="413"/>
      <c r="NQF678" s="413"/>
      <c r="NQG678" s="413"/>
      <c r="NQH678" s="412"/>
      <c r="NQI678" s="412"/>
      <c r="NQJ678" s="412"/>
      <c r="NQK678" s="412"/>
      <c r="NQL678" s="412"/>
      <c r="NQM678" s="412"/>
      <c r="NQN678" s="412"/>
      <c r="NQO678" s="412"/>
      <c r="NQP678" s="412"/>
      <c r="NQQ678" s="412"/>
      <c r="NQR678" s="412"/>
      <c r="NQS678" s="412"/>
      <c r="NQT678" s="412"/>
      <c r="NQU678" s="412"/>
      <c r="NQV678" s="412"/>
      <c r="NQW678" s="412"/>
      <c r="NQX678" s="412"/>
      <c r="NQY678" s="412"/>
      <c r="NQZ678" s="412"/>
      <c r="NRA678" s="412"/>
      <c r="NRB678" s="412"/>
      <c r="NRC678" s="412"/>
      <c r="NRD678" s="412"/>
      <c r="NRE678" s="412"/>
      <c r="NRF678" s="412"/>
      <c r="NRG678" s="412"/>
      <c r="NRH678" s="412"/>
      <c r="NRI678" s="412"/>
      <c r="NRJ678" s="412"/>
      <c r="NRK678" s="412"/>
      <c r="NRL678" s="412"/>
      <c r="NRM678" s="412"/>
      <c r="NRN678" s="412"/>
      <c r="NRO678" s="412"/>
      <c r="NRP678" s="412"/>
      <c r="NRQ678" s="412"/>
      <c r="NRR678" s="412"/>
      <c r="NRS678" s="412"/>
      <c r="NRT678" s="412"/>
      <c r="NRU678" s="412"/>
      <c r="NRV678" s="412"/>
      <c r="NRW678" s="412"/>
      <c r="NRX678" s="412"/>
      <c r="NRY678" s="412"/>
      <c r="NRZ678" s="413"/>
      <c r="NSA678" s="413"/>
      <c r="NSB678" s="413"/>
      <c r="NSC678" s="413"/>
      <c r="NSD678" s="413"/>
      <c r="NSE678" s="413"/>
      <c r="NSF678" s="413"/>
      <c r="NSG678" s="413"/>
      <c r="NSH678" s="413"/>
      <c r="NSI678" s="413"/>
      <c r="NSJ678" s="413"/>
      <c r="NSK678" s="413"/>
      <c r="NSL678" s="413"/>
      <c r="NSM678" s="413"/>
      <c r="NSN678" s="413"/>
      <c r="NSO678" s="413"/>
      <c r="NSP678" s="413"/>
      <c r="NSQ678" s="413"/>
      <c r="NSR678" s="413"/>
      <c r="NSS678" s="413"/>
      <c r="NST678" s="413"/>
      <c r="NSU678" s="413"/>
      <c r="NSV678" s="413"/>
      <c r="NSW678" s="413"/>
      <c r="NSX678" s="414"/>
      <c r="NSY678" s="414"/>
      <c r="NSZ678" s="414"/>
      <c r="NTA678" s="414"/>
      <c r="NTB678" s="414"/>
      <c r="NTC678" s="413"/>
      <c r="NTD678" s="413"/>
      <c r="NTE678" s="414"/>
      <c r="NTF678" s="414"/>
      <c r="NTG678" s="413"/>
      <c r="NTH678" s="413"/>
      <c r="NTI678" s="414"/>
      <c r="NTJ678" s="414"/>
      <c r="NTK678" s="413"/>
      <c r="NTL678" s="413"/>
      <c r="NTM678" s="413"/>
      <c r="NTN678" s="413"/>
      <c r="NTO678" s="413"/>
      <c r="NTP678" s="413"/>
      <c r="NTQ678" s="413"/>
      <c r="NTR678" s="414"/>
      <c r="NTS678" s="414"/>
      <c r="NTT678" s="413"/>
      <c r="NTU678" s="413"/>
      <c r="NTV678" s="414"/>
      <c r="NTW678" s="414"/>
      <c r="NTX678" s="413"/>
      <c r="NTY678" s="413"/>
      <c r="NTZ678" s="413"/>
      <c r="NUA678" s="413"/>
      <c r="NUB678" s="413"/>
      <c r="NUC678" s="407"/>
      <c r="NUD678" s="439"/>
      <c r="NUE678" s="413"/>
      <c r="NUF678" s="413"/>
      <c r="NUG678" s="413"/>
      <c r="NUH678" s="413"/>
      <c r="NUI678" s="413"/>
      <c r="NUJ678" s="413"/>
      <c r="NUK678" s="413"/>
      <c r="NUL678" s="412"/>
      <c r="NUM678" s="412"/>
      <c r="NUN678" s="412"/>
      <c r="NUO678" s="412"/>
      <c r="NUP678" s="412"/>
      <c r="NUQ678" s="412"/>
      <c r="NUR678" s="412"/>
      <c r="NUS678" s="412"/>
      <c r="NUT678" s="412"/>
      <c r="NUU678" s="412"/>
      <c r="NUV678" s="412"/>
      <c r="NUW678" s="412"/>
      <c r="NUX678" s="412"/>
      <c r="NUY678" s="412"/>
      <c r="NUZ678" s="412"/>
      <c r="NVA678" s="412"/>
      <c r="NVB678" s="412"/>
      <c r="NVC678" s="412"/>
      <c r="NVD678" s="412"/>
      <c r="NVE678" s="412"/>
      <c r="NVF678" s="412"/>
      <c r="NVG678" s="412"/>
      <c r="NVH678" s="412"/>
      <c r="NVI678" s="412"/>
      <c r="NVJ678" s="412"/>
      <c r="NVK678" s="412"/>
      <c r="NVL678" s="412"/>
      <c r="NVM678" s="412"/>
      <c r="NVN678" s="412"/>
      <c r="NVO678" s="412"/>
      <c r="NVP678" s="412"/>
      <c r="NVQ678" s="412"/>
      <c r="NVR678" s="412"/>
      <c r="NVS678" s="412"/>
      <c r="NVT678" s="412"/>
      <c r="NVU678" s="412"/>
      <c r="NVV678" s="412"/>
      <c r="NVW678" s="412"/>
      <c r="NVX678" s="412"/>
      <c r="NVY678" s="412"/>
      <c r="NVZ678" s="412"/>
      <c r="NWA678" s="412"/>
      <c r="NWB678" s="412"/>
      <c r="NWC678" s="412"/>
      <c r="NWD678" s="413"/>
      <c r="NWE678" s="413"/>
      <c r="NWF678" s="413"/>
      <c r="NWG678" s="413"/>
      <c r="NWH678" s="413"/>
      <c r="NWI678" s="413"/>
      <c r="NWJ678" s="413"/>
      <c r="NWK678" s="413"/>
      <c r="NWL678" s="413"/>
      <c r="NWM678" s="413"/>
      <c r="NWN678" s="413"/>
      <c r="NWO678" s="413"/>
      <c r="NWP678" s="413"/>
      <c r="NWQ678" s="413"/>
      <c r="NWR678" s="413"/>
      <c r="NWS678" s="413"/>
      <c r="NWT678" s="413"/>
      <c r="NWU678" s="413"/>
      <c r="NWV678" s="413"/>
      <c r="NWW678" s="413"/>
      <c r="NWX678" s="413"/>
      <c r="NWY678" s="413"/>
      <c r="NWZ678" s="413"/>
      <c r="NXA678" s="413"/>
      <c r="NXB678" s="414"/>
      <c r="NXC678" s="414"/>
      <c r="NXD678" s="414"/>
      <c r="NXE678" s="414"/>
      <c r="NXF678" s="414"/>
      <c r="NXG678" s="413"/>
      <c r="NXH678" s="413"/>
      <c r="NXI678" s="414"/>
      <c r="NXJ678" s="414"/>
      <c r="NXK678" s="413"/>
      <c r="NXL678" s="413"/>
      <c r="NXM678" s="414"/>
      <c r="NXN678" s="414"/>
      <c r="NXO678" s="413"/>
      <c r="NXP678" s="413"/>
      <c r="NXQ678" s="413"/>
      <c r="NXR678" s="413"/>
      <c r="NXS678" s="413"/>
      <c r="NXT678" s="413"/>
      <c r="NXU678" s="413"/>
      <c r="NXV678" s="414"/>
      <c r="NXW678" s="414"/>
      <c r="NXX678" s="413"/>
      <c r="NXY678" s="413"/>
      <c r="NXZ678" s="414"/>
      <c r="NYA678" s="414"/>
      <c r="NYB678" s="413"/>
      <c r="NYC678" s="413"/>
      <c r="NYD678" s="413"/>
      <c r="NYE678" s="413"/>
      <c r="NYF678" s="413"/>
      <c r="NYG678" s="407"/>
      <c r="NYH678" s="439"/>
      <c r="NYI678" s="413"/>
      <c r="NYJ678" s="413"/>
      <c r="NYK678" s="413"/>
      <c r="NYL678" s="413"/>
      <c r="NYM678" s="413"/>
      <c r="NYN678" s="413"/>
      <c r="NYO678" s="413"/>
      <c r="NYP678" s="412"/>
      <c r="NYQ678" s="412"/>
      <c r="NYR678" s="412"/>
      <c r="NYS678" s="412"/>
      <c r="NYT678" s="412"/>
      <c r="NYU678" s="412"/>
      <c r="NYV678" s="412"/>
      <c r="NYW678" s="412"/>
      <c r="NYX678" s="412"/>
      <c r="NYY678" s="412"/>
      <c r="NYZ678" s="412"/>
      <c r="NZA678" s="412"/>
      <c r="NZB678" s="412"/>
      <c r="NZC678" s="412"/>
      <c r="NZD678" s="412"/>
      <c r="NZE678" s="412"/>
      <c r="NZF678" s="412"/>
      <c r="NZG678" s="412"/>
      <c r="NZH678" s="412"/>
      <c r="NZI678" s="412"/>
      <c r="NZJ678" s="412"/>
      <c r="NZK678" s="412"/>
      <c r="NZL678" s="412"/>
      <c r="NZM678" s="412"/>
      <c r="NZN678" s="412"/>
      <c r="NZO678" s="412"/>
      <c r="NZP678" s="412"/>
      <c r="NZQ678" s="412"/>
      <c r="NZR678" s="412"/>
      <c r="NZS678" s="412"/>
      <c r="NZT678" s="412"/>
      <c r="NZU678" s="412"/>
      <c r="NZV678" s="412"/>
      <c r="NZW678" s="412"/>
      <c r="NZX678" s="412"/>
      <c r="NZY678" s="412"/>
      <c r="NZZ678" s="412"/>
      <c r="OAA678" s="412"/>
      <c r="OAB678" s="412"/>
      <c r="OAC678" s="412"/>
      <c r="OAD678" s="412"/>
      <c r="OAE678" s="412"/>
      <c r="OAF678" s="412"/>
      <c r="OAG678" s="412"/>
      <c r="OAH678" s="413"/>
      <c r="OAI678" s="413"/>
      <c r="OAJ678" s="413"/>
      <c r="OAK678" s="413"/>
      <c r="OAL678" s="413"/>
      <c r="OAM678" s="413"/>
      <c r="OAN678" s="413"/>
      <c r="OAO678" s="413"/>
      <c r="OAP678" s="413"/>
      <c r="OAQ678" s="413"/>
      <c r="OAR678" s="413"/>
      <c r="OAS678" s="413"/>
      <c r="OAT678" s="413"/>
      <c r="OAU678" s="413"/>
      <c r="OAV678" s="413"/>
      <c r="OAW678" s="413"/>
      <c r="OAX678" s="413"/>
      <c r="OAY678" s="413"/>
      <c r="OAZ678" s="413"/>
      <c r="OBA678" s="413"/>
      <c r="OBB678" s="413"/>
      <c r="OBC678" s="413"/>
      <c r="OBD678" s="413"/>
      <c r="OBE678" s="413"/>
      <c r="OBF678" s="414"/>
      <c r="OBG678" s="414"/>
      <c r="OBH678" s="414"/>
      <c r="OBI678" s="414"/>
      <c r="OBJ678" s="414"/>
      <c r="OBK678" s="413"/>
      <c r="OBL678" s="413"/>
      <c r="OBM678" s="414"/>
      <c r="OBN678" s="414"/>
      <c r="OBO678" s="413"/>
      <c r="OBP678" s="413"/>
      <c r="OBQ678" s="414"/>
      <c r="OBR678" s="414"/>
      <c r="OBS678" s="413"/>
      <c r="OBT678" s="413"/>
      <c r="OBU678" s="413"/>
      <c r="OBV678" s="413"/>
      <c r="OBW678" s="413"/>
      <c r="OBX678" s="413"/>
      <c r="OBY678" s="413"/>
      <c r="OBZ678" s="414"/>
      <c r="OCA678" s="414"/>
      <c r="OCB678" s="413"/>
      <c r="OCC678" s="413"/>
      <c r="OCD678" s="414"/>
      <c r="OCE678" s="414"/>
      <c r="OCF678" s="413"/>
      <c r="OCG678" s="413"/>
      <c r="OCH678" s="413"/>
      <c r="OCI678" s="413"/>
      <c r="OCJ678" s="413"/>
      <c r="OCK678" s="407"/>
      <c r="OCL678" s="439"/>
      <c r="OCM678" s="413"/>
      <c r="OCN678" s="413"/>
      <c r="OCO678" s="413"/>
      <c r="OCP678" s="413"/>
      <c r="OCQ678" s="413"/>
      <c r="OCR678" s="413"/>
      <c r="OCS678" s="413"/>
      <c r="OCT678" s="412"/>
      <c r="OCU678" s="412"/>
      <c r="OCV678" s="412"/>
      <c r="OCW678" s="412"/>
      <c r="OCX678" s="412"/>
      <c r="OCY678" s="412"/>
      <c r="OCZ678" s="412"/>
      <c r="ODA678" s="412"/>
      <c r="ODB678" s="412"/>
      <c r="ODC678" s="412"/>
      <c r="ODD678" s="412"/>
      <c r="ODE678" s="412"/>
      <c r="ODF678" s="412"/>
      <c r="ODG678" s="412"/>
      <c r="ODH678" s="412"/>
      <c r="ODI678" s="412"/>
      <c r="ODJ678" s="412"/>
      <c r="ODK678" s="412"/>
      <c r="ODL678" s="412"/>
      <c r="ODM678" s="412"/>
      <c r="ODN678" s="412"/>
      <c r="ODO678" s="412"/>
      <c r="ODP678" s="412"/>
      <c r="ODQ678" s="412"/>
      <c r="ODR678" s="412"/>
      <c r="ODS678" s="412"/>
      <c r="ODT678" s="412"/>
      <c r="ODU678" s="412"/>
      <c r="ODV678" s="412"/>
      <c r="ODW678" s="412"/>
      <c r="ODX678" s="412"/>
      <c r="ODY678" s="412"/>
      <c r="ODZ678" s="412"/>
      <c r="OEA678" s="412"/>
      <c r="OEB678" s="412"/>
      <c r="OEC678" s="412"/>
      <c r="OED678" s="412"/>
      <c r="OEE678" s="412"/>
      <c r="OEF678" s="412"/>
      <c r="OEG678" s="412"/>
      <c r="OEH678" s="412"/>
      <c r="OEI678" s="412"/>
      <c r="OEJ678" s="412"/>
      <c r="OEK678" s="412"/>
      <c r="OEL678" s="413"/>
      <c r="OEM678" s="413"/>
      <c r="OEN678" s="413"/>
      <c r="OEO678" s="413"/>
      <c r="OEP678" s="413"/>
      <c r="OEQ678" s="413"/>
      <c r="OER678" s="413"/>
      <c r="OES678" s="413"/>
      <c r="OET678" s="413"/>
      <c r="OEU678" s="413"/>
      <c r="OEV678" s="413"/>
      <c r="OEW678" s="413"/>
      <c r="OEX678" s="413"/>
      <c r="OEY678" s="413"/>
      <c r="OEZ678" s="413"/>
      <c r="OFA678" s="413"/>
      <c r="OFB678" s="413"/>
      <c r="OFC678" s="413"/>
      <c r="OFD678" s="413"/>
      <c r="OFE678" s="413"/>
      <c r="OFF678" s="413"/>
      <c r="OFG678" s="413"/>
      <c r="OFH678" s="413"/>
      <c r="OFI678" s="413"/>
      <c r="OFJ678" s="414"/>
      <c r="OFK678" s="414"/>
      <c r="OFL678" s="414"/>
      <c r="OFM678" s="414"/>
      <c r="OFN678" s="414"/>
      <c r="OFO678" s="413"/>
      <c r="OFP678" s="413"/>
      <c r="OFQ678" s="414"/>
      <c r="OFR678" s="414"/>
      <c r="OFS678" s="413"/>
      <c r="OFT678" s="413"/>
      <c r="OFU678" s="414"/>
      <c r="OFV678" s="414"/>
      <c r="OFW678" s="413"/>
      <c r="OFX678" s="413"/>
      <c r="OFY678" s="413"/>
      <c r="OFZ678" s="413"/>
      <c r="OGA678" s="413"/>
      <c r="OGB678" s="413"/>
      <c r="OGC678" s="413"/>
      <c r="OGD678" s="414"/>
      <c r="OGE678" s="414"/>
      <c r="OGF678" s="413"/>
      <c r="OGG678" s="413"/>
      <c r="OGH678" s="414"/>
      <c r="OGI678" s="414"/>
      <c r="OGJ678" s="413"/>
      <c r="OGK678" s="413"/>
      <c r="OGL678" s="413"/>
      <c r="OGM678" s="413"/>
      <c r="OGN678" s="413"/>
      <c r="OGO678" s="407"/>
      <c r="OGP678" s="439"/>
      <c r="OGQ678" s="413"/>
      <c r="OGR678" s="413"/>
      <c r="OGS678" s="413"/>
      <c r="OGT678" s="413"/>
      <c r="OGU678" s="413"/>
      <c r="OGV678" s="413"/>
      <c r="OGW678" s="413"/>
      <c r="OGX678" s="412"/>
      <c r="OGY678" s="412"/>
      <c r="OGZ678" s="412"/>
      <c r="OHA678" s="412"/>
      <c r="OHB678" s="412"/>
      <c r="OHC678" s="412"/>
      <c r="OHD678" s="412"/>
      <c r="OHE678" s="412"/>
      <c r="OHF678" s="412"/>
      <c r="OHG678" s="412"/>
      <c r="OHH678" s="412"/>
      <c r="OHI678" s="412"/>
      <c r="OHJ678" s="412"/>
      <c r="OHK678" s="412"/>
      <c r="OHL678" s="412"/>
      <c r="OHM678" s="412"/>
      <c r="OHN678" s="412"/>
      <c r="OHO678" s="412"/>
      <c r="OHP678" s="412"/>
      <c r="OHQ678" s="412"/>
      <c r="OHR678" s="412"/>
      <c r="OHS678" s="412"/>
      <c r="OHT678" s="412"/>
      <c r="OHU678" s="412"/>
      <c r="OHV678" s="412"/>
      <c r="OHW678" s="412"/>
      <c r="OHX678" s="412"/>
      <c r="OHY678" s="412"/>
      <c r="OHZ678" s="412"/>
      <c r="OIA678" s="412"/>
      <c r="OIB678" s="412"/>
      <c r="OIC678" s="412"/>
      <c r="OID678" s="412"/>
      <c r="OIE678" s="412"/>
      <c r="OIF678" s="412"/>
      <c r="OIG678" s="412"/>
      <c r="OIH678" s="412"/>
      <c r="OII678" s="412"/>
      <c r="OIJ678" s="412"/>
      <c r="OIK678" s="412"/>
      <c r="OIL678" s="412"/>
      <c r="OIM678" s="412"/>
      <c r="OIN678" s="412"/>
      <c r="OIO678" s="412"/>
      <c r="OIP678" s="413"/>
      <c r="OIQ678" s="413"/>
      <c r="OIR678" s="413"/>
      <c r="OIS678" s="413"/>
      <c r="OIT678" s="413"/>
      <c r="OIU678" s="413"/>
      <c r="OIV678" s="413"/>
      <c r="OIW678" s="413"/>
      <c r="OIX678" s="413"/>
      <c r="OIY678" s="413"/>
      <c r="OIZ678" s="413"/>
      <c r="OJA678" s="413"/>
      <c r="OJB678" s="413"/>
      <c r="OJC678" s="413"/>
      <c r="OJD678" s="413"/>
      <c r="OJE678" s="413"/>
      <c r="OJF678" s="413"/>
      <c r="OJG678" s="413"/>
      <c r="OJH678" s="413"/>
      <c r="OJI678" s="413"/>
      <c r="OJJ678" s="413"/>
      <c r="OJK678" s="413"/>
      <c r="OJL678" s="413"/>
      <c r="OJM678" s="413"/>
      <c r="OJN678" s="414"/>
      <c r="OJO678" s="414"/>
      <c r="OJP678" s="414"/>
      <c r="OJQ678" s="414"/>
      <c r="OJR678" s="414"/>
      <c r="OJS678" s="413"/>
      <c r="OJT678" s="413"/>
      <c r="OJU678" s="414"/>
      <c r="OJV678" s="414"/>
      <c r="OJW678" s="413"/>
      <c r="OJX678" s="413"/>
      <c r="OJY678" s="414"/>
      <c r="OJZ678" s="414"/>
      <c r="OKA678" s="413"/>
      <c r="OKB678" s="413"/>
      <c r="OKC678" s="413"/>
      <c r="OKD678" s="413"/>
      <c r="OKE678" s="413"/>
      <c r="OKF678" s="413"/>
      <c r="OKG678" s="413"/>
      <c r="OKH678" s="414"/>
      <c r="OKI678" s="414"/>
      <c r="OKJ678" s="413"/>
      <c r="OKK678" s="413"/>
      <c r="OKL678" s="414"/>
      <c r="OKM678" s="414"/>
      <c r="OKN678" s="413"/>
      <c r="OKO678" s="413"/>
      <c r="OKP678" s="413"/>
      <c r="OKQ678" s="413"/>
      <c r="OKR678" s="413"/>
      <c r="OKS678" s="407"/>
      <c r="OKT678" s="439"/>
      <c r="OKU678" s="413"/>
      <c r="OKV678" s="413"/>
      <c r="OKW678" s="413"/>
      <c r="OKX678" s="413"/>
      <c r="OKY678" s="413"/>
      <c r="OKZ678" s="413"/>
      <c r="OLA678" s="413"/>
      <c r="OLB678" s="412"/>
      <c r="OLC678" s="412"/>
      <c r="OLD678" s="412"/>
      <c r="OLE678" s="412"/>
      <c r="OLF678" s="412"/>
      <c r="OLG678" s="412"/>
      <c r="OLH678" s="412"/>
      <c r="OLI678" s="412"/>
      <c r="OLJ678" s="412"/>
      <c r="OLK678" s="412"/>
      <c r="OLL678" s="412"/>
      <c r="OLM678" s="412"/>
      <c r="OLN678" s="412"/>
      <c r="OLO678" s="412"/>
      <c r="OLP678" s="412"/>
      <c r="OLQ678" s="412"/>
      <c r="OLR678" s="412"/>
      <c r="OLS678" s="412"/>
      <c r="OLT678" s="412"/>
      <c r="OLU678" s="412"/>
      <c r="OLV678" s="412"/>
      <c r="OLW678" s="412"/>
      <c r="OLX678" s="412"/>
      <c r="OLY678" s="412"/>
      <c r="OLZ678" s="412"/>
      <c r="OMA678" s="412"/>
      <c r="OMB678" s="412"/>
      <c r="OMC678" s="412"/>
      <c r="OMD678" s="412"/>
      <c r="OME678" s="412"/>
      <c r="OMF678" s="412"/>
      <c r="OMG678" s="412"/>
      <c r="OMH678" s="412"/>
      <c r="OMI678" s="412"/>
      <c r="OMJ678" s="412"/>
      <c r="OMK678" s="412"/>
      <c r="OML678" s="412"/>
      <c r="OMM678" s="412"/>
      <c r="OMN678" s="412"/>
      <c r="OMO678" s="412"/>
      <c r="OMP678" s="412"/>
      <c r="OMQ678" s="412"/>
      <c r="OMR678" s="412"/>
      <c r="OMS678" s="412"/>
      <c r="OMT678" s="413"/>
      <c r="OMU678" s="413"/>
      <c r="OMV678" s="413"/>
      <c r="OMW678" s="413"/>
      <c r="OMX678" s="413"/>
      <c r="OMY678" s="413"/>
      <c r="OMZ678" s="413"/>
      <c r="ONA678" s="413"/>
      <c r="ONB678" s="413"/>
      <c r="ONC678" s="413"/>
      <c r="OND678" s="413"/>
      <c r="ONE678" s="413"/>
      <c r="ONF678" s="413"/>
      <c r="ONG678" s="413"/>
      <c r="ONH678" s="413"/>
      <c r="ONI678" s="413"/>
      <c r="ONJ678" s="413"/>
      <c r="ONK678" s="413"/>
      <c r="ONL678" s="413"/>
      <c r="ONM678" s="413"/>
      <c r="ONN678" s="413"/>
      <c r="ONO678" s="413"/>
      <c r="ONP678" s="413"/>
      <c r="ONQ678" s="413"/>
      <c r="ONR678" s="414"/>
      <c r="ONS678" s="414"/>
      <c r="ONT678" s="414"/>
      <c r="ONU678" s="414"/>
      <c r="ONV678" s="414"/>
      <c r="ONW678" s="413"/>
      <c r="ONX678" s="413"/>
      <c r="ONY678" s="414"/>
      <c r="ONZ678" s="414"/>
      <c r="OOA678" s="413"/>
      <c r="OOB678" s="413"/>
      <c r="OOC678" s="414"/>
      <c r="OOD678" s="414"/>
      <c r="OOE678" s="413"/>
      <c r="OOF678" s="413"/>
      <c r="OOG678" s="413"/>
      <c r="OOH678" s="413"/>
      <c r="OOI678" s="413"/>
      <c r="OOJ678" s="413"/>
      <c r="OOK678" s="413"/>
      <c r="OOL678" s="414"/>
      <c r="OOM678" s="414"/>
      <c r="OON678" s="413"/>
      <c r="OOO678" s="413"/>
      <c r="OOP678" s="414"/>
      <c r="OOQ678" s="414"/>
      <c r="OOR678" s="413"/>
      <c r="OOS678" s="413"/>
      <c r="OOT678" s="413"/>
      <c r="OOU678" s="413"/>
      <c r="OOV678" s="413"/>
      <c r="OOW678" s="407"/>
      <c r="OOX678" s="439"/>
      <c r="OOY678" s="413"/>
      <c r="OOZ678" s="413"/>
      <c r="OPA678" s="413"/>
      <c r="OPB678" s="413"/>
      <c r="OPC678" s="413"/>
      <c r="OPD678" s="413"/>
      <c r="OPE678" s="413"/>
      <c r="OPF678" s="412"/>
      <c r="OPG678" s="412"/>
      <c r="OPH678" s="412"/>
      <c r="OPI678" s="412"/>
      <c r="OPJ678" s="412"/>
      <c r="OPK678" s="412"/>
      <c r="OPL678" s="412"/>
      <c r="OPM678" s="412"/>
      <c r="OPN678" s="412"/>
      <c r="OPO678" s="412"/>
      <c r="OPP678" s="412"/>
      <c r="OPQ678" s="412"/>
      <c r="OPR678" s="412"/>
      <c r="OPS678" s="412"/>
      <c r="OPT678" s="412"/>
      <c r="OPU678" s="412"/>
      <c r="OPV678" s="412"/>
      <c r="OPW678" s="412"/>
      <c r="OPX678" s="412"/>
      <c r="OPY678" s="412"/>
      <c r="OPZ678" s="412"/>
      <c r="OQA678" s="412"/>
      <c r="OQB678" s="412"/>
      <c r="OQC678" s="412"/>
      <c r="OQD678" s="412"/>
      <c r="OQE678" s="412"/>
      <c r="OQF678" s="412"/>
      <c r="OQG678" s="412"/>
      <c r="OQH678" s="412"/>
      <c r="OQI678" s="412"/>
      <c r="OQJ678" s="412"/>
      <c r="OQK678" s="412"/>
      <c r="OQL678" s="412"/>
      <c r="OQM678" s="412"/>
      <c r="OQN678" s="412"/>
      <c r="OQO678" s="412"/>
      <c r="OQP678" s="412"/>
      <c r="OQQ678" s="412"/>
      <c r="OQR678" s="412"/>
      <c r="OQS678" s="412"/>
      <c r="OQT678" s="412"/>
      <c r="OQU678" s="412"/>
      <c r="OQV678" s="412"/>
      <c r="OQW678" s="412"/>
      <c r="OQX678" s="413"/>
      <c r="OQY678" s="413"/>
      <c r="OQZ678" s="413"/>
      <c r="ORA678" s="413"/>
      <c r="ORB678" s="413"/>
      <c r="ORC678" s="413"/>
      <c r="ORD678" s="413"/>
      <c r="ORE678" s="413"/>
      <c r="ORF678" s="413"/>
      <c r="ORG678" s="413"/>
      <c r="ORH678" s="413"/>
      <c r="ORI678" s="413"/>
      <c r="ORJ678" s="413"/>
      <c r="ORK678" s="413"/>
      <c r="ORL678" s="413"/>
      <c r="ORM678" s="413"/>
      <c r="ORN678" s="413"/>
      <c r="ORO678" s="413"/>
      <c r="ORP678" s="413"/>
      <c r="ORQ678" s="413"/>
      <c r="ORR678" s="413"/>
      <c r="ORS678" s="413"/>
      <c r="ORT678" s="413"/>
      <c r="ORU678" s="413"/>
      <c r="ORV678" s="414"/>
      <c r="ORW678" s="414"/>
      <c r="ORX678" s="414"/>
      <c r="ORY678" s="414"/>
      <c r="ORZ678" s="414"/>
      <c r="OSA678" s="413"/>
      <c r="OSB678" s="413"/>
      <c r="OSC678" s="414"/>
      <c r="OSD678" s="414"/>
      <c r="OSE678" s="413"/>
      <c r="OSF678" s="413"/>
      <c r="OSG678" s="414"/>
      <c r="OSH678" s="414"/>
      <c r="OSI678" s="413"/>
      <c r="OSJ678" s="413"/>
      <c r="OSK678" s="413"/>
      <c r="OSL678" s="413"/>
      <c r="OSM678" s="413"/>
      <c r="OSN678" s="413"/>
      <c r="OSO678" s="413"/>
      <c r="OSP678" s="414"/>
      <c r="OSQ678" s="414"/>
      <c r="OSR678" s="413"/>
      <c r="OSS678" s="413"/>
      <c r="OST678" s="414"/>
      <c r="OSU678" s="414"/>
      <c r="OSV678" s="413"/>
      <c r="OSW678" s="413"/>
      <c r="OSX678" s="413"/>
      <c r="OSY678" s="413"/>
      <c r="OSZ678" s="413"/>
      <c r="OTA678" s="407"/>
      <c r="OTB678" s="439"/>
      <c r="OTC678" s="413"/>
      <c r="OTD678" s="413"/>
      <c r="OTE678" s="413"/>
      <c r="OTF678" s="413"/>
      <c r="OTG678" s="413"/>
      <c r="OTH678" s="413"/>
      <c r="OTI678" s="413"/>
      <c r="OTJ678" s="412"/>
      <c r="OTK678" s="412"/>
      <c r="OTL678" s="412"/>
      <c r="OTM678" s="412"/>
      <c r="OTN678" s="412"/>
      <c r="OTO678" s="412"/>
      <c r="OTP678" s="412"/>
      <c r="OTQ678" s="412"/>
      <c r="OTR678" s="412"/>
      <c r="OTS678" s="412"/>
      <c r="OTT678" s="412"/>
      <c r="OTU678" s="412"/>
      <c r="OTV678" s="412"/>
      <c r="OTW678" s="412"/>
      <c r="OTX678" s="412"/>
      <c r="OTY678" s="412"/>
      <c r="OTZ678" s="412"/>
      <c r="OUA678" s="412"/>
      <c r="OUB678" s="412"/>
      <c r="OUC678" s="412"/>
      <c r="OUD678" s="412"/>
      <c r="OUE678" s="412"/>
      <c r="OUF678" s="412"/>
      <c r="OUG678" s="412"/>
      <c r="OUH678" s="412"/>
      <c r="OUI678" s="412"/>
      <c r="OUJ678" s="412"/>
      <c r="OUK678" s="412"/>
      <c r="OUL678" s="412"/>
      <c r="OUM678" s="412"/>
      <c r="OUN678" s="412"/>
      <c r="OUO678" s="412"/>
      <c r="OUP678" s="412"/>
      <c r="OUQ678" s="412"/>
      <c r="OUR678" s="412"/>
      <c r="OUS678" s="412"/>
      <c r="OUT678" s="412"/>
      <c r="OUU678" s="412"/>
      <c r="OUV678" s="412"/>
      <c r="OUW678" s="412"/>
      <c r="OUX678" s="412"/>
      <c r="OUY678" s="412"/>
      <c r="OUZ678" s="412"/>
      <c r="OVA678" s="412"/>
      <c r="OVB678" s="413"/>
      <c r="OVC678" s="413"/>
      <c r="OVD678" s="413"/>
      <c r="OVE678" s="413"/>
      <c r="OVF678" s="413"/>
      <c r="OVG678" s="413"/>
      <c r="OVH678" s="413"/>
      <c r="OVI678" s="413"/>
      <c r="OVJ678" s="413"/>
      <c r="OVK678" s="413"/>
      <c r="OVL678" s="413"/>
      <c r="OVM678" s="413"/>
      <c r="OVN678" s="413"/>
      <c r="OVO678" s="413"/>
      <c r="OVP678" s="413"/>
      <c r="OVQ678" s="413"/>
      <c r="OVR678" s="413"/>
      <c r="OVS678" s="413"/>
      <c r="OVT678" s="413"/>
      <c r="OVU678" s="413"/>
      <c r="OVV678" s="413"/>
      <c r="OVW678" s="413"/>
      <c r="OVX678" s="413"/>
      <c r="OVY678" s="413"/>
      <c r="OVZ678" s="414"/>
      <c r="OWA678" s="414"/>
      <c r="OWB678" s="414"/>
      <c r="OWC678" s="414"/>
      <c r="OWD678" s="414"/>
      <c r="OWE678" s="413"/>
      <c r="OWF678" s="413"/>
      <c r="OWG678" s="414"/>
      <c r="OWH678" s="414"/>
      <c r="OWI678" s="413"/>
      <c r="OWJ678" s="413"/>
      <c r="OWK678" s="414"/>
      <c r="OWL678" s="414"/>
      <c r="OWM678" s="413"/>
      <c r="OWN678" s="413"/>
      <c r="OWO678" s="413"/>
      <c r="OWP678" s="413"/>
      <c r="OWQ678" s="413"/>
      <c r="OWR678" s="413"/>
      <c r="OWS678" s="413"/>
      <c r="OWT678" s="414"/>
      <c r="OWU678" s="414"/>
      <c r="OWV678" s="413"/>
      <c r="OWW678" s="413"/>
      <c r="OWX678" s="414"/>
      <c r="OWY678" s="414"/>
      <c r="OWZ678" s="413"/>
      <c r="OXA678" s="413"/>
      <c r="OXB678" s="413"/>
      <c r="OXC678" s="413"/>
      <c r="OXD678" s="413"/>
      <c r="OXE678" s="407"/>
      <c r="OXF678" s="439"/>
      <c r="OXG678" s="413"/>
      <c r="OXH678" s="413"/>
      <c r="OXI678" s="413"/>
      <c r="OXJ678" s="413"/>
      <c r="OXK678" s="413"/>
      <c r="OXL678" s="413"/>
      <c r="OXM678" s="413"/>
      <c r="OXN678" s="412"/>
      <c r="OXO678" s="412"/>
      <c r="OXP678" s="412"/>
      <c r="OXQ678" s="412"/>
      <c r="OXR678" s="412"/>
      <c r="OXS678" s="412"/>
      <c r="OXT678" s="412"/>
      <c r="OXU678" s="412"/>
      <c r="OXV678" s="412"/>
      <c r="OXW678" s="412"/>
      <c r="OXX678" s="412"/>
      <c r="OXY678" s="412"/>
      <c r="OXZ678" s="412"/>
      <c r="OYA678" s="412"/>
      <c r="OYB678" s="412"/>
      <c r="OYC678" s="412"/>
      <c r="OYD678" s="412"/>
      <c r="OYE678" s="412"/>
      <c r="OYF678" s="412"/>
      <c r="OYG678" s="412"/>
      <c r="OYH678" s="412"/>
      <c r="OYI678" s="412"/>
      <c r="OYJ678" s="412"/>
      <c r="OYK678" s="412"/>
      <c r="OYL678" s="412"/>
      <c r="OYM678" s="412"/>
      <c r="OYN678" s="412"/>
      <c r="OYO678" s="412"/>
      <c r="OYP678" s="412"/>
      <c r="OYQ678" s="412"/>
      <c r="OYR678" s="412"/>
      <c r="OYS678" s="412"/>
      <c r="OYT678" s="412"/>
      <c r="OYU678" s="412"/>
      <c r="OYV678" s="412"/>
      <c r="OYW678" s="412"/>
      <c r="OYX678" s="412"/>
      <c r="OYY678" s="412"/>
      <c r="OYZ678" s="412"/>
      <c r="OZA678" s="412"/>
      <c r="OZB678" s="412"/>
      <c r="OZC678" s="412"/>
      <c r="OZD678" s="412"/>
      <c r="OZE678" s="412"/>
      <c r="OZF678" s="413"/>
      <c r="OZG678" s="413"/>
      <c r="OZH678" s="413"/>
      <c r="OZI678" s="413"/>
      <c r="OZJ678" s="413"/>
      <c r="OZK678" s="413"/>
      <c r="OZL678" s="413"/>
      <c r="OZM678" s="413"/>
      <c r="OZN678" s="413"/>
      <c r="OZO678" s="413"/>
      <c r="OZP678" s="413"/>
      <c r="OZQ678" s="413"/>
      <c r="OZR678" s="413"/>
      <c r="OZS678" s="413"/>
      <c r="OZT678" s="413"/>
      <c r="OZU678" s="413"/>
      <c r="OZV678" s="413"/>
      <c r="OZW678" s="413"/>
      <c r="OZX678" s="413"/>
      <c r="OZY678" s="413"/>
      <c r="OZZ678" s="413"/>
      <c r="PAA678" s="413"/>
      <c r="PAB678" s="413"/>
      <c r="PAC678" s="413"/>
      <c r="PAD678" s="414"/>
      <c r="PAE678" s="414"/>
      <c r="PAF678" s="414"/>
      <c r="PAG678" s="414"/>
      <c r="PAH678" s="414"/>
      <c r="PAI678" s="413"/>
      <c r="PAJ678" s="413"/>
      <c r="PAK678" s="414"/>
      <c r="PAL678" s="414"/>
      <c r="PAM678" s="413"/>
      <c r="PAN678" s="413"/>
      <c r="PAO678" s="414"/>
      <c r="PAP678" s="414"/>
      <c r="PAQ678" s="413"/>
      <c r="PAR678" s="413"/>
      <c r="PAS678" s="413"/>
      <c r="PAT678" s="413"/>
      <c r="PAU678" s="413"/>
      <c r="PAV678" s="413"/>
      <c r="PAW678" s="413"/>
      <c r="PAX678" s="414"/>
      <c r="PAY678" s="414"/>
      <c r="PAZ678" s="413"/>
      <c r="PBA678" s="413"/>
      <c r="PBB678" s="414"/>
      <c r="PBC678" s="414"/>
      <c r="PBD678" s="413"/>
      <c r="PBE678" s="413"/>
      <c r="PBF678" s="413"/>
      <c r="PBG678" s="413"/>
      <c r="PBH678" s="413"/>
      <c r="PBI678" s="407"/>
      <c r="PBJ678" s="439"/>
      <c r="PBK678" s="413"/>
      <c r="PBL678" s="413"/>
      <c r="PBM678" s="413"/>
      <c r="PBN678" s="413"/>
      <c r="PBO678" s="413"/>
      <c r="PBP678" s="413"/>
      <c r="PBQ678" s="413"/>
      <c r="PBR678" s="412"/>
      <c r="PBS678" s="412"/>
      <c r="PBT678" s="412"/>
      <c r="PBU678" s="412"/>
      <c r="PBV678" s="412"/>
      <c r="PBW678" s="412"/>
      <c r="PBX678" s="412"/>
      <c r="PBY678" s="412"/>
      <c r="PBZ678" s="412"/>
      <c r="PCA678" s="412"/>
      <c r="PCB678" s="412"/>
      <c r="PCC678" s="412"/>
      <c r="PCD678" s="412"/>
      <c r="PCE678" s="412"/>
      <c r="PCF678" s="412"/>
      <c r="PCG678" s="412"/>
      <c r="PCH678" s="412"/>
      <c r="PCI678" s="412"/>
      <c r="PCJ678" s="412"/>
      <c r="PCK678" s="412"/>
      <c r="PCL678" s="412"/>
      <c r="PCM678" s="412"/>
      <c r="PCN678" s="412"/>
      <c r="PCO678" s="412"/>
      <c r="PCP678" s="412"/>
      <c r="PCQ678" s="412"/>
      <c r="PCR678" s="412"/>
      <c r="PCS678" s="412"/>
      <c r="PCT678" s="412"/>
      <c r="PCU678" s="412"/>
      <c r="PCV678" s="412"/>
      <c r="PCW678" s="412"/>
      <c r="PCX678" s="412"/>
      <c r="PCY678" s="412"/>
      <c r="PCZ678" s="412"/>
      <c r="PDA678" s="412"/>
      <c r="PDB678" s="412"/>
      <c r="PDC678" s="412"/>
      <c r="PDD678" s="412"/>
      <c r="PDE678" s="412"/>
      <c r="PDF678" s="412"/>
      <c r="PDG678" s="412"/>
      <c r="PDH678" s="412"/>
      <c r="PDI678" s="412"/>
      <c r="PDJ678" s="413"/>
      <c r="PDK678" s="413"/>
      <c r="PDL678" s="413"/>
      <c r="PDM678" s="413"/>
      <c r="PDN678" s="413"/>
      <c r="PDO678" s="413"/>
      <c r="PDP678" s="413"/>
      <c r="PDQ678" s="413"/>
      <c r="PDR678" s="413"/>
      <c r="PDS678" s="413"/>
      <c r="PDT678" s="413"/>
      <c r="PDU678" s="413"/>
      <c r="PDV678" s="413"/>
      <c r="PDW678" s="413"/>
      <c r="PDX678" s="413"/>
      <c r="PDY678" s="413"/>
      <c r="PDZ678" s="413"/>
      <c r="PEA678" s="413"/>
      <c r="PEB678" s="413"/>
      <c r="PEC678" s="413"/>
      <c r="PED678" s="413"/>
      <c r="PEE678" s="413"/>
      <c r="PEF678" s="413"/>
      <c r="PEG678" s="413"/>
      <c r="PEH678" s="414"/>
      <c r="PEI678" s="414"/>
      <c r="PEJ678" s="414"/>
      <c r="PEK678" s="414"/>
      <c r="PEL678" s="414"/>
      <c r="PEM678" s="413"/>
      <c r="PEN678" s="413"/>
      <c r="PEO678" s="414"/>
      <c r="PEP678" s="414"/>
      <c r="PEQ678" s="413"/>
      <c r="PER678" s="413"/>
      <c r="PES678" s="414"/>
      <c r="PET678" s="414"/>
      <c r="PEU678" s="413"/>
      <c r="PEV678" s="413"/>
      <c r="PEW678" s="413"/>
      <c r="PEX678" s="413"/>
      <c r="PEY678" s="413"/>
      <c r="PEZ678" s="413"/>
      <c r="PFA678" s="413"/>
      <c r="PFB678" s="414"/>
      <c r="PFC678" s="414"/>
      <c r="PFD678" s="413"/>
      <c r="PFE678" s="413"/>
      <c r="PFF678" s="414"/>
      <c r="PFG678" s="414"/>
      <c r="PFH678" s="413"/>
      <c r="PFI678" s="413"/>
      <c r="PFJ678" s="413"/>
      <c r="PFK678" s="413"/>
      <c r="PFL678" s="413"/>
      <c r="PFM678" s="407"/>
      <c r="PFN678" s="439"/>
      <c r="PFO678" s="413"/>
      <c r="PFP678" s="413"/>
      <c r="PFQ678" s="413"/>
      <c r="PFR678" s="413"/>
      <c r="PFS678" s="413"/>
      <c r="PFT678" s="413"/>
      <c r="PFU678" s="413"/>
      <c r="PFV678" s="412"/>
      <c r="PFW678" s="412"/>
      <c r="PFX678" s="412"/>
      <c r="PFY678" s="412"/>
      <c r="PFZ678" s="412"/>
      <c r="PGA678" s="412"/>
      <c r="PGB678" s="412"/>
      <c r="PGC678" s="412"/>
      <c r="PGD678" s="412"/>
      <c r="PGE678" s="412"/>
      <c r="PGF678" s="412"/>
      <c r="PGG678" s="412"/>
      <c r="PGH678" s="412"/>
      <c r="PGI678" s="412"/>
      <c r="PGJ678" s="412"/>
      <c r="PGK678" s="412"/>
      <c r="PGL678" s="412"/>
      <c r="PGM678" s="412"/>
      <c r="PGN678" s="412"/>
      <c r="PGO678" s="412"/>
      <c r="PGP678" s="412"/>
      <c r="PGQ678" s="412"/>
      <c r="PGR678" s="412"/>
      <c r="PGS678" s="412"/>
      <c r="PGT678" s="412"/>
      <c r="PGU678" s="412"/>
      <c r="PGV678" s="412"/>
      <c r="PGW678" s="412"/>
      <c r="PGX678" s="412"/>
      <c r="PGY678" s="412"/>
      <c r="PGZ678" s="412"/>
      <c r="PHA678" s="412"/>
      <c r="PHB678" s="412"/>
      <c r="PHC678" s="412"/>
      <c r="PHD678" s="412"/>
      <c r="PHE678" s="412"/>
      <c r="PHF678" s="412"/>
      <c r="PHG678" s="412"/>
      <c r="PHH678" s="412"/>
      <c r="PHI678" s="412"/>
      <c r="PHJ678" s="412"/>
      <c r="PHK678" s="412"/>
      <c r="PHL678" s="412"/>
      <c r="PHM678" s="412"/>
      <c r="PHN678" s="413"/>
      <c r="PHO678" s="413"/>
      <c r="PHP678" s="413"/>
      <c r="PHQ678" s="413"/>
      <c r="PHR678" s="413"/>
      <c r="PHS678" s="413"/>
      <c r="PHT678" s="413"/>
      <c r="PHU678" s="413"/>
      <c r="PHV678" s="413"/>
      <c r="PHW678" s="413"/>
      <c r="PHX678" s="413"/>
      <c r="PHY678" s="413"/>
      <c r="PHZ678" s="413"/>
      <c r="PIA678" s="413"/>
      <c r="PIB678" s="413"/>
      <c r="PIC678" s="413"/>
      <c r="PID678" s="413"/>
      <c r="PIE678" s="413"/>
      <c r="PIF678" s="413"/>
      <c r="PIG678" s="413"/>
      <c r="PIH678" s="413"/>
      <c r="PII678" s="413"/>
      <c r="PIJ678" s="413"/>
      <c r="PIK678" s="413"/>
      <c r="PIL678" s="414"/>
      <c r="PIM678" s="414"/>
      <c r="PIN678" s="414"/>
      <c r="PIO678" s="414"/>
      <c r="PIP678" s="414"/>
      <c r="PIQ678" s="413"/>
      <c r="PIR678" s="413"/>
      <c r="PIS678" s="414"/>
      <c r="PIT678" s="414"/>
      <c r="PIU678" s="413"/>
      <c r="PIV678" s="413"/>
      <c r="PIW678" s="414"/>
      <c r="PIX678" s="414"/>
      <c r="PIY678" s="413"/>
      <c r="PIZ678" s="413"/>
      <c r="PJA678" s="413"/>
      <c r="PJB678" s="413"/>
      <c r="PJC678" s="413"/>
      <c r="PJD678" s="413"/>
      <c r="PJE678" s="413"/>
      <c r="PJF678" s="414"/>
      <c r="PJG678" s="414"/>
      <c r="PJH678" s="413"/>
      <c r="PJI678" s="413"/>
      <c r="PJJ678" s="414"/>
      <c r="PJK678" s="414"/>
      <c r="PJL678" s="413"/>
      <c r="PJM678" s="413"/>
      <c r="PJN678" s="413"/>
      <c r="PJO678" s="413"/>
      <c r="PJP678" s="413"/>
      <c r="PJQ678" s="407"/>
      <c r="PJR678" s="439"/>
      <c r="PJS678" s="413"/>
      <c r="PJT678" s="413"/>
      <c r="PJU678" s="413"/>
      <c r="PJV678" s="413"/>
      <c r="PJW678" s="413"/>
      <c r="PJX678" s="413"/>
      <c r="PJY678" s="413"/>
      <c r="PJZ678" s="412"/>
      <c r="PKA678" s="412"/>
      <c r="PKB678" s="412"/>
      <c r="PKC678" s="412"/>
      <c r="PKD678" s="412"/>
      <c r="PKE678" s="412"/>
      <c r="PKF678" s="412"/>
      <c r="PKG678" s="412"/>
      <c r="PKH678" s="412"/>
      <c r="PKI678" s="412"/>
      <c r="PKJ678" s="412"/>
      <c r="PKK678" s="412"/>
      <c r="PKL678" s="412"/>
      <c r="PKM678" s="412"/>
      <c r="PKN678" s="412"/>
      <c r="PKO678" s="412"/>
      <c r="PKP678" s="412"/>
      <c r="PKQ678" s="412"/>
      <c r="PKR678" s="412"/>
      <c r="PKS678" s="412"/>
      <c r="PKT678" s="412"/>
      <c r="PKU678" s="412"/>
      <c r="PKV678" s="412"/>
      <c r="PKW678" s="412"/>
      <c r="PKX678" s="412"/>
      <c r="PKY678" s="412"/>
      <c r="PKZ678" s="412"/>
      <c r="PLA678" s="412"/>
      <c r="PLB678" s="412"/>
      <c r="PLC678" s="412"/>
      <c r="PLD678" s="412"/>
      <c r="PLE678" s="412"/>
      <c r="PLF678" s="412"/>
      <c r="PLG678" s="412"/>
      <c r="PLH678" s="412"/>
      <c r="PLI678" s="412"/>
      <c r="PLJ678" s="412"/>
      <c r="PLK678" s="412"/>
      <c r="PLL678" s="412"/>
      <c r="PLM678" s="412"/>
      <c r="PLN678" s="412"/>
      <c r="PLO678" s="412"/>
      <c r="PLP678" s="412"/>
      <c r="PLQ678" s="412"/>
      <c r="PLR678" s="413"/>
      <c r="PLS678" s="413"/>
      <c r="PLT678" s="413"/>
      <c r="PLU678" s="413"/>
      <c r="PLV678" s="413"/>
      <c r="PLW678" s="413"/>
      <c r="PLX678" s="413"/>
      <c r="PLY678" s="413"/>
      <c r="PLZ678" s="413"/>
      <c r="PMA678" s="413"/>
      <c r="PMB678" s="413"/>
      <c r="PMC678" s="413"/>
      <c r="PMD678" s="413"/>
      <c r="PME678" s="413"/>
      <c r="PMF678" s="413"/>
      <c r="PMG678" s="413"/>
      <c r="PMH678" s="413"/>
      <c r="PMI678" s="413"/>
      <c r="PMJ678" s="413"/>
      <c r="PMK678" s="413"/>
      <c r="PML678" s="413"/>
      <c r="PMM678" s="413"/>
      <c r="PMN678" s="413"/>
      <c r="PMO678" s="413"/>
      <c r="PMP678" s="414"/>
      <c r="PMQ678" s="414"/>
      <c r="PMR678" s="414"/>
      <c r="PMS678" s="414"/>
      <c r="PMT678" s="414"/>
      <c r="PMU678" s="413"/>
      <c r="PMV678" s="413"/>
      <c r="PMW678" s="414"/>
      <c r="PMX678" s="414"/>
      <c r="PMY678" s="413"/>
      <c r="PMZ678" s="413"/>
      <c r="PNA678" s="414"/>
      <c r="PNB678" s="414"/>
      <c r="PNC678" s="413"/>
      <c r="PND678" s="413"/>
      <c r="PNE678" s="413"/>
      <c r="PNF678" s="413"/>
      <c r="PNG678" s="413"/>
      <c r="PNH678" s="413"/>
      <c r="PNI678" s="413"/>
      <c r="PNJ678" s="414"/>
      <c r="PNK678" s="414"/>
      <c r="PNL678" s="413"/>
      <c r="PNM678" s="413"/>
      <c r="PNN678" s="414"/>
      <c r="PNO678" s="414"/>
      <c r="PNP678" s="413"/>
      <c r="PNQ678" s="413"/>
      <c r="PNR678" s="413"/>
      <c r="PNS678" s="413"/>
      <c r="PNT678" s="413"/>
      <c r="PNU678" s="407"/>
      <c r="PNV678" s="439"/>
      <c r="PNW678" s="413"/>
      <c r="PNX678" s="413"/>
      <c r="PNY678" s="413"/>
      <c r="PNZ678" s="413"/>
      <c r="POA678" s="413"/>
      <c r="POB678" s="413"/>
      <c r="POC678" s="413"/>
      <c r="POD678" s="412"/>
      <c r="POE678" s="412"/>
      <c r="POF678" s="412"/>
      <c r="POG678" s="412"/>
      <c r="POH678" s="412"/>
      <c r="POI678" s="412"/>
      <c r="POJ678" s="412"/>
      <c r="POK678" s="412"/>
      <c r="POL678" s="412"/>
      <c r="POM678" s="412"/>
      <c r="PON678" s="412"/>
      <c r="POO678" s="412"/>
      <c r="POP678" s="412"/>
      <c r="POQ678" s="412"/>
      <c r="POR678" s="412"/>
      <c r="POS678" s="412"/>
      <c r="POT678" s="412"/>
      <c r="POU678" s="412"/>
      <c r="POV678" s="412"/>
      <c r="POW678" s="412"/>
      <c r="POX678" s="412"/>
      <c r="POY678" s="412"/>
      <c r="POZ678" s="412"/>
      <c r="PPA678" s="412"/>
      <c r="PPB678" s="412"/>
      <c r="PPC678" s="412"/>
      <c r="PPD678" s="412"/>
      <c r="PPE678" s="412"/>
      <c r="PPF678" s="412"/>
      <c r="PPG678" s="412"/>
      <c r="PPH678" s="412"/>
      <c r="PPI678" s="412"/>
      <c r="PPJ678" s="412"/>
      <c r="PPK678" s="412"/>
      <c r="PPL678" s="412"/>
      <c r="PPM678" s="412"/>
      <c r="PPN678" s="412"/>
      <c r="PPO678" s="412"/>
      <c r="PPP678" s="412"/>
      <c r="PPQ678" s="412"/>
      <c r="PPR678" s="412"/>
      <c r="PPS678" s="412"/>
      <c r="PPT678" s="412"/>
      <c r="PPU678" s="412"/>
      <c r="PPV678" s="413"/>
      <c r="PPW678" s="413"/>
      <c r="PPX678" s="413"/>
      <c r="PPY678" s="413"/>
      <c r="PPZ678" s="413"/>
      <c r="PQA678" s="413"/>
      <c r="PQB678" s="413"/>
      <c r="PQC678" s="413"/>
      <c r="PQD678" s="413"/>
      <c r="PQE678" s="413"/>
      <c r="PQF678" s="413"/>
      <c r="PQG678" s="413"/>
      <c r="PQH678" s="413"/>
      <c r="PQI678" s="413"/>
      <c r="PQJ678" s="413"/>
      <c r="PQK678" s="413"/>
      <c r="PQL678" s="413"/>
      <c r="PQM678" s="413"/>
      <c r="PQN678" s="413"/>
      <c r="PQO678" s="413"/>
      <c r="PQP678" s="413"/>
      <c r="PQQ678" s="413"/>
      <c r="PQR678" s="413"/>
      <c r="PQS678" s="413"/>
      <c r="PQT678" s="414"/>
      <c r="PQU678" s="414"/>
      <c r="PQV678" s="414"/>
      <c r="PQW678" s="414"/>
      <c r="PQX678" s="414"/>
      <c r="PQY678" s="413"/>
      <c r="PQZ678" s="413"/>
      <c r="PRA678" s="414"/>
      <c r="PRB678" s="414"/>
      <c r="PRC678" s="413"/>
      <c r="PRD678" s="413"/>
      <c r="PRE678" s="414"/>
      <c r="PRF678" s="414"/>
      <c r="PRG678" s="413"/>
      <c r="PRH678" s="413"/>
      <c r="PRI678" s="413"/>
      <c r="PRJ678" s="413"/>
      <c r="PRK678" s="413"/>
      <c r="PRL678" s="413"/>
      <c r="PRM678" s="413"/>
      <c r="PRN678" s="414"/>
      <c r="PRO678" s="414"/>
      <c r="PRP678" s="413"/>
      <c r="PRQ678" s="413"/>
      <c r="PRR678" s="414"/>
      <c r="PRS678" s="414"/>
      <c r="PRT678" s="413"/>
      <c r="PRU678" s="413"/>
      <c r="PRV678" s="413"/>
      <c r="PRW678" s="413"/>
      <c r="PRX678" s="413"/>
      <c r="PRY678" s="407"/>
      <c r="PRZ678" s="439"/>
      <c r="PSA678" s="413"/>
      <c r="PSB678" s="413"/>
      <c r="PSC678" s="413"/>
      <c r="PSD678" s="413"/>
      <c r="PSE678" s="413"/>
      <c r="PSF678" s="413"/>
      <c r="PSG678" s="413"/>
      <c r="PSH678" s="412"/>
      <c r="PSI678" s="412"/>
      <c r="PSJ678" s="412"/>
      <c r="PSK678" s="412"/>
      <c r="PSL678" s="412"/>
      <c r="PSM678" s="412"/>
      <c r="PSN678" s="412"/>
      <c r="PSO678" s="412"/>
      <c r="PSP678" s="412"/>
      <c r="PSQ678" s="412"/>
      <c r="PSR678" s="412"/>
      <c r="PSS678" s="412"/>
      <c r="PST678" s="412"/>
      <c r="PSU678" s="412"/>
      <c r="PSV678" s="412"/>
      <c r="PSW678" s="412"/>
      <c r="PSX678" s="412"/>
      <c r="PSY678" s="412"/>
      <c r="PSZ678" s="412"/>
      <c r="PTA678" s="412"/>
      <c r="PTB678" s="412"/>
      <c r="PTC678" s="412"/>
      <c r="PTD678" s="412"/>
      <c r="PTE678" s="412"/>
      <c r="PTF678" s="412"/>
      <c r="PTG678" s="412"/>
      <c r="PTH678" s="412"/>
      <c r="PTI678" s="412"/>
      <c r="PTJ678" s="412"/>
      <c r="PTK678" s="412"/>
      <c r="PTL678" s="412"/>
      <c r="PTM678" s="412"/>
      <c r="PTN678" s="412"/>
      <c r="PTO678" s="412"/>
      <c r="PTP678" s="412"/>
      <c r="PTQ678" s="412"/>
      <c r="PTR678" s="412"/>
      <c r="PTS678" s="412"/>
      <c r="PTT678" s="412"/>
      <c r="PTU678" s="412"/>
      <c r="PTV678" s="412"/>
      <c r="PTW678" s="412"/>
      <c r="PTX678" s="412"/>
      <c r="PTY678" s="412"/>
      <c r="PTZ678" s="413"/>
      <c r="PUA678" s="413"/>
      <c r="PUB678" s="413"/>
      <c r="PUC678" s="413"/>
      <c r="PUD678" s="413"/>
      <c r="PUE678" s="413"/>
      <c r="PUF678" s="413"/>
      <c r="PUG678" s="413"/>
      <c r="PUH678" s="413"/>
      <c r="PUI678" s="413"/>
      <c r="PUJ678" s="413"/>
      <c r="PUK678" s="413"/>
      <c r="PUL678" s="413"/>
      <c r="PUM678" s="413"/>
      <c r="PUN678" s="413"/>
      <c r="PUO678" s="413"/>
      <c r="PUP678" s="413"/>
      <c r="PUQ678" s="413"/>
      <c r="PUR678" s="413"/>
      <c r="PUS678" s="413"/>
      <c r="PUT678" s="413"/>
      <c r="PUU678" s="413"/>
      <c r="PUV678" s="413"/>
      <c r="PUW678" s="413"/>
      <c r="PUX678" s="414"/>
      <c r="PUY678" s="414"/>
      <c r="PUZ678" s="414"/>
      <c r="PVA678" s="414"/>
      <c r="PVB678" s="414"/>
      <c r="PVC678" s="413"/>
      <c r="PVD678" s="413"/>
      <c r="PVE678" s="414"/>
      <c r="PVF678" s="414"/>
      <c r="PVG678" s="413"/>
      <c r="PVH678" s="413"/>
      <c r="PVI678" s="414"/>
      <c r="PVJ678" s="414"/>
      <c r="PVK678" s="413"/>
      <c r="PVL678" s="413"/>
      <c r="PVM678" s="413"/>
      <c r="PVN678" s="413"/>
      <c r="PVO678" s="413"/>
      <c r="PVP678" s="413"/>
      <c r="PVQ678" s="413"/>
      <c r="PVR678" s="414"/>
      <c r="PVS678" s="414"/>
      <c r="PVT678" s="413"/>
      <c r="PVU678" s="413"/>
      <c r="PVV678" s="414"/>
      <c r="PVW678" s="414"/>
      <c r="PVX678" s="413"/>
      <c r="PVY678" s="413"/>
      <c r="PVZ678" s="413"/>
      <c r="PWA678" s="413"/>
      <c r="PWB678" s="413"/>
      <c r="PWC678" s="407"/>
      <c r="PWD678" s="439"/>
      <c r="PWE678" s="413"/>
      <c r="PWF678" s="413"/>
      <c r="PWG678" s="413"/>
      <c r="PWH678" s="413"/>
      <c r="PWI678" s="413"/>
      <c r="PWJ678" s="413"/>
      <c r="PWK678" s="413"/>
      <c r="PWL678" s="412"/>
      <c r="PWM678" s="412"/>
      <c r="PWN678" s="412"/>
      <c r="PWO678" s="412"/>
      <c r="PWP678" s="412"/>
      <c r="PWQ678" s="412"/>
      <c r="PWR678" s="412"/>
      <c r="PWS678" s="412"/>
      <c r="PWT678" s="412"/>
      <c r="PWU678" s="412"/>
      <c r="PWV678" s="412"/>
      <c r="PWW678" s="412"/>
      <c r="PWX678" s="412"/>
      <c r="PWY678" s="412"/>
      <c r="PWZ678" s="412"/>
      <c r="PXA678" s="412"/>
      <c r="PXB678" s="412"/>
      <c r="PXC678" s="412"/>
      <c r="PXD678" s="412"/>
      <c r="PXE678" s="412"/>
      <c r="PXF678" s="412"/>
      <c r="PXG678" s="412"/>
      <c r="PXH678" s="412"/>
      <c r="PXI678" s="412"/>
      <c r="PXJ678" s="412"/>
      <c r="PXK678" s="412"/>
      <c r="PXL678" s="412"/>
      <c r="PXM678" s="412"/>
      <c r="PXN678" s="412"/>
      <c r="PXO678" s="412"/>
      <c r="PXP678" s="412"/>
      <c r="PXQ678" s="412"/>
      <c r="PXR678" s="412"/>
      <c r="PXS678" s="412"/>
      <c r="PXT678" s="412"/>
      <c r="PXU678" s="412"/>
      <c r="PXV678" s="412"/>
      <c r="PXW678" s="412"/>
      <c r="PXX678" s="412"/>
      <c r="PXY678" s="412"/>
      <c r="PXZ678" s="412"/>
      <c r="PYA678" s="412"/>
      <c r="PYB678" s="412"/>
      <c r="PYC678" s="412"/>
      <c r="PYD678" s="413"/>
      <c r="PYE678" s="413"/>
      <c r="PYF678" s="413"/>
      <c r="PYG678" s="413"/>
      <c r="PYH678" s="413"/>
      <c r="PYI678" s="413"/>
      <c r="PYJ678" s="413"/>
      <c r="PYK678" s="413"/>
      <c r="PYL678" s="413"/>
      <c r="PYM678" s="413"/>
      <c r="PYN678" s="413"/>
      <c r="PYO678" s="413"/>
      <c r="PYP678" s="413"/>
      <c r="PYQ678" s="413"/>
      <c r="PYR678" s="413"/>
      <c r="PYS678" s="413"/>
      <c r="PYT678" s="413"/>
      <c r="PYU678" s="413"/>
      <c r="PYV678" s="413"/>
      <c r="PYW678" s="413"/>
      <c r="PYX678" s="413"/>
      <c r="PYY678" s="413"/>
      <c r="PYZ678" s="413"/>
      <c r="PZA678" s="413"/>
      <c r="PZB678" s="414"/>
      <c r="PZC678" s="414"/>
      <c r="PZD678" s="414"/>
      <c r="PZE678" s="414"/>
      <c r="PZF678" s="414"/>
      <c r="PZG678" s="413"/>
      <c r="PZH678" s="413"/>
      <c r="PZI678" s="414"/>
      <c r="PZJ678" s="414"/>
      <c r="PZK678" s="413"/>
      <c r="PZL678" s="413"/>
      <c r="PZM678" s="414"/>
      <c r="PZN678" s="414"/>
      <c r="PZO678" s="413"/>
      <c r="PZP678" s="413"/>
      <c r="PZQ678" s="413"/>
      <c r="PZR678" s="413"/>
      <c r="PZS678" s="413"/>
      <c r="PZT678" s="413"/>
      <c r="PZU678" s="413"/>
      <c r="PZV678" s="414"/>
      <c r="PZW678" s="414"/>
      <c r="PZX678" s="413"/>
      <c r="PZY678" s="413"/>
      <c r="PZZ678" s="414"/>
      <c r="QAA678" s="414"/>
      <c r="QAB678" s="413"/>
      <c r="QAC678" s="413"/>
      <c r="QAD678" s="413"/>
      <c r="QAE678" s="413"/>
      <c r="QAF678" s="413"/>
      <c r="QAG678" s="407"/>
      <c r="QAH678" s="439"/>
      <c r="QAI678" s="413"/>
      <c r="QAJ678" s="413"/>
      <c r="QAK678" s="413"/>
      <c r="QAL678" s="413"/>
      <c r="QAM678" s="413"/>
      <c r="QAN678" s="413"/>
      <c r="QAO678" s="413"/>
      <c r="QAP678" s="412"/>
      <c r="QAQ678" s="412"/>
      <c r="QAR678" s="412"/>
      <c r="QAS678" s="412"/>
      <c r="QAT678" s="412"/>
      <c r="QAU678" s="412"/>
      <c r="QAV678" s="412"/>
      <c r="QAW678" s="412"/>
      <c r="QAX678" s="412"/>
      <c r="QAY678" s="412"/>
      <c r="QAZ678" s="412"/>
      <c r="QBA678" s="412"/>
      <c r="QBB678" s="412"/>
      <c r="QBC678" s="412"/>
      <c r="QBD678" s="412"/>
      <c r="QBE678" s="412"/>
      <c r="QBF678" s="412"/>
      <c r="QBG678" s="412"/>
      <c r="QBH678" s="412"/>
      <c r="QBI678" s="412"/>
      <c r="QBJ678" s="412"/>
      <c r="QBK678" s="412"/>
      <c r="QBL678" s="412"/>
      <c r="QBM678" s="412"/>
      <c r="QBN678" s="412"/>
      <c r="QBO678" s="412"/>
      <c r="QBP678" s="412"/>
      <c r="QBQ678" s="412"/>
      <c r="QBR678" s="412"/>
      <c r="QBS678" s="412"/>
      <c r="QBT678" s="412"/>
      <c r="QBU678" s="412"/>
      <c r="QBV678" s="412"/>
      <c r="QBW678" s="412"/>
      <c r="QBX678" s="412"/>
      <c r="QBY678" s="412"/>
      <c r="QBZ678" s="412"/>
      <c r="QCA678" s="412"/>
      <c r="QCB678" s="412"/>
      <c r="QCC678" s="412"/>
      <c r="QCD678" s="412"/>
      <c r="QCE678" s="412"/>
      <c r="QCF678" s="412"/>
      <c r="QCG678" s="412"/>
      <c r="QCH678" s="413"/>
      <c r="QCI678" s="413"/>
      <c r="QCJ678" s="413"/>
      <c r="QCK678" s="413"/>
      <c r="QCL678" s="413"/>
      <c r="QCM678" s="413"/>
      <c r="QCN678" s="413"/>
      <c r="QCO678" s="413"/>
      <c r="QCP678" s="413"/>
      <c r="QCQ678" s="413"/>
      <c r="QCR678" s="413"/>
      <c r="QCS678" s="413"/>
      <c r="QCT678" s="413"/>
      <c r="QCU678" s="413"/>
      <c r="QCV678" s="413"/>
      <c r="QCW678" s="413"/>
      <c r="QCX678" s="413"/>
      <c r="QCY678" s="413"/>
      <c r="QCZ678" s="413"/>
      <c r="QDA678" s="413"/>
      <c r="QDB678" s="413"/>
      <c r="QDC678" s="413"/>
      <c r="QDD678" s="413"/>
      <c r="QDE678" s="413"/>
      <c r="QDF678" s="414"/>
      <c r="QDG678" s="414"/>
      <c r="QDH678" s="414"/>
      <c r="QDI678" s="414"/>
      <c r="QDJ678" s="414"/>
      <c r="QDK678" s="413"/>
      <c r="QDL678" s="413"/>
      <c r="QDM678" s="414"/>
      <c r="QDN678" s="414"/>
      <c r="QDO678" s="413"/>
      <c r="QDP678" s="413"/>
      <c r="QDQ678" s="414"/>
      <c r="QDR678" s="414"/>
      <c r="QDS678" s="413"/>
      <c r="QDT678" s="413"/>
      <c r="QDU678" s="413"/>
      <c r="QDV678" s="413"/>
      <c r="QDW678" s="413"/>
      <c r="QDX678" s="413"/>
      <c r="QDY678" s="413"/>
      <c r="QDZ678" s="414"/>
      <c r="QEA678" s="414"/>
      <c r="QEB678" s="413"/>
      <c r="QEC678" s="413"/>
      <c r="QED678" s="414"/>
      <c r="QEE678" s="414"/>
      <c r="QEF678" s="413"/>
      <c r="QEG678" s="413"/>
      <c r="QEH678" s="413"/>
      <c r="QEI678" s="413"/>
      <c r="QEJ678" s="413"/>
      <c r="QEK678" s="407"/>
      <c r="QEL678" s="439"/>
      <c r="QEM678" s="413"/>
      <c r="QEN678" s="413"/>
      <c r="QEO678" s="413"/>
      <c r="QEP678" s="413"/>
      <c r="QEQ678" s="413"/>
      <c r="QER678" s="413"/>
      <c r="QES678" s="413"/>
      <c r="QET678" s="412"/>
      <c r="QEU678" s="412"/>
      <c r="QEV678" s="412"/>
      <c r="QEW678" s="412"/>
      <c r="QEX678" s="412"/>
      <c r="QEY678" s="412"/>
      <c r="QEZ678" s="412"/>
      <c r="QFA678" s="412"/>
      <c r="QFB678" s="412"/>
      <c r="QFC678" s="412"/>
      <c r="QFD678" s="412"/>
      <c r="QFE678" s="412"/>
      <c r="QFF678" s="412"/>
      <c r="QFG678" s="412"/>
      <c r="QFH678" s="412"/>
      <c r="QFI678" s="412"/>
      <c r="QFJ678" s="412"/>
      <c r="QFK678" s="412"/>
      <c r="QFL678" s="412"/>
      <c r="QFM678" s="412"/>
      <c r="QFN678" s="412"/>
      <c r="QFO678" s="412"/>
      <c r="QFP678" s="412"/>
      <c r="QFQ678" s="412"/>
      <c r="QFR678" s="412"/>
      <c r="QFS678" s="412"/>
      <c r="QFT678" s="412"/>
      <c r="QFU678" s="412"/>
      <c r="QFV678" s="412"/>
      <c r="QFW678" s="412"/>
      <c r="QFX678" s="412"/>
      <c r="QFY678" s="412"/>
      <c r="QFZ678" s="412"/>
      <c r="QGA678" s="412"/>
      <c r="QGB678" s="412"/>
      <c r="QGC678" s="412"/>
      <c r="QGD678" s="412"/>
      <c r="QGE678" s="412"/>
      <c r="QGF678" s="412"/>
      <c r="QGG678" s="412"/>
      <c r="QGH678" s="412"/>
      <c r="QGI678" s="412"/>
      <c r="QGJ678" s="412"/>
      <c r="QGK678" s="412"/>
      <c r="QGL678" s="413"/>
      <c r="QGM678" s="413"/>
      <c r="QGN678" s="413"/>
      <c r="QGO678" s="413"/>
      <c r="QGP678" s="413"/>
      <c r="QGQ678" s="413"/>
      <c r="QGR678" s="413"/>
      <c r="QGS678" s="413"/>
      <c r="QGT678" s="413"/>
      <c r="QGU678" s="413"/>
      <c r="QGV678" s="413"/>
      <c r="QGW678" s="413"/>
      <c r="QGX678" s="413"/>
      <c r="QGY678" s="413"/>
      <c r="QGZ678" s="413"/>
      <c r="QHA678" s="413"/>
      <c r="QHB678" s="413"/>
      <c r="QHC678" s="413"/>
      <c r="QHD678" s="413"/>
      <c r="QHE678" s="413"/>
      <c r="QHF678" s="413"/>
      <c r="QHG678" s="413"/>
      <c r="QHH678" s="413"/>
      <c r="QHI678" s="413"/>
      <c r="QHJ678" s="414"/>
      <c r="QHK678" s="414"/>
      <c r="QHL678" s="414"/>
      <c r="QHM678" s="414"/>
      <c r="QHN678" s="414"/>
      <c r="QHO678" s="413"/>
      <c r="QHP678" s="413"/>
      <c r="QHQ678" s="414"/>
      <c r="QHR678" s="414"/>
      <c r="QHS678" s="413"/>
      <c r="QHT678" s="413"/>
      <c r="QHU678" s="414"/>
      <c r="QHV678" s="414"/>
      <c r="QHW678" s="413"/>
      <c r="QHX678" s="413"/>
      <c r="QHY678" s="413"/>
      <c r="QHZ678" s="413"/>
      <c r="QIA678" s="413"/>
      <c r="QIB678" s="413"/>
      <c r="QIC678" s="413"/>
      <c r="QID678" s="414"/>
      <c r="QIE678" s="414"/>
      <c r="QIF678" s="413"/>
      <c r="QIG678" s="413"/>
      <c r="QIH678" s="414"/>
      <c r="QII678" s="414"/>
      <c r="QIJ678" s="413"/>
      <c r="QIK678" s="413"/>
      <c r="QIL678" s="413"/>
      <c r="QIM678" s="413"/>
      <c r="QIN678" s="413"/>
      <c r="QIO678" s="407"/>
      <c r="QIP678" s="439"/>
      <c r="QIQ678" s="413"/>
      <c r="QIR678" s="413"/>
      <c r="QIS678" s="413"/>
      <c r="QIT678" s="413"/>
      <c r="QIU678" s="413"/>
      <c r="QIV678" s="413"/>
      <c r="QIW678" s="413"/>
      <c r="QIX678" s="412"/>
      <c r="QIY678" s="412"/>
      <c r="QIZ678" s="412"/>
      <c r="QJA678" s="412"/>
      <c r="QJB678" s="412"/>
      <c r="QJC678" s="412"/>
      <c r="QJD678" s="412"/>
      <c r="QJE678" s="412"/>
      <c r="QJF678" s="412"/>
      <c r="QJG678" s="412"/>
      <c r="QJH678" s="412"/>
      <c r="QJI678" s="412"/>
      <c r="QJJ678" s="412"/>
      <c r="QJK678" s="412"/>
      <c r="QJL678" s="412"/>
      <c r="QJM678" s="412"/>
      <c r="QJN678" s="412"/>
      <c r="QJO678" s="412"/>
      <c r="QJP678" s="412"/>
      <c r="QJQ678" s="412"/>
      <c r="QJR678" s="412"/>
      <c r="QJS678" s="412"/>
      <c r="QJT678" s="412"/>
      <c r="QJU678" s="412"/>
      <c r="QJV678" s="412"/>
      <c r="QJW678" s="412"/>
      <c r="QJX678" s="412"/>
      <c r="QJY678" s="412"/>
      <c r="QJZ678" s="412"/>
      <c r="QKA678" s="412"/>
      <c r="QKB678" s="412"/>
      <c r="QKC678" s="412"/>
      <c r="QKD678" s="412"/>
      <c r="QKE678" s="412"/>
      <c r="QKF678" s="412"/>
      <c r="QKG678" s="412"/>
      <c r="QKH678" s="412"/>
      <c r="QKI678" s="412"/>
      <c r="QKJ678" s="412"/>
      <c r="QKK678" s="412"/>
      <c r="QKL678" s="412"/>
      <c r="QKM678" s="412"/>
      <c r="QKN678" s="412"/>
      <c r="QKO678" s="412"/>
      <c r="QKP678" s="413"/>
      <c r="QKQ678" s="413"/>
      <c r="QKR678" s="413"/>
      <c r="QKS678" s="413"/>
      <c r="QKT678" s="413"/>
      <c r="QKU678" s="413"/>
      <c r="QKV678" s="413"/>
      <c r="QKW678" s="413"/>
      <c r="QKX678" s="413"/>
      <c r="QKY678" s="413"/>
      <c r="QKZ678" s="413"/>
      <c r="QLA678" s="413"/>
      <c r="QLB678" s="413"/>
      <c r="QLC678" s="413"/>
      <c r="QLD678" s="413"/>
      <c r="QLE678" s="413"/>
      <c r="QLF678" s="413"/>
      <c r="QLG678" s="413"/>
      <c r="QLH678" s="413"/>
      <c r="QLI678" s="413"/>
      <c r="QLJ678" s="413"/>
      <c r="QLK678" s="413"/>
      <c r="QLL678" s="413"/>
      <c r="QLM678" s="413"/>
      <c r="QLN678" s="414"/>
      <c r="QLO678" s="414"/>
      <c r="QLP678" s="414"/>
      <c r="QLQ678" s="414"/>
      <c r="QLR678" s="414"/>
      <c r="QLS678" s="413"/>
      <c r="QLT678" s="413"/>
      <c r="QLU678" s="414"/>
      <c r="QLV678" s="414"/>
      <c r="QLW678" s="413"/>
      <c r="QLX678" s="413"/>
      <c r="QLY678" s="414"/>
      <c r="QLZ678" s="414"/>
      <c r="QMA678" s="413"/>
      <c r="QMB678" s="413"/>
      <c r="QMC678" s="413"/>
      <c r="QMD678" s="413"/>
      <c r="QME678" s="413"/>
      <c r="QMF678" s="413"/>
      <c r="QMG678" s="413"/>
      <c r="QMH678" s="414"/>
      <c r="QMI678" s="414"/>
      <c r="QMJ678" s="413"/>
      <c r="QMK678" s="413"/>
      <c r="QML678" s="414"/>
      <c r="QMM678" s="414"/>
      <c r="QMN678" s="413"/>
      <c r="QMO678" s="413"/>
      <c r="QMP678" s="413"/>
      <c r="QMQ678" s="413"/>
      <c r="QMR678" s="413"/>
      <c r="QMS678" s="407"/>
      <c r="QMT678" s="439"/>
      <c r="QMU678" s="413"/>
      <c r="QMV678" s="413"/>
      <c r="QMW678" s="413"/>
      <c r="QMX678" s="413"/>
      <c r="QMY678" s="413"/>
      <c r="QMZ678" s="413"/>
      <c r="QNA678" s="413"/>
      <c r="QNB678" s="412"/>
      <c r="QNC678" s="412"/>
      <c r="QND678" s="412"/>
      <c r="QNE678" s="412"/>
      <c r="QNF678" s="412"/>
      <c r="QNG678" s="412"/>
      <c r="QNH678" s="412"/>
      <c r="QNI678" s="412"/>
      <c r="QNJ678" s="412"/>
      <c r="QNK678" s="412"/>
      <c r="QNL678" s="412"/>
      <c r="QNM678" s="412"/>
      <c r="QNN678" s="412"/>
      <c r="QNO678" s="412"/>
      <c r="QNP678" s="412"/>
      <c r="QNQ678" s="412"/>
      <c r="QNR678" s="412"/>
      <c r="QNS678" s="412"/>
      <c r="QNT678" s="412"/>
      <c r="QNU678" s="412"/>
      <c r="QNV678" s="412"/>
      <c r="QNW678" s="412"/>
      <c r="QNX678" s="412"/>
      <c r="QNY678" s="412"/>
      <c r="QNZ678" s="412"/>
      <c r="QOA678" s="412"/>
      <c r="QOB678" s="412"/>
      <c r="QOC678" s="412"/>
      <c r="QOD678" s="412"/>
      <c r="QOE678" s="412"/>
      <c r="QOF678" s="412"/>
      <c r="QOG678" s="412"/>
      <c r="QOH678" s="412"/>
      <c r="QOI678" s="412"/>
      <c r="QOJ678" s="412"/>
      <c r="QOK678" s="412"/>
      <c r="QOL678" s="412"/>
      <c r="QOM678" s="412"/>
      <c r="QON678" s="412"/>
      <c r="QOO678" s="412"/>
      <c r="QOP678" s="412"/>
      <c r="QOQ678" s="412"/>
      <c r="QOR678" s="412"/>
      <c r="QOS678" s="412"/>
      <c r="QOT678" s="413"/>
      <c r="QOU678" s="413"/>
      <c r="QOV678" s="413"/>
      <c r="QOW678" s="413"/>
      <c r="QOX678" s="413"/>
      <c r="QOY678" s="413"/>
      <c r="QOZ678" s="413"/>
      <c r="QPA678" s="413"/>
      <c r="QPB678" s="413"/>
      <c r="QPC678" s="413"/>
      <c r="QPD678" s="413"/>
      <c r="QPE678" s="413"/>
      <c r="QPF678" s="413"/>
      <c r="QPG678" s="413"/>
      <c r="QPH678" s="413"/>
      <c r="QPI678" s="413"/>
      <c r="QPJ678" s="413"/>
      <c r="QPK678" s="413"/>
      <c r="QPL678" s="413"/>
      <c r="QPM678" s="413"/>
      <c r="QPN678" s="413"/>
      <c r="QPO678" s="413"/>
      <c r="QPP678" s="413"/>
      <c r="QPQ678" s="413"/>
      <c r="QPR678" s="414"/>
      <c r="QPS678" s="414"/>
      <c r="QPT678" s="414"/>
      <c r="QPU678" s="414"/>
      <c r="QPV678" s="414"/>
      <c r="QPW678" s="413"/>
      <c r="QPX678" s="413"/>
      <c r="QPY678" s="414"/>
      <c r="QPZ678" s="414"/>
      <c r="QQA678" s="413"/>
      <c r="QQB678" s="413"/>
      <c r="QQC678" s="414"/>
      <c r="QQD678" s="414"/>
      <c r="QQE678" s="413"/>
      <c r="QQF678" s="413"/>
      <c r="QQG678" s="413"/>
      <c r="QQH678" s="413"/>
      <c r="QQI678" s="413"/>
      <c r="QQJ678" s="413"/>
      <c r="QQK678" s="413"/>
      <c r="QQL678" s="414"/>
      <c r="QQM678" s="414"/>
      <c r="QQN678" s="413"/>
      <c r="QQO678" s="413"/>
      <c r="QQP678" s="414"/>
      <c r="QQQ678" s="414"/>
      <c r="QQR678" s="413"/>
      <c r="QQS678" s="413"/>
      <c r="QQT678" s="413"/>
      <c r="QQU678" s="413"/>
      <c r="QQV678" s="413"/>
      <c r="QQW678" s="407"/>
      <c r="QQX678" s="439"/>
      <c r="QQY678" s="413"/>
      <c r="QQZ678" s="413"/>
      <c r="QRA678" s="413"/>
      <c r="QRB678" s="413"/>
      <c r="QRC678" s="413"/>
      <c r="QRD678" s="413"/>
      <c r="QRE678" s="413"/>
      <c r="QRF678" s="412"/>
      <c r="QRG678" s="412"/>
      <c r="QRH678" s="412"/>
      <c r="QRI678" s="412"/>
      <c r="QRJ678" s="412"/>
      <c r="QRK678" s="412"/>
      <c r="QRL678" s="412"/>
      <c r="QRM678" s="412"/>
      <c r="QRN678" s="412"/>
      <c r="QRO678" s="412"/>
      <c r="QRP678" s="412"/>
      <c r="QRQ678" s="412"/>
      <c r="QRR678" s="412"/>
      <c r="QRS678" s="412"/>
      <c r="QRT678" s="412"/>
      <c r="QRU678" s="412"/>
      <c r="QRV678" s="412"/>
      <c r="QRW678" s="412"/>
      <c r="QRX678" s="412"/>
      <c r="QRY678" s="412"/>
      <c r="QRZ678" s="412"/>
      <c r="QSA678" s="412"/>
      <c r="QSB678" s="412"/>
      <c r="QSC678" s="412"/>
      <c r="QSD678" s="412"/>
      <c r="QSE678" s="412"/>
      <c r="QSF678" s="412"/>
      <c r="QSG678" s="412"/>
      <c r="QSH678" s="412"/>
      <c r="QSI678" s="412"/>
      <c r="QSJ678" s="412"/>
      <c r="QSK678" s="412"/>
      <c r="QSL678" s="412"/>
      <c r="QSM678" s="412"/>
      <c r="QSN678" s="412"/>
      <c r="QSO678" s="412"/>
      <c r="QSP678" s="412"/>
      <c r="QSQ678" s="412"/>
      <c r="QSR678" s="412"/>
      <c r="QSS678" s="412"/>
      <c r="QST678" s="412"/>
      <c r="QSU678" s="412"/>
      <c r="QSV678" s="412"/>
      <c r="QSW678" s="412"/>
      <c r="QSX678" s="413"/>
      <c r="QSY678" s="413"/>
      <c r="QSZ678" s="413"/>
      <c r="QTA678" s="413"/>
      <c r="QTB678" s="413"/>
      <c r="QTC678" s="413"/>
      <c r="QTD678" s="413"/>
      <c r="QTE678" s="413"/>
      <c r="QTF678" s="413"/>
      <c r="QTG678" s="413"/>
      <c r="QTH678" s="413"/>
      <c r="QTI678" s="413"/>
      <c r="QTJ678" s="413"/>
      <c r="QTK678" s="413"/>
      <c r="QTL678" s="413"/>
      <c r="QTM678" s="413"/>
      <c r="QTN678" s="413"/>
      <c r="QTO678" s="413"/>
      <c r="QTP678" s="413"/>
      <c r="QTQ678" s="413"/>
      <c r="QTR678" s="413"/>
      <c r="QTS678" s="413"/>
      <c r="QTT678" s="413"/>
      <c r="QTU678" s="413"/>
      <c r="QTV678" s="414"/>
      <c r="QTW678" s="414"/>
      <c r="QTX678" s="414"/>
      <c r="QTY678" s="414"/>
      <c r="QTZ678" s="414"/>
      <c r="QUA678" s="413"/>
      <c r="QUB678" s="413"/>
      <c r="QUC678" s="414"/>
      <c r="QUD678" s="414"/>
      <c r="QUE678" s="413"/>
      <c r="QUF678" s="413"/>
      <c r="QUG678" s="414"/>
      <c r="QUH678" s="414"/>
      <c r="QUI678" s="413"/>
      <c r="QUJ678" s="413"/>
      <c r="QUK678" s="413"/>
      <c r="QUL678" s="413"/>
      <c r="QUM678" s="413"/>
      <c r="QUN678" s="413"/>
      <c r="QUO678" s="413"/>
      <c r="QUP678" s="414"/>
      <c r="QUQ678" s="414"/>
      <c r="QUR678" s="413"/>
      <c r="QUS678" s="413"/>
      <c r="QUT678" s="414"/>
      <c r="QUU678" s="414"/>
      <c r="QUV678" s="413"/>
      <c r="QUW678" s="413"/>
      <c r="QUX678" s="413"/>
      <c r="QUY678" s="413"/>
      <c r="QUZ678" s="413"/>
      <c r="QVA678" s="407"/>
      <c r="QVB678" s="439"/>
      <c r="QVC678" s="413"/>
      <c r="QVD678" s="413"/>
      <c r="QVE678" s="413"/>
      <c r="QVF678" s="413"/>
      <c r="QVG678" s="413"/>
      <c r="QVH678" s="413"/>
      <c r="QVI678" s="413"/>
      <c r="QVJ678" s="412"/>
      <c r="QVK678" s="412"/>
      <c r="QVL678" s="412"/>
      <c r="QVM678" s="412"/>
      <c r="QVN678" s="412"/>
      <c r="QVO678" s="412"/>
      <c r="QVP678" s="412"/>
      <c r="QVQ678" s="412"/>
      <c r="QVR678" s="412"/>
      <c r="QVS678" s="412"/>
      <c r="QVT678" s="412"/>
      <c r="QVU678" s="412"/>
      <c r="QVV678" s="412"/>
      <c r="QVW678" s="412"/>
      <c r="QVX678" s="412"/>
      <c r="QVY678" s="412"/>
      <c r="QVZ678" s="412"/>
      <c r="QWA678" s="412"/>
      <c r="QWB678" s="412"/>
      <c r="QWC678" s="412"/>
      <c r="QWD678" s="412"/>
      <c r="QWE678" s="412"/>
      <c r="QWF678" s="412"/>
      <c r="QWG678" s="412"/>
      <c r="QWH678" s="412"/>
      <c r="QWI678" s="412"/>
      <c r="QWJ678" s="412"/>
      <c r="QWK678" s="412"/>
      <c r="QWL678" s="412"/>
      <c r="QWM678" s="412"/>
      <c r="QWN678" s="412"/>
      <c r="QWO678" s="412"/>
      <c r="QWP678" s="412"/>
      <c r="QWQ678" s="412"/>
      <c r="QWR678" s="412"/>
      <c r="QWS678" s="412"/>
      <c r="QWT678" s="412"/>
      <c r="QWU678" s="412"/>
      <c r="QWV678" s="412"/>
      <c r="QWW678" s="412"/>
      <c r="QWX678" s="412"/>
      <c r="QWY678" s="412"/>
      <c r="QWZ678" s="412"/>
      <c r="QXA678" s="412"/>
      <c r="QXB678" s="413"/>
      <c r="QXC678" s="413"/>
      <c r="QXD678" s="413"/>
      <c r="QXE678" s="413"/>
      <c r="QXF678" s="413"/>
      <c r="QXG678" s="413"/>
      <c r="QXH678" s="413"/>
      <c r="QXI678" s="413"/>
      <c r="QXJ678" s="413"/>
      <c r="QXK678" s="413"/>
      <c r="QXL678" s="413"/>
      <c r="QXM678" s="413"/>
      <c r="QXN678" s="413"/>
      <c r="QXO678" s="413"/>
      <c r="QXP678" s="413"/>
      <c r="QXQ678" s="413"/>
      <c r="QXR678" s="413"/>
      <c r="QXS678" s="413"/>
      <c r="QXT678" s="413"/>
      <c r="QXU678" s="413"/>
      <c r="QXV678" s="413"/>
      <c r="QXW678" s="413"/>
      <c r="QXX678" s="413"/>
      <c r="QXY678" s="413"/>
      <c r="QXZ678" s="414"/>
      <c r="QYA678" s="414"/>
      <c r="QYB678" s="414"/>
      <c r="QYC678" s="414"/>
      <c r="QYD678" s="414"/>
      <c r="QYE678" s="413"/>
      <c r="QYF678" s="413"/>
      <c r="QYG678" s="414"/>
      <c r="QYH678" s="414"/>
      <c r="QYI678" s="413"/>
      <c r="QYJ678" s="413"/>
      <c r="QYK678" s="414"/>
      <c r="QYL678" s="414"/>
      <c r="QYM678" s="413"/>
      <c r="QYN678" s="413"/>
      <c r="QYO678" s="413"/>
      <c r="QYP678" s="413"/>
      <c r="QYQ678" s="413"/>
      <c r="QYR678" s="413"/>
      <c r="QYS678" s="413"/>
      <c r="QYT678" s="414"/>
      <c r="QYU678" s="414"/>
      <c r="QYV678" s="413"/>
      <c r="QYW678" s="413"/>
      <c r="QYX678" s="414"/>
      <c r="QYY678" s="414"/>
      <c r="QYZ678" s="413"/>
      <c r="QZA678" s="413"/>
      <c r="QZB678" s="413"/>
      <c r="QZC678" s="413"/>
      <c r="QZD678" s="413"/>
      <c r="QZE678" s="407"/>
      <c r="QZF678" s="439"/>
      <c r="QZG678" s="413"/>
      <c r="QZH678" s="413"/>
      <c r="QZI678" s="413"/>
      <c r="QZJ678" s="413"/>
      <c r="QZK678" s="413"/>
      <c r="QZL678" s="413"/>
      <c r="QZM678" s="413"/>
      <c r="QZN678" s="412"/>
      <c r="QZO678" s="412"/>
      <c r="QZP678" s="412"/>
      <c r="QZQ678" s="412"/>
      <c r="QZR678" s="412"/>
      <c r="QZS678" s="412"/>
      <c r="QZT678" s="412"/>
      <c r="QZU678" s="412"/>
      <c r="QZV678" s="412"/>
      <c r="QZW678" s="412"/>
      <c r="QZX678" s="412"/>
      <c r="QZY678" s="412"/>
      <c r="QZZ678" s="412"/>
      <c r="RAA678" s="412"/>
      <c r="RAB678" s="412"/>
      <c r="RAC678" s="412"/>
      <c r="RAD678" s="412"/>
      <c r="RAE678" s="412"/>
      <c r="RAF678" s="412"/>
      <c r="RAG678" s="412"/>
      <c r="RAH678" s="412"/>
      <c r="RAI678" s="412"/>
      <c r="RAJ678" s="412"/>
      <c r="RAK678" s="412"/>
      <c r="RAL678" s="412"/>
      <c r="RAM678" s="412"/>
      <c r="RAN678" s="412"/>
      <c r="RAO678" s="412"/>
      <c r="RAP678" s="412"/>
      <c r="RAQ678" s="412"/>
      <c r="RAR678" s="412"/>
      <c r="RAS678" s="412"/>
      <c r="RAT678" s="412"/>
      <c r="RAU678" s="412"/>
      <c r="RAV678" s="412"/>
      <c r="RAW678" s="412"/>
      <c r="RAX678" s="412"/>
      <c r="RAY678" s="412"/>
      <c r="RAZ678" s="412"/>
      <c r="RBA678" s="412"/>
      <c r="RBB678" s="412"/>
      <c r="RBC678" s="412"/>
      <c r="RBD678" s="412"/>
      <c r="RBE678" s="412"/>
      <c r="RBF678" s="413"/>
      <c r="RBG678" s="413"/>
      <c r="RBH678" s="413"/>
      <c r="RBI678" s="413"/>
      <c r="RBJ678" s="413"/>
      <c r="RBK678" s="413"/>
      <c r="RBL678" s="413"/>
      <c r="RBM678" s="413"/>
      <c r="RBN678" s="413"/>
      <c r="RBO678" s="413"/>
      <c r="RBP678" s="413"/>
      <c r="RBQ678" s="413"/>
      <c r="RBR678" s="413"/>
      <c r="RBS678" s="413"/>
      <c r="RBT678" s="413"/>
      <c r="RBU678" s="413"/>
      <c r="RBV678" s="413"/>
      <c r="RBW678" s="413"/>
      <c r="RBX678" s="413"/>
      <c r="RBY678" s="413"/>
      <c r="RBZ678" s="413"/>
      <c r="RCA678" s="413"/>
      <c r="RCB678" s="413"/>
    </row>
    <row r="679" spans="1:12248" s="66" customFormat="1" ht="28.5" hidden="1" customHeight="1" x14ac:dyDescent="0.25">
      <c r="A679" s="161"/>
      <c r="B679" s="499" t="s">
        <v>172</v>
      </c>
      <c r="C679" s="131" t="s">
        <v>104</v>
      </c>
      <c r="D679" s="254" t="e">
        <f t="shared" si="422"/>
        <v>#REF!</v>
      </c>
      <c r="E679" s="254" t="e">
        <f>#REF!+#REF!</f>
        <v>#REF!</v>
      </c>
      <c r="F679" s="254"/>
      <c r="G679" s="255"/>
      <c r="H679" s="255"/>
      <c r="I679" s="255"/>
      <c r="J679" s="45"/>
      <c r="K679" s="255"/>
      <c r="L679" s="45"/>
      <c r="M679" s="255"/>
      <c r="N679" s="45"/>
      <c r="O679" s="45"/>
      <c r="P679" s="45"/>
      <c r="Q679" s="45"/>
      <c r="R679" s="45"/>
      <c r="S679" s="254" t="e">
        <f>U679+W679+Y679+AA679</f>
        <v>#REF!</v>
      </c>
      <c r="T679" s="570" t="e">
        <f t="shared" ref="T679:T720" si="431">S679/D679</f>
        <v>#REF!</v>
      </c>
      <c r="U679" s="254" t="e">
        <f>#REF!+#REF!</f>
        <v>#REF!</v>
      </c>
      <c r="V679" s="570" t="e">
        <f>U679/E679</f>
        <v>#REF!</v>
      </c>
      <c r="W679" s="254"/>
      <c r="X679" s="570" t="e">
        <f>W679/F679</f>
        <v>#DIV/0!</v>
      </c>
      <c r="Y679" s="45"/>
      <c r="Z679" s="45"/>
      <c r="AA679" s="45"/>
      <c r="AB679" s="45"/>
      <c r="AC679" s="254" t="e">
        <f>AE679+AG679+AI679+AK679</f>
        <v>#REF!</v>
      </c>
      <c r="AD679" s="570" t="e">
        <f>AC679/D679</f>
        <v>#REF!</v>
      </c>
      <c r="AE679" s="254" t="e">
        <f>#REF!+#REF!</f>
        <v>#REF!</v>
      </c>
      <c r="AF679" s="570" t="e">
        <f t="shared" ref="AF679:AF692" si="432">AE679/E679</f>
        <v>#REF!</v>
      </c>
      <c r="AG679" s="254"/>
      <c r="AH679" s="570" t="e">
        <f t="shared" ref="AH679:AH704" si="433">AG679/F679</f>
        <v>#DIV/0!</v>
      </c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125" t="e">
        <f>AV679</f>
        <v>#REF!</v>
      </c>
      <c r="AV679" s="128" t="e">
        <f t="shared" ref="AV679:AV686" si="434">AW679+AX679+AY679+AZ679</f>
        <v>#REF!</v>
      </c>
      <c r="AW679" s="125" t="e">
        <f>#REF!+G679</f>
        <v>#REF!</v>
      </c>
      <c r="AX679" s="125"/>
      <c r="AY679" s="45"/>
      <c r="AZ679" s="45"/>
      <c r="BA679" s="45">
        <f t="shared" ref="BA679:BA734" si="435">BB679+BC679+BD679</f>
        <v>0</v>
      </c>
      <c r="BB679" s="45"/>
      <c r="BC679" s="45"/>
      <c r="BD679" s="45"/>
      <c r="BE679" s="45" t="e">
        <f t="shared" ref="BE679:BE732" si="436">BF679+BG679+BH679</f>
        <v>#REF!</v>
      </c>
      <c r="BF679" s="45" t="e">
        <f>E679</f>
        <v>#REF!</v>
      </c>
      <c r="BG679" s="45"/>
      <c r="BH679" s="45"/>
      <c r="BI679" s="125" t="e">
        <f t="shared" si="423"/>
        <v>#REF!</v>
      </c>
      <c r="BJ679" s="125" t="e">
        <f>H679+#REF!</f>
        <v>#REF!</v>
      </c>
      <c r="BK679" s="125"/>
      <c r="BL679" s="45"/>
      <c r="BM679" s="45"/>
      <c r="BN679" s="436"/>
      <c r="BO679" s="125">
        <f>BP679+BQ679+BR679+BS679</f>
        <v>0</v>
      </c>
      <c r="BP679" s="125">
        <f>AZ679+BB679</f>
        <v>0</v>
      </c>
      <c r="BQ679" s="125"/>
      <c r="BR679" s="45"/>
      <c r="BS679" s="45"/>
      <c r="BT679" s="45">
        <f t="shared" si="424"/>
        <v>0</v>
      </c>
      <c r="BU679" s="45">
        <f t="shared" si="425"/>
        <v>0</v>
      </c>
      <c r="BV679" s="125">
        <f t="shared" si="426"/>
        <v>0</v>
      </c>
      <c r="BW679" s="125">
        <f>BA679+BH679</f>
        <v>0</v>
      </c>
      <c r="BX679" s="125"/>
      <c r="BY679" s="45"/>
      <c r="BZ679" s="45"/>
      <c r="CA679" s="340">
        <f t="shared" si="427"/>
        <v>0</v>
      </c>
      <c r="CB679" s="45"/>
      <c r="CC679" s="45"/>
      <c r="CD679" s="45"/>
      <c r="CE679" s="125">
        <f t="shared" ref="CE679:CE714" si="437">CF679+CH679+CI679</f>
        <v>0</v>
      </c>
      <c r="CF679" s="254">
        <f>BW679</f>
        <v>0</v>
      </c>
      <c r="CG679" s="254"/>
      <c r="CH679" s="255">
        <f t="shared" si="428"/>
        <v>0</v>
      </c>
      <c r="CI679" s="255">
        <f t="shared" si="429"/>
        <v>0</v>
      </c>
      <c r="CJ679" s="486"/>
      <c r="CK679" s="125">
        <f t="shared" si="430"/>
        <v>0</v>
      </c>
      <c r="CL679" s="125">
        <f>BW679+CD679</f>
        <v>0</v>
      </c>
      <c r="CM679" s="125"/>
      <c r="CN679" s="45"/>
      <c r="CO679" s="45"/>
    </row>
    <row r="680" spans="1:12248" s="39" customFormat="1" ht="42" hidden="1" customHeight="1" x14ac:dyDescent="0.25">
      <c r="A680" s="165"/>
      <c r="B680" s="615"/>
      <c r="C680" s="129" t="s">
        <v>105</v>
      </c>
      <c r="D680" s="188">
        <f t="shared" si="422"/>
        <v>2027015.6371299999</v>
      </c>
      <c r="E680" s="188">
        <v>1236469.9426599999</v>
      </c>
      <c r="F680" s="188">
        <v>790545.69446999999</v>
      </c>
      <c r="G680" s="189"/>
      <c r="H680" s="189"/>
      <c r="I680" s="188">
        <f>K680+M680</f>
        <v>1524296.35604</v>
      </c>
      <c r="J680" s="586">
        <f>I680/D680</f>
        <v>0.75199042775921188</v>
      </c>
      <c r="K680" s="188">
        <v>733902.84137000004</v>
      </c>
      <c r="L680" s="586">
        <f>K680/E680</f>
        <v>0.59354685144320241</v>
      </c>
      <c r="M680" s="188">
        <v>790393.51466999995</v>
      </c>
      <c r="N680" s="37"/>
      <c r="O680" s="37"/>
      <c r="P680" s="37"/>
      <c r="Q680" s="37"/>
      <c r="R680" s="37"/>
      <c r="S680" s="188">
        <f>U680+W680+Y680+AA680</f>
        <v>1331165.6150700001</v>
      </c>
      <c r="T680" s="592">
        <f t="shared" si="431"/>
        <v>0.65671206017668604</v>
      </c>
      <c r="U680" s="188">
        <f>1252335.78412-U681-U682</f>
        <v>854171.97449000005</v>
      </c>
      <c r="V680" s="592">
        <f>U680/E680</f>
        <v>0.69081499276272917</v>
      </c>
      <c r="W680" s="188">
        <v>476993.64058000001</v>
      </c>
      <c r="X680" s="592">
        <f>W680/F680</f>
        <v>0.60337263730186719</v>
      </c>
      <c r="Y680" s="37"/>
      <c r="Z680" s="37"/>
      <c r="AA680" s="37"/>
      <c r="AB680" s="37"/>
      <c r="AC680" s="188">
        <f>AE680+AG680+AI680+AK680</f>
        <v>1915058.29843</v>
      </c>
      <c r="AD680" s="592">
        <f>AC680/D680</f>
        <v>0.94476740255515856</v>
      </c>
      <c r="AE680" s="188">
        <f>1634873.53989-AE681-AE682</f>
        <v>1124512.60396</v>
      </c>
      <c r="AF680" s="592">
        <f t="shared" si="432"/>
        <v>0.90945405558411896</v>
      </c>
      <c r="AG680" s="188">
        <v>790545.69446999999</v>
      </c>
      <c r="AH680" s="592">
        <f t="shared" si="433"/>
        <v>1</v>
      </c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130">
        <f t="shared" ref="AU680:AU685" si="438">AV680-D680</f>
        <v>-295785.18299999996</v>
      </c>
      <c r="AV680" s="130">
        <f t="shared" si="434"/>
        <v>1731230.45413</v>
      </c>
      <c r="AW680" s="130">
        <f>473204.34723+395682.55986</f>
        <v>868886.90708999999</v>
      </c>
      <c r="AX680" s="130">
        <v>862343.54703999998</v>
      </c>
      <c r="AY680" s="37"/>
      <c r="AZ680" s="37"/>
      <c r="BA680" s="130">
        <f t="shared" si="435"/>
        <v>125000</v>
      </c>
      <c r="BB680" s="130">
        <f>BF680-E680</f>
        <v>125000</v>
      </c>
      <c r="BC680" s="37"/>
      <c r="BD680" s="37"/>
      <c r="BE680" s="130">
        <f t="shared" si="436"/>
        <v>1361469.9426599999</v>
      </c>
      <c r="BF680" s="130">
        <f>E680+125000</f>
        <v>1361469.9426599999</v>
      </c>
      <c r="BG680" s="37"/>
      <c r="BH680" s="37"/>
      <c r="BI680" s="130">
        <f t="shared" si="423"/>
        <v>879834.25546999997</v>
      </c>
      <c r="BJ680" s="130">
        <v>479834.25546999997</v>
      </c>
      <c r="BK680" s="130">
        <v>400000</v>
      </c>
      <c r="BL680" s="37"/>
      <c r="BM680" s="37"/>
      <c r="BN680" s="120">
        <f>BO680-BI680</f>
        <v>-110705.46823</v>
      </c>
      <c r="BO680" s="130">
        <f>BP680+BQ680+BR680+BS680</f>
        <v>769128.78723999998</v>
      </c>
      <c r="BP680" s="130">
        <v>479834.25546999997</v>
      </c>
      <c r="BQ680" s="130">
        <v>289294.53177</v>
      </c>
      <c r="BR680" s="37"/>
      <c r="BS680" s="37"/>
      <c r="BT680" s="37">
        <f t="shared" si="424"/>
        <v>0</v>
      </c>
      <c r="BU680" s="37">
        <f t="shared" si="425"/>
        <v>0</v>
      </c>
      <c r="BV680" s="130">
        <f t="shared" si="426"/>
        <v>1895640.9490999999</v>
      </c>
      <c r="BW680" s="130">
        <v>1100000</v>
      </c>
      <c r="BX680" s="130">
        <f>1000000-204359.0509</f>
        <v>795640.94909999997</v>
      </c>
      <c r="BY680" s="37"/>
      <c r="BZ680" s="37"/>
      <c r="CA680" s="120">
        <f t="shared" si="427"/>
        <v>0</v>
      </c>
      <c r="CB680" s="37"/>
      <c r="CC680" s="37"/>
      <c r="CD680" s="37"/>
      <c r="CE680" s="130">
        <f t="shared" si="437"/>
        <v>0</v>
      </c>
      <c r="CF680" s="188"/>
      <c r="CG680" s="188"/>
      <c r="CH680" s="189"/>
      <c r="CI680" s="189"/>
      <c r="CJ680" s="120">
        <f>CK680-CE680</f>
        <v>0</v>
      </c>
      <c r="CK680" s="130">
        <f t="shared" si="430"/>
        <v>0</v>
      </c>
      <c r="CL680" s="130">
        <v>0</v>
      </c>
      <c r="CM680" s="130">
        <v>0</v>
      </c>
      <c r="CN680" s="37"/>
      <c r="CO680" s="37"/>
    </row>
    <row r="681" spans="1:12248" s="39" customFormat="1" ht="48" hidden="1" customHeight="1" x14ac:dyDescent="0.25">
      <c r="A681" s="165"/>
      <c r="B681" s="615"/>
      <c r="C681" s="129" t="s">
        <v>106</v>
      </c>
      <c r="D681" s="188">
        <f>E681</f>
        <v>496034.65766999999</v>
      </c>
      <c r="E681" s="188">
        <v>496034.65766999999</v>
      </c>
      <c r="F681" s="188">
        <v>0</v>
      </c>
      <c r="G681" s="189"/>
      <c r="H681" s="189"/>
      <c r="I681" s="188">
        <f>K681+M681</f>
        <v>396633.35269999999</v>
      </c>
      <c r="J681" s="586">
        <f>I681/D681</f>
        <v>0.79960814545315639</v>
      </c>
      <c r="K681" s="188">
        <v>396633.35269999999</v>
      </c>
      <c r="L681" s="586">
        <f t="shared" ref="L681:L692" si="439">K681/E681</f>
        <v>0.79960814545315639</v>
      </c>
      <c r="M681" s="188"/>
      <c r="N681" s="37"/>
      <c r="O681" s="37"/>
      <c r="P681" s="37"/>
      <c r="Q681" s="37"/>
      <c r="R681" s="37"/>
      <c r="S681" s="188">
        <f>U681+W681+Y681+AA681</f>
        <v>396633.35269999999</v>
      </c>
      <c r="T681" s="592">
        <f t="shared" si="431"/>
        <v>0.79960814545315639</v>
      </c>
      <c r="U681" s="188">
        <v>396633.35269999999</v>
      </c>
      <c r="V681" s="592">
        <f>U681/E681</f>
        <v>0.79960814545315639</v>
      </c>
      <c r="W681" s="188"/>
      <c r="X681" s="592">
        <v>0</v>
      </c>
      <c r="Y681" s="37"/>
      <c r="Z681" s="37"/>
      <c r="AA681" s="37"/>
      <c r="AB681" s="37"/>
      <c r="AC681" s="188">
        <f>AE681+AG681+AI681+AK681</f>
        <v>496034.65766999999</v>
      </c>
      <c r="AD681" s="592">
        <f>AC681/D681</f>
        <v>1</v>
      </c>
      <c r="AE681" s="188">
        <f>D681</f>
        <v>496034.65766999999</v>
      </c>
      <c r="AF681" s="592">
        <f t="shared" si="432"/>
        <v>1</v>
      </c>
      <c r="AG681" s="188"/>
      <c r="AH681" s="592">
        <v>0</v>
      </c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130" t="e">
        <f t="shared" si="438"/>
        <v>#REF!</v>
      </c>
      <c r="AV681" s="130" t="e">
        <f t="shared" si="434"/>
        <v>#REF!</v>
      </c>
      <c r="AW681" s="130" t="e">
        <f>#REF!</f>
        <v>#REF!</v>
      </c>
      <c r="AX681" s="130" t="e">
        <f>#REF!</f>
        <v>#REF!</v>
      </c>
      <c r="AY681" s="37"/>
      <c r="AZ681" s="37"/>
      <c r="BA681" s="37">
        <f t="shared" si="435"/>
        <v>0</v>
      </c>
      <c r="BB681" s="130">
        <f>BF681-E681</f>
        <v>0</v>
      </c>
      <c r="BC681" s="37"/>
      <c r="BD681" s="37"/>
      <c r="BE681" s="130">
        <f t="shared" si="436"/>
        <v>496034.65766999999</v>
      </c>
      <c r="BF681" s="130">
        <f>E681</f>
        <v>496034.65766999999</v>
      </c>
      <c r="BG681" s="37"/>
      <c r="BH681" s="37"/>
      <c r="BI681" s="130" t="e">
        <f t="shared" si="423"/>
        <v>#REF!</v>
      </c>
      <c r="BJ681" s="130" t="e">
        <f>AV681</f>
        <v>#REF!</v>
      </c>
      <c r="BK681" s="130"/>
      <c r="BL681" s="37"/>
      <c r="BM681" s="37"/>
      <c r="BN681" s="120" t="e">
        <f>BO681-BI681</f>
        <v>#REF!</v>
      </c>
      <c r="BO681" s="130" t="e">
        <f>BP681+BQ681+BR681+BS681</f>
        <v>#REF!</v>
      </c>
      <c r="BP681" s="130" t="e">
        <f>#REF!</f>
        <v>#REF!</v>
      </c>
      <c r="BQ681" s="130"/>
      <c r="BR681" s="37"/>
      <c r="BS681" s="37"/>
      <c r="BT681" s="37">
        <f t="shared" si="424"/>
        <v>0</v>
      </c>
      <c r="BU681" s="37">
        <f t="shared" si="425"/>
        <v>0</v>
      </c>
      <c r="BV681" s="130">
        <f t="shared" si="426"/>
        <v>0</v>
      </c>
      <c r="BW681" s="130">
        <f>BC681</f>
        <v>0</v>
      </c>
      <c r="BX681" s="130"/>
      <c r="BY681" s="37"/>
      <c r="BZ681" s="37"/>
      <c r="CA681" s="120">
        <f t="shared" si="427"/>
        <v>0</v>
      </c>
      <c r="CB681" s="37"/>
      <c r="CC681" s="37"/>
      <c r="CD681" s="37"/>
      <c r="CE681" s="130">
        <f t="shared" si="437"/>
        <v>0</v>
      </c>
      <c r="CF681" s="188"/>
      <c r="CG681" s="188"/>
      <c r="CH681" s="189"/>
      <c r="CI681" s="189"/>
      <c r="CJ681" s="120">
        <f>CK681-CE681</f>
        <v>0</v>
      </c>
      <c r="CK681" s="130">
        <f t="shared" si="430"/>
        <v>0</v>
      </c>
      <c r="CL681" s="130">
        <f>BY681</f>
        <v>0</v>
      </c>
      <c r="CM681" s="130"/>
      <c r="CN681" s="37"/>
      <c r="CO681" s="37"/>
    </row>
    <row r="682" spans="1:12248" s="39" customFormat="1" ht="43.5" hidden="1" customHeight="1" x14ac:dyDescent="0.25">
      <c r="A682" s="165"/>
      <c r="B682" s="615"/>
      <c r="C682" s="129" t="s">
        <v>47</v>
      </c>
      <c r="D682" s="188">
        <f t="shared" si="422"/>
        <v>58037.482620000002</v>
      </c>
      <c r="E682" s="188">
        <v>15602.03809</v>
      </c>
      <c r="F682" s="188">
        <v>42435.444530000001</v>
      </c>
      <c r="G682" s="189"/>
      <c r="H682" s="189"/>
      <c r="I682" s="188">
        <f>K682+M682</f>
        <v>43062.689940000004</v>
      </c>
      <c r="J682" s="586">
        <f>I682/D682</f>
        <v>0.74198066483952541</v>
      </c>
      <c r="K682" s="188">
        <v>1530.4569300000001</v>
      </c>
      <c r="L682" s="586">
        <f t="shared" si="439"/>
        <v>9.8093397873508209E-2</v>
      </c>
      <c r="M682" s="188">
        <v>41532.233010000004</v>
      </c>
      <c r="N682" s="586">
        <f>M682/F682</f>
        <v>0.97871563430043806</v>
      </c>
      <c r="O682" s="37"/>
      <c r="P682" s="37"/>
      <c r="Q682" s="37"/>
      <c r="R682" s="37"/>
      <c r="S682" s="188">
        <f>U682+W682+Y682+AA682</f>
        <v>42938.092369999998</v>
      </c>
      <c r="T682" s="592">
        <f t="shared" si="431"/>
        <v>0.73983381827804018</v>
      </c>
      <c r="U682" s="188">
        <v>1530.4569300000001</v>
      </c>
      <c r="V682" s="592">
        <f>U682/E682</f>
        <v>9.8093397873508209E-2</v>
      </c>
      <c r="W682" s="188">
        <v>41407.635439999998</v>
      </c>
      <c r="X682" s="592">
        <f>W682/F682</f>
        <v>0.97577946687294892</v>
      </c>
      <c r="Y682" s="37"/>
      <c r="Z682" s="37"/>
      <c r="AA682" s="37"/>
      <c r="AB682" s="37"/>
      <c r="AC682" s="188">
        <f>AE682+AG682+AI682+AK682</f>
        <v>56692.855340000002</v>
      </c>
      <c r="AD682" s="592">
        <f>AC682/D682</f>
        <v>0.97683174356813618</v>
      </c>
      <c r="AE682" s="188">
        <v>14326.278259999999</v>
      </c>
      <c r="AF682" s="592">
        <f t="shared" si="432"/>
        <v>0.91823120654873358</v>
      </c>
      <c r="AG682" s="188">
        <v>42366.577080000003</v>
      </c>
      <c r="AH682" s="592">
        <f t="shared" si="433"/>
        <v>0.99837712434115511</v>
      </c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130">
        <f t="shared" si="438"/>
        <v>47450.635979999999</v>
      </c>
      <c r="AV682" s="130">
        <f t="shared" si="434"/>
        <v>105488.1186</v>
      </c>
      <c r="AW682" s="130">
        <v>53193.595560000002</v>
      </c>
      <c r="AX682" s="130">
        <v>52294.52304</v>
      </c>
      <c r="AY682" s="37"/>
      <c r="AZ682" s="37"/>
      <c r="BA682" s="130">
        <f t="shared" si="435"/>
        <v>5000.0000000000018</v>
      </c>
      <c r="BB682" s="130">
        <f>BF682-E682</f>
        <v>5000.0000000000018</v>
      </c>
      <c r="BC682" s="37"/>
      <c r="BD682" s="37"/>
      <c r="BE682" s="130">
        <f t="shared" si="436"/>
        <v>20602.038090000002</v>
      </c>
      <c r="BF682" s="130">
        <f>E682+5000</f>
        <v>20602.038090000002</v>
      </c>
      <c r="BG682" s="37"/>
      <c r="BH682" s="37"/>
      <c r="BI682" s="130">
        <f>BJ682+BK682</f>
        <v>84999.977129999999</v>
      </c>
      <c r="BJ682" s="130">
        <v>34999.977129999999</v>
      </c>
      <c r="BK682" s="130">
        <v>50000</v>
      </c>
      <c r="BL682" s="37"/>
      <c r="BM682" s="37"/>
      <c r="BN682" s="120">
        <f>BO682-BI682</f>
        <v>0</v>
      </c>
      <c r="BO682" s="130">
        <f>BP682+BQ682</f>
        <v>84999.977129999999</v>
      </c>
      <c r="BP682" s="130">
        <v>34999.977129999999</v>
      </c>
      <c r="BQ682" s="130">
        <v>50000</v>
      </c>
      <c r="BR682" s="37"/>
      <c r="BS682" s="37"/>
      <c r="BT682" s="37">
        <f t="shared" si="424"/>
        <v>0</v>
      </c>
      <c r="BU682" s="37">
        <f t="shared" si="425"/>
        <v>0</v>
      </c>
      <c r="BV682" s="130">
        <f t="shared" si="426"/>
        <v>79943.488599999997</v>
      </c>
      <c r="BW682" s="130">
        <v>34943.488599999997</v>
      </c>
      <c r="BX682" s="130">
        <v>45000</v>
      </c>
      <c r="BY682" s="37"/>
      <c r="BZ682" s="37"/>
      <c r="CA682" s="130">
        <f t="shared" si="427"/>
        <v>0</v>
      </c>
      <c r="CB682" s="188">
        <f>CF682-BW682</f>
        <v>0</v>
      </c>
      <c r="CC682" s="37"/>
      <c r="CD682" s="37"/>
      <c r="CE682" s="130">
        <f>CF682+CG682</f>
        <v>79943.488599999997</v>
      </c>
      <c r="CF682" s="130">
        <v>34943.488599999997</v>
      </c>
      <c r="CG682" s="130">
        <v>45000</v>
      </c>
      <c r="CH682" s="189"/>
      <c r="CI682" s="189"/>
      <c r="CJ682" s="120">
        <f>CK682-CE682</f>
        <v>0</v>
      </c>
      <c r="CK682" s="130">
        <f t="shared" si="430"/>
        <v>79943.488599999997</v>
      </c>
      <c r="CL682" s="130">
        <v>34943.488599999997</v>
      </c>
      <c r="CM682" s="130">
        <v>45000</v>
      </c>
      <c r="CN682" s="37"/>
      <c r="CO682" s="37"/>
    </row>
    <row r="683" spans="1:12248" s="66" customFormat="1" ht="54" hidden="1" customHeight="1" x14ac:dyDescent="0.25">
      <c r="B683" s="499" t="s">
        <v>172</v>
      </c>
      <c r="C683" s="131" t="s">
        <v>107</v>
      </c>
      <c r="D683" s="254">
        <f t="shared" si="422"/>
        <v>0</v>
      </c>
      <c r="E683" s="255"/>
      <c r="F683" s="255"/>
      <c r="G683" s="255"/>
      <c r="H683" s="255"/>
      <c r="I683" s="255"/>
      <c r="J683" s="45"/>
      <c r="K683" s="45"/>
      <c r="L683" s="586" t="e">
        <f t="shared" si="439"/>
        <v>#DIV/0!</v>
      </c>
      <c r="M683" s="45"/>
      <c r="N683" s="45"/>
      <c r="O683" s="45"/>
      <c r="P683" s="45"/>
      <c r="Q683" s="45"/>
      <c r="R683" s="45"/>
      <c r="S683" s="45"/>
      <c r="T683" s="570" t="e">
        <f t="shared" si="431"/>
        <v>#DIV/0!</v>
      </c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575" t="e">
        <f t="shared" si="432"/>
        <v>#DIV/0!</v>
      </c>
      <c r="AG683" s="45"/>
      <c r="AH683" s="575" t="e">
        <f t="shared" si="433"/>
        <v>#DIV/0!</v>
      </c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130">
        <f t="shared" si="438"/>
        <v>0</v>
      </c>
      <c r="AV683" s="128">
        <f t="shared" si="434"/>
        <v>0</v>
      </c>
      <c r="AW683" s="45"/>
      <c r="AX683" s="45"/>
      <c r="AY683" s="45"/>
      <c r="AZ683" s="45"/>
      <c r="BA683" s="45">
        <f t="shared" si="435"/>
        <v>0</v>
      </c>
      <c r="BB683" s="45"/>
      <c r="BC683" s="45"/>
      <c r="BD683" s="45"/>
      <c r="BE683" s="45">
        <f t="shared" si="436"/>
        <v>0</v>
      </c>
      <c r="BF683" s="45">
        <f>E683</f>
        <v>0</v>
      </c>
      <c r="BG683" s="45"/>
      <c r="BH683" s="45"/>
      <c r="BI683" s="125" t="e">
        <f t="shared" si="423"/>
        <v>#REF!</v>
      </c>
      <c r="BJ683" s="45" t="e">
        <f>H683+#REF!</f>
        <v>#REF!</v>
      </c>
      <c r="BK683" s="45"/>
      <c r="BL683" s="45"/>
      <c r="BM683" s="45"/>
      <c r="BN683" s="436"/>
      <c r="BO683" s="125">
        <f>BP683+BQ683+BR683+BS683</f>
        <v>0</v>
      </c>
      <c r="BP683" s="45">
        <f>AZ683+BB683</f>
        <v>0</v>
      </c>
      <c r="BQ683" s="45"/>
      <c r="BR683" s="45"/>
      <c r="BS683" s="45"/>
      <c r="BT683" s="45">
        <f t="shared" si="424"/>
        <v>0</v>
      </c>
      <c r="BU683" s="45">
        <f t="shared" si="425"/>
        <v>0</v>
      </c>
      <c r="BV683" s="125">
        <f t="shared" si="426"/>
        <v>0</v>
      </c>
      <c r="BW683" s="45">
        <f>BA683+BH683</f>
        <v>0</v>
      </c>
      <c r="BX683" s="45"/>
      <c r="BY683" s="45"/>
      <c r="BZ683" s="45"/>
      <c r="CA683" s="340">
        <f t="shared" si="427"/>
        <v>0</v>
      </c>
      <c r="CB683" s="45"/>
      <c r="CC683" s="45"/>
      <c r="CD683" s="45"/>
      <c r="CE683" s="45">
        <f t="shared" si="437"/>
        <v>0</v>
      </c>
      <c r="CF683" s="255">
        <f>BW683</f>
        <v>0</v>
      </c>
      <c r="CG683" s="255"/>
      <c r="CH683" s="255">
        <f t="shared" si="428"/>
        <v>0</v>
      </c>
      <c r="CI683" s="255">
        <f t="shared" si="429"/>
        <v>0</v>
      </c>
      <c r="CJ683" s="486"/>
      <c r="CK683" s="125">
        <f t="shared" si="430"/>
        <v>0</v>
      </c>
      <c r="CL683" s="45">
        <f>BW683+CD683</f>
        <v>0</v>
      </c>
      <c r="CM683" s="45"/>
      <c r="CN683" s="45"/>
      <c r="CO683" s="45"/>
    </row>
    <row r="684" spans="1:12248" s="66" customFormat="1" ht="24.75" hidden="1" customHeight="1" x14ac:dyDescent="0.25">
      <c r="B684" s="499" t="s">
        <v>172</v>
      </c>
      <c r="C684" s="160" t="s">
        <v>108</v>
      </c>
      <c r="D684" s="254">
        <f t="shared" si="422"/>
        <v>0</v>
      </c>
      <c r="E684" s="265">
        <v>0</v>
      </c>
      <c r="F684" s="265"/>
      <c r="G684" s="265"/>
      <c r="H684" s="265"/>
      <c r="I684" s="265"/>
      <c r="J684" s="319"/>
      <c r="K684" s="319"/>
      <c r="L684" s="586" t="e">
        <f t="shared" si="439"/>
        <v>#DIV/0!</v>
      </c>
      <c r="M684" s="319"/>
      <c r="N684" s="319"/>
      <c r="O684" s="319"/>
      <c r="P684" s="319"/>
      <c r="Q684" s="319"/>
      <c r="R684" s="319"/>
      <c r="S684" s="319"/>
      <c r="T684" s="570" t="e">
        <f t="shared" si="431"/>
        <v>#DIV/0!</v>
      </c>
      <c r="U684" s="319">
        <v>0</v>
      </c>
      <c r="V684" s="319"/>
      <c r="W684" s="319"/>
      <c r="X684" s="319"/>
      <c r="Y684" s="319"/>
      <c r="Z684" s="319"/>
      <c r="AA684" s="319"/>
      <c r="AB684" s="319"/>
      <c r="AC684" s="319"/>
      <c r="AD684" s="319"/>
      <c r="AE684" s="319">
        <v>0</v>
      </c>
      <c r="AF684" s="575" t="e">
        <f t="shared" si="432"/>
        <v>#DIV/0!</v>
      </c>
      <c r="AG684" s="319"/>
      <c r="AH684" s="575" t="e">
        <f t="shared" si="433"/>
        <v>#DIV/0!</v>
      </c>
      <c r="AI684" s="319"/>
      <c r="AJ684" s="319"/>
      <c r="AK684" s="319"/>
      <c r="AL684" s="319"/>
      <c r="AM684" s="319"/>
      <c r="AN684" s="319"/>
      <c r="AO684" s="319"/>
      <c r="AP684" s="319"/>
      <c r="AQ684" s="319"/>
      <c r="AR684" s="319"/>
      <c r="AS684" s="319"/>
      <c r="AT684" s="319"/>
      <c r="AU684" s="130">
        <f t="shared" si="438"/>
        <v>0</v>
      </c>
      <c r="AV684" s="128">
        <f t="shared" si="434"/>
        <v>0</v>
      </c>
      <c r="AW684" s="319">
        <v>0</v>
      </c>
      <c r="AX684" s="319"/>
      <c r="AY684" s="319"/>
      <c r="AZ684" s="319"/>
      <c r="BA684" s="45">
        <f t="shared" si="435"/>
        <v>0</v>
      </c>
      <c r="BB684" s="319"/>
      <c r="BC684" s="319"/>
      <c r="BD684" s="319"/>
      <c r="BE684" s="45">
        <f t="shared" si="436"/>
        <v>0</v>
      </c>
      <c r="BF684" s="45">
        <f>E684</f>
        <v>0</v>
      </c>
      <c r="BG684" s="319"/>
      <c r="BH684" s="319"/>
      <c r="BI684" s="125">
        <f t="shared" si="423"/>
        <v>0</v>
      </c>
      <c r="BJ684" s="319">
        <v>0</v>
      </c>
      <c r="BK684" s="319"/>
      <c r="BL684" s="319"/>
      <c r="BM684" s="319"/>
      <c r="BN684" s="436"/>
      <c r="BO684" s="125">
        <f>BP684+BQ684+BR684+BS684</f>
        <v>0</v>
      </c>
      <c r="BP684" s="319">
        <v>0</v>
      </c>
      <c r="BQ684" s="319"/>
      <c r="BR684" s="319"/>
      <c r="BS684" s="319"/>
      <c r="BT684" s="319">
        <f t="shared" si="424"/>
        <v>0</v>
      </c>
      <c r="BU684" s="319">
        <f t="shared" si="425"/>
        <v>0</v>
      </c>
      <c r="BV684" s="125">
        <f t="shared" si="426"/>
        <v>0</v>
      </c>
      <c r="BW684" s="319">
        <v>0</v>
      </c>
      <c r="BX684" s="319"/>
      <c r="BY684" s="319"/>
      <c r="BZ684" s="319"/>
      <c r="CA684" s="340">
        <f t="shared" si="427"/>
        <v>0</v>
      </c>
      <c r="CB684" s="319"/>
      <c r="CC684" s="319"/>
      <c r="CD684" s="319"/>
      <c r="CE684" s="319">
        <f t="shared" si="437"/>
        <v>0</v>
      </c>
      <c r="CF684" s="265">
        <f>BW684</f>
        <v>0</v>
      </c>
      <c r="CG684" s="265"/>
      <c r="CH684" s="265">
        <f t="shared" si="428"/>
        <v>0</v>
      </c>
      <c r="CI684" s="265">
        <f t="shared" si="429"/>
        <v>0</v>
      </c>
      <c r="CJ684" s="486"/>
      <c r="CK684" s="125">
        <f t="shared" si="430"/>
        <v>0</v>
      </c>
      <c r="CL684" s="319">
        <v>0</v>
      </c>
      <c r="CM684" s="319"/>
      <c r="CN684" s="319"/>
      <c r="CO684" s="319"/>
    </row>
    <row r="685" spans="1:12248" s="66" customFormat="1" ht="25.5" hidden="1" customHeight="1" x14ac:dyDescent="0.25">
      <c r="B685" s="499" t="s">
        <v>172</v>
      </c>
      <c r="C685" s="160" t="s">
        <v>109</v>
      </c>
      <c r="D685" s="254">
        <f t="shared" si="422"/>
        <v>0</v>
      </c>
      <c r="E685" s="255"/>
      <c r="F685" s="255"/>
      <c r="G685" s="255"/>
      <c r="H685" s="255"/>
      <c r="I685" s="255"/>
      <c r="J685" s="45"/>
      <c r="K685" s="45"/>
      <c r="L685" s="586" t="e">
        <f t="shared" si="439"/>
        <v>#DIV/0!</v>
      </c>
      <c r="M685" s="45"/>
      <c r="N685" s="45"/>
      <c r="O685" s="45"/>
      <c r="P685" s="45"/>
      <c r="Q685" s="45"/>
      <c r="R685" s="45"/>
      <c r="S685" s="45"/>
      <c r="T685" s="570" t="e">
        <f t="shared" si="431"/>
        <v>#DIV/0!</v>
      </c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575" t="e">
        <f t="shared" si="432"/>
        <v>#DIV/0!</v>
      </c>
      <c r="AG685" s="45"/>
      <c r="AH685" s="575" t="e">
        <f t="shared" si="433"/>
        <v>#DIV/0!</v>
      </c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130">
        <f t="shared" si="438"/>
        <v>0</v>
      </c>
      <c r="AV685" s="128">
        <f t="shared" si="434"/>
        <v>0</v>
      </c>
      <c r="AW685" s="45"/>
      <c r="AX685" s="45"/>
      <c r="AY685" s="45"/>
      <c r="AZ685" s="45"/>
      <c r="BA685" s="45">
        <f t="shared" si="435"/>
        <v>0</v>
      </c>
      <c r="BB685" s="45"/>
      <c r="BC685" s="45"/>
      <c r="BD685" s="45"/>
      <c r="BE685" s="45">
        <f t="shared" si="436"/>
        <v>0</v>
      </c>
      <c r="BF685" s="45">
        <f>E685</f>
        <v>0</v>
      </c>
      <c r="BG685" s="45"/>
      <c r="BH685" s="45"/>
      <c r="BI685" s="125">
        <f t="shared" si="423"/>
        <v>0</v>
      </c>
      <c r="BJ685" s="45"/>
      <c r="BK685" s="45"/>
      <c r="BL685" s="45"/>
      <c r="BM685" s="45"/>
      <c r="BN685" s="436"/>
      <c r="BO685" s="125">
        <f>BP685+BQ685+BR685+BS685</f>
        <v>0</v>
      </c>
      <c r="BP685" s="45"/>
      <c r="BQ685" s="45"/>
      <c r="BR685" s="45"/>
      <c r="BS685" s="45"/>
      <c r="BT685" s="45">
        <f t="shared" si="424"/>
        <v>0</v>
      </c>
      <c r="BU685" s="45">
        <f t="shared" si="425"/>
        <v>0</v>
      </c>
      <c r="BV685" s="125">
        <f t="shared" si="426"/>
        <v>0</v>
      </c>
      <c r="BW685" s="45"/>
      <c r="BX685" s="45"/>
      <c r="BY685" s="45"/>
      <c r="BZ685" s="45"/>
      <c r="CA685" s="340">
        <f t="shared" si="427"/>
        <v>0</v>
      </c>
      <c r="CB685" s="45"/>
      <c r="CC685" s="45"/>
      <c r="CD685" s="45"/>
      <c r="CE685" s="45">
        <f t="shared" si="437"/>
        <v>0</v>
      </c>
      <c r="CF685" s="255">
        <f>BW685</f>
        <v>0</v>
      </c>
      <c r="CG685" s="255"/>
      <c r="CH685" s="255">
        <f t="shared" si="428"/>
        <v>0</v>
      </c>
      <c r="CI685" s="255">
        <f t="shared" si="429"/>
        <v>0</v>
      </c>
      <c r="CJ685" s="486"/>
      <c r="CK685" s="125">
        <f t="shared" si="430"/>
        <v>0</v>
      </c>
      <c r="CL685" s="45"/>
      <c r="CM685" s="45"/>
      <c r="CN685" s="45"/>
      <c r="CO685" s="45"/>
    </row>
    <row r="686" spans="1:12248" s="70" customFormat="1" ht="114" hidden="1" customHeight="1" x14ac:dyDescent="0.2">
      <c r="B686" s="499" t="s">
        <v>6</v>
      </c>
      <c r="C686" s="131" t="s">
        <v>112</v>
      </c>
      <c r="D686" s="254">
        <f t="shared" si="422"/>
        <v>0</v>
      </c>
      <c r="E686" s="185">
        <f>SUM(E689:E690)</f>
        <v>0</v>
      </c>
      <c r="F686" s="185"/>
      <c r="G686" s="255"/>
      <c r="H686" s="35"/>
      <c r="I686" s="35"/>
      <c r="J686" s="102"/>
      <c r="K686" s="102"/>
      <c r="L686" s="586" t="e">
        <f t="shared" si="439"/>
        <v>#DIV/0!</v>
      </c>
      <c r="M686" s="102"/>
      <c r="N686" s="102"/>
      <c r="O686" s="102"/>
      <c r="P686" s="102"/>
      <c r="Q686" s="102"/>
      <c r="R686" s="102"/>
      <c r="S686" s="102"/>
      <c r="T686" s="570" t="e">
        <f t="shared" si="431"/>
        <v>#DIV/0!</v>
      </c>
      <c r="U686" s="577">
        <f>SUM(U689:U690)</f>
        <v>0</v>
      </c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577">
        <f>SUM(AE689:AE690)</f>
        <v>0</v>
      </c>
      <c r="AF686" s="575" t="e">
        <f t="shared" si="432"/>
        <v>#DIV/0!</v>
      </c>
      <c r="AG686" s="102"/>
      <c r="AH686" s="575" t="e">
        <f t="shared" si="433"/>
        <v>#DIV/0!</v>
      </c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25">
        <f>AV686</f>
        <v>0</v>
      </c>
      <c r="AV686" s="128">
        <f t="shared" si="434"/>
        <v>0</v>
      </c>
      <c r="AW686" s="486">
        <f>SUM(AW689:AW690)</f>
        <v>0</v>
      </c>
      <c r="AX686" s="486"/>
      <c r="AY686" s="45"/>
      <c r="AZ686" s="102"/>
      <c r="BA686" s="436">
        <f t="shared" si="435"/>
        <v>0</v>
      </c>
      <c r="BB686" s="535"/>
      <c r="BC686" s="102"/>
      <c r="BD686" s="102"/>
      <c r="BE686" s="535">
        <f t="shared" si="436"/>
        <v>34418.638050000001</v>
      </c>
      <c r="BF686" s="436">
        <f>BF690</f>
        <v>34418.638050000001</v>
      </c>
      <c r="BG686" s="102"/>
      <c r="BH686" s="102"/>
      <c r="BI686" s="125">
        <f t="shared" si="423"/>
        <v>0</v>
      </c>
      <c r="BJ686" s="486">
        <f>SUM(BJ689:BJ690)</f>
        <v>0</v>
      </c>
      <c r="BK686" s="486"/>
      <c r="BL686" s="45"/>
      <c r="BM686" s="102"/>
      <c r="BN686" s="436"/>
      <c r="BO686" s="125">
        <f>BP686+BQ686+BR686+BS686</f>
        <v>0</v>
      </c>
      <c r="BP686" s="486">
        <f>SUM(BP689:BP690)</f>
        <v>0</v>
      </c>
      <c r="BQ686" s="486"/>
      <c r="BR686" s="45"/>
      <c r="BS686" s="102"/>
      <c r="BT686" s="45">
        <f t="shared" si="424"/>
        <v>0</v>
      </c>
      <c r="BU686" s="102">
        <f t="shared" si="425"/>
        <v>0</v>
      </c>
      <c r="BV686" s="125">
        <f t="shared" si="426"/>
        <v>0</v>
      </c>
      <c r="BW686" s="436">
        <f>SUM(BW689:BW690)</f>
        <v>0</v>
      </c>
      <c r="BX686" s="436"/>
      <c r="BY686" s="45"/>
      <c r="BZ686" s="102"/>
      <c r="CA686" s="340">
        <f t="shared" si="427"/>
        <v>0</v>
      </c>
      <c r="CB686" s="185">
        <f>CB690</f>
        <v>0</v>
      </c>
      <c r="CC686" s="102"/>
      <c r="CD686" s="102"/>
      <c r="CE686" s="125">
        <f t="shared" si="437"/>
        <v>35000</v>
      </c>
      <c r="CF686" s="185">
        <f>CF690</f>
        <v>35000</v>
      </c>
      <c r="CG686" s="185"/>
      <c r="CH686" s="255">
        <f t="shared" si="428"/>
        <v>0</v>
      </c>
      <c r="CI686" s="35">
        <f t="shared" si="429"/>
        <v>0</v>
      </c>
      <c r="CJ686" s="486"/>
      <c r="CK686" s="125">
        <f t="shared" si="430"/>
        <v>0</v>
      </c>
      <c r="CL686" s="486">
        <f>SUM(CL689:CL690)</f>
        <v>0</v>
      </c>
      <c r="CM686" s="486"/>
      <c r="CN686" s="45"/>
      <c r="CO686" s="102"/>
    </row>
    <row r="687" spans="1:12248" s="39" customFormat="1" ht="36" hidden="1" customHeight="1" x14ac:dyDescent="0.25">
      <c r="B687" s="499"/>
      <c r="C687" s="129" t="s">
        <v>215</v>
      </c>
      <c r="D687" s="188">
        <f>E687</f>
        <v>0</v>
      </c>
      <c r="E687" s="188">
        <v>0</v>
      </c>
      <c r="F687" s="188"/>
      <c r="G687" s="189"/>
      <c r="H687" s="189"/>
      <c r="I687" s="189"/>
      <c r="J687" s="37"/>
      <c r="K687" s="37"/>
      <c r="L687" s="586" t="e">
        <f t="shared" si="439"/>
        <v>#DIV/0!</v>
      </c>
      <c r="M687" s="37"/>
      <c r="N687" s="37"/>
      <c r="O687" s="37"/>
      <c r="P687" s="37"/>
      <c r="Q687" s="37"/>
      <c r="R687" s="37"/>
      <c r="S687" s="37"/>
      <c r="T687" s="570" t="e">
        <f t="shared" si="431"/>
        <v>#DIV/0!</v>
      </c>
      <c r="U687" s="130">
        <v>0</v>
      </c>
      <c r="V687" s="37"/>
      <c r="W687" s="37"/>
      <c r="X687" s="37"/>
      <c r="Y687" s="37"/>
      <c r="Z687" s="37"/>
      <c r="AA687" s="37"/>
      <c r="AB687" s="37"/>
      <c r="AC687" s="37"/>
      <c r="AD687" s="37"/>
      <c r="AE687" s="130">
        <v>0</v>
      </c>
      <c r="AF687" s="575" t="e">
        <f t="shared" si="432"/>
        <v>#DIV/0!</v>
      </c>
      <c r="AG687" s="37"/>
      <c r="AH687" s="575" t="e">
        <f t="shared" si="433"/>
        <v>#DIV/0!</v>
      </c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130">
        <f>AV687</f>
        <v>0</v>
      </c>
      <c r="AV687" s="130">
        <f>AW687</f>
        <v>0</v>
      </c>
      <c r="AW687" s="130">
        <v>0</v>
      </c>
      <c r="AX687" s="130"/>
      <c r="AY687" s="37"/>
      <c r="AZ687" s="37"/>
      <c r="BA687" s="45">
        <f t="shared" si="435"/>
        <v>0</v>
      </c>
      <c r="BB687" s="37"/>
      <c r="BC687" s="37"/>
      <c r="BD687" s="37"/>
      <c r="BE687" s="130">
        <f t="shared" si="436"/>
        <v>0</v>
      </c>
      <c r="BF687" s="130">
        <f>E687</f>
        <v>0</v>
      </c>
      <c r="BG687" s="37"/>
      <c r="BH687" s="37"/>
      <c r="BI687" s="130">
        <f>BJ687</f>
        <v>0</v>
      </c>
      <c r="BJ687" s="130">
        <v>0</v>
      </c>
      <c r="BK687" s="130"/>
      <c r="BL687" s="37"/>
      <c r="BM687" s="37"/>
      <c r="BN687" s="130"/>
      <c r="BO687" s="130">
        <f>BP687</f>
        <v>0</v>
      </c>
      <c r="BP687" s="130">
        <v>0</v>
      </c>
      <c r="BQ687" s="130"/>
      <c r="BR687" s="37"/>
      <c r="BS687" s="37"/>
      <c r="BT687" s="37">
        <f t="shared" si="424"/>
        <v>0</v>
      </c>
      <c r="BU687" s="37">
        <f t="shared" si="425"/>
        <v>0</v>
      </c>
      <c r="BV687" s="130">
        <f>BW687</f>
        <v>0</v>
      </c>
      <c r="BW687" s="130">
        <v>0</v>
      </c>
      <c r="BX687" s="130"/>
      <c r="BY687" s="37"/>
      <c r="BZ687" s="37"/>
      <c r="CA687" s="130">
        <f t="shared" si="427"/>
        <v>0</v>
      </c>
      <c r="CB687" s="37"/>
      <c r="CC687" s="37"/>
      <c r="CD687" s="37"/>
      <c r="CE687" s="130">
        <f t="shared" si="437"/>
        <v>0</v>
      </c>
      <c r="CF687" s="188">
        <f>BW687</f>
        <v>0</v>
      </c>
      <c r="CG687" s="188"/>
      <c r="CH687" s="189">
        <f t="shared" si="428"/>
        <v>0</v>
      </c>
      <c r="CI687" s="189">
        <f t="shared" si="429"/>
        <v>0</v>
      </c>
      <c r="CJ687" s="130"/>
      <c r="CK687" s="130">
        <f>CL687</f>
        <v>0</v>
      </c>
      <c r="CL687" s="130">
        <v>0</v>
      </c>
      <c r="CM687" s="130"/>
      <c r="CN687" s="37"/>
      <c r="CO687" s="37"/>
    </row>
    <row r="688" spans="1:12248" s="39" customFormat="1" ht="52.5" hidden="1" customHeight="1" x14ac:dyDescent="0.25">
      <c r="B688" s="499"/>
      <c r="C688" s="129" t="s">
        <v>225</v>
      </c>
      <c r="D688" s="188">
        <f>E688</f>
        <v>0</v>
      </c>
      <c r="E688" s="188">
        <v>0</v>
      </c>
      <c r="F688" s="188"/>
      <c r="G688" s="276"/>
      <c r="H688" s="189"/>
      <c r="I688" s="189"/>
      <c r="J688" s="37"/>
      <c r="K688" s="37"/>
      <c r="L688" s="586" t="e">
        <f t="shared" si="439"/>
        <v>#DIV/0!</v>
      </c>
      <c r="M688" s="37"/>
      <c r="N688" s="37"/>
      <c r="O688" s="37"/>
      <c r="P688" s="37"/>
      <c r="Q688" s="37"/>
      <c r="R688" s="37"/>
      <c r="S688" s="37"/>
      <c r="T688" s="570" t="e">
        <f t="shared" si="431"/>
        <v>#DIV/0!</v>
      </c>
      <c r="U688" s="130">
        <v>0</v>
      </c>
      <c r="V688" s="37"/>
      <c r="W688" s="37"/>
      <c r="X688" s="37"/>
      <c r="Y688" s="37"/>
      <c r="Z688" s="37"/>
      <c r="AA688" s="37"/>
      <c r="AB688" s="37"/>
      <c r="AC688" s="37"/>
      <c r="AD688" s="37"/>
      <c r="AE688" s="130">
        <v>0</v>
      </c>
      <c r="AF688" s="575" t="e">
        <f t="shared" si="432"/>
        <v>#DIV/0!</v>
      </c>
      <c r="AG688" s="37"/>
      <c r="AH688" s="575" t="e">
        <f t="shared" si="433"/>
        <v>#DIV/0!</v>
      </c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128">
        <f>AV688</f>
        <v>0</v>
      </c>
      <c r="AV688" s="130">
        <f>AW688</f>
        <v>0</v>
      </c>
      <c r="AW688" s="130">
        <v>0</v>
      </c>
      <c r="AX688" s="130"/>
      <c r="AY688" s="43"/>
      <c r="AZ688" s="37"/>
      <c r="BA688" s="45">
        <f t="shared" si="435"/>
        <v>0</v>
      </c>
      <c r="BB688" s="37"/>
      <c r="BC688" s="37"/>
      <c r="BD688" s="37"/>
      <c r="BE688" s="130">
        <f t="shared" si="436"/>
        <v>0</v>
      </c>
      <c r="BF688" s="130">
        <f>E688</f>
        <v>0</v>
      </c>
      <c r="BG688" s="37"/>
      <c r="BH688" s="37"/>
      <c r="BI688" s="130">
        <f>BJ688</f>
        <v>0</v>
      </c>
      <c r="BJ688" s="130">
        <f>AV688</f>
        <v>0</v>
      </c>
      <c r="BK688" s="130"/>
      <c r="BL688" s="43"/>
      <c r="BM688" s="37"/>
      <c r="BN688" s="130"/>
      <c r="BO688" s="130" t="e">
        <f>BP688</f>
        <v>#REF!</v>
      </c>
      <c r="BP688" s="130" t="e">
        <f>#REF!</f>
        <v>#REF!</v>
      </c>
      <c r="BQ688" s="130"/>
      <c r="BR688" s="43"/>
      <c r="BS688" s="37"/>
      <c r="BT688" s="43">
        <f t="shared" si="424"/>
        <v>0</v>
      </c>
      <c r="BU688" s="37">
        <f t="shared" si="425"/>
        <v>0</v>
      </c>
      <c r="BV688" s="130">
        <f>BW688</f>
        <v>0</v>
      </c>
      <c r="BW688" s="130">
        <f>BC688</f>
        <v>0</v>
      </c>
      <c r="BX688" s="130"/>
      <c r="BY688" s="43"/>
      <c r="BZ688" s="37"/>
      <c r="CA688" s="130">
        <f t="shared" si="427"/>
        <v>0</v>
      </c>
      <c r="CB688" s="37"/>
      <c r="CC688" s="37"/>
      <c r="CD688" s="37"/>
      <c r="CE688" s="130">
        <f t="shared" si="437"/>
        <v>0</v>
      </c>
      <c r="CF688" s="188">
        <f>BW688</f>
        <v>0</v>
      </c>
      <c r="CG688" s="188"/>
      <c r="CH688" s="276">
        <f t="shared" si="428"/>
        <v>0</v>
      </c>
      <c r="CI688" s="189">
        <f t="shared" si="429"/>
        <v>0</v>
      </c>
      <c r="CJ688" s="130"/>
      <c r="CK688" s="130">
        <f>CL688</f>
        <v>0</v>
      </c>
      <c r="CL688" s="130">
        <f>BY688</f>
        <v>0</v>
      </c>
      <c r="CM688" s="130"/>
      <c r="CN688" s="43"/>
      <c r="CO688" s="37"/>
    </row>
    <row r="689" spans="1:12248" s="39" customFormat="1" ht="52.5" hidden="1" customHeight="1" x14ac:dyDescent="0.25">
      <c r="B689" s="499"/>
      <c r="C689" s="129" t="s">
        <v>105</v>
      </c>
      <c r="D689" s="188">
        <f>E689</f>
        <v>0</v>
      </c>
      <c r="E689" s="188"/>
      <c r="F689" s="188"/>
      <c r="G689" s="276"/>
      <c r="H689" s="189"/>
      <c r="I689" s="189"/>
      <c r="J689" s="37"/>
      <c r="K689" s="37"/>
      <c r="L689" s="586" t="e">
        <f t="shared" si="439"/>
        <v>#DIV/0!</v>
      </c>
      <c r="M689" s="37"/>
      <c r="N689" s="37"/>
      <c r="O689" s="37"/>
      <c r="P689" s="37"/>
      <c r="Q689" s="37"/>
      <c r="R689" s="37"/>
      <c r="S689" s="37"/>
      <c r="T689" s="570" t="e">
        <f t="shared" si="431"/>
        <v>#DIV/0!</v>
      </c>
      <c r="U689" s="130"/>
      <c r="V689" s="37"/>
      <c r="W689" s="37"/>
      <c r="X689" s="37"/>
      <c r="Y689" s="37"/>
      <c r="Z689" s="37"/>
      <c r="AA689" s="37"/>
      <c r="AB689" s="37"/>
      <c r="AC689" s="37"/>
      <c r="AD689" s="37"/>
      <c r="AE689" s="130"/>
      <c r="AF689" s="575" t="e">
        <f t="shared" si="432"/>
        <v>#DIV/0!</v>
      </c>
      <c r="AG689" s="37"/>
      <c r="AH689" s="575" t="e">
        <f t="shared" si="433"/>
        <v>#DIV/0!</v>
      </c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128"/>
      <c r="AV689" s="130">
        <f>AW689</f>
        <v>0</v>
      </c>
      <c r="AW689" s="130"/>
      <c r="AX689" s="130"/>
      <c r="AY689" s="43"/>
      <c r="AZ689" s="37"/>
      <c r="BA689" s="45">
        <f t="shared" si="435"/>
        <v>0</v>
      </c>
      <c r="BB689" s="37"/>
      <c r="BC689" s="37"/>
      <c r="BD689" s="37"/>
      <c r="BE689" s="130">
        <f t="shared" si="436"/>
        <v>0</v>
      </c>
      <c r="BF689" s="130">
        <f>E689</f>
        <v>0</v>
      </c>
      <c r="BG689" s="37"/>
      <c r="BH689" s="37"/>
      <c r="BI689" s="130">
        <f>BJ689</f>
        <v>0</v>
      </c>
      <c r="BJ689" s="130"/>
      <c r="BK689" s="130"/>
      <c r="BL689" s="43"/>
      <c r="BM689" s="37"/>
      <c r="BN689" s="130"/>
      <c r="BO689" s="130">
        <f>BP689</f>
        <v>0</v>
      </c>
      <c r="BP689" s="130"/>
      <c r="BQ689" s="130"/>
      <c r="BR689" s="43"/>
      <c r="BS689" s="37"/>
      <c r="BT689" s="43">
        <f t="shared" si="424"/>
        <v>0</v>
      </c>
      <c r="BU689" s="37">
        <f t="shared" si="425"/>
        <v>0</v>
      </c>
      <c r="BV689" s="130">
        <f>BW689</f>
        <v>0</v>
      </c>
      <c r="BW689" s="130"/>
      <c r="BX689" s="130"/>
      <c r="BY689" s="43"/>
      <c r="BZ689" s="37"/>
      <c r="CA689" s="130">
        <f t="shared" si="427"/>
        <v>0</v>
      </c>
      <c r="CB689" s="37"/>
      <c r="CC689" s="37"/>
      <c r="CD689" s="37"/>
      <c r="CE689" s="130">
        <f t="shared" si="437"/>
        <v>0</v>
      </c>
      <c r="CF689" s="188">
        <f>BW689</f>
        <v>0</v>
      </c>
      <c r="CG689" s="188"/>
      <c r="CH689" s="276">
        <f t="shared" si="428"/>
        <v>0</v>
      </c>
      <c r="CI689" s="189">
        <f t="shared" si="429"/>
        <v>0</v>
      </c>
      <c r="CJ689" s="130"/>
      <c r="CK689" s="130">
        <f>CL689</f>
        <v>0</v>
      </c>
      <c r="CL689" s="130"/>
      <c r="CM689" s="130"/>
      <c r="CN689" s="43"/>
      <c r="CO689" s="37"/>
    </row>
    <row r="690" spans="1:12248" s="39" customFormat="1" ht="45.75" hidden="1" customHeight="1" x14ac:dyDescent="0.25">
      <c r="B690" s="499"/>
      <c r="C690" s="133" t="s">
        <v>111</v>
      </c>
      <c r="D690" s="188">
        <f>E690</f>
        <v>0</v>
      </c>
      <c r="E690" s="188"/>
      <c r="F690" s="188"/>
      <c r="G690" s="189"/>
      <c r="H690" s="189"/>
      <c r="I690" s="189"/>
      <c r="J690" s="37"/>
      <c r="K690" s="37"/>
      <c r="L690" s="586" t="e">
        <f t="shared" si="439"/>
        <v>#DIV/0!</v>
      </c>
      <c r="M690" s="37"/>
      <c r="N690" s="37"/>
      <c r="O690" s="37"/>
      <c r="P690" s="37"/>
      <c r="Q690" s="37"/>
      <c r="R690" s="37"/>
      <c r="S690" s="37"/>
      <c r="T690" s="570" t="e">
        <f t="shared" si="431"/>
        <v>#DIV/0!</v>
      </c>
      <c r="U690" s="130"/>
      <c r="V690" s="37"/>
      <c r="W690" s="37"/>
      <c r="X690" s="37"/>
      <c r="Y690" s="37"/>
      <c r="Z690" s="37"/>
      <c r="AA690" s="37"/>
      <c r="AB690" s="37"/>
      <c r="AC690" s="37"/>
      <c r="AD690" s="37"/>
      <c r="AE690" s="130"/>
      <c r="AF690" s="575" t="e">
        <f t="shared" si="432"/>
        <v>#DIV/0!</v>
      </c>
      <c r="AG690" s="37"/>
      <c r="AH690" s="575" t="e">
        <f t="shared" si="433"/>
        <v>#DIV/0!</v>
      </c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130">
        <f>AV690</f>
        <v>0</v>
      </c>
      <c r="AV690" s="130">
        <f>AW690</f>
        <v>0</v>
      </c>
      <c r="AW690" s="130"/>
      <c r="AX690" s="130"/>
      <c r="AY690" s="37"/>
      <c r="AZ690" s="37"/>
      <c r="BA690" s="130">
        <f>BB690+BC690+BD690</f>
        <v>34418.638050000001</v>
      </c>
      <c r="BB690" s="130">
        <f>BF690-E690</f>
        <v>34418.638050000001</v>
      </c>
      <c r="BC690" s="37"/>
      <c r="BD690" s="37"/>
      <c r="BE690" s="130">
        <f t="shared" si="436"/>
        <v>34418.638050000001</v>
      </c>
      <c r="BF690" s="130">
        <v>34418.638050000001</v>
      </c>
      <c r="BG690" s="37"/>
      <c r="BH690" s="37"/>
      <c r="BI690" s="130">
        <f>BJ690</f>
        <v>0</v>
      </c>
      <c r="BJ690" s="130"/>
      <c r="BK690" s="130"/>
      <c r="BL690" s="37"/>
      <c r="BM690" s="37"/>
      <c r="BN690" s="130"/>
      <c r="BO690" s="130">
        <f>BP690</f>
        <v>0</v>
      </c>
      <c r="BP690" s="130"/>
      <c r="BQ690" s="130"/>
      <c r="BR690" s="37"/>
      <c r="BS690" s="37"/>
      <c r="BT690" s="37">
        <f t="shared" si="424"/>
        <v>0</v>
      </c>
      <c r="BU690" s="37">
        <f t="shared" si="425"/>
        <v>0</v>
      </c>
      <c r="BV690" s="130">
        <f>BW690</f>
        <v>0</v>
      </c>
      <c r="BW690" s="130"/>
      <c r="BX690" s="130"/>
      <c r="BY690" s="37"/>
      <c r="BZ690" s="37"/>
      <c r="CA690" s="130">
        <f t="shared" si="427"/>
        <v>0</v>
      </c>
      <c r="CB690" s="188"/>
      <c r="CC690" s="37"/>
      <c r="CD690" s="37"/>
      <c r="CE690" s="130">
        <f t="shared" si="437"/>
        <v>35000</v>
      </c>
      <c r="CF690" s="188">
        <v>35000</v>
      </c>
      <c r="CG690" s="188"/>
      <c r="CH690" s="189">
        <f t="shared" si="428"/>
        <v>0</v>
      </c>
      <c r="CI690" s="189">
        <f t="shared" si="429"/>
        <v>0</v>
      </c>
      <c r="CJ690" s="130"/>
      <c r="CK690" s="130">
        <f>CL690</f>
        <v>0</v>
      </c>
      <c r="CL690" s="130"/>
      <c r="CM690" s="130"/>
      <c r="CN690" s="37"/>
      <c r="CO690" s="37"/>
    </row>
    <row r="691" spans="1:12248" s="391" customFormat="1" ht="144.75" hidden="1" customHeight="1" x14ac:dyDescent="0.25">
      <c r="B691" s="499" t="s">
        <v>8</v>
      </c>
      <c r="C691" s="373" t="s">
        <v>342</v>
      </c>
      <c r="D691" s="388">
        <f>H691</f>
        <v>932006.84687999997</v>
      </c>
      <c r="E691" s="188"/>
      <c r="F691" s="388"/>
      <c r="G691" s="388"/>
      <c r="H691" s="388">
        <f>H692</f>
        <v>932006.84687999997</v>
      </c>
      <c r="I691" s="388"/>
      <c r="J691" s="387"/>
      <c r="K691" s="387"/>
      <c r="L691" s="586" t="e">
        <f t="shared" si="439"/>
        <v>#DIV/0!</v>
      </c>
      <c r="M691" s="387"/>
      <c r="N691" s="387"/>
      <c r="O691" s="387"/>
      <c r="P691" s="387"/>
      <c r="Q691" s="387">
        <f>Q692</f>
        <v>869488.86222999997</v>
      </c>
      <c r="R691" s="387"/>
      <c r="S691" s="387"/>
      <c r="T691" s="570">
        <f t="shared" si="431"/>
        <v>0</v>
      </c>
      <c r="U691" s="130"/>
      <c r="V691" s="387"/>
      <c r="W691" s="387"/>
      <c r="X691" s="387"/>
      <c r="Y691" s="387"/>
      <c r="Z691" s="387"/>
      <c r="AA691" s="387"/>
      <c r="AB691" s="387"/>
      <c r="AC691" s="202"/>
      <c r="AD691" s="387"/>
      <c r="AE691" s="130"/>
      <c r="AF691" s="575" t="e">
        <f t="shared" si="432"/>
        <v>#DIV/0!</v>
      </c>
      <c r="AG691" s="387"/>
      <c r="AH691" s="575" t="e">
        <f t="shared" si="433"/>
        <v>#DIV/0!</v>
      </c>
      <c r="AI691" s="387"/>
      <c r="AJ691" s="387"/>
      <c r="AK691" s="387"/>
      <c r="AL691" s="202"/>
      <c r="AM691" s="387"/>
      <c r="AN691" s="387"/>
      <c r="AO691" s="387"/>
      <c r="AP691" s="387"/>
      <c r="AQ691" s="387"/>
      <c r="AR691" s="387"/>
      <c r="AS691" s="387"/>
      <c r="AT691" s="387"/>
      <c r="AU691" s="385"/>
      <c r="AV691" s="128">
        <f>AZ691</f>
        <v>980001.35638999997</v>
      </c>
      <c r="AW691" s="130"/>
      <c r="AX691" s="387"/>
      <c r="AY691" s="387"/>
      <c r="AZ691" s="387">
        <f>AZ692</f>
        <v>980001.35638999997</v>
      </c>
      <c r="BA691" s="385"/>
      <c r="BB691" s="385"/>
      <c r="BC691" s="389"/>
      <c r="BD691" s="389"/>
      <c r="BE691" s="385"/>
      <c r="BF691" s="385"/>
      <c r="BG691" s="389"/>
      <c r="BH691" s="389"/>
      <c r="BI691" s="202">
        <f>BM691</f>
        <v>752002.09107999993</v>
      </c>
      <c r="BJ691" s="387"/>
      <c r="BK691" s="387"/>
      <c r="BL691" s="387"/>
      <c r="BM691" s="387">
        <f>BM692</f>
        <v>752002.09107999993</v>
      </c>
      <c r="BN691" s="385"/>
      <c r="BO691" s="202">
        <f>BS691</f>
        <v>752002.09107999993</v>
      </c>
      <c r="BP691" s="202"/>
      <c r="BQ691" s="387"/>
      <c r="BR691" s="387"/>
      <c r="BS691" s="387">
        <f>BS692</f>
        <v>752002.09107999993</v>
      </c>
      <c r="BT691" s="389"/>
      <c r="BU691" s="389"/>
      <c r="BV691" s="202">
        <f>BZ691</f>
        <v>901116.52844000002</v>
      </c>
      <c r="BW691" s="387"/>
      <c r="BX691" s="387"/>
      <c r="BY691" s="387"/>
      <c r="BZ691" s="387">
        <f>BZ692</f>
        <v>901116.52844000002</v>
      </c>
      <c r="CA691" s="385"/>
      <c r="CB691" s="386"/>
      <c r="CC691" s="389"/>
      <c r="CD691" s="389"/>
      <c r="CE691" s="385"/>
      <c r="CF691" s="386"/>
      <c r="CG691" s="386"/>
      <c r="CH691" s="390"/>
      <c r="CI691" s="390"/>
      <c r="CJ691" s="385"/>
      <c r="CK691" s="202">
        <f>CO691</f>
        <v>792116.52844000002</v>
      </c>
      <c r="CL691" s="387"/>
      <c r="CM691" s="387"/>
      <c r="CN691" s="387"/>
      <c r="CO691" s="387">
        <f>CO692</f>
        <v>792116.52844000002</v>
      </c>
    </row>
    <row r="692" spans="1:12248" s="52" customFormat="1" ht="54" hidden="1" customHeight="1" x14ac:dyDescent="0.25">
      <c r="B692" s="499"/>
      <c r="C692" s="111" t="s">
        <v>31</v>
      </c>
      <c r="D692" s="182">
        <f>E692</f>
        <v>0</v>
      </c>
      <c r="E692" s="182">
        <f>E693+E702+E713</f>
        <v>0</v>
      </c>
      <c r="F692" s="182"/>
      <c r="G692" s="182">
        <f>G484+G651+G661</f>
        <v>0</v>
      </c>
      <c r="H692" s="182">
        <f>H693</f>
        <v>932006.84687999997</v>
      </c>
      <c r="I692" s="182"/>
      <c r="J692" s="559"/>
      <c r="K692" s="559"/>
      <c r="L692" s="586" t="e">
        <f t="shared" si="439"/>
        <v>#DIV/0!</v>
      </c>
      <c r="M692" s="559"/>
      <c r="N692" s="559"/>
      <c r="O692" s="559"/>
      <c r="P692" s="559"/>
      <c r="Q692" s="559">
        <f>Q693</f>
        <v>869488.86222999997</v>
      </c>
      <c r="R692" s="559"/>
      <c r="S692" s="559"/>
      <c r="T692" s="570" t="e">
        <f t="shared" si="431"/>
        <v>#DIV/0!</v>
      </c>
      <c r="U692" s="581">
        <f>U693+U702+U713</f>
        <v>0</v>
      </c>
      <c r="V692" s="559"/>
      <c r="W692" s="559"/>
      <c r="X692" s="559"/>
      <c r="Y692" s="559"/>
      <c r="Z692" s="559"/>
      <c r="AA692" s="559"/>
      <c r="AB692" s="559"/>
      <c r="AC692" s="581"/>
      <c r="AD692" s="559"/>
      <c r="AE692" s="581">
        <f>AE693+AE702+AE713</f>
        <v>0</v>
      </c>
      <c r="AF692" s="575" t="e">
        <f t="shared" si="432"/>
        <v>#DIV/0!</v>
      </c>
      <c r="AG692" s="559"/>
      <c r="AH692" s="575" t="e">
        <f t="shared" si="433"/>
        <v>#DIV/0!</v>
      </c>
      <c r="AI692" s="559"/>
      <c r="AJ692" s="559"/>
      <c r="AK692" s="559"/>
      <c r="AL692" s="581"/>
      <c r="AM692" s="559"/>
      <c r="AN692" s="559"/>
      <c r="AO692" s="559"/>
      <c r="AP692" s="559"/>
      <c r="AQ692" s="559"/>
      <c r="AR692" s="559"/>
      <c r="AS692" s="559"/>
      <c r="AT692" s="559"/>
      <c r="AU692" s="559">
        <f>AV692+AW692+AX692</f>
        <v>0</v>
      </c>
      <c r="AV692" s="559">
        <f>AW692</f>
        <v>0</v>
      </c>
      <c r="AW692" s="482">
        <f>AW693+AW702+AW713</f>
        <v>0</v>
      </c>
      <c r="AX692" s="482"/>
      <c r="AY692" s="482">
        <f>AY484+AY651+AY661</f>
        <v>0</v>
      </c>
      <c r="AZ692" s="482">
        <f>AZ693</f>
        <v>980001.35638999997</v>
      </c>
      <c r="BA692" s="433">
        <f>BB692+BC692+BD692</f>
        <v>0</v>
      </c>
      <c r="BB692" s="526">
        <f>BB484+BB651+BB663</f>
        <v>0</v>
      </c>
      <c r="BC692" s="526"/>
      <c r="BD692" s="526"/>
      <c r="BE692" s="526">
        <f>BF692+BG692</f>
        <v>0</v>
      </c>
      <c r="BF692" s="433">
        <f>BF484+BF651+BF663</f>
        <v>0</v>
      </c>
      <c r="BG692" s="433">
        <f>G692</f>
        <v>0</v>
      </c>
      <c r="BH692" s="433"/>
      <c r="BI692" s="491">
        <f>BJ692</f>
        <v>0</v>
      </c>
      <c r="BJ692" s="482">
        <f>BJ693+BJ702+BJ713</f>
        <v>0</v>
      </c>
      <c r="BK692" s="482"/>
      <c r="BL692" s="482">
        <f>BL484+BL651+BL661</f>
        <v>0</v>
      </c>
      <c r="BM692" s="482">
        <f>BM693</f>
        <v>752002.09107999993</v>
      </c>
      <c r="BN692" s="433"/>
      <c r="BO692" s="491">
        <f>BP692</f>
        <v>0</v>
      </c>
      <c r="BP692" s="482">
        <f>BP693+BP702+BP713</f>
        <v>0</v>
      </c>
      <c r="BQ692" s="482"/>
      <c r="BR692" s="482">
        <f>BR484+BR651+BR661</f>
        <v>0</v>
      </c>
      <c r="BS692" s="482">
        <f>BS693</f>
        <v>752002.09107999993</v>
      </c>
      <c r="BT692" s="433"/>
      <c r="BU692" s="433"/>
      <c r="BV692" s="491">
        <f>BW692</f>
        <v>0</v>
      </c>
      <c r="BW692" s="433">
        <f>BW693+BW702+BW713</f>
        <v>0</v>
      </c>
      <c r="BX692" s="433"/>
      <c r="BY692" s="433">
        <f>BY484+BY651+BY661</f>
        <v>0</v>
      </c>
      <c r="BZ692" s="433">
        <f>BZ693</f>
        <v>901116.52844000002</v>
      </c>
      <c r="CA692" s="345">
        <f>CB692+CC692+CD692</f>
        <v>0</v>
      </c>
      <c r="CB692" s="345">
        <f>CB484+CB651+CB663</f>
        <v>0</v>
      </c>
      <c r="CC692" s="182"/>
      <c r="CD692" s="182"/>
      <c r="CE692" s="345">
        <f>CF692+CH692+CI692</f>
        <v>0</v>
      </c>
      <c r="CF692" s="345">
        <f>CF484+CF651+CF663</f>
        <v>0</v>
      </c>
      <c r="CG692" s="526"/>
      <c r="CH692" s="182"/>
      <c r="CI692" s="182"/>
      <c r="CJ692" s="482"/>
      <c r="CK692" s="491">
        <f>CL692</f>
        <v>0</v>
      </c>
      <c r="CL692" s="482">
        <f>CL693+CL702+CL713</f>
        <v>0</v>
      </c>
      <c r="CM692" s="482"/>
      <c r="CN692" s="482">
        <f>CN484+CN651+CN661</f>
        <v>0</v>
      </c>
      <c r="CO692" s="482">
        <f>CO693</f>
        <v>792116.52844000002</v>
      </c>
    </row>
    <row r="693" spans="1:12248" s="645" customFormat="1" ht="127.5" customHeight="1" x14ac:dyDescent="0.3">
      <c r="A693" s="407"/>
      <c r="B693" s="499" t="s">
        <v>10</v>
      </c>
      <c r="C693" s="440" t="s">
        <v>113</v>
      </c>
      <c r="D693" s="412">
        <f>H693</f>
        <v>932006.84687999997</v>
      </c>
      <c r="E693" s="412"/>
      <c r="F693" s="412"/>
      <c r="G693" s="412"/>
      <c r="H693" s="412">
        <v>932006.84687999997</v>
      </c>
      <c r="I693" s="412">
        <f>Q693</f>
        <v>869488.86222999997</v>
      </c>
      <c r="J693" s="570">
        <f>I693/D693</f>
        <v>0.9329211101192163</v>
      </c>
      <c r="K693" s="412"/>
      <c r="L693" s="412"/>
      <c r="M693" s="412"/>
      <c r="N693" s="412"/>
      <c r="O693" s="412"/>
      <c r="P693" s="412"/>
      <c r="Q693" s="412">
        <v>869488.86222999997</v>
      </c>
      <c r="R693" s="570">
        <f>Q693/H693</f>
        <v>0.9329211101192163</v>
      </c>
      <c r="S693" s="412">
        <f>AA693</f>
        <v>852926.55295000004</v>
      </c>
      <c r="T693" s="570">
        <f t="shared" si="431"/>
        <v>0.915150522558144</v>
      </c>
      <c r="U693" s="413"/>
      <c r="V693" s="412"/>
      <c r="W693" s="412"/>
      <c r="X693" s="412"/>
      <c r="Y693" s="412"/>
      <c r="Z693" s="412"/>
      <c r="AA693" s="412">
        <v>852926.55295000004</v>
      </c>
      <c r="AB693" s="570">
        <f>AA693/D693</f>
        <v>0.915150522558144</v>
      </c>
      <c r="AC693" s="412">
        <f>AK693</f>
        <v>932006.84687999997</v>
      </c>
      <c r="AD693" s="570">
        <f>AC693/D693</f>
        <v>1</v>
      </c>
      <c r="AE693" s="413"/>
      <c r="AF693" s="413"/>
      <c r="AG693" s="412"/>
      <c r="AH693" s="570"/>
      <c r="AI693" s="412"/>
      <c r="AJ693" s="412"/>
      <c r="AK693" s="412">
        <f>H693</f>
        <v>932006.84687999997</v>
      </c>
      <c r="AL693" s="570">
        <f>AK693/D693</f>
        <v>1</v>
      </c>
      <c r="AM693" s="412"/>
      <c r="AN693" s="412"/>
      <c r="AO693" s="412"/>
      <c r="AP693" s="412"/>
      <c r="AQ693" s="412"/>
      <c r="AR693" s="412"/>
      <c r="AS693" s="412"/>
      <c r="AT693" s="412"/>
      <c r="AU693" s="413">
        <f>AZ693-H693</f>
        <v>47994.509510000004</v>
      </c>
      <c r="AV693" s="413">
        <f>AZ693</f>
        <v>980001.35638999997</v>
      </c>
      <c r="AW693" s="413"/>
      <c r="AX693" s="413"/>
      <c r="AY693" s="413"/>
      <c r="AZ693" s="413">
        <f>980001.35639</f>
        <v>980001.35638999997</v>
      </c>
      <c r="BA693" s="413">
        <f t="shared" si="435"/>
        <v>-301339.18094999995</v>
      </c>
      <c r="BB693" s="413"/>
      <c r="BC693" s="413"/>
      <c r="BD693" s="413">
        <f>BH693-H693</f>
        <v>-301339.18094999995</v>
      </c>
      <c r="BE693" s="413">
        <f t="shared" si="436"/>
        <v>630667.66593000002</v>
      </c>
      <c r="BF693" s="413">
        <f>E693</f>
        <v>0</v>
      </c>
      <c r="BG693" s="413"/>
      <c r="BH693" s="413">
        <v>630667.66593000002</v>
      </c>
      <c r="BI693" s="413">
        <f>BM693</f>
        <v>752002.09107999993</v>
      </c>
      <c r="BJ693" s="413"/>
      <c r="BK693" s="413"/>
      <c r="BL693" s="413"/>
      <c r="BM693" s="413">
        <f>594138.51052+264863.58056-BM699</f>
        <v>752002.09107999993</v>
      </c>
      <c r="BN693" s="413">
        <f>BO693-BM693</f>
        <v>0</v>
      </c>
      <c r="BO693" s="413">
        <f>BS693</f>
        <v>752002.09107999993</v>
      </c>
      <c r="BP693" s="413"/>
      <c r="BQ693" s="413"/>
      <c r="BR693" s="413"/>
      <c r="BS693" s="413">
        <f>594138.51052+264863.58056-BS699</f>
        <v>752002.09107999993</v>
      </c>
      <c r="BT693" s="413">
        <f t="shared" si="424"/>
        <v>0</v>
      </c>
      <c r="BU693" s="413">
        <v>594138.51052000001</v>
      </c>
      <c r="BV693" s="413">
        <f>BZ693</f>
        <v>901116.52844000002</v>
      </c>
      <c r="BW693" s="413"/>
      <c r="BX693" s="413"/>
      <c r="BY693" s="413"/>
      <c r="BZ693" s="413">
        <f>594138.51052+415861.48948-10000-98883.47156</f>
        <v>901116.52844000002</v>
      </c>
      <c r="CA693" s="413">
        <f t="shared" si="427"/>
        <v>-109000</v>
      </c>
      <c r="CB693" s="413"/>
      <c r="CC693" s="413"/>
      <c r="CD693" s="413">
        <f>CI693-BZ693</f>
        <v>-109000</v>
      </c>
      <c r="CE693" s="413">
        <f t="shared" si="437"/>
        <v>792116.52844000002</v>
      </c>
      <c r="CF693" s="413">
        <f t="shared" ref="CF693:CF702" si="440">BW693</f>
        <v>0</v>
      </c>
      <c r="CG693" s="413"/>
      <c r="CH693" s="413">
        <f t="shared" si="428"/>
        <v>0</v>
      </c>
      <c r="CI693" s="413">
        <f>594138.51052+415861.48948-10000-98883.47156-CI699</f>
        <v>792116.52844000002</v>
      </c>
      <c r="CJ693" s="413">
        <v>0</v>
      </c>
      <c r="CK693" s="413">
        <f>CO693</f>
        <v>792116.52844000002</v>
      </c>
      <c r="CL693" s="413"/>
      <c r="CM693" s="413"/>
      <c r="CN693" s="413"/>
      <c r="CO693" s="413">
        <f>594138.51052+415861.48948-10000-98883.47156-CO699</f>
        <v>792116.52844000002</v>
      </c>
      <c r="CP693" s="413"/>
      <c r="CQ693" s="413"/>
      <c r="CR693" s="413"/>
      <c r="CS693" s="413"/>
      <c r="CT693" s="413"/>
      <c r="CU693" s="413"/>
      <c r="CV693" s="413"/>
      <c r="CW693" s="413"/>
      <c r="CX693" s="413"/>
      <c r="CY693" s="413"/>
      <c r="CZ693" s="413"/>
      <c r="DA693" s="413"/>
      <c r="DB693" s="413"/>
      <c r="DC693" s="414"/>
      <c r="DD693" s="414"/>
      <c r="DE693" s="414"/>
      <c r="DF693" s="414"/>
      <c r="DG693" s="412"/>
      <c r="DH693" s="412"/>
      <c r="DI693" s="412"/>
      <c r="DJ693" s="412"/>
      <c r="DK693" s="412"/>
      <c r="DL693" s="412"/>
      <c r="DM693" s="412"/>
      <c r="DN693" s="412"/>
      <c r="DO693" s="412"/>
      <c r="DP693" s="412"/>
      <c r="DQ693" s="412"/>
      <c r="DR693" s="412"/>
      <c r="DS693" s="412"/>
      <c r="DT693" s="412"/>
      <c r="DU693" s="412"/>
      <c r="DV693" s="412"/>
      <c r="DW693" s="412"/>
      <c r="DX693" s="412"/>
      <c r="DY693" s="412"/>
      <c r="DZ693" s="413"/>
      <c r="EA693" s="413"/>
      <c r="EB693" s="413"/>
      <c r="EC693" s="413"/>
      <c r="ED693" s="413"/>
      <c r="EE693" s="413"/>
      <c r="EF693" s="413"/>
      <c r="EG693" s="413"/>
      <c r="EH693" s="413"/>
      <c r="EI693" s="413"/>
      <c r="EJ693" s="413"/>
      <c r="EK693" s="413"/>
      <c r="EL693" s="413"/>
      <c r="EM693" s="413"/>
      <c r="EN693" s="413"/>
      <c r="EO693" s="413"/>
      <c r="EP693" s="413"/>
      <c r="EQ693" s="413"/>
      <c r="ER693" s="413"/>
      <c r="ES693" s="413"/>
      <c r="ET693" s="413"/>
      <c r="EU693" s="413"/>
      <c r="EV693" s="413"/>
      <c r="EW693" s="413"/>
      <c r="EX693" s="414"/>
      <c r="EY693" s="414"/>
      <c r="EZ693" s="414"/>
      <c r="FA693" s="414"/>
      <c r="FB693" s="414"/>
      <c r="FC693" s="413"/>
      <c r="FD693" s="413"/>
      <c r="FE693" s="414"/>
      <c r="FF693" s="414"/>
      <c r="FG693" s="413"/>
      <c r="FH693" s="413"/>
      <c r="FI693" s="414"/>
      <c r="FJ693" s="414"/>
      <c r="FK693" s="413"/>
      <c r="FL693" s="413"/>
      <c r="FM693" s="413"/>
      <c r="FN693" s="413"/>
      <c r="FO693" s="413"/>
      <c r="FP693" s="413"/>
      <c r="FQ693" s="413"/>
      <c r="FR693" s="414"/>
      <c r="FS693" s="414"/>
      <c r="FT693" s="413"/>
      <c r="FU693" s="413"/>
      <c r="FV693" s="414"/>
      <c r="FW693" s="414"/>
      <c r="FX693" s="413"/>
      <c r="FY693" s="413"/>
      <c r="FZ693" s="413"/>
      <c r="GA693" s="413"/>
      <c r="GB693" s="413"/>
      <c r="GC693" s="407"/>
      <c r="GD693" s="439"/>
      <c r="GE693" s="413"/>
      <c r="GF693" s="413"/>
      <c r="GG693" s="413"/>
      <c r="GH693" s="413"/>
      <c r="GI693" s="413"/>
      <c r="GJ693" s="413"/>
      <c r="GK693" s="413"/>
      <c r="GL693" s="412"/>
      <c r="GM693" s="412"/>
      <c r="GN693" s="412"/>
      <c r="GO693" s="412"/>
      <c r="GP693" s="412"/>
      <c r="GQ693" s="412"/>
      <c r="GR693" s="412"/>
      <c r="GS693" s="412"/>
      <c r="GT693" s="412"/>
      <c r="GU693" s="412"/>
      <c r="GV693" s="412"/>
      <c r="GW693" s="412"/>
      <c r="GX693" s="412"/>
      <c r="GY693" s="412"/>
      <c r="GZ693" s="412"/>
      <c r="HA693" s="412"/>
      <c r="HB693" s="412"/>
      <c r="HC693" s="412"/>
      <c r="HD693" s="412"/>
      <c r="HE693" s="412"/>
      <c r="HF693" s="412"/>
      <c r="HG693" s="412"/>
      <c r="HH693" s="412"/>
      <c r="HI693" s="412"/>
      <c r="HJ693" s="412"/>
      <c r="HK693" s="412"/>
      <c r="HL693" s="412"/>
      <c r="HM693" s="412"/>
      <c r="HN693" s="412"/>
      <c r="HO693" s="412"/>
      <c r="HP693" s="412"/>
      <c r="HQ693" s="412"/>
      <c r="HR693" s="412"/>
      <c r="HS693" s="412"/>
      <c r="HT693" s="412"/>
      <c r="HU693" s="412"/>
      <c r="HV693" s="412"/>
      <c r="HW693" s="412"/>
      <c r="HX693" s="412"/>
      <c r="HY693" s="412"/>
      <c r="HZ693" s="412"/>
      <c r="IA693" s="412"/>
      <c r="IB693" s="412"/>
      <c r="IC693" s="412"/>
      <c r="ID693" s="413"/>
      <c r="IE693" s="413"/>
      <c r="IF693" s="413"/>
      <c r="IG693" s="413"/>
      <c r="IH693" s="413"/>
      <c r="II693" s="413"/>
      <c r="IJ693" s="413"/>
      <c r="IK693" s="413"/>
      <c r="IL693" s="413"/>
      <c r="IM693" s="413"/>
      <c r="IN693" s="413"/>
      <c r="IO693" s="413"/>
      <c r="IP693" s="413"/>
      <c r="IQ693" s="413"/>
      <c r="IR693" s="413"/>
      <c r="IS693" s="413"/>
      <c r="IT693" s="413"/>
      <c r="IU693" s="413"/>
      <c r="IV693" s="413"/>
      <c r="IW693" s="413"/>
      <c r="IX693" s="413"/>
      <c r="IY693" s="413"/>
      <c r="IZ693" s="413"/>
      <c r="JA693" s="413"/>
      <c r="JB693" s="414"/>
      <c r="JC693" s="414"/>
      <c r="JD693" s="414"/>
      <c r="JE693" s="414"/>
      <c r="JF693" s="414"/>
      <c r="JG693" s="413"/>
      <c r="JH693" s="413"/>
      <c r="JI693" s="414"/>
      <c r="JJ693" s="414"/>
      <c r="JK693" s="413"/>
      <c r="JL693" s="413"/>
      <c r="JM693" s="414"/>
      <c r="JN693" s="414"/>
      <c r="JO693" s="413"/>
      <c r="JP693" s="413"/>
      <c r="JQ693" s="413"/>
      <c r="JR693" s="413"/>
      <c r="JS693" s="413"/>
      <c r="JT693" s="413"/>
      <c r="JU693" s="413"/>
      <c r="JV693" s="414"/>
      <c r="JW693" s="414"/>
      <c r="JX693" s="413"/>
      <c r="JY693" s="413"/>
      <c r="JZ693" s="414"/>
      <c r="KA693" s="414"/>
      <c r="KB693" s="413"/>
      <c r="KC693" s="413"/>
      <c r="KD693" s="413"/>
      <c r="KE693" s="413"/>
      <c r="KF693" s="413"/>
      <c r="KG693" s="407"/>
      <c r="KH693" s="439"/>
      <c r="KI693" s="413"/>
      <c r="KJ693" s="413"/>
      <c r="KK693" s="413"/>
      <c r="KL693" s="413"/>
      <c r="KM693" s="413"/>
      <c r="KN693" s="413"/>
      <c r="KO693" s="413"/>
      <c r="KP693" s="412"/>
      <c r="KQ693" s="412"/>
      <c r="KR693" s="412"/>
      <c r="KS693" s="412"/>
      <c r="KT693" s="412"/>
      <c r="KU693" s="412"/>
      <c r="KV693" s="412"/>
      <c r="KW693" s="412"/>
      <c r="KX693" s="412"/>
      <c r="KY693" s="412"/>
      <c r="KZ693" s="412"/>
      <c r="LA693" s="412"/>
      <c r="LB693" s="412"/>
      <c r="LC693" s="412"/>
      <c r="LD693" s="412"/>
      <c r="LE693" s="412"/>
      <c r="LF693" s="412"/>
      <c r="LG693" s="412"/>
      <c r="LH693" s="412"/>
      <c r="LI693" s="412"/>
      <c r="LJ693" s="412"/>
      <c r="LK693" s="412"/>
      <c r="LL693" s="412"/>
      <c r="LM693" s="412"/>
      <c r="LN693" s="412"/>
      <c r="LO693" s="412"/>
      <c r="LP693" s="412"/>
      <c r="LQ693" s="412"/>
      <c r="LR693" s="412"/>
      <c r="LS693" s="412"/>
      <c r="LT693" s="412"/>
      <c r="LU693" s="412"/>
      <c r="LV693" s="412"/>
      <c r="LW693" s="412"/>
      <c r="LX693" s="412"/>
      <c r="LY693" s="412"/>
      <c r="LZ693" s="412"/>
      <c r="MA693" s="412"/>
      <c r="MB693" s="412"/>
      <c r="MC693" s="412"/>
      <c r="MD693" s="412"/>
      <c r="ME693" s="412"/>
      <c r="MF693" s="412"/>
      <c r="MG693" s="412"/>
      <c r="MH693" s="413"/>
      <c r="MI693" s="413"/>
      <c r="MJ693" s="413"/>
      <c r="MK693" s="413"/>
      <c r="ML693" s="413"/>
      <c r="MM693" s="413"/>
      <c r="MN693" s="413"/>
      <c r="MO693" s="413"/>
      <c r="MP693" s="413"/>
      <c r="MQ693" s="413"/>
      <c r="MR693" s="413"/>
      <c r="MS693" s="413"/>
      <c r="MT693" s="413"/>
      <c r="MU693" s="413"/>
      <c r="MV693" s="413"/>
      <c r="MW693" s="413"/>
      <c r="MX693" s="413"/>
      <c r="MY693" s="413"/>
      <c r="MZ693" s="413"/>
      <c r="NA693" s="413"/>
      <c r="NB693" s="413"/>
      <c r="NC693" s="413"/>
      <c r="ND693" s="413"/>
      <c r="NE693" s="413"/>
      <c r="NF693" s="414"/>
      <c r="NG693" s="414"/>
      <c r="NH693" s="414"/>
      <c r="NI693" s="414"/>
      <c r="NJ693" s="414"/>
      <c r="NK693" s="413"/>
      <c r="NL693" s="413"/>
      <c r="NM693" s="414"/>
      <c r="NN693" s="414"/>
      <c r="NO693" s="413"/>
      <c r="NP693" s="413"/>
      <c r="NQ693" s="414"/>
      <c r="NR693" s="414"/>
      <c r="NS693" s="413"/>
      <c r="NT693" s="413"/>
      <c r="NU693" s="413"/>
      <c r="NV693" s="413"/>
      <c r="NW693" s="413"/>
      <c r="NX693" s="413"/>
      <c r="NY693" s="413"/>
      <c r="NZ693" s="414"/>
      <c r="OA693" s="414"/>
      <c r="OB693" s="413"/>
      <c r="OC693" s="413"/>
      <c r="OD693" s="414"/>
      <c r="OE693" s="414"/>
      <c r="OF693" s="413"/>
      <c r="OG693" s="413"/>
      <c r="OH693" s="413"/>
      <c r="OI693" s="413"/>
      <c r="OJ693" s="413"/>
      <c r="OK693" s="407"/>
      <c r="OL693" s="439"/>
      <c r="OM693" s="413"/>
      <c r="ON693" s="413"/>
      <c r="OO693" s="413"/>
      <c r="OP693" s="413"/>
      <c r="OQ693" s="413"/>
      <c r="OR693" s="413"/>
      <c r="OS693" s="413"/>
      <c r="OT693" s="412"/>
      <c r="OU693" s="412"/>
      <c r="OV693" s="412"/>
      <c r="OW693" s="412"/>
      <c r="OX693" s="412"/>
      <c r="OY693" s="412"/>
      <c r="OZ693" s="412"/>
      <c r="PA693" s="412"/>
      <c r="PB693" s="412"/>
      <c r="PC693" s="412"/>
      <c r="PD693" s="412"/>
      <c r="PE693" s="412"/>
      <c r="PF693" s="412"/>
      <c r="PG693" s="412"/>
      <c r="PH693" s="412"/>
      <c r="PI693" s="412"/>
      <c r="PJ693" s="412"/>
      <c r="PK693" s="412"/>
      <c r="PL693" s="412"/>
      <c r="PM693" s="412"/>
      <c r="PN693" s="412"/>
      <c r="PO693" s="412"/>
      <c r="PP693" s="412"/>
      <c r="PQ693" s="412"/>
      <c r="PR693" s="412"/>
      <c r="PS693" s="412"/>
      <c r="PT693" s="412"/>
      <c r="PU693" s="412"/>
      <c r="PV693" s="412"/>
      <c r="PW693" s="412"/>
      <c r="PX693" s="412"/>
      <c r="PY693" s="412"/>
      <c r="PZ693" s="412"/>
      <c r="QA693" s="412"/>
      <c r="QB693" s="412"/>
      <c r="QC693" s="412"/>
      <c r="QD693" s="412"/>
      <c r="QE693" s="412"/>
      <c r="QF693" s="412"/>
      <c r="QG693" s="412"/>
      <c r="QH693" s="412"/>
      <c r="QI693" s="412"/>
      <c r="QJ693" s="412"/>
      <c r="QK693" s="412"/>
      <c r="QL693" s="413"/>
      <c r="QM693" s="413"/>
      <c r="QN693" s="413"/>
      <c r="QO693" s="413"/>
      <c r="QP693" s="413"/>
      <c r="QQ693" s="413"/>
      <c r="QR693" s="413"/>
      <c r="QS693" s="413"/>
      <c r="QT693" s="413"/>
      <c r="QU693" s="413"/>
      <c r="QV693" s="413"/>
      <c r="QW693" s="413"/>
      <c r="QX693" s="413"/>
      <c r="QY693" s="413"/>
      <c r="QZ693" s="413"/>
      <c r="RA693" s="413"/>
      <c r="RB693" s="413"/>
      <c r="RC693" s="413"/>
      <c r="RD693" s="413"/>
      <c r="RE693" s="413"/>
      <c r="RF693" s="413"/>
      <c r="RG693" s="413"/>
      <c r="RH693" s="413"/>
      <c r="RI693" s="413"/>
      <c r="RJ693" s="414"/>
      <c r="RK693" s="414"/>
      <c r="RL693" s="414"/>
      <c r="RM693" s="414"/>
      <c r="RN693" s="414"/>
      <c r="RO693" s="413"/>
      <c r="RP693" s="413"/>
      <c r="RQ693" s="414"/>
      <c r="RR693" s="414"/>
      <c r="RS693" s="413"/>
      <c r="RT693" s="413"/>
      <c r="RU693" s="414"/>
      <c r="RV693" s="414"/>
      <c r="RW693" s="413"/>
      <c r="RX693" s="413"/>
      <c r="RY693" s="413"/>
      <c r="RZ693" s="413"/>
      <c r="SA693" s="413"/>
      <c r="SB693" s="413"/>
      <c r="SC693" s="413"/>
      <c r="SD693" s="414"/>
      <c r="SE693" s="414"/>
      <c r="SF693" s="413"/>
      <c r="SG693" s="413"/>
      <c r="SH693" s="414"/>
      <c r="SI693" s="414"/>
      <c r="SJ693" s="413"/>
      <c r="SK693" s="413"/>
      <c r="SL693" s="413"/>
      <c r="SM693" s="413"/>
      <c r="SN693" s="413"/>
      <c r="SO693" s="407"/>
      <c r="SP693" s="439"/>
      <c r="SQ693" s="413"/>
      <c r="SR693" s="413"/>
      <c r="SS693" s="413"/>
      <c r="ST693" s="413"/>
      <c r="SU693" s="413"/>
      <c r="SV693" s="413"/>
      <c r="SW693" s="413"/>
      <c r="SX693" s="412"/>
      <c r="SY693" s="412"/>
      <c r="SZ693" s="412"/>
      <c r="TA693" s="412"/>
      <c r="TB693" s="412"/>
      <c r="TC693" s="412"/>
      <c r="TD693" s="412"/>
      <c r="TE693" s="412"/>
      <c r="TF693" s="412"/>
      <c r="TG693" s="412"/>
      <c r="TH693" s="412"/>
      <c r="TI693" s="412"/>
      <c r="TJ693" s="412"/>
      <c r="TK693" s="412"/>
      <c r="TL693" s="412"/>
      <c r="TM693" s="412"/>
      <c r="TN693" s="412"/>
      <c r="TO693" s="412"/>
      <c r="TP693" s="412"/>
      <c r="TQ693" s="412"/>
      <c r="TR693" s="412"/>
      <c r="TS693" s="412"/>
      <c r="TT693" s="412"/>
      <c r="TU693" s="412"/>
      <c r="TV693" s="412"/>
      <c r="TW693" s="412"/>
      <c r="TX693" s="412"/>
      <c r="TY693" s="412"/>
      <c r="TZ693" s="412"/>
      <c r="UA693" s="412"/>
      <c r="UB693" s="412"/>
      <c r="UC693" s="412"/>
      <c r="UD693" s="412"/>
      <c r="UE693" s="412"/>
      <c r="UF693" s="412"/>
      <c r="UG693" s="412"/>
      <c r="UH693" s="412"/>
      <c r="UI693" s="412"/>
      <c r="UJ693" s="412"/>
      <c r="UK693" s="412"/>
      <c r="UL693" s="412"/>
      <c r="UM693" s="412"/>
      <c r="UN693" s="412"/>
      <c r="UO693" s="412"/>
      <c r="UP693" s="413"/>
      <c r="UQ693" s="413"/>
      <c r="UR693" s="413"/>
      <c r="US693" s="413"/>
      <c r="UT693" s="413"/>
      <c r="UU693" s="413"/>
      <c r="UV693" s="413"/>
      <c r="UW693" s="413"/>
      <c r="UX693" s="413"/>
      <c r="UY693" s="413"/>
      <c r="UZ693" s="413"/>
      <c r="VA693" s="413"/>
      <c r="VB693" s="413"/>
      <c r="VC693" s="413"/>
      <c r="VD693" s="413"/>
      <c r="VE693" s="413"/>
      <c r="VF693" s="413"/>
      <c r="VG693" s="413"/>
      <c r="VH693" s="413"/>
      <c r="VI693" s="413"/>
      <c r="VJ693" s="413"/>
      <c r="VK693" s="413"/>
      <c r="VL693" s="413"/>
      <c r="VM693" s="413"/>
      <c r="VN693" s="414"/>
      <c r="VO693" s="414"/>
      <c r="VP693" s="414"/>
      <c r="VQ693" s="414"/>
      <c r="VR693" s="414"/>
      <c r="VS693" s="413"/>
      <c r="VT693" s="413"/>
      <c r="VU693" s="414"/>
      <c r="VV693" s="414"/>
      <c r="VW693" s="413"/>
      <c r="VX693" s="413"/>
      <c r="VY693" s="414"/>
      <c r="VZ693" s="414"/>
      <c r="WA693" s="413"/>
      <c r="WB693" s="413"/>
      <c r="WC693" s="413"/>
      <c r="WD693" s="413"/>
      <c r="WE693" s="413"/>
      <c r="WF693" s="413"/>
      <c r="WG693" s="413"/>
      <c r="WH693" s="414"/>
      <c r="WI693" s="414"/>
      <c r="WJ693" s="413"/>
      <c r="WK693" s="413"/>
      <c r="WL693" s="414"/>
      <c r="WM693" s="414"/>
      <c r="WN693" s="413"/>
      <c r="WO693" s="413"/>
      <c r="WP693" s="413"/>
      <c r="WQ693" s="413"/>
      <c r="WR693" s="413"/>
      <c r="WS693" s="407"/>
      <c r="WT693" s="439"/>
      <c r="WU693" s="413"/>
      <c r="WV693" s="413"/>
      <c r="WW693" s="413"/>
      <c r="WX693" s="413"/>
      <c r="WY693" s="413"/>
      <c r="WZ693" s="413"/>
      <c r="XA693" s="413"/>
      <c r="XB693" s="412"/>
      <c r="XC693" s="412"/>
      <c r="XD693" s="412"/>
      <c r="XE693" s="412"/>
      <c r="XF693" s="412"/>
      <c r="XG693" s="412"/>
      <c r="XH693" s="412"/>
      <c r="XI693" s="412"/>
      <c r="XJ693" s="412"/>
      <c r="XK693" s="412"/>
      <c r="XL693" s="412"/>
      <c r="XM693" s="412"/>
      <c r="XN693" s="412"/>
      <c r="XO693" s="412"/>
      <c r="XP693" s="412"/>
      <c r="XQ693" s="412"/>
      <c r="XR693" s="412"/>
      <c r="XS693" s="412"/>
      <c r="XT693" s="412"/>
      <c r="XU693" s="412"/>
      <c r="XV693" s="412"/>
      <c r="XW693" s="412"/>
      <c r="XX693" s="412"/>
      <c r="XY693" s="412"/>
      <c r="XZ693" s="412"/>
      <c r="YA693" s="412"/>
      <c r="YB693" s="412"/>
      <c r="YC693" s="412"/>
      <c r="YD693" s="412"/>
      <c r="YE693" s="412"/>
      <c r="YF693" s="412"/>
      <c r="YG693" s="412"/>
      <c r="YH693" s="412"/>
      <c r="YI693" s="412"/>
      <c r="YJ693" s="412"/>
      <c r="YK693" s="412"/>
      <c r="YL693" s="412"/>
      <c r="YM693" s="412"/>
      <c r="YN693" s="412"/>
      <c r="YO693" s="412"/>
      <c r="YP693" s="412"/>
      <c r="YQ693" s="412"/>
      <c r="YR693" s="412"/>
      <c r="YS693" s="412"/>
      <c r="YT693" s="413"/>
      <c r="YU693" s="413"/>
      <c r="YV693" s="413"/>
      <c r="YW693" s="413"/>
      <c r="YX693" s="413"/>
      <c r="YY693" s="413"/>
      <c r="YZ693" s="413"/>
      <c r="ZA693" s="413"/>
      <c r="ZB693" s="413"/>
      <c r="ZC693" s="413"/>
      <c r="ZD693" s="413"/>
      <c r="ZE693" s="413"/>
      <c r="ZF693" s="413"/>
      <c r="ZG693" s="413"/>
      <c r="ZH693" s="413"/>
      <c r="ZI693" s="413"/>
      <c r="ZJ693" s="413"/>
      <c r="ZK693" s="413"/>
      <c r="ZL693" s="413"/>
      <c r="ZM693" s="413"/>
      <c r="ZN693" s="413"/>
      <c r="ZO693" s="413"/>
      <c r="ZP693" s="413"/>
      <c r="ZQ693" s="413"/>
      <c r="ZR693" s="414"/>
      <c r="ZS693" s="414"/>
      <c r="ZT693" s="414"/>
      <c r="ZU693" s="414"/>
      <c r="ZV693" s="414"/>
      <c r="ZW693" s="413"/>
      <c r="ZX693" s="413"/>
      <c r="ZY693" s="414"/>
      <c r="ZZ693" s="414"/>
      <c r="AAA693" s="413"/>
      <c r="AAB693" s="413"/>
      <c r="AAC693" s="414"/>
      <c r="AAD693" s="414"/>
      <c r="AAE693" s="413"/>
      <c r="AAF693" s="413"/>
      <c r="AAG693" s="413"/>
      <c r="AAH693" s="413"/>
      <c r="AAI693" s="413"/>
      <c r="AAJ693" s="413"/>
      <c r="AAK693" s="413"/>
      <c r="AAL693" s="414"/>
      <c r="AAM693" s="414"/>
      <c r="AAN693" s="413"/>
      <c r="AAO693" s="413"/>
      <c r="AAP693" s="414"/>
      <c r="AAQ693" s="414"/>
      <c r="AAR693" s="413"/>
      <c r="AAS693" s="413"/>
      <c r="AAT693" s="413"/>
      <c r="AAU693" s="413"/>
      <c r="AAV693" s="413"/>
      <c r="AAW693" s="407"/>
      <c r="AAX693" s="439"/>
      <c r="AAY693" s="413"/>
      <c r="AAZ693" s="413"/>
      <c r="ABA693" s="413"/>
      <c r="ABB693" s="413"/>
      <c r="ABC693" s="413"/>
      <c r="ABD693" s="413"/>
      <c r="ABE693" s="413"/>
      <c r="ABF693" s="412"/>
      <c r="ABG693" s="412"/>
      <c r="ABH693" s="412"/>
      <c r="ABI693" s="412"/>
      <c r="ABJ693" s="412"/>
      <c r="ABK693" s="412"/>
      <c r="ABL693" s="412"/>
      <c r="ABM693" s="412"/>
      <c r="ABN693" s="412"/>
      <c r="ABO693" s="412"/>
      <c r="ABP693" s="412"/>
      <c r="ABQ693" s="412"/>
      <c r="ABR693" s="412"/>
      <c r="ABS693" s="412"/>
      <c r="ABT693" s="412"/>
      <c r="ABU693" s="412"/>
      <c r="ABV693" s="412"/>
      <c r="ABW693" s="412"/>
      <c r="ABX693" s="412"/>
      <c r="ABY693" s="412"/>
      <c r="ABZ693" s="412"/>
      <c r="ACA693" s="412"/>
      <c r="ACB693" s="412"/>
      <c r="ACC693" s="412"/>
      <c r="ACD693" s="412"/>
      <c r="ACE693" s="412"/>
      <c r="ACF693" s="412"/>
      <c r="ACG693" s="412"/>
      <c r="ACH693" s="412"/>
      <c r="ACI693" s="412"/>
      <c r="ACJ693" s="412"/>
      <c r="ACK693" s="412"/>
      <c r="ACL693" s="412"/>
      <c r="ACM693" s="412"/>
      <c r="ACN693" s="412"/>
      <c r="ACO693" s="412"/>
      <c r="ACP693" s="412"/>
      <c r="ACQ693" s="412"/>
      <c r="ACR693" s="412"/>
      <c r="ACS693" s="412"/>
      <c r="ACT693" s="412"/>
      <c r="ACU693" s="412"/>
      <c r="ACV693" s="412"/>
      <c r="ACW693" s="412"/>
      <c r="ACX693" s="413"/>
      <c r="ACY693" s="413"/>
      <c r="ACZ693" s="413"/>
      <c r="ADA693" s="413"/>
      <c r="ADB693" s="413"/>
      <c r="ADC693" s="413"/>
      <c r="ADD693" s="413"/>
      <c r="ADE693" s="413"/>
      <c r="ADF693" s="413"/>
      <c r="ADG693" s="413"/>
      <c r="ADH693" s="413"/>
      <c r="ADI693" s="413"/>
      <c r="ADJ693" s="413"/>
      <c r="ADK693" s="413"/>
      <c r="ADL693" s="413"/>
      <c r="ADM693" s="413"/>
      <c r="ADN693" s="413"/>
      <c r="ADO693" s="413"/>
      <c r="ADP693" s="413"/>
      <c r="ADQ693" s="413"/>
      <c r="ADR693" s="413"/>
      <c r="ADS693" s="413"/>
      <c r="ADT693" s="413"/>
      <c r="ADU693" s="413"/>
      <c r="ADV693" s="414"/>
      <c r="ADW693" s="414"/>
      <c r="ADX693" s="414"/>
      <c r="ADY693" s="414"/>
      <c r="ADZ693" s="414"/>
      <c r="AEA693" s="413"/>
      <c r="AEB693" s="413"/>
      <c r="AEC693" s="414"/>
      <c r="AED693" s="414"/>
      <c r="AEE693" s="413"/>
      <c r="AEF693" s="413"/>
      <c r="AEG693" s="414"/>
      <c r="AEH693" s="414"/>
      <c r="AEI693" s="413"/>
      <c r="AEJ693" s="413"/>
      <c r="AEK693" s="413"/>
      <c r="AEL693" s="413"/>
      <c r="AEM693" s="413"/>
      <c r="AEN693" s="413"/>
      <c r="AEO693" s="413"/>
      <c r="AEP693" s="414"/>
      <c r="AEQ693" s="414"/>
      <c r="AER693" s="413"/>
      <c r="AES693" s="413"/>
      <c r="AET693" s="414"/>
      <c r="AEU693" s="414"/>
      <c r="AEV693" s="413"/>
      <c r="AEW693" s="413"/>
      <c r="AEX693" s="413"/>
      <c r="AEY693" s="413"/>
      <c r="AEZ693" s="413"/>
      <c r="AFA693" s="407"/>
      <c r="AFB693" s="439"/>
      <c r="AFC693" s="413"/>
      <c r="AFD693" s="413"/>
      <c r="AFE693" s="413"/>
      <c r="AFF693" s="413"/>
      <c r="AFG693" s="413"/>
      <c r="AFH693" s="413"/>
      <c r="AFI693" s="413"/>
      <c r="AFJ693" s="412"/>
      <c r="AFK693" s="412"/>
      <c r="AFL693" s="412"/>
      <c r="AFM693" s="412"/>
      <c r="AFN693" s="412"/>
      <c r="AFO693" s="412"/>
      <c r="AFP693" s="412"/>
      <c r="AFQ693" s="412"/>
      <c r="AFR693" s="412"/>
      <c r="AFS693" s="412"/>
      <c r="AFT693" s="412"/>
      <c r="AFU693" s="412"/>
      <c r="AFV693" s="412"/>
      <c r="AFW693" s="412"/>
      <c r="AFX693" s="412"/>
      <c r="AFY693" s="412"/>
      <c r="AFZ693" s="412"/>
      <c r="AGA693" s="412"/>
      <c r="AGB693" s="412"/>
      <c r="AGC693" s="412"/>
      <c r="AGD693" s="412"/>
      <c r="AGE693" s="412"/>
      <c r="AGF693" s="412"/>
      <c r="AGG693" s="412"/>
      <c r="AGH693" s="412"/>
      <c r="AGI693" s="412"/>
      <c r="AGJ693" s="412"/>
      <c r="AGK693" s="412"/>
      <c r="AGL693" s="412"/>
      <c r="AGM693" s="412"/>
      <c r="AGN693" s="412"/>
      <c r="AGO693" s="412"/>
      <c r="AGP693" s="412"/>
      <c r="AGQ693" s="412"/>
      <c r="AGR693" s="412"/>
      <c r="AGS693" s="412"/>
      <c r="AGT693" s="412"/>
      <c r="AGU693" s="412"/>
      <c r="AGV693" s="412"/>
      <c r="AGW693" s="412"/>
      <c r="AGX693" s="412"/>
      <c r="AGY693" s="412"/>
      <c r="AGZ693" s="412"/>
      <c r="AHA693" s="412"/>
      <c r="AHB693" s="413"/>
      <c r="AHC693" s="413"/>
      <c r="AHD693" s="413"/>
      <c r="AHE693" s="413"/>
      <c r="AHF693" s="413"/>
      <c r="AHG693" s="413"/>
      <c r="AHH693" s="413"/>
      <c r="AHI693" s="413"/>
      <c r="AHJ693" s="413"/>
      <c r="AHK693" s="413"/>
      <c r="AHL693" s="413"/>
      <c r="AHM693" s="413"/>
      <c r="AHN693" s="413"/>
      <c r="AHO693" s="413"/>
      <c r="AHP693" s="413"/>
      <c r="AHQ693" s="413"/>
      <c r="AHR693" s="413"/>
      <c r="AHS693" s="413"/>
      <c r="AHT693" s="413"/>
      <c r="AHU693" s="413"/>
      <c r="AHV693" s="413"/>
      <c r="AHW693" s="413"/>
      <c r="AHX693" s="413"/>
      <c r="AHY693" s="413"/>
      <c r="AHZ693" s="414"/>
      <c r="AIA693" s="414"/>
      <c r="AIB693" s="414"/>
      <c r="AIC693" s="414"/>
      <c r="AID693" s="414"/>
      <c r="AIE693" s="413"/>
      <c r="AIF693" s="413"/>
      <c r="AIG693" s="414"/>
      <c r="AIH693" s="414"/>
      <c r="AII693" s="413"/>
      <c r="AIJ693" s="413"/>
      <c r="AIK693" s="414"/>
      <c r="AIL693" s="414"/>
      <c r="AIM693" s="413"/>
      <c r="AIN693" s="413"/>
      <c r="AIO693" s="413"/>
      <c r="AIP693" s="413"/>
      <c r="AIQ693" s="413"/>
      <c r="AIR693" s="413"/>
      <c r="AIS693" s="413"/>
      <c r="AIT693" s="414"/>
      <c r="AIU693" s="414"/>
      <c r="AIV693" s="413"/>
      <c r="AIW693" s="413"/>
      <c r="AIX693" s="414"/>
      <c r="AIY693" s="414"/>
      <c r="AIZ693" s="413"/>
      <c r="AJA693" s="413"/>
      <c r="AJB693" s="413"/>
      <c r="AJC693" s="413"/>
      <c r="AJD693" s="413"/>
      <c r="AJE693" s="407"/>
      <c r="AJF693" s="439"/>
      <c r="AJG693" s="413"/>
      <c r="AJH693" s="413"/>
      <c r="AJI693" s="413"/>
      <c r="AJJ693" s="413"/>
      <c r="AJK693" s="413"/>
      <c r="AJL693" s="413"/>
      <c r="AJM693" s="413"/>
      <c r="AJN693" s="412"/>
      <c r="AJO693" s="412"/>
      <c r="AJP693" s="412"/>
      <c r="AJQ693" s="412"/>
      <c r="AJR693" s="412"/>
      <c r="AJS693" s="412"/>
      <c r="AJT693" s="412"/>
      <c r="AJU693" s="412"/>
      <c r="AJV693" s="412"/>
      <c r="AJW693" s="412"/>
      <c r="AJX693" s="412"/>
      <c r="AJY693" s="412"/>
      <c r="AJZ693" s="412"/>
      <c r="AKA693" s="412"/>
      <c r="AKB693" s="412"/>
      <c r="AKC693" s="412"/>
      <c r="AKD693" s="412"/>
      <c r="AKE693" s="412"/>
      <c r="AKF693" s="412"/>
      <c r="AKG693" s="412"/>
      <c r="AKH693" s="412"/>
      <c r="AKI693" s="412"/>
      <c r="AKJ693" s="412"/>
      <c r="AKK693" s="412"/>
      <c r="AKL693" s="412"/>
      <c r="AKM693" s="412"/>
      <c r="AKN693" s="412"/>
      <c r="AKO693" s="412"/>
      <c r="AKP693" s="412"/>
      <c r="AKQ693" s="412"/>
      <c r="AKR693" s="412"/>
      <c r="AKS693" s="412"/>
      <c r="AKT693" s="412"/>
      <c r="AKU693" s="412"/>
      <c r="AKV693" s="412"/>
      <c r="AKW693" s="412"/>
      <c r="AKX693" s="412"/>
      <c r="AKY693" s="412"/>
      <c r="AKZ693" s="412"/>
      <c r="ALA693" s="412"/>
      <c r="ALB693" s="412"/>
      <c r="ALC693" s="412"/>
      <c r="ALD693" s="412"/>
      <c r="ALE693" s="412"/>
      <c r="ALF693" s="413"/>
      <c r="ALG693" s="413"/>
      <c r="ALH693" s="413"/>
      <c r="ALI693" s="413"/>
      <c r="ALJ693" s="413"/>
      <c r="ALK693" s="413"/>
      <c r="ALL693" s="413"/>
      <c r="ALM693" s="413"/>
      <c r="ALN693" s="413"/>
      <c r="ALO693" s="413"/>
      <c r="ALP693" s="413"/>
      <c r="ALQ693" s="413"/>
      <c r="ALR693" s="413"/>
      <c r="ALS693" s="413"/>
      <c r="ALT693" s="413"/>
      <c r="ALU693" s="413"/>
      <c r="ALV693" s="413"/>
      <c r="ALW693" s="413"/>
      <c r="ALX693" s="413"/>
      <c r="ALY693" s="413"/>
      <c r="ALZ693" s="413"/>
      <c r="AMA693" s="413"/>
      <c r="AMB693" s="413"/>
      <c r="AMC693" s="413"/>
      <c r="AMD693" s="414"/>
      <c r="AME693" s="414"/>
      <c r="AMF693" s="414"/>
      <c r="AMG693" s="414"/>
      <c r="AMH693" s="414"/>
      <c r="AMI693" s="413"/>
      <c r="AMJ693" s="413"/>
      <c r="AMK693" s="414"/>
      <c r="AML693" s="414"/>
      <c r="AMM693" s="413"/>
      <c r="AMN693" s="413"/>
      <c r="AMO693" s="414"/>
      <c r="AMP693" s="414"/>
      <c r="AMQ693" s="413"/>
      <c r="AMR693" s="413"/>
      <c r="AMS693" s="413"/>
      <c r="AMT693" s="413"/>
      <c r="AMU693" s="413"/>
      <c r="AMV693" s="413"/>
      <c r="AMW693" s="413"/>
      <c r="AMX693" s="414"/>
      <c r="AMY693" s="414"/>
      <c r="AMZ693" s="413"/>
      <c r="ANA693" s="413"/>
      <c r="ANB693" s="414"/>
      <c r="ANC693" s="414"/>
      <c r="AND693" s="413"/>
      <c r="ANE693" s="413"/>
      <c r="ANF693" s="413"/>
      <c r="ANG693" s="413"/>
      <c r="ANH693" s="413"/>
      <c r="ANI693" s="407"/>
      <c r="ANJ693" s="439"/>
      <c r="ANK693" s="413"/>
      <c r="ANL693" s="413"/>
      <c r="ANM693" s="413"/>
      <c r="ANN693" s="413"/>
      <c r="ANO693" s="413"/>
      <c r="ANP693" s="413"/>
      <c r="ANQ693" s="413"/>
      <c r="ANR693" s="412"/>
      <c r="ANS693" s="412"/>
      <c r="ANT693" s="412"/>
      <c r="ANU693" s="412"/>
      <c r="ANV693" s="412"/>
      <c r="ANW693" s="412"/>
      <c r="ANX693" s="412"/>
      <c r="ANY693" s="412"/>
      <c r="ANZ693" s="412"/>
      <c r="AOA693" s="412"/>
      <c r="AOB693" s="412"/>
      <c r="AOC693" s="412"/>
      <c r="AOD693" s="412"/>
      <c r="AOE693" s="412"/>
      <c r="AOF693" s="412"/>
      <c r="AOG693" s="412"/>
      <c r="AOH693" s="412"/>
      <c r="AOI693" s="412"/>
      <c r="AOJ693" s="412"/>
      <c r="AOK693" s="412"/>
      <c r="AOL693" s="412"/>
      <c r="AOM693" s="412"/>
      <c r="AON693" s="412"/>
      <c r="AOO693" s="412"/>
      <c r="AOP693" s="412"/>
      <c r="AOQ693" s="412"/>
      <c r="AOR693" s="412"/>
      <c r="AOS693" s="412"/>
      <c r="AOT693" s="412"/>
      <c r="AOU693" s="412"/>
      <c r="AOV693" s="412"/>
      <c r="AOW693" s="412"/>
      <c r="AOX693" s="412"/>
      <c r="AOY693" s="412"/>
      <c r="AOZ693" s="412"/>
      <c r="APA693" s="412"/>
      <c r="APB693" s="412"/>
      <c r="APC693" s="412"/>
      <c r="APD693" s="412"/>
      <c r="APE693" s="412"/>
      <c r="APF693" s="412"/>
      <c r="APG693" s="412"/>
      <c r="APH693" s="412"/>
      <c r="API693" s="412"/>
      <c r="APJ693" s="413"/>
      <c r="APK693" s="413"/>
      <c r="APL693" s="413"/>
      <c r="APM693" s="413"/>
      <c r="APN693" s="413"/>
      <c r="APO693" s="413"/>
      <c r="APP693" s="413"/>
      <c r="APQ693" s="413"/>
      <c r="APR693" s="413"/>
      <c r="APS693" s="413"/>
      <c r="APT693" s="413"/>
      <c r="APU693" s="413"/>
      <c r="APV693" s="413"/>
      <c r="APW693" s="413"/>
      <c r="APX693" s="413"/>
      <c r="APY693" s="413"/>
      <c r="APZ693" s="413"/>
      <c r="AQA693" s="413"/>
      <c r="AQB693" s="413"/>
      <c r="AQC693" s="413"/>
      <c r="AQD693" s="413"/>
      <c r="AQE693" s="413"/>
      <c r="AQF693" s="413"/>
      <c r="AQG693" s="413"/>
      <c r="AQH693" s="414"/>
      <c r="AQI693" s="414"/>
      <c r="AQJ693" s="414"/>
      <c r="AQK693" s="414"/>
      <c r="AQL693" s="414"/>
      <c r="AQM693" s="413"/>
      <c r="AQN693" s="413"/>
      <c r="AQO693" s="414"/>
      <c r="AQP693" s="414"/>
      <c r="AQQ693" s="413"/>
      <c r="AQR693" s="413"/>
      <c r="AQS693" s="414"/>
      <c r="AQT693" s="414"/>
      <c r="AQU693" s="413"/>
      <c r="AQV693" s="413"/>
      <c r="AQW693" s="413"/>
      <c r="AQX693" s="413"/>
      <c r="AQY693" s="413"/>
      <c r="AQZ693" s="413"/>
      <c r="ARA693" s="413"/>
      <c r="ARB693" s="414"/>
      <c r="ARC693" s="414"/>
      <c r="ARD693" s="413"/>
      <c r="ARE693" s="413"/>
      <c r="ARF693" s="414"/>
      <c r="ARG693" s="414"/>
      <c r="ARH693" s="413"/>
      <c r="ARI693" s="413"/>
      <c r="ARJ693" s="413"/>
      <c r="ARK693" s="413"/>
      <c r="ARL693" s="413"/>
      <c r="ARM693" s="407"/>
      <c r="ARN693" s="439"/>
      <c r="ARO693" s="413"/>
      <c r="ARP693" s="413"/>
      <c r="ARQ693" s="413"/>
      <c r="ARR693" s="413"/>
      <c r="ARS693" s="413"/>
      <c r="ART693" s="413"/>
      <c r="ARU693" s="413"/>
      <c r="ARV693" s="412"/>
      <c r="ARW693" s="412"/>
      <c r="ARX693" s="412"/>
      <c r="ARY693" s="412"/>
      <c r="ARZ693" s="412"/>
      <c r="ASA693" s="412"/>
      <c r="ASB693" s="412"/>
      <c r="ASC693" s="412"/>
      <c r="ASD693" s="412"/>
      <c r="ASE693" s="412"/>
      <c r="ASF693" s="412"/>
      <c r="ASG693" s="412"/>
      <c r="ASH693" s="412"/>
      <c r="ASI693" s="412"/>
      <c r="ASJ693" s="412"/>
      <c r="ASK693" s="412"/>
      <c r="ASL693" s="412"/>
      <c r="ASM693" s="412"/>
      <c r="ASN693" s="412"/>
      <c r="ASO693" s="412"/>
      <c r="ASP693" s="412"/>
      <c r="ASQ693" s="412"/>
      <c r="ASR693" s="412"/>
      <c r="ASS693" s="412"/>
      <c r="AST693" s="412"/>
      <c r="ASU693" s="412"/>
      <c r="ASV693" s="412"/>
      <c r="ASW693" s="412"/>
      <c r="ASX693" s="412"/>
      <c r="ASY693" s="412"/>
      <c r="ASZ693" s="412"/>
      <c r="ATA693" s="412"/>
      <c r="ATB693" s="412"/>
      <c r="ATC693" s="412"/>
      <c r="ATD693" s="412"/>
      <c r="ATE693" s="412"/>
      <c r="ATF693" s="412"/>
      <c r="ATG693" s="412"/>
      <c r="ATH693" s="412"/>
      <c r="ATI693" s="412"/>
      <c r="ATJ693" s="412"/>
      <c r="ATK693" s="412"/>
      <c r="ATL693" s="412"/>
      <c r="ATM693" s="412"/>
      <c r="ATN693" s="413"/>
      <c r="ATO693" s="413"/>
      <c r="ATP693" s="413"/>
      <c r="ATQ693" s="413"/>
      <c r="ATR693" s="413"/>
      <c r="ATS693" s="413"/>
      <c r="ATT693" s="413"/>
      <c r="ATU693" s="413"/>
      <c r="ATV693" s="413"/>
      <c r="ATW693" s="413"/>
      <c r="ATX693" s="413"/>
      <c r="ATY693" s="413"/>
      <c r="ATZ693" s="413"/>
      <c r="AUA693" s="413"/>
      <c r="AUB693" s="413"/>
      <c r="AUC693" s="413"/>
      <c r="AUD693" s="413"/>
      <c r="AUE693" s="413"/>
      <c r="AUF693" s="413"/>
      <c r="AUG693" s="413"/>
      <c r="AUH693" s="413"/>
      <c r="AUI693" s="413"/>
      <c r="AUJ693" s="413"/>
      <c r="AUK693" s="413"/>
      <c r="AUL693" s="414"/>
      <c r="AUM693" s="414"/>
      <c r="AUN693" s="414"/>
      <c r="AUO693" s="414"/>
      <c r="AUP693" s="414"/>
      <c r="AUQ693" s="413"/>
      <c r="AUR693" s="413"/>
      <c r="AUS693" s="414"/>
      <c r="AUT693" s="414"/>
      <c r="AUU693" s="413"/>
      <c r="AUV693" s="413"/>
      <c r="AUW693" s="414"/>
      <c r="AUX693" s="414"/>
      <c r="AUY693" s="413"/>
      <c r="AUZ693" s="413"/>
      <c r="AVA693" s="413"/>
      <c r="AVB693" s="413"/>
      <c r="AVC693" s="413"/>
      <c r="AVD693" s="413"/>
      <c r="AVE693" s="413"/>
      <c r="AVF693" s="414"/>
      <c r="AVG693" s="414"/>
      <c r="AVH693" s="413"/>
      <c r="AVI693" s="413"/>
      <c r="AVJ693" s="414"/>
      <c r="AVK693" s="414"/>
      <c r="AVL693" s="413"/>
      <c r="AVM693" s="413"/>
      <c r="AVN693" s="413"/>
      <c r="AVO693" s="413"/>
      <c r="AVP693" s="413"/>
      <c r="AVQ693" s="407"/>
      <c r="AVR693" s="439"/>
      <c r="AVS693" s="413"/>
      <c r="AVT693" s="413"/>
      <c r="AVU693" s="413"/>
      <c r="AVV693" s="413"/>
      <c r="AVW693" s="413"/>
      <c r="AVX693" s="413"/>
      <c r="AVY693" s="413"/>
      <c r="AVZ693" s="412"/>
      <c r="AWA693" s="412"/>
      <c r="AWB693" s="412"/>
      <c r="AWC693" s="412"/>
      <c r="AWD693" s="412"/>
      <c r="AWE693" s="412"/>
      <c r="AWF693" s="412"/>
      <c r="AWG693" s="412"/>
      <c r="AWH693" s="412"/>
      <c r="AWI693" s="412"/>
      <c r="AWJ693" s="412"/>
      <c r="AWK693" s="412"/>
      <c r="AWL693" s="412"/>
      <c r="AWM693" s="412"/>
      <c r="AWN693" s="412"/>
      <c r="AWO693" s="412"/>
      <c r="AWP693" s="412"/>
      <c r="AWQ693" s="412"/>
      <c r="AWR693" s="412"/>
      <c r="AWS693" s="412"/>
      <c r="AWT693" s="412"/>
      <c r="AWU693" s="412"/>
      <c r="AWV693" s="412"/>
      <c r="AWW693" s="412"/>
      <c r="AWX693" s="412"/>
      <c r="AWY693" s="412"/>
      <c r="AWZ693" s="412"/>
      <c r="AXA693" s="412"/>
      <c r="AXB693" s="412"/>
      <c r="AXC693" s="412"/>
      <c r="AXD693" s="412"/>
      <c r="AXE693" s="412"/>
      <c r="AXF693" s="412"/>
      <c r="AXG693" s="412"/>
      <c r="AXH693" s="412"/>
      <c r="AXI693" s="412"/>
      <c r="AXJ693" s="412"/>
      <c r="AXK693" s="412"/>
      <c r="AXL693" s="412"/>
      <c r="AXM693" s="412"/>
      <c r="AXN693" s="412"/>
      <c r="AXO693" s="412"/>
      <c r="AXP693" s="412"/>
      <c r="AXQ693" s="412"/>
      <c r="AXR693" s="413"/>
      <c r="AXS693" s="413"/>
      <c r="AXT693" s="413"/>
      <c r="AXU693" s="413"/>
      <c r="AXV693" s="413"/>
      <c r="AXW693" s="413"/>
      <c r="AXX693" s="413"/>
      <c r="AXY693" s="413"/>
      <c r="AXZ693" s="413"/>
      <c r="AYA693" s="413"/>
      <c r="AYB693" s="413"/>
      <c r="AYC693" s="413"/>
      <c r="AYD693" s="413"/>
      <c r="AYE693" s="413"/>
      <c r="AYF693" s="413"/>
      <c r="AYG693" s="413"/>
      <c r="AYH693" s="413"/>
      <c r="AYI693" s="413"/>
      <c r="AYJ693" s="413"/>
      <c r="AYK693" s="413"/>
      <c r="AYL693" s="413"/>
      <c r="AYM693" s="413"/>
      <c r="AYN693" s="413"/>
      <c r="AYO693" s="413"/>
      <c r="AYP693" s="414"/>
      <c r="AYQ693" s="414"/>
      <c r="AYR693" s="414"/>
      <c r="AYS693" s="414"/>
      <c r="AYT693" s="414"/>
      <c r="AYU693" s="413"/>
      <c r="AYV693" s="413"/>
      <c r="AYW693" s="414"/>
      <c r="AYX693" s="414"/>
      <c r="AYY693" s="413"/>
      <c r="AYZ693" s="413"/>
      <c r="AZA693" s="414"/>
      <c r="AZB693" s="414"/>
      <c r="AZC693" s="413"/>
      <c r="AZD693" s="413"/>
      <c r="AZE693" s="413"/>
      <c r="AZF693" s="413"/>
      <c r="AZG693" s="413"/>
      <c r="AZH693" s="413"/>
      <c r="AZI693" s="413"/>
      <c r="AZJ693" s="414"/>
      <c r="AZK693" s="414"/>
      <c r="AZL693" s="413"/>
      <c r="AZM693" s="413"/>
      <c r="AZN693" s="414"/>
      <c r="AZO693" s="414"/>
      <c r="AZP693" s="413"/>
      <c r="AZQ693" s="413"/>
      <c r="AZR693" s="413"/>
      <c r="AZS693" s="413"/>
      <c r="AZT693" s="413"/>
      <c r="AZU693" s="407"/>
      <c r="AZV693" s="439"/>
      <c r="AZW693" s="413"/>
      <c r="AZX693" s="413"/>
      <c r="AZY693" s="413"/>
      <c r="AZZ693" s="413"/>
      <c r="BAA693" s="413"/>
      <c r="BAB693" s="413"/>
      <c r="BAC693" s="413"/>
      <c r="BAD693" s="412"/>
      <c r="BAE693" s="412"/>
      <c r="BAF693" s="412"/>
      <c r="BAG693" s="412"/>
      <c r="BAH693" s="412"/>
      <c r="BAI693" s="412"/>
      <c r="BAJ693" s="412"/>
      <c r="BAK693" s="412"/>
      <c r="BAL693" s="412"/>
      <c r="BAM693" s="412"/>
      <c r="BAN693" s="412"/>
      <c r="BAO693" s="412"/>
      <c r="BAP693" s="412"/>
      <c r="BAQ693" s="412"/>
      <c r="BAR693" s="412"/>
      <c r="BAS693" s="412"/>
      <c r="BAT693" s="412"/>
      <c r="BAU693" s="412"/>
      <c r="BAV693" s="412"/>
      <c r="BAW693" s="412"/>
      <c r="BAX693" s="412"/>
      <c r="BAY693" s="412"/>
      <c r="BAZ693" s="412"/>
      <c r="BBA693" s="412"/>
      <c r="BBB693" s="412"/>
      <c r="BBC693" s="412"/>
      <c r="BBD693" s="412"/>
      <c r="BBE693" s="412"/>
      <c r="BBF693" s="412"/>
      <c r="BBG693" s="412"/>
      <c r="BBH693" s="412"/>
      <c r="BBI693" s="412"/>
      <c r="BBJ693" s="412"/>
      <c r="BBK693" s="412"/>
      <c r="BBL693" s="412"/>
      <c r="BBM693" s="412"/>
      <c r="BBN693" s="412"/>
      <c r="BBO693" s="412"/>
      <c r="BBP693" s="412"/>
      <c r="BBQ693" s="412"/>
      <c r="BBR693" s="412"/>
      <c r="BBS693" s="412"/>
      <c r="BBT693" s="412"/>
      <c r="BBU693" s="412"/>
      <c r="BBV693" s="413"/>
      <c r="BBW693" s="413"/>
      <c r="BBX693" s="413"/>
      <c r="BBY693" s="413"/>
      <c r="BBZ693" s="413"/>
      <c r="BCA693" s="413"/>
      <c r="BCB693" s="413"/>
      <c r="BCC693" s="413"/>
      <c r="BCD693" s="413"/>
      <c r="BCE693" s="413"/>
      <c r="BCF693" s="413"/>
      <c r="BCG693" s="413"/>
      <c r="BCH693" s="413"/>
      <c r="BCI693" s="413"/>
      <c r="BCJ693" s="413"/>
      <c r="BCK693" s="413"/>
      <c r="BCL693" s="413"/>
      <c r="BCM693" s="413"/>
      <c r="BCN693" s="413"/>
      <c r="BCO693" s="413"/>
      <c r="BCP693" s="413"/>
      <c r="BCQ693" s="413"/>
      <c r="BCR693" s="413"/>
      <c r="BCS693" s="413"/>
      <c r="BCT693" s="414"/>
      <c r="BCU693" s="414"/>
      <c r="BCV693" s="414"/>
      <c r="BCW693" s="414"/>
      <c r="BCX693" s="414"/>
      <c r="BCY693" s="413"/>
      <c r="BCZ693" s="413"/>
      <c r="BDA693" s="414"/>
      <c r="BDB693" s="414"/>
      <c r="BDC693" s="413"/>
      <c r="BDD693" s="413"/>
      <c r="BDE693" s="414"/>
      <c r="BDF693" s="414"/>
      <c r="BDG693" s="413"/>
      <c r="BDH693" s="413"/>
      <c r="BDI693" s="413"/>
      <c r="BDJ693" s="413"/>
      <c r="BDK693" s="413"/>
      <c r="BDL693" s="413"/>
      <c r="BDM693" s="413"/>
      <c r="BDN693" s="414"/>
      <c r="BDO693" s="414"/>
      <c r="BDP693" s="413"/>
      <c r="BDQ693" s="413"/>
      <c r="BDR693" s="414"/>
      <c r="BDS693" s="414"/>
      <c r="BDT693" s="413"/>
      <c r="BDU693" s="413"/>
      <c r="BDV693" s="413"/>
      <c r="BDW693" s="413"/>
      <c r="BDX693" s="413"/>
      <c r="BDY693" s="407"/>
      <c r="BDZ693" s="439"/>
      <c r="BEA693" s="413"/>
      <c r="BEB693" s="413"/>
      <c r="BEC693" s="413"/>
      <c r="BED693" s="413"/>
      <c r="BEE693" s="413"/>
      <c r="BEF693" s="413"/>
      <c r="BEG693" s="413"/>
      <c r="BEH693" s="412"/>
      <c r="BEI693" s="412"/>
      <c r="BEJ693" s="412"/>
      <c r="BEK693" s="412"/>
      <c r="BEL693" s="412"/>
      <c r="BEM693" s="412"/>
      <c r="BEN693" s="412"/>
      <c r="BEO693" s="412"/>
      <c r="BEP693" s="412"/>
      <c r="BEQ693" s="412"/>
      <c r="BER693" s="412"/>
      <c r="BES693" s="412"/>
      <c r="BET693" s="412"/>
      <c r="BEU693" s="412"/>
      <c r="BEV693" s="412"/>
      <c r="BEW693" s="412"/>
      <c r="BEX693" s="412"/>
      <c r="BEY693" s="412"/>
      <c r="BEZ693" s="412"/>
      <c r="BFA693" s="412"/>
      <c r="BFB693" s="412"/>
      <c r="BFC693" s="412"/>
      <c r="BFD693" s="412"/>
      <c r="BFE693" s="412"/>
      <c r="BFF693" s="412"/>
      <c r="BFG693" s="412"/>
      <c r="BFH693" s="412"/>
      <c r="BFI693" s="412"/>
      <c r="BFJ693" s="412"/>
      <c r="BFK693" s="412"/>
      <c r="BFL693" s="412"/>
      <c r="BFM693" s="412"/>
      <c r="BFN693" s="412"/>
      <c r="BFO693" s="412"/>
      <c r="BFP693" s="412"/>
      <c r="BFQ693" s="412"/>
      <c r="BFR693" s="412"/>
      <c r="BFS693" s="412"/>
      <c r="BFT693" s="412"/>
      <c r="BFU693" s="412"/>
      <c r="BFV693" s="412"/>
      <c r="BFW693" s="412"/>
      <c r="BFX693" s="412"/>
      <c r="BFY693" s="412"/>
      <c r="BFZ693" s="413"/>
      <c r="BGA693" s="413"/>
      <c r="BGB693" s="413"/>
      <c r="BGC693" s="413"/>
      <c r="BGD693" s="413"/>
      <c r="BGE693" s="413"/>
      <c r="BGF693" s="413"/>
      <c r="BGG693" s="413"/>
      <c r="BGH693" s="413"/>
      <c r="BGI693" s="413"/>
      <c r="BGJ693" s="413"/>
      <c r="BGK693" s="413"/>
      <c r="BGL693" s="413"/>
      <c r="BGM693" s="413"/>
      <c r="BGN693" s="413"/>
      <c r="BGO693" s="413"/>
      <c r="BGP693" s="413"/>
      <c r="BGQ693" s="413"/>
      <c r="BGR693" s="413"/>
      <c r="BGS693" s="413"/>
      <c r="BGT693" s="413"/>
      <c r="BGU693" s="413"/>
      <c r="BGV693" s="413"/>
      <c r="BGW693" s="413"/>
      <c r="BGX693" s="414"/>
      <c r="BGY693" s="414"/>
      <c r="BGZ693" s="414"/>
      <c r="BHA693" s="414"/>
      <c r="BHB693" s="414"/>
      <c r="BHC693" s="413"/>
      <c r="BHD693" s="413"/>
      <c r="BHE693" s="414"/>
      <c r="BHF693" s="414"/>
      <c r="BHG693" s="413"/>
      <c r="BHH693" s="413"/>
      <c r="BHI693" s="414"/>
      <c r="BHJ693" s="414"/>
      <c r="BHK693" s="413"/>
      <c r="BHL693" s="413"/>
      <c r="BHM693" s="413"/>
      <c r="BHN693" s="413"/>
      <c r="BHO693" s="413"/>
      <c r="BHP693" s="413"/>
      <c r="BHQ693" s="413"/>
      <c r="BHR693" s="414"/>
      <c r="BHS693" s="414"/>
      <c r="BHT693" s="413"/>
      <c r="BHU693" s="413"/>
      <c r="BHV693" s="414"/>
      <c r="BHW693" s="414"/>
      <c r="BHX693" s="413"/>
      <c r="BHY693" s="413"/>
      <c r="BHZ693" s="413"/>
      <c r="BIA693" s="413"/>
      <c r="BIB693" s="413"/>
      <c r="BIC693" s="407"/>
      <c r="BID693" s="439"/>
      <c r="BIE693" s="413"/>
      <c r="BIF693" s="413"/>
      <c r="BIG693" s="413"/>
      <c r="BIH693" s="413"/>
      <c r="BII693" s="413"/>
      <c r="BIJ693" s="413"/>
      <c r="BIK693" s="413"/>
      <c r="BIL693" s="412"/>
      <c r="BIM693" s="412"/>
      <c r="BIN693" s="412"/>
      <c r="BIO693" s="412"/>
      <c r="BIP693" s="412"/>
      <c r="BIQ693" s="412"/>
      <c r="BIR693" s="412"/>
      <c r="BIS693" s="412"/>
      <c r="BIT693" s="412"/>
      <c r="BIU693" s="412"/>
      <c r="BIV693" s="412"/>
      <c r="BIW693" s="412"/>
      <c r="BIX693" s="412"/>
      <c r="BIY693" s="412"/>
      <c r="BIZ693" s="412"/>
      <c r="BJA693" s="412"/>
      <c r="BJB693" s="412"/>
      <c r="BJC693" s="412"/>
      <c r="BJD693" s="412"/>
      <c r="BJE693" s="412"/>
      <c r="BJF693" s="412"/>
      <c r="BJG693" s="412"/>
      <c r="BJH693" s="412"/>
      <c r="BJI693" s="412"/>
      <c r="BJJ693" s="412"/>
      <c r="BJK693" s="412"/>
      <c r="BJL693" s="412"/>
      <c r="BJM693" s="412"/>
      <c r="BJN693" s="412"/>
      <c r="BJO693" s="412"/>
      <c r="BJP693" s="412"/>
      <c r="BJQ693" s="412"/>
      <c r="BJR693" s="412"/>
      <c r="BJS693" s="412"/>
      <c r="BJT693" s="412"/>
      <c r="BJU693" s="412"/>
      <c r="BJV693" s="412"/>
      <c r="BJW693" s="412"/>
      <c r="BJX693" s="412"/>
      <c r="BJY693" s="412"/>
      <c r="BJZ693" s="412"/>
      <c r="BKA693" s="412"/>
      <c r="BKB693" s="412"/>
      <c r="BKC693" s="412"/>
      <c r="BKD693" s="413"/>
      <c r="BKE693" s="413"/>
      <c r="BKF693" s="413"/>
      <c r="BKG693" s="413"/>
      <c r="BKH693" s="413"/>
      <c r="BKI693" s="413"/>
      <c r="BKJ693" s="413"/>
      <c r="BKK693" s="413"/>
      <c r="BKL693" s="413"/>
      <c r="BKM693" s="413"/>
      <c r="BKN693" s="413"/>
      <c r="BKO693" s="413"/>
      <c r="BKP693" s="413"/>
      <c r="BKQ693" s="413"/>
      <c r="BKR693" s="413"/>
      <c r="BKS693" s="413"/>
      <c r="BKT693" s="413"/>
      <c r="BKU693" s="413"/>
      <c r="BKV693" s="413"/>
      <c r="BKW693" s="413"/>
      <c r="BKX693" s="413"/>
      <c r="BKY693" s="413"/>
      <c r="BKZ693" s="413"/>
      <c r="BLA693" s="413"/>
      <c r="BLB693" s="414"/>
      <c r="BLC693" s="414"/>
      <c r="BLD693" s="414"/>
      <c r="BLE693" s="414"/>
      <c r="BLF693" s="414"/>
      <c r="BLG693" s="413"/>
      <c r="BLH693" s="413"/>
      <c r="BLI693" s="414"/>
      <c r="BLJ693" s="414"/>
      <c r="BLK693" s="413"/>
      <c r="BLL693" s="413"/>
      <c r="BLM693" s="414"/>
      <c r="BLN693" s="414"/>
      <c r="BLO693" s="413"/>
      <c r="BLP693" s="413"/>
      <c r="BLQ693" s="413"/>
      <c r="BLR693" s="413"/>
      <c r="BLS693" s="413"/>
      <c r="BLT693" s="413"/>
      <c r="BLU693" s="413"/>
      <c r="BLV693" s="414"/>
      <c r="BLW693" s="414"/>
      <c r="BLX693" s="413"/>
      <c r="BLY693" s="413"/>
      <c r="BLZ693" s="414"/>
      <c r="BMA693" s="414"/>
      <c r="BMB693" s="413"/>
      <c r="BMC693" s="413"/>
      <c r="BMD693" s="413"/>
      <c r="BME693" s="413"/>
      <c r="BMF693" s="413"/>
      <c r="BMG693" s="407"/>
      <c r="BMH693" s="439"/>
      <c r="BMI693" s="413"/>
      <c r="BMJ693" s="413"/>
      <c r="BMK693" s="413"/>
      <c r="BML693" s="413"/>
      <c r="BMM693" s="413"/>
      <c r="BMN693" s="413"/>
      <c r="BMO693" s="413"/>
      <c r="BMP693" s="412"/>
      <c r="BMQ693" s="412"/>
      <c r="BMR693" s="412"/>
      <c r="BMS693" s="412"/>
      <c r="BMT693" s="412"/>
      <c r="BMU693" s="412"/>
      <c r="BMV693" s="412"/>
      <c r="BMW693" s="412"/>
      <c r="BMX693" s="412"/>
      <c r="BMY693" s="412"/>
      <c r="BMZ693" s="412"/>
      <c r="BNA693" s="412"/>
      <c r="BNB693" s="412"/>
      <c r="BNC693" s="412"/>
      <c r="BND693" s="412"/>
      <c r="BNE693" s="412"/>
      <c r="BNF693" s="412"/>
      <c r="BNG693" s="412"/>
      <c r="BNH693" s="412"/>
      <c r="BNI693" s="412"/>
      <c r="BNJ693" s="412"/>
      <c r="BNK693" s="412"/>
      <c r="BNL693" s="412"/>
      <c r="BNM693" s="412"/>
      <c r="BNN693" s="412"/>
      <c r="BNO693" s="412"/>
      <c r="BNP693" s="412"/>
      <c r="BNQ693" s="412"/>
      <c r="BNR693" s="412"/>
      <c r="BNS693" s="412"/>
      <c r="BNT693" s="412"/>
      <c r="BNU693" s="412"/>
      <c r="BNV693" s="412"/>
      <c r="BNW693" s="412"/>
      <c r="BNX693" s="412"/>
      <c r="BNY693" s="412"/>
      <c r="BNZ693" s="412"/>
      <c r="BOA693" s="412"/>
      <c r="BOB693" s="412"/>
      <c r="BOC693" s="412"/>
      <c r="BOD693" s="412"/>
      <c r="BOE693" s="412"/>
      <c r="BOF693" s="412"/>
      <c r="BOG693" s="412"/>
      <c r="BOH693" s="413"/>
      <c r="BOI693" s="413"/>
      <c r="BOJ693" s="413"/>
      <c r="BOK693" s="413"/>
      <c r="BOL693" s="413"/>
      <c r="BOM693" s="413"/>
      <c r="BON693" s="413"/>
      <c r="BOO693" s="413"/>
      <c r="BOP693" s="413"/>
      <c r="BOQ693" s="413"/>
      <c r="BOR693" s="413"/>
      <c r="BOS693" s="413"/>
      <c r="BOT693" s="413"/>
      <c r="BOU693" s="413"/>
      <c r="BOV693" s="413"/>
      <c r="BOW693" s="413"/>
      <c r="BOX693" s="413"/>
      <c r="BOY693" s="413"/>
      <c r="BOZ693" s="413"/>
      <c r="BPA693" s="413"/>
      <c r="BPB693" s="413"/>
      <c r="BPC693" s="413"/>
      <c r="BPD693" s="413"/>
      <c r="BPE693" s="413"/>
      <c r="BPF693" s="414"/>
      <c r="BPG693" s="414"/>
      <c r="BPH693" s="414"/>
      <c r="BPI693" s="414"/>
      <c r="BPJ693" s="414"/>
      <c r="BPK693" s="413"/>
      <c r="BPL693" s="413"/>
      <c r="BPM693" s="414"/>
      <c r="BPN693" s="414"/>
      <c r="BPO693" s="413"/>
      <c r="BPP693" s="413"/>
      <c r="BPQ693" s="414"/>
      <c r="BPR693" s="414"/>
      <c r="BPS693" s="413"/>
      <c r="BPT693" s="413"/>
      <c r="BPU693" s="413"/>
      <c r="BPV693" s="413"/>
      <c r="BPW693" s="413"/>
      <c r="BPX693" s="413"/>
      <c r="BPY693" s="413"/>
      <c r="BPZ693" s="414"/>
      <c r="BQA693" s="414"/>
      <c r="BQB693" s="413"/>
      <c r="BQC693" s="413"/>
      <c r="BQD693" s="414"/>
      <c r="BQE693" s="414"/>
      <c r="BQF693" s="413"/>
      <c r="BQG693" s="413"/>
      <c r="BQH693" s="413"/>
      <c r="BQI693" s="413"/>
      <c r="BQJ693" s="413"/>
      <c r="BQK693" s="407"/>
      <c r="BQL693" s="439"/>
      <c r="BQM693" s="413"/>
      <c r="BQN693" s="413"/>
      <c r="BQO693" s="413"/>
      <c r="BQP693" s="413"/>
      <c r="BQQ693" s="413"/>
      <c r="BQR693" s="413"/>
      <c r="BQS693" s="413"/>
      <c r="BQT693" s="412"/>
      <c r="BQU693" s="412"/>
      <c r="BQV693" s="412"/>
      <c r="BQW693" s="412"/>
      <c r="BQX693" s="412"/>
      <c r="BQY693" s="412"/>
      <c r="BQZ693" s="412"/>
      <c r="BRA693" s="412"/>
      <c r="BRB693" s="412"/>
      <c r="BRC693" s="412"/>
      <c r="BRD693" s="412"/>
      <c r="BRE693" s="412"/>
      <c r="BRF693" s="412"/>
      <c r="BRG693" s="412"/>
      <c r="BRH693" s="412"/>
      <c r="BRI693" s="412"/>
      <c r="BRJ693" s="412"/>
      <c r="BRK693" s="412"/>
      <c r="BRL693" s="412"/>
      <c r="BRM693" s="412"/>
      <c r="BRN693" s="412"/>
      <c r="BRO693" s="412"/>
      <c r="BRP693" s="412"/>
      <c r="BRQ693" s="412"/>
      <c r="BRR693" s="412"/>
      <c r="BRS693" s="412"/>
      <c r="BRT693" s="412"/>
      <c r="BRU693" s="412"/>
      <c r="BRV693" s="412"/>
      <c r="BRW693" s="412"/>
      <c r="BRX693" s="412"/>
      <c r="BRY693" s="412"/>
      <c r="BRZ693" s="412"/>
      <c r="BSA693" s="412"/>
      <c r="BSB693" s="412"/>
      <c r="BSC693" s="412"/>
      <c r="BSD693" s="412"/>
      <c r="BSE693" s="412"/>
      <c r="BSF693" s="412"/>
      <c r="BSG693" s="412"/>
      <c r="BSH693" s="412"/>
      <c r="BSI693" s="412"/>
      <c r="BSJ693" s="412"/>
      <c r="BSK693" s="412"/>
      <c r="BSL693" s="413"/>
      <c r="BSM693" s="413"/>
      <c r="BSN693" s="413"/>
      <c r="BSO693" s="413"/>
      <c r="BSP693" s="413"/>
      <c r="BSQ693" s="413"/>
      <c r="BSR693" s="413"/>
      <c r="BSS693" s="413"/>
      <c r="BST693" s="413"/>
      <c r="BSU693" s="413"/>
      <c r="BSV693" s="413"/>
      <c r="BSW693" s="413"/>
      <c r="BSX693" s="413"/>
      <c r="BSY693" s="413"/>
      <c r="BSZ693" s="413"/>
      <c r="BTA693" s="413"/>
      <c r="BTB693" s="413"/>
      <c r="BTC693" s="413"/>
      <c r="BTD693" s="413"/>
      <c r="BTE693" s="413"/>
      <c r="BTF693" s="413"/>
      <c r="BTG693" s="413"/>
      <c r="BTH693" s="413"/>
      <c r="BTI693" s="413"/>
      <c r="BTJ693" s="414"/>
      <c r="BTK693" s="414"/>
      <c r="BTL693" s="414"/>
      <c r="BTM693" s="414"/>
      <c r="BTN693" s="414"/>
      <c r="BTO693" s="413"/>
      <c r="BTP693" s="413"/>
      <c r="BTQ693" s="414"/>
      <c r="BTR693" s="414"/>
      <c r="BTS693" s="413"/>
      <c r="BTT693" s="413"/>
      <c r="BTU693" s="414"/>
      <c r="BTV693" s="414"/>
      <c r="BTW693" s="413"/>
      <c r="BTX693" s="413"/>
      <c r="BTY693" s="413"/>
      <c r="BTZ693" s="413"/>
      <c r="BUA693" s="413"/>
      <c r="BUB693" s="413"/>
      <c r="BUC693" s="413"/>
      <c r="BUD693" s="414"/>
      <c r="BUE693" s="414"/>
      <c r="BUF693" s="413"/>
      <c r="BUG693" s="413"/>
      <c r="BUH693" s="414"/>
      <c r="BUI693" s="414"/>
      <c r="BUJ693" s="413"/>
      <c r="BUK693" s="413"/>
      <c r="BUL693" s="413"/>
      <c r="BUM693" s="413"/>
      <c r="BUN693" s="413"/>
      <c r="BUO693" s="407"/>
      <c r="BUP693" s="439"/>
      <c r="BUQ693" s="413"/>
      <c r="BUR693" s="413"/>
      <c r="BUS693" s="413"/>
      <c r="BUT693" s="413"/>
      <c r="BUU693" s="413"/>
      <c r="BUV693" s="413"/>
      <c r="BUW693" s="413"/>
      <c r="BUX693" s="412"/>
      <c r="BUY693" s="412"/>
      <c r="BUZ693" s="412"/>
      <c r="BVA693" s="412"/>
      <c r="BVB693" s="412"/>
      <c r="BVC693" s="412"/>
      <c r="BVD693" s="412"/>
      <c r="BVE693" s="412"/>
      <c r="BVF693" s="412"/>
      <c r="BVG693" s="412"/>
      <c r="BVH693" s="412"/>
      <c r="BVI693" s="412"/>
      <c r="BVJ693" s="412"/>
      <c r="BVK693" s="412"/>
      <c r="BVL693" s="412"/>
      <c r="BVM693" s="412"/>
      <c r="BVN693" s="412"/>
      <c r="BVO693" s="412"/>
      <c r="BVP693" s="412"/>
      <c r="BVQ693" s="412"/>
      <c r="BVR693" s="412"/>
      <c r="BVS693" s="412"/>
      <c r="BVT693" s="412"/>
      <c r="BVU693" s="412"/>
      <c r="BVV693" s="412"/>
      <c r="BVW693" s="412"/>
      <c r="BVX693" s="412"/>
      <c r="BVY693" s="412"/>
      <c r="BVZ693" s="412"/>
      <c r="BWA693" s="412"/>
      <c r="BWB693" s="412"/>
      <c r="BWC693" s="412"/>
      <c r="BWD693" s="412"/>
      <c r="BWE693" s="412"/>
      <c r="BWF693" s="412"/>
      <c r="BWG693" s="412"/>
      <c r="BWH693" s="412"/>
      <c r="BWI693" s="412"/>
      <c r="BWJ693" s="412"/>
      <c r="BWK693" s="412"/>
      <c r="BWL693" s="412"/>
      <c r="BWM693" s="412"/>
      <c r="BWN693" s="412"/>
      <c r="BWO693" s="412"/>
      <c r="BWP693" s="413"/>
      <c r="BWQ693" s="413"/>
      <c r="BWR693" s="413"/>
      <c r="BWS693" s="413"/>
      <c r="BWT693" s="413"/>
      <c r="BWU693" s="413"/>
      <c r="BWV693" s="413"/>
      <c r="BWW693" s="413"/>
      <c r="BWX693" s="413"/>
      <c r="BWY693" s="413"/>
      <c r="BWZ693" s="413"/>
      <c r="BXA693" s="413"/>
      <c r="BXB693" s="413"/>
      <c r="BXC693" s="413"/>
      <c r="BXD693" s="413"/>
      <c r="BXE693" s="413"/>
      <c r="BXF693" s="413"/>
      <c r="BXG693" s="413"/>
      <c r="BXH693" s="413"/>
      <c r="BXI693" s="413"/>
      <c r="BXJ693" s="413"/>
      <c r="BXK693" s="413"/>
      <c r="BXL693" s="413"/>
      <c r="BXM693" s="413"/>
      <c r="BXN693" s="414"/>
      <c r="BXO693" s="414"/>
      <c r="BXP693" s="414"/>
      <c r="BXQ693" s="414"/>
      <c r="BXR693" s="414"/>
      <c r="BXS693" s="413"/>
      <c r="BXT693" s="413"/>
      <c r="BXU693" s="414"/>
      <c r="BXV693" s="414"/>
      <c r="BXW693" s="413"/>
      <c r="BXX693" s="413"/>
      <c r="BXY693" s="414"/>
      <c r="BXZ693" s="414"/>
      <c r="BYA693" s="413"/>
      <c r="BYB693" s="413"/>
      <c r="BYC693" s="413"/>
      <c r="BYD693" s="413"/>
      <c r="BYE693" s="413"/>
      <c r="BYF693" s="413"/>
      <c r="BYG693" s="413"/>
      <c r="BYH693" s="414"/>
      <c r="BYI693" s="414"/>
      <c r="BYJ693" s="413"/>
      <c r="BYK693" s="413"/>
      <c r="BYL693" s="414"/>
      <c r="BYM693" s="414"/>
      <c r="BYN693" s="413"/>
      <c r="BYO693" s="413"/>
      <c r="BYP693" s="413"/>
      <c r="BYQ693" s="413"/>
      <c r="BYR693" s="413"/>
      <c r="BYS693" s="407"/>
      <c r="BYT693" s="439"/>
      <c r="BYU693" s="413"/>
      <c r="BYV693" s="413"/>
      <c r="BYW693" s="413"/>
      <c r="BYX693" s="413"/>
      <c r="BYY693" s="413"/>
      <c r="BYZ693" s="413"/>
      <c r="BZA693" s="413"/>
      <c r="BZB693" s="412"/>
      <c r="BZC693" s="412"/>
      <c r="BZD693" s="412"/>
      <c r="BZE693" s="412"/>
      <c r="BZF693" s="412"/>
      <c r="BZG693" s="412"/>
      <c r="BZH693" s="412"/>
      <c r="BZI693" s="412"/>
      <c r="BZJ693" s="412"/>
      <c r="BZK693" s="412"/>
      <c r="BZL693" s="412"/>
      <c r="BZM693" s="412"/>
      <c r="BZN693" s="412"/>
      <c r="BZO693" s="412"/>
      <c r="BZP693" s="412"/>
      <c r="BZQ693" s="412"/>
      <c r="BZR693" s="412"/>
      <c r="BZS693" s="412"/>
      <c r="BZT693" s="412"/>
      <c r="BZU693" s="412"/>
      <c r="BZV693" s="412"/>
      <c r="BZW693" s="412"/>
      <c r="BZX693" s="412"/>
      <c r="BZY693" s="412"/>
      <c r="BZZ693" s="412"/>
      <c r="CAA693" s="412"/>
      <c r="CAB693" s="412"/>
      <c r="CAC693" s="412"/>
      <c r="CAD693" s="412"/>
      <c r="CAE693" s="412"/>
      <c r="CAF693" s="412"/>
      <c r="CAG693" s="412"/>
      <c r="CAH693" s="412"/>
      <c r="CAI693" s="412"/>
      <c r="CAJ693" s="412"/>
      <c r="CAK693" s="412"/>
      <c r="CAL693" s="412"/>
      <c r="CAM693" s="412"/>
      <c r="CAN693" s="412"/>
      <c r="CAO693" s="412"/>
      <c r="CAP693" s="412"/>
      <c r="CAQ693" s="412"/>
      <c r="CAR693" s="412"/>
      <c r="CAS693" s="412"/>
      <c r="CAT693" s="413"/>
      <c r="CAU693" s="413"/>
      <c r="CAV693" s="413"/>
      <c r="CAW693" s="413"/>
      <c r="CAX693" s="413"/>
      <c r="CAY693" s="413"/>
      <c r="CAZ693" s="413"/>
      <c r="CBA693" s="413"/>
      <c r="CBB693" s="413"/>
      <c r="CBC693" s="413"/>
      <c r="CBD693" s="413"/>
      <c r="CBE693" s="413"/>
      <c r="CBF693" s="413"/>
      <c r="CBG693" s="413"/>
      <c r="CBH693" s="413"/>
      <c r="CBI693" s="413"/>
      <c r="CBJ693" s="413"/>
      <c r="CBK693" s="413"/>
      <c r="CBL693" s="413"/>
      <c r="CBM693" s="413"/>
      <c r="CBN693" s="413"/>
      <c r="CBO693" s="413"/>
      <c r="CBP693" s="413"/>
      <c r="CBQ693" s="413"/>
      <c r="CBR693" s="414"/>
      <c r="CBS693" s="414"/>
      <c r="CBT693" s="414"/>
      <c r="CBU693" s="414"/>
      <c r="CBV693" s="414"/>
      <c r="CBW693" s="413"/>
      <c r="CBX693" s="413"/>
      <c r="CBY693" s="414"/>
      <c r="CBZ693" s="414"/>
      <c r="CCA693" s="413"/>
      <c r="CCB693" s="413"/>
      <c r="CCC693" s="414"/>
      <c r="CCD693" s="414"/>
      <c r="CCE693" s="413"/>
      <c r="CCF693" s="413"/>
      <c r="CCG693" s="413"/>
      <c r="CCH693" s="413"/>
      <c r="CCI693" s="413"/>
      <c r="CCJ693" s="413"/>
      <c r="CCK693" s="413"/>
      <c r="CCL693" s="414"/>
      <c r="CCM693" s="414"/>
      <c r="CCN693" s="413"/>
      <c r="CCO693" s="413"/>
      <c r="CCP693" s="414"/>
      <c r="CCQ693" s="414"/>
      <c r="CCR693" s="413"/>
      <c r="CCS693" s="413"/>
      <c r="CCT693" s="413"/>
      <c r="CCU693" s="413"/>
      <c r="CCV693" s="413"/>
      <c r="CCW693" s="407"/>
      <c r="CCX693" s="439"/>
      <c r="CCY693" s="413"/>
      <c r="CCZ693" s="413"/>
      <c r="CDA693" s="413"/>
      <c r="CDB693" s="413"/>
      <c r="CDC693" s="413"/>
      <c r="CDD693" s="413"/>
      <c r="CDE693" s="413"/>
      <c r="CDF693" s="412"/>
      <c r="CDG693" s="412"/>
      <c r="CDH693" s="412"/>
      <c r="CDI693" s="412"/>
      <c r="CDJ693" s="412"/>
      <c r="CDK693" s="412"/>
      <c r="CDL693" s="412"/>
      <c r="CDM693" s="412"/>
      <c r="CDN693" s="412"/>
      <c r="CDO693" s="412"/>
      <c r="CDP693" s="412"/>
      <c r="CDQ693" s="412"/>
      <c r="CDR693" s="412"/>
      <c r="CDS693" s="412"/>
      <c r="CDT693" s="412"/>
      <c r="CDU693" s="412"/>
      <c r="CDV693" s="412"/>
      <c r="CDW693" s="412"/>
      <c r="CDX693" s="412"/>
      <c r="CDY693" s="412"/>
      <c r="CDZ693" s="412"/>
      <c r="CEA693" s="412"/>
      <c r="CEB693" s="412"/>
      <c r="CEC693" s="412"/>
      <c r="CED693" s="412"/>
      <c r="CEE693" s="412"/>
      <c r="CEF693" s="412"/>
      <c r="CEG693" s="412"/>
      <c r="CEH693" s="412"/>
      <c r="CEI693" s="412"/>
      <c r="CEJ693" s="412"/>
      <c r="CEK693" s="412"/>
      <c r="CEL693" s="412"/>
      <c r="CEM693" s="412"/>
      <c r="CEN693" s="412"/>
      <c r="CEO693" s="412"/>
      <c r="CEP693" s="412"/>
      <c r="CEQ693" s="412"/>
      <c r="CER693" s="412"/>
      <c r="CES693" s="412"/>
      <c r="CET693" s="412"/>
      <c r="CEU693" s="412"/>
      <c r="CEV693" s="412"/>
      <c r="CEW693" s="412"/>
      <c r="CEX693" s="413"/>
      <c r="CEY693" s="413"/>
      <c r="CEZ693" s="413"/>
      <c r="CFA693" s="413"/>
      <c r="CFB693" s="413"/>
      <c r="CFC693" s="413"/>
      <c r="CFD693" s="413"/>
      <c r="CFE693" s="413"/>
      <c r="CFF693" s="413"/>
      <c r="CFG693" s="413"/>
      <c r="CFH693" s="413"/>
      <c r="CFI693" s="413"/>
      <c r="CFJ693" s="413"/>
      <c r="CFK693" s="413"/>
      <c r="CFL693" s="413"/>
      <c r="CFM693" s="413"/>
      <c r="CFN693" s="413"/>
      <c r="CFO693" s="413"/>
      <c r="CFP693" s="413"/>
      <c r="CFQ693" s="413"/>
      <c r="CFR693" s="413"/>
      <c r="CFS693" s="413"/>
      <c r="CFT693" s="413"/>
      <c r="CFU693" s="413"/>
      <c r="CFV693" s="414"/>
      <c r="CFW693" s="414"/>
      <c r="CFX693" s="414"/>
      <c r="CFY693" s="414"/>
      <c r="CFZ693" s="414"/>
      <c r="CGA693" s="413"/>
      <c r="CGB693" s="413"/>
      <c r="CGC693" s="414"/>
      <c r="CGD693" s="414"/>
      <c r="CGE693" s="413"/>
      <c r="CGF693" s="413"/>
      <c r="CGG693" s="414"/>
      <c r="CGH693" s="414"/>
      <c r="CGI693" s="413"/>
      <c r="CGJ693" s="413"/>
      <c r="CGK693" s="413"/>
      <c r="CGL693" s="413"/>
      <c r="CGM693" s="413"/>
      <c r="CGN693" s="413"/>
      <c r="CGO693" s="413"/>
      <c r="CGP693" s="414"/>
      <c r="CGQ693" s="414"/>
      <c r="CGR693" s="413"/>
      <c r="CGS693" s="413"/>
      <c r="CGT693" s="414"/>
      <c r="CGU693" s="414"/>
      <c r="CGV693" s="413"/>
      <c r="CGW693" s="413"/>
      <c r="CGX693" s="413"/>
      <c r="CGY693" s="413"/>
      <c r="CGZ693" s="413"/>
      <c r="CHA693" s="407"/>
      <c r="CHB693" s="439"/>
      <c r="CHC693" s="413"/>
      <c r="CHD693" s="413"/>
      <c r="CHE693" s="413"/>
      <c r="CHF693" s="413"/>
      <c r="CHG693" s="413"/>
      <c r="CHH693" s="413"/>
      <c r="CHI693" s="413"/>
      <c r="CHJ693" s="412"/>
      <c r="CHK693" s="412"/>
      <c r="CHL693" s="412"/>
      <c r="CHM693" s="412"/>
      <c r="CHN693" s="412"/>
      <c r="CHO693" s="412"/>
      <c r="CHP693" s="412"/>
      <c r="CHQ693" s="412"/>
      <c r="CHR693" s="412"/>
      <c r="CHS693" s="412"/>
      <c r="CHT693" s="412"/>
      <c r="CHU693" s="412"/>
      <c r="CHV693" s="412"/>
      <c r="CHW693" s="412"/>
      <c r="CHX693" s="412"/>
      <c r="CHY693" s="412"/>
      <c r="CHZ693" s="412"/>
      <c r="CIA693" s="412"/>
      <c r="CIB693" s="412"/>
      <c r="CIC693" s="412"/>
      <c r="CID693" s="412"/>
      <c r="CIE693" s="412"/>
      <c r="CIF693" s="412"/>
      <c r="CIG693" s="412"/>
      <c r="CIH693" s="412"/>
      <c r="CII693" s="412"/>
      <c r="CIJ693" s="412"/>
      <c r="CIK693" s="412"/>
      <c r="CIL693" s="412"/>
      <c r="CIM693" s="412"/>
      <c r="CIN693" s="412"/>
      <c r="CIO693" s="412"/>
      <c r="CIP693" s="412"/>
      <c r="CIQ693" s="412"/>
      <c r="CIR693" s="412"/>
      <c r="CIS693" s="412"/>
      <c r="CIT693" s="412"/>
      <c r="CIU693" s="412"/>
      <c r="CIV693" s="412"/>
      <c r="CIW693" s="412"/>
      <c r="CIX693" s="412"/>
      <c r="CIY693" s="412"/>
      <c r="CIZ693" s="412"/>
      <c r="CJA693" s="412"/>
      <c r="CJB693" s="413"/>
      <c r="CJC693" s="413"/>
      <c r="CJD693" s="413"/>
      <c r="CJE693" s="413"/>
      <c r="CJF693" s="413"/>
      <c r="CJG693" s="413"/>
      <c r="CJH693" s="413"/>
      <c r="CJI693" s="413"/>
      <c r="CJJ693" s="413"/>
      <c r="CJK693" s="413"/>
      <c r="CJL693" s="413"/>
      <c r="CJM693" s="413"/>
      <c r="CJN693" s="413"/>
      <c r="CJO693" s="413"/>
      <c r="CJP693" s="413"/>
      <c r="CJQ693" s="413"/>
      <c r="CJR693" s="413"/>
      <c r="CJS693" s="413"/>
      <c r="CJT693" s="413"/>
      <c r="CJU693" s="413"/>
      <c r="CJV693" s="413"/>
      <c r="CJW693" s="413"/>
      <c r="CJX693" s="413"/>
      <c r="CJY693" s="413"/>
      <c r="CJZ693" s="414"/>
      <c r="CKA693" s="414"/>
      <c r="CKB693" s="414"/>
      <c r="CKC693" s="414"/>
      <c r="CKD693" s="414"/>
      <c r="CKE693" s="413"/>
      <c r="CKF693" s="413"/>
      <c r="CKG693" s="414"/>
      <c r="CKH693" s="414"/>
      <c r="CKI693" s="413"/>
      <c r="CKJ693" s="413"/>
      <c r="CKK693" s="414"/>
      <c r="CKL693" s="414"/>
      <c r="CKM693" s="413"/>
      <c r="CKN693" s="413"/>
      <c r="CKO693" s="413"/>
      <c r="CKP693" s="413"/>
      <c r="CKQ693" s="413"/>
      <c r="CKR693" s="413"/>
      <c r="CKS693" s="413"/>
      <c r="CKT693" s="414"/>
      <c r="CKU693" s="414"/>
      <c r="CKV693" s="413"/>
      <c r="CKW693" s="413"/>
      <c r="CKX693" s="414"/>
      <c r="CKY693" s="414"/>
      <c r="CKZ693" s="413"/>
      <c r="CLA693" s="413"/>
      <c r="CLB693" s="413"/>
      <c r="CLC693" s="413"/>
      <c r="CLD693" s="413"/>
      <c r="CLE693" s="407"/>
      <c r="CLF693" s="439"/>
      <c r="CLG693" s="413"/>
      <c r="CLH693" s="413"/>
      <c r="CLI693" s="413"/>
      <c r="CLJ693" s="413"/>
      <c r="CLK693" s="413"/>
      <c r="CLL693" s="413"/>
      <c r="CLM693" s="413"/>
      <c r="CLN693" s="412"/>
      <c r="CLO693" s="412"/>
      <c r="CLP693" s="412"/>
      <c r="CLQ693" s="412"/>
      <c r="CLR693" s="412"/>
      <c r="CLS693" s="412"/>
      <c r="CLT693" s="412"/>
      <c r="CLU693" s="412"/>
      <c r="CLV693" s="412"/>
      <c r="CLW693" s="412"/>
      <c r="CLX693" s="412"/>
      <c r="CLY693" s="412"/>
      <c r="CLZ693" s="412"/>
      <c r="CMA693" s="412"/>
      <c r="CMB693" s="412"/>
      <c r="CMC693" s="412"/>
      <c r="CMD693" s="412"/>
      <c r="CME693" s="412"/>
      <c r="CMF693" s="412"/>
      <c r="CMG693" s="412"/>
      <c r="CMH693" s="412"/>
      <c r="CMI693" s="412"/>
      <c r="CMJ693" s="412"/>
      <c r="CMK693" s="412"/>
      <c r="CML693" s="412"/>
      <c r="CMM693" s="412"/>
      <c r="CMN693" s="412"/>
      <c r="CMO693" s="412"/>
      <c r="CMP693" s="412"/>
      <c r="CMQ693" s="412"/>
      <c r="CMR693" s="412"/>
      <c r="CMS693" s="412"/>
      <c r="CMT693" s="412"/>
      <c r="CMU693" s="412"/>
      <c r="CMV693" s="412"/>
      <c r="CMW693" s="412"/>
      <c r="CMX693" s="412"/>
      <c r="CMY693" s="412"/>
      <c r="CMZ693" s="412"/>
      <c r="CNA693" s="412"/>
      <c r="CNB693" s="412"/>
      <c r="CNC693" s="412"/>
      <c r="CND693" s="412"/>
      <c r="CNE693" s="412"/>
      <c r="CNF693" s="413"/>
      <c r="CNG693" s="413"/>
      <c r="CNH693" s="413"/>
      <c r="CNI693" s="413"/>
      <c r="CNJ693" s="413"/>
      <c r="CNK693" s="413"/>
      <c r="CNL693" s="413"/>
      <c r="CNM693" s="413"/>
      <c r="CNN693" s="413"/>
      <c r="CNO693" s="413"/>
      <c r="CNP693" s="413"/>
      <c r="CNQ693" s="413"/>
      <c r="CNR693" s="413"/>
      <c r="CNS693" s="413"/>
      <c r="CNT693" s="413"/>
      <c r="CNU693" s="413"/>
      <c r="CNV693" s="413"/>
      <c r="CNW693" s="413"/>
      <c r="CNX693" s="413"/>
      <c r="CNY693" s="413"/>
      <c r="CNZ693" s="413"/>
      <c r="COA693" s="413"/>
      <c r="COB693" s="413"/>
      <c r="COC693" s="413"/>
      <c r="COD693" s="414"/>
      <c r="COE693" s="414"/>
      <c r="COF693" s="414"/>
      <c r="COG693" s="414"/>
      <c r="COH693" s="414"/>
      <c r="COI693" s="413"/>
      <c r="COJ693" s="413"/>
      <c r="COK693" s="414"/>
      <c r="COL693" s="414"/>
      <c r="COM693" s="413"/>
      <c r="CON693" s="413"/>
      <c r="COO693" s="414"/>
      <c r="COP693" s="414"/>
      <c r="COQ693" s="413"/>
      <c r="COR693" s="413"/>
      <c r="COS693" s="413"/>
      <c r="COT693" s="413"/>
      <c r="COU693" s="413"/>
      <c r="COV693" s="413"/>
      <c r="COW693" s="413"/>
      <c r="COX693" s="414"/>
      <c r="COY693" s="414"/>
      <c r="COZ693" s="413"/>
      <c r="CPA693" s="413"/>
      <c r="CPB693" s="414"/>
      <c r="CPC693" s="414"/>
      <c r="CPD693" s="413"/>
      <c r="CPE693" s="413"/>
      <c r="CPF693" s="413"/>
      <c r="CPG693" s="413"/>
      <c r="CPH693" s="413"/>
      <c r="CPI693" s="407"/>
      <c r="CPJ693" s="439"/>
      <c r="CPK693" s="413"/>
      <c r="CPL693" s="413"/>
      <c r="CPM693" s="413"/>
      <c r="CPN693" s="413"/>
      <c r="CPO693" s="413"/>
      <c r="CPP693" s="413"/>
      <c r="CPQ693" s="413"/>
      <c r="CPR693" s="412"/>
      <c r="CPS693" s="412"/>
      <c r="CPT693" s="412"/>
      <c r="CPU693" s="412"/>
      <c r="CPV693" s="412"/>
      <c r="CPW693" s="412"/>
      <c r="CPX693" s="412"/>
      <c r="CPY693" s="412"/>
      <c r="CPZ693" s="412"/>
      <c r="CQA693" s="412"/>
      <c r="CQB693" s="412"/>
      <c r="CQC693" s="412"/>
      <c r="CQD693" s="412"/>
      <c r="CQE693" s="412"/>
      <c r="CQF693" s="412"/>
      <c r="CQG693" s="412"/>
      <c r="CQH693" s="412"/>
      <c r="CQI693" s="412"/>
      <c r="CQJ693" s="412"/>
      <c r="CQK693" s="412"/>
      <c r="CQL693" s="412"/>
      <c r="CQM693" s="412"/>
      <c r="CQN693" s="412"/>
      <c r="CQO693" s="412"/>
      <c r="CQP693" s="412"/>
      <c r="CQQ693" s="412"/>
      <c r="CQR693" s="412"/>
      <c r="CQS693" s="412"/>
      <c r="CQT693" s="412"/>
      <c r="CQU693" s="412"/>
      <c r="CQV693" s="412"/>
      <c r="CQW693" s="412"/>
      <c r="CQX693" s="412"/>
      <c r="CQY693" s="412"/>
      <c r="CQZ693" s="412"/>
      <c r="CRA693" s="412"/>
      <c r="CRB693" s="412"/>
      <c r="CRC693" s="412"/>
      <c r="CRD693" s="412"/>
      <c r="CRE693" s="412"/>
      <c r="CRF693" s="412"/>
      <c r="CRG693" s="412"/>
      <c r="CRH693" s="412"/>
      <c r="CRI693" s="412"/>
      <c r="CRJ693" s="413"/>
      <c r="CRK693" s="413"/>
      <c r="CRL693" s="413"/>
      <c r="CRM693" s="413"/>
      <c r="CRN693" s="413"/>
      <c r="CRO693" s="413"/>
      <c r="CRP693" s="413"/>
      <c r="CRQ693" s="413"/>
      <c r="CRR693" s="413"/>
      <c r="CRS693" s="413"/>
      <c r="CRT693" s="413"/>
      <c r="CRU693" s="413"/>
      <c r="CRV693" s="413"/>
      <c r="CRW693" s="413"/>
      <c r="CRX693" s="413"/>
      <c r="CRY693" s="413"/>
      <c r="CRZ693" s="413"/>
      <c r="CSA693" s="413"/>
      <c r="CSB693" s="413"/>
      <c r="CSC693" s="413"/>
      <c r="CSD693" s="413"/>
      <c r="CSE693" s="413"/>
      <c r="CSF693" s="413"/>
      <c r="CSG693" s="413"/>
      <c r="CSH693" s="414"/>
      <c r="CSI693" s="414"/>
      <c r="CSJ693" s="414"/>
      <c r="CSK693" s="414"/>
      <c r="CSL693" s="414"/>
      <c r="CSM693" s="413"/>
      <c r="CSN693" s="413"/>
      <c r="CSO693" s="414"/>
      <c r="CSP693" s="414"/>
      <c r="CSQ693" s="413"/>
      <c r="CSR693" s="413"/>
      <c r="CSS693" s="414"/>
      <c r="CST693" s="414"/>
      <c r="CSU693" s="413"/>
      <c r="CSV693" s="413"/>
      <c r="CSW693" s="413"/>
      <c r="CSX693" s="413"/>
      <c r="CSY693" s="413"/>
      <c r="CSZ693" s="413"/>
      <c r="CTA693" s="413"/>
      <c r="CTB693" s="414"/>
      <c r="CTC693" s="414"/>
      <c r="CTD693" s="413"/>
      <c r="CTE693" s="413"/>
      <c r="CTF693" s="414"/>
      <c r="CTG693" s="414"/>
      <c r="CTH693" s="413"/>
      <c r="CTI693" s="413"/>
      <c r="CTJ693" s="413"/>
      <c r="CTK693" s="413"/>
      <c r="CTL693" s="413"/>
      <c r="CTM693" s="407"/>
      <c r="CTN693" s="439"/>
      <c r="CTO693" s="413"/>
      <c r="CTP693" s="413"/>
      <c r="CTQ693" s="413"/>
      <c r="CTR693" s="413"/>
      <c r="CTS693" s="413"/>
      <c r="CTT693" s="413"/>
      <c r="CTU693" s="413"/>
      <c r="CTV693" s="412"/>
      <c r="CTW693" s="412"/>
      <c r="CTX693" s="412"/>
      <c r="CTY693" s="412"/>
      <c r="CTZ693" s="412"/>
      <c r="CUA693" s="412"/>
      <c r="CUB693" s="412"/>
      <c r="CUC693" s="412"/>
      <c r="CUD693" s="412"/>
      <c r="CUE693" s="412"/>
      <c r="CUF693" s="412"/>
      <c r="CUG693" s="412"/>
      <c r="CUH693" s="412"/>
      <c r="CUI693" s="412"/>
      <c r="CUJ693" s="412"/>
      <c r="CUK693" s="412"/>
      <c r="CUL693" s="412"/>
      <c r="CUM693" s="412"/>
      <c r="CUN693" s="412"/>
      <c r="CUO693" s="412"/>
      <c r="CUP693" s="412"/>
      <c r="CUQ693" s="412"/>
      <c r="CUR693" s="412"/>
      <c r="CUS693" s="412"/>
      <c r="CUT693" s="412"/>
      <c r="CUU693" s="412"/>
      <c r="CUV693" s="412"/>
      <c r="CUW693" s="412"/>
      <c r="CUX693" s="412"/>
      <c r="CUY693" s="412"/>
      <c r="CUZ693" s="412"/>
      <c r="CVA693" s="412"/>
      <c r="CVB693" s="412"/>
      <c r="CVC693" s="412"/>
      <c r="CVD693" s="412"/>
      <c r="CVE693" s="412"/>
      <c r="CVF693" s="412"/>
      <c r="CVG693" s="412"/>
      <c r="CVH693" s="412"/>
      <c r="CVI693" s="412"/>
      <c r="CVJ693" s="412"/>
      <c r="CVK693" s="412"/>
      <c r="CVL693" s="412"/>
      <c r="CVM693" s="412"/>
      <c r="CVN693" s="413"/>
      <c r="CVO693" s="413"/>
      <c r="CVP693" s="413"/>
      <c r="CVQ693" s="413"/>
      <c r="CVR693" s="413"/>
      <c r="CVS693" s="413"/>
      <c r="CVT693" s="413"/>
      <c r="CVU693" s="413"/>
      <c r="CVV693" s="413"/>
      <c r="CVW693" s="413"/>
      <c r="CVX693" s="413"/>
      <c r="CVY693" s="413"/>
      <c r="CVZ693" s="413"/>
      <c r="CWA693" s="413"/>
      <c r="CWB693" s="413"/>
      <c r="CWC693" s="413"/>
      <c r="CWD693" s="413"/>
      <c r="CWE693" s="413"/>
      <c r="CWF693" s="413"/>
      <c r="CWG693" s="413"/>
      <c r="CWH693" s="413"/>
      <c r="CWI693" s="413"/>
      <c r="CWJ693" s="413"/>
      <c r="CWK693" s="413"/>
      <c r="CWL693" s="414"/>
      <c r="CWM693" s="414"/>
      <c r="CWN693" s="414"/>
      <c r="CWO693" s="414"/>
      <c r="CWP693" s="414"/>
      <c r="CWQ693" s="413"/>
      <c r="CWR693" s="413"/>
      <c r="CWS693" s="414"/>
      <c r="CWT693" s="414"/>
      <c r="CWU693" s="413"/>
      <c r="CWV693" s="413"/>
      <c r="CWW693" s="414"/>
      <c r="CWX693" s="414"/>
      <c r="CWY693" s="413"/>
      <c r="CWZ693" s="413"/>
      <c r="CXA693" s="413"/>
      <c r="CXB693" s="413"/>
      <c r="CXC693" s="413"/>
      <c r="CXD693" s="413"/>
      <c r="CXE693" s="413"/>
      <c r="CXF693" s="414"/>
      <c r="CXG693" s="414"/>
      <c r="CXH693" s="413"/>
      <c r="CXI693" s="413"/>
      <c r="CXJ693" s="414"/>
      <c r="CXK693" s="414"/>
      <c r="CXL693" s="413"/>
      <c r="CXM693" s="413"/>
      <c r="CXN693" s="413"/>
      <c r="CXO693" s="413"/>
      <c r="CXP693" s="413"/>
      <c r="CXQ693" s="407"/>
      <c r="CXR693" s="439"/>
      <c r="CXS693" s="413"/>
      <c r="CXT693" s="413"/>
      <c r="CXU693" s="413"/>
      <c r="CXV693" s="413"/>
      <c r="CXW693" s="413"/>
      <c r="CXX693" s="413"/>
      <c r="CXY693" s="413"/>
      <c r="CXZ693" s="412"/>
      <c r="CYA693" s="412"/>
      <c r="CYB693" s="412"/>
      <c r="CYC693" s="412"/>
      <c r="CYD693" s="412"/>
      <c r="CYE693" s="412"/>
      <c r="CYF693" s="412"/>
      <c r="CYG693" s="412"/>
      <c r="CYH693" s="412"/>
      <c r="CYI693" s="412"/>
      <c r="CYJ693" s="412"/>
      <c r="CYK693" s="412"/>
      <c r="CYL693" s="412"/>
      <c r="CYM693" s="412"/>
      <c r="CYN693" s="412"/>
      <c r="CYO693" s="412"/>
      <c r="CYP693" s="412"/>
      <c r="CYQ693" s="412"/>
      <c r="CYR693" s="412"/>
      <c r="CYS693" s="412"/>
      <c r="CYT693" s="412"/>
      <c r="CYU693" s="412"/>
      <c r="CYV693" s="412"/>
      <c r="CYW693" s="412"/>
      <c r="CYX693" s="412"/>
      <c r="CYY693" s="412"/>
      <c r="CYZ693" s="412"/>
      <c r="CZA693" s="412"/>
      <c r="CZB693" s="412"/>
      <c r="CZC693" s="412"/>
      <c r="CZD693" s="412"/>
      <c r="CZE693" s="412"/>
      <c r="CZF693" s="412"/>
      <c r="CZG693" s="412"/>
      <c r="CZH693" s="412"/>
      <c r="CZI693" s="412"/>
      <c r="CZJ693" s="412"/>
      <c r="CZK693" s="412"/>
      <c r="CZL693" s="412"/>
      <c r="CZM693" s="412"/>
      <c r="CZN693" s="412"/>
      <c r="CZO693" s="412"/>
      <c r="CZP693" s="412"/>
      <c r="CZQ693" s="412"/>
      <c r="CZR693" s="413"/>
      <c r="CZS693" s="413"/>
      <c r="CZT693" s="413"/>
      <c r="CZU693" s="413"/>
      <c r="CZV693" s="413"/>
      <c r="CZW693" s="413"/>
      <c r="CZX693" s="413"/>
      <c r="CZY693" s="413"/>
      <c r="CZZ693" s="413"/>
      <c r="DAA693" s="413"/>
      <c r="DAB693" s="413"/>
      <c r="DAC693" s="413"/>
      <c r="DAD693" s="413"/>
      <c r="DAE693" s="413"/>
      <c r="DAF693" s="413"/>
      <c r="DAG693" s="413"/>
      <c r="DAH693" s="413"/>
      <c r="DAI693" s="413"/>
      <c r="DAJ693" s="413"/>
      <c r="DAK693" s="413"/>
      <c r="DAL693" s="413"/>
      <c r="DAM693" s="413"/>
      <c r="DAN693" s="413"/>
      <c r="DAO693" s="413"/>
      <c r="DAP693" s="414"/>
      <c r="DAQ693" s="414"/>
      <c r="DAR693" s="414"/>
      <c r="DAS693" s="414"/>
      <c r="DAT693" s="414"/>
      <c r="DAU693" s="413"/>
      <c r="DAV693" s="413"/>
      <c r="DAW693" s="414"/>
      <c r="DAX693" s="414"/>
      <c r="DAY693" s="413"/>
      <c r="DAZ693" s="413"/>
      <c r="DBA693" s="414"/>
      <c r="DBB693" s="414"/>
      <c r="DBC693" s="413"/>
      <c r="DBD693" s="413"/>
      <c r="DBE693" s="413"/>
      <c r="DBF693" s="413"/>
      <c r="DBG693" s="413"/>
      <c r="DBH693" s="413"/>
      <c r="DBI693" s="413"/>
      <c r="DBJ693" s="414"/>
      <c r="DBK693" s="414"/>
      <c r="DBL693" s="413"/>
      <c r="DBM693" s="413"/>
      <c r="DBN693" s="414"/>
      <c r="DBO693" s="414"/>
      <c r="DBP693" s="413"/>
      <c r="DBQ693" s="413"/>
      <c r="DBR693" s="413"/>
      <c r="DBS693" s="413"/>
      <c r="DBT693" s="413"/>
      <c r="DBU693" s="407"/>
      <c r="DBV693" s="439"/>
      <c r="DBW693" s="413"/>
      <c r="DBX693" s="413"/>
      <c r="DBY693" s="413"/>
      <c r="DBZ693" s="413"/>
      <c r="DCA693" s="413"/>
      <c r="DCB693" s="413"/>
      <c r="DCC693" s="413"/>
      <c r="DCD693" s="412"/>
      <c r="DCE693" s="412"/>
      <c r="DCF693" s="412"/>
      <c r="DCG693" s="412"/>
      <c r="DCH693" s="412"/>
      <c r="DCI693" s="412"/>
      <c r="DCJ693" s="412"/>
      <c r="DCK693" s="412"/>
      <c r="DCL693" s="412"/>
      <c r="DCM693" s="412"/>
      <c r="DCN693" s="412"/>
      <c r="DCO693" s="412"/>
      <c r="DCP693" s="412"/>
      <c r="DCQ693" s="412"/>
      <c r="DCR693" s="412"/>
      <c r="DCS693" s="412"/>
      <c r="DCT693" s="412"/>
      <c r="DCU693" s="412"/>
      <c r="DCV693" s="412"/>
      <c r="DCW693" s="412"/>
      <c r="DCX693" s="412"/>
      <c r="DCY693" s="412"/>
      <c r="DCZ693" s="412"/>
      <c r="DDA693" s="412"/>
      <c r="DDB693" s="412"/>
      <c r="DDC693" s="412"/>
      <c r="DDD693" s="412"/>
      <c r="DDE693" s="412"/>
      <c r="DDF693" s="412"/>
      <c r="DDG693" s="412"/>
      <c r="DDH693" s="412"/>
      <c r="DDI693" s="412"/>
      <c r="DDJ693" s="412"/>
      <c r="DDK693" s="412"/>
      <c r="DDL693" s="412"/>
      <c r="DDM693" s="412"/>
      <c r="DDN693" s="412"/>
      <c r="DDO693" s="412"/>
      <c r="DDP693" s="412"/>
      <c r="DDQ693" s="412"/>
      <c r="DDR693" s="412"/>
      <c r="DDS693" s="412"/>
      <c r="DDT693" s="412"/>
      <c r="DDU693" s="412"/>
      <c r="DDV693" s="413"/>
      <c r="DDW693" s="413"/>
      <c r="DDX693" s="413"/>
      <c r="DDY693" s="413"/>
      <c r="DDZ693" s="413"/>
      <c r="DEA693" s="413"/>
      <c r="DEB693" s="413"/>
      <c r="DEC693" s="413"/>
      <c r="DED693" s="413"/>
      <c r="DEE693" s="413"/>
      <c r="DEF693" s="413"/>
      <c r="DEG693" s="413"/>
      <c r="DEH693" s="413"/>
      <c r="DEI693" s="413"/>
      <c r="DEJ693" s="413"/>
      <c r="DEK693" s="413"/>
      <c r="DEL693" s="413"/>
      <c r="DEM693" s="413"/>
      <c r="DEN693" s="413"/>
      <c r="DEO693" s="413"/>
      <c r="DEP693" s="413"/>
      <c r="DEQ693" s="413"/>
      <c r="DER693" s="413"/>
      <c r="DES693" s="413"/>
      <c r="DET693" s="414"/>
      <c r="DEU693" s="414"/>
      <c r="DEV693" s="414"/>
      <c r="DEW693" s="414"/>
      <c r="DEX693" s="414"/>
      <c r="DEY693" s="413"/>
      <c r="DEZ693" s="413"/>
      <c r="DFA693" s="414"/>
      <c r="DFB693" s="414"/>
      <c r="DFC693" s="413"/>
      <c r="DFD693" s="413"/>
      <c r="DFE693" s="414"/>
      <c r="DFF693" s="414"/>
      <c r="DFG693" s="413"/>
      <c r="DFH693" s="413"/>
      <c r="DFI693" s="413"/>
      <c r="DFJ693" s="413"/>
      <c r="DFK693" s="413"/>
      <c r="DFL693" s="413"/>
      <c r="DFM693" s="413"/>
      <c r="DFN693" s="414"/>
      <c r="DFO693" s="414"/>
      <c r="DFP693" s="413"/>
      <c r="DFQ693" s="413"/>
      <c r="DFR693" s="414"/>
      <c r="DFS693" s="414"/>
      <c r="DFT693" s="413"/>
      <c r="DFU693" s="413"/>
      <c r="DFV693" s="413"/>
      <c r="DFW693" s="413"/>
      <c r="DFX693" s="413"/>
      <c r="DFY693" s="407"/>
      <c r="DFZ693" s="439"/>
      <c r="DGA693" s="413"/>
      <c r="DGB693" s="413"/>
      <c r="DGC693" s="413"/>
      <c r="DGD693" s="413"/>
      <c r="DGE693" s="413"/>
      <c r="DGF693" s="413"/>
      <c r="DGG693" s="413"/>
      <c r="DGH693" s="412"/>
      <c r="DGI693" s="412"/>
      <c r="DGJ693" s="412"/>
      <c r="DGK693" s="412"/>
      <c r="DGL693" s="412"/>
      <c r="DGM693" s="412"/>
      <c r="DGN693" s="412"/>
      <c r="DGO693" s="412"/>
      <c r="DGP693" s="412"/>
      <c r="DGQ693" s="412"/>
      <c r="DGR693" s="412"/>
      <c r="DGS693" s="412"/>
      <c r="DGT693" s="412"/>
      <c r="DGU693" s="412"/>
      <c r="DGV693" s="412"/>
      <c r="DGW693" s="412"/>
      <c r="DGX693" s="412"/>
      <c r="DGY693" s="412"/>
      <c r="DGZ693" s="412"/>
      <c r="DHA693" s="412"/>
      <c r="DHB693" s="412"/>
      <c r="DHC693" s="412"/>
      <c r="DHD693" s="412"/>
      <c r="DHE693" s="412"/>
      <c r="DHF693" s="412"/>
      <c r="DHG693" s="412"/>
      <c r="DHH693" s="412"/>
      <c r="DHI693" s="412"/>
      <c r="DHJ693" s="412"/>
      <c r="DHK693" s="412"/>
      <c r="DHL693" s="412"/>
      <c r="DHM693" s="412"/>
      <c r="DHN693" s="412"/>
      <c r="DHO693" s="412"/>
      <c r="DHP693" s="412"/>
      <c r="DHQ693" s="412"/>
      <c r="DHR693" s="412"/>
      <c r="DHS693" s="412"/>
      <c r="DHT693" s="412"/>
      <c r="DHU693" s="412"/>
      <c r="DHV693" s="412"/>
      <c r="DHW693" s="412"/>
      <c r="DHX693" s="412"/>
      <c r="DHY693" s="412"/>
      <c r="DHZ693" s="413"/>
      <c r="DIA693" s="413"/>
      <c r="DIB693" s="413"/>
      <c r="DIC693" s="413"/>
      <c r="DID693" s="413"/>
      <c r="DIE693" s="413"/>
      <c r="DIF693" s="413"/>
      <c r="DIG693" s="413"/>
      <c r="DIH693" s="413"/>
      <c r="DII693" s="413"/>
      <c r="DIJ693" s="413"/>
      <c r="DIK693" s="413"/>
      <c r="DIL693" s="413"/>
      <c r="DIM693" s="413"/>
      <c r="DIN693" s="413"/>
      <c r="DIO693" s="413"/>
      <c r="DIP693" s="413"/>
      <c r="DIQ693" s="413"/>
      <c r="DIR693" s="413"/>
      <c r="DIS693" s="413"/>
      <c r="DIT693" s="413"/>
      <c r="DIU693" s="413"/>
      <c r="DIV693" s="413"/>
      <c r="DIW693" s="413"/>
      <c r="DIX693" s="414"/>
      <c r="DIY693" s="414"/>
      <c r="DIZ693" s="414"/>
      <c r="DJA693" s="414"/>
      <c r="DJB693" s="414"/>
      <c r="DJC693" s="413"/>
      <c r="DJD693" s="413"/>
      <c r="DJE693" s="414"/>
      <c r="DJF693" s="414"/>
      <c r="DJG693" s="413"/>
      <c r="DJH693" s="413"/>
      <c r="DJI693" s="414"/>
      <c r="DJJ693" s="414"/>
      <c r="DJK693" s="413"/>
      <c r="DJL693" s="413"/>
      <c r="DJM693" s="413"/>
      <c r="DJN693" s="413"/>
      <c r="DJO693" s="413"/>
      <c r="DJP693" s="413"/>
      <c r="DJQ693" s="413"/>
      <c r="DJR693" s="414"/>
      <c r="DJS693" s="414"/>
      <c r="DJT693" s="413"/>
      <c r="DJU693" s="413"/>
      <c r="DJV693" s="414"/>
      <c r="DJW693" s="414"/>
      <c r="DJX693" s="413"/>
      <c r="DJY693" s="413"/>
      <c r="DJZ693" s="413"/>
      <c r="DKA693" s="413"/>
      <c r="DKB693" s="413"/>
      <c r="DKC693" s="407"/>
      <c r="DKD693" s="439"/>
      <c r="DKE693" s="413"/>
      <c r="DKF693" s="413"/>
      <c r="DKG693" s="413"/>
      <c r="DKH693" s="413"/>
      <c r="DKI693" s="413"/>
      <c r="DKJ693" s="413"/>
      <c r="DKK693" s="413"/>
      <c r="DKL693" s="412"/>
      <c r="DKM693" s="412"/>
      <c r="DKN693" s="412"/>
      <c r="DKO693" s="412"/>
      <c r="DKP693" s="412"/>
      <c r="DKQ693" s="412"/>
      <c r="DKR693" s="412"/>
      <c r="DKS693" s="412"/>
      <c r="DKT693" s="412"/>
      <c r="DKU693" s="412"/>
      <c r="DKV693" s="412"/>
      <c r="DKW693" s="412"/>
      <c r="DKX693" s="412"/>
      <c r="DKY693" s="412"/>
      <c r="DKZ693" s="412"/>
      <c r="DLA693" s="412"/>
      <c r="DLB693" s="412"/>
      <c r="DLC693" s="412"/>
      <c r="DLD693" s="412"/>
      <c r="DLE693" s="412"/>
      <c r="DLF693" s="412"/>
      <c r="DLG693" s="412"/>
      <c r="DLH693" s="412"/>
      <c r="DLI693" s="412"/>
      <c r="DLJ693" s="412"/>
      <c r="DLK693" s="412"/>
      <c r="DLL693" s="412"/>
      <c r="DLM693" s="412"/>
      <c r="DLN693" s="412"/>
      <c r="DLO693" s="412"/>
      <c r="DLP693" s="412"/>
      <c r="DLQ693" s="412"/>
      <c r="DLR693" s="412"/>
      <c r="DLS693" s="412"/>
      <c r="DLT693" s="412"/>
      <c r="DLU693" s="412"/>
      <c r="DLV693" s="412"/>
      <c r="DLW693" s="412"/>
      <c r="DLX693" s="412"/>
      <c r="DLY693" s="412"/>
      <c r="DLZ693" s="412"/>
      <c r="DMA693" s="412"/>
      <c r="DMB693" s="412"/>
      <c r="DMC693" s="412"/>
      <c r="DMD693" s="413"/>
      <c r="DME693" s="413"/>
      <c r="DMF693" s="413"/>
      <c r="DMG693" s="413"/>
      <c r="DMH693" s="413"/>
      <c r="DMI693" s="413"/>
      <c r="DMJ693" s="413"/>
      <c r="DMK693" s="413"/>
      <c r="DML693" s="413"/>
      <c r="DMM693" s="413"/>
      <c r="DMN693" s="413"/>
      <c r="DMO693" s="413"/>
      <c r="DMP693" s="413"/>
      <c r="DMQ693" s="413"/>
      <c r="DMR693" s="413"/>
      <c r="DMS693" s="413"/>
      <c r="DMT693" s="413"/>
      <c r="DMU693" s="413"/>
      <c r="DMV693" s="413"/>
      <c r="DMW693" s="413"/>
      <c r="DMX693" s="413"/>
      <c r="DMY693" s="413"/>
      <c r="DMZ693" s="413"/>
      <c r="DNA693" s="413"/>
      <c r="DNB693" s="414"/>
      <c r="DNC693" s="414"/>
      <c r="DND693" s="414"/>
      <c r="DNE693" s="414"/>
      <c r="DNF693" s="414"/>
      <c r="DNG693" s="413"/>
      <c r="DNH693" s="413"/>
      <c r="DNI693" s="414"/>
      <c r="DNJ693" s="414"/>
      <c r="DNK693" s="413"/>
      <c r="DNL693" s="413"/>
      <c r="DNM693" s="414"/>
      <c r="DNN693" s="414"/>
      <c r="DNO693" s="413"/>
      <c r="DNP693" s="413"/>
      <c r="DNQ693" s="413"/>
      <c r="DNR693" s="413"/>
      <c r="DNS693" s="413"/>
      <c r="DNT693" s="413"/>
      <c r="DNU693" s="413"/>
      <c r="DNV693" s="414"/>
      <c r="DNW693" s="414"/>
      <c r="DNX693" s="413"/>
      <c r="DNY693" s="413"/>
      <c r="DNZ693" s="414"/>
      <c r="DOA693" s="414"/>
      <c r="DOB693" s="413"/>
      <c r="DOC693" s="413"/>
      <c r="DOD693" s="413"/>
      <c r="DOE693" s="413"/>
      <c r="DOF693" s="413"/>
      <c r="DOG693" s="407"/>
      <c r="DOH693" s="439"/>
      <c r="DOI693" s="413"/>
      <c r="DOJ693" s="413"/>
      <c r="DOK693" s="413"/>
      <c r="DOL693" s="413"/>
      <c r="DOM693" s="413"/>
      <c r="DON693" s="413"/>
      <c r="DOO693" s="413"/>
      <c r="DOP693" s="412"/>
      <c r="DOQ693" s="412"/>
      <c r="DOR693" s="412"/>
      <c r="DOS693" s="412"/>
      <c r="DOT693" s="412"/>
      <c r="DOU693" s="412"/>
      <c r="DOV693" s="412"/>
      <c r="DOW693" s="412"/>
      <c r="DOX693" s="412"/>
      <c r="DOY693" s="412"/>
      <c r="DOZ693" s="412"/>
      <c r="DPA693" s="412"/>
      <c r="DPB693" s="412"/>
      <c r="DPC693" s="412"/>
      <c r="DPD693" s="412"/>
      <c r="DPE693" s="412"/>
      <c r="DPF693" s="412"/>
      <c r="DPG693" s="412"/>
      <c r="DPH693" s="412"/>
      <c r="DPI693" s="412"/>
      <c r="DPJ693" s="412"/>
      <c r="DPK693" s="412"/>
      <c r="DPL693" s="412"/>
      <c r="DPM693" s="412"/>
      <c r="DPN693" s="412"/>
      <c r="DPO693" s="412"/>
      <c r="DPP693" s="412"/>
      <c r="DPQ693" s="412"/>
      <c r="DPR693" s="412"/>
      <c r="DPS693" s="412"/>
      <c r="DPT693" s="412"/>
      <c r="DPU693" s="412"/>
      <c r="DPV693" s="412"/>
      <c r="DPW693" s="412"/>
      <c r="DPX693" s="412"/>
      <c r="DPY693" s="412"/>
      <c r="DPZ693" s="412"/>
      <c r="DQA693" s="412"/>
      <c r="DQB693" s="412"/>
      <c r="DQC693" s="412"/>
      <c r="DQD693" s="412"/>
      <c r="DQE693" s="412"/>
      <c r="DQF693" s="412"/>
      <c r="DQG693" s="412"/>
      <c r="DQH693" s="413"/>
      <c r="DQI693" s="413"/>
      <c r="DQJ693" s="413"/>
      <c r="DQK693" s="413"/>
      <c r="DQL693" s="413"/>
      <c r="DQM693" s="413"/>
      <c r="DQN693" s="413"/>
      <c r="DQO693" s="413"/>
      <c r="DQP693" s="413"/>
      <c r="DQQ693" s="413"/>
      <c r="DQR693" s="413"/>
      <c r="DQS693" s="413"/>
      <c r="DQT693" s="413"/>
      <c r="DQU693" s="413"/>
      <c r="DQV693" s="413"/>
      <c r="DQW693" s="413"/>
      <c r="DQX693" s="413"/>
      <c r="DQY693" s="413"/>
      <c r="DQZ693" s="413"/>
      <c r="DRA693" s="413"/>
      <c r="DRB693" s="413"/>
      <c r="DRC693" s="413"/>
      <c r="DRD693" s="413"/>
      <c r="DRE693" s="413"/>
      <c r="DRF693" s="414"/>
      <c r="DRG693" s="414"/>
      <c r="DRH693" s="414"/>
      <c r="DRI693" s="414"/>
      <c r="DRJ693" s="414"/>
      <c r="DRK693" s="413"/>
      <c r="DRL693" s="413"/>
      <c r="DRM693" s="414"/>
      <c r="DRN693" s="414"/>
      <c r="DRO693" s="413"/>
      <c r="DRP693" s="413"/>
      <c r="DRQ693" s="414"/>
      <c r="DRR693" s="414"/>
      <c r="DRS693" s="413"/>
      <c r="DRT693" s="413"/>
      <c r="DRU693" s="413"/>
      <c r="DRV693" s="413"/>
      <c r="DRW693" s="413"/>
      <c r="DRX693" s="413"/>
      <c r="DRY693" s="413"/>
      <c r="DRZ693" s="414"/>
      <c r="DSA693" s="414"/>
      <c r="DSB693" s="413"/>
      <c r="DSC693" s="413"/>
      <c r="DSD693" s="414"/>
      <c r="DSE693" s="414"/>
      <c r="DSF693" s="413"/>
      <c r="DSG693" s="413"/>
      <c r="DSH693" s="413"/>
      <c r="DSI693" s="413"/>
      <c r="DSJ693" s="413"/>
      <c r="DSK693" s="407"/>
      <c r="DSL693" s="439"/>
      <c r="DSM693" s="413"/>
      <c r="DSN693" s="413"/>
      <c r="DSO693" s="413"/>
      <c r="DSP693" s="413"/>
      <c r="DSQ693" s="413"/>
      <c r="DSR693" s="413"/>
      <c r="DSS693" s="413"/>
      <c r="DST693" s="412"/>
      <c r="DSU693" s="412"/>
      <c r="DSV693" s="412"/>
      <c r="DSW693" s="412"/>
      <c r="DSX693" s="412"/>
      <c r="DSY693" s="412"/>
      <c r="DSZ693" s="412"/>
      <c r="DTA693" s="412"/>
      <c r="DTB693" s="412"/>
      <c r="DTC693" s="412"/>
      <c r="DTD693" s="412"/>
      <c r="DTE693" s="412"/>
      <c r="DTF693" s="412"/>
      <c r="DTG693" s="412"/>
      <c r="DTH693" s="412"/>
      <c r="DTI693" s="412"/>
      <c r="DTJ693" s="412"/>
      <c r="DTK693" s="412"/>
      <c r="DTL693" s="412"/>
      <c r="DTM693" s="412"/>
      <c r="DTN693" s="412"/>
      <c r="DTO693" s="412"/>
      <c r="DTP693" s="412"/>
      <c r="DTQ693" s="412"/>
      <c r="DTR693" s="412"/>
      <c r="DTS693" s="412"/>
      <c r="DTT693" s="412"/>
      <c r="DTU693" s="412"/>
      <c r="DTV693" s="412"/>
      <c r="DTW693" s="412"/>
      <c r="DTX693" s="412"/>
      <c r="DTY693" s="412"/>
      <c r="DTZ693" s="412"/>
      <c r="DUA693" s="412"/>
      <c r="DUB693" s="412"/>
      <c r="DUC693" s="412"/>
      <c r="DUD693" s="412"/>
      <c r="DUE693" s="412"/>
      <c r="DUF693" s="412"/>
      <c r="DUG693" s="412"/>
      <c r="DUH693" s="412"/>
      <c r="DUI693" s="412"/>
      <c r="DUJ693" s="412"/>
      <c r="DUK693" s="412"/>
      <c r="DUL693" s="413"/>
      <c r="DUM693" s="413"/>
      <c r="DUN693" s="413"/>
      <c r="DUO693" s="413"/>
      <c r="DUP693" s="413"/>
      <c r="DUQ693" s="413"/>
      <c r="DUR693" s="413"/>
      <c r="DUS693" s="413"/>
      <c r="DUT693" s="413"/>
      <c r="DUU693" s="413"/>
      <c r="DUV693" s="413"/>
      <c r="DUW693" s="413"/>
      <c r="DUX693" s="413"/>
      <c r="DUY693" s="413"/>
      <c r="DUZ693" s="413"/>
      <c r="DVA693" s="413"/>
      <c r="DVB693" s="413"/>
      <c r="DVC693" s="413"/>
      <c r="DVD693" s="413"/>
      <c r="DVE693" s="413"/>
      <c r="DVF693" s="413"/>
      <c r="DVG693" s="413"/>
      <c r="DVH693" s="413"/>
      <c r="DVI693" s="413"/>
      <c r="DVJ693" s="414"/>
      <c r="DVK693" s="414"/>
      <c r="DVL693" s="414"/>
      <c r="DVM693" s="414"/>
      <c r="DVN693" s="414"/>
      <c r="DVO693" s="413"/>
      <c r="DVP693" s="413"/>
      <c r="DVQ693" s="414"/>
      <c r="DVR693" s="414"/>
      <c r="DVS693" s="413"/>
      <c r="DVT693" s="413"/>
      <c r="DVU693" s="414"/>
      <c r="DVV693" s="414"/>
      <c r="DVW693" s="413"/>
      <c r="DVX693" s="413"/>
      <c r="DVY693" s="413"/>
      <c r="DVZ693" s="413"/>
      <c r="DWA693" s="413"/>
      <c r="DWB693" s="413"/>
      <c r="DWC693" s="413"/>
      <c r="DWD693" s="414"/>
      <c r="DWE693" s="414"/>
      <c r="DWF693" s="413"/>
      <c r="DWG693" s="413"/>
      <c r="DWH693" s="414"/>
      <c r="DWI693" s="414"/>
      <c r="DWJ693" s="413"/>
      <c r="DWK693" s="413"/>
      <c r="DWL693" s="413"/>
      <c r="DWM693" s="413"/>
      <c r="DWN693" s="413"/>
      <c r="DWO693" s="407"/>
      <c r="DWP693" s="439"/>
      <c r="DWQ693" s="413"/>
      <c r="DWR693" s="413"/>
      <c r="DWS693" s="413"/>
      <c r="DWT693" s="413"/>
      <c r="DWU693" s="413"/>
      <c r="DWV693" s="413"/>
      <c r="DWW693" s="413"/>
      <c r="DWX693" s="412"/>
      <c r="DWY693" s="412"/>
      <c r="DWZ693" s="412"/>
      <c r="DXA693" s="412"/>
      <c r="DXB693" s="412"/>
      <c r="DXC693" s="412"/>
      <c r="DXD693" s="412"/>
      <c r="DXE693" s="412"/>
      <c r="DXF693" s="412"/>
      <c r="DXG693" s="412"/>
      <c r="DXH693" s="412"/>
      <c r="DXI693" s="412"/>
      <c r="DXJ693" s="412"/>
      <c r="DXK693" s="412"/>
      <c r="DXL693" s="412"/>
      <c r="DXM693" s="412"/>
      <c r="DXN693" s="412"/>
      <c r="DXO693" s="412"/>
      <c r="DXP693" s="412"/>
      <c r="DXQ693" s="412"/>
      <c r="DXR693" s="412"/>
      <c r="DXS693" s="412"/>
      <c r="DXT693" s="412"/>
      <c r="DXU693" s="412"/>
      <c r="DXV693" s="412"/>
      <c r="DXW693" s="412"/>
      <c r="DXX693" s="412"/>
      <c r="DXY693" s="412"/>
      <c r="DXZ693" s="412"/>
      <c r="DYA693" s="412"/>
      <c r="DYB693" s="412"/>
      <c r="DYC693" s="412"/>
      <c r="DYD693" s="412"/>
      <c r="DYE693" s="412"/>
      <c r="DYF693" s="412"/>
      <c r="DYG693" s="412"/>
      <c r="DYH693" s="412"/>
      <c r="DYI693" s="412"/>
      <c r="DYJ693" s="412"/>
      <c r="DYK693" s="412"/>
      <c r="DYL693" s="412"/>
      <c r="DYM693" s="412"/>
      <c r="DYN693" s="412"/>
      <c r="DYO693" s="412"/>
      <c r="DYP693" s="413"/>
      <c r="DYQ693" s="413"/>
      <c r="DYR693" s="413"/>
      <c r="DYS693" s="413"/>
      <c r="DYT693" s="413"/>
      <c r="DYU693" s="413"/>
      <c r="DYV693" s="413"/>
      <c r="DYW693" s="413"/>
      <c r="DYX693" s="413"/>
      <c r="DYY693" s="413"/>
      <c r="DYZ693" s="413"/>
      <c r="DZA693" s="413"/>
      <c r="DZB693" s="413"/>
      <c r="DZC693" s="413"/>
      <c r="DZD693" s="413"/>
      <c r="DZE693" s="413"/>
      <c r="DZF693" s="413"/>
      <c r="DZG693" s="413"/>
      <c r="DZH693" s="413"/>
      <c r="DZI693" s="413"/>
      <c r="DZJ693" s="413"/>
      <c r="DZK693" s="413"/>
      <c r="DZL693" s="413"/>
      <c r="DZM693" s="413"/>
      <c r="DZN693" s="414"/>
      <c r="DZO693" s="414"/>
      <c r="DZP693" s="414"/>
      <c r="DZQ693" s="414"/>
      <c r="DZR693" s="414"/>
      <c r="DZS693" s="413"/>
      <c r="DZT693" s="413"/>
      <c r="DZU693" s="414"/>
      <c r="DZV693" s="414"/>
      <c r="DZW693" s="413"/>
      <c r="DZX693" s="413"/>
      <c r="DZY693" s="414"/>
      <c r="DZZ693" s="414"/>
      <c r="EAA693" s="413"/>
      <c r="EAB693" s="413"/>
      <c r="EAC693" s="413"/>
      <c r="EAD693" s="413"/>
      <c r="EAE693" s="413"/>
      <c r="EAF693" s="413"/>
      <c r="EAG693" s="413"/>
      <c r="EAH693" s="414"/>
      <c r="EAI693" s="414"/>
      <c r="EAJ693" s="413"/>
      <c r="EAK693" s="413"/>
      <c r="EAL693" s="414"/>
      <c r="EAM693" s="414"/>
      <c r="EAN693" s="413"/>
      <c r="EAO693" s="413"/>
      <c r="EAP693" s="413"/>
      <c r="EAQ693" s="413"/>
      <c r="EAR693" s="413"/>
      <c r="EAS693" s="407"/>
      <c r="EAT693" s="439"/>
      <c r="EAU693" s="413"/>
      <c r="EAV693" s="413"/>
      <c r="EAW693" s="413"/>
      <c r="EAX693" s="413"/>
      <c r="EAY693" s="413"/>
      <c r="EAZ693" s="413"/>
      <c r="EBA693" s="413"/>
      <c r="EBB693" s="412"/>
      <c r="EBC693" s="412"/>
      <c r="EBD693" s="412"/>
      <c r="EBE693" s="412"/>
      <c r="EBF693" s="412"/>
      <c r="EBG693" s="412"/>
      <c r="EBH693" s="412"/>
      <c r="EBI693" s="412"/>
      <c r="EBJ693" s="412"/>
      <c r="EBK693" s="412"/>
      <c r="EBL693" s="412"/>
      <c r="EBM693" s="412"/>
      <c r="EBN693" s="412"/>
      <c r="EBO693" s="412"/>
      <c r="EBP693" s="412"/>
      <c r="EBQ693" s="412"/>
      <c r="EBR693" s="412"/>
      <c r="EBS693" s="412"/>
      <c r="EBT693" s="412"/>
      <c r="EBU693" s="412"/>
      <c r="EBV693" s="412"/>
      <c r="EBW693" s="412"/>
      <c r="EBX693" s="412"/>
      <c r="EBY693" s="412"/>
      <c r="EBZ693" s="412"/>
      <c r="ECA693" s="412"/>
      <c r="ECB693" s="412"/>
      <c r="ECC693" s="412"/>
      <c r="ECD693" s="412"/>
      <c r="ECE693" s="412"/>
      <c r="ECF693" s="412"/>
      <c r="ECG693" s="412"/>
      <c r="ECH693" s="412"/>
      <c r="ECI693" s="412"/>
      <c r="ECJ693" s="412"/>
      <c r="ECK693" s="412"/>
      <c r="ECL693" s="412"/>
      <c r="ECM693" s="412"/>
      <c r="ECN693" s="412"/>
      <c r="ECO693" s="412"/>
      <c r="ECP693" s="412"/>
      <c r="ECQ693" s="412"/>
      <c r="ECR693" s="412"/>
      <c r="ECS693" s="412"/>
      <c r="ECT693" s="413"/>
      <c r="ECU693" s="413"/>
      <c r="ECV693" s="413"/>
      <c r="ECW693" s="413"/>
      <c r="ECX693" s="413"/>
      <c r="ECY693" s="413"/>
      <c r="ECZ693" s="413"/>
      <c r="EDA693" s="413"/>
      <c r="EDB693" s="413"/>
      <c r="EDC693" s="413"/>
      <c r="EDD693" s="413"/>
      <c r="EDE693" s="413"/>
      <c r="EDF693" s="413"/>
      <c r="EDG693" s="413"/>
      <c r="EDH693" s="413"/>
      <c r="EDI693" s="413"/>
      <c r="EDJ693" s="413"/>
      <c r="EDK693" s="413"/>
      <c r="EDL693" s="413"/>
      <c r="EDM693" s="413"/>
      <c r="EDN693" s="413"/>
      <c r="EDO693" s="413"/>
      <c r="EDP693" s="413"/>
      <c r="EDQ693" s="413"/>
      <c r="EDR693" s="414"/>
      <c r="EDS693" s="414"/>
      <c r="EDT693" s="414"/>
      <c r="EDU693" s="414"/>
      <c r="EDV693" s="414"/>
      <c r="EDW693" s="413"/>
      <c r="EDX693" s="413"/>
      <c r="EDY693" s="414"/>
      <c r="EDZ693" s="414"/>
      <c r="EEA693" s="413"/>
      <c r="EEB693" s="413"/>
      <c r="EEC693" s="414"/>
      <c r="EED693" s="414"/>
      <c r="EEE693" s="413"/>
      <c r="EEF693" s="413"/>
      <c r="EEG693" s="413"/>
      <c r="EEH693" s="413"/>
      <c r="EEI693" s="413"/>
      <c r="EEJ693" s="413"/>
      <c r="EEK693" s="413"/>
      <c r="EEL693" s="414"/>
      <c r="EEM693" s="414"/>
      <c r="EEN693" s="413"/>
      <c r="EEO693" s="413"/>
      <c r="EEP693" s="414"/>
      <c r="EEQ693" s="414"/>
      <c r="EER693" s="413"/>
      <c r="EES693" s="413"/>
      <c r="EET693" s="413"/>
      <c r="EEU693" s="413"/>
      <c r="EEV693" s="413"/>
      <c r="EEW693" s="407"/>
      <c r="EEX693" s="439"/>
      <c r="EEY693" s="413"/>
      <c r="EEZ693" s="413"/>
      <c r="EFA693" s="413"/>
      <c r="EFB693" s="413"/>
      <c r="EFC693" s="413"/>
      <c r="EFD693" s="413"/>
      <c r="EFE693" s="413"/>
      <c r="EFF693" s="412"/>
      <c r="EFG693" s="412"/>
      <c r="EFH693" s="412"/>
      <c r="EFI693" s="412"/>
      <c r="EFJ693" s="412"/>
      <c r="EFK693" s="412"/>
      <c r="EFL693" s="412"/>
      <c r="EFM693" s="412"/>
      <c r="EFN693" s="412"/>
      <c r="EFO693" s="412"/>
      <c r="EFP693" s="412"/>
      <c r="EFQ693" s="412"/>
      <c r="EFR693" s="412"/>
      <c r="EFS693" s="412"/>
      <c r="EFT693" s="412"/>
      <c r="EFU693" s="412"/>
      <c r="EFV693" s="412"/>
      <c r="EFW693" s="412"/>
      <c r="EFX693" s="412"/>
      <c r="EFY693" s="412"/>
      <c r="EFZ693" s="412"/>
      <c r="EGA693" s="412"/>
      <c r="EGB693" s="412"/>
      <c r="EGC693" s="412"/>
      <c r="EGD693" s="412"/>
      <c r="EGE693" s="412"/>
      <c r="EGF693" s="412"/>
      <c r="EGG693" s="412"/>
      <c r="EGH693" s="412"/>
      <c r="EGI693" s="412"/>
      <c r="EGJ693" s="412"/>
      <c r="EGK693" s="412"/>
      <c r="EGL693" s="412"/>
      <c r="EGM693" s="412"/>
      <c r="EGN693" s="412"/>
      <c r="EGO693" s="412"/>
      <c r="EGP693" s="412"/>
      <c r="EGQ693" s="412"/>
      <c r="EGR693" s="412"/>
      <c r="EGS693" s="412"/>
      <c r="EGT693" s="412"/>
      <c r="EGU693" s="412"/>
      <c r="EGV693" s="412"/>
      <c r="EGW693" s="412"/>
      <c r="EGX693" s="413"/>
      <c r="EGY693" s="413"/>
      <c r="EGZ693" s="413"/>
      <c r="EHA693" s="413"/>
      <c r="EHB693" s="413"/>
      <c r="EHC693" s="413"/>
      <c r="EHD693" s="413"/>
      <c r="EHE693" s="413"/>
      <c r="EHF693" s="413"/>
      <c r="EHG693" s="413"/>
      <c r="EHH693" s="413"/>
      <c r="EHI693" s="413"/>
      <c r="EHJ693" s="413"/>
      <c r="EHK693" s="413"/>
      <c r="EHL693" s="413"/>
      <c r="EHM693" s="413"/>
      <c r="EHN693" s="413"/>
      <c r="EHO693" s="413"/>
      <c r="EHP693" s="413"/>
      <c r="EHQ693" s="413"/>
      <c r="EHR693" s="413"/>
      <c r="EHS693" s="413"/>
      <c r="EHT693" s="413"/>
      <c r="EHU693" s="413"/>
      <c r="EHV693" s="414"/>
      <c r="EHW693" s="414"/>
      <c r="EHX693" s="414"/>
      <c r="EHY693" s="414"/>
      <c r="EHZ693" s="414"/>
      <c r="EIA693" s="413"/>
      <c r="EIB693" s="413"/>
      <c r="EIC693" s="414"/>
      <c r="EID693" s="414"/>
      <c r="EIE693" s="413"/>
      <c r="EIF693" s="413"/>
      <c r="EIG693" s="414"/>
      <c r="EIH693" s="414"/>
      <c r="EII693" s="413"/>
      <c r="EIJ693" s="413"/>
      <c r="EIK693" s="413"/>
      <c r="EIL693" s="413"/>
      <c r="EIM693" s="413"/>
      <c r="EIN693" s="413"/>
      <c r="EIO693" s="413"/>
      <c r="EIP693" s="414"/>
      <c r="EIQ693" s="414"/>
      <c r="EIR693" s="413"/>
      <c r="EIS693" s="413"/>
      <c r="EIT693" s="414"/>
      <c r="EIU693" s="414"/>
      <c r="EIV693" s="413"/>
      <c r="EIW693" s="413"/>
      <c r="EIX693" s="413"/>
      <c r="EIY693" s="413"/>
      <c r="EIZ693" s="413"/>
      <c r="EJA693" s="407"/>
      <c r="EJB693" s="439"/>
      <c r="EJC693" s="413"/>
      <c r="EJD693" s="413"/>
      <c r="EJE693" s="413"/>
      <c r="EJF693" s="413"/>
      <c r="EJG693" s="413"/>
      <c r="EJH693" s="413"/>
      <c r="EJI693" s="413"/>
      <c r="EJJ693" s="412"/>
      <c r="EJK693" s="412"/>
      <c r="EJL693" s="412"/>
      <c r="EJM693" s="412"/>
      <c r="EJN693" s="412"/>
      <c r="EJO693" s="412"/>
      <c r="EJP693" s="412"/>
      <c r="EJQ693" s="412"/>
      <c r="EJR693" s="412"/>
      <c r="EJS693" s="412"/>
      <c r="EJT693" s="412"/>
      <c r="EJU693" s="412"/>
      <c r="EJV693" s="412"/>
      <c r="EJW693" s="412"/>
      <c r="EJX693" s="412"/>
      <c r="EJY693" s="412"/>
      <c r="EJZ693" s="412"/>
      <c r="EKA693" s="412"/>
      <c r="EKB693" s="412"/>
      <c r="EKC693" s="412"/>
      <c r="EKD693" s="412"/>
      <c r="EKE693" s="412"/>
      <c r="EKF693" s="412"/>
      <c r="EKG693" s="412"/>
      <c r="EKH693" s="412"/>
      <c r="EKI693" s="412"/>
      <c r="EKJ693" s="412"/>
      <c r="EKK693" s="412"/>
      <c r="EKL693" s="412"/>
      <c r="EKM693" s="412"/>
      <c r="EKN693" s="412"/>
      <c r="EKO693" s="412"/>
      <c r="EKP693" s="412"/>
      <c r="EKQ693" s="412"/>
      <c r="EKR693" s="412"/>
      <c r="EKS693" s="412"/>
      <c r="EKT693" s="412"/>
      <c r="EKU693" s="412"/>
      <c r="EKV693" s="412"/>
      <c r="EKW693" s="412"/>
      <c r="EKX693" s="412"/>
      <c r="EKY693" s="412"/>
      <c r="EKZ693" s="412"/>
      <c r="ELA693" s="412"/>
      <c r="ELB693" s="413"/>
      <c r="ELC693" s="413"/>
      <c r="ELD693" s="413"/>
      <c r="ELE693" s="413"/>
      <c r="ELF693" s="413"/>
      <c r="ELG693" s="413"/>
      <c r="ELH693" s="413"/>
      <c r="ELI693" s="413"/>
      <c r="ELJ693" s="413"/>
      <c r="ELK693" s="413"/>
      <c r="ELL693" s="413"/>
      <c r="ELM693" s="413"/>
      <c r="ELN693" s="413"/>
      <c r="ELO693" s="413"/>
      <c r="ELP693" s="413"/>
      <c r="ELQ693" s="413"/>
      <c r="ELR693" s="413"/>
      <c r="ELS693" s="413"/>
      <c r="ELT693" s="413"/>
      <c r="ELU693" s="413"/>
      <c r="ELV693" s="413"/>
      <c r="ELW693" s="413"/>
      <c r="ELX693" s="413"/>
      <c r="ELY693" s="413"/>
      <c r="ELZ693" s="414"/>
      <c r="EMA693" s="414"/>
      <c r="EMB693" s="414"/>
      <c r="EMC693" s="414"/>
      <c r="EMD693" s="414"/>
      <c r="EME693" s="413"/>
      <c r="EMF693" s="413"/>
      <c r="EMG693" s="414"/>
      <c r="EMH693" s="414"/>
      <c r="EMI693" s="413"/>
      <c r="EMJ693" s="413"/>
      <c r="EMK693" s="414"/>
      <c r="EML693" s="414"/>
      <c r="EMM693" s="413"/>
      <c r="EMN693" s="413"/>
      <c r="EMO693" s="413"/>
      <c r="EMP693" s="413"/>
      <c r="EMQ693" s="413"/>
      <c r="EMR693" s="413"/>
      <c r="EMS693" s="413"/>
      <c r="EMT693" s="414"/>
      <c r="EMU693" s="414"/>
      <c r="EMV693" s="413"/>
      <c r="EMW693" s="413"/>
      <c r="EMX693" s="414"/>
      <c r="EMY693" s="414"/>
      <c r="EMZ693" s="413"/>
      <c r="ENA693" s="413"/>
      <c r="ENB693" s="413"/>
      <c r="ENC693" s="413"/>
      <c r="END693" s="413"/>
      <c r="ENE693" s="407"/>
      <c r="ENF693" s="439"/>
      <c r="ENG693" s="413"/>
      <c r="ENH693" s="413"/>
      <c r="ENI693" s="413"/>
      <c r="ENJ693" s="413"/>
      <c r="ENK693" s="413"/>
      <c r="ENL693" s="413"/>
      <c r="ENM693" s="413"/>
      <c r="ENN693" s="412"/>
      <c r="ENO693" s="412"/>
      <c r="ENP693" s="412"/>
      <c r="ENQ693" s="412"/>
      <c r="ENR693" s="412"/>
      <c r="ENS693" s="412"/>
      <c r="ENT693" s="412"/>
      <c r="ENU693" s="412"/>
      <c r="ENV693" s="412"/>
      <c r="ENW693" s="412"/>
      <c r="ENX693" s="412"/>
      <c r="ENY693" s="412"/>
      <c r="ENZ693" s="412"/>
      <c r="EOA693" s="412"/>
      <c r="EOB693" s="412"/>
      <c r="EOC693" s="412"/>
      <c r="EOD693" s="412"/>
      <c r="EOE693" s="412"/>
      <c r="EOF693" s="412"/>
      <c r="EOG693" s="412"/>
      <c r="EOH693" s="412"/>
      <c r="EOI693" s="412"/>
      <c r="EOJ693" s="412"/>
      <c r="EOK693" s="412"/>
      <c r="EOL693" s="412"/>
      <c r="EOM693" s="412"/>
      <c r="EON693" s="412"/>
      <c r="EOO693" s="412"/>
      <c r="EOP693" s="412"/>
      <c r="EOQ693" s="412"/>
      <c r="EOR693" s="412"/>
      <c r="EOS693" s="412"/>
      <c r="EOT693" s="412"/>
      <c r="EOU693" s="412"/>
      <c r="EOV693" s="412"/>
      <c r="EOW693" s="412"/>
      <c r="EOX693" s="412"/>
      <c r="EOY693" s="412"/>
      <c r="EOZ693" s="412"/>
      <c r="EPA693" s="412"/>
      <c r="EPB693" s="412"/>
      <c r="EPC693" s="412"/>
      <c r="EPD693" s="412"/>
      <c r="EPE693" s="412"/>
      <c r="EPF693" s="413"/>
      <c r="EPG693" s="413"/>
      <c r="EPH693" s="413"/>
      <c r="EPI693" s="413"/>
      <c r="EPJ693" s="413"/>
      <c r="EPK693" s="413"/>
      <c r="EPL693" s="413"/>
      <c r="EPM693" s="413"/>
      <c r="EPN693" s="413"/>
      <c r="EPO693" s="413"/>
      <c r="EPP693" s="413"/>
      <c r="EPQ693" s="413"/>
      <c r="EPR693" s="413"/>
      <c r="EPS693" s="413"/>
      <c r="EPT693" s="413"/>
      <c r="EPU693" s="413"/>
      <c r="EPV693" s="413"/>
      <c r="EPW693" s="413"/>
      <c r="EPX693" s="413"/>
      <c r="EPY693" s="413"/>
      <c r="EPZ693" s="413"/>
      <c r="EQA693" s="413"/>
      <c r="EQB693" s="413"/>
      <c r="EQC693" s="413"/>
      <c r="EQD693" s="414"/>
      <c r="EQE693" s="414"/>
      <c r="EQF693" s="414"/>
      <c r="EQG693" s="414"/>
      <c r="EQH693" s="414"/>
      <c r="EQI693" s="413"/>
      <c r="EQJ693" s="413"/>
      <c r="EQK693" s="414"/>
      <c r="EQL693" s="414"/>
      <c r="EQM693" s="413"/>
      <c r="EQN693" s="413"/>
      <c r="EQO693" s="414"/>
      <c r="EQP693" s="414"/>
      <c r="EQQ693" s="413"/>
      <c r="EQR693" s="413"/>
      <c r="EQS693" s="413"/>
      <c r="EQT693" s="413"/>
      <c r="EQU693" s="413"/>
      <c r="EQV693" s="413"/>
      <c r="EQW693" s="413"/>
      <c r="EQX693" s="414"/>
      <c r="EQY693" s="414"/>
      <c r="EQZ693" s="413"/>
      <c r="ERA693" s="413"/>
      <c r="ERB693" s="414"/>
      <c r="ERC693" s="414"/>
      <c r="ERD693" s="413"/>
      <c r="ERE693" s="413"/>
      <c r="ERF693" s="413"/>
      <c r="ERG693" s="413"/>
      <c r="ERH693" s="413"/>
      <c r="ERI693" s="407"/>
      <c r="ERJ693" s="439"/>
      <c r="ERK693" s="413"/>
      <c r="ERL693" s="413"/>
      <c r="ERM693" s="413"/>
      <c r="ERN693" s="413"/>
      <c r="ERO693" s="413"/>
      <c r="ERP693" s="413"/>
      <c r="ERQ693" s="413"/>
      <c r="ERR693" s="412"/>
      <c r="ERS693" s="412"/>
      <c r="ERT693" s="412"/>
      <c r="ERU693" s="412"/>
      <c r="ERV693" s="412"/>
      <c r="ERW693" s="412"/>
      <c r="ERX693" s="412"/>
      <c r="ERY693" s="412"/>
      <c r="ERZ693" s="412"/>
      <c r="ESA693" s="412"/>
      <c r="ESB693" s="412"/>
      <c r="ESC693" s="412"/>
      <c r="ESD693" s="412"/>
      <c r="ESE693" s="412"/>
      <c r="ESF693" s="412"/>
      <c r="ESG693" s="412"/>
      <c r="ESH693" s="412"/>
      <c r="ESI693" s="412"/>
      <c r="ESJ693" s="412"/>
      <c r="ESK693" s="412"/>
      <c r="ESL693" s="412"/>
      <c r="ESM693" s="412"/>
      <c r="ESN693" s="412"/>
      <c r="ESO693" s="412"/>
      <c r="ESP693" s="412"/>
      <c r="ESQ693" s="412"/>
      <c r="ESR693" s="412"/>
      <c r="ESS693" s="412"/>
      <c r="EST693" s="412"/>
      <c r="ESU693" s="412"/>
      <c r="ESV693" s="412"/>
      <c r="ESW693" s="412"/>
      <c r="ESX693" s="412"/>
      <c r="ESY693" s="412"/>
      <c r="ESZ693" s="412"/>
      <c r="ETA693" s="412"/>
      <c r="ETB693" s="412"/>
      <c r="ETC693" s="412"/>
      <c r="ETD693" s="412"/>
      <c r="ETE693" s="412"/>
      <c r="ETF693" s="412"/>
      <c r="ETG693" s="412"/>
      <c r="ETH693" s="412"/>
      <c r="ETI693" s="412"/>
      <c r="ETJ693" s="413"/>
      <c r="ETK693" s="413"/>
      <c r="ETL693" s="413"/>
      <c r="ETM693" s="413"/>
      <c r="ETN693" s="413"/>
      <c r="ETO693" s="413"/>
      <c r="ETP693" s="413"/>
      <c r="ETQ693" s="413"/>
      <c r="ETR693" s="413"/>
      <c r="ETS693" s="413"/>
      <c r="ETT693" s="413"/>
      <c r="ETU693" s="413"/>
      <c r="ETV693" s="413"/>
      <c r="ETW693" s="413"/>
      <c r="ETX693" s="413"/>
      <c r="ETY693" s="413"/>
      <c r="ETZ693" s="413"/>
      <c r="EUA693" s="413"/>
      <c r="EUB693" s="413"/>
      <c r="EUC693" s="413"/>
      <c r="EUD693" s="413"/>
      <c r="EUE693" s="413"/>
      <c r="EUF693" s="413"/>
      <c r="EUG693" s="413"/>
      <c r="EUH693" s="414"/>
      <c r="EUI693" s="414"/>
      <c r="EUJ693" s="414"/>
      <c r="EUK693" s="414"/>
      <c r="EUL693" s="414"/>
      <c r="EUM693" s="413"/>
      <c r="EUN693" s="413"/>
      <c r="EUO693" s="414"/>
      <c r="EUP693" s="414"/>
      <c r="EUQ693" s="413"/>
      <c r="EUR693" s="413"/>
      <c r="EUS693" s="414"/>
      <c r="EUT693" s="414"/>
      <c r="EUU693" s="413"/>
      <c r="EUV693" s="413"/>
      <c r="EUW693" s="413"/>
      <c r="EUX693" s="413"/>
      <c r="EUY693" s="413"/>
      <c r="EUZ693" s="413"/>
      <c r="EVA693" s="413"/>
      <c r="EVB693" s="414"/>
      <c r="EVC693" s="414"/>
      <c r="EVD693" s="413"/>
      <c r="EVE693" s="413"/>
      <c r="EVF693" s="414"/>
      <c r="EVG693" s="414"/>
      <c r="EVH693" s="413"/>
      <c r="EVI693" s="413"/>
      <c r="EVJ693" s="413"/>
      <c r="EVK693" s="413"/>
      <c r="EVL693" s="413"/>
      <c r="EVM693" s="407"/>
      <c r="EVN693" s="439"/>
      <c r="EVO693" s="413"/>
      <c r="EVP693" s="413"/>
      <c r="EVQ693" s="413"/>
      <c r="EVR693" s="413"/>
      <c r="EVS693" s="413"/>
      <c r="EVT693" s="413"/>
      <c r="EVU693" s="413"/>
      <c r="EVV693" s="412"/>
      <c r="EVW693" s="412"/>
      <c r="EVX693" s="412"/>
      <c r="EVY693" s="412"/>
      <c r="EVZ693" s="412"/>
      <c r="EWA693" s="412"/>
      <c r="EWB693" s="412"/>
      <c r="EWC693" s="412"/>
      <c r="EWD693" s="412"/>
      <c r="EWE693" s="412"/>
      <c r="EWF693" s="412"/>
      <c r="EWG693" s="412"/>
      <c r="EWH693" s="412"/>
      <c r="EWI693" s="412"/>
      <c r="EWJ693" s="412"/>
      <c r="EWK693" s="412"/>
      <c r="EWL693" s="412"/>
      <c r="EWM693" s="412"/>
      <c r="EWN693" s="412"/>
      <c r="EWO693" s="412"/>
      <c r="EWP693" s="412"/>
      <c r="EWQ693" s="412"/>
      <c r="EWR693" s="412"/>
      <c r="EWS693" s="412"/>
      <c r="EWT693" s="412"/>
      <c r="EWU693" s="412"/>
      <c r="EWV693" s="412"/>
      <c r="EWW693" s="412"/>
      <c r="EWX693" s="412"/>
      <c r="EWY693" s="412"/>
      <c r="EWZ693" s="412"/>
      <c r="EXA693" s="412"/>
      <c r="EXB693" s="412"/>
      <c r="EXC693" s="412"/>
      <c r="EXD693" s="412"/>
      <c r="EXE693" s="412"/>
      <c r="EXF693" s="412"/>
      <c r="EXG693" s="412"/>
      <c r="EXH693" s="412"/>
      <c r="EXI693" s="412"/>
      <c r="EXJ693" s="412"/>
      <c r="EXK693" s="412"/>
      <c r="EXL693" s="412"/>
      <c r="EXM693" s="412"/>
      <c r="EXN693" s="413"/>
      <c r="EXO693" s="413"/>
      <c r="EXP693" s="413"/>
      <c r="EXQ693" s="413"/>
      <c r="EXR693" s="413"/>
      <c r="EXS693" s="413"/>
      <c r="EXT693" s="413"/>
      <c r="EXU693" s="413"/>
      <c r="EXV693" s="413"/>
      <c r="EXW693" s="413"/>
      <c r="EXX693" s="413"/>
      <c r="EXY693" s="413"/>
      <c r="EXZ693" s="413"/>
      <c r="EYA693" s="413"/>
      <c r="EYB693" s="413"/>
      <c r="EYC693" s="413"/>
      <c r="EYD693" s="413"/>
      <c r="EYE693" s="413"/>
      <c r="EYF693" s="413"/>
      <c r="EYG693" s="413"/>
      <c r="EYH693" s="413"/>
      <c r="EYI693" s="413"/>
      <c r="EYJ693" s="413"/>
      <c r="EYK693" s="413"/>
      <c r="EYL693" s="414"/>
      <c r="EYM693" s="414"/>
      <c r="EYN693" s="414"/>
      <c r="EYO693" s="414"/>
      <c r="EYP693" s="414"/>
      <c r="EYQ693" s="413"/>
      <c r="EYR693" s="413"/>
      <c r="EYS693" s="414"/>
      <c r="EYT693" s="414"/>
      <c r="EYU693" s="413"/>
      <c r="EYV693" s="413"/>
      <c r="EYW693" s="414"/>
      <c r="EYX693" s="414"/>
      <c r="EYY693" s="413"/>
      <c r="EYZ693" s="413"/>
      <c r="EZA693" s="413"/>
      <c r="EZB693" s="413"/>
      <c r="EZC693" s="413"/>
      <c r="EZD693" s="413"/>
      <c r="EZE693" s="413"/>
      <c r="EZF693" s="414"/>
      <c r="EZG693" s="414"/>
      <c r="EZH693" s="413"/>
      <c r="EZI693" s="413"/>
      <c r="EZJ693" s="414"/>
      <c r="EZK693" s="414"/>
      <c r="EZL693" s="413"/>
      <c r="EZM693" s="413"/>
      <c r="EZN693" s="413"/>
      <c r="EZO693" s="413"/>
      <c r="EZP693" s="413"/>
      <c r="EZQ693" s="407"/>
      <c r="EZR693" s="439"/>
      <c r="EZS693" s="413"/>
      <c r="EZT693" s="413"/>
      <c r="EZU693" s="413"/>
      <c r="EZV693" s="413"/>
      <c r="EZW693" s="413"/>
      <c r="EZX693" s="413"/>
      <c r="EZY693" s="413"/>
      <c r="EZZ693" s="412"/>
      <c r="FAA693" s="412"/>
      <c r="FAB693" s="412"/>
      <c r="FAC693" s="412"/>
      <c r="FAD693" s="412"/>
      <c r="FAE693" s="412"/>
      <c r="FAF693" s="412"/>
      <c r="FAG693" s="412"/>
      <c r="FAH693" s="412"/>
      <c r="FAI693" s="412"/>
      <c r="FAJ693" s="412"/>
      <c r="FAK693" s="412"/>
      <c r="FAL693" s="412"/>
      <c r="FAM693" s="412"/>
      <c r="FAN693" s="412"/>
      <c r="FAO693" s="412"/>
      <c r="FAP693" s="412"/>
      <c r="FAQ693" s="412"/>
      <c r="FAR693" s="412"/>
      <c r="FAS693" s="412"/>
      <c r="FAT693" s="412"/>
      <c r="FAU693" s="412"/>
      <c r="FAV693" s="412"/>
      <c r="FAW693" s="412"/>
      <c r="FAX693" s="412"/>
      <c r="FAY693" s="412"/>
      <c r="FAZ693" s="412"/>
      <c r="FBA693" s="412"/>
      <c r="FBB693" s="412"/>
      <c r="FBC693" s="412"/>
      <c r="FBD693" s="412"/>
      <c r="FBE693" s="412"/>
      <c r="FBF693" s="412"/>
      <c r="FBG693" s="412"/>
      <c r="FBH693" s="412"/>
      <c r="FBI693" s="412"/>
      <c r="FBJ693" s="412"/>
      <c r="FBK693" s="412"/>
      <c r="FBL693" s="412"/>
      <c r="FBM693" s="412"/>
      <c r="FBN693" s="412"/>
      <c r="FBO693" s="412"/>
      <c r="FBP693" s="412"/>
      <c r="FBQ693" s="412"/>
      <c r="FBR693" s="413"/>
      <c r="FBS693" s="413"/>
      <c r="FBT693" s="413"/>
      <c r="FBU693" s="413"/>
      <c r="FBV693" s="413"/>
      <c r="FBW693" s="413"/>
      <c r="FBX693" s="413"/>
      <c r="FBY693" s="413"/>
      <c r="FBZ693" s="413"/>
      <c r="FCA693" s="413"/>
      <c r="FCB693" s="413"/>
      <c r="FCC693" s="413"/>
      <c r="FCD693" s="413"/>
      <c r="FCE693" s="413"/>
      <c r="FCF693" s="413"/>
      <c r="FCG693" s="413"/>
      <c r="FCH693" s="413"/>
      <c r="FCI693" s="413"/>
      <c r="FCJ693" s="413"/>
      <c r="FCK693" s="413"/>
      <c r="FCL693" s="413"/>
      <c r="FCM693" s="413"/>
      <c r="FCN693" s="413"/>
      <c r="FCO693" s="413"/>
      <c r="FCP693" s="414"/>
      <c r="FCQ693" s="414"/>
      <c r="FCR693" s="414"/>
      <c r="FCS693" s="414"/>
      <c r="FCT693" s="414"/>
      <c r="FCU693" s="413"/>
      <c r="FCV693" s="413"/>
      <c r="FCW693" s="414"/>
      <c r="FCX693" s="414"/>
      <c r="FCY693" s="413"/>
      <c r="FCZ693" s="413"/>
      <c r="FDA693" s="414"/>
      <c r="FDB693" s="414"/>
      <c r="FDC693" s="413"/>
      <c r="FDD693" s="413"/>
      <c r="FDE693" s="413"/>
      <c r="FDF693" s="413"/>
      <c r="FDG693" s="413"/>
      <c r="FDH693" s="413"/>
      <c r="FDI693" s="413"/>
      <c r="FDJ693" s="414"/>
      <c r="FDK693" s="414"/>
      <c r="FDL693" s="413"/>
      <c r="FDM693" s="413"/>
      <c r="FDN693" s="414"/>
      <c r="FDO693" s="414"/>
      <c r="FDP693" s="413"/>
      <c r="FDQ693" s="413"/>
      <c r="FDR693" s="413"/>
      <c r="FDS693" s="413"/>
      <c r="FDT693" s="413"/>
      <c r="FDU693" s="407"/>
      <c r="FDV693" s="439"/>
      <c r="FDW693" s="413"/>
      <c r="FDX693" s="413"/>
      <c r="FDY693" s="413"/>
      <c r="FDZ693" s="413"/>
      <c r="FEA693" s="413"/>
      <c r="FEB693" s="413"/>
      <c r="FEC693" s="413"/>
      <c r="FED693" s="412"/>
      <c r="FEE693" s="412"/>
      <c r="FEF693" s="412"/>
      <c r="FEG693" s="412"/>
      <c r="FEH693" s="412"/>
      <c r="FEI693" s="412"/>
      <c r="FEJ693" s="412"/>
      <c r="FEK693" s="412"/>
      <c r="FEL693" s="412"/>
      <c r="FEM693" s="412"/>
      <c r="FEN693" s="412"/>
      <c r="FEO693" s="412"/>
      <c r="FEP693" s="412"/>
      <c r="FEQ693" s="412"/>
      <c r="FER693" s="412"/>
      <c r="FES693" s="412"/>
      <c r="FET693" s="412"/>
      <c r="FEU693" s="412"/>
      <c r="FEV693" s="412"/>
      <c r="FEW693" s="412"/>
      <c r="FEX693" s="412"/>
      <c r="FEY693" s="412"/>
      <c r="FEZ693" s="412"/>
      <c r="FFA693" s="412"/>
      <c r="FFB693" s="412"/>
      <c r="FFC693" s="412"/>
      <c r="FFD693" s="412"/>
      <c r="FFE693" s="412"/>
      <c r="FFF693" s="412"/>
      <c r="FFG693" s="412"/>
      <c r="FFH693" s="412"/>
      <c r="FFI693" s="412"/>
      <c r="FFJ693" s="412"/>
      <c r="FFK693" s="412"/>
      <c r="FFL693" s="412"/>
      <c r="FFM693" s="412"/>
      <c r="FFN693" s="412"/>
      <c r="FFO693" s="412"/>
      <c r="FFP693" s="412"/>
      <c r="FFQ693" s="412"/>
      <c r="FFR693" s="412"/>
      <c r="FFS693" s="412"/>
      <c r="FFT693" s="412"/>
      <c r="FFU693" s="412"/>
      <c r="FFV693" s="413"/>
      <c r="FFW693" s="413"/>
      <c r="FFX693" s="413"/>
      <c r="FFY693" s="413"/>
      <c r="FFZ693" s="413"/>
      <c r="FGA693" s="413"/>
      <c r="FGB693" s="413"/>
      <c r="FGC693" s="413"/>
      <c r="FGD693" s="413"/>
      <c r="FGE693" s="413"/>
      <c r="FGF693" s="413"/>
      <c r="FGG693" s="413"/>
      <c r="FGH693" s="413"/>
      <c r="FGI693" s="413"/>
      <c r="FGJ693" s="413"/>
      <c r="FGK693" s="413"/>
      <c r="FGL693" s="413"/>
      <c r="FGM693" s="413"/>
      <c r="FGN693" s="413"/>
      <c r="FGO693" s="413"/>
      <c r="FGP693" s="413"/>
      <c r="FGQ693" s="413"/>
      <c r="FGR693" s="413"/>
      <c r="FGS693" s="413"/>
      <c r="FGT693" s="414"/>
      <c r="FGU693" s="414"/>
      <c r="FGV693" s="414"/>
      <c r="FGW693" s="414"/>
      <c r="FGX693" s="414"/>
      <c r="FGY693" s="413"/>
      <c r="FGZ693" s="413"/>
      <c r="FHA693" s="414"/>
      <c r="FHB693" s="414"/>
      <c r="FHC693" s="413"/>
      <c r="FHD693" s="413"/>
      <c r="FHE693" s="414"/>
      <c r="FHF693" s="414"/>
      <c r="FHG693" s="413"/>
      <c r="FHH693" s="413"/>
      <c r="FHI693" s="413"/>
      <c r="FHJ693" s="413"/>
      <c r="FHK693" s="413"/>
      <c r="FHL693" s="413"/>
      <c r="FHM693" s="413"/>
      <c r="FHN693" s="414"/>
      <c r="FHO693" s="414"/>
      <c r="FHP693" s="413"/>
      <c r="FHQ693" s="413"/>
      <c r="FHR693" s="414"/>
      <c r="FHS693" s="414"/>
      <c r="FHT693" s="413"/>
      <c r="FHU693" s="413"/>
      <c r="FHV693" s="413"/>
      <c r="FHW693" s="413"/>
      <c r="FHX693" s="413"/>
      <c r="FHY693" s="407"/>
      <c r="FHZ693" s="439"/>
      <c r="FIA693" s="413"/>
      <c r="FIB693" s="413"/>
      <c r="FIC693" s="413"/>
      <c r="FID693" s="413"/>
      <c r="FIE693" s="413"/>
      <c r="FIF693" s="413"/>
      <c r="FIG693" s="413"/>
      <c r="FIH693" s="412"/>
      <c r="FII693" s="412"/>
      <c r="FIJ693" s="412"/>
      <c r="FIK693" s="412"/>
      <c r="FIL693" s="412"/>
      <c r="FIM693" s="412"/>
      <c r="FIN693" s="412"/>
      <c r="FIO693" s="412"/>
      <c r="FIP693" s="412"/>
      <c r="FIQ693" s="412"/>
      <c r="FIR693" s="412"/>
      <c r="FIS693" s="412"/>
      <c r="FIT693" s="412"/>
      <c r="FIU693" s="412"/>
      <c r="FIV693" s="412"/>
      <c r="FIW693" s="412"/>
      <c r="FIX693" s="412"/>
      <c r="FIY693" s="412"/>
      <c r="FIZ693" s="412"/>
      <c r="FJA693" s="412"/>
      <c r="FJB693" s="412"/>
      <c r="FJC693" s="412"/>
      <c r="FJD693" s="412"/>
      <c r="FJE693" s="412"/>
      <c r="FJF693" s="412"/>
      <c r="FJG693" s="412"/>
      <c r="FJH693" s="412"/>
      <c r="FJI693" s="412"/>
      <c r="FJJ693" s="412"/>
      <c r="FJK693" s="412"/>
      <c r="FJL693" s="412"/>
      <c r="FJM693" s="412"/>
      <c r="FJN693" s="412"/>
      <c r="FJO693" s="412"/>
      <c r="FJP693" s="412"/>
      <c r="FJQ693" s="412"/>
      <c r="FJR693" s="412"/>
      <c r="FJS693" s="412"/>
      <c r="FJT693" s="412"/>
      <c r="FJU693" s="412"/>
      <c r="FJV693" s="412"/>
      <c r="FJW693" s="412"/>
      <c r="FJX693" s="412"/>
      <c r="FJY693" s="412"/>
      <c r="FJZ693" s="413"/>
      <c r="FKA693" s="413"/>
      <c r="FKB693" s="413"/>
      <c r="FKC693" s="413"/>
      <c r="FKD693" s="413"/>
      <c r="FKE693" s="413"/>
      <c r="FKF693" s="413"/>
      <c r="FKG693" s="413"/>
      <c r="FKH693" s="413"/>
      <c r="FKI693" s="413"/>
      <c r="FKJ693" s="413"/>
      <c r="FKK693" s="413"/>
      <c r="FKL693" s="413"/>
      <c r="FKM693" s="413"/>
      <c r="FKN693" s="413"/>
      <c r="FKO693" s="413"/>
      <c r="FKP693" s="413"/>
      <c r="FKQ693" s="413"/>
      <c r="FKR693" s="413"/>
      <c r="FKS693" s="413"/>
      <c r="FKT693" s="413"/>
      <c r="FKU693" s="413"/>
      <c r="FKV693" s="413"/>
      <c r="FKW693" s="413"/>
      <c r="FKX693" s="414"/>
      <c r="FKY693" s="414"/>
      <c r="FKZ693" s="414"/>
      <c r="FLA693" s="414"/>
      <c r="FLB693" s="414"/>
      <c r="FLC693" s="413"/>
      <c r="FLD693" s="413"/>
      <c r="FLE693" s="414"/>
      <c r="FLF693" s="414"/>
      <c r="FLG693" s="413"/>
      <c r="FLH693" s="413"/>
      <c r="FLI693" s="414"/>
      <c r="FLJ693" s="414"/>
      <c r="FLK693" s="413"/>
      <c r="FLL693" s="413"/>
      <c r="FLM693" s="413"/>
      <c r="FLN693" s="413"/>
      <c r="FLO693" s="413"/>
      <c r="FLP693" s="413"/>
      <c r="FLQ693" s="413"/>
      <c r="FLR693" s="414"/>
      <c r="FLS693" s="414"/>
      <c r="FLT693" s="413"/>
      <c r="FLU693" s="413"/>
      <c r="FLV693" s="414"/>
      <c r="FLW693" s="414"/>
      <c r="FLX693" s="413"/>
      <c r="FLY693" s="413"/>
      <c r="FLZ693" s="413"/>
      <c r="FMA693" s="413"/>
      <c r="FMB693" s="413"/>
      <c r="FMC693" s="407"/>
      <c r="FMD693" s="439"/>
      <c r="FME693" s="413"/>
      <c r="FMF693" s="413"/>
      <c r="FMG693" s="413"/>
      <c r="FMH693" s="413"/>
      <c r="FMI693" s="413"/>
      <c r="FMJ693" s="413"/>
      <c r="FMK693" s="413"/>
      <c r="FML693" s="412"/>
      <c r="FMM693" s="412"/>
      <c r="FMN693" s="412"/>
      <c r="FMO693" s="412"/>
      <c r="FMP693" s="412"/>
      <c r="FMQ693" s="412"/>
      <c r="FMR693" s="412"/>
      <c r="FMS693" s="412"/>
      <c r="FMT693" s="412"/>
      <c r="FMU693" s="412"/>
      <c r="FMV693" s="412"/>
      <c r="FMW693" s="412"/>
      <c r="FMX693" s="412"/>
      <c r="FMY693" s="412"/>
      <c r="FMZ693" s="412"/>
      <c r="FNA693" s="412"/>
      <c r="FNB693" s="412"/>
      <c r="FNC693" s="412"/>
      <c r="FND693" s="412"/>
      <c r="FNE693" s="412"/>
      <c r="FNF693" s="412"/>
      <c r="FNG693" s="412"/>
      <c r="FNH693" s="412"/>
      <c r="FNI693" s="412"/>
      <c r="FNJ693" s="412"/>
      <c r="FNK693" s="412"/>
      <c r="FNL693" s="412"/>
      <c r="FNM693" s="412"/>
      <c r="FNN693" s="412"/>
      <c r="FNO693" s="412"/>
      <c r="FNP693" s="412"/>
      <c r="FNQ693" s="412"/>
      <c r="FNR693" s="412"/>
      <c r="FNS693" s="412"/>
      <c r="FNT693" s="412"/>
      <c r="FNU693" s="412"/>
      <c r="FNV693" s="412"/>
      <c r="FNW693" s="412"/>
      <c r="FNX693" s="412"/>
      <c r="FNY693" s="412"/>
      <c r="FNZ693" s="412"/>
      <c r="FOA693" s="412"/>
      <c r="FOB693" s="412"/>
      <c r="FOC693" s="412"/>
      <c r="FOD693" s="413"/>
      <c r="FOE693" s="413"/>
      <c r="FOF693" s="413"/>
      <c r="FOG693" s="413"/>
      <c r="FOH693" s="413"/>
      <c r="FOI693" s="413"/>
      <c r="FOJ693" s="413"/>
      <c r="FOK693" s="413"/>
      <c r="FOL693" s="413"/>
      <c r="FOM693" s="413"/>
      <c r="FON693" s="413"/>
      <c r="FOO693" s="413"/>
      <c r="FOP693" s="413"/>
      <c r="FOQ693" s="413"/>
      <c r="FOR693" s="413"/>
      <c r="FOS693" s="413"/>
      <c r="FOT693" s="413"/>
      <c r="FOU693" s="413"/>
      <c r="FOV693" s="413"/>
      <c r="FOW693" s="413"/>
      <c r="FOX693" s="413"/>
      <c r="FOY693" s="413"/>
      <c r="FOZ693" s="413"/>
      <c r="FPA693" s="413"/>
      <c r="FPB693" s="414"/>
      <c r="FPC693" s="414"/>
      <c r="FPD693" s="414"/>
      <c r="FPE693" s="414"/>
      <c r="FPF693" s="414"/>
      <c r="FPG693" s="413"/>
      <c r="FPH693" s="413"/>
      <c r="FPI693" s="414"/>
      <c r="FPJ693" s="414"/>
      <c r="FPK693" s="413"/>
      <c r="FPL693" s="413"/>
      <c r="FPM693" s="414"/>
      <c r="FPN693" s="414"/>
      <c r="FPO693" s="413"/>
      <c r="FPP693" s="413"/>
      <c r="FPQ693" s="413"/>
      <c r="FPR693" s="413"/>
      <c r="FPS693" s="413"/>
      <c r="FPT693" s="413"/>
      <c r="FPU693" s="413"/>
      <c r="FPV693" s="414"/>
      <c r="FPW693" s="414"/>
      <c r="FPX693" s="413"/>
      <c r="FPY693" s="413"/>
      <c r="FPZ693" s="414"/>
      <c r="FQA693" s="414"/>
      <c r="FQB693" s="413"/>
      <c r="FQC693" s="413"/>
      <c r="FQD693" s="413"/>
      <c r="FQE693" s="413"/>
      <c r="FQF693" s="413"/>
      <c r="FQG693" s="407"/>
      <c r="FQH693" s="439"/>
      <c r="FQI693" s="413"/>
      <c r="FQJ693" s="413"/>
      <c r="FQK693" s="413"/>
      <c r="FQL693" s="413"/>
      <c r="FQM693" s="413"/>
      <c r="FQN693" s="413"/>
      <c r="FQO693" s="413"/>
      <c r="FQP693" s="412"/>
      <c r="FQQ693" s="412"/>
      <c r="FQR693" s="412"/>
      <c r="FQS693" s="412"/>
      <c r="FQT693" s="412"/>
      <c r="FQU693" s="412"/>
      <c r="FQV693" s="412"/>
      <c r="FQW693" s="412"/>
      <c r="FQX693" s="412"/>
      <c r="FQY693" s="412"/>
      <c r="FQZ693" s="412"/>
      <c r="FRA693" s="412"/>
      <c r="FRB693" s="412"/>
      <c r="FRC693" s="412"/>
      <c r="FRD693" s="412"/>
      <c r="FRE693" s="412"/>
      <c r="FRF693" s="412"/>
      <c r="FRG693" s="412"/>
      <c r="FRH693" s="412"/>
      <c r="FRI693" s="412"/>
      <c r="FRJ693" s="412"/>
      <c r="FRK693" s="412"/>
      <c r="FRL693" s="412"/>
      <c r="FRM693" s="412"/>
      <c r="FRN693" s="412"/>
      <c r="FRO693" s="412"/>
      <c r="FRP693" s="412"/>
      <c r="FRQ693" s="412"/>
      <c r="FRR693" s="412"/>
      <c r="FRS693" s="412"/>
      <c r="FRT693" s="412"/>
      <c r="FRU693" s="412"/>
      <c r="FRV693" s="412"/>
      <c r="FRW693" s="412"/>
      <c r="FRX693" s="412"/>
      <c r="FRY693" s="412"/>
      <c r="FRZ693" s="412"/>
      <c r="FSA693" s="412"/>
      <c r="FSB693" s="412"/>
      <c r="FSC693" s="412"/>
      <c r="FSD693" s="412"/>
      <c r="FSE693" s="412"/>
      <c r="FSF693" s="412"/>
      <c r="FSG693" s="412"/>
      <c r="FSH693" s="413"/>
      <c r="FSI693" s="413"/>
      <c r="FSJ693" s="413"/>
      <c r="FSK693" s="413"/>
      <c r="FSL693" s="413"/>
      <c r="FSM693" s="413"/>
      <c r="FSN693" s="413"/>
      <c r="FSO693" s="413"/>
      <c r="FSP693" s="413"/>
      <c r="FSQ693" s="413"/>
      <c r="FSR693" s="413"/>
      <c r="FSS693" s="413"/>
      <c r="FST693" s="413"/>
      <c r="FSU693" s="413"/>
      <c r="FSV693" s="413"/>
      <c r="FSW693" s="413"/>
      <c r="FSX693" s="413"/>
      <c r="FSY693" s="413"/>
      <c r="FSZ693" s="413"/>
      <c r="FTA693" s="413"/>
      <c r="FTB693" s="413"/>
      <c r="FTC693" s="413"/>
      <c r="FTD693" s="413"/>
      <c r="FTE693" s="413"/>
      <c r="FTF693" s="414"/>
      <c r="FTG693" s="414"/>
      <c r="FTH693" s="414"/>
      <c r="FTI693" s="414"/>
      <c r="FTJ693" s="414"/>
      <c r="FTK693" s="413"/>
      <c r="FTL693" s="413"/>
      <c r="FTM693" s="414"/>
      <c r="FTN693" s="414"/>
      <c r="FTO693" s="413"/>
      <c r="FTP693" s="413"/>
      <c r="FTQ693" s="414"/>
      <c r="FTR693" s="414"/>
      <c r="FTS693" s="413"/>
      <c r="FTT693" s="413"/>
      <c r="FTU693" s="413"/>
      <c r="FTV693" s="413"/>
      <c r="FTW693" s="413"/>
      <c r="FTX693" s="413"/>
      <c r="FTY693" s="413"/>
      <c r="FTZ693" s="414"/>
      <c r="FUA693" s="414"/>
      <c r="FUB693" s="413"/>
      <c r="FUC693" s="413"/>
      <c r="FUD693" s="414"/>
      <c r="FUE693" s="414"/>
      <c r="FUF693" s="413"/>
      <c r="FUG693" s="413"/>
      <c r="FUH693" s="413"/>
      <c r="FUI693" s="413"/>
      <c r="FUJ693" s="413"/>
      <c r="FUK693" s="407"/>
      <c r="FUL693" s="439"/>
      <c r="FUM693" s="413"/>
      <c r="FUN693" s="413"/>
      <c r="FUO693" s="413"/>
      <c r="FUP693" s="413"/>
      <c r="FUQ693" s="413"/>
      <c r="FUR693" s="413"/>
      <c r="FUS693" s="413"/>
      <c r="FUT693" s="412"/>
      <c r="FUU693" s="412"/>
      <c r="FUV693" s="412"/>
      <c r="FUW693" s="412"/>
      <c r="FUX693" s="412"/>
      <c r="FUY693" s="412"/>
      <c r="FUZ693" s="412"/>
      <c r="FVA693" s="412"/>
      <c r="FVB693" s="412"/>
      <c r="FVC693" s="412"/>
      <c r="FVD693" s="412"/>
      <c r="FVE693" s="412"/>
      <c r="FVF693" s="412"/>
      <c r="FVG693" s="412"/>
      <c r="FVH693" s="412"/>
      <c r="FVI693" s="412"/>
      <c r="FVJ693" s="412"/>
      <c r="FVK693" s="412"/>
      <c r="FVL693" s="412"/>
      <c r="FVM693" s="412"/>
      <c r="FVN693" s="412"/>
      <c r="FVO693" s="412"/>
      <c r="FVP693" s="412"/>
      <c r="FVQ693" s="412"/>
      <c r="FVR693" s="412"/>
      <c r="FVS693" s="412"/>
      <c r="FVT693" s="412"/>
      <c r="FVU693" s="412"/>
      <c r="FVV693" s="412"/>
      <c r="FVW693" s="412"/>
      <c r="FVX693" s="412"/>
      <c r="FVY693" s="412"/>
      <c r="FVZ693" s="412"/>
      <c r="FWA693" s="412"/>
      <c r="FWB693" s="412"/>
      <c r="FWC693" s="412"/>
      <c r="FWD693" s="412"/>
      <c r="FWE693" s="412"/>
      <c r="FWF693" s="412"/>
      <c r="FWG693" s="412"/>
      <c r="FWH693" s="412"/>
      <c r="FWI693" s="412"/>
      <c r="FWJ693" s="412"/>
      <c r="FWK693" s="412"/>
      <c r="FWL693" s="413"/>
      <c r="FWM693" s="413"/>
      <c r="FWN693" s="413"/>
      <c r="FWO693" s="413"/>
      <c r="FWP693" s="413"/>
      <c r="FWQ693" s="413"/>
      <c r="FWR693" s="413"/>
      <c r="FWS693" s="413"/>
      <c r="FWT693" s="413"/>
      <c r="FWU693" s="413"/>
      <c r="FWV693" s="413"/>
      <c r="FWW693" s="413"/>
      <c r="FWX693" s="413"/>
      <c r="FWY693" s="413"/>
      <c r="FWZ693" s="413"/>
      <c r="FXA693" s="413"/>
      <c r="FXB693" s="413"/>
      <c r="FXC693" s="413"/>
      <c r="FXD693" s="413"/>
      <c r="FXE693" s="413"/>
      <c r="FXF693" s="413"/>
      <c r="FXG693" s="413"/>
      <c r="FXH693" s="413"/>
      <c r="FXI693" s="413"/>
      <c r="FXJ693" s="414"/>
      <c r="FXK693" s="414"/>
      <c r="FXL693" s="414"/>
      <c r="FXM693" s="414"/>
      <c r="FXN693" s="414"/>
      <c r="FXO693" s="413"/>
      <c r="FXP693" s="413"/>
      <c r="FXQ693" s="414"/>
      <c r="FXR693" s="414"/>
      <c r="FXS693" s="413"/>
      <c r="FXT693" s="413"/>
      <c r="FXU693" s="414"/>
      <c r="FXV693" s="414"/>
      <c r="FXW693" s="413"/>
      <c r="FXX693" s="413"/>
      <c r="FXY693" s="413"/>
      <c r="FXZ693" s="413"/>
      <c r="FYA693" s="413"/>
      <c r="FYB693" s="413"/>
      <c r="FYC693" s="413"/>
      <c r="FYD693" s="414"/>
      <c r="FYE693" s="414"/>
      <c r="FYF693" s="413"/>
      <c r="FYG693" s="413"/>
      <c r="FYH693" s="414"/>
      <c r="FYI693" s="414"/>
      <c r="FYJ693" s="413"/>
      <c r="FYK693" s="413"/>
      <c r="FYL693" s="413"/>
      <c r="FYM693" s="413"/>
      <c r="FYN693" s="413"/>
      <c r="FYO693" s="407"/>
      <c r="FYP693" s="439"/>
      <c r="FYQ693" s="413"/>
      <c r="FYR693" s="413"/>
      <c r="FYS693" s="413"/>
      <c r="FYT693" s="413"/>
      <c r="FYU693" s="413"/>
      <c r="FYV693" s="413"/>
      <c r="FYW693" s="413"/>
      <c r="FYX693" s="412"/>
      <c r="FYY693" s="412"/>
      <c r="FYZ693" s="412"/>
      <c r="FZA693" s="412"/>
      <c r="FZB693" s="412"/>
      <c r="FZC693" s="412"/>
      <c r="FZD693" s="412"/>
      <c r="FZE693" s="412"/>
      <c r="FZF693" s="412"/>
      <c r="FZG693" s="412"/>
      <c r="FZH693" s="412"/>
      <c r="FZI693" s="412"/>
      <c r="FZJ693" s="412"/>
      <c r="FZK693" s="412"/>
      <c r="FZL693" s="412"/>
      <c r="FZM693" s="412"/>
      <c r="FZN693" s="412"/>
      <c r="FZO693" s="412"/>
      <c r="FZP693" s="412"/>
      <c r="FZQ693" s="412"/>
      <c r="FZR693" s="412"/>
      <c r="FZS693" s="412"/>
      <c r="FZT693" s="412"/>
      <c r="FZU693" s="412"/>
      <c r="FZV693" s="412"/>
      <c r="FZW693" s="412"/>
      <c r="FZX693" s="412"/>
      <c r="FZY693" s="412"/>
      <c r="FZZ693" s="412"/>
      <c r="GAA693" s="412"/>
      <c r="GAB693" s="412"/>
      <c r="GAC693" s="412"/>
      <c r="GAD693" s="412"/>
      <c r="GAE693" s="412"/>
      <c r="GAF693" s="412"/>
      <c r="GAG693" s="412"/>
      <c r="GAH693" s="412"/>
      <c r="GAI693" s="412"/>
      <c r="GAJ693" s="412"/>
      <c r="GAK693" s="412"/>
      <c r="GAL693" s="412"/>
      <c r="GAM693" s="412"/>
      <c r="GAN693" s="412"/>
      <c r="GAO693" s="412"/>
      <c r="GAP693" s="413"/>
      <c r="GAQ693" s="413"/>
      <c r="GAR693" s="413"/>
      <c r="GAS693" s="413"/>
      <c r="GAT693" s="413"/>
      <c r="GAU693" s="413"/>
      <c r="GAV693" s="413"/>
      <c r="GAW693" s="413"/>
      <c r="GAX693" s="413"/>
      <c r="GAY693" s="413"/>
      <c r="GAZ693" s="413"/>
      <c r="GBA693" s="413"/>
      <c r="GBB693" s="413"/>
      <c r="GBC693" s="413"/>
      <c r="GBD693" s="413"/>
      <c r="GBE693" s="413"/>
      <c r="GBF693" s="413"/>
      <c r="GBG693" s="413"/>
      <c r="GBH693" s="413"/>
      <c r="GBI693" s="413"/>
      <c r="GBJ693" s="413"/>
      <c r="GBK693" s="413"/>
      <c r="GBL693" s="413"/>
      <c r="GBM693" s="413"/>
      <c r="GBN693" s="414"/>
      <c r="GBO693" s="414"/>
      <c r="GBP693" s="414"/>
      <c r="GBQ693" s="414"/>
      <c r="GBR693" s="414"/>
      <c r="GBS693" s="413"/>
      <c r="GBT693" s="413"/>
      <c r="GBU693" s="414"/>
      <c r="GBV693" s="414"/>
      <c r="GBW693" s="413"/>
      <c r="GBX693" s="413"/>
      <c r="GBY693" s="414"/>
      <c r="GBZ693" s="414"/>
      <c r="GCA693" s="413"/>
      <c r="GCB693" s="413"/>
      <c r="GCC693" s="413"/>
      <c r="GCD693" s="413"/>
      <c r="GCE693" s="413"/>
      <c r="GCF693" s="413"/>
      <c r="GCG693" s="413"/>
      <c r="GCH693" s="414"/>
      <c r="GCI693" s="414"/>
      <c r="GCJ693" s="413"/>
      <c r="GCK693" s="413"/>
      <c r="GCL693" s="414"/>
      <c r="GCM693" s="414"/>
      <c r="GCN693" s="413"/>
      <c r="GCO693" s="413"/>
      <c r="GCP693" s="413"/>
      <c r="GCQ693" s="413"/>
      <c r="GCR693" s="413"/>
      <c r="GCS693" s="407"/>
      <c r="GCT693" s="439"/>
      <c r="GCU693" s="413"/>
      <c r="GCV693" s="413"/>
      <c r="GCW693" s="413"/>
      <c r="GCX693" s="413"/>
      <c r="GCY693" s="413"/>
      <c r="GCZ693" s="413"/>
      <c r="GDA693" s="413"/>
      <c r="GDB693" s="412"/>
      <c r="GDC693" s="412"/>
      <c r="GDD693" s="412"/>
      <c r="GDE693" s="412"/>
      <c r="GDF693" s="412"/>
      <c r="GDG693" s="412"/>
      <c r="GDH693" s="412"/>
      <c r="GDI693" s="412"/>
      <c r="GDJ693" s="412"/>
      <c r="GDK693" s="412"/>
      <c r="GDL693" s="412"/>
      <c r="GDM693" s="412"/>
      <c r="GDN693" s="412"/>
      <c r="GDO693" s="412"/>
      <c r="GDP693" s="412"/>
      <c r="GDQ693" s="412"/>
      <c r="GDR693" s="412"/>
      <c r="GDS693" s="412"/>
      <c r="GDT693" s="412"/>
      <c r="GDU693" s="412"/>
      <c r="GDV693" s="412"/>
      <c r="GDW693" s="412"/>
      <c r="GDX693" s="412"/>
      <c r="GDY693" s="412"/>
      <c r="GDZ693" s="412"/>
      <c r="GEA693" s="412"/>
      <c r="GEB693" s="412"/>
      <c r="GEC693" s="412"/>
      <c r="GED693" s="412"/>
      <c r="GEE693" s="412"/>
      <c r="GEF693" s="412"/>
      <c r="GEG693" s="412"/>
      <c r="GEH693" s="412"/>
      <c r="GEI693" s="412"/>
      <c r="GEJ693" s="412"/>
      <c r="GEK693" s="412"/>
      <c r="GEL693" s="412"/>
      <c r="GEM693" s="412"/>
      <c r="GEN693" s="412"/>
      <c r="GEO693" s="412"/>
      <c r="GEP693" s="412"/>
      <c r="GEQ693" s="412"/>
      <c r="GER693" s="412"/>
      <c r="GES693" s="412"/>
      <c r="GET693" s="413"/>
      <c r="GEU693" s="413"/>
      <c r="GEV693" s="413"/>
      <c r="GEW693" s="413"/>
      <c r="GEX693" s="413"/>
      <c r="GEY693" s="413"/>
      <c r="GEZ693" s="413"/>
      <c r="GFA693" s="413"/>
      <c r="GFB693" s="413"/>
      <c r="GFC693" s="413"/>
      <c r="GFD693" s="413"/>
      <c r="GFE693" s="413"/>
      <c r="GFF693" s="413"/>
      <c r="GFG693" s="413"/>
      <c r="GFH693" s="413"/>
      <c r="GFI693" s="413"/>
      <c r="GFJ693" s="413"/>
      <c r="GFK693" s="413"/>
      <c r="GFL693" s="413"/>
      <c r="GFM693" s="413"/>
      <c r="GFN693" s="413"/>
      <c r="GFO693" s="413"/>
      <c r="GFP693" s="413"/>
      <c r="GFQ693" s="413"/>
      <c r="GFR693" s="414"/>
      <c r="GFS693" s="414"/>
      <c r="GFT693" s="414"/>
      <c r="GFU693" s="414"/>
      <c r="GFV693" s="414"/>
      <c r="GFW693" s="413"/>
      <c r="GFX693" s="413"/>
      <c r="GFY693" s="414"/>
      <c r="GFZ693" s="414"/>
      <c r="GGA693" s="413"/>
      <c r="GGB693" s="413"/>
      <c r="GGC693" s="414"/>
      <c r="GGD693" s="414"/>
      <c r="GGE693" s="413"/>
      <c r="GGF693" s="413"/>
      <c r="GGG693" s="413"/>
      <c r="GGH693" s="413"/>
      <c r="GGI693" s="413"/>
      <c r="GGJ693" s="413"/>
      <c r="GGK693" s="413"/>
      <c r="GGL693" s="414"/>
      <c r="GGM693" s="414"/>
      <c r="GGN693" s="413"/>
      <c r="GGO693" s="413"/>
      <c r="GGP693" s="414"/>
      <c r="GGQ693" s="414"/>
      <c r="GGR693" s="413"/>
      <c r="GGS693" s="413"/>
      <c r="GGT693" s="413"/>
      <c r="GGU693" s="413"/>
      <c r="GGV693" s="413"/>
      <c r="GGW693" s="407"/>
      <c r="GGX693" s="439"/>
      <c r="GGY693" s="413"/>
      <c r="GGZ693" s="413"/>
      <c r="GHA693" s="413"/>
      <c r="GHB693" s="413"/>
      <c r="GHC693" s="413"/>
      <c r="GHD693" s="413"/>
      <c r="GHE693" s="413"/>
      <c r="GHF693" s="412"/>
      <c r="GHG693" s="412"/>
      <c r="GHH693" s="412"/>
      <c r="GHI693" s="412"/>
      <c r="GHJ693" s="412"/>
      <c r="GHK693" s="412"/>
      <c r="GHL693" s="412"/>
      <c r="GHM693" s="412"/>
      <c r="GHN693" s="412"/>
      <c r="GHO693" s="412"/>
      <c r="GHP693" s="412"/>
      <c r="GHQ693" s="412"/>
      <c r="GHR693" s="412"/>
      <c r="GHS693" s="412"/>
      <c r="GHT693" s="412"/>
      <c r="GHU693" s="412"/>
      <c r="GHV693" s="412"/>
      <c r="GHW693" s="412"/>
      <c r="GHX693" s="412"/>
      <c r="GHY693" s="412"/>
      <c r="GHZ693" s="412"/>
      <c r="GIA693" s="412"/>
      <c r="GIB693" s="412"/>
      <c r="GIC693" s="412"/>
      <c r="GID693" s="412"/>
      <c r="GIE693" s="412"/>
      <c r="GIF693" s="412"/>
      <c r="GIG693" s="412"/>
      <c r="GIH693" s="412"/>
      <c r="GII693" s="412"/>
      <c r="GIJ693" s="412"/>
      <c r="GIK693" s="412"/>
      <c r="GIL693" s="412"/>
      <c r="GIM693" s="412"/>
      <c r="GIN693" s="412"/>
      <c r="GIO693" s="412"/>
      <c r="GIP693" s="412"/>
      <c r="GIQ693" s="412"/>
      <c r="GIR693" s="412"/>
      <c r="GIS693" s="412"/>
      <c r="GIT693" s="412"/>
      <c r="GIU693" s="412"/>
      <c r="GIV693" s="412"/>
      <c r="GIW693" s="412"/>
      <c r="GIX693" s="413"/>
      <c r="GIY693" s="413"/>
      <c r="GIZ693" s="413"/>
      <c r="GJA693" s="413"/>
      <c r="GJB693" s="413"/>
      <c r="GJC693" s="413"/>
      <c r="GJD693" s="413"/>
      <c r="GJE693" s="413"/>
      <c r="GJF693" s="413"/>
      <c r="GJG693" s="413"/>
      <c r="GJH693" s="413"/>
      <c r="GJI693" s="413"/>
      <c r="GJJ693" s="413"/>
      <c r="GJK693" s="413"/>
      <c r="GJL693" s="413"/>
      <c r="GJM693" s="413"/>
      <c r="GJN693" s="413"/>
      <c r="GJO693" s="413"/>
      <c r="GJP693" s="413"/>
      <c r="GJQ693" s="413"/>
      <c r="GJR693" s="413"/>
      <c r="GJS693" s="413"/>
      <c r="GJT693" s="413"/>
      <c r="GJU693" s="413"/>
      <c r="GJV693" s="414"/>
      <c r="GJW693" s="414"/>
      <c r="GJX693" s="414"/>
      <c r="GJY693" s="414"/>
      <c r="GJZ693" s="414"/>
      <c r="GKA693" s="413"/>
      <c r="GKB693" s="413"/>
      <c r="GKC693" s="414"/>
      <c r="GKD693" s="414"/>
      <c r="GKE693" s="413"/>
      <c r="GKF693" s="413"/>
      <c r="GKG693" s="414"/>
      <c r="GKH693" s="414"/>
      <c r="GKI693" s="413"/>
      <c r="GKJ693" s="413"/>
      <c r="GKK693" s="413"/>
      <c r="GKL693" s="413"/>
      <c r="GKM693" s="413"/>
      <c r="GKN693" s="413"/>
      <c r="GKO693" s="413"/>
      <c r="GKP693" s="414"/>
      <c r="GKQ693" s="414"/>
      <c r="GKR693" s="413"/>
      <c r="GKS693" s="413"/>
      <c r="GKT693" s="414"/>
      <c r="GKU693" s="414"/>
      <c r="GKV693" s="413"/>
      <c r="GKW693" s="413"/>
      <c r="GKX693" s="413"/>
      <c r="GKY693" s="413"/>
      <c r="GKZ693" s="413"/>
      <c r="GLA693" s="407"/>
      <c r="GLB693" s="439"/>
      <c r="GLC693" s="413"/>
      <c r="GLD693" s="413"/>
      <c r="GLE693" s="413"/>
      <c r="GLF693" s="413"/>
      <c r="GLG693" s="413"/>
      <c r="GLH693" s="413"/>
      <c r="GLI693" s="413"/>
      <c r="GLJ693" s="412"/>
      <c r="GLK693" s="412"/>
      <c r="GLL693" s="412"/>
      <c r="GLM693" s="412"/>
      <c r="GLN693" s="412"/>
      <c r="GLO693" s="412"/>
      <c r="GLP693" s="412"/>
      <c r="GLQ693" s="412"/>
      <c r="GLR693" s="412"/>
      <c r="GLS693" s="412"/>
      <c r="GLT693" s="412"/>
      <c r="GLU693" s="412"/>
      <c r="GLV693" s="412"/>
      <c r="GLW693" s="412"/>
      <c r="GLX693" s="412"/>
      <c r="GLY693" s="412"/>
      <c r="GLZ693" s="412"/>
      <c r="GMA693" s="412"/>
      <c r="GMB693" s="412"/>
      <c r="GMC693" s="412"/>
      <c r="GMD693" s="412"/>
      <c r="GME693" s="412"/>
      <c r="GMF693" s="412"/>
      <c r="GMG693" s="412"/>
      <c r="GMH693" s="412"/>
      <c r="GMI693" s="412"/>
      <c r="GMJ693" s="412"/>
      <c r="GMK693" s="412"/>
      <c r="GML693" s="412"/>
      <c r="GMM693" s="412"/>
      <c r="GMN693" s="412"/>
      <c r="GMO693" s="412"/>
      <c r="GMP693" s="412"/>
      <c r="GMQ693" s="412"/>
      <c r="GMR693" s="412"/>
      <c r="GMS693" s="412"/>
      <c r="GMT693" s="412"/>
      <c r="GMU693" s="412"/>
      <c r="GMV693" s="412"/>
      <c r="GMW693" s="412"/>
      <c r="GMX693" s="412"/>
      <c r="GMY693" s="412"/>
      <c r="GMZ693" s="412"/>
      <c r="GNA693" s="412"/>
      <c r="GNB693" s="413"/>
      <c r="GNC693" s="413"/>
      <c r="GND693" s="413"/>
      <c r="GNE693" s="413"/>
      <c r="GNF693" s="413"/>
      <c r="GNG693" s="413"/>
      <c r="GNH693" s="413"/>
      <c r="GNI693" s="413"/>
      <c r="GNJ693" s="413"/>
      <c r="GNK693" s="413"/>
      <c r="GNL693" s="413"/>
      <c r="GNM693" s="413"/>
      <c r="GNN693" s="413"/>
      <c r="GNO693" s="413"/>
      <c r="GNP693" s="413"/>
      <c r="GNQ693" s="413"/>
      <c r="GNR693" s="413"/>
      <c r="GNS693" s="413"/>
      <c r="GNT693" s="413"/>
      <c r="GNU693" s="413"/>
      <c r="GNV693" s="413"/>
      <c r="GNW693" s="413"/>
      <c r="GNX693" s="413"/>
      <c r="GNY693" s="413"/>
      <c r="GNZ693" s="414"/>
      <c r="GOA693" s="414"/>
      <c r="GOB693" s="414"/>
      <c r="GOC693" s="414"/>
      <c r="GOD693" s="414"/>
      <c r="GOE693" s="413"/>
      <c r="GOF693" s="413"/>
      <c r="GOG693" s="414"/>
      <c r="GOH693" s="414"/>
      <c r="GOI693" s="413"/>
      <c r="GOJ693" s="413"/>
      <c r="GOK693" s="414"/>
      <c r="GOL693" s="414"/>
      <c r="GOM693" s="413"/>
      <c r="GON693" s="413"/>
      <c r="GOO693" s="413"/>
      <c r="GOP693" s="413"/>
      <c r="GOQ693" s="413"/>
      <c r="GOR693" s="413"/>
      <c r="GOS693" s="413"/>
      <c r="GOT693" s="414"/>
      <c r="GOU693" s="414"/>
      <c r="GOV693" s="413"/>
      <c r="GOW693" s="413"/>
      <c r="GOX693" s="414"/>
      <c r="GOY693" s="414"/>
      <c r="GOZ693" s="413"/>
      <c r="GPA693" s="413"/>
      <c r="GPB693" s="413"/>
      <c r="GPC693" s="413"/>
      <c r="GPD693" s="413"/>
      <c r="GPE693" s="407"/>
      <c r="GPF693" s="439"/>
      <c r="GPG693" s="413"/>
      <c r="GPH693" s="413"/>
      <c r="GPI693" s="413"/>
      <c r="GPJ693" s="413"/>
      <c r="GPK693" s="413"/>
      <c r="GPL693" s="413"/>
      <c r="GPM693" s="413"/>
      <c r="GPN693" s="412"/>
      <c r="GPO693" s="412"/>
      <c r="GPP693" s="412"/>
      <c r="GPQ693" s="412"/>
      <c r="GPR693" s="412"/>
      <c r="GPS693" s="412"/>
      <c r="GPT693" s="412"/>
      <c r="GPU693" s="412"/>
      <c r="GPV693" s="412"/>
      <c r="GPW693" s="412"/>
      <c r="GPX693" s="412"/>
      <c r="GPY693" s="412"/>
      <c r="GPZ693" s="412"/>
      <c r="GQA693" s="412"/>
      <c r="GQB693" s="412"/>
      <c r="GQC693" s="412"/>
      <c r="GQD693" s="412"/>
      <c r="GQE693" s="412"/>
      <c r="GQF693" s="412"/>
      <c r="GQG693" s="412"/>
      <c r="GQH693" s="412"/>
      <c r="GQI693" s="412"/>
      <c r="GQJ693" s="412"/>
      <c r="GQK693" s="412"/>
      <c r="GQL693" s="412"/>
      <c r="GQM693" s="412"/>
      <c r="GQN693" s="412"/>
      <c r="GQO693" s="412"/>
      <c r="GQP693" s="412"/>
      <c r="GQQ693" s="412"/>
      <c r="GQR693" s="412"/>
      <c r="GQS693" s="412"/>
      <c r="GQT693" s="412"/>
      <c r="GQU693" s="412"/>
      <c r="GQV693" s="412"/>
      <c r="GQW693" s="412"/>
      <c r="GQX693" s="412"/>
      <c r="GQY693" s="412"/>
      <c r="GQZ693" s="412"/>
      <c r="GRA693" s="412"/>
      <c r="GRB693" s="412"/>
      <c r="GRC693" s="412"/>
      <c r="GRD693" s="412"/>
      <c r="GRE693" s="412"/>
      <c r="GRF693" s="413"/>
      <c r="GRG693" s="413"/>
      <c r="GRH693" s="413"/>
      <c r="GRI693" s="413"/>
      <c r="GRJ693" s="413"/>
      <c r="GRK693" s="413"/>
      <c r="GRL693" s="413"/>
      <c r="GRM693" s="413"/>
      <c r="GRN693" s="413"/>
      <c r="GRO693" s="413"/>
      <c r="GRP693" s="413"/>
      <c r="GRQ693" s="413"/>
      <c r="GRR693" s="413"/>
      <c r="GRS693" s="413"/>
      <c r="GRT693" s="413"/>
      <c r="GRU693" s="413"/>
      <c r="GRV693" s="413"/>
      <c r="GRW693" s="413"/>
      <c r="GRX693" s="413"/>
      <c r="GRY693" s="413"/>
      <c r="GRZ693" s="413"/>
      <c r="GSA693" s="413"/>
      <c r="GSB693" s="413"/>
      <c r="GSC693" s="413"/>
      <c r="GSD693" s="414"/>
      <c r="GSE693" s="414"/>
      <c r="GSF693" s="414"/>
      <c r="GSG693" s="414"/>
      <c r="GSH693" s="414"/>
      <c r="GSI693" s="413"/>
      <c r="GSJ693" s="413"/>
      <c r="GSK693" s="414"/>
      <c r="GSL693" s="414"/>
      <c r="GSM693" s="413"/>
      <c r="GSN693" s="413"/>
      <c r="GSO693" s="414"/>
      <c r="GSP693" s="414"/>
      <c r="GSQ693" s="413"/>
      <c r="GSR693" s="413"/>
      <c r="GSS693" s="413"/>
      <c r="GST693" s="413"/>
      <c r="GSU693" s="413"/>
      <c r="GSV693" s="413"/>
      <c r="GSW693" s="413"/>
      <c r="GSX693" s="414"/>
      <c r="GSY693" s="414"/>
      <c r="GSZ693" s="413"/>
      <c r="GTA693" s="413"/>
      <c r="GTB693" s="414"/>
      <c r="GTC693" s="414"/>
      <c r="GTD693" s="413"/>
      <c r="GTE693" s="413"/>
      <c r="GTF693" s="413"/>
      <c r="GTG693" s="413"/>
      <c r="GTH693" s="413"/>
      <c r="GTI693" s="407"/>
      <c r="GTJ693" s="439"/>
      <c r="GTK693" s="413"/>
      <c r="GTL693" s="413"/>
      <c r="GTM693" s="413"/>
      <c r="GTN693" s="413"/>
      <c r="GTO693" s="413"/>
      <c r="GTP693" s="413"/>
      <c r="GTQ693" s="413"/>
      <c r="GTR693" s="412"/>
      <c r="GTS693" s="412"/>
      <c r="GTT693" s="412"/>
      <c r="GTU693" s="412"/>
      <c r="GTV693" s="412"/>
      <c r="GTW693" s="412"/>
      <c r="GTX693" s="412"/>
      <c r="GTY693" s="412"/>
      <c r="GTZ693" s="412"/>
      <c r="GUA693" s="412"/>
      <c r="GUB693" s="412"/>
      <c r="GUC693" s="412"/>
      <c r="GUD693" s="412"/>
      <c r="GUE693" s="412"/>
      <c r="GUF693" s="412"/>
      <c r="GUG693" s="412"/>
      <c r="GUH693" s="412"/>
      <c r="GUI693" s="412"/>
      <c r="GUJ693" s="412"/>
      <c r="GUK693" s="412"/>
      <c r="GUL693" s="412"/>
      <c r="GUM693" s="412"/>
      <c r="GUN693" s="412"/>
      <c r="GUO693" s="412"/>
      <c r="GUP693" s="412"/>
      <c r="GUQ693" s="412"/>
      <c r="GUR693" s="412"/>
      <c r="GUS693" s="412"/>
      <c r="GUT693" s="412"/>
      <c r="GUU693" s="412"/>
      <c r="GUV693" s="412"/>
      <c r="GUW693" s="412"/>
      <c r="GUX693" s="412"/>
      <c r="GUY693" s="412"/>
      <c r="GUZ693" s="412"/>
      <c r="GVA693" s="412"/>
      <c r="GVB693" s="412"/>
      <c r="GVC693" s="412"/>
      <c r="GVD693" s="412"/>
      <c r="GVE693" s="412"/>
      <c r="GVF693" s="412"/>
      <c r="GVG693" s="412"/>
      <c r="GVH693" s="412"/>
      <c r="GVI693" s="412"/>
      <c r="GVJ693" s="413"/>
      <c r="GVK693" s="413"/>
      <c r="GVL693" s="413"/>
      <c r="GVM693" s="413"/>
      <c r="GVN693" s="413"/>
      <c r="GVO693" s="413"/>
      <c r="GVP693" s="413"/>
      <c r="GVQ693" s="413"/>
      <c r="GVR693" s="413"/>
      <c r="GVS693" s="413"/>
      <c r="GVT693" s="413"/>
      <c r="GVU693" s="413"/>
      <c r="GVV693" s="413"/>
      <c r="GVW693" s="413"/>
      <c r="GVX693" s="413"/>
      <c r="GVY693" s="413"/>
      <c r="GVZ693" s="413"/>
      <c r="GWA693" s="413"/>
      <c r="GWB693" s="413"/>
      <c r="GWC693" s="413"/>
      <c r="GWD693" s="413"/>
      <c r="GWE693" s="413"/>
      <c r="GWF693" s="413"/>
      <c r="GWG693" s="413"/>
      <c r="GWH693" s="414"/>
      <c r="GWI693" s="414"/>
      <c r="GWJ693" s="414"/>
      <c r="GWK693" s="414"/>
      <c r="GWL693" s="414"/>
      <c r="GWM693" s="413"/>
      <c r="GWN693" s="413"/>
      <c r="GWO693" s="414"/>
      <c r="GWP693" s="414"/>
      <c r="GWQ693" s="413"/>
      <c r="GWR693" s="413"/>
      <c r="GWS693" s="414"/>
      <c r="GWT693" s="414"/>
      <c r="GWU693" s="413"/>
      <c r="GWV693" s="413"/>
      <c r="GWW693" s="413"/>
      <c r="GWX693" s="413"/>
      <c r="GWY693" s="413"/>
      <c r="GWZ693" s="413"/>
      <c r="GXA693" s="413"/>
      <c r="GXB693" s="414"/>
      <c r="GXC693" s="414"/>
      <c r="GXD693" s="413"/>
      <c r="GXE693" s="413"/>
      <c r="GXF693" s="414"/>
      <c r="GXG693" s="414"/>
      <c r="GXH693" s="413"/>
      <c r="GXI693" s="413"/>
      <c r="GXJ693" s="413"/>
      <c r="GXK693" s="413"/>
      <c r="GXL693" s="413"/>
      <c r="GXM693" s="407"/>
      <c r="GXN693" s="439"/>
      <c r="GXO693" s="413"/>
      <c r="GXP693" s="413"/>
      <c r="GXQ693" s="413"/>
      <c r="GXR693" s="413"/>
      <c r="GXS693" s="413"/>
      <c r="GXT693" s="413"/>
      <c r="GXU693" s="413"/>
      <c r="GXV693" s="412"/>
      <c r="GXW693" s="412"/>
      <c r="GXX693" s="412"/>
      <c r="GXY693" s="412"/>
      <c r="GXZ693" s="412"/>
      <c r="GYA693" s="412"/>
      <c r="GYB693" s="412"/>
      <c r="GYC693" s="412"/>
      <c r="GYD693" s="412"/>
      <c r="GYE693" s="412"/>
      <c r="GYF693" s="412"/>
      <c r="GYG693" s="412"/>
      <c r="GYH693" s="412"/>
      <c r="GYI693" s="412"/>
      <c r="GYJ693" s="412"/>
      <c r="GYK693" s="412"/>
      <c r="GYL693" s="412"/>
      <c r="GYM693" s="412"/>
      <c r="GYN693" s="412"/>
      <c r="GYO693" s="412"/>
      <c r="GYP693" s="412"/>
      <c r="GYQ693" s="412"/>
      <c r="GYR693" s="412"/>
      <c r="GYS693" s="412"/>
      <c r="GYT693" s="412"/>
      <c r="GYU693" s="412"/>
      <c r="GYV693" s="412"/>
      <c r="GYW693" s="412"/>
      <c r="GYX693" s="412"/>
      <c r="GYY693" s="412"/>
      <c r="GYZ693" s="412"/>
      <c r="GZA693" s="412"/>
      <c r="GZB693" s="412"/>
      <c r="GZC693" s="412"/>
      <c r="GZD693" s="412"/>
      <c r="GZE693" s="412"/>
      <c r="GZF693" s="412"/>
      <c r="GZG693" s="412"/>
      <c r="GZH693" s="412"/>
      <c r="GZI693" s="412"/>
      <c r="GZJ693" s="412"/>
      <c r="GZK693" s="412"/>
      <c r="GZL693" s="412"/>
      <c r="GZM693" s="412"/>
      <c r="GZN693" s="413"/>
      <c r="GZO693" s="413"/>
      <c r="GZP693" s="413"/>
      <c r="GZQ693" s="413"/>
      <c r="GZR693" s="413"/>
      <c r="GZS693" s="413"/>
      <c r="GZT693" s="413"/>
      <c r="GZU693" s="413"/>
      <c r="GZV693" s="413"/>
      <c r="GZW693" s="413"/>
      <c r="GZX693" s="413"/>
      <c r="GZY693" s="413"/>
      <c r="GZZ693" s="413"/>
      <c r="HAA693" s="413"/>
      <c r="HAB693" s="413"/>
      <c r="HAC693" s="413"/>
      <c r="HAD693" s="413"/>
      <c r="HAE693" s="413"/>
      <c r="HAF693" s="413"/>
      <c r="HAG693" s="413"/>
      <c r="HAH693" s="413"/>
      <c r="HAI693" s="413"/>
      <c r="HAJ693" s="413"/>
      <c r="HAK693" s="413"/>
      <c r="HAL693" s="414"/>
      <c r="HAM693" s="414"/>
      <c r="HAN693" s="414"/>
      <c r="HAO693" s="414"/>
      <c r="HAP693" s="414"/>
      <c r="HAQ693" s="413"/>
      <c r="HAR693" s="413"/>
      <c r="HAS693" s="414"/>
      <c r="HAT693" s="414"/>
      <c r="HAU693" s="413"/>
      <c r="HAV693" s="413"/>
      <c r="HAW693" s="414"/>
      <c r="HAX693" s="414"/>
      <c r="HAY693" s="413"/>
      <c r="HAZ693" s="413"/>
      <c r="HBA693" s="413"/>
      <c r="HBB693" s="413"/>
      <c r="HBC693" s="413"/>
      <c r="HBD693" s="413"/>
      <c r="HBE693" s="413"/>
      <c r="HBF693" s="414"/>
      <c r="HBG693" s="414"/>
      <c r="HBH693" s="413"/>
      <c r="HBI693" s="413"/>
      <c r="HBJ693" s="414"/>
      <c r="HBK693" s="414"/>
      <c r="HBL693" s="413"/>
      <c r="HBM693" s="413"/>
      <c r="HBN693" s="413"/>
      <c r="HBO693" s="413"/>
      <c r="HBP693" s="413"/>
      <c r="HBQ693" s="407"/>
      <c r="HBR693" s="439"/>
      <c r="HBS693" s="413"/>
      <c r="HBT693" s="413"/>
      <c r="HBU693" s="413"/>
      <c r="HBV693" s="413"/>
      <c r="HBW693" s="413"/>
      <c r="HBX693" s="413"/>
      <c r="HBY693" s="413"/>
      <c r="HBZ693" s="412"/>
      <c r="HCA693" s="412"/>
      <c r="HCB693" s="412"/>
      <c r="HCC693" s="412"/>
      <c r="HCD693" s="412"/>
      <c r="HCE693" s="412"/>
      <c r="HCF693" s="412"/>
      <c r="HCG693" s="412"/>
      <c r="HCH693" s="412"/>
      <c r="HCI693" s="412"/>
      <c r="HCJ693" s="412"/>
      <c r="HCK693" s="412"/>
      <c r="HCL693" s="412"/>
      <c r="HCM693" s="412"/>
      <c r="HCN693" s="412"/>
      <c r="HCO693" s="412"/>
      <c r="HCP693" s="412"/>
      <c r="HCQ693" s="412"/>
      <c r="HCR693" s="412"/>
      <c r="HCS693" s="412"/>
      <c r="HCT693" s="412"/>
      <c r="HCU693" s="412"/>
      <c r="HCV693" s="412"/>
      <c r="HCW693" s="412"/>
      <c r="HCX693" s="412"/>
      <c r="HCY693" s="412"/>
      <c r="HCZ693" s="412"/>
      <c r="HDA693" s="412"/>
      <c r="HDB693" s="412"/>
      <c r="HDC693" s="412"/>
      <c r="HDD693" s="412"/>
      <c r="HDE693" s="412"/>
      <c r="HDF693" s="412"/>
      <c r="HDG693" s="412"/>
      <c r="HDH693" s="412"/>
      <c r="HDI693" s="412"/>
      <c r="HDJ693" s="412"/>
      <c r="HDK693" s="412"/>
      <c r="HDL693" s="412"/>
      <c r="HDM693" s="412"/>
      <c r="HDN693" s="412"/>
      <c r="HDO693" s="412"/>
      <c r="HDP693" s="412"/>
      <c r="HDQ693" s="412"/>
      <c r="HDR693" s="413"/>
      <c r="HDS693" s="413"/>
      <c r="HDT693" s="413"/>
      <c r="HDU693" s="413"/>
      <c r="HDV693" s="413"/>
      <c r="HDW693" s="413"/>
      <c r="HDX693" s="413"/>
      <c r="HDY693" s="413"/>
      <c r="HDZ693" s="413"/>
      <c r="HEA693" s="413"/>
      <c r="HEB693" s="413"/>
      <c r="HEC693" s="413"/>
      <c r="HED693" s="413"/>
      <c r="HEE693" s="413"/>
      <c r="HEF693" s="413"/>
      <c r="HEG693" s="413"/>
      <c r="HEH693" s="413"/>
      <c r="HEI693" s="413"/>
      <c r="HEJ693" s="413"/>
      <c r="HEK693" s="413"/>
      <c r="HEL693" s="413"/>
      <c r="HEM693" s="413"/>
      <c r="HEN693" s="413"/>
      <c r="HEO693" s="413"/>
      <c r="HEP693" s="414"/>
      <c r="HEQ693" s="414"/>
      <c r="HER693" s="414"/>
      <c r="HES693" s="414"/>
      <c r="HET693" s="414"/>
      <c r="HEU693" s="413"/>
      <c r="HEV693" s="413"/>
      <c r="HEW693" s="414"/>
      <c r="HEX693" s="414"/>
      <c r="HEY693" s="413"/>
      <c r="HEZ693" s="413"/>
      <c r="HFA693" s="414"/>
      <c r="HFB693" s="414"/>
      <c r="HFC693" s="413"/>
      <c r="HFD693" s="413"/>
      <c r="HFE693" s="413"/>
      <c r="HFF693" s="413"/>
      <c r="HFG693" s="413"/>
      <c r="HFH693" s="413"/>
      <c r="HFI693" s="413"/>
      <c r="HFJ693" s="414"/>
      <c r="HFK693" s="414"/>
      <c r="HFL693" s="413"/>
      <c r="HFM693" s="413"/>
      <c r="HFN693" s="414"/>
      <c r="HFO693" s="414"/>
      <c r="HFP693" s="413"/>
      <c r="HFQ693" s="413"/>
      <c r="HFR693" s="413"/>
      <c r="HFS693" s="413"/>
      <c r="HFT693" s="413"/>
      <c r="HFU693" s="407"/>
      <c r="HFV693" s="439"/>
      <c r="HFW693" s="413"/>
      <c r="HFX693" s="413"/>
      <c r="HFY693" s="413"/>
      <c r="HFZ693" s="413"/>
      <c r="HGA693" s="413"/>
      <c r="HGB693" s="413"/>
      <c r="HGC693" s="413"/>
      <c r="HGD693" s="412"/>
      <c r="HGE693" s="412"/>
      <c r="HGF693" s="412"/>
      <c r="HGG693" s="412"/>
      <c r="HGH693" s="412"/>
      <c r="HGI693" s="412"/>
      <c r="HGJ693" s="412"/>
      <c r="HGK693" s="412"/>
      <c r="HGL693" s="412"/>
      <c r="HGM693" s="412"/>
      <c r="HGN693" s="412"/>
      <c r="HGO693" s="412"/>
      <c r="HGP693" s="412"/>
      <c r="HGQ693" s="412"/>
      <c r="HGR693" s="412"/>
      <c r="HGS693" s="412"/>
      <c r="HGT693" s="412"/>
      <c r="HGU693" s="412"/>
      <c r="HGV693" s="412"/>
      <c r="HGW693" s="412"/>
      <c r="HGX693" s="412"/>
      <c r="HGY693" s="412"/>
      <c r="HGZ693" s="412"/>
      <c r="HHA693" s="412"/>
      <c r="HHB693" s="412"/>
      <c r="HHC693" s="412"/>
      <c r="HHD693" s="412"/>
      <c r="HHE693" s="412"/>
      <c r="HHF693" s="412"/>
      <c r="HHG693" s="412"/>
      <c r="HHH693" s="412"/>
      <c r="HHI693" s="412"/>
      <c r="HHJ693" s="412"/>
      <c r="HHK693" s="412"/>
      <c r="HHL693" s="412"/>
      <c r="HHM693" s="412"/>
      <c r="HHN693" s="412"/>
      <c r="HHO693" s="412"/>
      <c r="HHP693" s="412"/>
      <c r="HHQ693" s="412"/>
      <c r="HHR693" s="412"/>
      <c r="HHS693" s="412"/>
      <c r="HHT693" s="412"/>
      <c r="HHU693" s="412"/>
      <c r="HHV693" s="413"/>
      <c r="HHW693" s="413"/>
      <c r="HHX693" s="413"/>
      <c r="HHY693" s="413"/>
      <c r="HHZ693" s="413"/>
      <c r="HIA693" s="413"/>
      <c r="HIB693" s="413"/>
      <c r="HIC693" s="413"/>
      <c r="HID693" s="413"/>
      <c r="HIE693" s="413"/>
      <c r="HIF693" s="413"/>
      <c r="HIG693" s="413"/>
      <c r="HIH693" s="413"/>
      <c r="HII693" s="413"/>
      <c r="HIJ693" s="413"/>
      <c r="HIK693" s="413"/>
      <c r="HIL693" s="413"/>
      <c r="HIM693" s="413"/>
      <c r="HIN693" s="413"/>
      <c r="HIO693" s="413"/>
      <c r="HIP693" s="413"/>
      <c r="HIQ693" s="413"/>
      <c r="HIR693" s="413"/>
      <c r="HIS693" s="413"/>
      <c r="HIT693" s="414"/>
      <c r="HIU693" s="414"/>
      <c r="HIV693" s="414"/>
      <c r="HIW693" s="414"/>
      <c r="HIX693" s="414"/>
      <c r="HIY693" s="413"/>
      <c r="HIZ693" s="413"/>
      <c r="HJA693" s="414"/>
      <c r="HJB693" s="414"/>
      <c r="HJC693" s="413"/>
      <c r="HJD693" s="413"/>
      <c r="HJE693" s="414"/>
      <c r="HJF693" s="414"/>
      <c r="HJG693" s="413"/>
      <c r="HJH693" s="413"/>
      <c r="HJI693" s="413"/>
      <c r="HJJ693" s="413"/>
      <c r="HJK693" s="413"/>
      <c r="HJL693" s="413"/>
      <c r="HJM693" s="413"/>
      <c r="HJN693" s="414"/>
      <c r="HJO693" s="414"/>
      <c r="HJP693" s="413"/>
      <c r="HJQ693" s="413"/>
      <c r="HJR693" s="414"/>
      <c r="HJS693" s="414"/>
      <c r="HJT693" s="413"/>
      <c r="HJU693" s="413"/>
      <c r="HJV693" s="413"/>
      <c r="HJW693" s="413"/>
      <c r="HJX693" s="413"/>
      <c r="HJY693" s="407"/>
      <c r="HJZ693" s="439"/>
      <c r="HKA693" s="413"/>
      <c r="HKB693" s="413"/>
      <c r="HKC693" s="413"/>
      <c r="HKD693" s="413"/>
      <c r="HKE693" s="413"/>
      <c r="HKF693" s="413"/>
      <c r="HKG693" s="413"/>
      <c r="HKH693" s="412"/>
      <c r="HKI693" s="412"/>
      <c r="HKJ693" s="412"/>
      <c r="HKK693" s="412"/>
      <c r="HKL693" s="412"/>
      <c r="HKM693" s="412"/>
      <c r="HKN693" s="412"/>
      <c r="HKO693" s="412"/>
      <c r="HKP693" s="412"/>
      <c r="HKQ693" s="412"/>
      <c r="HKR693" s="412"/>
      <c r="HKS693" s="412"/>
      <c r="HKT693" s="412"/>
      <c r="HKU693" s="412"/>
      <c r="HKV693" s="412"/>
      <c r="HKW693" s="412"/>
      <c r="HKX693" s="412"/>
      <c r="HKY693" s="412"/>
      <c r="HKZ693" s="412"/>
      <c r="HLA693" s="412"/>
      <c r="HLB693" s="412"/>
      <c r="HLC693" s="412"/>
      <c r="HLD693" s="412"/>
      <c r="HLE693" s="412"/>
      <c r="HLF693" s="412"/>
      <c r="HLG693" s="412"/>
      <c r="HLH693" s="412"/>
      <c r="HLI693" s="412"/>
      <c r="HLJ693" s="412"/>
      <c r="HLK693" s="412"/>
      <c r="HLL693" s="412"/>
      <c r="HLM693" s="412"/>
      <c r="HLN693" s="412"/>
      <c r="HLO693" s="412"/>
      <c r="HLP693" s="412"/>
      <c r="HLQ693" s="412"/>
      <c r="HLR693" s="412"/>
      <c r="HLS693" s="412"/>
      <c r="HLT693" s="412"/>
      <c r="HLU693" s="412"/>
      <c r="HLV693" s="412"/>
      <c r="HLW693" s="412"/>
      <c r="HLX693" s="412"/>
      <c r="HLY693" s="412"/>
      <c r="HLZ693" s="413"/>
      <c r="HMA693" s="413"/>
      <c r="HMB693" s="413"/>
      <c r="HMC693" s="413"/>
      <c r="HMD693" s="413"/>
      <c r="HME693" s="413"/>
      <c r="HMF693" s="413"/>
      <c r="HMG693" s="413"/>
      <c r="HMH693" s="413"/>
      <c r="HMI693" s="413"/>
      <c r="HMJ693" s="413"/>
      <c r="HMK693" s="413"/>
      <c r="HML693" s="413"/>
      <c r="HMM693" s="413"/>
      <c r="HMN693" s="413"/>
      <c r="HMO693" s="413"/>
      <c r="HMP693" s="413"/>
      <c r="HMQ693" s="413"/>
      <c r="HMR693" s="413"/>
      <c r="HMS693" s="413"/>
      <c r="HMT693" s="413"/>
      <c r="HMU693" s="413"/>
      <c r="HMV693" s="413"/>
      <c r="HMW693" s="413"/>
      <c r="HMX693" s="414"/>
      <c r="HMY693" s="414"/>
      <c r="HMZ693" s="414"/>
      <c r="HNA693" s="414"/>
      <c r="HNB693" s="414"/>
      <c r="HNC693" s="413"/>
      <c r="HND693" s="413"/>
      <c r="HNE693" s="414"/>
      <c r="HNF693" s="414"/>
      <c r="HNG693" s="413"/>
      <c r="HNH693" s="413"/>
      <c r="HNI693" s="414"/>
      <c r="HNJ693" s="414"/>
      <c r="HNK693" s="413"/>
      <c r="HNL693" s="413"/>
      <c r="HNM693" s="413"/>
      <c r="HNN693" s="413"/>
      <c r="HNO693" s="413"/>
      <c r="HNP693" s="413"/>
      <c r="HNQ693" s="413"/>
      <c r="HNR693" s="414"/>
      <c r="HNS693" s="414"/>
      <c r="HNT693" s="413"/>
      <c r="HNU693" s="413"/>
      <c r="HNV693" s="414"/>
      <c r="HNW693" s="414"/>
      <c r="HNX693" s="413"/>
      <c r="HNY693" s="413"/>
      <c r="HNZ693" s="413"/>
      <c r="HOA693" s="413"/>
      <c r="HOB693" s="413"/>
      <c r="HOC693" s="407"/>
      <c r="HOD693" s="439"/>
      <c r="HOE693" s="413"/>
      <c r="HOF693" s="413"/>
      <c r="HOG693" s="413"/>
      <c r="HOH693" s="413"/>
      <c r="HOI693" s="413"/>
      <c r="HOJ693" s="413"/>
      <c r="HOK693" s="413"/>
      <c r="HOL693" s="412"/>
      <c r="HOM693" s="412"/>
      <c r="HON693" s="412"/>
      <c r="HOO693" s="412"/>
      <c r="HOP693" s="412"/>
      <c r="HOQ693" s="412"/>
      <c r="HOR693" s="412"/>
      <c r="HOS693" s="412"/>
      <c r="HOT693" s="412"/>
      <c r="HOU693" s="412"/>
      <c r="HOV693" s="412"/>
      <c r="HOW693" s="412"/>
      <c r="HOX693" s="412"/>
      <c r="HOY693" s="412"/>
      <c r="HOZ693" s="412"/>
      <c r="HPA693" s="412"/>
      <c r="HPB693" s="412"/>
      <c r="HPC693" s="412"/>
      <c r="HPD693" s="412"/>
      <c r="HPE693" s="412"/>
      <c r="HPF693" s="412"/>
      <c r="HPG693" s="412"/>
      <c r="HPH693" s="412"/>
      <c r="HPI693" s="412"/>
      <c r="HPJ693" s="412"/>
      <c r="HPK693" s="412"/>
      <c r="HPL693" s="412"/>
      <c r="HPM693" s="412"/>
      <c r="HPN693" s="412"/>
      <c r="HPO693" s="412"/>
      <c r="HPP693" s="412"/>
      <c r="HPQ693" s="412"/>
      <c r="HPR693" s="412"/>
      <c r="HPS693" s="412"/>
      <c r="HPT693" s="412"/>
      <c r="HPU693" s="412"/>
      <c r="HPV693" s="412"/>
      <c r="HPW693" s="412"/>
      <c r="HPX693" s="412"/>
      <c r="HPY693" s="412"/>
      <c r="HPZ693" s="412"/>
      <c r="HQA693" s="412"/>
      <c r="HQB693" s="412"/>
      <c r="HQC693" s="412"/>
      <c r="HQD693" s="413"/>
      <c r="HQE693" s="413"/>
      <c r="HQF693" s="413"/>
      <c r="HQG693" s="413"/>
      <c r="HQH693" s="413"/>
      <c r="HQI693" s="413"/>
      <c r="HQJ693" s="413"/>
      <c r="HQK693" s="413"/>
      <c r="HQL693" s="413"/>
      <c r="HQM693" s="413"/>
      <c r="HQN693" s="413"/>
      <c r="HQO693" s="413"/>
      <c r="HQP693" s="413"/>
      <c r="HQQ693" s="413"/>
      <c r="HQR693" s="413"/>
      <c r="HQS693" s="413"/>
      <c r="HQT693" s="413"/>
      <c r="HQU693" s="413"/>
      <c r="HQV693" s="413"/>
      <c r="HQW693" s="413"/>
      <c r="HQX693" s="413"/>
      <c r="HQY693" s="413"/>
      <c r="HQZ693" s="413"/>
      <c r="HRA693" s="413"/>
      <c r="HRB693" s="414"/>
      <c r="HRC693" s="414"/>
      <c r="HRD693" s="414"/>
      <c r="HRE693" s="414"/>
      <c r="HRF693" s="414"/>
      <c r="HRG693" s="413"/>
      <c r="HRH693" s="413"/>
      <c r="HRI693" s="414"/>
      <c r="HRJ693" s="414"/>
      <c r="HRK693" s="413"/>
      <c r="HRL693" s="413"/>
      <c r="HRM693" s="414"/>
      <c r="HRN693" s="414"/>
      <c r="HRO693" s="413"/>
      <c r="HRP693" s="413"/>
      <c r="HRQ693" s="413"/>
      <c r="HRR693" s="413"/>
      <c r="HRS693" s="413"/>
      <c r="HRT693" s="413"/>
      <c r="HRU693" s="413"/>
      <c r="HRV693" s="414"/>
      <c r="HRW693" s="414"/>
      <c r="HRX693" s="413"/>
      <c r="HRY693" s="413"/>
      <c r="HRZ693" s="414"/>
      <c r="HSA693" s="414"/>
      <c r="HSB693" s="413"/>
      <c r="HSC693" s="413"/>
      <c r="HSD693" s="413"/>
      <c r="HSE693" s="413"/>
      <c r="HSF693" s="413"/>
      <c r="HSG693" s="407"/>
      <c r="HSH693" s="439"/>
      <c r="HSI693" s="413"/>
      <c r="HSJ693" s="413"/>
      <c r="HSK693" s="413"/>
      <c r="HSL693" s="413"/>
      <c r="HSM693" s="413"/>
      <c r="HSN693" s="413"/>
      <c r="HSO693" s="413"/>
      <c r="HSP693" s="412"/>
      <c r="HSQ693" s="412"/>
      <c r="HSR693" s="412"/>
      <c r="HSS693" s="412"/>
      <c r="HST693" s="412"/>
      <c r="HSU693" s="412"/>
      <c r="HSV693" s="412"/>
      <c r="HSW693" s="412"/>
      <c r="HSX693" s="412"/>
      <c r="HSY693" s="412"/>
      <c r="HSZ693" s="412"/>
      <c r="HTA693" s="412"/>
      <c r="HTB693" s="412"/>
      <c r="HTC693" s="412"/>
      <c r="HTD693" s="412"/>
      <c r="HTE693" s="412"/>
      <c r="HTF693" s="412"/>
      <c r="HTG693" s="412"/>
      <c r="HTH693" s="412"/>
      <c r="HTI693" s="412"/>
      <c r="HTJ693" s="412"/>
      <c r="HTK693" s="412"/>
      <c r="HTL693" s="412"/>
      <c r="HTM693" s="412"/>
      <c r="HTN693" s="412"/>
      <c r="HTO693" s="412"/>
      <c r="HTP693" s="412"/>
      <c r="HTQ693" s="412"/>
      <c r="HTR693" s="412"/>
      <c r="HTS693" s="412"/>
      <c r="HTT693" s="412"/>
      <c r="HTU693" s="412"/>
      <c r="HTV693" s="412"/>
      <c r="HTW693" s="412"/>
      <c r="HTX693" s="412"/>
      <c r="HTY693" s="412"/>
      <c r="HTZ693" s="412"/>
      <c r="HUA693" s="412"/>
      <c r="HUB693" s="412"/>
      <c r="HUC693" s="412"/>
      <c r="HUD693" s="412"/>
      <c r="HUE693" s="412"/>
      <c r="HUF693" s="412"/>
      <c r="HUG693" s="412"/>
      <c r="HUH693" s="413"/>
      <c r="HUI693" s="413"/>
      <c r="HUJ693" s="413"/>
      <c r="HUK693" s="413"/>
      <c r="HUL693" s="413"/>
      <c r="HUM693" s="413"/>
      <c r="HUN693" s="413"/>
      <c r="HUO693" s="413"/>
      <c r="HUP693" s="413"/>
      <c r="HUQ693" s="413"/>
      <c r="HUR693" s="413"/>
      <c r="HUS693" s="413"/>
      <c r="HUT693" s="413"/>
      <c r="HUU693" s="413"/>
      <c r="HUV693" s="413"/>
      <c r="HUW693" s="413"/>
      <c r="HUX693" s="413"/>
      <c r="HUY693" s="413"/>
      <c r="HUZ693" s="413"/>
      <c r="HVA693" s="413"/>
      <c r="HVB693" s="413"/>
      <c r="HVC693" s="413"/>
      <c r="HVD693" s="413"/>
      <c r="HVE693" s="413"/>
      <c r="HVF693" s="414"/>
      <c r="HVG693" s="414"/>
      <c r="HVH693" s="414"/>
      <c r="HVI693" s="414"/>
      <c r="HVJ693" s="414"/>
      <c r="HVK693" s="413"/>
      <c r="HVL693" s="413"/>
      <c r="HVM693" s="414"/>
      <c r="HVN693" s="414"/>
      <c r="HVO693" s="413"/>
      <c r="HVP693" s="413"/>
      <c r="HVQ693" s="414"/>
      <c r="HVR693" s="414"/>
      <c r="HVS693" s="413"/>
      <c r="HVT693" s="413"/>
      <c r="HVU693" s="413"/>
      <c r="HVV693" s="413"/>
      <c r="HVW693" s="413"/>
      <c r="HVX693" s="413"/>
      <c r="HVY693" s="413"/>
      <c r="HVZ693" s="414"/>
      <c r="HWA693" s="414"/>
      <c r="HWB693" s="413"/>
      <c r="HWC693" s="413"/>
      <c r="HWD693" s="414"/>
      <c r="HWE693" s="414"/>
      <c r="HWF693" s="413"/>
      <c r="HWG693" s="413"/>
      <c r="HWH693" s="413"/>
      <c r="HWI693" s="413"/>
      <c r="HWJ693" s="413"/>
      <c r="HWK693" s="407"/>
      <c r="HWL693" s="439"/>
      <c r="HWM693" s="413"/>
      <c r="HWN693" s="413"/>
      <c r="HWO693" s="413"/>
      <c r="HWP693" s="413"/>
      <c r="HWQ693" s="413"/>
      <c r="HWR693" s="413"/>
      <c r="HWS693" s="413"/>
      <c r="HWT693" s="412"/>
      <c r="HWU693" s="412"/>
      <c r="HWV693" s="412"/>
      <c r="HWW693" s="412"/>
      <c r="HWX693" s="412"/>
      <c r="HWY693" s="412"/>
      <c r="HWZ693" s="412"/>
      <c r="HXA693" s="412"/>
      <c r="HXB693" s="412"/>
      <c r="HXC693" s="412"/>
      <c r="HXD693" s="412"/>
      <c r="HXE693" s="412"/>
      <c r="HXF693" s="412"/>
      <c r="HXG693" s="412"/>
      <c r="HXH693" s="412"/>
      <c r="HXI693" s="412"/>
      <c r="HXJ693" s="412"/>
      <c r="HXK693" s="412"/>
      <c r="HXL693" s="412"/>
      <c r="HXM693" s="412"/>
      <c r="HXN693" s="412"/>
      <c r="HXO693" s="412"/>
      <c r="HXP693" s="412"/>
      <c r="HXQ693" s="412"/>
      <c r="HXR693" s="412"/>
      <c r="HXS693" s="412"/>
      <c r="HXT693" s="412"/>
      <c r="HXU693" s="412"/>
      <c r="HXV693" s="412"/>
      <c r="HXW693" s="412"/>
      <c r="HXX693" s="412"/>
      <c r="HXY693" s="412"/>
      <c r="HXZ693" s="412"/>
      <c r="HYA693" s="412"/>
      <c r="HYB693" s="412"/>
      <c r="HYC693" s="412"/>
      <c r="HYD693" s="412"/>
      <c r="HYE693" s="412"/>
      <c r="HYF693" s="412"/>
      <c r="HYG693" s="412"/>
      <c r="HYH693" s="412"/>
      <c r="HYI693" s="412"/>
      <c r="HYJ693" s="412"/>
      <c r="HYK693" s="412"/>
      <c r="HYL693" s="413"/>
      <c r="HYM693" s="413"/>
      <c r="HYN693" s="413"/>
      <c r="HYO693" s="413"/>
      <c r="HYP693" s="413"/>
      <c r="HYQ693" s="413"/>
      <c r="HYR693" s="413"/>
      <c r="HYS693" s="413"/>
      <c r="HYT693" s="413"/>
      <c r="HYU693" s="413"/>
      <c r="HYV693" s="413"/>
      <c r="HYW693" s="413"/>
      <c r="HYX693" s="413"/>
      <c r="HYY693" s="413"/>
      <c r="HYZ693" s="413"/>
      <c r="HZA693" s="413"/>
      <c r="HZB693" s="413"/>
      <c r="HZC693" s="413"/>
      <c r="HZD693" s="413"/>
      <c r="HZE693" s="413"/>
      <c r="HZF693" s="413"/>
      <c r="HZG693" s="413"/>
      <c r="HZH693" s="413"/>
      <c r="HZI693" s="413"/>
      <c r="HZJ693" s="414"/>
      <c r="HZK693" s="414"/>
      <c r="HZL693" s="414"/>
      <c r="HZM693" s="414"/>
      <c r="HZN693" s="414"/>
      <c r="HZO693" s="413"/>
      <c r="HZP693" s="413"/>
      <c r="HZQ693" s="414"/>
      <c r="HZR693" s="414"/>
      <c r="HZS693" s="413"/>
      <c r="HZT693" s="413"/>
      <c r="HZU693" s="414"/>
      <c r="HZV693" s="414"/>
      <c r="HZW693" s="413"/>
      <c r="HZX693" s="413"/>
      <c r="HZY693" s="413"/>
      <c r="HZZ693" s="413"/>
      <c r="IAA693" s="413"/>
      <c r="IAB693" s="413"/>
      <c r="IAC693" s="413"/>
      <c r="IAD693" s="414"/>
      <c r="IAE693" s="414"/>
      <c r="IAF693" s="413"/>
      <c r="IAG693" s="413"/>
      <c r="IAH693" s="414"/>
      <c r="IAI693" s="414"/>
      <c r="IAJ693" s="413"/>
      <c r="IAK693" s="413"/>
      <c r="IAL693" s="413"/>
      <c r="IAM693" s="413"/>
      <c r="IAN693" s="413"/>
      <c r="IAO693" s="407"/>
      <c r="IAP693" s="439"/>
      <c r="IAQ693" s="413"/>
      <c r="IAR693" s="413"/>
      <c r="IAS693" s="413"/>
      <c r="IAT693" s="413"/>
      <c r="IAU693" s="413"/>
      <c r="IAV693" s="413"/>
      <c r="IAW693" s="413"/>
      <c r="IAX693" s="412"/>
      <c r="IAY693" s="412"/>
      <c r="IAZ693" s="412"/>
      <c r="IBA693" s="412"/>
      <c r="IBB693" s="412"/>
      <c r="IBC693" s="412"/>
      <c r="IBD693" s="412"/>
      <c r="IBE693" s="412"/>
      <c r="IBF693" s="412"/>
      <c r="IBG693" s="412"/>
      <c r="IBH693" s="412"/>
      <c r="IBI693" s="412"/>
      <c r="IBJ693" s="412"/>
      <c r="IBK693" s="412"/>
      <c r="IBL693" s="412"/>
      <c r="IBM693" s="412"/>
      <c r="IBN693" s="412"/>
      <c r="IBO693" s="412"/>
      <c r="IBP693" s="412"/>
      <c r="IBQ693" s="412"/>
      <c r="IBR693" s="412"/>
      <c r="IBS693" s="412"/>
      <c r="IBT693" s="412"/>
      <c r="IBU693" s="412"/>
      <c r="IBV693" s="412"/>
      <c r="IBW693" s="412"/>
      <c r="IBX693" s="412"/>
      <c r="IBY693" s="412"/>
      <c r="IBZ693" s="412"/>
      <c r="ICA693" s="412"/>
      <c r="ICB693" s="412"/>
      <c r="ICC693" s="412"/>
      <c r="ICD693" s="412"/>
      <c r="ICE693" s="412"/>
      <c r="ICF693" s="412"/>
      <c r="ICG693" s="412"/>
      <c r="ICH693" s="412"/>
      <c r="ICI693" s="412"/>
      <c r="ICJ693" s="412"/>
      <c r="ICK693" s="412"/>
      <c r="ICL693" s="412"/>
      <c r="ICM693" s="412"/>
      <c r="ICN693" s="412"/>
      <c r="ICO693" s="412"/>
      <c r="ICP693" s="413"/>
      <c r="ICQ693" s="413"/>
      <c r="ICR693" s="413"/>
      <c r="ICS693" s="413"/>
      <c r="ICT693" s="413"/>
      <c r="ICU693" s="413"/>
      <c r="ICV693" s="413"/>
      <c r="ICW693" s="413"/>
      <c r="ICX693" s="413"/>
      <c r="ICY693" s="413"/>
      <c r="ICZ693" s="413"/>
      <c r="IDA693" s="413"/>
      <c r="IDB693" s="413"/>
      <c r="IDC693" s="413"/>
      <c r="IDD693" s="413"/>
      <c r="IDE693" s="413"/>
      <c r="IDF693" s="413"/>
      <c r="IDG693" s="413"/>
      <c r="IDH693" s="413"/>
      <c r="IDI693" s="413"/>
      <c r="IDJ693" s="413"/>
      <c r="IDK693" s="413"/>
      <c r="IDL693" s="413"/>
      <c r="IDM693" s="413"/>
      <c r="IDN693" s="414"/>
      <c r="IDO693" s="414"/>
      <c r="IDP693" s="414"/>
      <c r="IDQ693" s="414"/>
      <c r="IDR693" s="414"/>
      <c r="IDS693" s="413"/>
      <c r="IDT693" s="413"/>
      <c r="IDU693" s="414"/>
      <c r="IDV693" s="414"/>
      <c r="IDW693" s="413"/>
      <c r="IDX693" s="413"/>
      <c r="IDY693" s="414"/>
      <c r="IDZ693" s="414"/>
      <c r="IEA693" s="413"/>
      <c r="IEB693" s="413"/>
      <c r="IEC693" s="413"/>
      <c r="IED693" s="413"/>
      <c r="IEE693" s="413"/>
      <c r="IEF693" s="413"/>
      <c r="IEG693" s="413"/>
      <c r="IEH693" s="414"/>
      <c r="IEI693" s="414"/>
      <c r="IEJ693" s="413"/>
      <c r="IEK693" s="413"/>
      <c r="IEL693" s="414"/>
      <c r="IEM693" s="414"/>
      <c r="IEN693" s="413"/>
      <c r="IEO693" s="413"/>
      <c r="IEP693" s="413"/>
      <c r="IEQ693" s="413"/>
      <c r="IER693" s="413"/>
      <c r="IES693" s="407"/>
      <c r="IET693" s="439"/>
      <c r="IEU693" s="413"/>
      <c r="IEV693" s="413"/>
      <c r="IEW693" s="413"/>
      <c r="IEX693" s="413"/>
      <c r="IEY693" s="413"/>
      <c r="IEZ693" s="413"/>
      <c r="IFA693" s="413"/>
      <c r="IFB693" s="412"/>
      <c r="IFC693" s="412"/>
      <c r="IFD693" s="412"/>
      <c r="IFE693" s="412"/>
      <c r="IFF693" s="412"/>
      <c r="IFG693" s="412"/>
      <c r="IFH693" s="412"/>
      <c r="IFI693" s="412"/>
      <c r="IFJ693" s="412"/>
      <c r="IFK693" s="412"/>
      <c r="IFL693" s="412"/>
      <c r="IFM693" s="412"/>
      <c r="IFN693" s="412"/>
      <c r="IFO693" s="412"/>
      <c r="IFP693" s="412"/>
      <c r="IFQ693" s="412"/>
      <c r="IFR693" s="412"/>
      <c r="IFS693" s="412"/>
      <c r="IFT693" s="412"/>
      <c r="IFU693" s="412"/>
      <c r="IFV693" s="412"/>
      <c r="IFW693" s="412"/>
      <c r="IFX693" s="412"/>
      <c r="IFY693" s="412"/>
      <c r="IFZ693" s="412"/>
      <c r="IGA693" s="412"/>
      <c r="IGB693" s="412"/>
      <c r="IGC693" s="412"/>
      <c r="IGD693" s="412"/>
      <c r="IGE693" s="412"/>
      <c r="IGF693" s="412"/>
      <c r="IGG693" s="412"/>
      <c r="IGH693" s="412"/>
      <c r="IGI693" s="412"/>
      <c r="IGJ693" s="412"/>
      <c r="IGK693" s="412"/>
      <c r="IGL693" s="412"/>
      <c r="IGM693" s="412"/>
      <c r="IGN693" s="412"/>
      <c r="IGO693" s="412"/>
      <c r="IGP693" s="412"/>
      <c r="IGQ693" s="412"/>
      <c r="IGR693" s="412"/>
      <c r="IGS693" s="412"/>
      <c r="IGT693" s="413"/>
      <c r="IGU693" s="413"/>
      <c r="IGV693" s="413"/>
      <c r="IGW693" s="413"/>
      <c r="IGX693" s="413"/>
      <c r="IGY693" s="413"/>
      <c r="IGZ693" s="413"/>
      <c r="IHA693" s="413"/>
      <c r="IHB693" s="413"/>
      <c r="IHC693" s="413"/>
      <c r="IHD693" s="413"/>
      <c r="IHE693" s="413"/>
      <c r="IHF693" s="413"/>
      <c r="IHG693" s="413"/>
      <c r="IHH693" s="413"/>
      <c r="IHI693" s="413"/>
      <c r="IHJ693" s="413"/>
      <c r="IHK693" s="413"/>
      <c r="IHL693" s="413"/>
      <c r="IHM693" s="413"/>
      <c r="IHN693" s="413"/>
      <c r="IHO693" s="413"/>
      <c r="IHP693" s="413"/>
      <c r="IHQ693" s="413"/>
      <c r="IHR693" s="414"/>
      <c r="IHS693" s="414"/>
      <c r="IHT693" s="414"/>
      <c r="IHU693" s="414"/>
      <c r="IHV693" s="414"/>
      <c r="IHW693" s="413"/>
      <c r="IHX693" s="413"/>
      <c r="IHY693" s="414"/>
      <c r="IHZ693" s="414"/>
      <c r="IIA693" s="413"/>
      <c r="IIB693" s="413"/>
      <c r="IIC693" s="414"/>
      <c r="IID693" s="414"/>
      <c r="IIE693" s="413"/>
      <c r="IIF693" s="413"/>
      <c r="IIG693" s="413"/>
      <c r="IIH693" s="413"/>
      <c r="III693" s="413"/>
      <c r="IIJ693" s="413"/>
      <c r="IIK693" s="413"/>
      <c r="IIL693" s="414"/>
      <c r="IIM693" s="414"/>
      <c r="IIN693" s="413"/>
      <c r="IIO693" s="413"/>
      <c r="IIP693" s="414"/>
      <c r="IIQ693" s="414"/>
      <c r="IIR693" s="413"/>
      <c r="IIS693" s="413"/>
      <c r="IIT693" s="413"/>
      <c r="IIU693" s="413"/>
      <c r="IIV693" s="413"/>
      <c r="IIW693" s="407"/>
      <c r="IIX693" s="439"/>
      <c r="IIY693" s="413"/>
      <c r="IIZ693" s="413"/>
      <c r="IJA693" s="413"/>
      <c r="IJB693" s="413"/>
      <c r="IJC693" s="413"/>
      <c r="IJD693" s="413"/>
      <c r="IJE693" s="413"/>
      <c r="IJF693" s="412"/>
      <c r="IJG693" s="412"/>
      <c r="IJH693" s="412"/>
      <c r="IJI693" s="412"/>
      <c r="IJJ693" s="412"/>
      <c r="IJK693" s="412"/>
      <c r="IJL693" s="412"/>
      <c r="IJM693" s="412"/>
      <c r="IJN693" s="412"/>
      <c r="IJO693" s="412"/>
      <c r="IJP693" s="412"/>
      <c r="IJQ693" s="412"/>
      <c r="IJR693" s="412"/>
      <c r="IJS693" s="412"/>
      <c r="IJT693" s="412"/>
      <c r="IJU693" s="412"/>
      <c r="IJV693" s="412"/>
      <c r="IJW693" s="412"/>
      <c r="IJX693" s="412"/>
      <c r="IJY693" s="412"/>
      <c r="IJZ693" s="412"/>
      <c r="IKA693" s="412"/>
      <c r="IKB693" s="412"/>
      <c r="IKC693" s="412"/>
      <c r="IKD693" s="412"/>
      <c r="IKE693" s="412"/>
      <c r="IKF693" s="412"/>
      <c r="IKG693" s="412"/>
      <c r="IKH693" s="412"/>
      <c r="IKI693" s="412"/>
      <c r="IKJ693" s="412"/>
      <c r="IKK693" s="412"/>
      <c r="IKL693" s="412"/>
      <c r="IKM693" s="412"/>
      <c r="IKN693" s="412"/>
      <c r="IKO693" s="412"/>
      <c r="IKP693" s="412"/>
      <c r="IKQ693" s="412"/>
      <c r="IKR693" s="412"/>
      <c r="IKS693" s="412"/>
      <c r="IKT693" s="412"/>
      <c r="IKU693" s="412"/>
      <c r="IKV693" s="412"/>
      <c r="IKW693" s="412"/>
      <c r="IKX693" s="413"/>
      <c r="IKY693" s="413"/>
      <c r="IKZ693" s="413"/>
      <c r="ILA693" s="413"/>
      <c r="ILB693" s="413"/>
      <c r="ILC693" s="413"/>
      <c r="ILD693" s="413"/>
      <c r="ILE693" s="413"/>
      <c r="ILF693" s="413"/>
      <c r="ILG693" s="413"/>
      <c r="ILH693" s="413"/>
      <c r="ILI693" s="413"/>
      <c r="ILJ693" s="413"/>
      <c r="ILK693" s="413"/>
      <c r="ILL693" s="413"/>
      <c r="ILM693" s="413"/>
      <c r="ILN693" s="413"/>
      <c r="ILO693" s="413"/>
      <c r="ILP693" s="413"/>
      <c r="ILQ693" s="413"/>
      <c r="ILR693" s="413"/>
      <c r="ILS693" s="413"/>
      <c r="ILT693" s="413"/>
      <c r="ILU693" s="413"/>
      <c r="ILV693" s="414"/>
      <c r="ILW693" s="414"/>
      <c r="ILX693" s="414"/>
      <c r="ILY693" s="414"/>
      <c r="ILZ693" s="414"/>
      <c r="IMA693" s="413"/>
      <c r="IMB693" s="413"/>
      <c r="IMC693" s="414"/>
      <c r="IMD693" s="414"/>
      <c r="IME693" s="413"/>
      <c r="IMF693" s="413"/>
      <c r="IMG693" s="414"/>
      <c r="IMH693" s="414"/>
      <c r="IMI693" s="413"/>
      <c r="IMJ693" s="413"/>
      <c r="IMK693" s="413"/>
      <c r="IML693" s="413"/>
      <c r="IMM693" s="413"/>
      <c r="IMN693" s="413"/>
      <c r="IMO693" s="413"/>
      <c r="IMP693" s="414"/>
      <c r="IMQ693" s="414"/>
      <c r="IMR693" s="413"/>
      <c r="IMS693" s="413"/>
      <c r="IMT693" s="414"/>
      <c r="IMU693" s="414"/>
      <c r="IMV693" s="413"/>
      <c r="IMW693" s="413"/>
      <c r="IMX693" s="413"/>
      <c r="IMY693" s="413"/>
      <c r="IMZ693" s="413"/>
      <c r="INA693" s="407"/>
      <c r="INB693" s="439"/>
      <c r="INC693" s="413"/>
      <c r="IND693" s="413"/>
      <c r="INE693" s="413"/>
      <c r="INF693" s="413"/>
      <c r="ING693" s="413"/>
      <c r="INH693" s="413"/>
      <c r="INI693" s="413"/>
      <c r="INJ693" s="412"/>
      <c r="INK693" s="412"/>
      <c r="INL693" s="412"/>
      <c r="INM693" s="412"/>
      <c r="INN693" s="412"/>
      <c r="INO693" s="412"/>
      <c r="INP693" s="412"/>
      <c r="INQ693" s="412"/>
      <c r="INR693" s="412"/>
      <c r="INS693" s="412"/>
      <c r="INT693" s="412"/>
      <c r="INU693" s="412"/>
      <c r="INV693" s="412"/>
      <c r="INW693" s="412"/>
      <c r="INX693" s="412"/>
      <c r="INY693" s="412"/>
      <c r="INZ693" s="412"/>
      <c r="IOA693" s="412"/>
      <c r="IOB693" s="412"/>
      <c r="IOC693" s="412"/>
      <c r="IOD693" s="412"/>
      <c r="IOE693" s="412"/>
      <c r="IOF693" s="412"/>
      <c r="IOG693" s="412"/>
      <c r="IOH693" s="412"/>
      <c r="IOI693" s="412"/>
      <c r="IOJ693" s="412"/>
      <c r="IOK693" s="412"/>
      <c r="IOL693" s="412"/>
      <c r="IOM693" s="412"/>
      <c r="ION693" s="412"/>
      <c r="IOO693" s="412"/>
      <c r="IOP693" s="412"/>
      <c r="IOQ693" s="412"/>
      <c r="IOR693" s="412"/>
      <c r="IOS693" s="412"/>
      <c r="IOT693" s="412"/>
      <c r="IOU693" s="412"/>
      <c r="IOV693" s="412"/>
      <c r="IOW693" s="412"/>
      <c r="IOX693" s="412"/>
      <c r="IOY693" s="412"/>
      <c r="IOZ693" s="412"/>
      <c r="IPA693" s="412"/>
      <c r="IPB693" s="413"/>
      <c r="IPC693" s="413"/>
      <c r="IPD693" s="413"/>
      <c r="IPE693" s="413"/>
      <c r="IPF693" s="413"/>
      <c r="IPG693" s="413"/>
      <c r="IPH693" s="413"/>
      <c r="IPI693" s="413"/>
      <c r="IPJ693" s="413"/>
      <c r="IPK693" s="413"/>
      <c r="IPL693" s="413"/>
      <c r="IPM693" s="413"/>
      <c r="IPN693" s="413"/>
      <c r="IPO693" s="413"/>
      <c r="IPP693" s="413"/>
      <c r="IPQ693" s="413"/>
      <c r="IPR693" s="413"/>
      <c r="IPS693" s="413"/>
      <c r="IPT693" s="413"/>
      <c r="IPU693" s="413"/>
      <c r="IPV693" s="413"/>
      <c r="IPW693" s="413"/>
      <c r="IPX693" s="413"/>
      <c r="IPY693" s="413"/>
      <c r="IPZ693" s="414"/>
      <c r="IQA693" s="414"/>
      <c r="IQB693" s="414"/>
      <c r="IQC693" s="414"/>
      <c r="IQD693" s="414"/>
      <c r="IQE693" s="413"/>
      <c r="IQF693" s="413"/>
      <c r="IQG693" s="414"/>
      <c r="IQH693" s="414"/>
      <c r="IQI693" s="413"/>
      <c r="IQJ693" s="413"/>
      <c r="IQK693" s="414"/>
      <c r="IQL693" s="414"/>
      <c r="IQM693" s="413"/>
      <c r="IQN693" s="413"/>
      <c r="IQO693" s="413"/>
      <c r="IQP693" s="413"/>
      <c r="IQQ693" s="413"/>
      <c r="IQR693" s="413"/>
      <c r="IQS693" s="413"/>
      <c r="IQT693" s="414"/>
      <c r="IQU693" s="414"/>
      <c r="IQV693" s="413"/>
      <c r="IQW693" s="413"/>
      <c r="IQX693" s="414"/>
      <c r="IQY693" s="414"/>
      <c r="IQZ693" s="413"/>
      <c r="IRA693" s="413"/>
      <c r="IRB693" s="413"/>
      <c r="IRC693" s="413"/>
      <c r="IRD693" s="413"/>
      <c r="IRE693" s="407"/>
      <c r="IRF693" s="439"/>
      <c r="IRG693" s="413"/>
      <c r="IRH693" s="413"/>
      <c r="IRI693" s="413"/>
      <c r="IRJ693" s="413"/>
      <c r="IRK693" s="413"/>
      <c r="IRL693" s="413"/>
      <c r="IRM693" s="413"/>
      <c r="IRN693" s="412"/>
      <c r="IRO693" s="412"/>
      <c r="IRP693" s="412"/>
      <c r="IRQ693" s="412"/>
      <c r="IRR693" s="412"/>
      <c r="IRS693" s="412"/>
      <c r="IRT693" s="412"/>
      <c r="IRU693" s="412"/>
      <c r="IRV693" s="412"/>
      <c r="IRW693" s="412"/>
      <c r="IRX693" s="412"/>
      <c r="IRY693" s="412"/>
      <c r="IRZ693" s="412"/>
      <c r="ISA693" s="412"/>
      <c r="ISB693" s="412"/>
      <c r="ISC693" s="412"/>
      <c r="ISD693" s="412"/>
      <c r="ISE693" s="412"/>
      <c r="ISF693" s="412"/>
      <c r="ISG693" s="412"/>
      <c r="ISH693" s="412"/>
      <c r="ISI693" s="412"/>
      <c r="ISJ693" s="412"/>
      <c r="ISK693" s="412"/>
      <c r="ISL693" s="412"/>
      <c r="ISM693" s="412"/>
      <c r="ISN693" s="412"/>
      <c r="ISO693" s="412"/>
      <c r="ISP693" s="412"/>
      <c r="ISQ693" s="412"/>
      <c r="ISR693" s="412"/>
      <c r="ISS693" s="412"/>
      <c r="IST693" s="412"/>
      <c r="ISU693" s="412"/>
      <c r="ISV693" s="412"/>
      <c r="ISW693" s="412"/>
      <c r="ISX693" s="412"/>
      <c r="ISY693" s="412"/>
      <c r="ISZ693" s="412"/>
      <c r="ITA693" s="412"/>
      <c r="ITB693" s="412"/>
      <c r="ITC693" s="412"/>
      <c r="ITD693" s="412"/>
      <c r="ITE693" s="412"/>
      <c r="ITF693" s="413"/>
      <c r="ITG693" s="413"/>
      <c r="ITH693" s="413"/>
      <c r="ITI693" s="413"/>
      <c r="ITJ693" s="413"/>
      <c r="ITK693" s="413"/>
      <c r="ITL693" s="413"/>
      <c r="ITM693" s="413"/>
      <c r="ITN693" s="413"/>
      <c r="ITO693" s="413"/>
      <c r="ITP693" s="413"/>
      <c r="ITQ693" s="413"/>
      <c r="ITR693" s="413"/>
      <c r="ITS693" s="413"/>
      <c r="ITT693" s="413"/>
      <c r="ITU693" s="413"/>
      <c r="ITV693" s="413"/>
      <c r="ITW693" s="413"/>
      <c r="ITX693" s="413"/>
      <c r="ITY693" s="413"/>
      <c r="ITZ693" s="413"/>
      <c r="IUA693" s="413"/>
      <c r="IUB693" s="413"/>
      <c r="IUC693" s="413"/>
      <c r="IUD693" s="414"/>
      <c r="IUE693" s="414"/>
      <c r="IUF693" s="414"/>
      <c r="IUG693" s="414"/>
      <c r="IUH693" s="414"/>
      <c r="IUI693" s="413"/>
      <c r="IUJ693" s="413"/>
      <c r="IUK693" s="414"/>
      <c r="IUL693" s="414"/>
      <c r="IUM693" s="413"/>
      <c r="IUN693" s="413"/>
      <c r="IUO693" s="414"/>
      <c r="IUP693" s="414"/>
      <c r="IUQ693" s="413"/>
      <c r="IUR693" s="413"/>
      <c r="IUS693" s="413"/>
      <c r="IUT693" s="413"/>
      <c r="IUU693" s="413"/>
      <c r="IUV693" s="413"/>
      <c r="IUW693" s="413"/>
      <c r="IUX693" s="414"/>
      <c r="IUY693" s="414"/>
      <c r="IUZ693" s="413"/>
      <c r="IVA693" s="413"/>
      <c r="IVB693" s="414"/>
      <c r="IVC693" s="414"/>
      <c r="IVD693" s="413"/>
      <c r="IVE693" s="413"/>
      <c r="IVF693" s="413"/>
      <c r="IVG693" s="413"/>
      <c r="IVH693" s="413"/>
      <c r="IVI693" s="407"/>
      <c r="IVJ693" s="439"/>
      <c r="IVK693" s="413"/>
      <c r="IVL693" s="413"/>
      <c r="IVM693" s="413"/>
      <c r="IVN693" s="413"/>
      <c r="IVO693" s="413"/>
      <c r="IVP693" s="413"/>
      <c r="IVQ693" s="413"/>
      <c r="IVR693" s="412"/>
      <c r="IVS693" s="412"/>
      <c r="IVT693" s="412"/>
      <c r="IVU693" s="412"/>
      <c r="IVV693" s="412"/>
      <c r="IVW693" s="412"/>
      <c r="IVX693" s="412"/>
      <c r="IVY693" s="412"/>
      <c r="IVZ693" s="412"/>
      <c r="IWA693" s="412"/>
      <c r="IWB693" s="412"/>
      <c r="IWC693" s="412"/>
      <c r="IWD693" s="412"/>
      <c r="IWE693" s="412"/>
      <c r="IWF693" s="412"/>
      <c r="IWG693" s="412"/>
      <c r="IWH693" s="412"/>
      <c r="IWI693" s="412"/>
      <c r="IWJ693" s="412"/>
      <c r="IWK693" s="412"/>
      <c r="IWL693" s="412"/>
      <c r="IWM693" s="412"/>
      <c r="IWN693" s="412"/>
      <c r="IWO693" s="412"/>
      <c r="IWP693" s="412"/>
      <c r="IWQ693" s="412"/>
      <c r="IWR693" s="412"/>
      <c r="IWS693" s="412"/>
      <c r="IWT693" s="412"/>
      <c r="IWU693" s="412"/>
      <c r="IWV693" s="412"/>
      <c r="IWW693" s="412"/>
      <c r="IWX693" s="412"/>
      <c r="IWY693" s="412"/>
      <c r="IWZ693" s="412"/>
      <c r="IXA693" s="412"/>
      <c r="IXB693" s="412"/>
      <c r="IXC693" s="412"/>
      <c r="IXD693" s="412"/>
      <c r="IXE693" s="412"/>
      <c r="IXF693" s="412"/>
      <c r="IXG693" s="412"/>
      <c r="IXH693" s="412"/>
      <c r="IXI693" s="412"/>
      <c r="IXJ693" s="413"/>
      <c r="IXK693" s="413"/>
      <c r="IXL693" s="413"/>
      <c r="IXM693" s="413"/>
      <c r="IXN693" s="413"/>
      <c r="IXO693" s="413"/>
      <c r="IXP693" s="413"/>
      <c r="IXQ693" s="413"/>
      <c r="IXR693" s="413"/>
      <c r="IXS693" s="413"/>
      <c r="IXT693" s="413"/>
      <c r="IXU693" s="413"/>
      <c r="IXV693" s="413"/>
      <c r="IXW693" s="413"/>
      <c r="IXX693" s="413"/>
      <c r="IXY693" s="413"/>
      <c r="IXZ693" s="413"/>
      <c r="IYA693" s="413"/>
      <c r="IYB693" s="413"/>
      <c r="IYC693" s="413"/>
      <c r="IYD693" s="413"/>
      <c r="IYE693" s="413"/>
      <c r="IYF693" s="413"/>
      <c r="IYG693" s="413"/>
      <c r="IYH693" s="414"/>
      <c r="IYI693" s="414"/>
      <c r="IYJ693" s="414"/>
      <c r="IYK693" s="414"/>
      <c r="IYL693" s="414"/>
      <c r="IYM693" s="413"/>
      <c r="IYN693" s="413"/>
      <c r="IYO693" s="414"/>
      <c r="IYP693" s="414"/>
      <c r="IYQ693" s="413"/>
      <c r="IYR693" s="413"/>
      <c r="IYS693" s="414"/>
      <c r="IYT693" s="414"/>
      <c r="IYU693" s="413"/>
      <c r="IYV693" s="413"/>
      <c r="IYW693" s="413"/>
      <c r="IYX693" s="413"/>
      <c r="IYY693" s="413"/>
      <c r="IYZ693" s="413"/>
      <c r="IZA693" s="413"/>
      <c r="IZB693" s="414"/>
      <c r="IZC693" s="414"/>
      <c r="IZD693" s="413"/>
      <c r="IZE693" s="413"/>
      <c r="IZF693" s="414"/>
      <c r="IZG693" s="414"/>
      <c r="IZH693" s="413"/>
      <c r="IZI693" s="413"/>
      <c r="IZJ693" s="413"/>
      <c r="IZK693" s="413"/>
      <c r="IZL693" s="413"/>
      <c r="IZM693" s="407"/>
      <c r="IZN693" s="439"/>
      <c r="IZO693" s="413"/>
      <c r="IZP693" s="413"/>
      <c r="IZQ693" s="413"/>
      <c r="IZR693" s="413"/>
      <c r="IZS693" s="413"/>
      <c r="IZT693" s="413"/>
      <c r="IZU693" s="413"/>
      <c r="IZV693" s="412"/>
      <c r="IZW693" s="412"/>
      <c r="IZX693" s="412"/>
      <c r="IZY693" s="412"/>
      <c r="IZZ693" s="412"/>
      <c r="JAA693" s="412"/>
      <c r="JAB693" s="412"/>
      <c r="JAC693" s="412"/>
      <c r="JAD693" s="412"/>
      <c r="JAE693" s="412"/>
      <c r="JAF693" s="412"/>
      <c r="JAG693" s="412"/>
      <c r="JAH693" s="412"/>
      <c r="JAI693" s="412"/>
      <c r="JAJ693" s="412"/>
      <c r="JAK693" s="412"/>
      <c r="JAL693" s="412"/>
      <c r="JAM693" s="412"/>
      <c r="JAN693" s="412"/>
      <c r="JAO693" s="412"/>
      <c r="JAP693" s="412"/>
      <c r="JAQ693" s="412"/>
      <c r="JAR693" s="412"/>
      <c r="JAS693" s="412"/>
      <c r="JAT693" s="412"/>
      <c r="JAU693" s="412"/>
      <c r="JAV693" s="412"/>
      <c r="JAW693" s="412"/>
      <c r="JAX693" s="412"/>
      <c r="JAY693" s="412"/>
      <c r="JAZ693" s="412"/>
      <c r="JBA693" s="412"/>
      <c r="JBB693" s="412"/>
      <c r="JBC693" s="412"/>
      <c r="JBD693" s="412"/>
      <c r="JBE693" s="412"/>
      <c r="JBF693" s="412"/>
      <c r="JBG693" s="412"/>
      <c r="JBH693" s="412"/>
      <c r="JBI693" s="412"/>
      <c r="JBJ693" s="412"/>
      <c r="JBK693" s="412"/>
      <c r="JBL693" s="412"/>
      <c r="JBM693" s="412"/>
      <c r="JBN693" s="413"/>
      <c r="JBO693" s="413"/>
      <c r="JBP693" s="413"/>
      <c r="JBQ693" s="413"/>
      <c r="JBR693" s="413"/>
      <c r="JBS693" s="413"/>
      <c r="JBT693" s="413"/>
      <c r="JBU693" s="413"/>
      <c r="JBV693" s="413"/>
      <c r="JBW693" s="413"/>
      <c r="JBX693" s="413"/>
      <c r="JBY693" s="413"/>
      <c r="JBZ693" s="413"/>
      <c r="JCA693" s="413"/>
      <c r="JCB693" s="413"/>
      <c r="JCC693" s="413"/>
      <c r="JCD693" s="413"/>
      <c r="JCE693" s="413"/>
      <c r="JCF693" s="413"/>
      <c r="JCG693" s="413"/>
      <c r="JCH693" s="413"/>
      <c r="JCI693" s="413"/>
      <c r="JCJ693" s="413"/>
      <c r="JCK693" s="413"/>
      <c r="JCL693" s="414"/>
      <c r="JCM693" s="414"/>
      <c r="JCN693" s="414"/>
      <c r="JCO693" s="414"/>
      <c r="JCP693" s="414"/>
      <c r="JCQ693" s="413"/>
      <c r="JCR693" s="413"/>
      <c r="JCS693" s="414"/>
      <c r="JCT693" s="414"/>
      <c r="JCU693" s="413"/>
      <c r="JCV693" s="413"/>
      <c r="JCW693" s="414"/>
      <c r="JCX693" s="414"/>
      <c r="JCY693" s="413"/>
      <c r="JCZ693" s="413"/>
      <c r="JDA693" s="413"/>
      <c r="JDB693" s="413"/>
      <c r="JDC693" s="413"/>
      <c r="JDD693" s="413"/>
      <c r="JDE693" s="413"/>
      <c r="JDF693" s="414"/>
      <c r="JDG693" s="414"/>
      <c r="JDH693" s="413"/>
      <c r="JDI693" s="413"/>
      <c r="JDJ693" s="414"/>
      <c r="JDK693" s="414"/>
      <c r="JDL693" s="413"/>
      <c r="JDM693" s="413"/>
      <c r="JDN693" s="413"/>
      <c r="JDO693" s="413"/>
      <c r="JDP693" s="413"/>
      <c r="JDQ693" s="407"/>
      <c r="JDR693" s="439"/>
      <c r="JDS693" s="413"/>
      <c r="JDT693" s="413"/>
      <c r="JDU693" s="413"/>
      <c r="JDV693" s="413"/>
      <c r="JDW693" s="413"/>
      <c r="JDX693" s="413"/>
      <c r="JDY693" s="413"/>
      <c r="JDZ693" s="412"/>
      <c r="JEA693" s="412"/>
      <c r="JEB693" s="412"/>
      <c r="JEC693" s="412"/>
      <c r="JED693" s="412"/>
      <c r="JEE693" s="412"/>
      <c r="JEF693" s="412"/>
      <c r="JEG693" s="412"/>
      <c r="JEH693" s="412"/>
      <c r="JEI693" s="412"/>
      <c r="JEJ693" s="412"/>
      <c r="JEK693" s="412"/>
      <c r="JEL693" s="412"/>
      <c r="JEM693" s="412"/>
      <c r="JEN693" s="412"/>
      <c r="JEO693" s="412"/>
      <c r="JEP693" s="412"/>
      <c r="JEQ693" s="412"/>
      <c r="JER693" s="412"/>
      <c r="JES693" s="412"/>
      <c r="JET693" s="412"/>
      <c r="JEU693" s="412"/>
      <c r="JEV693" s="412"/>
      <c r="JEW693" s="412"/>
      <c r="JEX693" s="412"/>
      <c r="JEY693" s="412"/>
      <c r="JEZ693" s="412"/>
      <c r="JFA693" s="412"/>
      <c r="JFB693" s="412"/>
      <c r="JFC693" s="412"/>
      <c r="JFD693" s="412"/>
      <c r="JFE693" s="412"/>
      <c r="JFF693" s="412"/>
      <c r="JFG693" s="412"/>
      <c r="JFH693" s="412"/>
      <c r="JFI693" s="412"/>
      <c r="JFJ693" s="412"/>
      <c r="JFK693" s="412"/>
      <c r="JFL693" s="412"/>
      <c r="JFM693" s="412"/>
      <c r="JFN693" s="412"/>
      <c r="JFO693" s="412"/>
      <c r="JFP693" s="412"/>
      <c r="JFQ693" s="412"/>
      <c r="JFR693" s="413"/>
      <c r="JFS693" s="413"/>
      <c r="JFT693" s="413"/>
      <c r="JFU693" s="413"/>
      <c r="JFV693" s="413"/>
      <c r="JFW693" s="413"/>
      <c r="JFX693" s="413"/>
      <c r="JFY693" s="413"/>
      <c r="JFZ693" s="413"/>
      <c r="JGA693" s="413"/>
      <c r="JGB693" s="413"/>
      <c r="JGC693" s="413"/>
      <c r="JGD693" s="413"/>
      <c r="JGE693" s="413"/>
      <c r="JGF693" s="413"/>
      <c r="JGG693" s="413"/>
      <c r="JGH693" s="413"/>
      <c r="JGI693" s="413"/>
      <c r="JGJ693" s="413"/>
      <c r="JGK693" s="413"/>
      <c r="JGL693" s="413"/>
      <c r="JGM693" s="413"/>
      <c r="JGN693" s="413"/>
      <c r="JGO693" s="413"/>
      <c r="JGP693" s="414"/>
      <c r="JGQ693" s="414"/>
      <c r="JGR693" s="414"/>
      <c r="JGS693" s="414"/>
      <c r="JGT693" s="414"/>
      <c r="JGU693" s="413"/>
      <c r="JGV693" s="413"/>
      <c r="JGW693" s="414"/>
      <c r="JGX693" s="414"/>
      <c r="JGY693" s="413"/>
      <c r="JGZ693" s="413"/>
      <c r="JHA693" s="414"/>
      <c r="JHB693" s="414"/>
      <c r="JHC693" s="413"/>
      <c r="JHD693" s="413"/>
      <c r="JHE693" s="413"/>
      <c r="JHF693" s="413"/>
      <c r="JHG693" s="413"/>
      <c r="JHH693" s="413"/>
      <c r="JHI693" s="413"/>
      <c r="JHJ693" s="414"/>
      <c r="JHK693" s="414"/>
      <c r="JHL693" s="413"/>
      <c r="JHM693" s="413"/>
      <c r="JHN693" s="414"/>
      <c r="JHO693" s="414"/>
      <c r="JHP693" s="413"/>
      <c r="JHQ693" s="413"/>
      <c r="JHR693" s="413"/>
      <c r="JHS693" s="413"/>
      <c r="JHT693" s="413"/>
      <c r="JHU693" s="407"/>
      <c r="JHV693" s="439"/>
      <c r="JHW693" s="413"/>
      <c r="JHX693" s="413"/>
      <c r="JHY693" s="413"/>
      <c r="JHZ693" s="413"/>
      <c r="JIA693" s="413"/>
      <c r="JIB693" s="413"/>
      <c r="JIC693" s="413"/>
      <c r="JID693" s="412"/>
      <c r="JIE693" s="412"/>
      <c r="JIF693" s="412"/>
      <c r="JIG693" s="412"/>
      <c r="JIH693" s="412"/>
      <c r="JII693" s="412"/>
      <c r="JIJ693" s="412"/>
      <c r="JIK693" s="412"/>
      <c r="JIL693" s="412"/>
      <c r="JIM693" s="412"/>
      <c r="JIN693" s="412"/>
      <c r="JIO693" s="412"/>
      <c r="JIP693" s="412"/>
      <c r="JIQ693" s="412"/>
      <c r="JIR693" s="412"/>
      <c r="JIS693" s="412"/>
      <c r="JIT693" s="412"/>
      <c r="JIU693" s="412"/>
      <c r="JIV693" s="412"/>
      <c r="JIW693" s="412"/>
      <c r="JIX693" s="412"/>
      <c r="JIY693" s="412"/>
      <c r="JIZ693" s="412"/>
      <c r="JJA693" s="412"/>
      <c r="JJB693" s="412"/>
      <c r="JJC693" s="412"/>
      <c r="JJD693" s="412"/>
      <c r="JJE693" s="412"/>
      <c r="JJF693" s="412"/>
      <c r="JJG693" s="412"/>
      <c r="JJH693" s="412"/>
      <c r="JJI693" s="412"/>
      <c r="JJJ693" s="412"/>
      <c r="JJK693" s="412"/>
      <c r="JJL693" s="412"/>
      <c r="JJM693" s="412"/>
      <c r="JJN693" s="412"/>
      <c r="JJO693" s="412"/>
      <c r="JJP693" s="412"/>
      <c r="JJQ693" s="412"/>
      <c r="JJR693" s="412"/>
      <c r="JJS693" s="412"/>
      <c r="JJT693" s="412"/>
      <c r="JJU693" s="412"/>
      <c r="JJV693" s="413"/>
      <c r="JJW693" s="413"/>
      <c r="JJX693" s="413"/>
      <c r="JJY693" s="413"/>
      <c r="JJZ693" s="413"/>
      <c r="JKA693" s="413"/>
      <c r="JKB693" s="413"/>
      <c r="JKC693" s="413"/>
      <c r="JKD693" s="413"/>
      <c r="JKE693" s="413"/>
      <c r="JKF693" s="413"/>
      <c r="JKG693" s="413"/>
      <c r="JKH693" s="413"/>
      <c r="JKI693" s="413"/>
      <c r="JKJ693" s="413"/>
      <c r="JKK693" s="413"/>
      <c r="JKL693" s="413"/>
      <c r="JKM693" s="413"/>
      <c r="JKN693" s="413"/>
      <c r="JKO693" s="413"/>
      <c r="JKP693" s="413"/>
      <c r="JKQ693" s="413"/>
      <c r="JKR693" s="413"/>
      <c r="JKS693" s="413"/>
      <c r="JKT693" s="414"/>
      <c r="JKU693" s="414"/>
      <c r="JKV693" s="414"/>
      <c r="JKW693" s="414"/>
      <c r="JKX693" s="414"/>
      <c r="JKY693" s="413"/>
      <c r="JKZ693" s="413"/>
      <c r="JLA693" s="414"/>
      <c r="JLB693" s="414"/>
      <c r="JLC693" s="413"/>
      <c r="JLD693" s="413"/>
      <c r="JLE693" s="414"/>
      <c r="JLF693" s="414"/>
      <c r="JLG693" s="413"/>
      <c r="JLH693" s="413"/>
      <c r="JLI693" s="413"/>
      <c r="JLJ693" s="413"/>
      <c r="JLK693" s="413"/>
      <c r="JLL693" s="413"/>
      <c r="JLM693" s="413"/>
      <c r="JLN693" s="414"/>
      <c r="JLO693" s="414"/>
      <c r="JLP693" s="413"/>
      <c r="JLQ693" s="413"/>
      <c r="JLR693" s="414"/>
      <c r="JLS693" s="414"/>
      <c r="JLT693" s="413"/>
      <c r="JLU693" s="413"/>
      <c r="JLV693" s="413"/>
      <c r="JLW693" s="413"/>
      <c r="JLX693" s="413"/>
      <c r="JLY693" s="407"/>
      <c r="JLZ693" s="439"/>
      <c r="JMA693" s="413"/>
      <c r="JMB693" s="413"/>
      <c r="JMC693" s="413"/>
      <c r="JMD693" s="413"/>
      <c r="JME693" s="413"/>
      <c r="JMF693" s="413"/>
      <c r="JMG693" s="413"/>
      <c r="JMH693" s="412"/>
      <c r="JMI693" s="412"/>
      <c r="JMJ693" s="412"/>
      <c r="JMK693" s="412"/>
      <c r="JML693" s="412"/>
      <c r="JMM693" s="412"/>
      <c r="JMN693" s="412"/>
      <c r="JMO693" s="412"/>
      <c r="JMP693" s="412"/>
      <c r="JMQ693" s="412"/>
      <c r="JMR693" s="412"/>
      <c r="JMS693" s="412"/>
      <c r="JMT693" s="412"/>
      <c r="JMU693" s="412"/>
      <c r="JMV693" s="412"/>
      <c r="JMW693" s="412"/>
      <c r="JMX693" s="412"/>
      <c r="JMY693" s="412"/>
      <c r="JMZ693" s="412"/>
      <c r="JNA693" s="412"/>
      <c r="JNB693" s="412"/>
      <c r="JNC693" s="412"/>
      <c r="JND693" s="412"/>
      <c r="JNE693" s="412"/>
      <c r="JNF693" s="412"/>
      <c r="JNG693" s="412"/>
      <c r="JNH693" s="412"/>
      <c r="JNI693" s="412"/>
      <c r="JNJ693" s="412"/>
      <c r="JNK693" s="412"/>
      <c r="JNL693" s="412"/>
      <c r="JNM693" s="412"/>
      <c r="JNN693" s="412"/>
      <c r="JNO693" s="412"/>
      <c r="JNP693" s="412"/>
      <c r="JNQ693" s="412"/>
      <c r="JNR693" s="412"/>
      <c r="JNS693" s="412"/>
      <c r="JNT693" s="412"/>
      <c r="JNU693" s="412"/>
      <c r="JNV693" s="412"/>
      <c r="JNW693" s="412"/>
      <c r="JNX693" s="412"/>
      <c r="JNY693" s="412"/>
      <c r="JNZ693" s="413"/>
      <c r="JOA693" s="413"/>
      <c r="JOB693" s="413"/>
      <c r="JOC693" s="413"/>
      <c r="JOD693" s="413"/>
      <c r="JOE693" s="413"/>
      <c r="JOF693" s="413"/>
      <c r="JOG693" s="413"/>
      <c r="JOH693" s="413"/>
      <c r="JOI693" s="413"/>
      <c r="JOJ693" s="413"/>
      <c r="JOK693" s="413"/>
      <c r="JOL693" s="413"/>
      <c r="JOM693" s="413"/>
      <c r="JON693" s="413"/>
      <c r="JOO693" s="413"/>
      <c r="JOP693" s="413"/>
      <c r="JOQ693" s="413"/>
      <c r="JOR693" s="413"/>
      <c r="JOS693" s="413"/>
      <c r="JOT693" s="413"/>
      <c r="JOU693" s="413"/>
      <c r="JOV693" s="413"/>
      <c r="JOW693" s="413"/>
      <c r="JOX693" s="414"/>
      <c r="JOY693" s="414"/>
      <c r="JOZ693" s="414"/>
      <c r="JPA693" s="414"/>
      <c r="JPB693" s="414"/>
      <c r="JPC693" s="413"/>
      <c r="JPD693" s="413"/>
      <c r="JPE693" s="414"/>
      <c r="JPF693" s="414"/>
      <c r="JPG693" s="413"/>
      <c r="JPH693" s="413"/>
      <c r="JPI693" s="414"/>
      <c r="JPJ693" s="414"/>
      <c r="JPK693" s="413"/>
      <c r="JPL693" s="413"/>
      <c r="JPM693" s="413"/>
      <c r="JPN693" s="413"/>
      <c r="JPO693" s="413"/>
      <c r="JPP693" s="413"/>
      <c r="JPQ693" s="413"/>
      <c r="JPR693" s="414"/>
      <c r="JPS693" s="414"/>
      <c r="JPT693" s="413"/>
      <c r="JPU693" s="413"/>
      <c r="JPV693" s="414"/>
      <c r="JPW693" s="414"/>
      <c r="JPX693" s="413"/>
      <c r="JPY693" s="413"/>
      <c r="JPZ693" s="413"/>
      <c r="JQA693" s="413"/>
      <c r="JQB693" s="413"/>
      <c r="JQC693" s="407"/>
      <c r="JQD693" s="439"/>
      <c r="JQE693" s="413"/>
      <c r="JQF693" s="413"/>
      <c r="JQG693" s="413"/>
      <c r="JQH693" s="413"/>
      <c r="JQI693" s="413"/>
      <c r="JQJ693" s="413"/>
      <c r="JQK693" s="413"/>
      <c r="JQL693" s="412"/>
      <c r="JQM693" s="412"/>
      <c r="JQN693" s="412"/>
      <c r="JQO693" s="412"/>
      <c r="JQP693" s="412"/>
      <c r="JQQ693" s="412"/>
      <c r="JQR693" s="412"/>
      <c r="JQS693" s="412"/>
      <c r="JQT693" s="412"/>
      <c r="JQU693" s="412"/>
      <c r="JQV693" s="412"/>
      <c r="JQW693" s="412"/>
      <c r="JQX693" s="412"/>
      <c r="JQY693" s="412"/>
      <c r="JQZ693" s="412"/>
      <c r="JRA693" s="412"/>
      <c r="JRB693" s="412"/>
      <c r="JRC693" s="412"/>
      <c r="JRD693" s="412"/>
      <c r="JRE693" s="412"/>
      <c r="JRF693" s="412"/>
      <c r="JRG693" s="412"/>
      <c r="JRH693" s="412"/>
      <c r="JRI693" s="412"/>
      <c r="JRJ693" s="412"/>
      <c r="JRK693" s="412"/>
      <c r="JRL693" s="412"/>
      <c r="JRM693" s="412"/>
      <c r="JRN693" s="412"/>
      <c r="JRO693" s="412"/>
      <c r="JRP693" s="412"/>
      <c r="JRQ693" s="412"/>
      <c r="JRR693" s="412"/>
      <c r="JRS693" s="412"/>
      <c r="JRT693" s="412"/>
      <c r="JRU693" s="412"/>
      <c r="JRV693" s="412"/>
      <c r="JRW693" s="412"/>
      <c r="JRX693" s="412"/>
      <c r="JRY693" s="412"/>
      <c r="JRZ693" s="412"/>
      <c r="JSA693" s="412"/>
      <c r="JSB693" s="412"/>
      <c r="JSC693" s="412"/>
      <c r="JSD693" s="413"/>
      <c r="JSE693" s="413"/>
      <c r="JSF693" s="413"/>
      <c r="JSG693" s="413"/>
      <c r="JSH693" s="413"/>
      <c r="JSI693" s="413"/>
      <c r="JSJ693" s="413"/>
      <c r="JSK693" s="413"/>
      <c r="JSL693" s="413"/>
      <c r="JSM693" s="413"/>
      <c r="JSN693" s="413"/>
      <c r="JSO693" s="413"/>
      <c r="JSP693" s="413"/>
      <c r="JSQ693" s="413"/>
      <c r="JSR693" s="413"/>
      <c r="JSS693" s="413"/>
      <c r="JST693" s="413"/>
      <c r="JSU693" s="413"/>
      <c r="JSV693" s="413"/>
      <c r="JSW693" s="413"/>
      <c r="JSX693" s="413"/>
      <c r="JSY693" s="413"/>
      <c r="JSZ693" s="413"/>
      <c r="JTA693" s="413"/>
      <c r="JTB693" s="414"/>
      <c r="JTC693" s="414"/>
      <c r="JTD693" s="414"/>
      <c r="JTE693" s="414"/>
      <c r="JTF693" s="414"/>
      <c r="JTG693" s="413"/>
      <c r="JTH693" s="413"/>
      <c r="JTI693" s="414"/>
      <c r="JTJ693" s="414"/>
      <c r="JTK693" s="413"/>
      <c r="JTL693" s="413"/>
      <c r="JTM693" s="414"/>
      <c r="JTN693" s="414"/>
      <c r="JTO693" s="413"/>
      <c r="JTP693" s="413"/>
      <c r="JTQ693" s="413"/>
      <c r="JTR693" s="413"/>
      <c r="JTS693" s="413"/>
      <c r="JTT693" s="413"/>
      <c r="JTU693" s="413"/>
      <c r="JTV693" s="414"/>
      <c r="JTW693" s="414"/>
      <c r="JTX693" s="413"/>
      <c r="JTY693" s="413"/>
      <c r="JTZ693" s="414"/>
      <c r="JUA693" s="414"/>
      <c r="JUB693" s="413"/>
      <c r="JUC693" s="413"/>
      <c r="JUD693" s="413"/>
      <c r="JUE693" s="413"/>
      <c r="JUF693" s="413"/>
      <c r="JUG693" s="407"/>
      <c r="JUH693" s="439"/>
      <c r="JUI693" s="413"/>
      <c r="JUJ693" s="413"/>
      <c r="JUK693" s="413"/>
      <c r="JUL693" s="413"/>
      <c r="JUM693" s="413"/>
      <c r="JUN693" s="413"/>
      <c r="JUO693" s="413"/>
      <c r="JUP693" s="412"/>
      <c r="JUQ693" s="412"/>
      <c r="JUR693" s="412"/>
      <c r="JUS693" s="412"/>
      <c r="JUT693" s="412"/>
      <c r="JUU693" s="412"/>
      <c r="JUV693" s="412"/>
      <c r="JUW693" s="412"/>
      <c r="JUX693" s="412"/>
      <c r="JUY693" s="412"/>
      <c r="JUZ693" s="412"/>
      <c r="JVA693" s="412"/>
      <c r="JVB693" s="412"/>
      <c r="JVC693" s="412"/>
      <c r="JVD693" s="412"/>
      <c r="JVE693" s="412"/>
      <c r="JVF693" s="412"/>
      <c r="JVG693" s="412"/>
      <c r="JVH693" s="412"/>
      <c r="JVI693" s="412"/>
      <c r="JVJ693" s="412"/>
      <c r="JVK693" s="412"/>
      <c r="JVL693" s="412"/>
      <c r="JVM693" s="412"/>
      <c r="JVN693" s="412"/>
      <c r="JVO693" s="412"/>
      <c r="JVP693" s="412"/>
      <c r="JVQ693" s="412"/>
      <c r="JVR693" s="412"/>
      <c r="JVS693" s="412"/>
      <c r="JVT693" s="412"/>
      <c r="JVU693" s="412"/>
      <c r="JVV693" s="412"/>
      <c r="JVW693" s="412"/>
      <c r="JVX693" s="412"/>
      <c r="JVY693" s="412"/>
      <c r="JVZ693" s="412"/>
      <c r="JWA693" s="412"/>
      <c r="JWB693" s="412"/>
      <c r="JWC693" s="412"/>
      <c r="JWD693" s="412"/>
      <c r="JWE693" s="412"/>
      <c r="JWF693" s="412"/>
      <c r="JWG693" s="412"/>
      <c r="JWH693" s="413"/>
      <c r="JWI693" s="413"/>
      <c r="JWJ693" s="413"/>
      <c r="JWK693" s="413"/>
      <c r="JWL693" s="413"/>
      <c r="JWM693" s="413"/>
      <c r="JWN693" s="413"/>
      <c r="JWO693" s="413"/>
      <c r="JWP693" s="413"/>
      <c r="JWQ693" s="413"/>
      <c r="JWR693" s="413"/>
      <c r="JWS693" s="413"/>
      <c r="JWT693" s="413"/>
      <c r="JWU693" s="413"/>
      <c r="JWV693" s="413"/>
      <c r="JWW693" s="413"/>
      <c r="JWX693" s="413"/>
      <c r="JWY693" s="413"/>
      <c r="JWZ693" s="413"/>
      <c r="JXA693" s="413"/>
      <c r="JXB693" s="413"/>
      <c r="JXC693" s="413"/>
      <c r="JXD693" s="413"/>
      <c r="JXE693" s="413"/>
      <c r="JXF693" s="414"/>
      <c r="JXG693" s="414"/>
      <c r="JXH693" s="414"/>
      <c r="JXI693" s="414"/>
      <c r="JXJ693" s="414"/>
      <c r="JXK693" s="413"/>
      <c r="JXL693" s="413"/>
      <c r="JXM693" s="414"/>
      <c r="JXN693" s="414"/>
      <c r="JXO693" s="413"/>
      <c r="JXP693" s="413"/>
      <c r="JXQ693" s="414"/>
      <c r="JXR693" s="414"/>
      <c r="JXS693" s="413"/>
      <c r="JXT693" s="413"/>
      <c r="JXU693" s="413"/>
      <c r="JXV693" s="413"/>
      <c r="JXW693" s="413"/>
      <c r="JXX693" s="413"/>
      <c r="JXY693" s="413"/>
      <c r="JXZ693" s="414"/>
      <c r="JYA693" s="414"/>
      <c r="JYB693" s="413"/>
      <c r="JYC693" s="413"/>
      <c r="JYD693" s="414"/>
      <c r="JYE693" s="414"/>
      <c r="JYF693" s="413"/>
      <c r="JYG693" s="413"/>
      <c r="JYH693" s="413"/>
      <c r="JYI693" s="413"/>
      <c r="JYJ693" s="413"/>
      <c r="JYK693" s="407"/>
      <c r="JYL693" s="439"/>
      <c r="JYM693" s="413"/>
      <c r="JYN693" s="413"/>
      <c r="JYO693" s="413"/>
      <c r="JYP693" s="413"/>
      <c r="JYQ693" s="413"/>
      <c r="JYR693" s="413"/>
      <c r="JYS693" s="413"/>
      <c r="JYT693" s="412"/>
      <c r="JYU693" s="412"/>
      <c r="JYV693" s="412"/>
      <c r="JYW693" s="412"/>
      <c r="JYX693" s="412"/>
      <c r="JYY693" s="412"/>
      <c r="JYZ693" s="412"/>
      <c r="JZA693" s="412"/>
      <c r="JZB693" s="412"/>
      <c r="JZC693" s="412"/>
      <c r="JZD693" s="412"/>
      <c r="JZE693" s="412"/>
      <c r="JZF693" s="412"/>
      <c r="JZG693" s="412"/>
      <c r="JZH693" s="412"/>
      <c r="JZI693" s="412"/>
      <c r="JZJ693" s="412"/>
      <c r="JZK693" s="412"/>
      <c r="JZL693" s="412"/>
      <c r="JZM693" s="412"/>
      <c r="JZN693" s="412"/>
      <c r="JZO693" s="412"/>
      <c r="JZP693" s="412"/>
      <c r="JZQ693" s="412"/>
      <c r="JZR693" s="412"/>
      <c r="JZS693" s="412"/>
      <c r="JZT693" s="412"/>
      <c r="JZU693" s="412"/>
      <c r="JZV693" s="412"/>
      <c r="JZW693" s="412"/>
      <c r="JZX693" s="412"/>
      <c r="JZY693" s="412"/>
      <c r="JZZ693" s="412"/>
      <c r="KAA693" s="412"/>
      <c r="KAB693" s="412"/>
      <c r="KAC693" s="412"/>
      <c r="KAD693" s="412"/>
      <c r="KAE693" s="412"/>
      <c r="KAF693" s="412"/>
      <c r="KAG693" s="412"/>
      <c r="KAH693" s="412"/>
      <c r="KAI693" s="412"/>
      <c r="KAJ693" s="412"/>
      <c r="KAK693" s="412"/>
      <c r="KAL693" s="413"/>
      <c r="KAM693" s="413"/>
      <c r="KAN693" s="413"/>
      <c r="KAO693" s="413"/>
      <c r="KAP693" s="413"/>
      <c r="KAQ693" s="413"/>
      <c r="KAR693" s="413"/>
      <c r="KAS693" s="413"/>
      <c r="KAT693" s="413"/>
      <c r="KAU693" s="413"/>
      <c r="KAV693" s="413"/>
      <c r="KAW693" s="413"/>
      <c r="KAX693" s="413"/>
      <c r="KAY693" s="413"/>
      <c r="KAZ693" s="413"/>
      <c r="KBA693" s="413"/>
      <c r="KBB693" s="413"/>
      <c r="KBC693" s="413"/>
      <c r="KBD693" s="413"/>
      <c r="KBE693" s="413"/>
      <c r="KBF693" s="413"/>
      <c r="KBG693" s="413"/>
      <c r="KBH693" s="413"/>
      <c r="KBI693" s="413"/>
      <c r="KBJ693" s="414"/>
      <c r="KBK693" s="414"/>
      <c r="KBL693" s="414"/>
      <c r="KBM693" s="414"/>
      <c r="KBN693" s="414"/>
      <c r="KBO693" s="413"/>
      <c r="KBP693" s="413"/>
      <c r="KBQ693" s="414"/>
      <c r="KBR693" s="414"/>
      <c r="KBS693" s="413"/>
      <c r="KBT693" s="413"/>
      <c r="KBU693" s="414"/>
      <c r="KBV693" s="414"/>
      <c r="KBW693" s="413"/>
      <c r="KBX693" s="413"/>
      <c r="KBY693" s="413"/>
      <c r="KBZ693" s="413"/>
      <c r="KCA693" s="413"/>
      <c r="KCB693" s="413"/>
      <c r="KCC693" s="413"/>
      <c r="KCD693" s="414"/>
      <c r="KCE693" s="414"/>
      <c r="KCF693" s="413"/>
      <c r="KCG693" s="413"/>
      <c r="KCH693" s="414"/>
      <c r="KCI693" s="414"/>
      <c r="KCJ693" s="413"/>
      <c r="KCK693" s="413"/>
      <c r="KCL693" s="413"/>
      <c r="KCM693" s="413"/>
      <c r="KCN693" s="413"/>
      <c r="KCO693" s="407"/>
      <c r="KCP693" s="439"/>
      <c r="KCQ693" s="413"/>
      <c r="KCR693" s="413"/>
      <c r="KCS693" s="413"/>
      <c r="KCT693" s="413"/>
      <c r="KCU693" s="413"/>
      <c r="KCV693" s="413"/>
      <c r="KCW693" s="413"/>
      <c r="KCX693" s="412"/>
      <c r="KCY693" s="412"/>
      <c r="KCZ693" s="412"/>
      <c r="KDA693" s="412"/>
      <c r="KDB693" s="412"/>
      <c r="KDC693" s="412"/>
      <c r="KDD693" s="412"/>
      <c r="KDE693" s="412"/>
      <c r="KDF693" s="412"/>
      <c r="KDG693" s="412"/>
      <c r="KDH693" s="412"/>
      <c r="KDI693" s="412"/>
      <c r="KDJ693" s="412"/>
      <c r="KDK693" s="412"/>
      <c r="KDL693" s="412"/>
      <c r="KDM693" s="412"/>
      <c r="KDN693" s="412"/>
      <c r="KDO693" s="412"/>
      <c r="KDP693" s="412"/>
      <c r="KDQ693" s="412"/>
      <c r="KDR693" s="412"/>
      <c r="KDS693" s="412"/>
      <c r="KDT693" s="412"/>
      <c r="KDU693" s="412"/>
      <c r="KDV693" s="412"/>
      <c r="KDW693" s="412"/>
      <c r="KDX693" s="412"/>
      <c r="KDY693" s="412"/>
      <c r="KDZ693" s="412"/>
      <c r="KEA693" s="412"/>
      <c r="KEB693" s="412"/>
      <c r="KEC693" s="412"/>
      <c r="KED693" s="412"/>
      <c r="KEE693" s="412"/>
      <c r="KEF693" s="412"/>
      <c r="KEG693" s="412"/>
      <c r="KEH693" s="412"/>
      <c r="KEI693" s="412"/>
      <c r="KEJ693" s="412"/>
      <c r="KEK693" s="412"/>
      <c r="KEL693" s="412"/>
      <c r="KEM693" s="412"/>
      <c r="KEN693" s="412"/>
      <c r="KEO693" s="412"/>
      <c r="KEP693" s="413"/>
      <c r="KEQ693" s="413"/>
      <c r="KER693" s="413"/>
      <c r="KES693" s="413"/>
      <c r="KET693" s="413"/>
      <c r="KEU693" s="413"/>
      <c r="KEV693" s="413"/>
      <c r="KEW693" s="413"/>
      <c r="KEX693" s="413"/>
      <c r="KEY693" s="413"/>
      <c r="KEZ693" s="413"/>
      <c r="KFA693" s="413"/>
      <c r="KFB693" s="413"/>
      <c r="KFC693" s="413"/>
      <c r="KFD693" s="413"/>
      <c r="KFE693" s="413"/>
      <c r="KFF693" s="413"/>
      <c r="KFG693" s="413"/>
      <c r="KFH693" s="413"/>
      <c r="KFI693" s="413"/>
      <c r="KFJ693" s="413"/>
      <c r="KFK693" s="413"/>
      <c r="KFL693" s="413"/>
      <c r="KFM693" s="413"/>
      <c r="KFN693" s="414"/>
      <c r="KFO693" s="414"/>
      <c r="KFP693" s="414"/>
      <c r="KFQ693" s="414"/>
      <c r="KFR693" s="414"/>
      <c r="KFS693" s="413"/>
      <c r="KFT693" s="413"/>
      <c r="KFU693" s="414"/>
      <c r="KFV693" s="414"/>
      <c r="KFW693" s="413"/>
      <c r="KFX693" s="413"/>
      <c r="KFY693" s="414"/>
      <c r="KFZ693" s="414"/>
      <c r="KGA693" s="413"/>
      <c r="KGB693" s="413"/>
      <c r="KGC693" s="413"/>
      <c r="KGD693" s="413"/>
      <c r="KGE693" s="413"/>
      <c r="KGF693" s="413"/>
      <c r="KGG693" s="413"/>
      <c r="KGH693" s="414"/>
      <c r="KGI693" s="414"/>
      <c r="KGJ693" s="413"/>
      <c r="KGK693" s="413"/>
      <c r="KGL693" s="414"/>
      <c r="KGM693" s="414"/>
      <c r="KGN693" s="413"/>
      <c r="KGO693" s="413"/>
      <c r="KGP693" s="413"/>
      <c r="KGQ693" s="413"/>
      <c r="KGR693" s="413"/>
      <c r="KGS693" s="407"/>
      <c r="KGT693" s="439"/>
      <c r="KGU693" s="413"/>
      <c r="KGV693" s="413"/>
      <c r="KGW693" s="413"/>
      <c r="KGX693" s="413"/>
      <c r="KGY693" s="413"/>
      <c r="KGZ693" s="413"/>
      <c r="KHA693" s="413"/>
      <c r="KHB693" s="412"/>
      <c r="KHC693" s="412"/>
      <c r="KHD693" s="412"/>
      <c r="KHE693" s="412"/>
      <c r="KHF693" s="412"/>
      <c r="KHG693" s="412"/>
      <c r="KHH693" s="412"/>
      <c r="KHI693" s="412"/>
      <c r="KHJ693" s="412"/>
      <c r="KHK693" s="412"/>
      <c r="KHL693" s="412"/>
      <c r="KHM693" s="412"/>
      <c r="KHN693" s="412"/>
      <c r="KHO693" s="412"/>
      <c r="KHP693" s="412"/>
      <c r="KHQ693" s="412"/>
      <c r="KHR693" s="412"/>
      <c r="KHS693" s="412"/>
      <c r="KHT693" s="412"/>
      <c r="KHU693" s="412"/>
      <c r="KHV693" s="412"/>
      <c r="KHW693" s="412"/>
      <c r="KHX693" s="412"/>
      <c r="KHY693" s="412"/>
      <c r="KHZ693" s="412"/>
      <c r="KIA693" s="412"/>
      <c r="KIB693" s="412"/>
      <c r="KIC693" s="412"/>
      <c r="KID693" s="412"/>
      <c r="KIE693" s="412"/>
      <c r="KIF693" s="412"/>
      <c r="KIG693" s="412"/>
      <c r="KIH693" s="412"/>
      <c r="KII693" s="412"/>
      <c r="KIJ693" s="412"/>
      <c r="KIK693" s="412"/>
      <c r="KIL693" s="412"/>
      <c r="KIM693" s="412"/>
      <c r="KIN693" s="412"/>
      <c r="KIO693" s="412"/>
      <c r="KIP693" s="412"/>
      <c r="KIQ693" s="412"/>
      <c r="KIR693" s="412"/>
      <c r="KIS693" s="412"/>
      <c r="KIT693" s="413"/>
      <c r="KIU693" s="413"/>
      <c r="KIV693" s="413"/>
      <c r="KIW693" s="413"/>
      <c r="KIX693" s="413"/>
      <c r="KIY693" s="413"/>
      <c r="KIZ693" s="413"/>
      <c r="KJA693" s="413"/>
      <c r="KJB693" s="413"/>
      <c r="KJC693" s="413"/>
      <c r="KJD693" s="413"/>
      <c r="KJE693" s="413"/>
      <c r="KJF693" s="413"/>
      <c r="KJG693" s="413"/>
      <c r="KJH693" s="413"/>
      <c r="KJI693" s="413"/>
      <c r="KJJ693" s="413"/>
      <c r="KJK693" s="413"/>
      <c r="KJL693" s="413"/>
      <c r="KJM693" s="413"/>
      <c r="KJN693" s="413"/>
      <c r="KJO693" s="413"/>
      <c r="KJP693" s="413"/>
      <c r="KJQ693" s="413"/>
      <c r="KJR693" s="414"/>
      <c r="KJS693" s="414"/>
      <c r="KJT693" s="414"/>
      <c r="KJU693" s="414"/>
      <c r="KJV693" s="414"/>
      <c r="KJW693" s="413"/>
      <c r="KJX693" s="413"/>
      <c r="KJY693" s="414"/>
      <c r="KJZ693" s="414"/>
      <c r="KKA693" s="413"/>
      <c r="KKB693" s="413"/>
      <c r="KKC693" s="414"/>
      <c r="KKD693" s="414"/>
      <c r="KKE693" s="413"/>
      <c r="KKF693" s="413"/>
      <c r="KKG693" s="413"/>
      <c r="KKH693" s="413"/>
      <c r="KKI693" s="413"/>
      <c r="KKJ693" s="413"/>
      <c r="KKK693" s="413"/>
      <c r="KKL693" s="414"/>
      <c r="KKM693" s="414"/>
      <c r="KKN693" s="413"/>
      <c r="KKO693" s="413"/>
      <c r="KKP693" s="414"/>
      <c r="KKQ693" s="414"/>
      <c r="KKR693" s="413"/>
      <c r="KKS693" s="413"/>
      <c r="KKT693" s="413"/>
      <c r="KKU693" s="413"/>
      <c r="KKV693" s="413"/>
      <c r="KKW693" s="407"/>
      <c r="KKX693" s="439"/>
      <c r="KKY693" s="413"/>
      <c r="KKZ693" s="413"/>
      <c r="KLA693" s="413"/>
      <c r="KLB693" s="413"/>
      <c r="KLC693" s="413"/>
      <c r="KLD693" s="413"/>
      <c r="KLE693" s="413"/>
      <c r="KLF693" s="412"/>
      <c r="KLG693" s="412"/>
      <c r="KLH693" s="412"/>
      <c r="KLI693" s="412"/>
      <c r="KLJ693" s="412"/>
      <c r="KLK693" s="412"/>
      <c r="KLL693" s="412"/>
      <c r="KLM693" s="412"/>
      <c r="KLN693" s="412"/>
      <c r="KLO693" s="412"/>
      <c r="KLP693" s="412"/>
      <c r="KLQ693" s="412"/>
      <c r="KLR693" s="412"/>
      <c r="KLS693" s="412"/>
      <c r="KLT693" s="412"/>
      <c r="KLU693" s="412"/>
      <c r="KLV693" s="412"/>
      <c r="KLW693" s="412"/>
      <c r="KLX693" s="412"/>
      <c r="KLY693" s="412"/>
      <c r="KLZ693" s="412"/>
      <c r="KMA693" s="412"/>
      <c r="KMB693" s="412"/>
      <c r="KMC693" s="412"/>
      <c r="KMD693" s="412"/>
      <c r="KME693" s="412"/>
      <c r="KMF693" s="412"/>
      <c r="KMG693" s="412"/>
      <c r="KMH693" s="412"/>
      <c r="KMI693" s="412"/>
      <c r="KMJ693" s="412"/>
      <c r="KMK693" s="412"/>
      <c r="KML693" s="412"/>
      <c r="KMM693" s="412"/>
      <c r="KMN693" s="412"/>
      <c r="KMO693" s="412"/>
      <c r="KMP693" s="412"/>
      <c r="KMQ693" s="412"/>
      <c r="KMR693" s="412"/>
      <c r="KMS693" s="412"/>
      <c r="KMT693" s="412"/>
      <c r="KMU693" s="412"/>
      <c r="KMV693" s="412"/>
      <c r="KMW693" s="412"/>
      <c r="KMX693" s="413"/>
      <c r="KMY693" s="413"/>
      <c r="KMZ693" s="413"/>
      <c r="KNA693" s="413"/>
      <c r="KNB693" s="413"/>
      <c r="KNC693" s="413"/>
      <c r="KND693" s="413"/>
      <c r="KNE693" s="413"/>
      <c r="KNF693" s="413"/>
      <c r="KNG693" s="413"/>
      <c r="KNH693" s="413"/>
      <c r="KNI693" s="413"/>
      <c r="KNJ693" s="413"/>
      <c r="KNK693" s="413"/>
      <c r="KNL693" s="413"/>
      <c r="KNM693" s="413"/>
      <c r="KNN693" s="413"/>
      <c r="KNO693" s="413"/>
      <c r="KNP693" s="413"/>
      <c r="KNQ693" s="413"/>
      <c r="KNR693" s="413"/>
      <c r="KNS693" s="413"/>
      <c r="KNT693" s="413"/>
      <c r="KNU693" s="413"/>
      <c r="KNV693" s="414"/>
      <c r="KNW693" s="414"/>
      <c r="KNX693" s="414"/>
      <c r="KNY693" s="414"/>
      <c r="KNZ693" s="414"/>
      <c r="KOA693" s="413"/>
      <c r="KOB693" s="413"/>
      <c r="KOC693" s="414"/>
      <c r="KOD693" s="414"/>
      <c r="KOE693" s="413"/>
      <c r="KOF693" s="413"/>
      <c r="KOG693" s="414"/>
      <c r="KOH693" s="414"/>
      <c r="KOI693" s="413"/>
      <c r="KOJ693" s="413"/>
      <c r="KOK693" s="413"/>
      <c r="KOL693" s="413"/>
      <c r="KOM693" s="413"/>
      <c r="KON693" s="413"/>
      <c r="KOO693" s="413"/>
      <c r="KOP693" s="414"/>
      <c r="KOQ693" s="414"/>
      <c r="KOR693" s="413"/>
      <c r="KOS693" s="413"/>
      <c r="KOT693" s="414"/>
      <c r="KOU693" s="414"/>
      <c r="KOV693" s="413"/>
      <c r="KOW693" s="413"/>
      <c r="KOX693" s="413"/>
      <c r="KOY693" s="413"/>
      <c r="KOZ693" s="413"/>
      <c r="KPA693" s="407"/>
      <c r="KPB693" s="439"/>
      <c r="KPC693" s="413"/>
      <c r="KPD693" s="413"/>
      <c r="KPE693" s="413"/>
      <c r="KPF693" s="413"/>
      <c r="KPG693" s="413"/>
      <c r="KPH693" s="413"/>
      <c r="KPI693" s="413"/>
      <c r="KPJ693" s="412"/>
      <c r="KPK693" s="412"/>
      <c r="KPL693" s="412"/>
      <c r="KPM693" s="412"/>
      <c r="KPN693" s="412"/>
      <c r="KPO693" s="412"/>
      <c r="KPP693" s="412"/>
      <c r="KPQ693" s="412"/>
      <c r="KPR693" s="412"/>
      <c r="KPS693" s="412"/>
      <c r="KPT693" s="412"/>
      <c r="KPU693" s="412"/>
      <c r="KPV693" s="412"/>
      <c r="KPW693" s="412"/>
      <c r="KPX693" s="412"/>
      <c r="KPY693" s="412"/>
      <c r="KPZ693" s="412"/>
      <c r="KQA693" s="412"/>
      <c r="KQB693" s="412"/>
      <c r="KQC693" s="412"/>
      <c r="KQD693" s="412"/>
      <c r="KQE693" s="412"/>
      <c r="KQF693" s="412"/>
      <c r="KQG693" s="412"/>
      <c r="KQH693" s="412"/>
      <c r="KQI693" s="412"/>
      <c r="KQJ693" s="412"/>
      <c r="KQK693" s="412"/>
      <c r="KQL693" s="412"/>
      <c r="KQM693" s="412"/>
      <c r="KQN693" s="412"/>
      <c r="KQO693" s="412"/>
      <c r="KQP693" s="412"/>
      <c r="KQQ693" s="412"/>
      <c r="KQR693" s="412"/>
      <c r="KQS693" s="412"/>
      <c r="KQT693" s="412"/>
      <c r="KQU693" s="412"/>
      <c r="KQV693" s="412"/>
      <c r="KQW693" s="412"/>
      <c r="KQX693" s="412"/>
      <c r="KQY693" s="412"/>
      <c r="KQZ693" s="412"/>
      <c r="KRA693" s="412"/>
      <c r="KRB693" s="413"/>
      <c r="KRC693" s="413"/>
      <c r="KRD693" s="413"/>
      <c r="KRE693" s="413"/>
      <c r="KRF693" s="413"/>
      <c r="KRG693" s="413"/>
      <c r="KRH693" s="413"/>
      <c r="KRI693" s="413"/>
      <c r="KRJ693" s="413"/>
      <c r="KRK693" s="413"/>
      <c r="KRL693" s="413"/>
      <c r="KRM693" s="413"/>
      <c r="KRN693" s="413"/>
      <c r="KRO693" s="413"/>
      <c r="KRP693" s="413"/>
      <c r="KRQ693" s="413"/>
      <c r="KRR693" s="413"/>
      <c r="KRS693" s="413"/>
      <c r="KRT693" s="413"/>
      <c r="KRU693" s="413"/>
      <c r="KRV693" s="413"/>
      <c r="KRW693" s="413"/>
      <c r="KRX693" s="413"/>
      <c r="KRY693" s="413"/>
      <c r="KRZ693" s="414"/>
      <c r="KSA693" s="414"/>
      <c r="KSB693" s="414"/>
      <c r="KSC693" s="414"/>
      <c r="KSD693" s="414"/>
      <c r="KSE693" s="413"/>
      <c r="KSF693" s="413"/>
      <c r="KSG693" s="414"/>
      <c r="KSH693" s="414"/>
      <c r="KSI693" s="413"/>
      <c r="KSJ693" s="413"/>
      <c r="KSK693" s="414"/>
      <c r="KSL693" s="414"/>
      <c r="KSM693" s="413"/>
      <c r="KSN693" s="413"/>
      <c r="KSO693" s="413"/>
      <c r="KSP693" s="413"/>
      <c r="KSQ693" s="413"/>
      <c r="KSR693" s="413"/>
      <c r="KSS693" s="413"/>
      <c r="KST693" s="414"/>
      <c r="KSU693" s="414"/>
      <c r="KSV693" s="413"/>
      <c r="KSW693" s="413"/>
      <c r="KSX693" s="414"/>
      <c r="KSY693" s="414"/>
      <c r="KSZ693" s="413"/>
      <c r="KTA693" s="413"/>
      <c r="KTB693" s="413"/>
      <c r="KTC693" s="413"/>
      <c r="KTD693" s="413"/>
      <c r="KTE693" s="407"/>
      <c r="KTF693" s="439"/>
      <c r="KTG693" s="413"/>
      <c r="KTH693" s="413"/>
      <c r="KTI693" s="413"/>
      <c r="KTJ693" s="413"/>
      <c r="KTK693" s="413"/>
      <c r="KTL693" s="413"/>
      <c r="KTM693" s="413"/>
      <c r="KTN693" s="412"/>
      <c r="KTO693" s="412"/>
      <c r="KTP693" s="412"/>
      <c r="KTQ693" s="412"/>
      <c r="KTR693" s="412"/>
      <c r="KTS693" s="412"/>
      <c r="KTT693" s="412"/>
      <c r="KTU693" s="412"/>
      <c r="KTV693" s="412"/>
      <c r="KTW693" s="412"/>
      <c r="KTX693" s="412"/>
      <c r="KTY693" s="412"/>
      <c r="KTZ693" s="412"/>
      <c r="KUA693" s="412"/>
      <c r="KUB693" s="412"/>
      <c r="KUC693" s="412"/>
      <c r="KUD693" s="412"/>
      <c r="KUE693" s="412"/>
      <c r="KUF693" s="412"/>
      <c r="KUG693" s="412"/>
      <c r="KUH693" s="412"/>
      <c r="KUI693" s="412"/>
      <c r="KUJ693" s="412"/>
      <c r="KUK693" s="412"/>
      <c r="KUL693" s="412"/>
      <c r="KUM693" s="412"/>
      <c r="KUN693" s="412"/>
      <c r="KUO693" s="412"/>
      <c r="KUP693" s="412"/>
      <c r="KUQ693" s="412"/>
      <c r="KUR693" s="412"/>
      <c r="KUS693" s="412"/>
      <c r="KUT693" s="412"/>
      <c r="KUU693" s="412"/>
      <c r="KUV693" s="412"/>
      <c r="KUW693" s="412"/>
      <c r="KUX693" s="412"/>
      <c r="KUY693" s="412"/>
      <c r="KUZ693" s="412"/>
      <c r="KVA693" s="412"/>
      <c r="KVB693" s="412"/>
      <c r="KVC693" s="412"/>
      <c r="KVD693" s="412"/>
      <c r="KVE693" s="412"/>
      <c r="KVF693" s="413"/>
      <c r="KVG693" s="413"/>
      <c r="KVH693" s="413"/>
      <c r="KVI693" s="413"/>
      <c r="KVJ693" s="413"/>
      <c r="KVK693" s="413"/>
      <c r="KVL693" s="413"/>
      <c r="KVM693" s="413"/>
      <c r="KVN693" s="413"/>
      <c r="KVO693" s="413"/>
      <c r="KVP693" s="413"/>
      <c r="KVQ693" s="413"/>
      <c r="KVR693" s="413"/>
      <c r="KVS693" s="413"/>
      <c r="KVT693" s="413"/>
      <c r="KVU693" s="413"/>
      <c r="KVV693" s="413"/>
      <c r="KVW693" s="413"/>
      <c r="KVX693" s="413"/>
      <c r="KVY693" s="413"/>
      <c r="KVZ693" s="413"/>
      <c r="KWA693" s="413"/>
      <c r="KWB693" s="413"/>
      <c r="KWC693" s="413"/>
      <c r="KWD693" s="414"/>
      <c r="KWE693" s="414"/>
      <c r="KWF693" s="414"/>
      <c r="KWG693" s="414"/>
      <c r="KWH693" s="414"/>
      <c r="KWI693" s="413"/>
      <c r="KWJ693" s="413"/>
      <c r="KWK693" s="414"/>
      <c r="KWL693" s="414"/>
      <c r="KWM693" s="413"/>
      <c r="KWN693" s="413"/>
      <c r="KWO693" s="414"/>
      <c r="KWP693" s="414"/>
      <c r="KWQ693" s="413"/>
      <c r="KWR693" s="413"/>
      <c r="KWS693" s="413"/>
      <c r="KWT693" s="413"/>
      <c r="KWU693" s="413"/>
      <c r="KWV693" s="413"/>
      <c r="KWW693" s="413"/>
      <c r="KWX693" s="414"/>
      <c r="KWY693" s="414"/>
      <c r="KWZ693" s="413"/>
      <c r="KXA693" s="413"/>
      <c r="KXB693" s="414"/>
      <c r="KXC693" s="414"/>
      <c r="KXD693" s="413"/>
      <c r="KXE693" s="413"/>
      <c r="KXF693" s="413"/>
      <c r="KXG693" s="413"/>
      <c r="KXH693" s="413"/>
      <c r="KXI693" s="407"/>
      <c r="KXJ693" s="439"/>
      <c r="KXK693" s="413"/>
      <c r="KXL693" s="413"/>
      <c r="KXM693" s="413"/>
      <c r="KXN693" s="413"/>
      <c r="KXO693" s="413"/>
      <c r="KXP693" s="413"/>
      <c r="KXQ693" s="413"/>
      <c r="KXR693" s="412"/>
      <c r="KXS693" s="412"/>
      <c r="KXT693" s="412"/>
      <c r="KXU693" s="412"/>
      <c r="KXV693" s="412"/>
      <c r="KXW693" s="412"/>
      <c r="KXX693" s="412"/>
      <c r="KXY693" s="412"/>
      <c r="KXZ693" s="412"/>
      <c r="KYA693" s="412"/>
      <c r="KYB693" s="412"/>
      <c r="KYC693" s="412"/>
      <c r="KYD693" s="412"/>
      <c r="KYE693" s="412"/>
      <c r="KYF693" s="412"/>
      <c r="KYG693" s="412"/>
      <c r="KYH693" s="412"/>
      <c r="KYI693" s="412"/>
      <c r="KYJ693" s="412"/>
      <c r="KYK693" s="412"/>
      <c r="KYL693" s="412"/>
      <c r="KYM693" s="412"/>
      <c r="KYN693" s="412"/>
      <c r="KYO693" s="412"/>
      <c r="KYP693" s="412"/>
      <c r="KYQ693" s="412"/>
      <c r="KYR693" s="412"/>
      <c r="KYS693" s="412"/>
      <c r="KYT693" s="412"/>
      <c r="KYU693" s="412"/>
      <c r="KYV693" s="412"/>
      <c r="KYW693" s="412"/>
      <c r="KYX693" s="412"/>
      <c r="KYY693" s="412"/>
      <c r="KYZ693" s="412"/>
      <c r="KZA693" s="412"/>
      <c r="KZB693" s="412"/>
      <c r="KZC693" s="412"/>
      <c r="KZD693" s="412"/>
      <c r="KZE693" s="412"/>
      <c r="KZF693" s="412"/>
      <c r="KZG693" s="412"/>
      <c r="KZH693" s="412"/>
      <c r="KZI693" s="412"/>
      <c r="KZJ693" s="413"/>
      <c r="KZK693" s="413"/>
      <c r="KZL693" s="413"/>
      <c r="KZM693" s="413"/>
      <c r="KZN693" s="413"/>
      <c r="KZO693" s="413"/>
      <c r="KZP693" s="413"/>
      <c r="KZQ693" s="413"/>
      <c r="KZR693" s="413"/>
      <c r="KZS693" s="413"/>
      <c r="KZT693" s="413"/>
      <c r="KZU693" s="413"/>
      <c r="KZV693" s="413"/>
      <c r="KZW693" s="413"/>
      <c r="KZX693" s="413"/>
      <c r="KZY693" s="413"/>
      <c r="KZZ693" s="413"/>
      <c r="LAA693" s="413"/>
      <c r="LAB693" s="413"/>
      <c r="LAC693" s="413"/>
      <c r="LAD693" s="413"/>
      <c r="LAE693" s="413"/>
      <c r="LAF693" s="413"/>
      <c r="LAG693" s="413"/>
      <c r="LAH693" s="414"/>
      <c r="LAI693" s="414"/>
      <c r="LAJ693" s="414"/>
      <c r="LAK693" s="414"/>
      <c r="LAL693" s="414"/>
      <c r="LAM693" s="413"/>
      <c r="LAN693" s="413"/>
      <c r="LAO693" s="414"/>
      <c r="LAP693" s="414"/>
      <c r="LAQ693" s="413"/>
      <c r="LAR693" s="413"/>
      <c r="LAS693" s="414"/>
      <c r="LAT693" s="414"/>
      <c r="LAU693" s="413"/>
      <c r="LAV693" s="413"/>
      <c r="LAW693" s="413"/>
      <c r="LAX693" s="413"/>
      <c r="LAY693" s="413"/>
      <c r="LAZ693" s="413"/>
      <c r="LBA693" s="413"/>
      <c r="LBB693" s="414"/>
      <c r="LBC693" s="414"/>
      <c r="LBD693" s="413"/>
      <c r="LBE693" s="413"/>
      <c r="LBF693" s="414"/>
      <c r="LBG693" s="414"/>
      <c r="LBH693" s="413"/>
      <c r="LBI693" s="413"/>
      <c r="LBJ693" s="413"/>
      <c r="LBK693" s="413"/>
      <c r="LBL693" s="413"/>
      <c r="LBM693" s="407"/>
      <c r="LBN693" s="439"/>
      <c r="LBO693" s="413"/>
      <c r="LBP693" s="413"/>
      <c r="LBQ693" s="413"/>
      <c r="LBR693" s="413"/>
      <c r="LBS693" s="413"/>
      <c r="LBT693" s="413"/>
      <c r="LBU693" s="413"/>
      <c r="LBV693" s="412"/>
      <c r="LBW693" s="412"/>
      <c r="LBX693" s="412"/>
      <c r="LBY693" s="412"/>
      <c r="LBZ693" s="412"/>
      <c r="LCA693" s="412"/>
      <c r="LCB693" s="412"/>
      <c r="LCC693" s="412"/>
      <c r="LCD693" s="412"/>
      <c r="LCE693" s="412"/>
      <c r="LCF693" s="412"/>
      <c r="LCG693" s="412"/>
      <c r="LCH693" s="412"/>
      <c r="LCI693" s="412"/>
      <c r="LCJ693" s="412"/>
      <c r="LCK693" s="412"/>
      <c r="LCL693" s="412"/>
      <c r="LCM693" s="412"/>
      <c r="LCN693" s="412"/>
      <c r="LCO693" s="412"/>
      <c r="LCP693" s="412"/>
      <c r="LCQ693" s="412"/>
      <c r="LCR693" s="412"/>
      <c r="LCS693" s="412"/>
      <c r="LCT693" s="412"/>
      <c r="LCU693" s="412"/>
      <c r="LCV693" s="412"/>
      <c r="LCW693" s="412"/>
      <c r="LCX693" s="412"/>
      <c r="LCY693" s="412"/>
      <c r="LCZ693" s="412"/>
      <c r="LDA693" s="412"/>
      <c r="LDB693" s="412"/>
      <c r="LDC693" s="412"/>
      <c r="LDD693" s="412"/>
      <c r="LDE693" s="412"/>
      <c r="LDF693" s="412"/>
      <c r="LDG693" s="412"/>
      <c r="LDH693" s="412"/>
      <c r="LDI693" s="412"/>
      <c r="LDJ693" s="412"/>
      <c r="LDK693" s="412"/>
      <c r="LDL693" s="412"/>
      <c r="LDM693" s="412"/>
      <c r="LDN693" s="413"/>
      <c r="LDO693" s="413"/>
      <c r="LDP693" s="413"/>
      <c r="LDQ693" s="413"/>
      <c r="LDR693" s="413"/>
      <c r="LDS693" s="413"/>
      <c r="LDT693" s="413"/>
      <c r="LDU693" s="413"/>
      <c r="LDV693" s="413"/>
      <c r="LDW693" s="413"/>
      <c r="LDX693" s="413"/>
      <c r="LDY693" s="413"/>
      <c r="LDZ693" s="413"/>
      <c r="LEA693" s="413"/>
      <c r="LEB693" s="413"/>
      <c r="LEC693" s="413"/>
      <c r="LED693" s="413"/>
      <c r="LEE693" s="413"/>
      <c r="LEF693" s="413"/>
      <c r="LEG693" s="413"/>
      <c r="LEH693" s="413"/>
      <c r="LEI693" s="413"/>
      <c r="LEJ693" s="413"/>
      <c r="LEK693" s="413"/>
      <c r="LEL693" s="414"/>
      <c r="LEM693" s="414"/>
      <c r="LEN693" s="414"/>
      <c r="LEO693" s="414"/>
      <c r="LEP693" s="414"/>
      <c r="LEQ693" s="413"/>
      <c r="LER693" s="413"/>
      <c r="LES693" s="414"/>
      <c r="LET693" s="414"/>
      <c r="LEU693" s="413"/>
      <c r="LEV693" s="413"/>
      <c r="LEW693" s="414"/>
      <c r="LEX693" s="414"/>
      <c r="LEY693" s="413"/>
      <c r="LEZ693" s="413"/>
      <c r="LFA693" s="413"/>
      <c r="LFB693" s="413"/>
      <c r="LFC693" s="413"/>
      <c r="LFD693" s="413"/>
      <c r="LFE693" s="413"/>
      <c r="LFF693" s="414"/>
      <c r="LFG693" s="414"/>
      <c r="LFH693" s="413"/>
      <c r="LFI693" s="413"/>
      <c r="LFJ693" s="414"/>
      <c r="LFK693" s="414"/>
      <c r="LFL693" s="413"/>
      <c r="LFM693" s="413"/>
      <c r="LFN693" s="413"/>
      <c r="LFO693" s="413"/>
      <c r="LFP693" s="413"/>
      <c r="LFQ693" s="407"/>
      <c r="LFR693" s="439"/>
      <c r="LFS693" s="413"/>
      <c r="LFT693" s="413"/>
      <c r="LFU693" s="413"/>
      <c r="LFV693" s="413"/>
      <c r="LFW693" s="413"/>
      <c r="LFX693" s="413"/>
      <c r="LFY693" s="413"/>
      <c r="LFZ693" s="412"/>
      <c r="LGA693" s="412"/>
      <c r="LGB693" s="412"/>
      <c r="LGC693" s="412"/>
      <c r="LGD693" s="412"/>
      <c r="LGE693" s="412"/>
      <c r="LGF693" s="412"/>
      <c r="LGG693" s="412"/>
      <c r="LGH693" s="412"/>
      <c r="LGI693" s="412"/>
      <c r="LGJ693" s="412"/>
      <c r="LGK693" s="412"/>
      <c r="LGL693" s="412"/>
      <c r="LGM693" s="412"/>
      <c r="LGN693" s="412"/>
      <c r="LGO693" s="412"/>
      <c r="LGP693" s="412"/>
      <c r="LGQ693" s="412"/>
      <c r="LGR693" s="412"/>
      <c r="LGS693" s="412"/>
      <c r="LGT693" s="412"/>
      <c r="LGU693" s="412"/>
      <c r="LGV693" s="412"/>
      <c r="LGW693" s="412"/>
      <c r="LGX693" s="412"/>
      <c r="LGY693" s="412"/>
      <c r="LGZ693" s="412"/>
      <c r="LHA693" s="412"/>
      <c r="LHB693" s="412"/>
      <c r="LHC693" s="412"/>
      <c r="LHD693" s="412"/>
      <c r="LHE693" s="412"/>
      <c r="LHF693" s="412"/>
      <c r="LHG693" s="412"/>
      <c r="LHH693" s="412"/>
      <c r="LHI693" s="412"/>
      <c r="LHJ693" s="412"/>
      <c r="LHK693" s="412"/>
      <c r="LHL693" s="412"/>
      <c r="LHM693" s="412"/>
      <c r="LHN693" s="412"/>
      <c r="LHO693" s="412"/>
      <c r="LHP693" s="412"/>
      <c r="LHQ693" s="412"/>
      <c r="LHR693" s="413"/>
      <c r="LHS693" s="413"/>
      <c r="LHT693" s="413"/>
      <c r="LHU693" s="413"/>
      <c r="LHV693" s="413"/>
      <c r="LHW693" s="413"/>
      <c r="LHX693" s="413"/>
      <c r="LHY693" s="413"/>
      <c r="LHZ693" s="413"/>
      <c r="LIA693" s="413"/>
      <c r="LIB693" s="413"/>
      <c r="LIC693" s="413"/>
      <c r="LID693" s="413"/>
      <c r="LIE693" s="413"/>
      <c r="LIF693" s="413"/>
      <c r="LIG693" s="413"/>
      <c r="LIH693" s="413"/>
      <c r="LII693" s="413"/>
      <c r="LIJ693" s="413"/>
      <c r="LIK693" s="413"/>
      <c r="LIL693" s="413"/>
      <c r="LIM693" s="413"/>
      <c r="LIN693" s="413"/>
      <c r="LIO693" s="413"/>
      <c r="LIP693" s="414"/>
      <c r="LIQ693" s="414"/>
      <c r="LIR693" s="414"/>
      <c r="LIS693" s="414"/>
      <c r="LIT693" s="414"/>
      <c r="LIU693" s="413"/>
      <c r="LIV693" s="413"/>
      <c r="LIW693" s="414"/>
      <c r="LIX693" s="414"/>
      <c r="LIY693" s="413"/>
      <c r="LIZ693" s="413"/>
      <c r="LJA693" s="414"/>
      <c r="LJB693" s="414"/>
      <c r="LJC693" s="413"/>
      <c r="LJD693" s="413"/>
      <c r="LJE693" s="413"/>
      <c r="LJF693" s="413"/>
      <c r="LJG693" s="413"/>
      <c r="LJH693" s="413"/>
      <c r="LJI693" s="413"/>
      <c r="LJJ693" s="414"/>
      <c r="LJK693" s="414"/>
      <c r="LJL693" s="413"/>
      <c r="LJM693" s="413"/>
      <c r="LJN693" s="414"/>
      <c r="LJO693" s="414"/>
      <c r="LJP693" s="413"/>
      <c r="LJQ693" s="413"/>
      <c r="LJR693" s="413"/>
      <c r="LJS693" s="413"/>
      <c r="LJT693" s="413"/>
      <c r="LJU693" s="407"/>
      <c r="LJV693" s="439"/>
      <c r="LJW693" s="413"/>
      <c r="LJX693" s="413"/>
      <c r="LJY693" s="413"/>
      <c r="LJZ693" s="413"/>
      <c r="LKA693" s="413"/>
      <c r="LKB693" s="413"/>
      <c r="LKC693" s="413"/>
      <c r="LKD693" s="412"/>
      <c r="LKE693" s="412"/>
      <c r="LKF693" s="412"/>
      <c r="LKG693" s="412"/>
      <c r="LKH693" s="412"/>
      <c r="LKI693" s="412"/>
      <c r="LKJ693" s="412"/>
      <c r="LKK693" s="412"/>
      <c r="LKL693" s="412"/>
      <c r="LKM693" s="412"/>
      <c r="LKN693" s="412"/>
      <c r="LKO693" s="412"/>
      <c r="LKP693" s="412"/>
      <c r="LKQ693" s="412"/>
      <c r="LKR693" s="412"/>
      <c r="LKS693" s="412"/>
      <c r="LKT693" s="412"/>
      <c r="LKU693" s="412"/>
      <c r="LKV693" s="412"/>
      <c r="LKW693" s="412"/>
      <c r="LKX693" s="412"/>
      <c r="LKY693" s="412"/>
      <c r="LKZ693" s="412"/>
      <c r="LLA693" s="412"/>
      <c r="LLB693" s="412"/>
      <c r="LLC693" s="412"/>
      <c r="LLD693" s="412"/>
      <c r="LLE693" s="412"/>
      <c r="LLF693" s="412"/>
      <c r="LLG693" s="412"/>
      <c r="LLH693" s="412"/>
      <c r="LLI693" s="412"/>
      <c r="LLJ693" s="412"/>
      <c r="LLK693" s="412"/>
      <c r="LLL693" s="412"/>
      <c r="LLM693" s="412"/>
      <c r="LLN693" s="412"/>
      <c r="LLO693" s="412"/>
      <c r="LLP693" s="412"/>
      <c r="LLQ693" s="412"/>
      <c r="LLR693" s="412"/>
      <c r="LLS693" s="412"/>
      <c r="LLT693" s="412"/>
      <c r="LLU693" s="412"/>
      <c r="LLV693" s="413"/>
      <c r="LLW693" s="413"/>
      <c r="LLX693" s="413"/>
      <c r="LLY693" s="413"/>
      <c r="LLZ693" s="413"/>
      <c r="LMA693" s="413"/>
      <c r="LMB693" s="413"/>
      <c r="LMC693" s="413"/>
      <c r="LMD693" s="413"/>
      <c r="LME693" s="413"/>
      <c r="LMF693" s="413"/>
      <c r="LMG693" s="413"/>
      <c r="LMH693" s="413"/>
      <c r="LMI693" s="413"/>
      <c r="LMJ693" s="413"/>
      <c r="LMK693" s="413"/>
      <c r="LML693" s="413"/>
      <c r="LMM693" s="413"/>
      <c r="LMN693" s="413"/>
      <c r="LMO693" s="413"/>
      <c r="LMP693" s="413"/>
      <c r="LMQ693" s="413"/>
      <c r="LMR693" s="413"/>
      <c r="LMS693" s="413"/>
      <c r="LMT693" s="414"/>
      <c r="LMU693" s="414"/>
      <c r="LMV693" s="414"/>
      <c r="LMW693" s="414"/>
      <c r="LMX693" s="414"/>
      <c r="LMY693" s="413"/>
      <c r="LMZ693" s="413"/>
      <c r="LNA693" s="414"/>
      <c r="LNB693" s="414"/>
      <c r="LNC693" s="413"/>
      <c r="LND693" s="413"/>
      <c r="LNE693" s="414"/>
      <c r="LNF693" s="414"/>
      <c r="LNG693" s="413"/>
      <c r="LNH693" s="413"/>
      <c r="LNI693" s="413"/>
      <c r="LNJ693" s="413"/>
      <c r="LNK693" s="413"/>
      <c r="LNL693" s="413"/>
      <c r="LNM693" s="413"/>
      <c r="LNN693" s="414"/>
      <c r="LNO693" s="414"/>
      <c r="LNP693" s="413"/>
      <c r="LNQ693" s="413"/>
      <c r="LNR693" s="414"/>
      <c r="LNS693" s="414"/>
      <c r="LNT693" s="413"/>
      <c r="LNU693" s="413"/>
      <c r="LNV693" s="413"/>
      <c r="LNW693" s="413"/>
      <c r="LNX693" s="413"/>
      <c r="LNY693" s="407"/>
      <c r="LNZ693" s="439"/>
      <c r="LOA693" s="413"/>
      <c r="LOB693" s="413"/>
      <c r="LOC693" s="413"/>
      <c r="LOD693" s="413"/>
      <c r="LOE693" s="413"/>
      <c r="LOF693" s="413"/>
      <c r="LOG693" s="413"/>
      <c r="LOH693" s="412"/>
      <c r="LOI693" s="412"/>
      <c r="LOJ693" s="412"/>
      <c r="LOK693" s="412"/>
      <c r="LOL693" s="412"/>
      <c r="LOM693" s="412"/>
      <c r="LON693" s="412"/>
      <c r="LOO693" s="412"/>
      <c r="LOP693" s="412"/>
      <c r="LOQ693" s="412"/>
      <c r="LOR693" s="412"/>
      <c r="LOS693" s="412"/>
      <c r="LOT693" s="412"/>
      <c r="LOU693" s="412"/>
      <c r="LOV693" s="412"/>
      <c r="LOW693" s="412"/>
      <c r="LOX693" s="412"/>
      <c r="LOY693" s="412"/>
      <c r="LOZ693" s="412"/>
      <c r="LPA693" s="412"/>
      <c r="LPB693" s="412"/>
      <c r="LPC693" s="412"/>
      <c r="LPD693" s="412"/>
      <c r="LPE693" s="412"/>
      <c r="LPF693" s="412"/>
      <c r="LPG693" s="412"/>
      <c r="LPH693" s="412"/>
      <c r="LPI693" s="412"/>
      <c r="LPJ693" s="412"/>
      <c r="LPK693" s="412"/>
      <c r="LPL693" s="412"/>
      <c r="LPM693" s="412"/>
      <c r="LPN693" s="412"/>
      <c r="LPO693" s="412"/>
      <c r="LPP693" s="412"/>
      <c r="LPQ693" s="412"/>
      <c r="LPR693" s="412"/>
      <c r="LPS693" s="412"/>
      <c r="LPT693" s="412"/>
      <c r="LPU693" s="412"/>
      <c r="LPV693" s="412"/>
      <c r="LPW693" s="412"/>
      <c r="LPX693" s="412"/>
      <c r="LPY693" s="412"/>
      <c r="LPZ693" s="413"/>
      <c r="LQA693" s="413"/>
      <c r="LQB693" s="413"/>
      <c r="LQC693" s="413"/>
      <c r="LQD693" s="413"/>
      <c r="LQE693" s="413"/>
      <c r="LQF693" s="413"/>
      <c r="LQG693" s="413"/>
      <c r="LQH693" s="413"/>
      <c r="LQI693" s="413"/>
      <c r="LQJ693" s="413"/>
      <c r="LQK693" s="413"/>
      <c r="LQL693" s="413"/>
      <c r="LQM693" s="413"/>
      <c r="LQN693" s="413"/>
      <c r="LQO693" s="413"/>
      <c r="LQP693" s="413"/>
      <c r="LQQ693" s="413"/>
      <c r="LQR693" s="413"/>
      <c r="LQS693" s="413"/>
      <c r="LQT693" s="413"/>
      <c r="LQU693" s="413"/>
      <c r="LQV693" s="413"/>
      <c r="LQW693" s="413"/>
      <c r="LQX693" s="414"/>
      <c r="LQY693" s="414"/>
      <c r="LQZ693" s="414"/>
      <c r="LRA693" s="414"/>
      <c r="LRB693" s="414"/>
      <c r="LRC693" s="413"/>
      <c r="LRD693" s="413"/>
      <c r="LRE693" s="414"/>
      <c r="LRF693" s="414"/>
      <c r="LRG693" s="413"/>
      <c r="LRH693" s="413"/>
      <c r="LRI693" s="414"/>
      <c r="LRJ693" s="414"/>
      <c r="LRK693" s="413"/>
      <c r="LRL693" s="413"/>
      <c r="LRM693" s="413"/>
      <c r="LRN693" s="413"/>
      <c r="LRO693" s="413"/>
      <c r="LRP693" s="413"/>
      <c r="LRQ693" s="413"/>
      <c r="LRR693" s="414"/>
      <c r="LRS693" s="414"/>
      <c r="LRT693" s="413"/>
      <c r="LRU693" s="413"/>
      <c r="LRV693" s="414"/>
      <c r="LRW693" s="414"/>
      <c r="LRX693" s="413"/>
      <c r="LRY693" s="413"/>
      <c r="LRZ693" s="413"/>
      <c r="LSA693" s="413"/>
      <c r="LSB693" s="413"/>
      <c r="LSC693" s="407"/>
      <c r="LSD693" s="439"/>
      <c r="LSE693" s="413"/>
      <c r="LSF693" s="413"/>
      <c r="LSG693" s="413"/>
      <c r="LSH693" s="413"/>
      <c r="LSI693" s="413"/>
      <c r="LSJ693" s="413"/>
      <c r="LSK693" s="413"/>
      <c r="LSL693" s="412"/>
      <c r="LSM693" s="412"/>
      <c r="LSN693" s="412"/>
      <c r="LSO693" s="412"/>
      <c r="LSP693" s="412"/>
      <c r="LSQ693" s="412"/>
      <c r="LSR693" s="412"/>
      <c r="LSS693" s="412"/>
      <c r="LST693" s="412"/>
      <c r="LSU693" s="412"/>
      <c r="LSV693" s="412"/>
      <c r="LSW693" s="412"/>
      <c r="LSX693" s="412"/>
      <c r="LSY693" s="412"/>
      <c r="LSZ693" s="412"/>
      <c r="LTA693" s="412"/>
      <c r="LTB693" s="412"/>
      <c r="LTC693" s="412"/>
      <c r="LTD693" s="412"/>
      <c r="LTE693" s="412"/>
      <c r="LTF693" s="412"/>
      <c r="LTG693" s="412"/>
      <c r="LTH693" s="412"/>
      <c r="LTI693" s="412"/>
      <c r="LTJ693" s="412"/>
      <c r="LTK693" s="412"/>
      <c r="LTL693" s="412"/>
      <c r="LTM693" s="412"/>
      <c r="LTN693" s="412"/>
      <c r="LTO693" s="412"/>
      <c r="LTP693" s="412"/>
      <c r="LTQ693" s="412"/>
      <c r="LTR693" s="412"/>
      <c r="LTS693" s="412"/>
      <c r="LTT693" s="412"/>
      <c r="LTU693" s="412"/>
      <c r="LTV693" s="412"/>
      <c r="LTW693" s="412"/>
      <c r="LTX693" s="412"/>
      <c r="LTY693" s="412"/>
      <c r="LTZ693" s="412"/>
      <c r="LUA693" s="412"/>
      <c r="LUB693" s="412"/>
      <c r="LUC693" s="412"/>
      <c r="LUD693" s="413"/>
      <c r="LUE693" s="413"/>
      <c r="LUF693" s="413"/>
      <c r="LUG693" s="413"/>
      <c r="LUH693" s="413"/>
      <c r="LUI693" s="413"/>
      <c r="LUJ693" s="413"/>
      <c r="LUK693" s="413"/>
      <c r="LUL693" s="413"/>
      <c r="LUM693" s="413"/>
      <c r="LUN693" s="413"/>
      <c r="LUO693" s="413"/>
      <c r="LUP693" s="413"/>
      <c r="LUQ693" s="413"/>
      <c r="LUR693" s="413"/>
      <c r="LUS693" s="413"/>
      <c r="LUT693" s="413"/>
      <c r="LUU693" s="413"/>
      <c r="LUV693" s="413"/>
      <c r="LUW693" s="413"/>
      <c r="LUX693" s="413"/>
      <c r="LUY693" s="413"/>
      <c r="LUZ693" s="413"/>
      <c r="LVA693" s="413"/>
      <c r="LVB693" s="414"/>
      <c r="LVC693" s="414"/>
      <c r="LVD693" s="414"/>
      <c r="LVE693" s="414"/>
      <c r="LVF693" s="414"/>
      <c r="LVG693" s="413"/>
      <c r="LVH693" s="413"/>
      <c r="LVI693" s="414"/>
      <c r="LVJ693" s="414"/>
      <c r="LVK693" s="413"/>
      <c r="LVL693" s="413"/>
      <c r="LVM693" s="414"/>
      <c r="LVN693" s="414"/>
      <c r="LVO693" s="413"/>
      <c r="LVP693" s="413"/>
      <c r="LVQ693" s="413"/>
      <c r="LVR693" s="413"/>
      <c r="LVS693" s="413"/>
      <c r="LVT693" s="413"/>
      <c r="LVU693" s="413"/>
      <c r="LVV693" s="414"/>
      <c r="LVW693" s="414"/>
      <c r="LVX693" s="413"/>
      <c r="LVY693" s="413"/>
      <c r="LVZ693" s="414"/>
      <c r="LWA693" s="414"/>
      <c r="LWB693" s="413"/>
      <c r="LWC693" s="413"/>
      <c r="LWD693" s="413"/>
      <c r="LWE693" s="413"/>
      <c r="LWF693" s="413"/>
      <c r="LWG693" s="407"/>
      <c r="LWH693" s="439"/>
      <c r="LWI693" s="413"/>
      <c r="LWJ693" s="413"/>
      <c r="LWK693" s="413"/>
      <c r="LWL693" s="413"/>
      <c r="LWM693" s="413"/>
      <c r="LWN693" s="413"/>
      <c r="LWO693" s="413"/>
      <c r="LWP693" s="412"/>
      <c r="LWQ693" s="412"/>
      <c r="LWR693" s="412"/>
      <c r="LWS693" s="412"/>
      <c r="LWT693" s="412"/>
      <c r="LWU693" s="412"/>
      <c r="LWV693" s="412"/>
      <c r="LWW693" s="412"/>
      <c r="LWX693" s="412"/>
      <c r="LWY693" s="412"/>
      <c r="LWZ693" s="412"/>
      <c r="LXA693" s="412"/>
      <c r="LXB693" s="412"/>
      <c r="LXC693" s="412"/>
      <c r="LXD693" s="412"/>
      <c r="LXE693" s="412"/>
      <c r="LXF693" s="412"/>
      <c r="LXG693" s="412"/>
      <c r="LXH693" s="412"/>
      <c r="LXI693" s="412"/>
      <c r="LXJ693" s="412"/>
      <c r="LXK693" s="412"/>
      <c r="LXL693" s="412"/>
      <c r="LXM693" s="412"/>
      <c r="LXN693" s="412"/>
      <c r="LXO693" s="412"/>
      <c r="LXP693" s="412"/>
      <c r="LXQ693" s="412"/>
      <c r="LXR693" s="412"/>
      <c r="LXS693" s="412"/>
      <c r="LXT693" s="412"/>
      <c r="LXU693" s="412"/>
      <c r="LXV693" s="412"/>
      <c r="LXW693" s="412"/>
      <c r="LXX693" s="412"/>
      <c r="LXY693" s="412"/>
      <c r="LXZ693" s="412"/>
      <c r="LYA693" s="412"/>
      <c r="LYB693" s="412"/>
      <c r="LYC693" s="412"/>
      <c r="LYD693" s="412"/>
      <c r="LYE693" s="412"/>
      <c r="LYF693" s="412"/>
      <c r="LYG693" s="412"/>
      <c r="LYH693" s="413"/>
      <c r="LYI693" s="413"/>
      <c r="LYJ693" s="413"/>
      <c r="LYK693" s="413"/>
      <c r="LYL693" s="413"/>
      <c r="LYM693" s="413"/>
      <c r="LYN693" s="413"/>
      <c r="LYO693" s="413"/>
      <c r="LYP693" s="413"/>
      <c r="LYQ693" s="413"/>
      <c r="LYR693" s="413"/>
      <c r="LYS693" s="413"/>
      <c r="LYT693" s="413"/>
      <c r="LYU693" s="413"/>
      <c r="LYV693" s="413"/>
      <c r="LYW693" s="413"/>
      <c r="LYX693" s="413"/>
      <c r="LYY693" s="413"/>
      <c r="LYZ693" s="413"/>
      <c r="LZA693" s="413"/>
      <c r="LZB693" s="413"/>
      <c r="LZC693" s="413"/>
      <c r="LZD693" s="413"/>
      <c r="LZE693" s="413"/>
      <c r="LZF693" s="414"/>
      <c r="LZG693" s="414"/>
      <c r="LZH693" s="414"/>
      <c r="LZI693" s="414"/>
      <c r="LZJ693" s="414"/>
      <c r="LZK693" s="413"/>
      <c r="LZL693" s="413"/>
      <c r="LZM693" s="414"/>
      <c r="LZN693" s="414"/>
      <c r="LZO693" s="413"/>
      <c r="LZP693" s="413"/>
      <c r="LZQ693" s="414"/>
      <c r="LZR693" s="414"/>
      <c r="LZS693" s="413"/>
      <c r="LZT693" s="413"/>
      <c r="LZU693" s="413"/>
      <c r="LZV693" s="413"/>
      <c r="LZW693" s="413"/>
      <c r="LZX693" s="413"/>
      <c r="LZY693" s="413"/>
      <c r="LZZ693" s="414"/>
      <c r="MAA693" s="414"/>
      <c r="MAB693" s="413"/>
      <c r="MAC693" s="413"/>
      <c r="MAD693" s="414"/>
      <c r="MAE693" s="414"/>
      <c r="MAF693" s="413"/>
      <c r="MAG693" s="413"/>
      <c r="MAH693" s="413"/>
      <c r="MAI693" s="413"/>
      <c r="MAJ693" s="413"/>
      <c r="MAK693" s="407"/>
      <c r="MAL693" s="439"/>
      <c r="MAM693" s="413"/>
      <c r="MAN693" s="413"/>
      <c r="MAO693" s="413"/>
      <c r="MAP693" s="413"/>
      <c r="MAQ693" s="413"/>
      <c r="MAR693" s="413"/>
      <c r="MAS693" s="413"/>
      <c r="MAT693" s="412"/>
      <c r="MAU693" s="412"/>
      <c r="MAV693" s="412"/>
      <c r="MAW693" s="412"/>
      <c r="MAX693" s="412"/>
      <c r="MAY693" s="412"/>
      <c r="MAZ693" s="412"/>
      <c r="MBA693" s="412"/>
      <c r="MBB693" s="412"/>
      <c r="MBC693" s="412"/>
      <c r="MBD693" s="412"/>
      <c r="MBE693" s="412"/>
      <c r="MBF693" s="412"/>
      <c r="MBG693" s="412"/>
      <c r="MBH693" s="412"/>
      <c r="MBI693" s="412"/>
      <c r="MBJ693" s="412"/>
      <c r="MBK693" s="412"/>
      <c r="MBL693" s="412"/>
      <c r="MBM693" s="412"/>
      <c r="MBN693" s="412"/>
      <c r="MBO693" s="412"/>
      <c r="MBP693" s="412"/>
      <c r="MBQ693" s="412"/>
      <c r="MBR693" s="412"/>
      <c r="MBS693" s="412"/>
      <c r="MBT693" s="412"/>
      <c r="MBU693" s="412"/>
      <c r="MBV693" s="412"/>
      <c r="MBW693" s="412"/>
      <c r="MBX693" s="412"/>
      <c r="MBY693" s="412"/>
      <c r="MBZ693" s="412"/>
      <c r="MCA693" s="412"/>
      <c r="MCB693" s="412"/>
      <c r="MCC693" s="412"/>
      <c r="MCD693" s="412"/>
      <c r="MCE693" s="412"/>
      <c r="MCF693" s="412"/>
      <c r="MCG693" s="412"/>
      <c r="MCH693" s="412"/>
      <c r="MCI693" s="412"/>
      <c r="MCJ693" s="412"/>
      <c r="MCK693" s="412"/>
      <c r="MCL693" s="413"/>
      <c r="MCM693" s="413"/>
      <c r="MCN693" s="413"/>
      <c r="MCO693" s="413"/>
      <c r="MCP693" s="413"/>
      <c r="MCQ693" s="413"/>
      <c r="MCR693" s="413"/>
      <c r="MCS693" s="413"/>
      <c r="MCT693" s="413"/>
      <c r="MCU693" s="413"/>
      <c r="MCV693" s="413"/>
      <c r="MCW693" s="413"/>
      <c r="MCX693" s="413"/>
      <c r="MCY693" s="413"/>
      <c r="MCZ693" s="413"/>
      <c r="MDA693" s="413"/>
      <c r="MDB693" s="413"/>
      <c r="MDC693" s="413"/>
      <c r="MDD693" s="413"/>
      <c r="MDE693" s="413"/>
      <c r="MDF693" s="413"/>
      <c r="MDG693" s="413"/>
      <c r="MDH693" s="413"/>
      <c r="MDI693" s="413"/>
      <c r="MDJ693" s="414"/>
      <c r="MDK693" s="414"/>
      <c r="MDL693" s="414"/>
      <c r="MDM693" s="414"/>
      <c r="MDN693" s="414"/>
      <c r="MDO693" s="413"/>
      <c r="MDP693" s="413"/>
      <c r="MDQ693" s="414"/>
      <c r="MDR693" s="414"/>
      <c r="MDS693" s="413"/>
      <c r="MDT693" s="413"/>
      <c r="MDU693" s="414"/>
      <c r="MDV693" s="414"/>
      <c r="MDW693" s="413"/>
      <c r="MDX693" s="413"/>
      <c r="MDY693" s="413"/>
      <c r="MDZ693" s="413"/>
      <c r="MEA693" s="413"/>
      <c r="MEB693" s="413"/>
      <c r="MEC693" s="413"/>
      <c r="MED693" s="414"/>
      <c r="MEE693" s="414"/>
      <c r="MEF693" s="413"/>
      <c r="MEG693" s="413"/>
      <c r="MEH693" s="414"/>
      <c r="MEI693" s="414"/>
      <c r="MEJ693" s="413"/>
      <c r="MEK693" s="413"/>
      <c r="MEL693" s="413"/>
      <c r="MEM693" s="413"/>
      <c r="MEN693" s="413"/>
      <c r="MEO693" s="407"/>
      <c r="MEP693" s="439"/>
      <c r="MEQ693" s="413"/>
      <c r="MER693" s="413"/>
      <c r="MES693" s="413"/>
      <c r="MET693" s="413"/>
      <c r="MEU693" s="413"/>
      <c r="MEV693" s="413"/>
      <c r="MEW693" s="413"/>
      <c r="MEX693" s="412"/>
      <c r="MEY693" s="412"/>
      <c r="MEZ693" s="412"/>
      <c r="MFA693" s="412"/>
      <c r="MFB693" s="412"/>
      <c r="MFC693" s="412"/>
      <c r="MFD693" s="412"/>
      <c r="MFE693" s="412"/>
      <c r="MFF693" s="412"/>
      <c r="MFG693" s="412"/>
      <c r="MFH693" s="412"/>
      <c r="MFI693" s="412"/>
      <c r="MFJ693" s="412"/>
      <c r="MFK693" s="412"/>
      <c r="MFL693" s="412"/>
      <c r="MFM693" s="412"/>
      <c r="MFN693" s="412"/>
      <c r="MFO693" s="412"/>
      <c r="MFP693" s="412"/>
      <c r="MFQ693" s="412"/>
      <c r="MFR693" s="412"/>
      <c r="MFS693" s="412"/>
      <c r="MFT693" s="412"/>
      <c r="MFU693" s="412"/>
      <c r="MFV693" s="412"/>
      <c r="MFW693" s="412"/>
      <c r="MFX693" s="412"/>
      <c r="MFY693" s="412"/>
      <c r="MFZ693" s="412"/>
      <c r="MGA693" s="412"/>
      <c r="MGB693" s="412"/>
      <c r="MGC693" s="412"/>
      <c r="MGD693" s="412"/>
      <c r="MGE693" s="412"/>
      <c r="MGF693" s="412"/>
      <c r="MGG693" s="412"/>
      <c r="MGH693" s="412"/>
      <c r="MGI693" s="412"/>
      <c r="MGJ693" s="412"/>
      <c r="MGK693" s="412"/>
      <c r="MGL693" s="412"/>
      <c r="MGM693" s="412"/>
      <c r="MGN693" s="412"/>
      <c r="MGO693" s="412"/>
      <c r="MGP693" s="413"/>
      <c r="MGQ693" s="413"/>
      <c r="MGR693" s="413"/>
      <c r="MGS693" s="413"/>
      <c r="MGT693" s="413"/>
      <c r="MGU693" s="413"/>
      <c r="MGV693" s="413"/>
      <c r="MGW693" s="413"/>
      <c r="MGX693" s="413"/>
      <c r="MGY693" s="413"/>
      <c r="MGZ693" s="413"/>
      <c r="MHA693" s="413"/>
      <c r="MHB693" s="413"/>
      <c r="MHC693" s="413"/>
      <c r="MHD693" s="413"/>
      <c r="MHE693" s="413"/>
      <c r="MHF693" s="413"/>
      <c r="MHG693" s="413"/>
      <c r="MHH693" s="413"/>
      <c r="MHI693" s="413"/>
      <c r="MHJ693" s="413"/>
      <c r="MHK693" s="413"/>
      <c r="MHL693" s="413"/>
      <c r="MHM693" s="413"/>
      <c r="MHN693" s="414"/>
      <c r="MHO693" s="414"/>
      <c r="MHP693" s="414"/>
      <c r="MHQ693" s="414"/>
      <c r="MHR693" s="414"/>
      <c r="MHS693" s="413"/>
      <c r="MHT693" s="413"/>
      <c r="MHU693" s="414"/>
      <c r="MHV693" s="414"/>
      <c r="MHW693" s="413"/>
      <c r="MHX693" s="413"/>
      <c r="MHY693" s="414"/>
      <c r="MHZ693" s="414"/>
      <c r="MIA693" s="413"/>
      <c r="MIB693" s="413"/>
      <c r="MIC693" s="413"/>
      <c r="MID693" s="413"/>
      <c r="MIE693" s="413"/>
      <c r="MIF693" s="413"/>
      <c r="MIG693" s="413"/>
      <c r="MIH693" s="414"/>
      <c r="MII693" s="414"/>
      <c r="MIJ693" s="413"/>
      <c r="MIK693" s="413"/>
      <c r="MIL693" s="414"/>
      <c r="MIM693" s="414"/>
      <c r="MIN693" s="413"/>
      <c r="MIO693" s="413"/>
      <c r="MIP693" s="413"/>
      <c r="MIQ693" s="413"/>
      <c r="MIR693" s="413"/>
      <c r="MIS693" s="407"/>
      <c r="MIT693" s="439"/>
      <c r="MIU693" s="413"/>
      <c r="MIV693" s="413"/>
      <c r="MIW693" s="413"/>
      <c r="MIX693" s="413"/>
      <c r="MIY693" s="413"/>
      <c r="MIZ693" s="413"/>
      <c r="MJA693" s="413"/>
      <c r="MJB693" s="412"/>
      <c r="MJC693" s="412"/>
      <c r="MJD693" s="412"/>
      <c r="MJE693" s="412"/>
      <c r="MJF693" s="412"/>
      <c r="MJG693" s="412"/>
      <c r="MJH693" s="412"/>
      <c r="MJI693" s="412"/>
      <c r="MJJ693" s="412"/>
      <c r="MJK693" s="412"/>
      <c r="MJL693" s="412"/>
      <c r="MJM693" s="412"/>
      <c r="MJN693" s="412"/>
      <c r="MJO693" s="412"/>
      <c r="MJP693" s="412"/>
      <c r="MJQ693" s="412"/>
      <c r="MJR693" s="412"/>
      <c r="MJS693" s="412"/>
      <c r="MJT693" s="412"/>
      <c r="MJU693" s="412"/>
      <c r="MJV693" s="412"/>
      <c r="MJW693" s="412"/>
      <c r="MJX693" s="412"/>
      <c r="MJY693" s="412"/>
      <c r="MJZ693" s="412"/>
      <c r="MKA693" s="412"/>
      <c r="MKB693" s="412"/>
      <c r="MKC693" s="412"/>
      <c r="MKD693" s="412"/>
      <c r="MKE693" s="412"/>
      <c r="MKF693" s="412"/>
      <c r="MKG693" s="412"/>
      <c r="MKH693" s="412"/>
      <c r="MKI693" s="412"/>
      <c r="MKJ693" s="412"/>
      <c r="MKK693" s="412"/>
      <c r="MKL693" s="412"/>
      <c r="MKM693" s="412"/>
      <c r="MKN693" s="412"/>
      <c r="MKO693" s="412"/>
      <c r="MKP693" s="412"/>
      <c r="MKQ693" s="412"/>
      <c r="MKR693" s="412"/>
      <c r="MKS693" s="412"/>
      <c r="MKT693" s="413"/>
      <c r="MKU693" s="413"/>
      <c r="MKV693" s="413"/>
      <c r="MKW693" s="413"/>
      <c r="MKX693" s="413"/>
      <c r="MKY693" s="413"/>
      <c r="MKZ693" s="413"/>
      <c r="MLA693" s="413"/>
      <c r="MLB693" s="413"/>
      <c r="MLC693" s="413"/>
      <c r="MLD693" s="413"/>
      <c r="MLE693" s="413"/>
      <c r="MLF693" s="413"/>
      <c r="MLG693" s="413"/>
      <c r="MLH693" s="413"/>
      <c r="MLI693" s="413"/>
      <c r="MLJ693" s="413"/>
      <c r="MLK693" s="413"/>
      <c r="MLL693" s="413"/>
      <c r="MLM693" s="413"/>
      <c r="MLN693" s="413"/>
      <c r="MLO693" s="413"/>
      <c r="MLP693" s="413"/>
      <c r="MLQ693" s="413"/>
      <c r="MLR693" s="414"/>
      <c r="MLS693" s="414"/>
      <c r="MLT693" s="414"/>
      <c r="MLU693" s="414"/>
      <c r="MLV693" s="414"/>
      <c r="MLW693" s="413"/>
      <c r="MLX693" s="413"/>
      <c r="MLY693" s="414"/>
      <c r="MLZ693" s="414"/>
      <c r="MMA693" s="413"/>
      <c r="MMB693" s="413"/>
      <c r="MMC693" s="414"/>
      <c r="MMD693" s="414"/>
      <c r="MME693" s="413"/>
      <c r="MMF693" s="413"/>
      <c r="MMG693" s="413"/>
      <c r="MMH693" s="413"/>
      <c r="MMI693" s="413"/>
      <c r="MMJ693" s="413"/>
      <c r="MMK693" s="413"/>
      <c r="MML693" s="414"/>
      <c r="MMM693" s="414"/>
      <c r="MMN693" s="413"/>
      <c r="MMO693" s="413"/>
      <c r="MMP693" s="414"/>
      <c r="MMQ693" s="414"/>
      <c r="MMR693" s="413"/>
      <c r="MMS693" s="413"/>
      <c r="MMT693" s="413"/>
      <c r="MMU693" s="413"/>
      <c r="MMV693" s="413"/>
      <c r="MMW693" s="407"/>
      <c r="MMX693" s="439"/>
      <c r="MMY693" s="413"/>
      <c r="MMZ693" s="413"/>
      <c r="MNA693" s="413"/>
      <c r="MNB693" s="413"/>
      <c r="MNC693" s="413"/>
      <c r="MND693" s="413"/>
      <c r="MNE693" s="413"/>
      <c r="MNF693" s="412"/>
      <c r="MNG693" s="412"/>
      <c r="MNH693" s="412"/>
      <c r="MNI693" s="412"/>
      <c r="MNJ693" s="412"/>
      <c r="MNK693" s="412"/>
      <c r="MNL693" s="412"/>
      <c r="MNM693" s="412"/>
      <c r="MNN693" s="412"/>
      <c r="MNO693" s="412"/>
      <c r="MNP693" s="412"/>
      <c r="MNQ693" s="412"/>
      <c r="MNR693" s="412"/>
      <c r="MNS693" s="412"/>
      <c r="MNT693" s="412"/>
      <c r="MNU693" s="412"/>
      <c r="MNV693" s="412"/>
      <c r="MNW693" s="412"/>
      <c r="MNX693" s="412"/>
      <c r="MNY693" s="412"/>
      <c r="MNZ693" s="412"/>
      <c r="MOA693" s="412"/>
      <c r="MOB693" s="412"/>
      <c r="MOC693" s="412"/>
      <c r="MOD693" s="412"/>
      <c r="MOE693" s="412"/>
      <c r="MOF693" s="412"/>
      <c r="MOG693" s="412"/>
      <c r="MOH693" s="412"/>
      <c r="MOI693" s="412"/>
      <c r="MOJ693" s="412"/>
      <c r="MOK693" s="412"/>
      <c r="MOL693" s="412"/>
      <c r="MOM693" s="412"/>
      <c r="MON693" s="412"/>
      <c r="MOO693" s="412"/>
      <c r="MOP693" s="412"/>
      <c r="MOQ693" s="412"/>
      <c r="MOR693" s="412"/>
      <c r="MOS693" s="412"/>
      <c r="MOT693" s="412"/>
      <c r="MOU693" s="412"/>
      <c r="MOV693" s="412"/>
      <c r="MOW693" s="412"/>
      <c r="MOX693" s="413"/>
      <c r="MOY693" s="413"/>
      <c r="MOZ693" s="413"/>
      <c r="MPA693" s="413"/>
      <c r="MPB693" s="413"/>
      <c r="MPC693" s="413"/>
      <c r="MPD693" s="413"/>
      <c r="MPE693" s="413"/>
      <c r="MPF693" s="413"/>
      <c r="MPG693" s="413"/>
      <c r="MPH693" s="413"/>
      <c r="MPI693" s="413"/>
      <c r="MPJ693" s="413"/>
      <c r="MPK693" s="413"/>
      <c r="MPL693" s="413"/>
      <c r="MPM693" s="413"/>
      <c r="MPN693" s="413"/>
      <c r="MPO693" s="413"/>
      <c r="MPP693" s="413"/>
      <c r="MPQ693" s="413"/>
      <c r="MPR693" s="413"/>
      <c r="MPS693" s="413"/>
      <c r="MPT693" s="413"/>
      <c r="MPU693" s="413"/>
      <c r="MPV693" s="414"/>
      <c r="MPW693" s="414"/>
      <c r="MPX693" s="414"/>
      <c r="MPY693" s="414"/>
      <c r="MPZ693" s="414"/>
      <c r="MQA693" s="413"/>
      <c r="MQB693" s="413"/>
      <c r="MQC693" s="414"/>
      <c r="MQD693" s="414"/>
      <c r="MQE693" s="413"/>
      <c r="MQF693" s="413"/>
      <c r="MQG693" s="414"/>
      <c r="MQH693" s="414"/>
      <c r="MQI693" s="413"/>
      <c r="MQJ693" s="413"/>
      <c r="MQK693" s="413"/>
      <c r="MQL693" s="413"/>
      <c r="MQM693" s="413"/>
      <c r="MQN693" s="413"/>
      <c r="MQO693" s="413"/>
      <c r="MQP693" s="414"/>
      <c r="MQQ693" s="414"/>
      <c r="MQR693" s="413"/>
      <c r="MQS693" s="413"/>
      <c r="MQT693" s="414"/>
      <c r="MQU693" s="414"/>
      <c r="MQV693" s="413"/>
      <c r="MQW693" s="413"/>
      <c r="MQX693" s="413"/>
      <c r="MQY693" s="413"/>
      <c r="MQZ693" s="413"/>
      <c r="MRA693" s="407"/>
      <c r="MRB693" s="439"/>
      <c r="MRC693" s="413"/>
      <c r="MRD693" s="413"/>
      <c r="MRE693" s="413"/>
      <c r="MRF693" s="413"/>
      <c r="MRG693" s="413"/>
      <c r="MRH693" s="413"/>
      <c r="MRI693" s="413"/>
      <c r="MRJ693" s="412"/>
      <c r="MRK693" s="412"/>
      <c r="MRL693" s="412"/>
      <c r="MRM693" s="412"/>
      <c r="MRN693" s="412"/>
      <c r="MRO693" s="412"/>
      <c r="MRP693" s="412"/>
      <c r="MRQ693" s="412"/>
      <c r="MRR693" s="412"/>
      <c r="MRS693" s="412"/>
      <c r="MRT693" s="412"/>
      <c r="MRU693" s="412"/>
      <c r="MRV693" s="412"/>
      <c r="MRW693" s="412"/>
      <c r="MRX693" s="412"/>
      <c r="MRY693" s="412"/>
      <c r="MRZ693" s="412"/>
      <c r="MSA693" s="412"/>
      <c r="MSB693" s="412"/>
      <c r="MSC693" s="412"/>
      <c r="MSD693" s="412"/>
      <c r="MSE693" s="412"/>
      <c r="MSF693" s="412"/>
      <c r="MSG693" s="412"/>
      <c r="MSH693" s="412"/>
      <c r="MSI693" s="412"/>
      <c r="MSJ693" s="412"/>
      <c r="MSK693" s="412"/>
      <c r="MSL693" s="412"/>
      <c r="MSM693" s="412"/>
      <c r="MSN693" s="412"/>
      <c r="MSO693" s="412"/>
      <c r="MSP693" s="412"/>
      <c r="MSQ693" s="412"/>
      <c r="MSR693" s="412"/>
      <c r="MSS693" s="412"/>
      <c r="MST693" s="412"/>
      <c r="MSU693" s="412"/>
      <c r="MSV693" s="412"/>
      <c r="MSW693" s="412"/>
      <c r="MSX693" s="412"/>
      <c r="MSY693" s="412"/>
      <c r="MSZ693" s="412"/>
      <c r="MTA693" s="412"/>
      <c r="MTB693" s="413"/>
      <c r="MTC693" s="413"/>
      <c r="MTD693" s="413"/>
      <c r="MTE693" s="413"/>
      <c r="MTF693" s="413"/>
      <c r="MTG693" s="413"/>
      <c r="MTH693" s="413"/>
      <c r="MTI693" s="413"/>
      <c r="MTJ693" s="413"/>
      <c r="MTK693" s="413"/>
      <c r="MTL693" s="413"/>
      <c r="MTM693" s="413"/>
      <c r="MTN693" s="413"/>
      <c r="MTO693" s="413"/>
      <c r="MTP693" s="413"/>
      <c r="MTQ693" s="413"/>
      <c r="MTR693" s="413"/>
      <c r="MTS693" s="413"/>
      <c r="MTT693" s="413"/>
      <c r="MTU693" s="413"/>
      <c r="MTV693" s="413"/>
      <c r="MTW693" s="413"/>
      <c r="MTX693" s="413"/>
      <c r="MTY693" s="413"/>
      <c r="MTZ693" s="414"/>
      <c r="MUA693" s="414"/>
      <c r="MUB693" s="414"/>
      <c r="MUC693" s="414"/>
      <c r="MUD693" s="414"/>
      <c r="MUE693" s="413"/>
      <c r="MUF693" s="413"/>
      <c r="MUG693" s="414"/>
      <c r="MUH693" s="414"/>
      <c r="MUI693" s="413"/>
      <c r="MUJ693" s="413"/>
      <c r="MUK693" s="414"/>
      <c r="MUL693" s="414"/>
      <c r="MUM693" s="413"/>
      <c r="MUN693" s="413"/>
      <c r="MUO693" s="413"/>
      <c r="MUP693" s="413"/>
      <c r="MUQ693" s="413"/>
      <c r="MUR693" s="413"/>
      <c r="MUS693" s="413"/>
      <c r="MUT693" s="414"/>
      <c r="MUU693" s="414"/>
      <c r="MUV693" s="413"/>
      <c r="MUW693" s="413"/>
      <c r="MUX693" s="414"/>
      <c r="MUY693" s="414"/>
      <c r="MUZ693" s="413"/>
      <c r="MVA693" s="413"/>
      <c r="MVB693" s="413"/>
      <c r="MVC693" s="413"/>
      <c r="MVD693" s="413"/>
      <c r="MVE693" s="407"/>
      <c r="MVF693" s="439"/>
      <c r="MVG693" s="413"/>
      <c r="MVH693" s="413"/>
      <c r="MVI693" s="413"/>
      <c r="MVJ693" s="413"/>
      <c r="MVK693" s="413"/>
      <c r="MVL693" s="413"/>
      <c r="MVM693" s="413"/>
      <c r="MVN693" s="412"/>
      <c r="MVO693" s="412"/>
      <c r="MVP693" s="412"/>
      <c r="MVQ693" s="412"/>
      <c r="MVR693" s="412"/>
      <c r="MVS693" s="412"/>
      <c r="MVT693" s="412"/>
      <c r="MVU693" s="412"/>
      <c r="MVV693" s="412"/>
      <c r="MVW693" s="412"/>
      <c r="MVX693" s="412"/>
      <c r="MVY693" s="412"/>
      <c r="MVZ693" s="412"/>
      <c r="MWA693" s="412"/>
      <c r="MWB693" s="412"/>
      <c r="MWC693" s="412"/>
      <c r="MWD693" s="412"/>
      <c r="MWE693" s="412"/>
      <c r="MWF693" s="412"/>
      <c r="MWG693" s="412"/>
      <c r="MWH693" s="412"/>
      <c r="MWI693" s="412"/>
      <c r="MWJ693" s="412"/>
      <c r="MWK693" s="412"/>
      <c r="MWL693" s="412"/>
      <c r="MWM693" s="412"/>
      <c r="MWN693" s="412"/>
      <c r="MWO693" s="412"/>
      <c r="MWP693" s="412"/>
      <c r="MWQ693" s="412"/>
      <c r="MWR693" s="412"/>
      <c r="MWS693" s="412"/>
      <c r="MWT693" s="412"/>
      <c r="MWU693" s="412"/>
      <c r="MWV693" s="412"/>
      <c r="MWW693" s="412"/>
      <c r="MWX693" s="412"/>
      <c r="MWY693" s="412"/>
      <c r="MWZ693" s="412"/>
      <c r="MXA693" s="412"/>
      <c r="MXB693" s="412"/>
      <c r="MXC693" s="412"/>
      <c r="MXD693" s="412"/>
      <c r="MXE693" s="412"/>
      <c r="MXF693" s="413"/>
      <c r="MXG693" s="413"/>
      <c r="MXH693" s="413"/>
      <c r="MXI693" s="413"/>
      <c r="MXJ693" s="413"/>
      <c r="MXK693" s="413"/>
      <c r="MXL693" s="413"/>
      <c r="MXM693" s="413"/>
      <c r="MXN693" s="413"/>
      <c r="MXO693" s="413"/>
      <c r="MXP693" s="413"/>
      <c r="MXQ693" s="413"/>
      <c r="MXR693" s="413"/>
      <c r="MXS693" s="413"/>
      <c r="MXT693" s="413"/>
      <c r="MXU693" s="413"/>
      <c r="MXV693" s="413"/>
      <c r="MXW693" s="413"/>
      <c r="MXX693" s="413"/>
      <c r="MXY693" s="413"/>
      <c r="MXZ693" s="413"/>
      <c r="MYA693" s="413"/>
      <c r="MYB693" s="413"/>
      <c r="MYC693" s="413"/>
      <c r="MYD693" s="414"/>
      <c r="MYE693" s="414"/>
      <c r="MYF693" s="414"/>
      <c r="MYG693" s="414"/>
      <c r="MYH693" s="414"/>
      <c r="MYI693" s="413"/>
      <c r="MYJ693" s="413"/>
      <c r="MYK693" s="414"/>
      <c r="MYL693" s="414"/>
      <c r="MYM693" s="413"/>
      <c r="MYN693" s="413"/>
      <c r="MYO693" s="414"/>
      <c r="MYP693" s="414"/>
      <c r="MYQ693" s="413"/>
      <c r="MYR693" s="413"/>
      <c r="MYS693" s="413"/>
      <c r="MYT693" s="413"/>
      <c r="MYU693" s="413"/>
      <c r="MYV693" s="413"/>
      <c r="MYW693" s="413"/>
      <c r="MYX693" s="414"/>
      <c r="MYY693" s="414"/>
      <c r="MYZ693" s="413"/>
      <c r="MZA693" s="413"/>
      <c r="MZB693" s="414"/>
      <c r="MZC693" s="414"/>
      <c r="MZD693" s="413"/>
      <c r="MZE693" s="413"/>
      <c r="MZF693" s="413"/>
      <c r="MZG693" s="413"/>
      <c r="MZH693" s="413"/>
      <c r="MZI693" s="407"/>
      <c r="MZJ693" s="439"/>
      <c r="MZK693" s="413"/>
      <c r="MZL693" s="413"/>
      <c r="MZM693" s="413"/>
      <c r="MZN693" s="413"/>
      <c r="MZO693" s="413"/>
      <c r="MZP693" s="413"/>
      <c r="MZQ693" s="413"/>
      <c r="MZR693" s="412"/>
      <c r="MZS693" s="412"/>
      <c r="MZT693" s="412"/>
      <c r="MZU693" s="412"/>
      <c r="MZV693" s="412"/>
      <c r="MZW693" s="412"/>
      <c r="MZX693" s="412"/>
      <c r="MZY693" s="412"/>
      <c r="MZZ693" s="412"/>
      <c r="NAA693" s="412"/>
      <c r="NAB693" s="412"/>
      <c r="NAC693" s="412"/>
      <c r="NAD693" s="412"/>
      <c r="NAE693" s="412"/>
      <c r="NAF693" s="412"/>
      <c r="NAG693" s="412"/>
      <c r="NAH693" s="412"/>
      <c r="NAI693" s="412"/>
      <c r="NAJ693" s="412"/>
      <c r="NAK693" s="412"/>
      <c r="NAL693" s="412"/>
      <c r="NAM693" s="412"/>
      <c r="NAN693" s="412"/>
      <c r="NAO693" s="412"/>
      <c r="NAP693" s="412"/>
      <c r="NAQ693" s="412"/>
      <c r="NAR693" s="412"/>
      <c r="NAS693" s="412"/>
      <c r="NAT693" s="412"/>
      <c r="NAU693" s="412"/>
      <c r="NAV693" s="412"/>
      <c r="NAW693" s="412"/>
      <c r="NAX693" s="412"/>
      <c r="NAY693" s="412"/>
      <c r="NAZ693" s="412"/>
      <c r="NBA693" s="412"/>
      <c r="NBB693" s="412"/>
      <c r="NBC693" s="412"/>
      <c r="NBD693" s="412"/>
      <c r="NBE693" s="412"/>
      <c r="NBF693" s="412"/>
      <c r="NBG693" s="412"/>
      <c r="NBH693" s="412"/>
      <c r="NBI693" s="412"/>
      <c r="NBJ693" s="413"/>
      <c r="NBK693" s="413"/>
      <c r="NBL693" s="413"/>
      <c r="NBM693" s="413"/>
      <c r="NBN693" s="413"/>
      <c r="NBO693" s="413"/>
      <c r="NBP693" s="413"/>
      <c r="NBQ693" s="413"/>
      <c r="NBR693" s="413"/>
      <c r="NBS693" s="413"/>
      <c r="NBT693" s="413"/>
      <c r="NBU693" s="413"/>
      <c r="NBV693" s="413"/>
      <c r="NBW693" s="413"/>
      <c r="NBX693" s="413"/>
      <c r="NBY693" s="413"/>
      <c r="NBZ693" s="413"/>
      <c r="NCA693" s="413"/>
      <c r="NCB693" s="413"/>
      <c r="NCC693" s="413"/>
      <c r="NCD693" s="413"/>
      <c r="NCE693" s="413"/>
      <c r="NCF693" s="413"/>
      <c r="NCG693" s="413"/>
      <c r="NCH693" s="414"/>
      <c r="NCI693" s="414"/>
      <c r="NCJ693" s="414"/>
      <c r="NCK693" s="414"/>
      <c r="NCL693" s="414"/>
      <c r="NCM693" s="413"/>
      <c r="NCN693" s="413"/>
      <c r="NCO693" s="414"/>
      <c r="NCP693" s="414"/>
      <c r="NCQ693" s="413"/>
      <c r="NCR693" s="413"/>
      <c r="NCS693" s="414"/>
      <c r="NCT693" s="414"/>
      <c r="NCU693" s="413"/>
      <c r="NCV693" s="413"/>
      <c r="NCW693" s="413"/>
      <c r="NCX693" s="413"/>
      <c r="NCY693" s="413"/>
      <c r="NCZ693" s="413"/>
      <c r="NDA693" s="413"/>
      <c r="NDB693" s="414"/>
      <c r="NDC693" s="414"/>
      <c r="NDD693" s="413"/>
      <c r="NDE693" s="413"/>
      <c r="NDF693" s="414"/>
      <c r="NDG693" s="414"/>
      <c r="NDH693" s="413"/>
      <c r="NDI693" s="413"/>
      <c r="NDJ693" s="413"/>
      <c r="NDK693" s="413"/>
      <c r="NDL693" s="413"/>
      <c r="NDM693" s="407"/>
      <c r="NDN693" s="439"/>
      <c r="NDO693" s="413"/>
      <c r="NDP693" s="413"/>
      <c r="NDQ693" s="413"/>
      <c r="NDR693" s="413"/>
      <c r="NDS693" s="413"/>
      <c r="NDT693" s="413"/>
      <c r="NDU693" s="413"/>
      <c r="NDV693" s="412"/>
      <c r="NDW693" s="412"/>
      <c r="NDX693" s="412"/>
      <c r="NDY693" s="412"/>
      <c r="NDZ693" s="412"/>
      <c r="NEA693" s="412"/>
      <c r="NEB693" s="412"/>
      <c r="NEC693" s="412"/>
      <c r="NED693" s="412"/>
      <c r="NEE693" s="412"/>
      <c r="NEF693" s="412"/>
      <c r="NEG693" s="412"/>
      <c r="NEH693" s="412"/>
      <c r="NEI693" s="412"/>
      <c r="NEJ693" s="412"/>
      <c r="NEK693" s="412"/>
      <c r="NEL693" s="412"/>
      <c r="NEM693" s="412"/>
      <c r="NEN693" s="412"/>
      <c r="NEO693" s="412"/>
      <c r="NEP693" s="412"/>
      <c r="NEQ693" s="412"/>
      <c r="NER693" s="412"/>
      <c r="NES693" s="412"/>
      <c r="NET693" s="412"/>
      <c r="NEU693" s="412"/>
      <c r="NEV693" s="412"/>
      <c r="NEW693" s="412"/>
      <c r="NEX693" s="412"/>
      <c r="NEY693" s="412"/>
      <c r="NEZ693" s="412"/>
      <c r="NFA693" s="412"/>
      <c r="NFB693" s="412"/>
      <c r="NFC693" s="412"/>
      <c r="NFD693" s="412"/>
      <c r="NFE693" s="412"/>
      <c r="NFF693" s="412"/>
      <c r="NFG693" s="412"/>
      <c r="NFH693" s="412"/>
      <c r="NFI693" s="412"/>
      <c r="NFJ693" s="412"/>
      <c r="NFK693" s="412"/>
      <c r="NFL693" s="412"/>
      <c r="NFM693" s="412"/>
      <c r="NFN693" s="413"/>
      <c r="NFO693" s="413"/>
      <c r="NFP693" s="413"/>
      <c r="NFQ693" s="413"/>
      <c r="NFR693" s="413"/>
      <c r="NFS693" s="413"/>
      <c r="NFT693" s="413"/>
      <c r="NFU693" s="413"/>
      <c r="NFV693" s="413"/>
      <c r="NFW693" s="413"/>
      <c r="NFX693" s="413"/>
      <c r="NFY693" s="413"/>
      <c r="NFZ693" s="413"/>
      <c r="NGA693" s="413"/>
      <c r="NGB693" s="413"/>
      <c r="NGC693" s="413"/>
      <c r="NGD693" s="413"/>
      <c r="NGE693" s="413"/>
      <c r="NGF693" s="413"/>
      <c r="NGG693" s="413"/>
      <c r="NGH693" s="413"/>
      <c r="NGI693" s="413"/>
      <c r="NGJ693" s="413"/>
      <c r="NGK693" s="413"/>
      <c r="NGL693" s="414"/>
      <c r="NGM693" s="414"/>
      <c r="NGN693" s="414"/>
      <c r="NGO693" s="414"/>
      <c r="NGP693" s="414"/>
      <c r="NGQ693" s="413"/>
      <c r="NGR693" s="413"/>
      <c r="NGS693" s="414"/>
      <c r="NGT693" s="414"/>
      <c r="NGU693" s="413"/>
      <c r="NGV693" s="413"/>
      <c r="NGW693" s="414"/>
      <c r="NGX693" s="414"/>
      <c r="NGY693" s="413"/>
      <c r="NGZ693" s="413"/>
      <c r="NHA693" s="413"/>
      <c r="NHB693" s="413"/>
      <c r="NHC693" s="413"/>
      <c r="NHD693" s="413"/>
      <c r="NHE693" s="413"/>
      <c r="NHF693" s="414"/>
      <c r="NHG693" s="414"/>
      <c r="NHH693" s="413"/>
      <c r="NHI693" s="413"/>
      <c r="NHJ693" s="414"/>
      <c r="NHK693" s="414"/>
      <c r="NHL693" s="413"/>
      <c r="NHM693" s="413"/>
      <c r="NHN693" s="413"/>
      <c r="NHO693" s="413"/>
      <c r="NHP693" s="413"/>
      <c r="NHQ693" s="407"/>
      <c r="NHR693" s="439"/>
      <c r="NHS693" s="413"/>
      <c r="NHT693" s="413"/>
      <c r="NHU693" s="413"/>
      <c r="NHV693" s="413"/>
      <c r="NHW693" s="413"/>
      <c r="NHX693" s="413"/>
      <c r="NHY693" s="413"/>
      <c r="NHZ693" s="412"/>
      <c r="NIA693" s="412"/>
      <c r="NIB693" s="412"/>
      <c r="NIC693" s="412"/>
      <c r="NID693" s="412"/>
      <c r="NIE693" s="412"/>
      <c r="NIF693" s="412"/>
      <c r="NIG693" s="412"/>
      <c r="NIH693" s="412"/>
      <c r="NII693" s="412"/>
      <c r="NIJ693" s="412"/>
      <c r="NIK693" s="412"/>
      <c r="NIL693" s="412"/>
      <c r="NIM693" s="412"/>
      <c r="NIN693" s="412"/>
      <c r="NIO693" s="412"/>
      <c r="NIP693" s="412"/>
      <c r="NIQ693" s="412"/>
      <c r="NIR693" s="412"/>
      <c r="NIS693" s="412"/>
      <c r="NIT693" s="412"/>
      <c r="NIU693" s="412"/>
      <c r="NIV693" s="412"/>
      <c r="NIW693" s="412"/>
      <c r="NIX693" s="412"/>
      <c r="NIY693" s="412"/>
      <c r="NIZ693" s="412"/>
      <c r="NJA693" s="412"/>
      <c r="NJB693" s="412"/>
      <c r="NJC693" s="412"/>
      <c r="NJD693" s="412"/>
      <c r="NJE693" s="412"/>
      <c r="NJF693" s="412"/>
      <c r="NJG693" s="412"/>
      <c r="NJH693" s="412"/>
      <c r="NJI693" s="412"/>
      <c r="NJJ693" s="412"/>
      <c r="NJK693" s="412"/>
      <c r="NJL693" s="412"/>
      <c r="NJM693" s="412"/>
      <c r="NJN693" s="412"/>
      <c r="NJO693" s="412"/>
      <c r="NJP693" s="412"/>
      <c r="NJQ693" s="412"/>
      <c r="NJR693" s="413"/>
      <c r="NJS693" s="413"/>
      <c r="NJT693" s="413"/>
      <c r="NJU693" s="413"/>
      <c r="NJV693" s="413"/>
      <c r="NJW693" s="413"/>
      <c r="NJX693" s="413"/>
      <c r="NJY693" s="413"/>
      <c r="NJZ693" s="413"/>
      <c r="NKA693" s="413"/>
      <c r="NKB693" s="413"/>
      <c r="NKC693" s="413"/>
      <c r="NKD693" s="413"/>
      <c r="NKE693" s="413"/>
      <c r="NKF693" s="413"/>
      <c r="NKG693" s="413"/>
      <c r="NKH693" s="413"/>
      <c r="NKI693" s="413"/>
      <c r="NKJ693" s="413"/>
      <c r="NKK693" s="413"/>
      <c r="NKL693" s="413"/>
      <c r="NKM693" s="413"/>
      <c r="NKN693" s="413"/>
      <c r="NKO693" s="413"/>
      <c r="NKP693" s="414"/>
      <c r="NKQ693" s="414"/>
      <c r="NKR693" s="414"/>
      <c r="NKS693" s="414"/>
      <c r="NKT693" s="414"/>
      <c r="NKU693" s="413"/>
      <c r="NKV693" s="413"/>
      <c r="NKW693" s="414"/>
      <c r="NKX693" s="414"/>
      <c r="NKY693" s="413"/>
      <c r="NKZ693" s="413"/>
      <c r="NLA693" s="414"/>
      <c r="NLB693" s="414"/>
      <c r="NLC693" s="413"/>
      <c r="NLD693" s="413"/>
      <c r="NLE693" s="413"/>
      <c r="NLF693" s="413"/>
      <c r="NLG693" s="413"/>
      <c r="NLH693" s="413"/>
      <c r="NLI693" s="413"/>
      <c r="NLJ693" s="414"/>
      <c r="NLK693" s="414"/>
      <c r="NLL693" s="413"/>
      <c r="NLM693" s="413"/>
      <c r="NLN693" s="414"/>
      <c r="NLO693" s="414"/>
      <c r="NLP693" s="413"/>
      <c r="NLQ693" s="413"/>
      <c r="NLR693" s="413"/>
      <c r="NLS693" s="413"/>
      <c r="NLT693" s="413"/>
      <c r="NLU693" s="407"/>
      <c r="NLV693" s="439"/>
      <c r="NLW693" s="413"/>
      <c r="NLX693" s="413"/>
      <c r="NLY693" s="413"/>
      <c r="NLZ693" s="413"/>
      <c r="NMA693" s="413"/>
      <c r="NMB693" s="413"/>
      <c r="NMC693" s="413"/>
      <c r="NMD693" s="412"/>
      <c r="NME693" s="412"/>
      <c r="NMF693" s="412"/>
      <c r="NMG693" s="412"/>
      <c r="NMH693" s="412"/>
      <c r="NMI693" s="412"/>
      <c r="NMJ693" s="412"/>
      <c r="NMK693" s="412"/>
      <c r="NML693" s="412"/>
      <c r="NMM693" s="412"/>
      <c r="NMN693" s="412"/>
      <c r="NMO693" s="412"/>
      <c r="NMP693" s="412"/>
      <c r="NMQ693" s="412"/>
      <c r="NMR693" s="412"/>
      <c r="NMS693" s="412"/>
      <c r="NMT693" s="412"/>
      <c r="NMU693" s="412"/>
      <c r="NMV693" s="412"/>
      <c r="NMW693" s="412"/>
      <c r="NMX693" s="412"/>
      <c r="NMY693" s="412"/>
      <c r="NMZ693" s="412"/>
      <c r="NNA693" s="412"/>
      <c r="NNB693" s="412"/>
      <c r="NNC693" s="412"/>
      <c r="NND693" s="412"/>
      <c r="NNE693" s="412"/>
      <c r="NNF693" s="412"/>
      <c r="NNG693" s="412"/>
      <c r="NNH693" s="412"/>
      <c r="NNI693" s="412"/>
      <c r="NNJ693" s="412"/>
      <c r="NNK693" s="412"/>
      <c r="NNL693" s="412"/>
      <c r="NNM693" s="412"/>
      <c r="NNN693" s="412"/>
      <c r="NNO693" s="412"/>
      <c r="NNP693" s="412"/>
      <c r="NNQ693" s="412"/>
      <c r="NNR693" s="412"/>
      <c r="NNS693" s="412"/>
      <c r="NNT693" s="412"/>
      <c r="NNU693" s="412"/>
      <c r="NNV693" s="413"/>
      <c r="NNW693" s="413"/>
      <c r="NNX693" s="413"/>
      <c r="NNY693" s="413"/>
      <c r="NNZ693" s="413"/>
      <c r="NOA693" s="413"/>
      <c r="NOB693" s="413"/>
      <c r="NOC693" s="413"/>
      <c r="NOD693" s="413"/>
      <c r="NOE693" s="413"/>
      <c r="NOF693" s="413"/>
      <c r="NOG693" s="413"/>
      <c r="NOH693" s="413"/>
      <c r="NOI693" s="413"/>
      <c r="NOJ693" s="413"/>
      <c r="NOK693" s="413"/>
      <c r="NOL693" s="413"/>
      <c r="NOM693" s="413"/>
      <c r="NON693" s="413"/>
      <c r="NOO693" s="413"/>
      <c r="NOP693" s="413"/>
      <c r="NOQ693" s="413"/>
      <c r="NOR693" s="413"/>
      <c r="NOS693" s="413"/>
      <c r="NOT693" s="414"/>
      <c r="NOU693" s="414"/>
      <c r="NOV693" s="414"/>
      <c r="NOW693" s="414"/>
      <c r="NOX693" s="414"/>
      <c r="NOY693" s="413"/>
      <c r="NOZ693" s="413"/>
      <c r="NPA693" s="414"/>
      <c r="NPB693" s="414"/>
      <c r="NPC693" s="413"/>
      <c r="NPD693" s="413"/>
      <c r="NPE693" s="414"/>
      <c r="NPF693" s="414"/>
      <c r="NPG693" s="413"/>
      <c r="NPH693" s="413"/>
      <c r="NPI693" s="413"/>
      <c r="NPJ693" s="413"/>
      <c r="NPK693" s="413"/>
      <c r="NPL693" s="413"/>
      <c r="NPM693" s="413"/>
      <c r="NPN693" s="414"/>
      <c r="NPO693" s="414"/>
      <c r="NPP693" s="413"/>
      <c r="NPQ693" s="413"/>
      <c r="NPR693" s="414"/>
      <c r="NPS693" s="414"/>
      <c r="NPT693" s="413"/>
      <c r="NPU693" s="413"/>
      <c r="NPV693" s="413"/>
      <c r="NPW693" s="413"/>
      <c r="NPX693" s="413"/>
      <c r="NPY693" s="407"/>
      <c r="NPZ693" s="439"/>
      <c r="NQA693" s="413"/>
      <c r="NQB693" s="413"/>
      <c r="NQC693" s="413"/>
      <c r="NQD693" s="413"/>
      <c r="NQE693" s="413"/>
      <c r="NQF693" s="413"/>
      <c r="NQG693" s="413"/>
      <c r="NQH693" s="412"/>
      <c r="NQI693" s="412"/>
      <c r="NQJ693" s="412"/>
      <c r="NQK693" s="412"/>
      <c r="NQL693" s="412"/>
      <c r="NQM693" s="412"/>
      <c r="NQN693" s="412"/>
      <c r="NQO693" s="412"/>
      <c r="NQP693" s="412"/>
      <c r="NQQ693" s="412"/>
      <c r="NQR693" s="412"/>
      <c r="NQS693" s="412"/>
      <c r="NQT693" s="412"/>
      <c r="NQU693" s="412"/>
      <c r="NQV693" s="412"/>
      <c r="NQW693" s="412"/>
      <c r="NQX693" s="412"/>
      <c r="NQY693" s="412"/>
      <c r="NQZ693" s="412"/>
      <c r="NRA693" s="412"/>
      <c r="NRB693" s="412"/>
      <c r="NRC693" s="412"/>
      <c r="NRD693" s="412"/>
      <c r="NRE693" s="412"/>
      <c r="NRF693" s="412"/>
      <c r="NRG693" s="412"/>
      <c r="NRH693" s="412"/>
      <c r="NRI693" s="412"/>
      <c r="NRJ693" s="412"/>
      <c r="NRK693" s="412"/>
      <c r="NRL693" s="412"/>
      <c r="NRM693" s="412"/>
      <c r="NRN693" s="412"/>
      <c r="NRO693" s="412"/>
      <c r="NRP693" s="412"/>
      <c r="NRQ693" s="412"/>
      <c r="NRR693" s="412"/>
      <c r="NRS693" s="412"/>
      <c r="NRT693" s="412"/>
      <c r="NRU693" s="412"/>
      <c r="NRV693" s="412"/>
      <c r="NRW693" s="412"/>
      <c r="NRX693" s="412"/>
      <c r="NRY693" s="412"/>
      <c r="NRZ693" s="413"/>
      <c r="NSA693" s="413"/>
      <c r="NSB693" s="413"/>
      <c r="NSC693" s="413"/>
      <c r="NSD693" s="413"/>
      <c r="NSE693" s="413"/>
      <c r="NSF693" s="413"/>
      <c r="NSG693" s="413"/>
      <c r="NSH693" s="413"/>
      <c r="NSI693" s="413"/>
      <c r="NSJ693" s="413"/>
      <c r="NSK693" s="413"/>
      <c r="NSL693" s="413"/>
      <c r="NSM693" s="413"/>
      <c r="NSN693" s="413"/>
      <c r="NSO693" s="413"/>
      <c r="NSP693" s="413"/>
      <c r="NSQ693" s="413"/>
      <c r="NSR693" s="413"/>
      <c r="NSS693" s="413"/>
      <c r="NST693" s="413"/>
      <c r="NSU693" s="413"/>
      <c r="NSV693" s="413"/>
      <c r="NSW693" s="413"/>
      <c r="NSX693" s="414"/>
      <c r="NSY693" s="414"/>
      <c r="NSZ693" s="414"/>
      <c r="NTA693" s="414"/>
      <c r="NTB693" s="414"/>
      <c r="NTC693" s="413"/>
      <c r="NTD693" s="413"/>
      <c r="NTE693" s="414"/>
      <c r="NTF693" s="414"/>
      <c r="NTG693" s="413"/>
      <c r="NTH693" s="413"/>
      <c r="NTI693" s="414"/>
      <c r="NTJ693" s="414"/>
      <c r="NTK693" s="413"/>
      <c r="NTL693" s="413"/>
      <c r="NTM693" s="413"/>
      <c r="NTN693" s="413"/>
      <c r="NTO693" s="413"/>
      <c r="NTP693" s="413"/>
      <c r="NTQ693" s="413"/>
      <c r="NTR693" s="414"/>
      <c r="NTS693" s="414"/>
      <c r="NTT693" s="413"/>
      <c r="NTU693" s="413"/>
      <c r="NTV693" s="414"/>
      <c r="NTW693" s="414"/>
      <c r="NTX693" s="413"/>
      <c r="NTY693" s="413"/>
      <c r="NTZ693" s="413"/>
      <c r="NUA693" s="413"/>
      <c r="NUB693" s="413"/>
      <c r="NUC693" s="407"/>
      <c r="NUD693" s="439"/>
      <c r="NUE693" s="413"/>
      <c r="NUF693" s="413"/>
      <c r="NUG693" s="413"/>
      <c r="NUH693" s="413"/>
      <c r="NUI693" s="413"/>
      <c r="NUJ693" s="413"/>
      <c r="NUK693" s="413"/>
      <c r="NUL693" s="412"/>
      <c r="NUM693" s="412"/>
      <c r="NUN693" s="412"/>
      <c r="NUO693" s="412"/>
      <c r="NUP693" s="412"/>
      <c r="NUQ693" s="412"/>
      <c r="NUR693" s="412"/>
      <c r="NUS693" s="412"/>
      <c r="NUT693" s="412"/>
      <c r="NUU693" s="412"/>
      <c r="NUV693" s="412"/>
      <c r="NUW693" s="412"/>
      <c r="NUX693" s="412"/>
      <c r="NUY693" s="412"/>
      <c r="NUZ693" s="412"/>
      <c r="NVA693" s="412"/>
      <c r="NVB693" s="412"/>
      <c r="NVC693" s="412"/>
      <c r="NVD693" s="412"/>
      <c r="NVE693" s="412"/>
      <c r="NVF693" s="412"/>
      <c r="NVG693" s="412"/>
      <c r="NVH693" s="412"/>
      <c r="NVI693" s="412"/>
      <c r="NVJ693" s="412"/>
      <c r="NVK693" s="412"/>
      <c r="NVL693" s="412"/>
      <c r="NVM693" s="412"/>
      <c r="NVN693" s="412"/>
      <c r="NVO693" s="412"/>
      <c r="NVP693" s="412"/>
      <c r="NVQ693" s="412"/>
      <c r="NVR693" s="412"/>
      <c r="NVS693" s="412"/>
      <c r="NVT693" s="412"/>
      <c r="NVU693" s="412"/>
      <c r="NVV693" s="412"/>
      <c r="NVW693" s="412"/>
      <c r="NVX693" s="412"/>
      <c r="NVY693" s="412"/>
      <c r="NVZ693" s="412"/>
      <c r="NWA693" s="412"/>
      <c r="NWB693" s="412"/>
      <c r="NWC693" s="412"/>
      <c r="NWD693" s="413"/>
      <c r="NWE693" s="413"/>
      <c r="NWF693" s="413"/>
      <c r="NWG693" s="413"/>
      <c r="NWH693" s="413"/>
      <c r="NWI693" s="413"/>
      <c r="NWJ693" s="413"/>
      <c r="NWK693" s="413"/>
      <c r="NWL693" s="413"/>
      <c r="NWM693" s="413"/>
      <c r="NWN693" s="413"/>
      <c r="NWO693" s="413"/>
      <c r="NWP693" s="413"/>
      <c r="NWQ693" s="413"/>
      <c r="NWR693" s="413"/>
      <c r="NWS693" s="413"/>
      <c r="NWT693" s="413"/>
      <c r="NWU693" s="413"/>
      <c r="NWV693" s="413"/>
      <c r="NWW693" s="413"/>
      <c r="NWX693" s="413"/>
      <c r="NWY693" s="413"/>
      <c r="NWZ693" s="413"/>
      <c r="NXA693" s="413"/>
      <c r="NXB693" s="414"/>
      <c r="NXC693" s="414"/>
      <c r="NXD693" s="414"/>
      <c r="NXE693" s="414"/>
      <c r="NXF693" s="414"/>
      <c r="NXG693" s="413"/>
      <c r="NXH693" s="413"/>
      <c r="NXI693" s="414"/>
      <c r="NXJ693" s="414"/>
      <c r="NXK693" s="413"/>
      <c r="NXL693" s="413"/>
      <c r="NXM693" s="414"/>
      <c r="NXN693" s="414"/>
      <c r="NXO693" s="413"/>
      <c r="NXP693" s="413"/>
      <c r="NXQ693" s="413"/>
      <c r="NXR693" s="413"/>
      <c r="NXS693" s="413"/>
      <c r="NXT693" s="413"/>
      <c r="NXU693" s="413"/>
      <c r="NXV693" s="414"/>
      <c r="NXW693" s="414"/>
      <c r="NXX693" s="413"/>
      <c r="NXY693" s="413"/>
      <c r="NXZ693" s="414"/>
      <c r="NYA693" s="414"/>
      <c r="NYB693" s="413"/>
      <c r="NYC693" s="413"/>
      <c r="NYD693" s="413"/>
      <c r="NYE693" s="413"/>
      <c r="NYF693" s="413"/>
      <c r="NYG693" s="407"/>
      <c r="NYH693" s="439"/>
      <c r="NYI693" s="413"/>
      <c r="NYJ693" s="413"/>
      <c r="NYK693" s="413"/>
      <c r="NYL693" s="413"/>
      <c r="NYM693" s="413"/>
      <c r="NYN693" s="413"/>
      <c r="NYO693" s="413"/>
      <c r="NYP693" s="412"/>
      <c r="NYQ693" s="412"/>
      <c r="NYR693" s="412"/>
      <c r="NYS693" s="412"/>
      <c r="NYT693" s="412"/>
      <c r="NYU693" s="412"/>
      <c r="NYV693" s="412"/>
      <c r="NYW693" s="412"/>
      <c r="NYX693" s="412"/>
      <c r="NYY693" s="412"/>
      <c r="NYZ693" s="412"/>
      <c r="NZA693" s="412"/>
      <c r="NZB693" s="412"/>
      <c r="NZC693" s="412"/>
      <c r="NZD693" s="412"/>
      <c r="NZE693" s="412"/>
      <c r="NZF693" s="412"/>
      <c r="NZG693" s="412"/>
      <c r="NZH693" s="412"/>
      <c r="NZI693" s="412"/>
      <c r="NZJ693" s="412"/>
      <c r="NZK693" s="412"/>
      <c r="NZL693" s="412"/>
      <c r="NZM693" s="412"/>
      <c r="NZN693" s="412"/>
      <c r="NZO693" s="412"/>
      <c r="NZP693" s="412"/>
      <c r="NZQ693" s="412"/>
      <c r="NZR693" s="412"/>
      <c r="NZS693" s="412"/>
      <c r="NZT693" s="412"/>
      <c r="NZU693" s="412"/>
      <c r="NZV693" s="412"/>
      <c r="NZW693" s="412"/>
      <c r="NZX693" s="412"/>
      <c r="NZY693" s="412"/>
      <c r="NZZ693" s="412"/>
      <c r="OAA693" s="412"/>
      <c r="OAB693" s="412"/>
      <c r="OAC693" s="412"/>
      <c r="OAD693" s="412"/>
      <c r="OAE693" s="412"/>
      <c r="OAF693" s="412"/>
      <c r="OAG693" s="412"/>
      <c r="OAH693" s="413"/>
      <c r="OAI693" s="413"/>
      <c r="OAJ693" s="413"/>
      <c r="OAK693" s="413"/>
      <c r="OAL693" s="413"/>
      <c r="OAM693" s="413"/>
      <c r="OAN693" s="413"/>
      <c r="OAO693" s="413"/>
      <c r="OAP693" s="413"/>
      <c r="OAQ693" s="413"/>
      <c r="OAR693" s="413"/>
      <c r="OAS693" s="413"/>
      <c r="OAT693" s="413"/>
      <c r="OAU693" s="413"/>
      <c r="OAV693" s="413"/>
      <c r="OAW693" s="413"/>
      <c r="OAX693" s="413"/>
      <c r="OAY693" s="413"/>
      <c r="OAZ693" s="413"/>
      <c r="OBA693" s="413"/>
      <c r="OBB693" s="413"/>
      <c r="OBC693" s="413"/>
      <c r="OBD693" s="413"/>
      <c r="OBE693" s="413"/>
      <c r="OBF693" s="414"/>
      <c r="OBG693" s="414"/>
      <c r="OBH693" s="414"/>
      <c r="OBI693" s="414"/>
      <c r="OBJ693" s="414"/>
      <c r="OBK693" s="413"/>
      <c r="OBL693" s="413"/>
      <c r="OBM693" s="414"/>
      <c r="OBN693" s="414"/>
      <c r="OBO693" s="413"/>
      <c r="OBP693" s="413"/>
      <c r="OBQ693" s="414"/>
      <c r="OBR693" s="414"/>
      <c r="OBS693" s="413"/>
      <c r="OBT693" s="413"/>
      <c r="OBU693" s="413"/>
      <c r="OBV693" s="413"/>
      <c r="OBW693" s="413"/>
      <c r="OBX693" s="413"/>
      <c r="OBY693" s="413"/>
      <c r="OBZ693" s="414"/>
      <c r="OCA693" s="414"/>
      <c r="OCB693" s="413"/>
      <c r="OCC693" s="413"/>
      <c r="OCD693" s="414"/>
      <c r="OCE693" s="414"/>
      <c r="OCF693" s="413"/>
      <c r="OCG693" s="413"/>
      <c r="OCH693" s="413"/>
      <c r="OCI693" s="413"/>
      <c r="OCJ693" s="413"/>
      <c r="OCK693" s="407"/>
      <c r="OCL693" s="439"/>
      <c r="OCM693" s="413"/>
      <c r="OCN693" s="413"/>
      <c r="OCO693" s="413"/>
      <c r="OCP693" s="413"/>
      <c r="OCQ693" s="413"/>
      <c r="OCR693" s="413"/>
      <c r="OCS693" s="413"/>
      <c r="OCT693" s="412"/>
      <c r="OCU693" s="412"/>
      <c r="OCV693" s="412"/>
      <c r="OCW693" s="412"/>
      <c r="OCX693" s="412"/>
      <c r="OCY693" s="412"/>
      <c r="OCZ693" s="412"/>
      <c r="ODA693" s="412"/>
      <c r="ODB693" s="412"/>
      <c r="ODC693" s="412"/>
      <c r="ODD693" s="412"/>
      <c r="ODE693" s="412"/>
      <c r="ODF693" s="412"/>
      <c r="ODG693" s="412"/>
      <c r="ODH693" s="412"/>
      <c r="ODI693" s="412"/>
      <c r="ODJ693" s="412"/>
      <c r="ODK693" s="412"/>
      <c r="ODL693" s="412"/>
      <c r="ODM693" s="412"/>
      <c r="ODN693" s="412"/>
      <c r="ODO693" s="412"/>
      <c r="ODP693" s="412"/>
      <c r="ODQ693" s="412"/>
      <c r="ODR693" s="412"/>
      <c r="ODS693" s="412"/>
      <c r="ODT693" s="412"/>
      <c r="ODU693" s="412"/>
      <c r="ODV693" s="412"/>
      <c r="ODW693" s="412"/>
      <c r="ODX693" s="412"/>
      <c r="ODY693" s="412"/>
      <c r="ODZ693" s="412"/>
      <c r="OEA693" s="412"/>
      <c r="OEB693" s="412"/>
      <c r="OEC693" s="412"/>
      <c r="OED693" s="412"/>
      <c r="OEE693" s="412"/>
      <c r="OEF693" s="412"/>
      <c r="OEG693" s="412"/>
      <c r="OEH693" s="412"/>
      <c r="OEI693" s="412"/>
      <c r="OEJ693" s="412"/>
      <c r="OEK693" s="412"/>
      <c r="OEL693" s="413"/>
      <c r="OEM693" s="413"/>
      <c r="OEN693" s="413"/>
      <c r="OEO693" s="413"/>
      <c r="OEP693" s="413"/>
      <c r="OEQ693" s="413"/>
      <c r="OER693" s="413"/>
      <c r="OES693" s="413"/>
      <c r="OET693" s="413"/>
      <c r="OEU693" s="413"/>
      <c r="OEV693" s="413"/>
      <c r="OEW693" s="413"/>
      <c r="OEX693" s="413"/>
      <c r="OEY693" s="413"/>
      <c r="OEZ693" s="413"/>
      <c r="OFA693" s="413"/>
      <c r="OFB693" s="413"/>
      <c r="OFC693" s="413"/>
      <c r="OFD693" s="413"/>
      <c r="OFE693" s="413"/>
      <c r="OFF693" s="413"/>
      <c r="OFG693" s="413"/>
      <c r="OFH693" s="413"/>
      <c r="OFI693" s="413"/>
      <c r="OFJ693" s="414"/>
      <c r="OFK693" s="414"/>
      <c r="OFL693" s="414"/>
      <c r="OFM693" s="414"/>
      <c r="OFN693" s="414"/>
      <c r="OFO693" s="413"/>
      <c r="OFP693" s="413"/>
      <c r="OFQ693" s="414"/>
      <c r="OFR693" s="414"/>
      <c r="OFS693" s="413"/>
      <c r="OFT693" s="413"/>
      <c r="OFU693" s="414"/>
      <c r="OFV693" s="414"/>
      <c r="OFW693" s="413"/>
      <c r="OFX693" s="413"/>
      <c r="OFY693" s="413"/>
      <c r="OFZ693" s="413"/>
      <c r="OGA693" s="413"/>
      <c r="OGB693" s="413"/>
      <c r="OGC693" s="413"/>
      <c r="OGD693" s="414"/>
      <c r="OGE693" s="414"/>
      <c r="OGF693" s="413"/>
      <c r="OGG693" s="413"/>
      <c r="OGH693" s="414"/>
      <c r="OGI693" s="414"/>
      <c r="OGJ693" s="413"/>
      <c r="OGK693" s="413"/>
      <c r="OGL693" s="413"/>
      <c r="OGM693" s="413"/>
      <c r="OGN693" s="413"/>
      <c r="OGO693" s="407"/>
      <c r="OGP693" s="439"/>
      <c r="OGQ693" s="413"/>
      <c r="OGR693" s="413"/>
      <c r="OGS693" s="413"/>
      <c r="OGT693" s="413"/>
      <c r="OGU693" s="413"/>
      <c r="OGV693" s="413"/>
      <c r="OGW693" s="413"/>
      <c r="OGX693" s="412"/>
      <c r="OGY693" s="412"/>
      <c r="OGZ693" s="412"/>
      <c r="OHA693" s="412"/>
      <c r="OHB693" s="412"/>
      <c r="OHC693" s="412"/>
      <c r="OHD693" s="412"/>
      <c r="OHE693" s="412"/>
      <c r="OHF693" s="412"/>
      <c r="OHG693" s="412"/>
      <c r="OHH693" s="412"/>
      <c r="OHI693" s="412"/>
      <c r="OHJ693" s="412"/>
      <c r="OHK693" s="412"/>
      <c r="OHL693" s="412"/>
      <c r="OHM693" s="412"/>
      <c r="OHN693" s="412"/>
      <c r="OHO693" s="412"/>
      <c r="OHP693" s="412"/>
      <c r="OHQ693" s="412"/>
      <c r="OHR693" s="412"/>
      <c r="OHS693" s="412"/>
      <c r="OHT693" s="412"/>
      <c r="OHU693" s="412"/>
      <c r="OHV693" s="412"/>
      <c r="OHW693" s="412"/>
      <c r="OHX693" s="412"/>
      <c r="OHY693" s="412"/>
      <c r="OHZ693" s="412"/>
      <c r="OIA693" s="412"/>
      <c r="OIB693" s="412"/>
      <c r="OIC693" s="412"/>
      <c r="OID693" s="412"/>
      <c r="OIE693" s="412"/>
      <c r="OIF693" s="412"/>
      <c r="OIG693" s="412"/>
      <c r="OIH693" s="412"/>
      <c r="OII693" s="412"/>
      <c r="OIJ693" s="412"/>
      <c r="OIK693" s="412"/>
      <c r="OIL693" s="412"/>
      <c r="OIM693" s="412"/>
      <c r="OIN693" s="412"/>
      <c r="OIO693" s="412"/>
      <c r="OIP693" s="413"/>
      <c r="OIQ693" s="413"/>
      <c r="OIR693" s="413"/>
      <c r="OIS693" s="413"/>
      <c r="OIT693" s="413"/>
      <c r="OIU693" s="413"/>
      <c r="OIV693" s="413"/>
      <c r="OIW693" s="413"/>
      <c r="OIX693" s="413"/>
      <c r="OIY693" s="413"/>
      <c r="OIZ693" s="413"/>
      <c r="OJA693" s="413"/>
      <c r="OJB693" s="413"/>
      <c r="OJC693" s="413"/>
      <c r="OJD693" s="413"/>
      <c r="OJE693" s="413"/>
      <c r="OJF693" s="413"/>
      <c r="OJG693" s="413"/>
      <c r="OJH693" s="413"/>
      <c r="OJI693" s="413"/>
      <c r="OJJ693" s="413"/>
      <c r="OJK693" s="413"/>
      <c r="OJL693" s="413"/>
      <c r="OJM693" s="413"/>
      <c r="OJN693" s="414"/>
      <c r="OJO693" s="414"/>
      <c r="OJP693" s="414"/>
      <c r="OJQ693" s="414"/>
      <c r="OJR693" s="414"/>
      <c r="OJS693" s="413"/>
      <c r="OJT693" s="413"/>
      <c r="OJU693" s="414"/>
      <c r="OJV693" s="414"/>
      <c r="OJW693" s="413"/>
      <c r="OJX693" s="413"/>
      <c r="OJY693" s="414"/>
      <c r="OJZ693" s="414"/>
      <c r="OKA693" s="413"/>
      <c r="OKB693" s="413"/>
      <c r="OKC693" s="413"/>
      <c r="OKD693" s="413"/>
      <c r="OKE693" s="413"/>
      <c r="OKF693" s="413"/>
      <c r="OKG693" s="413"/>
      <c r="OKH693" s="414"/>
      <c r="OKI693" s="414"/>
      <c r="OKJ693" s="413"/>
      <c r="OKK693" s="413"/>
      <c r="OKL693" s="414"/>
      <c r="OKM693" s="414"/>
      <c r="OKN693" s="413"/>
      <c r="OKO693" s="413"/>
      <c r="OKP693" s="413"/>
      <c r="OKQ693" s="413"/>
      <c r="OKR693" s="413"/>
      <c r="OKS693" s="407"/>
      <c r="OKT693" s="439"/>
      <c r="OKU693" s="413"/>
      <c r="OKV693" s="413"/>
      <c r="OKW693" s="413"/>
      <c r="OKX693" s="413"/>
      <c r="OKY693" s="413"/>
      <c r="OKZ693" s="413"/>
      <c r="OLA693" s="413"/>
      <c r="OLB693" s="412"/>
      <c r="OLC693" s="412"/>
      <c r="OLD693" s="412"/>
      <c r="OLE693" s="412"/>
      <c r="OLF693" s="412"/>
      <c r="OLG693" s="412"/>
      <c r="OLH693" s="412"/>
      <c r="OLI693" s="412"/>
      <c r="OLJ693" s="412"/>
      <c r="OLK693" s="412"/>
      <c r="OLL693" s="412"/>
      <c r="OLM693" s="412"/>
      <c r="OLN693" s="412"/>
      <c r="OLO693" s="412"/>
      <c r="OLP693" s="412"/>
      <c r="OLQ693" s="412"/>
      <c r="OLR693" s="412"/>
      <c r="OLS693" s="412"/>
      <c r="OLT693" s="412"/>
      <c r="OLU693" s="412"/>
      <c r="OLV693" s="412"/>
      <c r="OLW693" s="412"/>
      <c r="OLX693" s="412"/>
      <c r="OLY693" s="412"/>
      <c r="OLZ693" s="412"/>
      <c r="OMA693" s="412"/>
      <c r="OMB693" s="412"/>
      <c r="OMC693" s="412"/>
      <c r="OMD693" s="412"/>
      <c r="OME693" s="412"/>
      <c r="OMF693" s="412"/>
      <c r="OMG693" s="412"/>
      <c r="OMH693" s="412"/>
      <c r="OMI693" s="412"/>
      <c r="OMJ693" s="412"/>
      <c r="OMK693" s="412"/>
      <c r="OML693" s="412"/>
      <c r="OMM693" s="412"/>
      <c r="OMN693" s="412"/>
      <c r="OMO693" s="412"/>
      <c r="OMP693" s="412"/>
      <c r="OMQ693" s="412"/>
      <c r="OMR693" s="412"/>
      <c r="OMS693" s="412"/>
      <c r="OMT693" s="413"/>
      <c r="OMU693" s="413"/>
      <c r="OMV693" s="413"/>
      <c r="OMW693" s="413"/>
      <c r="OMX693" s="413"/>
      <c r="OMY693" s="413"/>
      <c r="OMZ693" s="413"/>
      <c r="ONA693" s="413"/>
      <c r="ONB693" s="413"/>
      <c r="ONC693" s="413"/>
      <c r="OND693" s="413"/>
      <c r="ONE693" s="413"/>
      <c r="ONF693" s="413"/>
      <c r="ONG693" s="413"/>
      <c r="ONH693" s="413"/>
      <c r="ONI693" s="413"/>
      <c r="ONJ693" s="413"/>
      <c r="ONK693" s="413"/>
      <c r="ONL693" s="413"/>
      <c r="ONM693" s="413"/>
      <c r="ONN693" s="413"/>
      <c r="ONO693" s="413"/>
      <c r="ONP693" s="413"/>
      <c r="ONQ693" s="413"/>
      <c r="ONR693" s="414"/>
      <c r="ONS693" s="414"/>
      <c r="ONT693" s="414"/>
      <c r="ONU693" s="414"/>
      <c r="ONV693" s="414"/>
      <c r="ONW693" s="413"/>
      <c r="ONX693" s="413"/>
      <c r="ONY693" s="414"/>
      <c r="ONZ693" s="414"/>
      <c r="OOA693" s="413"/>
      <c r="OOB693" s="413"/>
      <c r="OOC693" s="414"/>
      <c r="OOD693" s="414"/>
      <c r="OOE693" s="413"/>
      <c r="OOF693" s="413"/>
      <c r="OOG693" s="413"/>
      <c r="OOH693" s="413"/>
      <c r="OOI693" s="413"/>
      <c r="OOJ693" s="413"/>
      <c r="OOK693" s="413"/>
      <c r="OOL693" s="414"/>
      <c r="OOM693" s="414"/>
      <c r="OON693" s="413"/>
      <c r="OOO693" s="413"/>
      <c r="OOP693" s="414"/>
      <c r="OOQ693" s="414"/>
      <c r="OOR693" s="413"/>
      <c r="OOS693" s="413"/>
      <c r="OOT693" s="413"/>
      <c r="OOU693" s="413"/>
      <c r="OOV693" s="413"/>
      <c r="OOW693" s="407"/>
      <c r="OOX693" s="439"/>
      <c r="OOY693" s="413"/>
      <c r="OOZ693" s="413"/>
      <c r="OPA693" s="413"/>
      <c r="OPB693" s="413"/>
      <c r="OPC693" s="413"/>
      <c r="OPD693" s="413"/>
      <c r="OPE693" s="413"/>
      <c r="OPF693" s="412"/>
      <c r="OPG693" s="412"/>
      <c r="OPH693" s="412"/>
      <c r="OPI693" s="412"/>
      <c r="OPJ693" s="412"/>
      <c r="OPK693" s="412"/>
      <c r="OPL693" s="412"/>
      <c r="OPM693" s="412"/>
      <c r="OPN693" s="412"/>
      <c r="OPO693" s="412"/>
      <c r="OPP693" s="412"/>
      <c r="OPQ693" s="412"/>
      <c r="OPR693" s="412"/>
      <c r="OPS693" s="412"/>
      <c r="OPT693" s="412"/>
      <c r="OPU693" s="412"/>
      <c r="OPV693" s="412"/>
      <c r="OPW693" s="412"/>
      <c r="OPX693" s="412"/>
      <c r="OPY693" s="412"/>
      <c r="OPZ693" s="412"/>
      <c r="OQA693" s="412"/>
      <c r="OQB693" s="412"/>
      <c r="OQC693" s="412"/>
      <c r="OQD693" s="412"/>
      <c r="OQE693" s="412"/>
      <c r="OQF693" s="412"/>
      <c r="OQG693" s="412"/>
      <c r="OQH693" s="412"/>
      <c r="OQI693" s="412"/>
      <c r="OQJ693" s="412"/>
      <c r="OQK693" s="412"/>
      <c r="OQL693" s="412"/>
      <c r="OQM693" s="412"/>
      <c r="OQN693" s="412"/>
      <c r="OQO693" s="412"/>
      <c r="OQP693" s="412"/>
      <c r="OQQ693" s="412"/>
      <c r="OQR693" s="412"/>
      <c r="OQS693" s="412"/>
      <c r="OQT693" s="412"/>
      <c r="OQU693" s="412"/>
      <c r="OQV693" s="412"/>
      <c r="OQW693" s="412"/>
      <c r="OQX693" s="413"/>
      <c r="OQY693" s="413"/>
      <c r="OQZ693" s="413"/>
      <c r="ORA693" s="413"/>
      <c r="ORB693" s="413"/>
      <c r="ORC693" s="413"/>
      <c r="ORD693" s="413"/>
      <c r="ORE693" s="413"/>
      <c r="ORF693" s="413"/>
      <c r="ORG693" s="413"/>
      <c r="ORH693" s="413"/>
      <c r="ORI693" s="413"/>
      <c r="ORJ693" s="413"/>
      <c r="ORK693" s="413"/>
      <c r="ORL693" s="413"/>
      <c r="ORM693" s="413"/>
      <c r="ORN693" s="413"/>
      <c r="ORO693" s="413"/>
      <c r="ORP693" s="413"/>
      <c r="ORQ693" s="413"/>
      <c r="ORR693" s="413"/>
      <c r="ORS693" s="413"/>
      <c r="ORT693" s="413"/>
      <c r="ORU693" s="413"/>
      <c r="ORV693" s="414"/>
      <c r="ORW693" s="414"/>
      <c r="ORX693" s="414"/>
      <c r="ORY693" s="414"/>
      <c r="ORZ693" s="414"/>
      <c r="OSA693" s="413"/>
      <c r="OSB693" s="413"/>
      <c r="OSC693" s="414"/>
      <c r="OSD693" s="414"/>
      <c r="OSE693" s="413"/>
      <c r="OSF693" s="413"/>
      <c r="OSG693" s="414"/>
      <c r="OSH693" s="414"/>
      <c r="OSI693" s="413"/>
      <c r="OSJ693" s="413"/>
      <c r="OSK693" s="413"/>
      <c r="OSL693" s="413"/>
      <c r="OSM693" s="413"/>
      <c r="OSN693" s="413"/>
      <c r="OSO693" s="413"/>
      <c r="OSP693" s="414"/>
      <c r="OSQ693" s="414"/>
      <c r="OSR693" s="413"/>
      <c r="OSS693" s="413"/>
      <c r="OST693" s="414"/>
      <c r="OSU693" s="414"/>
      <c r="OSV693" s="413"/>
      <c r="OSW693" s="413"/>
      <c r="OSX693" s="413"/>
      <c r="OSY693" s="413"/>
      <c r="OSZ693" s="413"/>
      <c r="OTA693" s="407"/>
      <c r="OTB693" s="439"/>
      <c r="OTC693" s="413"/>
      <c r="OTD693" s="413"/>
      <c r="OTE693" s="413"/>
      <c r="OTF693" s="413"/>
      <c r="OTG693" s="413"/>
      <c r="OTH693" s="413"/>
      <c r="OTI693" s="413"/>
      <c r="OTJ693" s="412"/>
      <c r="OTK693" s="412"/>
      <c r="OTL693" s="412"/>
      <c r="OTM693" s="412"/>
      <c r="OTN693" s="412"/>
      <c r="OTO693" s="412"/>
      <c r="OTP693" s="412"/>
      <c r="OTQ693" s="412"/>
      <c r="OTR693" s="412"/>
      <c r="OTS693" s="412"/>
      <c r="OTT693" s="412"/>
      <c r="OTU693" s="412"/>
      <c r="OTV693" s="412"/>
      <c r="OTW693" s="412"/>
      <c r="OTX693" s="412"/>
      <c r="OTY693" s="412"/>
      <c r="OTZ693" s="412"/>
      <c r="OUA693" s="412"/>
      <c r="OUB693" s="412"/>
      <c r="OUC693" s="412"/>
      <c r="OUD693" s="412"/>
      <c r="OUE693" s="412"/>
      <c r="OUF693" s="412"/>
      <c r="OUG693" s="412"/>
      <c r="OUH693" s="412"/>
      <c r="OUI693" s="412"/>
      <c r="OUJ693" s="412"/>
      <c r="OUK693" s="412"/>
      <c r="OUL693" s="412"/>
      <c r="OUM693" s="412"/>
      <c r="OUN693" s="412"/>
      <c r="OUO693" s="412"/>
      <c r="OUP693" s="412"/>
      <c r="OUQ693" s="412"/>
      <c r="OUR693" s="412"/>
      <c r="OUS693" s="412"/>
      <c r="OUT693" s="412"/>
      <c r="OUU693" s="412"/>
      <c r="OUV693" s="412"/>
      <c r="OUW693" s="412"/>
      <c r="OUX693" s="412"/>
      <c r="OUY693" s="412"/>
      <c r="OUZ693" s="412"/>
      <c r="OVA693" s="412"/>
      <c r="OVB693" s="413"/>
      <c r="OVC693" s="413"/>
      <c r="OVD693" s="413"/>
      <c r="OVE693" s="413"/>
      <c r="OVF693" s="413"/>
      <c r="OVG693" s="413"/>
      <c r="OVH693" s="413"/>
      <c r="OVI693" s="413"/>
      <c r="OVJ693" s="413"/>
      <c r="OVK693" s="413"/>
      <c r="OVL693" s="413"/>
      <c r="OVM693" s="413"/>
      <c r="OVN693" s="413"/>
      <c r="OVO693" s="413"/>
      <c r="OVP693" s="413"/>
      <c r="OVQ693" s="413"/>
      <c r="OVR693" s="413"/>
      <c r="OVS693" s="413"/>
      <c r="OVT693" s="413"/>
      <c r="OVU693" s="413"/>
      <c r="OVV693" s="413"/>
      <c r="OVW693" s="413"/>
      <c r="OVX693" s="413"/>
      <c r="OVY693" s="413"/>
      <c r="OVZ693" s="414"/>
      <c r="OWA693" s="414"/>
      <c r="OWB693" s="414"/>
      <c r="OWC693" s="414"/>
      <c r="OWD693" s="414"/>
      <c r="OWE693" s="413"/>
      <c r="OWF693" s="413"/>
      <c r="OWG693" s="414"/>
      <c r="OWH693" s="414"/>
      <c r="OWI693" s="413"/>
      <c r="OWJ693" s="413"/>
      <c r="OWK693" s="414"/>
      <c r="OWL693" s="414"/>
      <c r="OWM693" s="413"/>
      <c r="OWN693" s="413"/>
      <c r="OWO693" s="413"/>
      <c r="OWP693" s="413"/>
      <c r="OWQ693" s="413"/>
      <c r="OWR693" s="413"/>
      <c r="OWS693" s="413"/>
      <c r="OWT693" s="414"/>
      <c r="OWU693" s="414"/>
      <c r="OWV693" s="413"/>
      <c r="OWW693" s="413"/>
      <c r="OWX693" s="414"/>
      <c r="OWY693" s="414"/>
      <c r="OWZ693" s="413"/>
      <c r="OXA693" s="413"/>
      <c r="OXB693" s="413"/>
      <c r="OXC693" s="413"/>
      <c r="OXD693" s="413"/>
      <c r="OXE693" s="407"/>
      <c r="OXF693" s="439"/>
      <c r="OXG693" s="413"/>
      <c r="OXH693" s="413"/>
      <c r="OXI693" s="413"/>
      <c r="OXJ693" s="413"/>
      <c r="OXK693" s="413"/>
      <c r="OXL693" s="413"/>
      <c r="OXM693" s="413"/>
      <c r="OXN693" s="412"/>
      <c r="OXO693" s="412"/>
      <c r="OXP693" s="412"/>
      <c r="OXQ693" s="412"/>
      <c r="OXR693" s="412"/>
      <c r="OXS693" s="412"/>
      <c r="OXT693" s="412"/>
      <c r="OXU693" s="412"/>
      <c r="OXV693" s="412"/>
      <c r="OXW693" s="412"/>
      <c r="OXX693" s="412"/>
      <c r="OXY693" s="412"/>
      <c r="OXZ693" s="412"/>
      <c r="OYA693" s="412"/>
      <c r="OYB693" s="412"/>
      <c r="OYC693" s="412"/>
      <c r="OYD693" s="412"/>
      <c r="OYE693" s="412"/>
      <c r="OYF693" s="412"/>
      <c r="OYG693" s="412"/>
      <c r="OYH693" s="412"/>
      <c r="OYI693" s="412"/>
      <c r="OYJ693" s="412"/>
      <c r="OYK693" s="412"/>
      <c r="OYL693" s="412"/>
      <c r="OYM693" s="412"/>
      <c r="OYN693" s="412"/>
      <c r="OYO693" s="412"/>
      <c r="OYP693" s="412"/>
      <c r="OYQ693" s="412"/>
      <c r="OYR693" s="412"/>
      <c r="OYS693" s="412"/>
      <c r="OYT693" s="412"/>
      <c r="OYU693" s="412"/>
      <c r="OYV693" s="412"/>
      <c r="OYW693" s="412"/>
      <c r="OYX693" s="412"/>
      <c r="OYY693" s="412"/>
      <c r="OYZ693" s="412"/>
      <c r="OZA693" s="412"/>
      <c r="OZB693" s="412"/>
      <c r="OZC693" s="412"/>
      <c r="OZD693" s="412"/>
      <c r="OZE693" s="412"/>
      <c r="OZF693" s="413"/>
      <c r="OZG693" s="413"/>
      <c r="OZH693" s="413"/>
      <c r="OZI693" s="413"/>
      <c r="OZJ693" s="413"/>
      <c r="OZK693" s="413"/>
      <c r="OZL693" s="413"/>
      <c r="OZM693" s="413"/>
      <c r="OZN693" s="413"/>
      <c r="OZO693" s="413"/>
      <c r="OZP693" s="413"/>
      <c r="OZQ693" s="413"/>
      <c r="OZR693" s="413"/>
      <c r="OZS693" s="413"/>
      <c r="OZT693" s="413"/>
      <c r="OZU693" s="413"/>
      <c r="OZV693" s="413"/>
      <c r="OZW693" s="413"/>
      <c r="OZX693" s="413"/>
      <c r="OZY693" s="413"/>
      <c r="OZZ693" s="413"/>
      <c r="PAA693" s="413"/>
      <c r="PAB693" s="413"/>
      <c r="PAC693" s="413"/>
      <c r="PAD693" s="414"/>
      <c r="PAE693" s="414"/>
      <c r="PAF693" s="414"/>
      <c r="PAG693" s="414"/>
      <c r="PAH693" s="414"/>
      <c r="PAI693" s="413"/>
      <c r="PAJ693" s="413"/>
      <c r="PAK693" s="414"/>
      <c r="PAL693" s="414"/>
      <c r="PAM693" s="413"/>
      <c r="PAN693" s="413"/>
      <c r="PAO693" s="414"/>
      <c r="PAP693" s="414"/>
      <c r="PAQ693" s="413"/>
      <c r="PAR693" s="413"/>
      <c r="PAS693" s="413"/>
      <c r="PAT693" s="413"/>
      <c r="PAU693" s="413"/>
      <c r="PAV693" s="413"/>
      <c r="PAW693" s="413"/>
      <c r="PAX693" s="414"/>
      <c r="PAY693" s="414"/>
      <c r="PAZ693" s="413"/>
      <c r="PBA693" s="413"/>
      <c r="PBB693" s="414"/>
      <c r="PBC693" s="414"/>
      <c r="PBD693" s="413"/>
      <c r="PBE693" s="413"/>
      <c r="PBF693" s="413"/>
      <c r="PBG693" s="413"/>
      <c r="PBH693" s="413"/>
      <c r="PBI693" s="407"/>
      <c r="PBJ693" s="439"/>
      <c r="PBK693" s="413"/>
      <c r="PBL693" s="413"/>
      <c r="PBM693" s="413"/>
      <c r="PBN693" s="413"/>
      <c r="PBO693" s="413"/>
      <c r="PBP693" s="413"/>
      <c r="PBQ693" s="413"/>
      <c r="PBR693" s="412"/>
      <c r="PBS693" s="412"/>
      <c r="PBT693" s="412"/>
      <c r="PBU693" s="412"/>
      <c r="PBV693" s="412"/>
      <c r="PBW693" s="412"/>
      <c r="PBX693" s="412"/>
      <c r="PBY693" s="412"/>
      <c r="PBZ693" s="412"/>
      <c r="PCA693" s="412"/>
      <c r="PCB693" s="412"/>
      <c r="PCC693" s="412"/>
      <c r="PCD693" s="412"/>
      <c r="PCE693" s="412"/>
      <c r="PCF693" s="412"/>
      <c r="PCG693" s="412"/>
      <c r="PCH693" s="412"/>
      <c r="PCI693" s="412"/>
      <c r="PCJ693" s="412"/>
      <c r="PCK693" s="412"/>
      <c r="PCL693" s="412"/>
      <c r="PCM693" s="412"/>
      <c r="PCN693" s="412"/>
      <c r="PCO693" s="412"/>
      <c r="PCP693" s="412"/>
      <c r="PCQ693" s="412"/>
      <c r="PCR693" s="412"/>
      <c r="PCS693" s="412"/>
      <c r="PCT693" s="412"/>
      <c r="PCU693" s="412"/>
      <c r="PCV693" s="412"/>
      <c r="PCW693" s="412"/>
      <c r="PCX693" s="412"/>
      <c r="PCY693" s="412"/>
      <c r="PCZ693" s="412"/>
      <c r="PDA693" s="412"/>
      <c r="PDB693" s="412"/>
      <c r="PDC693" s="412"/>
      <c r="PDD693" s="412"/>
      <c r="PDE693" s="412"/>
      <c r="PDF693" s="412"/>
      <c r="PDG693" s="412"/>
      <c r="PDH693" s="412"/>
      <c r="PDI693" s="412"/>
      <c r="PDJ693" s="413"/>
      <c r="PDK693" s="413"/>
      <c r="PDL693" s="413"/>
      <c r="PDM693" s="413"/>
      <c r="PDN693" s="413"/>
      <c r="PDO693" s="413"/>
      <c r="PDP693" s="413"/>
      <c r="PDQ693" s="413"/>
      <c r="PDR693" s="413"/>
      <c r="PDS693" s="413"/>
      <c r="PDT693" s="413"/>
      <c r="PDU693" s="413"/>
      <c r="PDV693" s="413"/>
      <c r="PDW693" s="413"/>
      <c r="PDX693" s="413"/>
      <c r="PDY693" s="413"/>
      <c r="PDZ693" s="413"/>
      <c r="PEA693" s="413"/>
      <c r="PEB693" s="413"/>
      <c r="PEC693" s="413"/>
      <c r="PED693" s="413"/>
      <c r="PEE693" s="413"/>
      <c r="PEF693" s="413"/>
      <c r="PEG693" s="413"/>
      <c r="PEH693" s="414"/>
      <c r="PEI693" s="414"/>
      <c r="PEJ693" s="414"/>
      <c r="PEK693" s="414"/>
      <c r="PEL693" s="414"/>
      <c r="PEM693" s="413"/>
      <c r="PEN693" s="413"/>
      <c r="PEO693" s="414"/>
      <c r="PEP693" s="414"/>
      <c r="PEQ693" s="413"/>
      <c r="PER693" s="413"/>
      <c r="PES693" s="414"/>
      <c r="PET693" s="414"/>
      <c r="PEU693" s="413"/>
      <c r="PEV693" s="413"/>
      <c r="PEW693" s="413"/>
      <c r="PEX693" s="413"/>
      <c r="PEY693" s="413"/>
      <c r="PEZ693" s="413"/>
      <c r="PFA693" s="413"/>
      <c r="PFB693" s="414"/>
      <c r="PFC693" s="414"/>
      <c r="PFD693" s="413"/>
      <c r="PFE693" s="413"/>
      <c r="PFF693" s="414"/>
      <c r="PFG693" s="414"/>
      <c r="PFH693" s="413"/>
      <c r="PFI693" s="413"/>
      <c r="PFJ693" s="413"/>
      <c r="PFK693" s="413"/>
      <c r="PFL693" s="413"/>
      <c r="PFM693" s="407"/>
      <c r="PFN693" s="439"/>
      <c r="PFO693" s="413"/>
      <c r="PFP693" s="413"/>
      <c r="PFQ693" s="413"/>
      <c r="PFR693" s="413"/>
      <c r="PFS693" s="413"/>
      <c r="PFT693" s="413"/>
      <c r="PFU693" s="413"/>
      <c r="PFV693" s="412"/>
      <c r="PFW693" s="412"/>
      <c r="PFX693" s="412"/>
      <c r="PFY693" s="412"/>
      <c r="PFZ693" s="412"/>
      <c r="PGA693" s="412"/>
      <c r="PGB693" s="412"/>
      <c r="PGC693" s="412"/>
      <c r="PGD693" s="412"/>
      <c r="PGE693" s="412"/>
      <c r="PGF693" s="412"/>
      <c r="PGG693" s="412"/>
      <c r="PGH693" s="412"/>
      <c r="PGI693" s="412"/>
      <c r="PGJ693" s="412"/>
      <c r="PGK693" s="412"/>
      <c r="PGL693" s="412"/>
      <c r="PGM693" s="412"/>
      <c r="PGN693" s="412"/>
      <c r="PGO693" s="412"/>
      <c r="PGP693" s="412"/>
      <c r="PGQ693" s="412"/>
      <c r="PGR693" s="412"/>
      <c r="PGS693" s="412"/>
      <c r="PGT693" s="412"/>
      <c r="PGU693" s="412"/>
      <c r="PGV693" s="412"/>
      <c r="PGW693" s="412"/>
      <c r="PGX693" s="412"/>
      <c r="PGY693" s="412"/>
      <c r="PGZ693" s="412"/>
      <c r="PHA693" s="412"/>
      <c r="PHB693" s="412"/>
      <c r="PHC693" s="412"/>
      <c r="PHD693" s="412"/>
      <c r="PHE693" s="412"/>
      <c r="PHF693" s="412"/>
      <c r="PHG693" s="412"/>
      <c r="PHH693" s="412"/>
      <c r="PHI693" s="412"/>
      <c r="PHJ693" s="412"/>
      <c r="PHK693" s="412"/>
      <c r="PHL693" s="412"/>
      <c r="PHM693" s="412"/>
      <c r="PHN693" s="413"/>
      <c r="PHO693" s="413"/>
      <c r="PHP693" s="413"/>
      <c r="PHQ693" s="413"/>
      <c r="PHR693" s="413"/>
      <c r="PHS693" s="413"/>
      <c r="PHT693" s="413"/>
      <c r="PHU693" s="413"/>
      <c r="PHV693" s="413"/>
      <c r="PHW693" s="413"/>
      <c r="PHX693" s="413"/>
      <c r="PHY693" s="413"/>
      <c r="PHZ693" s="413"/>
      <c r="PIA693" s="413"/>
      <c r="PIB693" s="413"/>
      <c r="PIC693" s="413"/>
      <c r="PID693" s="413"/>
      <c r="PIE693" s="413"/>
      <c r="PIF693" s="413"/>
      <c r="PIG693" s="413"/>
      <c r="PIH693" s="413"/>
      <c r="PII693" s="413"/>
      <c r="PIJ693" s="413"/>
      <c r="PIK693" s="413"/>
      <c r="PIL693" s="414"/>
      <c r="PIM693" s="414"/>
      <c r="PIN693" s="414"/>
      <c r="PIO693" s="414"/>
      <c r="PIP693" s="414"/>
      <c r="PIQ693" s="413"/>
      <c r="PIR693" s="413"/>
      <c r="PIS693" s="414"/>
      <c r="PIT693" s="414"/>
      <c r="PIU693" s="413"/>
      <c r="PIV693" s="413"/>
      <c r="PIW693" s="414"/>
      <c r="PIX693" s="414"/>
      <c r="PIY693" s="413"/>
      <c r="PIZ693" s="413"/>
      <c r="PJA693" s="413"/>
      <c r="PJB693" s="413"/>
      <c r="PJC693" s="413"/>
      <c r="PJD693" s="413"/>
      <c r="PJE693" s="413"/>
      <c r="PJF693" s="414"/>
      <c r="PJG693" s="414"/>
      <c r="PJH693" s="413"/>
      <c r="PJI693" s="413"/>
      <c r="PJJ693" s="414"/>
      <c r="PJK693" s="414"/>
      <c r="PJL693" s="413"/>
      <c r="PJM693" s="413"/>
      <c r="PJN693" s="413"/>
      <c r="PJO693" s="413"/>
      <c r="PJP693" s="413"/>
      <c r="PJQ693" s="407"/>
      <c r="PJR693" s="439"/>
      <c r="PJS693" s="413"/>
      <c r="PJT693" s="413"/>
      <c r="PJU693" s="413"/>
      <c r="PJV693" s="413"/>
      <c r="PJW693" s="413"/>
      <c r="PJX693" s="413"/>
      <c r="PJY693" s="413"/>
      <c r="PJZ693" s="412"/>
      <c r="PKA693" s="412"/>
      <c r="PKB693" s="412"/>
      <c r="PKC693" s="412"/>
      <c r="PKD693" s="412"/>
      <c r="PKE693" s="412"/>
      <c r="PKF693" s="412"/>
      <c r="PKG693" s="412"/>
      <c r="PKH693" s="412"/>
      <c r="PKI693" s="412"/>
      <c r="PKJ693" s="412"/>
      <c r="PKK693" s="412"/>
      <c r="PKL693" s="412"/>
      <c r="PKM693" s="412"/>
      <c r="PKN693" s="412"/>
      <c r="PKO693" s="412"/>
      <c r="PKP693" s="412"/>
      <c r="PKQ693" s="412"/>
      <c r="PKR693" s="412"/>
      <c r="PKS693" s="412"/>
      <c r="PKT693" s="412"/>
      <c r="PKU693" s="412"/>
      <c r="PKV693" s="412"/>
      <c r="PKW693" s="412"/>
      <c r="PKX693" s="412"/>
      <c r="PKY693" s="412"/>
      <c r="PKZ693" s="412"/>
      <c r="PLA693" s="412"/>
      <c r="PLB693" s="412"/>
      <c r="PLC693" s="412"/>
      <c r="PLD693" s="412"/>
      <c r="PLE693" s="412"/>
      <c r="PLF693" s="412"/>
      <c r="PLG693" s="412"/>
      <c r="PLH693" s="412"/>
      <c r="PLI693" s="412"/>
      <c r="PLJ693" s="412"/>
      <c r="PLK693" s="412"/>
      <c r="PLL693" s="412"/>
      <c r="PLM693" s="412"/>
      <c r="PLN693" s="412"/>
      <c r="PLO693" s="412"/>
      <c r="PLP693" s="412"/>
      <c r="PLQ693" s="412"/>
      <c r="PLR693" s="413"/>
      <c r="PLS693" s="413"/>
      <c r="PLT693" s="413"/>
      <c r="PLU693" s="413"/>
      <c r="PLV693" s="413"/>
      <c r="PLW693" s="413"/>
      <c r="PLX693" s="413"/>
      <c r="PLY693" s="413"/>
      <c r="PLZ693" s="413"/>
      <c r="PMA693" s="413"/>
      <c r="PMB693" s="413"/>
      <c r="PMC693" s="413"/>
      <c r="PMD693" s="413"/>
      <c r="PME693" s="413"/>
      <c r="PMF693" s="413"/>
      <c r="PMG693" s="413"/>
      <c r="PMH693" s="413"/>
      <c r="PMI693" s="413"/>
      <c r="PMJ693" s="413"/>
      <c r="PMK693" s="413"/>
      <c r="PML693" s="413"/>
      <c r="PMM693" s="413"/>
      <c r="PMN693" s="413"/>
      <c r="PMO693" s="413"/>
      <c r="PMP693" s="414"/>
      <c r="PMQ693" s="414"/>
      <c r="PMR693" s="414"/>
      <c r="PMS693" s="414"/>
      <c r="PMT693" s="414"/>
      <c r="PMU693" s="413"/>
      <c r="PMV693" s="413"/>
      <c r="PMW693" s="414"/>
      <c r="PMX693" s="414"/>
      <c r="PMY693" s="413"/>
      <c r="PMZ693" s="413"/>
      <c r="PNA693" s="414"/>
      <c r="PNB693" s="414"/>
      <c r="PNC693" s="413"/>
      <c r="PND693" s="413"/>
      <c r="PNE693" s="413"/>
      <c r="PNF693" s="413"/>
      <c r="PNG693" s="413"/>
      <c r="PNH693" s="413"/>
      <c r="PNI693" s="413"/>
      <c r="PNJ693" s="414"/>
      <c r="PNK693" s="414"/>
      <c r="PNL693" s="413"/>
      <c r="PNM693" s="413"/>
      <c r="PNN693" s="414"/>
      <c r="PNO693" s="414"/>
      <c r="PNP693" s="413"/>
      <c r="PNQ693" s="413"/>
      <c r="PNR693" s="413"/>
      <c r="PNS693" s="413"/>
      <c r="PNT693" s="413"/>
      <c r="PNU693" s="407"/>
      <c r="PNV693" s="439"/>
      <c r="PNW693" s="413"/>
      <c r="PNX693" s="413"/>
      <c r="PNY693" s="413"/>
      <c r="PNZ693" s="413"/>
      <c r="POA693" s="413"/>
      <c r="POB693" s="413"/>
      <c r="POC693" s="413"/>
      <c r="POD693" s="412"/>
      <c r="POE693" s="412"/>
      <c r="POF693" s="412"/>
      <c r="POG693" s="412"/>
      <c r="POH693" s="412"/>
      <c r="POI693" s="412"/>
      <c r="POJ693" s="412"/>
      <c r="POK693" s="412"/>
      <c r="POL693" s="412"/>
      <c r="POM693" s="412"/>
      <c r="PON693" s="412"/>
      <c r="POO693" s="412"/>
      <c r="POP693" s="412"/>
      <c r="POQ693" s="412"/>
      <c r="POR693" s="412"/>
      <c r="POS693" s="412"/>
      <c r="POT693" s="412"/>
      <c r="POU693" s="412"/>
      <c r="POV693" s="412"/>
      <c r="POW693" s="412"/>
      <c r="POX693" s="412"/>
      <c r="POY693" s="412"/>
      <c r="POZ693" s="412"/>
      <c r="PPA693" s="412"/>
      <c r="PPB693" s="412"/>
      <c r="PPC693" s="412"/>
      <c r="PPD693" s="412"/>
      <c r="PPE693" s="412"/>
      <c r="PPF693" s="412"/>
      <c r="PPG693" s="412"/>
      <c r="PPH693" s="412"/>
      <c r="PPI693" s="412"/>
      <c r="PPJ693" s="412"/>
      <c r="PPK693" s="412"/>
      <c r="PPL693" s="412"/>
      <c r="PPM693" s="412"/>
      <c r="PPN693" s="412"/>
      <c r="PPO693" s="412"/>
      <c r="PPP693" s="412"/>
      <c r="PPQ693" s="412"/>
      <c r="PPR693" s="412"/>
      <c r="PPS693" s="412"/>
      <c r="PPT693" s="412"/>
      <c r="PPU693" s="412"/>
      <c r="PPV693" s="413"/>
      <c r="PPW693" s="413"/>
      <c r="PPX693" s="413"/>
      <c r="PPY693" s="413"/>
      <c r="PPZ693" s="413"/>
      <c r="PQA693" s="413"/>
      <c r="PQB693" s="413"/>
      <c r="PQC693" s="413"/>
      <c r="PQD693" s="413"/>
      <c r="PQE693" s="413"/>
      <c r="PQF693" s="413"/>
      <c r="PQG693" s="413"/>
      <c r="PQH693" s="413"/>
      <c r="PQI693" s="413"/>
      <c r="PQJ693" s="413"/>
      <c r="PQK693" s="413"/>
      <c r="PQL693" s="413"/>
      <c r="PQM693" s="413"/>
      <c r="PQN693" s="413"/>
      <c r="PQO693" s="413"/>
      <c r="PQP693" s="413"/>
      <c r="PQQ693" s="413"/>
      <c r="PQR693" s="413"/>
      <c r="PQS693" s="413"/>
      <c r="PQT693" s="414"/>
      <c r="PQU693" s="414"/>
      <c r="PQV693" s="414"/>
      <c r="PQW693" s="414"/>
      <c r="PQX693" s="414"/>
      <c r="PQY693" s="413"/>
      <c r="PQZ693" s="413"/>
      <c r="PRA693" s="414"/>
      <c r="PRB693" s="414"/>
      <c r="PRC693" s="413"/>
      <c r="PRD693" s="413"/>
      <c r="PRE693" s="414"/>
      <c r="PRF693" s="414"/>
      <c r="PRG693" s="413"/>
      <c r="PRH693" s="413"/>
      <c r="PRI693" s="413"/>
      <c r="PRJ693" s="413"/>
      <c r="PRK693" s="413"/>
      <c r="PRL693" s="413"/>
      <c r="PRM693" s="413"/>
      <c r="PRN693" s="414"/>
      <c r="PRO693" s="414"/>
      <c r="PRP693" s="413"/>
      <c r="PRQ693" s="413"/>
      <c r="PRR693" s="414"/>
      <c r="PRS693" s="414"/>
      <c r="PRT693" s="413"/>
      <c r="PRU693" s="413"/>
      <c r="PRV693" s="413"/>
      <c r="PRW693" s="413"/>
      <c r="PRX693" s="413"/>
      <c r="PRY693" s="407"/>
      <c r="PRZ693" s="439"/>
      <c r="PSA693" s="413"/>
      <c r="PSB693" s="413"/>
      <c r="PSC693" s="413"/>
      <c r="PSD693" s="413"/>
      <c r="PSE693" s="413"/>
      <c r="PSF693" s="413"/>
      <c r="PSG693" s="413"/>
      <c r="PSH693" s="412"/>
      <c r="PSI693" s="412"/>
      <c r="PSJ693" s="412"/>
      <c r="PSK693" s="412"/>
      <c r="PSL693" s="412"/>
      <c r="PSM693" s="412"/>
      <c r="PSN693" s="412"/>
      <c r="PSO693" s="412"/>
      <c r="PSP693" s="412"/>
      <c r="PSQ693" s="412"/>
      <c r="PSR693" s="412"/>
      <c r="PSS693" s="412"/>
      <c r="PST693" s="412"/>
      <c r="PSU693" s="412"/>
      <c r="PSV693" s="412"/>
      <c r="PSW693" s="412"/>
      <c r="PSX693" s="412"/>
      <c r="PSY693" s="412"/>
      <c r="PSZ693" s="412"/>
      <c r="PTA693" s="412"/>
      <c r="PTB693" s="412"/>
      <c r="PTC693" s="412"/>
      <c r="PTD693" s="412"/>
      <c r="PTE693" s="412"/>
      <c r="PTF693" s="412"/>
      <c r="PTG693" s="412"/>
      <c r="PTH693" s="412"/>
      <c r="PTI693" s="412"/>
      <c r="PTJ693" s="412"/>
      <c r="PTK693" s="412"/>
      <c r="PTL693" s="412"/>
      <c r="PTM693" s="412"/>
      <c r="PTN693" s="412"/>
      <c r="PTO693" s="412"/>
      <c r="PTP693" s="412"/>
      <c r="PTQ693" s="412"/>
      <c r="PTR693" s="412"/>
      <c r="PTS693" s="412"/>
      <c r="PTT693" s="412"/>
      <c r="PTU693" s="412"/>
      <c r="PTV693" s="412"/>
      <c r="PTW693" s="412"/>
      <c r="PTX693" s="412"/>
      <c r="PTY693" s="412"/>
      <c r="PTZ693" s="413"/>
      <c r="PUA693" s="413"/>
      <c r="PUB693" s="413"/>
      <c r="PUC693" s="413"/>
      <c r="PUD693" s="413"/>
      <c r="PUE693" s="413"/>
      <c r="PUF693" s="413"/>
      <c r="PUG693" s="413"/>
      <c r="PUH693" s="413"/>
      <c r="PUI693" s="413"/>
      <c r="PUJ693" s="413"/>
      <c r="PUK693" s="413"/>
      <c r="PUL693" s="413"/>
      <c r="PUM693" s="413"/>
      <c r="PUN693" s="413"/>
      <c r="PUO693" s="413"/>
      <c r="PUP693" s="413"/>
      <c r="PUQ693" s="413"/>
      <c r="PUR693" s="413"/>
      <c r="PUS693" s="413"/>
      <c r="PUT693" s="413"/>
      <c r="PUU693" s="413"/>
      <c r="PUV693" s="413"/>
      <c r="PUW693" s="413"/>
      <c r="PUX693" s="414"/>
      <c r="PUY693" s="414"/>
      <c r="PUZ693" s="414"/>
      <c r="PVA693" s="414"/>
      <c r="PVB693" s="414"/>
      <c r="PVC693" s="413"/>
      <c r="PVD693" s="413"/>
      <c r="PVE693" s="414"/>
      <c r="PVF693" s="414"/>
      <c r="PVG693" s="413"/>
      <c r="PVH693" s="413"/>
      <c r="PVI693" s="414"/>
      <c r="PVJ693" s="414"/>
      <c r="PVK693" s="413"/>
      <c r="PVL693" s="413"/>
      <c r="PVM693" s="413"/>
      <c r="PVN693" s="413"/>
      <c r="PVO693" s="413"/>
      <c r="PVP693" s="413"/>
      <c r="PVQ693" s="413"/>
      <c r="PVR693" s="414"/>
      <c r="PVS693" s="414"/>
      <c r="PVT693" s="413"/>
      <c r="PVU693" s="413"/>
      <c r="PVV693" s="414"/>
      <c r="PVW693" s="414"/>
      <c r="PVX693" s="413"/>
      <c r="PVY693" s="413"/>
      <c r="PVZ693" s="413"/>
      <c r="PWA693" s="413"/>
      <c r="PWB693" s="413"/>
      <c r="PWC693" s="407"/>
      <c r="PWD693" s="439"/>
      <c r="PWE693" s="413"/>
      <c r="PWF693" s="413"/>
      <c r="PWG693" s="413"/>
      <c r="PWH693" s="413"/>
      <c r="PWI693" s="413"/>
      <c r="PWJ693" s="413"/>
      <c r="PWK693" s="413"/>
      <c r="PWL693" s="412"/>
      <c r="PWM693" s="412"/>
      <c r="PWN693" s="412"/>
      <c r="PWO693" s="412"/>
      <c r="PWP693" s="412"/>
      <c r="PWQ693" s="412"/>
      <c r="PWR693" s="412"/>
      <c r="PWS693" s="412"/>
      <c r="PWT693" s="412"/>
      <c r="PWU693" s="412"/>
      <c r="PWV693" s="412"/>
      <c r="PWW693" s="412"/>
      <c r="PWX693" s="412"/>
      <c r="PWY693" s="412"/>
      <c r="PWZ693" s="412"/>
      <c r="PXA693" s="412"/>
      <c r="PXB693" s="412"/>
      <c r="PXC693" s="412"/>
      <c r="PXD693" s="412"/>
      <c r="PXE693" s="412"/>
      <c r="PXF693" s="412"/>
      <c r="PXG693" s="412"/>
      <c r="PXH693" s="412"/>
      <c r="PXI693" s="412"/>
      <c r="PXJ693" s="412"/>
      <c r="PXK693" s="412"/>
      <c r="PXL693" s="412"/>
      <c r="PXM693" s="412"/>
      <c r="PXN693" s="412"/>
      <c r="PXO693" s="412"/>
      <c r="PXP693" s="412"/>
      <c r="PXQ693" s="412"/>
      <c r="PXR693" s="412"/>
      <c r="PXS693" s="412"/>
      <c r="PXT693" s="412"/>
      <c r="PXU693" s="412"/>
      <c r="PXV693" s="412"/>
      <c r="PXW693" s="412"/>
      <c r="PXX693" s="412"/>
      <c r="PXY693" s="412"/>
      <c r="PXZ693" s="412"/>
      <c r="PYA693" s="412"/>
      <c r="PYB693" s="412"/>
      <c r="PYC693" s="412"/>
      <c r="PYD693" s="413"/>
      <c r="PYE693" s="413"/>
      <c r="PYF693" s="413"/>
      <c r="PYG693" s="413"/>
      <c r="PYH693" s="413"/>
      <c r="PYI693" s="413"/>
      <c r="PYJ693" s="413"/>
      <c r="PYK693" s="413"/>
      <c r="PYL693" s="413"/>
      <c r="PYM693" s="413"/>
      <c r="PYN693" s="413"/>
      <c r="PYO693" s="413"/>
      <c r="PYP693" s="413"/>
      <c r="PYQ693" s="413"/>
      <c r="PYR693" s="413"/>
      <c r="PYS693" s="413"/>
      <c r="PYT693" s="413"/>
      <c r="PYU693" s="413"/>
      <c r="PYV693" s="413"/>
      <c r="PYW693" s="413"/>
      <c r="PYX693" s="413"/>
      <c r="PYY693" s="413"/>
      <c r="PYZ693" s="413"/>
      <c r="PZA693" s="413"/>
      <c r="PZB693" s="414"/>
      <c r="PZC693" s="414"/>
      <c r="PZD693" s="414"/>
      <c r="PZE693" s="414"/>
      <c r="PZF693" s="414"/>
      <c r="PZG693" s="413"/>
      <c r="PZH693" s="413"/>
      <c r="PZI693" s="414"/>
      <c r="PZJ693" s="414"/>
      <c r="PZK693" s="413"/>
      <c r="PZL693" s="413"/>
      <c r="PZM693" s="414"/>
      <c r="PZN693" s="414"/>
      <c r="PZO693" s="413"/>
      <c r="PZP693" s="413"/>
      <c r="PZQ693" s="413"/>
      <c r="PZR693" s="413"/>
      <c r="PZS693" s="413"/>
      <c r="PZT693" s="413"/>
      <c r="PZU693" s="413"/>
      <c r="PZV693" s="414"/>
      <c r="PZW693" s="414"/>
      <c r="PZX693" s="413"/>
      <c r="PZY693" s="413"/>
      <c r="PZZ693" s="414"/>
      <c r="QAA693" s="414"/>
      <c r="QAB693" s="413"/>
      <c r="QAC693" s="413"/>
      <c r="QAD693" s="413"/>
      <c r="QAE693" s="413"/>
      <c r="QAF693" s="413"/>
      <c r="QAG693" s="407"/>
      <c r="QAH693" s="439"/>
      <c r="QAI693" s="413"/>
      <c r="QAJ693" s="413"/>
      <c r="QAK693" s="413"/>
      <c r="QAL693" s="413"/>
      <c r="QAM693" s="413"/>
      <c r="QAN693" s="413"/>
      <c r="QAO693" s="413"/>
      <c r="QAP693" s="412"/>
      <c r="QAQ693" s="412"/>
      <c r="QAR693" s="412"/>
      <c r="QAS693" s="412"/>
      <c r="QAT693" s="412"/>
      <c r="QAU693" s="412"/>
      <c r="QAV693" s="412"/>
      <c r="QAW693" s="412"/>
      <c r="QAX693" s="412"/>
      <c r="QAY693" s="412"/>
      <c r="QAZ693" s="412"/>
      <c r="QBA693" s="412"/>
      <c r="QBB693" s="412"/>
      <c r="QBC693" s="412"/>
      <c r="QBD693" s="412"/>
      <c r="QBE693" s="412"/>
      <c r="QBF693" s="412"/>
      <c r="QBG693" s="412"/>
      <c r="QBH693" s="412"/>
      <c r="QBI693" s="412"/>
      <c r="QBJ693" s="412"/>
      <c r="QBK693" s="412"/>
      <c r="QBL693" s="412"/>
      <c r="QBM693" s="412"/>
      <c r="QBN693" s="412"/>
      <c r="QBO693" s="412"/>
      <c r="QBP693" s="412"/>
      <c r="QBQ693" s="412"/>
      <c r="QBR693" s="412"/>
      <c r="QBS693" s="412"/>
      <c r="QBT693" s="412"/>
      <c r="QBU693" s="412"/>
      <c r="QBV693" s="412"/>
      <c r="QBW693" s="412"/>
      <c r="QBX693" s="412"/>
      <c r="QBY693" s="412"/>
      <c r="QBZ693" s="412"/>
      <c r="QCA693" s="412"/>
      <c r="QCB693" s="412"/>
      <c r="QCC693" s="412"/>
      <c r="QCD693" s="412"/>
      <c r="QCE693" s="412"/>
      <c r="QCF693" s="412"/>
      <c r="QCG693" s="412"/>
      <c r="QCH693" s="413"/>
      <c r="QCI693" s="413"/>
      <c r="QCJ693" s="413"/>
      <c r="QCK693" s="413"/>
      <c r="QCL693" s="413"/>
      <c r="QCM693" s="413"/>
      <c r="QCN693" s="413"/>
      <c r="QCO693" s="413"/>
      <c r="QCP693" s="413"/>
      <c r="QCQ693" s="413"/>
      <c r="QCR693" s="413"/>
      <c r="QCS693" s="413"/>
      <c r="QCT693" s="413"/>
      <c r="QCU693" s="413"/>
      <c r="QCV693" s="413"/>
      <c r="QCW693" s="413"/>
      <c r="QCX693" s="413"/>
      <c r="QCY693" s="413"/>
      <c r="QCZ693" s="413"/>
      <c r="QDA693" s="413"/>
      <c r="QDB693" s="413"/>
      <c r="QDC693" s="413"/>
      <c r="QDD693" s="413"/>
      <c r="QDE693" s="413"/>
      <c r="QDF693" s="414"/>
      <c r="QDG693" s="414"/>
      <c r="QDH693" s="414"/>
      <c r="QDI693" s="414"/>
      <c r="QDJ693" s="414"/>
      <c r="QDK693" s="413"/>
      <c r="QDL693" s="413"/>
      <c r="QDM693" s="414"/>
      <c r="QDN693" s="414"/>
      <c r="QDO693" s="413"/>
      <c r="QDP693" s="413"/>
      <c r="QDQ693" s="414"/>
      <c r="QDR693" s="414"/>
      <c r="QDS693" s="413"/>
      <c r="QDT693" s="413"/>
      <c r="QDU693" s="413"/>
      <c r="QDV693" s="413"/>
      <c r="QDW693" s="413"/>
      <c r="QDX693" s="413"/>
      <c r="QDY693" s="413"/>
      <c r="QDZ693" s="414"/>
      <c r="QEA693" s="414"/>
      <c r="QEB693" s="413"/>
      <c r="QEC693" s="413"/>
      <c r="QED693" s="414"/>
      <c r="QEE693" s="414"/>
      <c r="QEF693" s="413"/>
      <c r="QEG693" s="413"/>
      <c r="QEH693" s="413"/>
      <c r="QEI693" s="413"/>
      <c r="QEJ693" s="413"/>
      <c r="QEK693" s="407"/>
      <c r="QEL693" s="439"/>
      <c r="QEM693" s="413"/>
      <c r="QEN693" s="413"/>
      <c r="QEO693" s="413"/>
      <c r="QEP693" s="413"/>
      <c r="QEQ693" s="413"/>
      <c r="QER693" s="413"/>
      <c r="QES693" s="413"/>
      <c r="QET693" s="412"/>
      <c r="QEU693" s="412"/>
      <c r="QEV693" s="412"/>
      <c r="QEW693" s="412"/>
      <c r="QEX693" s="412"/>
      <c r="QEY693" s="412"/>
      <c r="QEZ693" s="412"/>
      <c r="QFA693" s="412"/>
      <c r="QFB693" s="412"/>
      <c r="QFC693" s="412"/>
      <c r="QFD693" s="412"/>
      <c r="QFE693" s="412"/>
      <c r="QFF693" s="412"/>
      <c r="QFG693" s="412"/>
      <c r="QFH693" s="412"/>
      <c r="QFI693" s="412"/>
      <c r="QFJ693" s="412"/>
      <c r="QFK693" s="412"/>
      <c r="QFL693" s="412"/>
      <c r="QFM693" s="412"/>
      <c r="QFN693" s="412"/>
      <c r="QFO693" s="412"/>
      <c r="QFP693" s="412"/>
      <c r="QFQ693" s="412"/>
      <c r="QFR693" s="412"/>
      <c r="QFS693" s="412"/>
      <c r="QFT693" s="412"/>
      <c r="QFU693" s="412"/>
      <c r="QFV693" s="412"/>
      <c r="QFW693" s="412"/>
      <c r="QFX693" s="412"/>
      <c r="QFY693" s="412"/>
      <c r="QFZ693" s="412"/>
      <c r="QGA693" s="412"/>
      <c r="QGB693" s="412"/>
      <c r="QGC693" s="412"/>
      <c r="QGD693" s="412"/>
      <c r="QGE693" s="412"/>
      <c r="QGF693" s="412"/>
      <c r="QGG693" s="412"/>
      <c r="QGH693" s="412"/>
      <c r="QGI693" s="412"/>
      <c r="QGJ693" s="412"/>
      <c r="QGK693" s="412"/>
      <c r="QGL693" s="413"/>
      <c r="QGM693" s="413"/>
      <c r="QGN693" s="413"/>
      <c r="QGO693" s="413"/>
      <c r="QGP693" s="413"/>
      <c r="QGQ693" s="413"/>
      <c r="QGR693" s="413"/>
      <c r="QGS693" s="413"/>
      <c r="QGT693" s="413"/>
      <c r="QGU693" s="413"/>
      <c r="QGV693" s="413"/>
      <c r="QGW693" s="413"/>
      <c r="QGX693" s="413"/>
      <c r="QGY693" s="413"/>
      <c r="QGZ693" s="413"/>
      <c r="QHA693" s="413"/>
      <c r="QHB693" s="413"/>
      <c r="QHC693" s="413"/>
      <c r="QHD693" s="413"/>
      <c r="QHE693" s="413"/>
      <c r="QHF693" s="413"/>
      <c r="QHG693" s="413"/>
      <c r="QHH693" s="413"/>
      <c r="QHI693" s="413"/>
      <c r="QHJ693" s="414"/>
      <c r="QHK693" s="414"/>
      <c r="QHL693" s="414"/>
      <c r="QHM693" s="414"/>
      <c r="QHN693" s="414"/>
      <c r="QHO693" s="413"/>
      <c r="QHP693" s="413"/>
      <c r="QHQ693" s="414"/>
      <c r="QHR693" s="414"/>
      <c r="QHS693" s="413"/>
      <c r="QHT693" s="413"/>
      <c r="QHU693" s="414"/>
      <c r="QHV693" s="414"/>
      <c r="QHW693" s="413"/>
      <c r="QHX693" s="413"/>
      <c r="QHY693" s="413"/>
      <c r="QHZ693" s="413"/>
      <c r="QIA693" s="413"/>
      <c r="QIB693" s="413"/>
      <c r="QIC693" s="413"/>
      <c r="QID693" s="414"/>
      <c r="QIE693" s="414"/>
      <c r="QIF693" s="413"/>
      <c r="QIG693" s="413"/>
      <c r="QIH693" s="414"/>
      <c r="QII693" s="414"/>
      <c r="QIJ693" s="413"/>
      <c r="QIK693" s="413"/>
      <c r="QIL693" s="413"/>
      <c r="QIM693" s="413"/>
      <c r="QIN693" s="413"/>
      <c r="QIO693" s="407"/>
      <c r="QIP693" s="439"/>
      <c r="QIQ693" s="413"/>
      <c r="QIR693" s="413"/>
      <c r="QIS693" s="413"/>
      <c r="QIT693" s="413"/>
      <c r="QIU693" s="413"/>
      <c r="QIV693" s="413"/>
      <c r="QIW693" s="413"/>
      <c r="QIX693" s="412"/>
      <c r="QIY693" s="412"/>
      <c r="QIZ693" s="412"/>
      <c r="QJA693" s="412"/>
      <c r="QJB693" s="412"/>
      <c r="QJC693" s="412"/>
      <c r="QJD693" s="412"/>
      <c r="QJE693" s="412"/>
      <c r="QJF693" s="412"/>
      <c r="QJG693" s="412"/>
      <c r="QJH693" s="412"/>
      <c r="QJI693" s="412"/>
      <c r="QJJ693" s="412"/>
      <c r="QJK693" s="412"/>
      <c r="QJL693" s="412"/>
      <c r="QJM693" s="412"/>
      <c r="QJN693" s="412"/>
      <c r="QJO693" s="412"/>
      <c r="QJP693" s="412"/>
      <c r="QJQ693" s="412"/>
      <c r="QJR693" s="412"/>
      <c r="QJS693" s="412"/>
      <c r="QJT693" s="412"/>
      <c r="QJU693" s="412"/>
      <c r="QJV693" s="412"/>
      <c r="QJW693" s="412"/>
      <c r="QJX693" s="412"/>
      <c r="QJY693" s="412"/>
      <c r="QJZ693" s="412"/>
      <c r="QKA693" s="412"/>
      <c r="QKB693" s="412"/>
      <c r="QKC693" s="412"/>
      <c r="QKD693" s="412"/>
      <c r="QKE693" s="412"/>
      <c r="QKF693" s="412"/>
      <c r="QKG693" s="412"/>
      <c r="QKH693" s="412"/>
      <c r="QKI693" s="412"/>
      <c r="QKJ693" s="412"/>
      <c r="QKK693" s="412"/>
      <c r="QKL693" s="412"/>
      <c r="QKM693" s="412"/>
      <c r="QKN693" s="412"/>
      <c r="QKO693" s="412"/>
      <c r="QKP693" s="413"/>
      <c r="QKQ693" s="413"/>
      <c r="QKR693" s="413"/>
      <c r="QKS693" s="413"/>
      <c r="QKT693" s="413"/>
      <c r="QKU693" s="413"/>
      <c r="QKV693" s="413"/>
      <c r="QKW693" s="413"/>
      <c r="QKX693" s="413"/>
      <c r="QKY693" s="413"/>
      <c r="QKZ693" s="413"/>
      <c r="QLA693" s="413"/>
      <c r="QLB693" s="413"/>
      <c r="QLC693" s="413"/>
      <c r="QLD693" s="413"/>
      <c r="QLE693" s="413"/>
      <c r="QLF693" s="413"/>
      <c r="QLG693" s="413"/>
      <c r="QLH693" s="413"/>
      <c r="QLI693" s="413"/>
      <c r="QLJ693" s="413"/>
      <c r="QLK693" s="413"/>
      <c r="QLL693" s="413"/>
      <c r="QLM693" s="413"/>
      <c r="QLN693" s="414"/>
      <c r="QLO693" s="414"/>
      <c r="QLP693" s="414"/>
      <c r="QLQ693" s="414"/>
      <c r="QLR693" s="414"/>
      <c r="QLS693" s="413"/>
      <c r="QLT693" s="413"/>
      <c r="QLU693" s="414"/>
      <c r="QLV693" s="414"/>
      <c r="QLW693" s="413"/>
      <c r="QLX693" s="413"/>
      <c r="QLY693" s="414"/>
      <c r="QLZ693" s="414"/>
      <c r="QMA693" s="413"/>
      <c r="QMB693" s="413"/>
      <c r="QMC693" s="413"/>
      <c r="QMD693" s="413"/>
      <c r="QME693" s="413"/>
      <c r="QMF693" s="413"/>
      <c r="QMG693" s="413"/>
      <c r="QMH693" s="414"/>
      <c r="QMI693" s="414"/>
      <c r="QMJ693" s="413"/>
      <c r="QMK693" s="413"/>
      <c r="QML693" s="414"/>
      <c r="QMM693" s="414"/>
      <c r="QMN693" s="413"/>
      <c r="QMO693" s="413"/>
      <c r="QMP693" s="413"/>
      <c r="QMQ693" s="413"/>
      <c r="QMR693" s="413"/>
      <c r="QMS693" s="407"/>
      <c r="QMT693" s="439"/>
      <c r="QMU693" s="413"/>
      <c r="QMV693" s="413"/>
      <c r="QMW693" s="413"/>
      <c r="QMX693" s="413"/>
      <c r="QMY693" s="413"/>
      <c r="QMZ693" s="413"/>
      <c r="QNA693" s="413"/>
      <c r="QNB693" s="412"/>
      <c r="QNC693" s="412"/>
      <c r="QND693" s="412"/>
      <c r="QNE693" s="412"/>
      <c r="QNF693" s="412"/>
      <c r="QNG693" s="412"/>
      <c r="QNH693" s="412"/>
      <c r="QNI693" s="412"/>
      <c r="QNJ693" s="412"/>
      <c r="QNK693" s="412"/>
      <c r="QNL693" s="412"/>
      <c r="QNM693" s="412"/>
      <c r="QNN693" s="412"/>
      <c r="QNO693" s="412"/>
      <c r="QNP693" s="412"/>
      <c r="QNQ693" s="412"/>
      <c r="QNR693" s="412"/>
      <c r="QNS693" s="412"/>
      <c r="QNT693" s="412"/>
      <c r="QNU693" s="412"/>
      <c r="QNV693" s="412"/>
      <c r="QNW693" s="412"/>
      <c r="QNX693" s="412"/>
      <c r="QNY693" s="412"/>
      <c r="QNZ693" s="412"/>
      <c r="QOA693" s="412"/>
      <c r="QOB693" s="412"/>
      <c r="QOC693" s="412"/>
      <c r="QOD693" s="412"/>
      <c r="QOE693" s="412"/>
      <c r="QOF693" s="412"/>
      <c r="QOG693" s="412"/>
      <c r="QOH693" s="412"/>
      <c r="QOI693" s="412"/>
      <c r="QOJ693" s="412"/>
      <c r="QOK693" s="412"/>
      <c r="QOL693" s="412"/>
      <c r="QOM693" s="412"/>
      <c r="QON693" s="412"/>
      <c r="QOO693" s="412"/>
      <c r="QOP693" s="412"/>
      <c r="QOQ693" s="412"/>
      <c r="QOR693" s="412"/>
      <c r="QOS693" s="412"/>
      <c r="QOT693" s="413"/>
      <c r="QOU693" s="413"/>
      <c r="QOV693" s="413"/>
      <c r="QOW693" s="413"/>
      <c r="QOX693" s="413"/>
      <c r="QOY693" s="413"/>
      <c r="QOZ693" s="413"/>
      <c r="QPA693" s="413"/>
      <c r="QPB693" s="413"/>
      <c r="QPC693" s="413"/>
      <c r="QPD693" s="413"/>
      <c r="QPE693" s="413"/>
      <c r="QPF693" s="413"/>
      <c r="QPG693" s="413"/>
      <c r="QPH693" s="413"/>
      <c r="QPI693" s="413"/>
      <c r="QPJ693" s="413"/>
      <c r="QPK693" s="413"/>
      <c r="QPL693" s="413"/>
      <c r="QPM693" s="413"/>
      <c r="QPN693" s="413"/>
      <c r="QPO693" s="413"/>
      <c r="QPP693" s="413"/>
      <c r="QPQ693" s="413"/>
      <c r="QPR693" s="414"/>
      <c r="QPS693" s="414"/>
      <c r="QPT693" s="414"/>
      <c r="QPU693" s="414"/>
      <c r="QPV693" s="414"/>
      <c r="QPW693" s="413"/>
      <c r="QPX693" s="413"/>
      <c r="QPY693" s="414"/>
      <c r="QPZ693" s="414"/>
      <c r="QQA693" s="413"/>
      <c r="QQB693" s="413"/>
      <c r="QQC693" s="414"/>
      <c r="QQD693" s="414"/>
      <c r="QQE693" s="413"/>
      <c r="QQF693" s="413"/>
      <c r="QQG693" s="413"/>
      <c r="QQH693" s="413"/>
      <c r="QQI693" s="413"/>
      <c r="QQJ693" s="413"/>
      <c r="QQK693" s="413"/>
      <c r="QQL693" s="414"/>
      <c r="QQM693" s="414"/>
      <c r="QQN693" s="413"/>
      <c r="QQO693" s="413"/>
      <c r="QQP693" s="414"/>
      <c r="QQQ693" s="414"/>
      <c r="QQR693" s="413"/>
      <c r="QQS693" s="413"/>
      <c r="QQT693" s="413"/>
      <c r="QQU693" s="413"/>
      <c r="QQV693" s="413"/>
      <c r="QQW693" s="407"/>
      <c r="QQX693" s="439"/>
      <c r="QQY693" s="413"/>
      <c r="QQZ693" s="413"/>
      <c r="QRA693" s="413"/>
      <c r="QRB693" s="413"/>
      <c r="QRC693" s="413"/>
      <c r="QRD693" s="413"/>
      <c r="QRE693" s="413"/>
      <c r="QRF693" s="412"/>
      <c r="QRG693" s="412"/>
      <c r="QRH693" s="412"/>
      <c r="QRI693" s="412"/>
      <c r="QRJ693" s="412"/>
      <c r="QRK693" s="412"/>
      <c r="QRL693" s="412"/>
      <c r="QRM693" s="412"/>
      <c r="QRN693" s="412"/>
      <c r="QRO693" s="412"/>
      <c r="QRP693" s="412"/>
      <c r="QRQ693" s="412"/>
      <c r="QRR693" s="412"/>
      <c r="QRS693" s="412"/>
      <c r="QRT693" s="412"/>
      <c r="QRU693" s="412"/>
      <c r="QRV693" s="412"/>
      <c r="QRW693" s="412"/>
      <c r="QRX693" s="412"/>
      <c r="QRY693" s="412"/>
      <c r="QRZ693" s="412"/>
      <c r="QSA693" s="412"/>
      <c r="QSB693" s="412"/>
      <c r="QSC693" s="412"/>
      <c r="QSD693" s="412"/>
      <c r="QSE693" s="412"/>
      <c r="QSF693" s="412"/>
      <c r="QSG693" s="412"/>
      <c r="QSH693" s="412"/>
      <c r="QSI693" s="412"/>
      <c r="QSJ693" s="412"/>
      <c r="QSK693" s="412"/>
      <c r="QSL693" s="412"/>
      <c r="QSM693" s="412"/>
      <c r="QSN693" s="412"/>
      <c r="QSO693" s="412"/>
      <c r="QSP693" s="412"/>
      <c r="QSQ693" s="412"/>
      <c r="QSR693" s="412"/>
      <c r="QSS693" s="412"/>
      <c r="QST693" s="412"/>
      <c r="QSU693" s="412"/>
      <c r="QSV693" s="412"/>
      <c r="QSW693" s="412"/>
      <c r="QSX693" s="413"/>
      <c r="QSY693" s="413"/>
      <c r="QSZ693" s="413"/>
      <c r="QTA693" s="413"/>
      <c r="QTB693" s="413"/>
      <c r="QTC693" s="413"/>
      <c r="QTD693" s="413"/>
      <c r="QTE693" s="413"/>
      <c r="QTF693" s="413"/>
      <c r="QTG693" s="413"/>
      <c r="QTH693" s="413"/>
      <c r="QTI693" s="413"/>
      <c r="QTJ693" s="413"/>
      <c r="QTK693" s="413"/>
      <c r="QTL693" s="413"/>
      <c r="QTM693" s="413"/>
      <c r="QTN693" s="413"/>
      <c r="QTO693" s="413"/>
      <c r="QTP693" s="413"/>
      <c r="QTQ693" s="413"/>
      <c r="QTR693" s="413"/>
      <c r="QTS693" s="413"/>
      <c r="QTT693" s="413"/>
      <c r="QTU693" s="413"/>
      <c r="QTV693" s="414"/>
      <c r="QTW693" s="414"/>
      <c r="QTX693" s="414"/>
      <c r="QTY693" s="414"/>
      <c r="QTZ693" s="414"/>
      <c r="QUA693" s="413"/>
      <c r="QUB693" s="413"/>
      <c r="QUC693" s="414"/>
      <c r="QUD693" s="414"/>
      <c r="QUE693" s="413"/>
      <c r="QUF693" s="413"/>
      <c r="QUG693" s="414"/>
      <c r="QUH693" s="414"/>
      <c r="QUI693" s="413"/>
      <c r="QUJ693" s="413"/>
      <c r="QUK693" s="413"/>
      <c r="QUL693" s="413"/>
      <c r="QUM693" s="413"/>
      <c r="QUN693" s="413"/>
      <c r="QUO693" s="413"/>
      <c r="QUP693" s="414"/>
      <c r="QUQ693" s="414"/>
      <c r="QUR693" s="413"/>
      <c r="QUS693" s="413"/>
      <c r="QUT693" s="414"/>
      <c r="QUU693" s="414"/>
      <c r="QUV693" s="413"/>
      <c r="QUW693" s="413"/>
      <c r="QUX693" s="413"/>
      <c r="QUY693" s="413"/>
      <c r="QUZ693" s="413"/>
      <c r="QVA693" s="407"/>
      <c r="QVB693" s="439"/>
      <c r="QVC693" s="413"/>
      <c r="QVD693" s="413"/>
      <c r="QVE693" s="413"/>
      <c r="QVF693" s="413"/>
      <c r="QVG693" s="413"/>
      <c r="QVH693" s="413"/>
      <c r="QVI693" s="413"/>
      <c r="QVJ693" s="412"/>
      <c r="QVK693" s="412"/>
      <c r="QVL693" s="412"/>
      <c r="QVM693" s="412"/>
      <c r="QVN693" s="412"/>
      <c r="QVO693" s="412"/>
      <c r="QVP693" s="412"/>
      <c r="QVQ693" s="412"/>
      <c r="QVR693" s="412"/>
      <c r="QVS693" s="412"/>
      <c r="QVT693" s="412"/>
      <c r="QVU693" s="412"/>
      <c r="QVV693" s="412"/>
      <c r="QVW693" s="412"/>
      <c r="QVX693" s="412"/>
      <c r="QVY693" s="412"/>
      <c r="QVZ693" s="412"/>
      <c r="QWA693" s="412"/>
      <c r="QWB693" s="412"/>
      <c r="QWC693" s="412"/>
      <c r="QWD693" s="412"/>
      <c r="QWE693" s="412"/>
      <c r="QWF693" s="412"/>
      <c r="QWG693" s="412"/>
      <c r="QWH693" s="412"/>
      <c r="QWI693" s="412"/>
      <c r="QWJ693" s="412"/>
      <c r="QWK693" s="412"/>
      <c r="QWL693" s="412"/>
      <c r="QWM693" s="412"/>
      <c r="QWN693" s="412"/>
      <c r="QWO693" s="412"/>
      <c r="QWP693" s="412"/>
      <c r="QWQ693" s="412"/>
      <c r="QWR693" s="412"/>
      <c r="QWS693" s="412"/>
      <c r="QWT693" s="412"/>
      <c r="QWU693" s="412"/>
      <c r="QWV693" s="412"/>
      <c r="QWW693" s="412"/>
      <c r="QWX693" s="412"/>
      <c r="QWY693" s="412"/>
      <c r="QWZ693" s="412"/>
      <c r="QXA693" s="412"/>
      <c r="QXB693" s="413"/>
      <c r="QXC693" s="413"/>
      <c r="QXD693" s="413"/>
      <c r="QXE693" s="413"/>
      <c r="QXF693" s="413"/>
      <c r="QXG693" s="413"/>
      <c r="QXH693" s="413"/>
      <c r="QXI693" s="413"/>
      <c r="QXJ693" s="413"/>
      <c r="QXK693" s="413"/>
      <c r="QXL693" s="413"/>
      <c r="QXM693" s="413"/>
      <c r="QXN693" s="413"/>
      <c r="QXO693" s="413"/>
      <c r="QXP693" s="413"/>
      <c r="QXQ693" s="413"/>
      <c r="QXR693" s="413"/>
      <c r="QXS693" s="413"/>
      <c r="QXT693" s="413"/>
      <c r="QXU693" s="413"/>
      <c r="QXV693" s="413"/>
      <c r="QXW693" s="413"/>
      <c r="QXX693" s="413"/>
      <c r="QXY693" s="413"/>
      <c r="QXZ693" s="414"/>
      <c r="QYA693" s="414"/>
      <c r="QYB693" s="414"/>
      <c r="QYC693" s="414"/>
      <c r="QYD693" s="414"/>
      <c r="QYE693" s="413"/>
      <c r="QYF693" s="413"/>
      <c r="QYG693" s="414"/>
      <c r="QYH693" s="414"/>
      <c r="QYI693" s="413"/>
      <c r="QYJ693" s="413"/>
      <c r="QYK693" s="414"/>
      <c r="QYL693" s="414"/>
      <c r="QYM693" s="413"/>
      <c r="QYN693" s="413"/>
      <c r="QYO693" s="413"/>
      <c r="QYP693" s="413"/>
      <c r="QYQ693" s="413"/>
      <c r="QYR693" s="413"/>
      <c r="QYS693" s="413"/>
      <c r="QYT693" s="414"/>
      <c r="QYU693" s="414"/>
      <c r="QYV693" s="413"/>
      <c r="QYW693" s="413"/>
      <c r="QYX693" s="414"/>
      <c r="QYY693" s="414"/>
      <c r="QYZ693" s="413"/>
      <c r="QZA693" s="413"/>
      <c r="QZB693" s="413"/>
      <c r="QZC693" s="413"/>
      <c r="QZD693" s="413"/>
      <c r="QZE693" s="407"/>
      <c r="QZF693" s="439"/>
      <c r="QZG693" s="413"/>
      <c r="QZH693" s="413"/>
      <c r="QZI693" s="413"/>
      <c r="QZJ693" s="413"/>
      <c r="QZK693" s="413"/>
      <c r="QZL693" s="413"/>
      <c r="QZM693" s="413"/>
      <c r="QZN693" s="412"/>
      <c r="QZO693" s="412"/>
      <c r="QZP693" s="412"/>
      <c r="QZQ693" s="412"/>
      <c r="QZR693" s="412"/>
      <c r="QZS693" s="412"/>
      <c r="QZT693" s="412"/>
      <c r="QZU693" s="412"/>
      <c r="QZV693" s="412"/>
      <c r="QZW693" s="412"/>
      <c r="QZX693" s="412"/>
      <c r="QZY693" s="412"/>
      <c r="QZZ693" s="412"/>
      <c r="RAA693" s="412"/>
      <c r="RAB693" s="412"/>
      <c r="RAC693" s="412"/>
      <c r="RAD693" s="412"/>
      <c r="RAE693" s="412"/>
      <c r="RAF693" s="412"/>
      <c r="RAG693" s="412"/>
      <c r="RAH693" s="412"/>
      <c r="RAI693" s="412"/>
      <c r="RAJ693" s="412"/>
      <c r="RAK693" s="412"/>
      <c r="RAL693" s="412"/>
      <c r="RAM693" s="412"/>
      <c r="RAN693" s="412"/>
      <c r="RAO693" s="412"/>
      <c r="RAP693" s="412"/>
      <c r="RAQ693" s="412"/>
      <c r="RAR693" s="412"/>
      <c r="RAS693" s="412"/>
      <c r="RAT693" s="412"/>
      <c r="RAU693" s="412"/>
      <c r="RAV693" s="412"/>
      <c r="RAW693" s="412"/>
      <c r="RAX693" s="412"/>
      <c r="RAY693" s="412"/>
      <c r="RAZ693" s="412"/>
      <c r="RBA693" s="412"/>
      <c r="RBB693" s="412"/>
      <c r="RBC693" s="412"/>
      <c r="RBD693" s="412"/>
      <c r="RBE693" s="412"/>
      <c r="RBF693" s="413"/>
      <c r="RBG693" s="413"/>
      <c r="RBH693" s="413"/>
      <c r="RBI693" s="413"/>
      <c r="RBJ693" s="413"/>
      <c r="RBK693" s="413"/>
      <c r="RBL693" s="413"/>
      <c r="RBM693" s="413"/>
      <c r="RBN693" s="413"/>
      <c r="RBO693" s="413"/>
      <c r="RBP693" s="413"/>
      <c r="RBQ693" s="413"/>
      <c r="RBR693" s="413"/>
      <c r="RBS693" s="413"/>
      <c r="RBT693" s="413"/>
      <c r="RBU693" s="413"/>
      <c r="RBV693" s="413"/>
      <c r="RBW693" s="413"/>
      <c r="RBX693" s="413"/>
      <c r="RBY693" s="413"/>
      <c r="RBZ693" s="413"/>
      <c r="RCA693" s="413"/>
      <c r="RCB693" s="413"/>
    </row>
    <row r="694" spans="1:12248" s="397" customFormat="1" ht="59.25" hidden="1" customHeight="1" x14ac:dyDescent="0.3">
      <c r="B694" s="499" t="s">
        <v>21</v>
      </c>
      <c r="C694" s="649" t="s">
        <v>298</v>
      </c>
      <c r="D694" s="546"/>
      <c r="E694" s="393"/>
      <c r="F694" s="393"/>
      <c r="G694" s="393"/>
      <c r="H694" s="393"/>
      <c r="I694" s="393"/>
      <c r="J694" s="570" t="e">
        <f t="shared" ref="J694:J699" si="441">I694/D694</f>
        <v>#DIV/0!</v>
      </c>
      <c r="K694" s="546"/>
      <c r="L694" s="546"/>
      <c r="M694" s="546"/>
      <c r="N694" s="546"/>
      <c r="O694" s="546"/>
      <c r="P694" s="546"/>
      <c r="Q694" s="546"/>
      <c r="R694" s="570" t="e">
        <f t="shared" ref="R694:R699" si="442">Q694/H694</f>
        <v>#DIV/0!</v>
      </c>
      <c r="S694" s="412">
        <f t="shared" ref="S694:S699" si="443">AA694</f>
        <v>0</v>
      </c>
      <c r="T694" s="570" t="e">
        <f t="shared" si="431"/>
        <v>#DIV/0!</v>
      </c>
      <c r="U694" s="392"/>
      <c r="V694" s="546"/>
      <c r="W694" s="546"/>
      <c r="X694" s="546"/>
      <c r="Y694" s="546"/>
      <c r="Z694" s="546"/>
      <c r="AA694" s="546"/>
      <c r="AB694" s="570" t="e">
        <f t="shared" ref="AB694:AB699" si="444">AA694/D694</f>
        <v>#DIV/0!</v>
      </c>
      <c r="AC694" s="546">
        <f t="shared" ref="AC694:AC717" si="445">AK694</f>
        <v>0</v>
      </c>
      <c r="AD694" s="570" t="e">
        <f t="shared" ref="AD694:AD720" si="446">AC694/D694</f>
        <v>#DIV/0!</v>
      </c>
      <c r="AE694" s="392"/>
      <c r="AF694" s="546"/>
      <c r="AG694" s="546"/>
      <c r="AH694" s="570"/>
      <c r="AI694" s="546"/>
      <c r="AJ694" s="546"/>
      <c r="AK694" s="546"/>
      <c r="AL694" s="570" t="e">
        <f t="shared" ref="AL694:AL699" si="447">AK694/D694</f>
        <v>#DIV/0!</v>
      </c>
      <c r="AM694" s="546"/>
      <c r="AN694" s="546"/>
      <c r="AO694" s="546"/>
      <c r="AP694" s="546"/>
      <c r="AQ694" s="546"/>
      <c r="AR694" s="546"/>
      <c r="AS694" s="546"/>
      <c r="AT694" s="546"/>
      <c r="AU694" s="392"/>
      <c r="AV694" s="646"/>
      <c r="AW694" s="392"/>
      <c r="AX694" s="392"/>
      <c r="AY694" s="392"/>
      <c r="AZ694" s="392"/>
      <c r="BA694" s="394">
        <f t="shared" si="435"/>
        <v>0</v>
      </c>
      <c r="BB694" s="394"/>
      <c r="BC694" s="394"/>
      <c r="BD694" s="394"/>
      <c r="BE694" s="394">
        <f t="shared" si="436"/>
        <v>0</v>
      </c>
      <c r="BF694" s="394">
        <f>E694</f>
        <v>0</v>
      </c>
      <c r="BG694" s="394"/>
      <c r="BH694" s="394"/>
      <c r="BI694" s="394"/>
      <c r="BJ694" s="395"/>
      <c r="BK694" s="395"/>
      <c r="BL694" s="395"/>
      <c r="BM694" s="395"/>
      <c r="BN694" s="396">
        <f t="shared" ref="BN694:BN714" si="448">BO694+BP694+BQ694</f>
        <v>0</v>
      </c>
      <c r="BO694" s="394"/>
      <c r="BP694" s="395"/>
      <c r="BQ694" s="395"/>
      <c r="BR694" s="395"/>
      <c r="BS694" s="395"/>
      <c r="BT694" s="393">
        <f t="shared" si="424"/>
        <v>0</v>
      </c>
      <c r="BU694" s="393">
        <f t="shared" si="425"/>
        <v>0</v>
      </c>
      <c r="BV694" s="394"/>
      <c r="BW694" s="395"/>
      <c r="BX694" s="395"/>
      <c r="BY694" s="395"/>
      <c r="BZ694" s="395"/>
      <c r="CA694" s="396">
        <f t="shared" si="427"/>
        <v>0</v>
      </c>
      <c r="CB694" s="394"/>
      <c r="CC694" s="394"/>
      <c r="CD694" s="394"/>
      <c r="CE694" s="394">
        <f t="shared" si="437"/>
        <v>0</v>
      </c>
      <c r="CF694" s="393">
        <f t="shared" si="440"/>
        <v>0</v>
      </c>
      <c r="CG694" s="393"/>
      <c r="CH694" s="393">
        <f t="shared" si="428"/>
        <v>0</v>
      </c>
      <c r="CI694" s="395"/>
      <c r="CJ694" s="396"/>
      <c r="CK694" s="394"/>
      <c r="CL694" s="395"/>
      <c r="CM694" s="395"/>
      <c r="CN694" s="395"/>
      <c r="CO694" s="395"/>
    </row>
    <row r="695" spans="1:12248" s="650" customFormat="1" ht="49.5" hidden="1" customHeight="1" x14ac:dyDescent="0.3">
      <c r="B695" s="499"/>
      <c r="C695" s="651" t="s">
        <v>297</v>
      </c>
      <c r="D695" s="652"/>
      <c r="E695" s="619"/>
      <c r="F695" s="619"/>
      <c r="G695" s="619"/>
      <c r="H695" s="619"/>
      <c r="I695" s="619"/>
      <c r="J695" s="570" t="e">
        <f t="shared" si="441"/>
        <v>#DIV/0!</v>
      </c>
      <c r="K695" s="652"/>
      <c r="L695" s="652"/>
      <c r="M695" s="652"/>
      <c r="N695" s="652"/>
      <c r="O695" s="652"/>
      <c r="P695" s="652"/>
      <c r="Q695" s="652"/>
      <c r="R695" s="570" t="e">
        <f t="shared" si="442"/>
        <v>#DIV/0!</v>
      </c>
      <c r="S695" s="412">
        <f t="shared" si="443"/>
        <v>0</v>
      </c>
      <c r="T695" s="570" t="e">
        <f t="shared" si="431"/>
        <v>#DIV/0!</v>
      </c>
      <c r="U695" s="646"/>
      <c r="V695" s="652"/>
      <c r="W695" s="652"/>
      <c r="X695" s="652"/>
      <c r="Y695" s="652"/>
      <c r="Z695" s="652"/>
      <c r="AA695" s="652"/>
      <c r="AB695" s="570" t="e">
        <f t="shared" si="444"/>
        <v>#DIV/0!</v>
      </c>
      <c r="AC695" s="652">
        <f t="shared" si="445"/>
        <v>0</v>
      </c>
      <c r="AD695" s="570" t="e">
        <f t="shared" si="446"/>
        <v>#DIV/0!</v>
      </c>
      <c r="AE695" s="646"/>
      <c r="AF695" s="652"/>
      <c r="AG695" s="652"/>
      <c r="AH695" s="570"/>
      <c r="AI695" s="652"/>
      <c r="AJ695" s="652"/>
      <c r="AK695" s="652"/>
      <c r="AL695" s="570" t="e">
        <f t="shared" si="447"/>
        <v>#DIV/0!</v>
      </c>
      <c r="AM695" s="652"/>
      <c r="AN695" s="652"/>
      <c r="AO695" s="652"/>
      <c r="AP695" s="652"/>
      <c r="AQ695" s="652"/>
      <c r="AR695" s="652"/>
      <c r="AS695" s="652"/>
      <c r="AT695" s="652"/>
      <c r="AU695" s="646"/>
      <c r="AV695" s="646"/>
      <c r="AW695" s="646"/>
      <c r="AX695" s="646"/>
      <c r="AY695" s="646"/>
      <c r="AZ695" s="646"/>
      <c r="BA695" s="394">
        <f t="shared" si="435"/>
        <v>0</v>
      </c>
      <c r="BB695" s="394"/>
      <c r="BC695" s="394"/>
      <c r="BD695" s="394"/>
      <c r="BE695" s="394">
        <f t="shared" si="436"/>
        <v>0</v>
      </c>
      <c r="BF695" s="394">
        <f>E695</f>
        <v>0</v>
      </c>
      <c r="BG695" s="394"/>
      <c r="BH695" s="394"/>
      <c r="BI695" s="394"/>
      <c r="BJ695" s="395"/>
      <c r="BK695" s="395"/>
      <c r="BL695" s="395"/>
      <c r="BM695" s="395"/>
      <c r="BN695" s="396">
        <f t="shared" si="448"/>
        <v>0</v>
      </c>
      <c r="BO695" s="394"/>
      <c r="BP695" s="395"/>
      <c r="BQ695" s="395"/>
      <c r="BR695" s="395"/>
      <c r="BS695" s="395"/>
      <c r="BT695" s="619">
        <f t="shared" si="424"/>
        <v>0</v>
      </c>
      <c r="BU695" s="619">
        <f t="shared" si="425"/>
        <v>0</v>
      </c>
      <c r="BV695" s="394"/>
      <c r="BW695" s="395"/>
      <c r="BX695" s="395"/>
      <c r="BY695" s="395"/>
      <c r="BZ695" s="395"/>
      <c r="CA695" s="396">
        <f t="shared" si="427"/>
        <v>0</v>
      </c>
      <c r="CB695" s="394"/>
      <c r="CC695" s="394"/>
      <c r="CD695" s="394"/>
      <c r="CE695" s="394">
        <f t="shared" si="437"/>
        <v>0</v>
      </c>
      <c r="CF695" s="619">
        <f t="shared" si="440"/>
        <v>0</v>
      </c>
      <c r="CG695" s="619"/>
      <c r="CH695" s="619">
        <f t="shared" si="428"/>
        <v>0</v>
      </c>
      <c r="CI695" s="395"/>
      <c r="CJ695" s="396"/>
      <c r="CK695" s="394"/>
      <c r="CL695" s="395"/>
      <c r="CM695" s="395"/>
      <c r="CN695" s="395"/>
      <c r="CO695" s="395"/>
    </row>
    <row r="696" spans="1:12248" s="397" customFormat="1" ht="54" hidden="1" customHeight="1" x14ac:dyDescent="0.3">
      <c r="B696" s="499" t="s">
        <v>22</v>
      </c>
      <c r="C696" s="649" t="s">
        <v>246</v>
      </c>
      <c r="D696" s="546"/>
      <c r="E696" s="393"/>
      <c r="F696" s="393"/>
      <c r="G696" s="393"/>
      <c r="H696" s="393"/>
      <c r="I696" s="393"/>
      <c r="J696" s="570" t="e">
        <f t="shared" si="441"/>
        <v>#DIV/0!</v>
      </c>
      <c r="K696" s="546"/>
      <c r="L696" s="546"/>
      <c r="M696" s="546"/>
      <c r="N696" s="546"/>
      <c r="O696" s="546"/>
      <c r="P696" s="546"/>
      <c r="Q696" s="546"/>
      <c r="R696" s="570" t="e">
        <f t="shared" si="442"/>
        <v>#DIV/0!</v>
      </c>
      <c r="S696" s="412">
        <f t="shared" si="443"/>
        <v>0</v>
      </c>
      <c r="T696" s="570" t="e">
        <f t="shared" si="431"/>
        <v>#DIV/0!</v>
      </c>
      <c r="U696" s="392"/>
      <c r="V696" s="546"/>
      <c r="W696" s="546"/>
      <c r="X696" s="546"/>
      <c r="Y696" s="546"/>
      <c r="Z696" s="546"/>
      <c r="AA696" s="546"/>
      <c r="AB696" s="570" t="e">
        <f t="shared" si="444"/>
        <v>#DIV/0!</v>
      </c>
      <c r="AC696" s="546">
        <f t="shared" si="445"/>
        <v>0</v>
      </c>
      <c r="AD696" s="570" t="e">
        <f t="shared" si="446"/>
        <v>#DIV/0!</v>
      </c>
      <c r="AE696" s="392"/>
      <c r="AF696" s="546"/>
      <c r="AG696" s="546"/>
      <c r="AH696" s="570"/>
      <c r="AI696" s="546"/>
      <c r="AJ696" s="546"/>
      <c r="AK696" s="546"/>
      <c r="AL696" s="570" t="e">
        <f t="shared" si="447"/>
        <v>#DIV/0!</v>
      </c>
      <c r="AM696" s="546"/>
      <c r="AN696" s="546"/>
      <c r="AO696" s="546"/>
      <c r="AP696" s="546"/>
      <c r="AQ696" s="546"/>
      <c r="AR696" s="546"/>
      <c r="AS696" s="546"/>
      <c r="AT696" s="546"/>
      <c r="AU696" s="392"/>
      <c r="AV696" s="646"/>
      <c r="AW696" s="392"/>
      <c r="AX696" s="392"/>
      <c r="AY696" s="392"/>
      <c r="AZ696" s="392"/>
      <c r="BA696" s="394">
        <f t="shared" si="435"/>
        <v>0</v>
      </c>
      <c r="BB696" s="394"/>
      <c r="BC696" s="394"/>
      <c r="BD696" s="394"/>
      <c r="BE696" s="394">
        <f t="shared" si="436"/>
        <v>0</v>
      </c>
      <c r="BF696" s="394">
        <f>E696</f>
        <v>0</v>
      </c>
      <c r="BG696" s="394"/>
      <c r="BH696" s="394"/>
      <c r="BI696" s="394"/>
      <c r="BJ696" s="395"/>
      <c r="BK696" s="395"/>
      <c r="BL696" s="395"/>
      <c r="BM696" s="395"/>
      <c r="BN696" s="396">
        <f t="shared" si="448"/>
        <v>0</v>
      </c>
      <c r="BO696" s="394"/>
      <c r="BP696" s="395"/>
      <c r="BQ696" s="395"/>
      <c r="BR696" s="395"/>
      <c r="BS696" s="395"/>
      <c r="BT696" s="393">
        <f t="shared" si="424"/>
        <v>0</v>
      </c>
      <c r="BU696" s="393">
        <f t="shared" si="425"/>
        <v>0</v>
      </c>
      <c r="BV696" s="394"/>
      <c r="BW696" s="395"/>
      <c r="BX696" s="395"/>
      <c r="BY696" s="395"/>
      <c r="BZ696" s="395"/>
      <c r="CA696" s="396">
        <f t="shared" si="427"/>
        <v>0</v>
      </c>
      <c r="CB696" s="394"/>
      <c r="CC696" s="394"/>
      <c r="CD696" s="394"/>
      <c r="CE696" s="394">
        <f t="shared" si="437"/>
        <v>0</v>
      </c>
      <c r="CF696" s="393">
        <f t="shared" si="440"/>
        <v>0</v>
      </c>
      <c r="CG696" s="393"/>
      <c r="CH696" s="393">
        <f t="shared" si="428"/>
        <v>0</v>
      </c>
      <c r="CI696" s="395"/>
      <c r="CJ696" s="396"/>
      <c r="CK696" s="394"/>
      <c r="CL696" s="395"/>
      <c r="CM696" s="395"/>
      <c r="CN696" s="395"/>
      <c r="CO696" s="395"/>
    </row>
    <row r="697" spans="1:12248" s="397" customFormat="1" ht="54" hidden="1" customHeight="1" x14ac:dyDescent="0.3">
      <c r="B697" s="499" t="s">
        <v>10</v>
      </c>
      <c r="C697" s="373" t="s">
        <v>340</v>
      </c>
      <c r="D697" s="546">
        <f t="shared" ref="D697:D702" si="449">E697</f>
        <v>45300</v>
      </c>
      <c r="E697" s="388">
        <f>E698</f>
        <v>45300</v>
      </c>
      <c r="F697" s="388"/>
      <c r="G697" s="393"/>
      <c r="H697" s="393"/>
      <c r="I697" s="393"/>
      <c r="J697" s="570">
        <f t="shared" si="441"/>
        <v>0</v>
      </c>
      <c r="K697" s="546"/>
      <c r="L697" s="546"/>
      <c r="M697" s="546"/>
      <c r="N697" s="546"/>
      <c r="O697" s="546"/>
      <c r="P697" s="546"/>
      <c r="Q697" s="546"/>
      <c r="R697" s="570" t="e">
        <f t="shared" si="442"/>
        <v>#DIV/0!</v>
      </c>
      <c r="S697" s="412">
        <f t="shared" si="443"/>
        <v>0</v>
      </c>
      <c r="T697" s="570">
        <f t="shared" si="431"/>
        <v>0</v>
      </c>
      <c r="U697" s="387">
        <f>U698</f>
        <v>41430.005949999999</v>
      </c>
      <c r="V697" s="546"/>
      <c r="W697" s="546"/>
      <c r="X697" s="546"/>
      <c r="Y697" s="546"/>
      <c r="Z697" s="546"/>
      <c r="AA697" s="546"/>
      <c r="AB697" s="570">
        <f t="shared" si="444"/>
        <v>0</v>
      </c>
      <c r="AC697" s="546">
        <f t="shared" si="445"/>
        <v>0</v>
      </c>
      <c r="AD697" s="570">
        <f t="shared" si="446"/>
        <v>0</v>
      </c>
      <c r="AE697" s="387">
        <f>AE698</f>
        <v>41430.005949999999</v>
      </c>
      <c r="AF697" s="546"/>
      <c r="AG697" s="546"/>
      <c r="AH697" s="570"/>
      <c r="AI697" s="546"/>
      <c r="AJ697" s="546"/>
      <c r="AK697" s="546"/>
      <c r="AL697" s="570">
        <f t="shared" si="447"/>
        <v>0</v>
      </c>
      <c r="AM697" s="546"/>
      <c r="AN697" s="546"/>
      <c r="AO697" s="546"/>
      <c r="AP697" s="546"/>
      <c r="AQ697" s="546"/>
      <c r="AR697" s="546"/>
      <c r="AS697" s="546"/>
      <c r="AT697" s="546"/>
      <c r="AU697" s="392"/>
      <c r="AV697" s="646">
        <f t="shared" ref="AV697:AV702" si="450">AW697</f>
        <v>45300</v>
      </c>
      <c r="AW697" s="387">
        <f>AW698</f>
        <v>45300</v>
      </c>
      <c r="AX697" s="387"/>
      <c r="AY697" s="392"/>
      <c r="AZ697" s="392"/>
      <c r="BA697" s="394"/>
      <c r="BB697" s="394"/>
      <c r="BC697" s="394"/>
      <c r="BD697" s="394"/>
      <c r="BE697" s="394"/>
      <c r="BF697" s="394"/>
      <c r="BG697" s="394"/>
      <c r="BH697" s="394"/>
      <c r="BI697" s="387">
        <f t="shared" ref="BI697:BI707" si="451">BJ697</f>
        <v>10000</v>
      </c>
      <c r="BJ697" s="387">
        <f>BJ698</f>
        <v>10000</v>
      </c>
      <c r="BK697" s="387"/>
      <c r="BL697" s="395"/>
      <c r="BM697" s="395"/>
      <c r="BN697" s="396"/>
      <c r="BO697" s="387">
        <f t="shared" ref="BO697:BO702" si="452">BP697</f>
        <v>10000</v>
      </c>
      <c r="BP697" s="387">
        <f>BP698</f>
        <v>10000</v>
      </c>
      <c r="BQ697" s="387"/>
      <c r="BR697" s="395"/>
      <c r="BS697" s="395"/>
      <c r="BT697" s="393"/>
      <c r="BU697" s="393"/>
      <c r="BV697" s="387">
        <f t="shared" ref="BV697:BV707" si="453">BW697</f>
        <v>0</v>
      </c>
      <c r="BW697" s="387">
        <f>BW698</f>
        <v>0</v>
      </c>
      <c r="BX697" s="387"/>
      <c r="BY697" s="395"/>
      <c r="BZ697" s="395"/>
      <c r="CA697" s="396"/>
      <c r="CB697" s="394"/>
      <c r="CC697" s="394"/>
      <c r="CD697" s="394"/>
      <c r="CE697" s="394"/>
      <c r="CF697" s="393"/>
      <c r="CG697" s="393"/>
      <c r="CH697" s="393"/>
      <c r="CI697" s="395"/>
      <c r="CJ697" s="396"/>
      <c r="CK697" s="387">
        <f t="shared" ref="CK697:CK707" si="454">CL697</f>
        <v>0</v>
      </c>
      <c r="CL697" s="387">
        <f>CL698</f>
        <v>0</v>
      </c>
      <c r="CM697" s="387"/>
      <c r="CN697" s="395"/>
      <c r="CO697" s="395"/>
    </row>
    <row r="698" spans="1:12248" s="653" customFormat="1" ht="54" hidden="1" customHeight="1" x14ac:dyDescent="0.25">
      <c r="B698" s="499"/>
      <c r="C698" s="654" t="s">
        <v>31</v>
      </c>
      <c r="D698" s="655">
        <f t="shared" si="449"/>
        <v>45300</v>
      </c>
      <c r="E698" s="451">
        <f>E700</f>
        <v>45300</v>
      </c>
      <c r="F698" s="451"/>
      <c r="G698" s="451"/>
      <c r="H698" s="451"/>
      <c r="I698" s="451"/>
      <c r="J698" s="570">
        <f t="shared" si="441"/>
        <v>0</v>
      </c>
      <c r="K698" s="655"/>
      <c r="L698" s="655"/>
      <c r="M698" s="655"/>
      <c r="N698" s="655"/>
      <c r="O698" s="655"/>
      <c r="P698" s="655"/>
      <c r="Q698" s="655"/>
      <c r="R698" s="570" t="e">
        <f t="shared" si="442"/>
        <v>#DIV/0!</v>
      </c>
      <c r="S698" s="412">
        <f t="shared" si="443"/>
        <v>0</v>
      </c>
      <c r="T698" s="570">
        <f t="shared" si="431"/>
        <v>0</v>
      </c>
      <c r="U698" s="465">
        <f>U700</f>
        <v>41430.005949999999</v>
      </c>
      <c r="V698" s="655"/>
      <c r="W698" s="655"/>
      <c r="X698" s="655"/>
      <c r="Y698" s="655"/>
      <c r="Z698" s="655"/>
      <c r="AA698" s="655"/>
      <c r="AB698" s="570">
        <f t="shared" si="444"/>
        <v>0</v>
      </c>
      <c r="AC698" s="655">
        <f t="shared" si="445"/>
        <v>0</v>
      </c>
      <c r="AD698" s="570">
        <f t="shared" si="446"/>
        <v>0</v>
      </c>
      <c r="AE698" s="465">
        <f>AE700</f>
        <v>41430.005949999999</v>
      </c>
      <c r="AF698" s="655"/>
      <c r="AG698" s="655"/>
      <c r="AH698" s="570"/>
      <c r="AI698" s="655"/>
      <c r="AJ698" s="655"/>
      <c r="AK698" s="655"/>
      <c r="AL698" s="570">
        <f t="shared" si="447"/>
        <v>0</v>
      </c>
      <c r="AM698" s="655"/>
      <c r="AN698" s="655"/>
      <c r="AO698" s="655"/>
      <c r="AP698" s="655"/>
      <c r="AQ698" s="655"/>
      <c r="AR698" s="655"/>
      <c r="AS698" s="655"/>
      <c r="AT698" s="655"/>
      <c r="AU698" s="465">
        <f>AV698+AW698+AX698</f>
        <v>90600</v>
      </c>
      <c r="AV698" s="465">
        <f t="shared" si="450"/>
        <v>45300</v>
      </c>
      <c r="AW698" s="465">
        <f>AW700</f>
        <v>45300</v>
      </c>
      <c r="AX698" s="465"/>
      <c r="AY698" s="465"/>
      <c r="AZ698" s="465"/>
      <c r="BA698" s="465" t="e">
        <f>BB698+BC698+BD698</f>
        <v>#REF!</v>
      </c>
      <c r="BB698" s="465" t="e">
        <f>BB489+BB656+#REF!</f>
        <v>#REF!</v>
      </c>
      <c r="BC698" s="465"/>
      <c r="BD698" s="465"/>
      <c r="BE698" s="465" t="e">
        <f>BF698+BG698</f>
        <v>#REF!</v>
      </c>
      <c r="BF698" s="465" t="e">
        <f>BF489+BF656+#REF!</f>
        <v>#REF!</v>
      </c>
      <c r="BG698" s="465">
        <f>G698</f>
        <v>0</v>
      </c>
      <c r="BH698" s="465"/>
      <c r="BI698" s="465">
        <f t="shared" si="451"/>
        <v>10000</v>
      </c>
      <c r="BJ698" s="465">
        <f>BJ700</f>
        <v>10000</v>
      </c>
      <c r="BK698" s="465"/>
      <c r="BL698" s="465"/>
      <c r="BM698" s="465"/>
      <c r="BN698" s="465">
        <f>BO698+BP698+BQ698</f>
        <v>20000</v>
      </c>
      <c r="BO698" s="465">
        <f t="shared" si="452"/>
        <v>10000</v>
      </c>
      <c r="BP698" s="465">
        <f>BP700</f>
        <v>10000</v>
      </c>
      <c r="BQ698" s="465"/>
      <c r="BR698" s="465"/>
      <c r="BS698" s="465"/>
      <c r="BT698" s="451"/>
      <c r="BU698" s="451"/>
      <c r="BV698" s="465">
        <f t="shared" si="453"/>
        <v>0</v>
      </c>
      <c r="BW698" s="465">
        <f>BW700</f>
        <v>0</v>
      </c>
      <c r="BX698" s="465"/>
      <c r="BY698" s="465"/>
      <c r="BZ698" s="465"/>
      <c r="CA698" s="465" t="e">
        <f>CB698+CC698+CD698</f>
        <v>#REF!</v>
      </c>
      <c r="CB698" s="465" t="e">
        <f>CB489+CB656+#REF!</f>
        <v>#REF!</v>
      </c>
      <c r="CC698" s="451"/>
      <c r="CD698" s="451"/>
      <c r="CE698" s="465" t="e">
        <f>CF698+CH698+CI698</f>
        <v>#REF!</v>
      </c>
      <c r="CF698" s="465" t="e">
        <f>CF489+CF656+#REF!</f>
        <v>#REF!</v>
      </c>
      <c r="CG698" s="465"/>
      <c r="CH698" s="451"/>
      <c r="CI698" s="465"/>
      <c r="CJ698" s="465"/>
      <c r="CK698" s="465">
        <f t="shared" si="454"/>
        <v>0</v>
      </c>
      <c r="CL698" s="465">
        <f>CL700</f>
        <v>0</v>
      </c>
      <c r="CM698" s="465"/>
      <c r="CN698" s="465"/>
      <c r="CO698" s="465"/>
    </row>
    <row r="699" spans="1:12248" s="645" customFormat="1" ht="159" customHeight="1" x14ac:dyDescent="0.3">
      <c r="A699" s="407"/>
      <c r="B699" s="499" t="s">
        <v>11</v>
      </c>
      <c r="C699" s="440" t="s">
        <v>415</v>
      </c>
      <c r="D699" s="412">
        <f>H699</f>
        <v>130210.94</v>
      </c>
      <c r="E699" s="412"/>
      <c r="F699" s="412"/>
      <c r="G699" s="412"/>
      <c r="H699" s="412">
        <f>[6]Лист1!$B$58</f>
        <v>130210.94</v>
      </c>
      <c r="I699" s="412">
        <f>Q699</f>
        <v>130210.94</v>
      </c>
      <c r="J699" s="570">
        <f t="shared" si="441"/>
        <v>1</v>
      </c>
      <c r="K699" s="412"/>
      <c r="L699" s="412"/>
      <c r="M699" s="412"/>
      <c r="N699" s="412"/>
      <c r="O699" s="412"/>
      <c r="P699" s="412"/>
      <c r="Q699" s="412">
        <f>H699</f>
        <v>130210.94</v>
      </c>
      <c r="R699" s="570">
        <f t="shared" si="442"/>
        <v>1</v>
      </c>
      <c r="S699" s="412">
        <f t="shared" si="443"/>
        <v>130210.94</v>
      </c>
      <c r="T699" s="570">
        <f t="shared" si="431"/>
        <v>1</v>
      </c>
      <c r="U699" s="413"/>
      <c r="V699" s="412"/>
      <c r="W699" s="412"/>
      <c r="X699" s="412"/>
      <c r="Y699" s="412"/>
      <c r="Z699" s="412"/>
      <c r="AA699" s="412">
        <f>Q699</f>
        <v>130210.94</v>
      </c>
      <c r="AB699" s="570">
        <f t="shared" si="444"/>
        <v>1</v>
      </c>
      <c r="AC699" s="412">
        <f t="shared" si="445"/>
        <v>130210.94</v>
      </c>
      <c r="AD699" s="570">
        <f t="shared" si="446"/>
        <v>1</v>
      </c>
      <c r="AE699" s="413"/>
      <c r="AF699" s="412"/>
      <c r="AG699" s="412"/>
      <c r="AH699" s="570"/>
      <c r="AI699" s="412"/>
      <c r="AJ699" s="412"/>
      <c r="AK699" s="412">
        <f>'[12]Дорожный фонд'!$Y$260</f>
        <v>130210.94</v>
      </c>
      <c r="AL699" s="570">
        <f t="shared" si="447"/>
        <v>1</v>
      </c>
      <c r="AM699" s="412"/>
      <c r="AN699" s="412"/>
      <c r="AO699" s="412"/>
      <c r="AP699" s="412"/>
      <c r="AQ699" s="412"/>
      <c r="AR699" s="412"/>
      <c r="AS699" s="412"/>
      <c r="AT699" s="412"/>
      <c r="AU699" s="413">
        <f>AZ699-H699</f>
        <v>0</v>
      </c>
      <c r="AV699" s="413">
        <f>AZ699</f>
        <v>130210.94</v>
      </c>
      <c r="AW699" s="413"/>
      <c r="AX699" s="413"/>
      <c r="AY699" s="413"/>
      <c r="AZ699" s="413">
        <f>[6]Лист1!$B$58</f>
        <v>130210.94</v>
      </c>
      <c r="BA699" s="413"/>
      <c r="BB699" s="413"/>
      <c r="BC699" s="413"/>
      <c r="BD699" s="413"/>
      <c r="BE699" s="413"/>
      <c r="BF699" s="413"/>
      <c r="BG699" s="413"/>
      <c r="BH699" s="413"/>
      <c r="BI699" s="413">
        <f>BM699</f>
        <v>107000</v>
      </c>
      <c r="BJ699" s="413"/>
      <c r="BK699" s="413"/>
      <c r="BL699" s="413"/>
      <c r="BM699" s="413">
        <f>[6]Лист1!$C$58</f>
        <v>107000</v>
      </c>
      <c r="BN699" s="413">
        <f>BS699-BI699</f>
        <v>0</v>
      </c>
      <c r="BO699" s="413">
        <f>BS699</f>
        <v>107000</v>
      </c>
      <c r="BP699" s="413"/>
      <c r="BQ699" s="413"/>
      <c r="BR699" s="413"/>
      <c r="BS699" s="413">
        <f>[6]Лист1!$C$58</f>
        <v>107000</v>
      </c>
      <c r="BT699" s="413"/>
      <c r="BU699" s="413"/>
      <c r="BV699" s="413">
        <v>0</v>
      </c>
      <c r="BW699" s="413"/>
      <c r="BX699" s="413"/>
      <c r="BY699" s="413"/>
      <c r="BZ699" s="413"/>
      <c r="CA699" s="413"/>
      <c r="CB699" s="413"/>
      <c r="CC699" s="413"/>
      <c r="CD699" s="413"/>
      <c r="CE699" s="413">
        <f>CI699</f>
        <v>109000</v>
      </c>
      <c r="CF699" s="413"/>
      <c r="CG699" s="413"/>
      <c r="CH699" s="413"/>
      <c r="CI699" s="413">
        <f>[6]Лист1!$D$58</f>
        <v>109000</v>
      </c>
      <c r="CJ699" s="413">
        <v>0</v>
      </c>
      <c r="CK699" s="413">
        <f>CO699</f>
        <v>109000</v>
      </c>
      <c r="CL699" s="413"/>
      <c r="CM699" s="413"/>
      <c r="CN699" s="413"/>
      <c r="CO699" s="413">
        <f>[6]Лист1!$D$58</f>
        <v>109000</v>
      </c>
      <c r="CP699" s="413"/>
      <c r="CQ699" s="413"/>
      <c r="CR699" s="413"/>
      <c r="CS699" s="413"/>
      <c r="CT699" s="413"/>
      <c r="CU699" s="413"/>
      <c r="CV699" s="413"/>
      <c r="CW699" s="413"/>
      <c r="CX699" s="413"/>
      <c r="CY699" s="413"/>
      <c r="CZ699" s="413"/>
      <c r="DA699" s="413"/>
      <c r="DB699" s="413"/>
      <c r="DC699" s="414"/>
      <c r="DD699" s="414"/>
      <c r="DE699" s="414"/>
      <c r="DF699" s="414"/>
      <c r="DG699" s="412"/>
      <c r="DH699" s="412"/>
      <c r="DI699" s="412"/>
      <c r="DJ699" s="412"/>
      <c r="DK699" s="412"/>
      <c r="DL699" s="412"/>
      <c r="DM699" s="412"/>
      <c r="DN699" s="412"/>
      <c r="DO699" s="412"/>
      <c r="DP699" s="412"/>
      <c r="DQ699" s="412"/>
      <c r="DR699" s="412"/>
      <c r="DS699" s="412"/>
      <c r="DT699" s="412"/>
      <c r="DU699" s="412"/>
      <c r="DV699" s="412"/>
      <c r="DW699" s="412"/>
      <c r="DX699" s="412"/>
      <c r="DY699" s="412"/>
      <c r="DZ699" s="413"/>
      <c r="EA699" s="413"/>
      <c r="EB699" s="413"/>
      <c r="EC699" s="413"/>
      <c r="ED699" s="413"/>
      <c r="EE699" s="413"/>
      <c r="EF699" s="413"/>
      <c r="EG699" s="413"/>
      <c r="EH699" s="413"/>
      <c r="EI699" s="413"/>
      <c r="EJ699" s="413"/>
      <c r="EK699" s="413"/>
      <c r="EL699" s="413"/>
      <c r="EM699" s="413"/>
      <c r="EN699" s="413"/>
      <c r="EO699" s="413"/>
      <c r="EP699" s="413"/>
      <c r="EQ699" s="413"/>
      <c r="ER699" s="413"/>
      <c r="ES699" s="413"/>
      <c r="ET699" s="413"/>
      <c r="EU699" s="413"/>
      <c r="EV699" s="413"/>
      <c r="EW699" s="413"/>
      <c r="EX699" s="414"/>
      <c r="EY699" s="414"/>
      <c r="EZ699" s="414"/>
      <c r="FA699" s="414"/>
      <c r="FB699" s="414"/>
      <c r="FC699" s="413"/>
      <c r="FD699" s="413"/>
      <c r="FE699" s="414"/>
      <c r="FF699" s="414"/>
      <c r="FG699" s="413"/>
      <c r="FH699" s="413"/>
      <c r="FI699" s="414"/>
      <c r="FJ699" s="414"/>
      <c r="FK699" s="413"/>
      <c r="FL699" s="413"/>
      <c r="FM699" s="413"/>
      <c r="FN699" s="413"/>
      <c r="FO699" s="413"/>
      <c r="FP699" s="413"/>
      <c r="FQ699" s="413"/>
      <c r="FR699" s="414"/>
      <c r="FS699" s="414"/>
      <c r="FT699" s="413"/>
      <c r="FU699" s="413"/>
      <c r="FV699" s="414"/>
      <c r="FW699" s="414"/>
      <c r="FX699" s="413"/>
      <c r="FY699" s="413"/>
      <c r="FZ699" s="413"/>
      <c r="GA699" s="413"/>
      <c r="GB699" s="413"/>
      <c r="GC699" s="407"/>
      <c r="GD699" s="439"/>
      <c r="GE699" s="413"/>
      <c r="GF699" s="413"/>
      <c r="GG699" s="413"/>
      <c r="GH699" s="413"/>
      <c r="GI699" s="413"/>
      <c r="GJ699" s="413"/>
      <c r="GK699" s="413"/>
      <c r="GL699" s="412"/>
      <c r="GM699" s="412"/>
      <c r="GN699" s="412"/>
      <c r="GO699" s="412"/>
      <c r="GP699" s="412"/>
      <c r="GQ699" s="412"/>
      <c r="GR699" s="412"/>
      <c r="GS699" s="412"/>
      <c r="GT699" s="412"/>
      <c r="GU699" s="412"/>
      <c r="GV699" s="412"/>
      <c r="GW699" s="412"/>
      <c r="GX699" s="412"/>
      <c r="GY699" s="412"/>
      <c r="GZ699" s="412"/>
      <c r="HA699" s="412"/>
      <c r="HB699" s="412"/>
      <c r="HC699" s="412"/>
      <c r="HD699" s="412"/>
      <c r="HE699" s="412"/>
      <c r="HF699" s="412"/>
      <c r="HG699" s="412"/>
      <c r="HH699" s="412"/>
      <c r="HI699" s="412"/>
      <c r="HJ699" s="412"/>
      <c r="HK699" s="412"/>
      <c r="HL699" s="412"/>
      <c r="HM699" s="412"/>
      <c r="HN699" s="412"/>
      <c r="HO699" s="412"/>
      <c r="HP699" s="412"/>
      <c r="HQ699" s="412"/>
      <c r="HR699" s="412"/>
      <c r="HS699" s="412"/>
      <c r="HT699" s="412"/>
      <c r="HU699" s="412"/>
      <c r="HV699" s="412"/>
      <c r="HW699" s="412"/>
      <c r="HX699" s="412"/>
      <c r="HY699" s="412"/>
      <c r="HZ699" s="412"/>
      <c r="IA699" s="412"/>
      <c r="IB699" s="412"/>
      <c r="IC699" s="412"/>
      <c r="ID699" s="413"/>
      <c r="IE699" s="413"/>
      <c r="IF699" s="413"/>
      <c r="IG699" s="413"/>
      <c r="IH699" s="413"/>
      <c r="II699" s="413"/>
      <c r="IJ699" s="413"/>
      <c r="IK699" s="413"/>
      <c r="IL699" s="413"/>
      <c r="IM699" s="413"/>
      <c r="IN699" s="413"/>
      <c r="IO699" s="413"/>
      <c r="IP699" s="413"/>
      <c r="IQ699" s="413"/>
      <c r="IR699" s="413"/>
      <c r="IS699" s="413"/>
      <c r="IT699" s="413"/>
      <c r="IU699" s="413"/>
      <c r="IV699" s="413"/>
      <c r="IW699" s="413"/>
      <c r="IX699" s="413"/>
      <c r="IY699" s="413"/>
      <c r="IZ699" s="413"/>
      <c r="JA699" s="413"/>
      <c r="JB699" s="414"/>
      <c r="JC699" s="414"/>
      <c r="JD699" s="414"/>
      <c r="JE699" s="414"/>
      <c r="JF699" s="414"/>
      <c r="JG699" s="413"/>
      <c r="JH699" s="413"/>
      <c r="JI699" s="414"/>
      <c r="JJ699" s="414"/>
      <c r="JK699" s="413"/>
      <c r="JL699" s="413"/>
      <c r="JM699" s="414"/>
      <c r="JN699" s="414"/>
      <c r="JO699" s="413"/>
      <c r="JP699" s="413"/>
      <c r="JQ699" s="413"/>
      <c r="JR699" s="413"/>
      <c r="JS699" s="413"/>
      <c r="JT699" s="413"/>
      <c r="JU699" s="413"/>
      <c r="JV699" s="414"/>
      <c r="JW699" s="414"/>
      <c r="JX699" s="413"/>
      <c r="JY699" s="413"/>
      <c r="JZ699" s="414"/>
      <c r="KA699" s="414"/>
      <c r="KB699" s="413"/>
      <c r="KC699" s="413"/>
      <c r="KD699" s="413"/>
      <c r="KE699" s="413"/>
      <c r="KF699" s="413"/>
      <c r="KG699" s="407"/>
      <c r="KH699" s="439"/>
      <c r="KI699" s="413"/>
      <c r="KJ699" s="413"/>
      <c r="KK699" s="413"/>
      <c r="KL699" s="413"/>
      <c r="KM699" s="413"/>
      <c r="KN699" s="413"/>
      <c r="KO699" s="413"/>
      <c r="KP699" s="412"/>
      <c r="KQ699" s="412"/>
      <c r="KR699" s="412"/>
      <c r="KS699" s="412"/>
      <c r="KT699" s="412"/>
      <c r="KU699" s="412"/>
      <c r="KV699" s="412"/>
      <c r="KW699" s="412"/>
      <c r="KX699" s="412"/>
      <c r="KY699" s="412"/>
      <c r="KZ699" s="412"/>
      <c r="LA699" s="412"/>
      <c r="LB699" s="412"/>
      <c r="LC699" s="412"/>
      <c r="LD699" s="412"/>
      <c r="LE699" s="412"/>
      <c r="LF699" s="412"/>
      <c r="LG699" s="412"/>
      <c r="LH699" s="412"/>
      <c r="LI699" s="412"/>
      <c r="LJ699" s="412"/>
      <c r="LK699" s="412"/>
      <c r="LL699" s="412"/>
      <c r="LM699" s="412"/>
      <c r="LN699" s="412"/>
      <c r="LO699" s="412"/>
      <c r="LP699" s="412"/>
      <c r="LQ699" s="412"/>
      <c r="LR699" s="412"/>
      <c r="LS699" s="412"/>
      <c r="LT699" s="412"/>
      <c r="LU699" s="412"/>
      <c r="LV699" s="412"/>
      <c r="LW699" s="412"/>
      <c r="LX699" s="412"/>
      <c r="LY699" s="412"/>
      <c r="LZ699" s="412"/>
      <c r="MA699" s="412"/>
      <c r="MB699" s="412"/>
      <c r="MC699" s="412"/>
      <c r="MD699" s="412"/>
      <c r="ME699" s="412"/>
      <c r="MF699" s="412"/>
      <c r="MG699" s="412"/>
      <c r="MH699" s="413"/>
      <c r="MI699" s="413"/>
      <c r="MJ699" s="413"/>
      <c r="MK699" s="413"/>
      <c r="ML699" s="413"/>
      <c r="MM699" s="413"/>
      <c r="MN699" s="413"/>
      <c r="MO699" s="413"/>
      <c r="MP699" s="413"/>
      <c r="MQ699" s="413"/>
      <c r="MR699" s="413"/>
      <c r="MS699" s="413"/>
      <c r="MT699" s="413"/>
      <c r="MU699" s="413"/>
      <c r="MV699" s="413"/>
      <c r="MW699" s="413"/>
      <c r="MX699" s="413"/>
      <c r="MY699" s="413"/>
      <c r="MZ699" s="413"/>
      <c r="NA699" s="413"/>
      <c r="NB699" s="413"/>
      <c r="NC699" s="413"/>
      <c r="ND699" s="413"/>
      <c r="NE699" s="413"/>
      <c r="NF699" s="414"/>
      <c r="NG699" s="414"/>
      <c r="NH699" s="414"/>
      <c r="NI699" s="414"/>
      <c r="NJ699" s="414"/>
      <c r="NK699" s="413"/>
      <c r="NL699" s="413"/>
      <c r="NM699" s="414"/>
      <c r="NN699" s="414"/>
      <c r="NO699" s="413"/>
      <c r="NP699" s="413"/>
      <c r="NQ699" s="414"/>
      <c r="NR699" s="414"/>
      <c r="NS699" s="413"/>
      <c r="NT699" s="413"/>
      <c r="NU699" s="413"/>
      <c r="NV699" s="413"/>
      <c r="NW699" s="413"/>
      <c r="NX699" s="413"/>
      <c r="NY699" s="413"/>
      <c r="NZ699" s="414"/>
      <c r="OA699" s="414"/>
      <c r="OB699" s="413"/>
      <c r="OC699" s="413"/>
      <c r="OD699" s="414"/>
      <c r="OE699" s="414"/>
      <c r="OF699" s="413"/>
      <c r="OG699" s="413"/>
      <c r="OH699" s="413"/>
      <c r="OI699" s="413"/>
      <c r="OJ699" s="413"/>
      <c r="OK699" s="407"/>
      <c r="OL699" s="439"/>
      <c r="OM699" s="413"/>
      <c r="ON699" s="413"/>
      <c r="OO699" s="413"/>
      <c r="OP699" s="413"/>
      <c r="OQ699" s="413"/>
      <c r="OR699" s="413"/>
      <c r="OS699" s="413"/>
      <c r="OT699" s="412"/>
      <c r="OU699" s="412"/>
      <c r="OV699" s="412"/>
      <c r="OW699" s="412"/>
      <c r="OX699" s="412"/>
      <c r="OY699" s="412"/>
      <c r="OZ699" s="412"/>
      <c r="PA699" s="412"/>
      <c r="PB699" s="412"/>
      <c r="PC699" s="412"/>
      <c r="PD699" s="412"/>
      <c r="PE699" s="412"/>
      <c r="PF699" s="412"/>
      <c r="PG699" s="412"/>
      <c r="PH699" s="412"/>
      <c r="PI699" s="412"/>
      <c r="PJ699" s="412"/>
      <c r="PK699" s="412"/>
      <c r="PL699" s="412"/>
      <c r="PM699" s="412"/>
      <c r="PN699" s="412"/>
      <c r="PO699" s="412"/>
      <c r="PP699" s="412"/>
      <c r="PQ699" s="412"/>
      <c r="PR699" s="412"/>
      <c r="PS699" s="412"/>
      <c r="PT699" s="412"/>
      <c r="PU699" s="412"/>
      <c r="PV699" s="412"/>
      <c r="PW699" s="412"/>
      <c r="PX699" s="412"/>
      <c r="PY699" s="412"/>
      <c r="PZ699" s="412"/>
      <c r="QA699" s="412"/>
      <c r="QB699" s="412"/>
      <c r="QC699" s="412"/>
      <c r="QD699" s="412"/>
      <c r="QE699" s="412"/>
      <c r="QF699" s="412"/>
      <c r="QG699" s="412"/>
      <c r="QH699" s="412"/>
      <c r="QI699" s="412"/>
      <c r="QJ699" s="412"/>
      <c r="QK699" s="412"/>
      <c r="QL699" s="413"/>
      <c r="QM699" s="413"/>
      <c r="QN699" s="413"/>
      <c r="QO699" s="413"/>
      <c r="QP699" s="413"/>
      <c r="QQ699" s="413"/>
      <c r="QR699" s="413"/>
      <c r="QS699" s="413"/>
      <c r="QT699" s="413"/>
      <c r="QU699" s="413"/>
      <c r="QV699" s="413"/>
      <c r="QW699" s="413"/>
      <c r="QX699" s="413"/>
      <c r="QY699" s="413"/>
      <c r="QZ699" s="413"/>
      <c r="RA699" s="413"/>
      <c r="RB699" s="413"/>
      <c r="RC699" s="413"/>
      <c r="RD699" s="413"/>
      <c r="RE699" s="413"/>
      <c r="RF699" s="413"/>
      <c r="RG699" s="413"/>
      <c r="RH699" s="413"/>
      <c r="RI699" s="413"/>
      <c r="RJ699" s="414"/>
      <c r="RK699" s="414"/>
      <c r="RL699" s="414"/>
      <c r="RM699" s="414"/>
      <c r="RN699" s="414"/>
      <c r="RO699" s="413"/>
      <c r="RP699" s="413"/>
      <c r="RQ699" s="414"/>
      <c r="RR699" s="414"/>
      <c r="RS699" s="413"/>
      <c r="RT699" s="413"/>
      <c r="RU699" s="414"/>
      <c r="RV699" s="414"/>
      <c r="RW699" s="413"/>
      <c r="RX699" s="413"/>
      <c r="RY699" s="413"/>
      <c r="RZ699" s="413"/>
      <c r="SA699" s="413"/>
      <c r="SB699" s="413"/>
      <c r="SC699" s="413"/>
      <c r="SD699" s="414"/>
      <c r="SE699" s="414"/>
      <c r="SF699" s="413"/>
      <c r="SG699" s="413"/>
      <c r="SH699" s="414"/>
      <c r="SI699" s="414"/>
      <c r="SJ699" s="413"/>
      <c r="SK699" s="413"/>
      <c r="SL699" s="413"/>
      <c r="SM699" s="413"/>
      <c r="SN699" s="413"/>
      <c r="SO699" s="407"/>
      <c r="SP699" s="439"/>
      <c r="SQ699" s="413"/>
      <c r="SR699" s="413"/>
      <c r="SS699" s="413"/>
      <c r="ST699" s="413"/>
      <c r="SU699" s="413"/>
      <c r="SV699" s="413"/>
      <c r="SW699" s="413"/>
      <c r="SX699" s="412"/>
      <c r="SY699" s="412"/>
      <c r="SZ699" s="412"/>
      <c r="TA699" s="412"/>
      <c r="TB699" s="412"/>
      <c r="TC699" s="412"/>
      <c r="TD699" s="412"/>
      <c r="TE699" s="412"/>
      <c r="TF699" s="412"/>
      <c r="TG699" s="412"/>
      <c r="TH699" s="412"/>
      <c r="TI699" s="412"/>
      <c r="TJ699" s="412"/>
      <c r="TK699" s="412"/>
      <c r="TL699" s="412"/>
      <c r="TM699" s="412"/>
      <c r="TN699" s="412"/>
      <c r="TO699" s="412"/>
      <c r="TP699" s="412"/>
      <c r="TQ699" s="412"/>
      <c r="TR699" s="412"/>
      <c r="TS699" s="412"/>
      <c r="TT699" s="412"/>
      <c r="TU699" s="412"/>
      <c r="TV699" s="412"/>
      <c r="TW699" s="412"/>
      <c r="TX699" s="412"/>
      <c r="TY699" s="412"/>
      <c r="TZ699" s="412"/>
      <c r="UA699" s="412"/>
      <c r="UB699" s="412"/>
      <c r="UC699" s="412"/>
      <c r="UD699" s="412"/>
      <c r="UE699" s="412"/>
      <c r="UF699" s="412"/>
      <c r="UG699" s="412"/>
      <c r="UH699" s="412"/>
      <c r="UI699" s="412"/>
      <c r="UJ699" s="412"/>
      <c r="UK699" s="412"/>
      <c r="UL699" s="412"/>
      <c r="UM699" s="412"/>
      <c r="UN699" s="412"/>
      <c r="UO699" s="412"/>
      <c r="UP699" s="413"/>
      <c r="UQ699" s="413"/>
      <c r="UR699" s="413"/>
      <c r="US699" s="413"/>
      <c r="UT699" s="413"/>
      <c r="UU699" s="413"/>
      <c r="UV699" s="413"/>
      <c r="UW699" s="413"/>
      <c r="UX699" s="413"/>
      <c r="UY699" s="413"/>
      <c r="UZ699" s="413"/>
      <c r="VA699" s="413"/>
      <c r="VB699" s="413"/>
      <c r="VC699" s="413"/>
      <c r="VD699" s="413"/>
      <c r="VE699" s="413"/>
      <c r="VF699" s="413"/>
      <c r="VG699" s="413"/>
      <c r="VH699" s="413"/>
      <c r="VI699" s="413"/>
      <c r="VJ699" s="413"/>
      <c r="VK699" s="413"/>
      <c r="VL699" s="413"/>
      <c r="VM699" s="413"/>
      <c r="VN699" s="414"/>
      <c r="VO699" s="414"/>
      <c r="VP699" s="414"/>
      <c r="VQ699" s="414"/>
      <c r="VR699" s="414"/>
      <c r="VS699" s="413"/>
      <c r="VT699" s="413"/>
      <c r="VU699" s="414"/>
      <c r="VV699" s="414"/>
      <c r="VW699" s="413"/>
      <c r="VX699" s="413"/>
      <c r="VY699" s="414"/>
      <c r="VZ699" s="414"/>
      <c r="WA699" s="413"/>
      <c r="WB699" s="413"/>
      <c r="WC699" s="413"/>
      <c r="WD699" s="413"/>
      <c r="WE699" s="413"/>
      <c r="WF699" s="413"/>
      <c r="WG699" s="413"/>
      <c r="WH699" s="414"/>
      <c r="WI699" s="414"/>
      <c r="WJ699" s="413"/>
      <c r="WK699" s="413"/>
      <c r="WL699" s="414"/>
      <c r="WM699" s="414"/>
      <c r="WN699" s="413"/>
      <c r="WO699" s="413"/>
      <c r="WP699" s="413"/>
      <c r="WQ699" s="413"/>
      <c r="WR699" s="413"/>
      <c r="WS699" s="407"/>
      <c r="WT699" s="439"/>
      <c r="WU699" s="413"/>
      <c r="WV699" s="413"/>
      <c r="WW699" s="413"/>
      <c r="WX699" s="413"/>
      <c r="WY699" s="413"/>
      <c r="WZ699" s="413"/>
      <c r="XA699" s="413"/>
      <c r="XB699" s="412"/>
      <c r="XC699" s="412"/>
      <c r="XD699" s="412"/>
      <c r="XE699" s="412"/>
      <c r="XF699" s="412"/>
      <c r="XG699" s="412"/>
      <c r="XH699" s="412"/>
      <c r="XI699" s="412"/>
      <c r="XJ699" s="412"/>
      <c r="XK699" s="412"/>
      <c r="XL699" s="412"/>
      <c r="XM699" s="412"/>
      <c r="XN699" s="412"/>
      <c r="XO699" s="412"/>
      <c r="XP699" s="412"/>
      <c r="XQ699" s="412"/>
      <c r="XR699" s="412"/>
      <c r="XS699" s="412"/>
      <c r="XT699" s="412"/>
      <c r="XU699" s="412"/>
      <c r="XV699" s="412"/>
      <c r="XW699" s="412"/>
      <c r="XX699" s="412"/>
      <c r="XY699" s="412"/>
      <c r="XZ699" s="412"/>
      <c r="YA699" s="412"/>
      <c r="YB699" s="412"/>
      <c r="YC699" s="412"/>
      <c r="YD699" s="412"/>
      <c r="YE699" s="412"/>
      <c r="YF699" s="412"/>
      <c r="YG699" s="412"/>
      <c r="YH699" s="412"/>
      <c r="YI699" s="412"/>
      <c r="YJ699" s="412"/>
      <c r="YK699" s="412"/>
      <c r="YL699" s="412"/>
      <c r="YM699" s="412"/>
      <c r="YN699" s="412"/>
      <c r="YO699" s="412"/>
      <c r="YP699" s="412"/>
      <c r="YQ699" s="412"/>
      <c r="YR699" s="412"/>
      <c r="YS699" s="412"/>
      <c r="YT699" s="413"/>
      <c r="YU699" s="413"/>
      <c r="YV699" s="413"/>
      <c r="YW699" s="413"/>
      <c r="YX699" s="413"/>
      <c r="YY699" s="413"/>
      <c r="YZ699" s="413"/>
      <c r="ZA699" s="413"/>
      <c r="ZB699" s="413"/>
      <c r="ZC699" s="413"/>
      <c r="ZD699" s="413"/>
      <c r="ZE699" s="413"/>
      <c r="ZF699" s="413"/>
      <c r="ZG699" s="413"/>
      <c r="ZH699" s="413"/>
      <c r="ZI699" s="413"/>
      <c r="ZJ699" s="413"/>
      <c r="ZK699" s="413"/>
      <c r="ZL699" s="413"/>
      <c r="ZM699" s="413"/>
      <c r="ZN699" s="413"/>
      <c r="ZO699" s="413"/>
      <c r="ZP699" s="413"/>
      <c r="ZQ699" s="413"/>
      <c r="ZR699" s="414"/>
      <c r="ZS699" s="414"/>
      <c r="ZT699" s="414"/>
      <c r="ZU699" s="414"/>
      <c r="ZV699" s="414"/>
      <c r="ZW699" s="413"/>
      <c r="ZX699" s="413"/>
      <c r="ZY699" s="414"/>
      <c r="ZZ699" s="414"/>
      <c r="AAA699" s="413"/>
      <c r="AAB699" s="413"/>
      <c r="AAC699" s="414"/>
      <c r="AAD699" s="414"/>
      <c r="AAE699" s="413"/>
      <c r="AAF699" s="413"/>
      <c r="AAG699" s="413"/>
      <c r="AAH699" s="413"/>
      <c r="AAI699" s="413"/>
      <c r="AAJ699" s="413"/>
      <c r="AAK699" s="413"/>
      <c r="AAL699" s="414"/>
      <c r="AAM699" s="414"/>
      <c r="AAN699" s="413"/>
      <c r="AAO699" s="413"/>
      <c r="AAP699" s="414"/>
      <c r="AAQ699" s="414"/>
      <c r="AAR699" s="413"/>
      <c r="AAS699" s="413"/>
      <c r="AAT699" s="413"/>
      <c r="AAU699" s="413"/>
      <c r="AAV699" s="413"/>
      <c r="AAW699" s="407"/>
      <c r="AAX699" s="439"/>
      <c r="AAY699" s="413"/>
      <c r="AAZ699" s="413"/>
      <c r="ABA699" s="413"/>
      <c r="ABB699" s="413"/>
      <c r="ABC699" s="413"/>
      <c r="ABD699" s="413"/>
      <c r="ABE699" s="413"/>
      <c r="ABF699" s="412"/>
      <c r="ABG699" s="412"/>
      <c r="ABH699" s="412"/>
      <c r="ABI699" s="412"/>
      <c r="ABJ699" s="412"/>
      <c r="ABK699" s="412"/>
      <c r="ABL699" s="412"/>
      <c r="ABM699" s="412"/>
      <c r="ABN699" s="412"/>
      <c r="ABO699" s="412"/>
      <c r="ABP699" s="412"/>
      <c r="ABQ699" s="412"/>
      <c r="ABR699" s="412"/>
      <c r="ABS699" s="412"/>
      <c r="ABT699" s="412"/>
      <c r="ABU699" s="412"/>
      <c r="ABV699" s="412"/>
      <c r="ABW699" s="412"/>
      <c r="ABX699" s="412"/>
      <c r="ABY699" s="412"/>
      <c r="ABZ699" s="412"/>
      <c r="ACA699" s="412"/>
      <c r="ACB699" s="412"/>
      <c r="ACC699" s="412"/>
      <c r="ACD699" s="412"/>
      <c r="ACE699" s="412"/>
      <c r="ACF699" s="412"/>
      <c r="ACG699" s="412"/>
      <c r="ACH699" s="412"/>
      <c r="ACI699" s="412"/>
      <c r="ACJ699" s="412"/>
      <c r="ACK699" s="412"/>
      <c r="ACL699" s="412"/>
      <c r="ACM699" s="412"/>
      <c r="ACN699" s="412"/>
      <c r="ACO699" s="412"/>
      <c r="ACP699" s="412"/>
      <c r="ACQ699" s="412"/>
      <c r="ACR699" s="412"/>
      <c r="ACS699" s="412"/>
      <c r="ACT699" s="412"/>
      <c r="ACU699" s="412"/>
      <c r="ACV699" s="412"/>
      <c r="ACW699" s="412"/>
      <c r="ACX699" s="413"/>
      <c r="ACY699" s="413"/>
      <c r="ACZ699" s="413"/>
      <c r="ADA699" s="413"/>
      <c r="ADB699" s="413"/>
      <c r="ADC699" s="413"/>
      <c r="ADD699" s="413"/>
      <c r="ADE699" s="413"/>
      <c r="ADF699" s="413"/>
      <c r="ADG699" s="413"/>
      <c r="ADH699" s="413"/>
      <c r="ADI699" s="413"/>
      <c r="ADJ699" s="413"/>
      <c r="ADK699" s="413"/>
      <c r="ADL699" s="413"/>
      <c r="ADM699" s="413"/>
      <c r="ADN699" s="413"/>
      <c r="ADO699" s="413"/>
      <c r="ADP699" s="413"/>
      <c r="ADQ699" s="413"/>
      <c r="ADR699" s="413"/>
      <c r="ADS699" s="413"/>
      <c r="ADT699" s="413"/>
      <c r="ADU699" s="413"/>
      <c r="ADV699" s="414"/>
      <c r="ADW699" s="414"/>
      <c r="ADX699" s="414"/>
      <c r="ADY699" s="414"/>
      <c r="ADZ699" s="414"/>
      <c r="AEA699" s="413"/>
      <c r="AEB699" s="413"/>
      <c r="AEC699" s="414"/>
      <c r="AED699" s="414"/>
      <c r="AEE699" s="413"/>
      <c r="AEF699" s="413"/>
      <c r="AEG699" s="414"/>
      <c r="AEH699" s="414"/>
      <c r="AEI699" s="413"/>
      <c r="AEJ699" s="413"/>
      <c r="AEK699" s="413"/>
      <c r="AEL699" s="413"/>
      <c r="AEM699" s="413"/>
      <c r="AEN699" s="413"/>
      <c r="AEO699" s="413"/>
      <c r="AEP699" s="414"/>
      <c r="AEQ699" s="414"/>
      <c r="AER699" s="413"/>
      <c r="AES699" s="413"/>
      <c r="AET699" s="414"/>
      <c r="AEU699" s="414"/>
      <c r="AEV699" s="413"/>
      <c r="AEW699" s="413"/>
      <c r="AEX699" s="413"/>
      <c r="AEY699" s="413"/>
      <c r="AEZ699" s="413"/>
      <c r="AFA699" s="407"/>
      <c r="AFB699" s="439"/>
      <c r="AFC699" s="413"/>
      <c r="AFD699" s="413"/>
      <c r="AFE699" s="413"/>
      <c r="AFF699" s="413"/>
      <c r="AFG699" s="413"/>
      <c r="AFH699" s="413"/>
      <c r="AFI699" s="413"/>
      <c r="AFJ699" s="412"/>
      <c r="AFK699" s="412"/>
      <c r="AFL699" s="412"/>
      <c r="AFM699" s="412"/>
      <c r="AFN699" s="412"/>
      <c r="AFO699" s="412"/>
      <c r="AFP699" s="412"/>
      <c r="AFQ699" s="412"/>
      <c r="AFR699" s="412"/>
      <c r="AFS699" s="412"/>
      <c r="AFT699" s="412"/>
      <c r="AFU699" s="412"/>
      <c r="AFV699" s="412"/>
      <c r="AFW699" s="412"/>
      <c r="AFX699" s="412"/>
      <c r="AFY699" s="412"/>
      <c r="AFZ699" s="412"/>
      <c r="AGA699" s="412"/>
      <c r="AGB699" s="412"/>
      <c r="AGC699" s="412"/>
      <c r="AGD699" s="412"/>
      <c r="AGE699" s="412"/>
      <c r="AGF699" s="412"/>
      <c r="AGG699" s="412"/>
      <c r="AGH699" s="412"/>
      <c r="AGI699" s="412"/>
      <c r="AGJ699" s="412"/>
      <c r="AGK699" s="412"/>
      <c r="AGL699" s="412"/>
      <c r="AGM699" s="412"/>
      <c r="AGN699" s="412"/>
      <c r="AGO699" s="412"/>
      <c r="AGP699" s="412"/>
      <c r="AGQ699" s="412"/>
      <c r="AGR699" s="412"/>
      <c r="AGS699" s="412"/>
      <c r="AGT699" s="412"/>
      <c r="AGU699" s="412"/>
      <c r="AGV699" s="412"/>
      <c r="AGW699" s="412"/>
      <c r="AGX699" s="412"/>
      <c r="AGY699" s="412"/>
      <c r="AGZ699" s="412"/>
      <c r="AHA699" s="412"/>
      <c r="AHB699" s="413"/>
      <c r="AHC699" s="413"/>
      <c r="AHD699" s="413"/>
      <c r="AHE699" s="413"/>
      <c r="AHF699" s="413"/>
      <c r="AHG699" s="413"/>
      <c r="AHH699" s="413"/>
      <c r="AHI699" s="413"/>
      <c r="AHJ699" s="413"/>
      <c r="AHK699" s="413"/>
      <c r="AHL699" s="413"/>
      <c r="AHM699" s="413"/>
      <c r="AHN699" s="413"/>
      <c r="AHO699" s="413"/>
      <c r="AHP699" s="413"/>
      <c r="AHQ699" s="413"/>
      <c r="AHR699" s="413"/>
      <c r="AHS699" s="413"/>
      <c r="AHT699" s="413"/>
      <c r="AHU699" s="413"/>
      <c r="AHV699" s="413"/>
      <c r="AHW699" s="413"/>
      <c r="AHX699" s="413"/>
      <c r="AHY699" s="413"/>
      <c r="AHZ699" s="414"/>
      <c r="AIA699" s="414"/>
      <c r="AIB699" s="414"/>
      <c r="AIC699" s="414"/>
      <c r="AID699" s="414"/>
      <c r="AIE699" s="413"/>
      <c r="AIF699" s="413"/>
      <c r="AIG699" s="414"/>
      <c r="AIH699" s="414"/>
      <c r="AII699" s="413"/>
      <c r="AIJ699" s="413"/>
      <c r="AIK699" s="414"/>
      <c r="AIL699" s="414"/>
      <c r="AIM699" s="413"/>
      <c r="AIN699" s="413"/>
      <c r="AIO699" s="413"/>
      <c r="AIP699" s="413"/>
      <c r="AIQ699" s="413"/>
      <c r="AIR699" s="413"/>
      <c r="AIS699" s="413"/>
      <c r="AIT699" s="414"/>
      <c r="AIU699" s="414"/>
      <c r="AIV699" s="413"/>
      <c r="AIW699" s="413"/>
      <c r="AIX699" s="414"/>
      <c r="AIY699" s="414"/>
      <c r="AIZ699" s="413"/>
      <c r="AJA699" s="413"/>
      <c r="AJB699" s="413"/>
      <c r="AJC699" s="413"/>
      <c r="AJD699" s="413"/>
      <c r="AJE699" s="407"/>
      <c r="AJF699" s="439"/>
      <c r="AJG699" s="413"/>
      <c r="AJH699" s="413"/>
      <c r="AJI699" s="413"/>
      <c r="AJJ699" s="413"/>
      <c r="AJK699" s="413"/>
      <c r="AJL699" s="413"/>
      <c r="AJM699" s="413"/>
      <c r="AJN699" s="412"/>
      <c r="AJO699" s="412"/>
      <c r="AJP699" s="412"/>
      <c r="AJQ699" s="412"/>
      <c r="AJR699" s="412"/>
      <c r="AJS699" s="412"/>
      <c r="AJT699" s="412"/>
      <c r="AJU699" s="412"/>
      <c r="AJV699" s="412"/>
      <c r="AJW699" s="412"/>
      <c r="AJX699" s="412"/>
      <c r="AJY699" s="412"/>
      <c r="AJZ699" s="412"/>
      <c r="AKA699" s="412"/>
      <c r="AKB699" s="412"/>
      <c r="AKC699" s="412"/>
      <c r="AKD699" s="412"/>
      <c r="AKE699" s="412"/>
      <c r="AKF699" s="412"/>
      <c r="AKG699" s="412"/>
      <c r="AKH699" s="412"/>
      <c r="AKI699" s="412"/>
      <c r="AKJ699" s="412"/>
      <c r="AKK699" s="412"/>
      <c r="AKL699" s="412"/>
      <c r="AKM699" s="412"/>
      <c r="AKN699" s="412"/>
      <c r="AKO699" s="412"/>
      <c r="AKP699" s="412"/>
      <c r="AKQ699" s="412"/>
      <c r="AKR699" s="412"/>
      <c r="AKS699" s="412"/>
      <c r="AKT699" s="412"/>
      <c r="AKU699" s="412"/>
      <c r="AKV699" s="412"/>
      <c r="AKW699" s="412"/>
      <c r="AKX699" s="412"/>
      <c r="AKY699" s="412"/>
      <c r="AKZ699" s="412"/>
      <c r="ALA699" s="412"/>
      <c r="ALB699" s="412"/>
      <c r="ALC699" s="412"/>
      <c r="ALD699" s="412"/>
      <c r="ALE699" s="412"/>
      <c r="ALF699" s="413"/>
      <c r="ALG699" s="413"/>
      <c r="ALH699" s="413"/>
      <c r="ALI699" s="413"/>
      <c r="ALJ699" s="413"/>
      <c r="ALK699" s="413"/>
      <c r="ALL699" s="413"/>
      <c r="ALM699" s="413"/>
      <c r="ALN699" s="413"/>
      <c r="ALO699" s="413"/>
      <c r="ALP699" s="413"/>
      <c r="ALQ699" s="413"/>
      <c r="ALR699" s="413"/>
      <c r="ALS699" s="413"/>
      <c r="ALT699" s="413"/>
      <c r="ALU699" s="413"/>
      <c r="ALV699" s="413"/>
      <c r="ALW699" s="413"/>
      <c r="ALX699" s="413"/>
      <c r="ALY699" s="413"/>
      <c r="ALZ699" s="413"/>
      <c r="AMA699" s="413"/>
      <c r="AMB699" s="413"/>
      <c r="AMC699" s="413"/>
      <c r="AMD699" s="414"/>
      <c r="AME699" s="414"/>
      <c r="AMF699" s="414"/>
      <c r="AMG699" s="414"/>
      <c r="AMH699" s="414"/>
      <c r="AMI699" s="413"/>
      <c r="AMJ699" s="413"/>
      <c r="AMK699" s="414"/>
      <c r="AML699" s="414"/>
      <c r="AMM699" s="413"/>
      <c r="AMN699" s="413"/>
      <c r="AMO699" s="414"/>
      <c r="AMP699" s="414"/>
      <c r="AMQ699" s="413"/>
      <c r="AMR699" s="413"/>
      <c r="AMS699" s="413"/>
      <c r="AMT699" s="413"/>
      <c r="AMU699" s="413"/>
      <c r="AMV699" s="413"/>
      <c r="AMW699" s="413"/>
      <c r="AMX699" s="414"/>
      <c r="AMY699" s="414"/>
      <c r="AMZ699" s="413"/>
      <c r="ANA699" s="413"/>
      <c r="ANB699" s="414"/>
      <c r="ANC699" s="414"/>
      <c r="AND699" s="413"/>
      <c r="ANE699" s="413"/>
      <c r="ANF699" s="413"/>
      <c r="ANG699" s="413"/>
      <c r="ANH699" s="413"/>
      <c r="ANI699" s="407"/>
      <c r="ANJ699" s="439"/>
      <c r="ANK699" s="413"/>
      <c r="ANL699" s="413"/>
      <c r="ANM699" s="413"/>
      <c r="ANN699" s="413"/>
      <c r="ANO699" s="413"/>
      <c r="ANP699" s="413"/>
      <c r="ANQ699" s="413"/>
      <c r="ANR699" s="412"/>
      <c r="ANS699" s="412"/>
      <c r="ANT699" s="412"/>
      <c r="ANU699" s="412"/>
      <c r="ANV699" s="412"/>
      <c r="ANW699" s="412"/>
      <c r="ANX699" s="412"/>
      <c r="ANY699" s="412"/>
      <c r="ANZ699" s="412"/>
      <c r="AOA699" s="412"/>
      <c r="AOB699" s="412"/>
      <c r="AOC699" s="412"/>
      <c r="AOD699" s="412"/>
      <c r="AOE699" s="412"/>
      <c r="AOF699" s="412"/>
      <c r="AOG699" s="412"/>
      <c r="AOH699" s="412"/>
      <c r="AOI699" s="412"/>
      <c r="AOJ699" s="412"/>
      <c r="AOK699" s="412"/>
      <c r="AOL699" s="412"/>
      <c r="AOM699" s="412"/>
      <c r="AON699" s="412"/>
      <c r="AOO699" s="412"/>
      <c r="AOP699" s="412"/>
      <c r="AOQ699" s="412"/>
      <c r="AOR699" s="412"/>
      <c r="AOS699" s="412"/>
      <c r="AOT699" s="412"/>
      <c r="AOU699" s="412"/>
      <c r="AOV699" s="412"/>
      <c r="AOW699" s="412"/>
      <c r="AOX699" s="412"/>
      <c r="AOY699" s="412"/>
      <c r="AOZ699" s="412"/>
      <c r="APA699" s="412"/>
      <c r="APB699" s="412"/>
      <c r="APC699" s="412"/>
      <c r="APD699" s="412"/>
      <c r="APE699" s="412"/>
      <c r="APF699" s="412"/>
      <c r="APG699" s="412"/>
      <c r="APH699" s="412"/>
      <c r="API699" s="412"/>
      <c r="APJ699" s="413"/>
      <c r="APK699" s="413"/>
      <c r="APL699" s="413"/>
      <c r="APM699" s="413"/>
      <c r="APN699" s="413"/>
      <c r="APO699" s="413"/>
      <c r="APP699" s="413"/>
      <c r="APQ699" s="413"/>
      <c r="APR699" s="413"/>
      <c r="APS699" s="413"/>
      <c r="APT699" s="413"/>
      <c r="APU699" s="413"/>
      <c r="APV699" s="413"/>
      <c r="APW699" s="413"/>
      <c r="APX699" s="413"/>
      <c r="APY699" s="413"/>
      <c r="APZ699" s="413"/>
      <c r="AQA699" s="413"/>
      <c r="AQB699" s="413"/>
      <c r="AQC699" s="413"/>
      <c r="AQD699" s="413"/>
      <c r="AQE699" s="413"/>
      <c r="AQF699" s="413"/>
      <c r="AQG699" s="413"/>
      <c r="AQH699" s="414"/>
      <c r="AQI699" s="414"/>
      <c r="AQJ699" s="414"/>
      <c r="AQK699" s="414"/>
      <c r="AQL699" s="414"/>
      <c r="AQM699" s="413"/>
      <c r="AQN699" s="413"/>
      <c r="AQO699" s="414"/>
      <c r="AQP699" s="414"/>
      <c r="AQQ699" s="413"/>
      <c r="AQR699" s="413"/>
      <c r="AQS699" s="414"/>
      <c r="AQT699" s="414"/>
      <c r="AQU699" s="413"/>
      <c r="AQV699" s="413"/>
      <c r="AQW699" s="413"/>
      <c r="AQX699" s="413"/>
      <c r="AQY699" s="413"/>
      <c r="AQZ699" s="413"/>
      <c r="ARA699" s="413"/>
      <c r="ARB699" s="414"/>
      <c r="ARC699" s="414"/>
      <c r="ARD699" s="413"/>
      <c r="ARE699" s="413"/>
      <c r="ARF699" s="414"/>
      <c r="ARG699" s="414"/>
      <c r="ARH699" s="413"/>
      <c r="ARI699" s="413"/>
      <c r="ARJ699" s="413"/>
      <c r="ARK699" s="413"/>
      <c r="ARL699" s="413"/>
      <c r="ARM699" s="407"/>
      <c r="ARN699" s="439"/>
      <c r="ARO699" s="413"/>
      <c r="ARP699" s="413"/>
      <c r="ARQ699" s="413"/>
      <c r="ARR699" s="413"/>
      <c r="ARS699" s="413"/>
      <c r="ART699" s="413"/>
      <c r="ARU699" s="413"/>
      <c r="ARV699" s="412"/>
      <c r="ARW699" s="412"/>
      <c r="ARX699" s="412"/>
      <c r="ARY699" s="412"/>
      <c r="ARZ699" s="412"/>
      <c r="ASA699" s="412"/>
      <c r="ASB699" s="412"/>
      <c r="ASC699" s="412"/>
      <c r="ASD699" s="412"/>
      <c r="ASE699" s="412"/>
      <c r="ASF699" s="412"/>
      <c r="ASG699" s="412"/>
      <c r="ASH699" s="412"/>
      <c r="ASI699" s="412"/>
      <c r="ASJ699" s="412"/>
      <c r="ASK699" s="412"/>
      <c r="ASL699" s="412"/>
      <c r="ASM699" s="412"/>
      <c r="ASN699" s="412"/>
      <c r="ASO699" s="412"/>
      <c r="ASP699" s="412"/>
      <c r="ASQ699" s="412"/>
      <c r="ASR699" s="412"/>
      <c r="ASS699" s="412"/>
      <c r="AST699" s="412"/>
      <c r="ASU699" s="412"/>
      <c r="ASV699" s="412"/>
      <c r="ASW699" s="412"/>
      <c r="ASX699" s="412"/>
      <c r="ASY699" s="412"/>
      <c r="ASZ699" s="412"/>
      <c r="ATA699" s="412"/>
      <c r="ATB699" s="412"/>
      <c r="ATC699" s="412"/>
      <c r="ATD699" s="412"/>
      <c r="ATE699" s="412"/>
      <c r="ATF699" s="412"/>
      <c r="ATG699" s="412"/>
      <c r="ATH699" s="412"/>
      <c r="ATI699" s="412"/>
      <c r="ATJ699" s="412"/>
      <c r="ATK699" s="412"/>
      <c r="ATL699" s="412"/>
      <c r="ATM699" s="412"/>
      <c r="ATN699" s="413"/>
      <c r="ATO699" s="413"/>
      <c r="ATP699" s="413"/>
      <c r="ATQ699" s="413"/>
      <c r="ATR699" s="413"/>
      <c r="ATS699" s="413"/>
      <c r="ATT699" s="413"/>
      <c r="ATU699" s="413"/>
      <c r="ATV699" s="413"/>
      <c r="ATW699" s="413"/>
      <c r="ATX699" s="413"/>
      <c r="ATY699" s="413"/>
      <c r="ATZ699" s="413"/>
      <c r="AUA699" s="413"/>
      <c r="AUB699" s="413"/>
      <c r="AUC699" s="413"/>
      <c r="AUD699" s="413"/>
      <c r="AUE699" s="413"/>
      <c r="AUF699" s="413"/>
      <c r="AUG699" s="413"/>
      <c r="AUH699" s="413"/>
      <c r="AUI699" s="413"/>
      <c r="AUJ699" s="413"/>
      <c r="AUK699" s="413"/>
      <c r="AUL699" s="414"/>
      <c r="AUM699" s="414"/>
      <c r="AUN699" s="414"/>
      <c r="AUO699" s="414"/>
      <c r="AUP699" s="414"/>
      <c r="AUQ699" s="413"/>
      <c r="AUR699" s="413"/>
      <c r="AUS699" s="414"/>
      <c r="AUT699" s="414"/>
      <c r="AUU699" s="413"/>
      <c r="AUV699" s="413"/>
      <c r="AUW699" s="414"/>
      <c r="AUX699" s="414"/>
      <c r="AUY699" s="413"/>
      <c r="AUZ699" s="413"/>
      <c r="AVA699" s="413"/>
      <c r="AVB699" s="413"/>
      <c r="AVC699" s="413"/>
      <c r="AVD699" s="413"/>
      <c r="AVE699" s="413"/>
      <c r="AVF699" s="414"/>
      <c r="AVG699" s="414"/>
      <c r="AVH699" s="413"/>
      <c r="AVI699" s="413"/>
      <c r="AVJ699" s="414"/>
      <c r="AVK699" s="414"/>
      <c r="AVL699" s="413"/>
      <c r="AVM699" s="413"/>
      <c r="AVN699" s="413"/>
      <c r="AVO699" s="413"/>
      <c r="AVP699" s="413"/>
      <c r="AVQ699" s="407"/>
      <c r="AVR699" s="439"/>
      <c r="AVS699" s="413"/>
      <c r="AVT699" s="413"/>
      <c r="AVU699" s="413"/>
      <c r="AVV699" s="413"/>
      <c r="AVW699" s="413"/>
      <c r="AVX699" s="413"/>
      <c r="AVY699" s="413"/>
      <c r="AVZ699" s="412"/>
      <c r="AWA699" s="412"/>
      <c r="AWB699" s="412"/>
      <c r="AWC699" s="412"/>
      <c r="AWD699" s="412"/>
      <c r="AWE699" s="412"/>
      <c r="AWF699" s="412"/>
      <c r="AWG699" s="412"/>
      <c r="AWH699" s="412"/>
      <c r="AWI699" s="412"/>
      <c r="AWJ699" s="412"/>
      <c r="AWK699" s="412"/>
      <c r="AWL699" s="412"/>
      <c r="AWM699" s="412"/>
      <c r="AWN699" s="412"/>
      <c r="AWO699" s="412"/>
      <c r="AWP699" s="412"/>
      <c r="AWQ699" s="412"/>
      <c r="AWR699" s="412"/>
      <c r="AWS699" s="412"/>
      <c r="AWT699" s="412"/>
      <c r="AWU699" s="412"/>
      <c r="AWV699" s="412"/>
      <c r="AWW699" s="412"/>
      <c r="AWX699" s="412"/>
      <c r="AWY699" s="412"/>
      <c r="AWZ699" s="412"/>
      <c r="AXA699" s="412"/>
      <c r="AXB699" s="412"/>
      <c r="AXC699" s="412"/>
      <c r="AXD699" s="412"/>
      <c r="AXE699" s="412"/>
      <c r="AXF699" s="412"/>
      <c r="AXG699" s="412"/>
      <c r="AXH699" s="412"/>
      <c r="AXI699" s="412"/>
      <c r="AXJ699" s="412"/>
      <c r="AXK699" s="412"/>
      <c r="AXL699" s="412"/>
      <c r="AXM699" s="412"/>
      <c r="AXN699" s="412"/>
      <c r="AXO699" s="412"/>
      <c r="AXP699" s="412"/>
      <c r="AXQ699" s="412"/>
      <c r="AXR699" s="413"/>
      <c r="AXS699" s="413"/>
      <c r="AXT699" s="413"/>
      <c r="AXU699" s="413"/>
      <c r="AXV699" s="413"/>
      <c r="AXW699" s="413"/>
      <c r="AXX699" s="413"/>
      <c r="AXY699" s="413"/>
      <c r="AXZ699" s="413"/>
      <c r="AYA699" s="413"/>
      <c r="AYB699" s="413"/>
      <c r="AYC699" s="413"/>
      <c r="AYD699" s="413"/>
      <c r="AYE699" s="413"/>
      <c r="AYF699" s="413"/>
      <c r="AYG699" s="413"/>
      <c r="AYH699" s="413"/>
      <c r="AYI699" s="413"/>
      <c r="AYJ699" s="413"/>
      <c r="AYK699" s="413"/>
      <c r="AYL699" s="413"/>
      <c r="AYM699" s="413"/>
      <c r="AYN699" s="413"/>
      <c r="AYO699" s="413"/>
      <c r="AYP699" s="414"/>
      <c r="AYQ699" s="414"/>
      <c r="AYR699" s="414"/>
      <c r="AYS699" s="414"/>
      <c r="AYT699" s="414"/>
      <c r="AYU699" s="413"/>
      <c r="AYV699" s="413"/>
      <c r="AYW699" s="414"/>
      <c r="AYX699" s="414"/>
      <c r="AYY699" s="413"/>
      <c r="AYZ699" s="413"/>
      <c r="AZA699" s="414"/>
      <c r="AZB699" s="414"/>
      <c r="AZC699" s="413"/>
      <c r="AZD699" s="413"/>
      <c r="AZE699" s="413"/>
      <c r="AZF699" s="413"/>
      <c r="AZG699" s="413"/>
      <c r="AZH699" s="413"/>
      <c r="AZI699" s="413"/>
      <c r="AZJ699" s="414"/>
      <c r="AZK699" s="414"/>
      <c r="AZL699" s="413"/>
      <c r="AZM699" s="413"/>
      <c r="AZN699" s="414"/>
      <c r="AZO699" s="414"/>
      <c r="AZP699" s="413"/>
      <c r="AZQ699" s="413"/>
      <c r="AZR699" s="413"/>
      <c r="AZS699" s="413"/>
      <c r="AZT699" s="413"/>
      <c r="AZU699" s="407"/>
      <c r="AZV699" s="439"/>
      <c r="AZW699" s="413"/>
      <c r="AZX699" s="413"/>
      <c r="AZY699" s="413"/>
      <c r="AZZ699" s="413"/>
      <c r="BAA699" s="413"/>
      <c r="BAB699" s="413"/>
      <c r="BAC699" s="413"/>
      <c r="BAD699" s="412"/>
      <c r="BAE699" s="412"/>
      <c r="BAF699" s="412"/>
      <c r="BAG699" s="412"/>
      <c r="BAH699" s="412"/>
      <c r="BAI699" s="412"/>
      <c r="BAJ699" s="412"/>
      <c r="BAK699" s="412"/>
      <c r="BAL699" s="412"/>
      <c r="BAM699" s="412"/>
      <c r="BAN699" s="412"/>
      <c r="BAO699" s="412"/>
      <c r="BAP699" s="412"/>
      <c r="BAQ699" s="412"/>
      <c r="BAR699" s="412"/>
      <c r="BAS699" s="412"/>
      <c r="BAT699" s="412"/>
      <c r="BAU699" s="412"/>
      <c r="BAV699" s="412"/>
      <c r="BAW699" s="412"/>
      <c r="BAX699" s="412"/>
      <c r="BAY699" s="412"/>
      <c r="BAZ699" s="412"/>
      <c r="BBA699" s="412"/>
      <c r="BBB699" s="412"/>
      <c r="BBC699" s="412"/>
      <c r="BBD699" s="412"/>
      <c r="BBE699" s="412"/>
      <c r="BBF699" s="412"/>
      <c r="BBG699" s="412"/>
      <c r="BBH699" s="412"/>
      <c r="BBI699" s="412"/>
      <c r="BBJ699" s="412"/>
      <c r="BBK699" s="412"/>
      <c r="BBL699" s="412"/>
      <c r="BBM699" s="412"/>
      <c r="BBN699" s="412"/>
      <c r="BBO699" s="412"/>
      <c r="BBP699" s="412"/>
      <c r="BBQ699" s="412"/>
      <c r="BBR699" s="412"/>
      <c r="BBS699" s="412"/>
      <c r="BBT699" s="412"/>
      <c r="BBU699" s="412"/>
      <c r="BBV699" s="413"/>
      <c r="BBW699" s="413"/>
      <c r="BBX699" s="413"/>
      <c r="BBY699" s="413"/>
      <c r="BBZ699" s="413"/>
      <c r="BCA699" s="413"/>
      <c r="BCB699" s="413"/>
      <c r="BCC699" s="413"/>
      <c r="BCD699" s="413"/>
      <c r="BCE699" s="413"/>
      <c r="BCF699" s="413"/>
      <c r="BCG699" s="413"/>
      <c r="BCH699" s="413"/>
      <c r="BCI699" s="413"/>
      <c r="BCJ699" s="413"/>
      <c r="BCK699" s="413"/>
      <c r="BCL699" s="413"/>
      <c r="BCM699" s="413"/>
      <c r="BCN699" s="413"/>
      <c r="BCO699" s="413"/>
      <c r="BCP699" s="413"/>
      <c r="BCQ699" s="413"/>
      <c r="BCR699" s="413"/>
      <c r="BCS699" s="413"/>
      <c r="BCT699" s="414"/>
      <c r="BCU699" s="414"/>
      <c r="BCV699" s="414"/>
      <c r="BCW699" s="414"/>
      <c r="BCX699" s="414"/>
      <c r="BCY699" s="413"/>
      <c r="BCZ699" s="413"/>
      <c r="BDA699" s="414"/>
      <c r="BDB699" s="414"/>
      <c r="BDC699" s="413"/>
      <c r="BDD699" s="413"/>
      <c r="BDE699" s="414"/>
      <c r="BDF699" s="414"/>
      <c r="BDG699" s="413"/>
      <c r="BDH699" s="413"/>
      <c r="BDI699" s="413"/>
      <c r="BDJ699" s="413"/>
      <c r="BDK699" s="413"/>
      <c r="BDL699" s="413"/>
      <c r="BDM699" s="413"/>
      <c r="BDN699" s="414"/>
      <c r="BDO699" s="414"/>
      <c r="BDP699" s="413"/>
      <c r="BDQ699" s="413"/>
      <c r="BDR699" s="414"/>
      <c r="BDS699" s="414"/>
      <c r="BDT699" s="413"/>
      <c r="BDU699" s="413"/>
      <c r="BDV699" s="413"/>
      <c r="BDW699" s="413"/>
      <c r="BDX699" s="413"/>
      <c r="BDY699" s="407"/>
      <c r="BDZ699" s="439"/>
      <c r="BEA699" s="413"/>
      <c r="BEB699" s="413"/>
      <c r="BEC699" s="413"/>
      <c r="BED699" s="413"/>
      <c r="BEE699" s="413"/>
      <c r="BEF699" s="413"/>
      <c r="BEG699" s="413"/>
      <c r="BEH699" s="412"/>
      <c r="BEI699" s="412"/>
      <c r="BEJ699" s="412"/>
      <c r="BEK699" s="412"/>
      <c r="BEL699" s="412"/>
      <c r="BEM699" s="412"/>
      <c r="BEN699" s="412"/>
      <c r="BEO699" s="412"/>
      <c r="BEP699" s="412"/>
      <c r="BEQ699" s="412"/>
      <c r="BER699" s="412"/>
      <c r="BES699" s="412"/>
      <c r="BET699" s="412"/>
      <c r="BEU699" s="412"/>
      <c r="BEV699" s="412"/>
      <c r="BEW699" s="412"/>
      <c r="BEX699" s="412"/>
      <c r="BEY699" s="412"/>
      <c r="BEZ699" s="412"/>
      <c r="BFA699" s="412"/>
      <c r="BFB699" s="412"/>
      <c r="BFC699" s="412"/>
      <c r="BFD699" s="412"/>
      <c r="BFE699" s="412"/>
      <c r="BFF699" s="412"/>
      <c r="BFG699" s="412"/>
      <c r="BFH699" s="412"/>
      <c r="BFI699" s="412"/>
      <c r="BFJ699" s="412"/>
      <c r="BFK699" s="412"/>
      <c r="BFL699" s="412"/>
      <c r="BFM699" s="412"/>
      <c r="BFN699" s="412"/>
      <c r="BFO699" s="412"/>
      <c r="BFP699" s="412"/>
      <c r="BFQ699" s="412"/>
      <c r="BFR699" s="412"/>
      <c r="BFS699" s="412"/>
      <c r="BFT699" s="412"/>
      <c r="BFU699" s="412"/>
      <c r="BFV699" s="412"/>
      <c r="BFW699" s="412"/>
      <c r="BFX699" s="412"/>
      <c r="BFY699" s="412"/>
      <c r="BFZ699" s="413"/>
      <c r="BGA699" s="413"/>
      <c r="BGB699" s="413"/>
      <c r="BGC699" s="413"/>
      <c r="BGD699" s="413"/>
      <c r="BGE699" s="413"/>
      <c r="BGF699" s="413"/>
      <c r="BGG699" s="413"/>
      <c r="BGH699" s="413"/>
      <c r="BGI699" s="413"/>
      <c r="BGJ699" s="413"/>
      <c r="BGK699" s="413"/>
      <c r="BGL699" s="413"/>
      <c r="BGM699" s="413"/>
      <c r="BGN699" s="413"/>
      <c r="BGO699" s="413"/>
      <c r="BGP699" s="413"/>
      <c r="BGQ699" s="413"/>
      <c r="BGR699" s="413"/>
      <c r="BGS699" s="413"/>
      <c r="BGT699" s="413"/>
      <c r="BGU699" s="413"/>
      <c r="BGV699" s="413"/>
      <c r="BGW699" s="413"/>
      <c r="BGX699" s="414"/>
      <c r="BGY699" s="414"/>
      <c r="BGZ699" s="414"/>
      <c r="BHA699" s="414"/>
      <c r="BHB699" s="414"/>
      <c r="BHC699" s="413"/>
      <c r="BHD699" s="413"/>
      <c r="BHE699" s="414"/>
      <c r="BHF699" s="414"/>
      <c r="BHG699" s="413"/>
      <c r="BHH699" s="413"/>
      <c r="BHI699" s="414"/>
      <c r="BHJ699" s="414"/>
      <c r="BHK699" s="413"/>
      <c r="BHL699" s="413"/>
      <c r="BHM699" s="413"/>
      <c r="BHN699" s="413"/>
      <c r="BHO699" s="413"/>
      <c r="BHP699" s="413"/>
      <c r="BHQ699" s="413"/>
      <c r="BHR699" s="414"/>
      <c r="BHS699" s="414"/>
      <c r="BHT699" s="413"/>
      <c r="BHU699" s="413"/>
      <c r="BHV699" s="414"/>
      <c r="BHW699" s="414"/>
      <c r="BHX699" s="413"/>
      <c r="BHY699" s="413"/>
      <c r="BHZ699" s="413"/>
      <c r="BIA699" s="413"/>
      <c r="BIB699" s="413"/>
      <c r="BIC699" s="407"/>
      <c r="BID699" s="439"/>
      <c r="BIE699" s="413"/>
      <c r="BIF699" s="413"/>
      <c r="BIG699" s="413"/>
      <c r="BIH699" s="413"/>
      <c r="BII699" s="413"/>
      <c r="BIJ699" s="413"/>
      <c r="BIK699" s="413"/>
      <c r="BIL699" s="412"/>
      <c r="BIM699" s="412"/>
      <c r="BIN699" s="412"/>
      <c r="BIO699" s="412"/>
      <c r="BIP699" s="412"/>
      <c r="BIQ699" s="412"/>
      <c r="BIR699" s="412"/>
      <c r="BIS699" s="412"/>
      <c r="BIT699" s="412"/>
      <c r="BIU699" s="412"/>
      <c r="BIV699" s="412"/>
      <c r="BIW699" s="412"/>
      <c r="BIX699" s="412"/>
      <c r="BIY699" s="412"/>
      <c r="BIZ699" s="412"/>
      <c r="BJA699" s="412"/>
      <c r="BJB699" s="412"/>
      <c r="BJC699" s="412"/>
      <c r="BJD699" s="412"/>
      <c r="BJE699" s="412"/>
      <c r="BJF699" s="412"/>
      <c r="BJG699" s="412"/>
      <c r="BJH699" s="412"/>
      <c r="BJI699" s="412"/>
      <c r="BJJ699" s="412"/>
      <c r="BJK699" s="412"/>
      <c r="BJL699" s="412"/>
      <c r="BJM699" s="412"/>
      <c r="BJN699" s="412"/>
      <c r="BJO699" s="412"/>
      <c r="BJP699" s="412"/>
      <c r="BJQ699" s="412"/>
      <c r="BJR699" s="412"/>
      <c r="BJS699" s="412"/>
      <c r="BJT699" s="412"/>
      <c r="BJU699" s="412"/>
      <c r="BJV699" s="412"/>
      <c r="BJW699" s="412"/>
      <c r="BJX699" s="412"/>
      <c r="BJY699" s="412"/>
      <c r="BJZ699" s="412"/>
      <c r="BKA699" s="412"/>
      <c r="BKB699" s="412"/>
      <c r="BKC699" s="412"/>
      <c r="BKD699" s="413"/>
      <c r="BKE699" s="413"/>
      <c r="BKF699" s="413"/>
      <c r="BKG699" s="413"/>
      <c r="BKH699" s="413"/>
      <c r="BKI699" s="413"/>
      <c r="BKJ699" s="413"/>
      <c r="BKK699" s="413"/>
      <c r="BKL699" s="413"/>
      <c r="BKM699" s="413"/>
      <c r="BKN699" s="413"/>
      <c r="BKO699" s="413"/>
      <c r="BKP699" s="413"/>
      <c r="BKQ699" s="413"/>
      <c r="BKR699" s="413"/>
      <c r="BKS699" s="413"/>
      <c r="BKT699" s="413"/>
      <c r="BKU699" s="413"/>
      <c r="BKV699" s="413"/>
      <c r="BKW699" s="413"/>
      <c r="BKX699" s="413"/>
      <c r="BKY699" s="413"/>
      <c r="BKZ699" s="413"/>
      <c r="BLA699" s="413"/>
      <c r="BLB699" s="414"/>
      <c r="BLC699" s="414"/>
      <c r="BLD699" s="414"/>
      <c r="BLE699" s="414"/>
      <c r="BLF699" s="414"/>
      <c r="BLG699" s="413"/>
      <c r="BLH699" s="413"/>
      <c r="BLI699" s="414"/>
      <c r="BLJ699" s="414"/>
      <c r="BLK699" s="413"/>
      <c r="BLL699" s="413"/>
      <c r="BLM699" s="414"/>
      <c r="BLN699" s="414"/>
      <c r="BLO699" s="413"/>
      <c r="BLP699" s="413"/>
      <c r="BLQ699" s="413"/>
      <c r="BLR699" s="413"/>
      <c r="BLS699" s="413"/>
      <c r="BLT699" s="413"/>
      <c r="BLU699" s="413"/>
      <c r="BLV699" s="414"/>
      <c r="BLW699" s="414"/>
      <c r="BLX699" s="413"/>
      <c r="BLY699" s="413"/>
      <c r="BLZ699" s="414"/>
      <c r="BMA699" s="414"/>
      <c r="BMB699" s="413"/>
      <c r="BMC699" s="413"/>
      <c r="BMD699" s="413"/>
      <c r="BME699" s="413"/>
      <c r="BMF699" s="413"/>
      <c r="BMG699" s="407"/>
      <c r="BMH699" s="439"/>
      <c r="BMI699" s="413"/>
      <c r="BMJ699" s="413"/>
      <c r="BMK699" s="413"/>
      <c r="BML699" s="413"/>
      <c r="BMM699" s="413"/>
      <c r="BMN699" s="413"/>
      <c r="BMO699" s="413"/>
      <c r="BMP699" s="412"/>
      <c r="BMQ699" s="412"/>
      <c r="BMR699" s="412"/>
      <c r="BMS699" s="412"/>
      <c r="BMT699" s="412"/>
      <c r="BMU699" s="412"/>
      <c r="BMV699" s="412"/>
      <c r="BMW699" s="412"/>
      <c r="BMX699" s="412"/>
      <c r="BMY699" s="412"/>
      <c r="BMZ699" s="412"/>
      <c r="BNA699" s="412"/>
      <c r="BNB699" s="412"/>
      <c r="BNC699" s="412"/>
      <c r="BND699" s="412"/>
      <c r="BNE699" s="412"/>
      <c r="BNF699" s="412"/>
      <c r="BNG699" s="412"/>
      <c r="BNH699" s="412"/>
      <c r="BNI699" s="412"/>
      <c r="BNJ699" s="412"/>
      <c r="BNK699" s="412"/>
      <c r="BNL699" s="412"/>
      <c r="BNM699" s="412"/>
      <c r="BNN699" s="412"/>
      <c r="BNO699" s="412"/>
      <c r="BNP699" s="412"/>
      <c r="BNQ699" s="412"/>
      <c r="BNR699" s="412"/>
      <c r="BNS699" s="412"/>
      <c r="BNT699" s="412"/>
      <c r="BNU699" s="412"/>
      <c r="BNV699" s="412"/>
      <c r="BNW699" s="412"/>
      <c r="BNX699" s="412"/>
      <c r="BNY699" s="412"/>
      <c r="BNZ699" s="412"/>
      <c r="BOA699" s="412"/>
      <c r="BOB699" s="412"/>
      <c r="BOC699" s="412"/>
      <c r="BOD699" s="412"/>
      <c r="BOE699" s="412"/>
      <c r="BOF699" s="412"/>
      <c r="BOG699" s="412"/>
      <c r="BOH699" s="413"/>
      <c r="BOI699" s="413"/>
      <c r="BOJ699" s="413"/>
      <c r="BOK699" s="413"/>
      <c r="BOL699" s="413"/>
      <c r="BOM699" s="413"/>
      <c r="BON699" s="413"/>
      <c r="BOO699" s="413"/>
      <c r="BOP699" s="413"/>
      <c r="BOQ699" s="413"/>
      <c r="BOR699" s="413"/>
      <c r="BOS699" s="413"/>
      <c r="BOT699" s="413"/>
      <c r="BOU699" s="413"/>
      <c r="BOV699" s="413"/>
      <c r="BOW699" s="413"/>
      <c r="BOX699" s="413"/>
      <c r="BOY699" s="413"/>
      <c r="BOZ699" s="413"/>
      <c r="BPA699" s="413"/>
      <c r="BPB699" s="413"/>
      <c r="BPC699" s="413"/>
      <c r="BPD699" s="413"/>
      <c r="BPE699" s="413"/>
      <c r="BPF699" s="414"/>
      <c r="BPG699" s="414"/>
      <c r="BPH699" s="414"/>
      <c r="BPI699" s="414"/>
      <c r="BPJ699" s="414"/>
      <c r="BPK699" s="413"/>
      <c r="BPL699" s="413"/>
      <c r="BPM699" s="414"/>
      <c r="BPN699" s="414"/>
      <c r="BPO699" s="413"/>
      <c r="BPP699" s="413"/>
      <c r="BPQ699" s="414"/>
      <c r="BPR699" s="414"/>
      <c r="BPS699" s="413"/>
      <c r="BPT699" s="413"/>
      <c r="BPU699" s="413"/>
      <c r="BPV699" s="413"/>
      <c r="BPW699" s="413"/>
      <c r="BPX699" s="413"/>
      <c r="BPY699" s="413"/>
      <c r="BPZ699" s="414"/>
      <c r="BQA699" s="414"/>
      <c r="BQB699" s="413"/>
      <c r="BQC699" s="413"/>
      <c r="BQD699" s="414"/>
      <c r="BQE699" s="414"/>
      <c r="BQF699" s="413"/>
      <c r="BQG699" s="413"/>
      <c r="BQH699" s="413"/>
      <c r="BQI699" s="413"/>
      <c r="BQJ699" s="413"/>
      <c r="BQK699" s="407"/>
      <c r="BQL699" s="439"/>
      <c r="BQM699" s="413"/>
      <c r="BQN699" s="413"/>
      <c r="BQO699" s="413"/>
      <c r="BQP699" s="413"/>
      <c r="BQQ699" s="413"/>
      <c r="BQR699" s="413"/>
      <c r="BQS699" s="413"/>
      <c r="BQT699" s="412"/>
      <c r="BQU699" s="412"/>
      <c r="BQV699" s="412"/>
      <c r="BQW699" s="412"/>
      <c r="BQX699" s="412"/>
      <c r="BQY699" s="412"/>
      <c r="BQZ699" s="412"/>
      <c r="BRA699" s="412"/>
      <c r="BRB699" s="412"/>
      <c r="BRC699" s="412"/>
      <c r="BRD699" s="412"/>
      <c r="BRE699" s="412"/>
      <c r="BRF699" s="412"/>
      <c r="BRG699" s="412"/>
      <c r="BRH699" s="412"/>
      <c r="BRI699" s="412"/>
      <c r="BRJ699" s="412"/>
      <c r="BRK699" s="412"/>
      <c r="BRL699" s="412"/>
      <c r="BRM699" s="412"/>
      <c r="BRN699" s="412"/>
      <c r="BRO699" s="412"/>
      <c r="BRP699" s="412"/>
      <c r="BRQ699" s="412"/>
      <c r="BRR699" s="412"/>
      <c r="BRS699" s="412"/>
      <c r="BRT699" s="412"/>
      <c r="BRU699" s="412"/>
      <c r="BRV699" s="412"/>
      <c r="BRW699" s="412"/>
      <c r="BRX699" s="412"/>
      <c r="BRY699" s="412"/>
      <c r="BRZ699" s="412"/>
      <c r="BSA699" s="412"/>
      <c r="BSB699" s="412"/>
      <c r="BSC699" s="412"/>
      <c r="BSD699" s="412"/>
      <c r="BSE699" s="412"/>
      <c r="BSF699" s="412"/>
      <c r="BSG699" s="412"/>
      <c r="BSH699" s="412"/>
      <c r="BSI699" s="412"/>
      <c r="BSJ699" s="412"/>
      <c r="BSK699" s="412"/>
      <c r="BSL699" s="413"/>
      <c r="BSM699" s="413"/>
      <c r="BSN699" s="413"/>
      <c r="BSO699" s="413"/>
      <c r="BSP699" s="413"/>
      <c r="BSQ699" s="413"/>
      <c r="BSR699" s="413"/>
      <c r="BSS699" s="413"/>
      <c r="BST699" s="413"/>
      <c r="BSU699" s="413"/>
      <c r="BSV699" s="413"/>
      <c r="BSW699" s="413"/>
      <c r="BSX699" s="413"/>
      <c r="BSY699" s="413"/>
      <c r="BSZ699" s="413"/>
      <c r="BTA699" s="413"/>
      <c r="BTB699" s="413"/>
      <c r="BTC699" s="413"/>
      <c r="BTD699" s="413"/>
      <c r="BTE699" s="413"/>
      <c r="BTF699" s="413"/>
      <c r="BTG699" s="413"/>
      <c r="BTH699" s="413"/>
      <c r="BTI699" s="413"/>
      <c r="BTJ699" s="414"/>
      <c r="BTK699" s="414"/>
      <c r="BTL699" s="414"/>
      <c r="BTM699" s="414"/>
      <c r="BTN699" s="414"/>
      <c r="BTO699" s="413"/>
      <c r="BTP699" s="413"/>
      <c r="BTQ699" s="414"/>
      <c r="BTR699" s="414"/>
      <c r="BTS699" s="413"/>
      <c r="BTT699" s="413"/>
      <c r="BTU699" s="414"/>
      <c r="BTV699" s="414"/>
      <c r="BTW699" s="413"/>
      <c r="BTX699" s="413"/>
      <c r="BTY699" s="413"/>
      <c r="BTZ699" s="413"/>
      <c r="BUA699" s="413"/>
      <c r="BUB699" s="413"/>
      <c r="BUC699" s="413"/>
      <c r="BUD699" s="414"/>
      <c r="BUE699" s="414"/>
      <c r="BUF699" s="413"/>
      <c r="BUG699" s="413"/>
      <c r="BUH699" s="414"/>
      <c r="BUI699" s="414"/>
      <c r="BUJ699" s="413"/>
      <c r="BUK699" s="413"/>
      <c r="BUL699" s="413"/>
      <c r="BUM699" s="413"/>
      <c r="BUN699" s="413"/>
      <c r="BUO699" s="407"/>
      <c r="BUP699" s="439"/>
      <c r="BUQ699" s="413"/>
      <c r="BUR699" s="413"/>
      <c r="BUS699" s="413"/>
      <c r="BUT699" s="413"/>
      <c r="BUU699" s="413"/>
      <c r="BUV699" s="413"/>
      <c r="BUW699" s="413"/>
      <c r="BUX699" s="412"/>
      <c r="BUY699" s="412"/>
      <c r="BUZ699" s="412"/>
      <c r="BVA699" s="412"/>
      <c r="BVB699" s="412"/>
      <c r="BVC699" s="412"/>
      <c r="BVD699" s="412"/>
      <c r="BVE699" s="412"/>
      <c r="BVF699" s="412"/>
      <c r="BVG699" s="412"/>
      <c r="BVH699" s="412"/>
      <c r="BVI699" s="412"/>
      <c r="BVJ699" s="412"/>
      <c r="BVK699" s="412"/>
      <c r="BVL699" s="412"/>
      <c r="BVM699" s="412"/>
      <c r="BVN699" s="412"/>
      <c r="BVO699" s="412"/>
      <c r="BVP699" s="412"/>
      <c r="BVQ699" s="412"/>
      <c r="BVR699" s="412"/>
      <c r="BVS699" s="412"/>
      <c r="BVT699" s="412"/>
      <c r="BVU699" s="412"/>
      <c r="BVV699" s="412"/>
      <c r="BVW699" s="412"/>
      <c r="BVX699" s="412"/>
      <c r="BVY699" s="412"/>
      <c r="BVZ699" s="412"/>
      <c r="BWA699" s="412"/>
      <c r="BWB699" s="412"/>
      <c r="BWC699" s="412"/>
      <c r="BWD699" s="412"/>
      <c r="BWE699" s="412"/>
      <c r="BWF699" s="412"/>
      <c r="BWG699" s="412"/>
      <c r="BWH699" s="412"/>
      <c r="BWI699" s="412"/>
      <c r="BWJ699" s="412"/>
      <c r="BWK699" s="412"/>
      <c r="BWL699" s="412"/>
      <c r="BWM699" s="412"/>
      <c r="BWN699" s="412"/>
      <c r="BWO699" s="412"/>
      <c r="BWP699" s="413"/>
      <c r="BWQ699" s="413"/>
      <c r="BWR699" s="413"/>
      <c r="BWS699" s="413"/>
      <c r="BWT699" s="413"/>
      <c r="BWU699" s="413"/>
      <c r="BWV699" s="413"/>
      <c r="BWW699" s="413"/>
      <c r="BWX699" s="413"/>
      <c r="BWY699" s="413"/>
      <c r="BWZ699" s="413"/>
      <c r="BXA699" s="413"/>
      <c r="BXB699" s="413"/>
      <c r="BXC699" s="413"/>
      <c r="BXD699" s="413"/>
      <c r="BXE699" s="413"/>
      <c r="BXF699" s="413"/>
      <c r="BXG699" s="413"/>
      <c r="BXH699" s="413"/>
      <c r="BXI699" s="413"/>
      <c r="BXJ699" s="413"/>
      <c r="BXK699" s="413"/>
      <c r="BXL699" s="413"/>
      <c r="BXM699" s="413"/>
      <c r="BXN699" s="414"/>
      <c r="BXO699" s="414"/>
      <c r="BXP699" s="414"/>
      <c r="BXQ699" s="414"/>
      <c r="BXR699" s="414"/>
      <c r="BXS699" s="413"/>
      <c r="BXT699" s="413"/>
      <c r="BXU699" s="414"/>
      <c r="BXV699" s="414"/>
      <c r="BXW699" s="413"/>
      <c r="BXX699" s="413"/>
      <c r="BXY699" s="414"/>
      <c r="BXZ699" s="414"/>
      <c r="BYA699" s="413"/>
      <c r="BYB699" s="413"/>
      <c r="BYC699" s="413"/>
      <c r="BYD699" s="413"/>
      <c r="BYE699" s="413"/>
      <c r="BYF699" s="413"/>
      <c r="BYG699" s="413"/>
      <c r="BYH699" s="414"/>
      <c r="BYI699" s="414"/>
      <c r="BYJ699" s="413"/>
      <c r="BYK699" s="413"/>
      <c r="BYL699" s="414"/>
      <c r="BYM699" s="414"/>
      <c r="BYN699" s="413"/>
      <c r="BYO699" s="413"/>
      <c r="BYP699" s="413"/>
      <c r="BYQ699" s="413"/>
      <c r="BYR699" s="413"/>
      <c r="BYS699" s="407"/>
      <c r="BYT699" s="439"/>
      <c r="BYU699" s="413"/>
      <c r="BYV699" s="413"/>
      <c r="BYW699" s="413"/>
      <c r="BYX699" s="413"/>
      <c r="BYY699" s="413"/>
      <c r="BYZ699" s="413"/>
      <c r="BZA699" s="413"/>
      <c r="BZB699" s="412"/>
      <c r="BZC699" s="412"/>
      <c r="BZD699" s="412"/>
      <c r="BZE699" s="412"/>
      <c r="BZF699" s="412"/>
      <c r="BZG699" s="412"/>
      <c r="BZH699" s="412"/>
      <c r="BZI699" s="412"/>
      <c r="BZJ699" s="412"/>
      <c r="BZK699" s="412"/>
      <c r="BZL699" s="412"/>
      <c r="BZM699" s="412"/>
      <c r="BZN699" s="412"/>
      <c r="BZO699" s="412"/>
      <c r="BZP699" s="412"/>
      <c r="BZQ699" s="412"/>
      <c r="BZR699" s="412"/>
      <c r="BZS699" s="412"/>
      <c r="BZT699" s="412"/>
      <c r="BZU699" s="412"/>
      <c r="BZV699" s="412"/>
      <c r="BZW699" s="412"/>
      <c r="BZX699" s="412"/>
      <c r="BZY699" s="412"/>
      <c r="BZZ699" s="412"/>
      <c r="CAA699" s="412"/>
      <c r="CAB699" s="412"/>
      <c r="CAC699" s="412"/>
      <c r="CAD699" s="412"/>
      <c r="CAE699" s="412"/>
      <c r="CAF699" s="412"/>
      <c r="CAG699" s="412"/>
      <c r="CAH699" s="412"/>
      <c r="CAI699" s="412"/>
      <c r="CAJ699" s="412"/>
      <c r="CAK699" s="412"/>
      <c r="CAL699" s="412"/>
      <c r="CAM699" s="412"/>
      <c r="CAN699" s="412"/>
      <c r="CAO699" s="412"/>
      <c r="CAP699" s="412"/>
      <c r="CAQ699" s="412"/>
      <c r="CAR699" s="412"/>
      <c r="CAS699" s="412"/>
      <c r="CAT699" s="413"/>
      <c r="CAU699" s="413"/>
      <c r="CAV699" s="413"/>
      <c r="CAW699" s="413"/>
      <c r="CAX699" s="413"/>
      <c r="CAY699" s="413"/>
      <c r="CAZ699" s="413"/>
      <c r="CBA699" s="413"/>
      <c r="CBB699" s="413"/>
      <c r="CBC699" s="413"/>
      <c r="CBD699" s="413"/>
      <c r="CBE699" s="413"/>
      <c r="CBF699" s="413"/>
      <c r="CBG699" s="413"/>
      <c r="CBH699" s="413"/>
      <c r="CBI699" s="413"/>
      <c r="CBJ699" s="413"/>
      <c r="CBK699" s="413"/>
      <c r="CBL699" s="413"/>
      <c r="CBM699" s="413"/>
      <c r="CBN699" s="413"/>
      <c r="CBO699" s="413"/>
      <c r="CBP699" s="413"/>
      <c r="CBQ699" s="413"/>
      <c r="CBR699" s="414"/>
      <c r="CBS699" s="414"/>
      <c r="CBT699" s="414"/>
      <c r="CBU699" s="414"/>
      <c r="CBV699" s="414"/>
      <c r="CBW699" s="413"/>
      <c r="CBX699" s="413"/>
      <c r="CBY699" s="414"/>
      <c r="CBZ699" s="414"/>
      <c r="CCA699" s="413"/>
      <c r="CCB699" s="413"/>
      <c r="CCC699" s="414"/>
      <c r="CCD699" s="414"/>
      <c r="CCE699" s="413"/>
      <c r="CCF699" s="413"/>
      <c r="CCG699" s="413"/>
      <c r="CCH699" s="413"/>
      <c r="CCI699" s="413"/>
      <c r="CCJ699" s="413"/>
      <c r="CCK699" s="413"/>
      <c r="CCL699" s="414"/>
      <c r="CCM699" s="414"/>
      <c r="CCN699" s="413"/>
      <c r="CCO699" s="413"/>
      <c r="CCP699" s="414"/>
      <c r="CCQ699" s="414"/>
      <c r="CCR699" s="413"/>
      <c r="CCS699" s="413"/>
      <c r="CCT699" s="413"/>
      <c r="CCU699" s="413"/>
      <c r="CCV699" s="413"/>
      <c r="CCW699" s="407"/>
      <c r="CCX699" s="439"/>
      <c r="CCY699" s="413"/>
      <c r="CCZ699" s="413"/>
      <c r="CDA699" s="413"/>
      <c r="CDB699" s="413"/>
      <c r="CDC699" s="413"/>
      <c r="CDD699" s="413"/>
      <c r="CDE699" s="413"/>
      <c r="CDF699" s="412"/>
      <c r="CDG699" s="412"/>
      <c r="CDH699" s="412"/>
      <c r="CDI699" s="412"/>
      <c r="CDJ699" s="412"/>
      <c r="CDK699" s="412"/>
      <c r="CDL699" s="412"/>
      <c r="CDM699" s="412"/>
      <c r="CDN699" s="412"/>
      <c r="CDO699" s="412"/>
      <c r="CDP699" s="412"/>
      <c r="CDQ699" s="412"/>
      <c r="CDR699" s="412"/>
      <c r="CDS699" s="412"/>
      <c r="CDT699" s="412"/>
      <c r="CDU699" s="412"/>
      <c r="CDV699" s="412"/>
      <c r="CDW699" s="412"/>
      <c r="CDX699" s="412"/>
      <c r="CDY699" s="412"/>
      <c r="CDZ699" s="412"/>
      <c r="CEA699" s="412"/>
      <c r="CEB699" s="412"/>
      <c r="CEC699" s="412"/>
      <c r="CED699" s="412"/>
      <c r="CEE699" s="412"/>
      <c r="CEF699" s="412"/>
      <c r="CEG699" s="412"/>
      <c r="CEH699" s="412"/>
      <c r="CEI699" s="412"/>
      <c r="CEJ699" s="412"/>
      <c r="CEK699" s="412"/>
      <c r="CEL699" s="412"/>
      <c r="CEM699" s="412"/>
      <c r="CEN699" s="412"/>
      <c r="CEO699" s="412"/>
      <c r="CEP699" s="412"/>
      <c r="CEQ699" s="412"/>
      <c r="CER699" s="412"/>
      <c r="CES699" s="412"/>
      <c r="CET699" s="412"/>
      <c r="CEU699" s="412"/>
      <c r="CEV699" s="412"/>
      <c r="CEW699" s="412"/>
      <c r="CEX699" s="413"/>
      <c r="CEY699" s="413"/>
      <c r="CEZ699" s="413"/>
      <c r="CFA699" s="413"/>
      <c r="CFB699" s="413"/>
      <c r="CFC699" s="413"/>
      <c r="CFD699" s="413"/>
      <c r="CFE699" s="413"/>
      <c r="CFF699" s="413"/>
      <c r="CFG699" s="413"/>
      <c r="CFH699" s="413"/>
      <c r="CFI699" s="413"/>
      <c r="CFJ699" s="413"/>
      <c r="CFK699" s="413"/>
      <c r="CFL699" s="413"/>
      <c r="CFM699" s="413"/>
      <c r="CFN699" s="413"/>
      <c r="CFO699" s="413"/>
      <c r="CFP699" s="413"/>
      <c r="CFQ699" s="413"/>
      <c r="CFR699" s="413"/>
      <c r="CFS699" s="413"/>
      <c r="CFT699" s="413"/>
      <c r="CFU699" s="413"/>
      <c r="CFV699" s="414"/>
      <c r="CFW699" s="414"/>
      <c r="CFX699" s="414"/>
      <c r="CFY699" s="414"/>
      <c r="CFZ699" s="414"/>
      <c r="CGA699" s="413"/>
      <c r="CGB699" s="413"/>
      <c r="CGC699" s="414"/>
      <c r="CGD699" s="414"/>
      <c r="CGE699" s="413"/>
      <c r="CGF699" s="413"/>
      <c r="CGG699" s="414"/>
      <c r="CGH699" s="414"/>
      <c r="CGI699" s="413"/>
      <c r="CGJ699" s="413"/>
      <c r="CGK699" s="413"/>
      <c r="CGL699" s="413"/>
      <c r="CGM699" s="413"/>
      <c r="CGN699" s="413"/>
      <c r="CGO699" s="413"/>
      <c r="CGP699" s="414"/>
      <c r="CGQ699" s="414"/>
      <c r="CGR699" s="413"/>
      <c r="CGS699" s="413"/>
      <c r="CGT699" s="414"/>
      <c r="CGU699" s="414"/>
      <c r="CGV699" s="413"/>
      <c r="CGW699" s="413"/>
      <c r="CGX699" s="413"/>
      <c r="CGY699" s="413"/>
      <c r="CGZ699" s="413"/>
      <c r="CHA699" s="407"/>
      <c r="CHB699" s="439"/>
      <c r="CHC699" s="413"/>
      <c r="CHD699" s="413"/>
      <c r="CHE699" s="413"/>
      <c r="CHF699" s="413"/>
      <c r="CHG699" s="413"/>
      <c r="CHH699" s="413"/>
      <c r="CHI699" s="413"/>
      <c r="CHJ699" s="412"/>
      <c r="CHK699" s="412"/>
      <c r="CHL699" s="412"/>
      <c r="CHM699" s="412"/>
      <c r="CHN699" s="412"/>
      <c r="CHO699" s="412"/>
      <c r="CHP699" s="412"/>
      <c r="CHQ699" s="412"/>
      <c r="CHR699" s="412"/>
      <c r="CHS699" s="412"/>
      <c r="CHT699" s="412"/>
      <c r="CHU699" s="412"/>
      <c r="CHV699" s="412"/>
      <c r="CHW699" s="412"/>
      <c r="CHX699" s="412"/>
      <c r="CHY699" s="412"/>
      <c r="CHZ699" s="412"/>
      <c r="CIA699" s="412"/>
      <c r="CIB699" s="412"/>
      <c r="CIC699" s="412"/>
      <c r="CID699" s="412"/>
      <c r="CIE699" s="412"/>
      <c r="CIF699" s="412"/>
      <c r="CIG699" s="412"/>
      <c r="CIH699" s="412"/>
      <c r="CII699" s="412"/>
      <c r="CIJ699" s="412"/>
      <c r="CIK699" s="412"/>
      <c r="CIL699" s="412"/>
      <c r="CIM699" s="412"/>
      <c r="CIN699" s="412"/>
      <c r="CIO699" s="412"/>
      <c r="CIP699" s="412"/>
      <c r="CIQ699" s="412"/>
      <c r="CIR699" s="412"/>
      <c r="CIS699" s="412"/>
      <c r="CIT699" s="412"/>
      <c r="CIU699" s="412"/>
      <c r="CIV699" s="412"/>
      <c r="CIW699" s="412"/>
      <c r="CIX699" s="412"/>
      <c r="CIY699" s="412"/>
      <c r="CIZ699" s="412"/>
      <c r="CJA699" s="412"/>
      <c r="CJB699" s="413"/>
      <c r="CJC699" s="413"/>
      <c r="CJD699" s="413"/>
      <c r="CJE699" s="413"/>
      <c r="CJF699" s="413"/>
      <c r="CJG699" s="413"/>
      <c r="CJH699" s="413"/>
      <c r="CJI699" s="413"/>
      <c r="CJJ699" s="413"/>
      <c r="CJK699" s="413"/>
      <c r="CJL699" s="413"/>
      <c r="CJM699" s="413"/>
      <c r="CJN699" s="413"/>
      <c r="CJO699" s="413"/>
      <c r="CJP699" s="413"/>
      <c r="CJQ699" s="413"/>
      <c r="CJR699" s="413"/>
      <c r="CJS699" s="413"/>
      <c r="CJT699" s="413"/>
      <c r="CJU699" s="413"/>
      <c r="CJV699" s="413"/>
      <c r="CJW699" s="413"/>
      <c r="CJX699" s="413"/>
      <c r="CJY699" s="413"/>
      <c r="CJZ699" s="414"/>
      <c r="CKA699" s="414"/>
      <c r="CKB699" s="414"/>
      <c r="CKC699" s="414"/>
      <c r="CKD699" s="414"/>
      <c r="CKE699" s="413"/>
      <c r="CKF699" s="413"/>
      <c r="CKG699" s="414"/>
      <c r="CKH699" s="414"/>
      <c r="CKI699" s="413"/>
      <c r="CKJ699" s="413"/>
      <c r="CKK699" s="414"/>
      <c r="CKL699" s="414"/>
      <c r="CKM699" s="413"/>
      <c r="CKN699" s="413"/>
      <c r="CKO699" s="413"/>
      <c r="CKP699" s="413"/>
      <c r="CKQ699" s="413"/>
      <c r="CKR699" s="413"/>
      <c r="CKS699" s="413"/>
      <c r="CKT699" s="414"/>
      <c r="CKU699" s="414"/>
      <c r="CKV699" s="413"/>
      <c r="CKW699" s="413"/>
      <c r="CKX699" s="414"/>
      <c r="CKY699" s="414"/>
      <c r="CKZ699" s="413"/>
      <c r="CLA699" s="413"/>
      <c r="CLB699" s="413"/>
      <c r="CLC699" s="413"/>
      <c r="CLD699" s="413"/>
      <c r="CLE699" s="407"/>
      <c r="CLF699" s="439"/>
      <c r="CLG699" s="413"/>
      <c r="CLH699" s="413"/>
      <c r="CLI699" s="413"/>
      <c r="CLJ699" s="413"/>
      <c r="CLK699" s="413"/>
      <c r="CLL699" s="413"/>
      <c r="CLM699" s="413"/>
      <c r="CLN699" s="412"/>
      <c r="CLO699" s="412"/>
      <c r="CLP699" s="412"/>
      <c r="CLQ699" s="412"/>
      <c r="CLR699" s="412"/>
      <c r="CLS699" s="412"/>
      <c r="CLT699" s="412"/>
      <c r="CLU699" s="412"/>
      <c r="CLV699" s="412"/>
      <c r="CLW699" s="412"/>
      <c r="CLX699" s="412"/>
      <c r="CLY699" s="412"/>
      <c r="CLZ699" s="412"/>
      <c r="CMA699" s="412"/>
      <c r="CMB699" s="412"/>
      <c r="CMC699" s="412"/>
      <c r="CMD699" s="412"/>
      <c r="CME699" s="412"/>
      <c r="CMF699" s="412"/>
      <c r="CMG699" s="412"/>
      <c r="CMH699" s="412"/>
      <c r="CMI699" s="412"/>
      <c r="CMJ699" s="412"/>
      <c r="CMK699" s="412"/>
      <c r="CML699" s="412"/>
      <c r="CMM699" s="412"/>
      <c r="CMN699" s="412"/>
      <c r="CMO699" s="412"/>
      <c r="CMP699" s="412"/>
      <c r="CMQ699" s="412"/>
      <c r="CMR699" s="412"/>
      <c r="CMS699" s="412"/>
      <c r="CMT699" s="412"/>
      <c r="CMU699" s="412"/>
      <c r="CMV699" s="412"/>
      <c r="CMW699" s="412"/>
      <c r="CMX699" s="412"/>
      <c r="CMY699" s="412"/>
      <c r="CMZ699" s="412"/>
      <c r="CNA699" s="412"/>
      <c r="CNB699" s="412"/>
      <c r="CNC699" s="412"/>
      <c r="CND699" s="412"/>
      <c r="CNE699" s="412"/>
      <c r="CNF699" s="413"/>
      <c r="CNG699" s="413"/>
      <c r="CNH699" s="413"/>
      <c r="CNI699" s="413"/>
      <c r="CNJ699" s="413"/>
      <c r="CNK699" s="413"/>
      <c r="CNL699" s="413"/>
      <c r="CNM699" s="413"/>
      <c r="CNN699" s="413"/>
      <c r="CNO699" s="413"/>
      <c r="CNP699" s="413"/>
      <c r="CNQ699" s="413"/>
      <c r="CNR699" s="413"/>
      <c r="CNS699" s="413"/>
      <c r="CNT699" s="413"/>
      <c r="CNU699" s="413"/>
      <c r="CNV699" s="413"/>
      <c r="CNW699" s="413"/>
      <c r="CNX699" s="413"/>
      <c r="CNY699" s="413"/>
      <c r="CNZ699" s="413"/>
      <c r="COA699" s="413"/>
      <c r="COB699" s="413"/>
      <c r="COC699" s="413"/>
      <c r="COD699" s="414"/>
      <c r="COE699" s="414"/>
      <c r="COF699" s="414"/>
      <c r="COG699" s="414"/>
      <c r="COH699" s="414"/>
      <c r="COI699" s="413"/>
      <c r="COJ699" s="413"/>
      <c r="COK699" s="414"/>
      <c r="COL699" s="414"/>
      <c r="COM699" s="413"/>
      <c r="CON699" s="413"/>
      <c r="COO699" s="414"/>
      <c r="COP699" s="414"/>
      <c r="COQ699" s="413"/>
      <c r="COR699" s="413"/>
      <c r="COS699" s="413"/>
      <c r="COT699" s="413"/>
      <c r="COU699" s="413"/>
      <c r="COV699" s="413"/>
      <c r="COW699" s="413"/>
      <c r="COX699" s="414"/>
      <c r="COY699" s="414"/>
      <c r="COZ699" s="413"/>
      <c r="CPA699" s="413"/>
      <c r="CPB699" s="414"/>
      <c r="CPC699" s="414"/>
      <c r="CPD699" s="413"/>
      <c r="CPE699" s="413"/>
      <c r="CPF699" s="413"/>
      <c r="CPG699" s="413"/>
      <c r="CPH699" s="413"/>
      <c r="CPI699" s="407"/>
      <c r="CPJ699" s="439"/>
      <c r="CPK699" s="413"/>
      <c r="CPL699" s="413"/>
      <c r="CPM699" s="413"/>
      <c r="CPN699" s="413"/>
      <c r="CPO699" s="413"/>
      <c r="CPP699" s="413"/>
      <c r="CPQ699" s="413"/>
      <c r="CPR699" s="412"/>
      <c r="CPS699" s="412"/>
      <c r="CPT699" s="412"/>
      <c r="CPU699" s="412"/>
      <c r="CPV699" s="412"/>
      <c r="CPW699" s="412"/>
      <c r="CPX699" s="412"/>
      <c r="CPY699" s="412"/>
      <c r="CPZ699" s="412"/>
      <c r="CQA699" s="412"/>
      <c r="CQB699" s="412"/>
      <c r="CQC699" s="412"/>
      <c r="CQD699" s="412"/>
      <c r="CQE699" s="412"/>
      <c r="CQF699" s="412"/>
      <c r="CQG699" s="412"/>
      <c r="CQH699" s="412"/>
      <c r="CQI699" s="412"/>
      <c r="CQJ699" s="412"/>
      <c r="CQK699" s="412"/>
      <c r="CQL699" s="412"/>
      <c r="CQM699" s="412"/>
      <c r="CQN699" s="412"/>
      <c r="CQO699" s="412"/>
      <c r="CQP699" s="412"/>
      <c r="CQQ699" s="412"/>
      <c r="CQR699" s="412"/>
      <c r="CQS699" s="412"/>
      <c r="CQT699" s="412"/>
      <c r="CQU699" s="412"/>
      <c r="CQV699" s="412"/>
      <c r="CQW699" s="412"/>
      <c r="CQX699" s="412"/>
      <c r="CQY699" s="412"/>
      <c r="CQZ699" s="412"/>
      <c r="CRA699" s="412"/>
      <c r="CRB699" s="412"/>
      <c r="CRC699" s="412"/>
      <c r="CRD699" s="412"/>
      <c r="CRE699" s="412"/>
      <c r="CRF699" s="412"/>
      <c r="CRG699" s="412"/>
      <c r="CRH699" s="412"/>
      <c r="CRI699" s="412"/>
      <c r="CRJ699" s="413"/>
      <c r="CRK699" s="413"/>
      <c r="CRL699" s="413"/>
      <c r="CRM699" s="413"/>
      <c r="CRN699" s="413"/>
      <c r="CRO699" s="413"/>
      <c r="CRP699" s="413"/>
      <c r="CRQ699" s="413"/>
      <c r="CRR699" s="413"/>
      <c r="CRS699" s="413"/>
      <c r="CRT699" s="413"/>
      <c r="CRU699" s="413"/>
      <c r="CRV699" s="413"/>
      <c r="CRW699" s="413"/>
      <c r="CRX699" s="413"/>
      <c r="CRY699" s="413"/>
      <c r="CRZ699" s="413"/>
      <c r="CSA699" s="413"/>
      <c r="CSB699" s="413"/>
      <c r="CSC699" s="413"/>
      <c r="CSD699" s="413"/>
      <c r="CSE699" s="413"/>
      <c r="CSF699" s="413"/>
      <c r="CSG699" s="413"/>
      <c r="CSH699" s="414"/>
      <c r="CSI699" s="414"/>
      <c r="CSJ699" s="414"/>
      <c r="CSK699" s="414"/>
      <c r="CSL699" s="414"/>
      <c r="CSM699" s="413"/>
      <c r="CSN699" s="413"/>
      <c r="CSO699" s="414"/>
      <c r="CSP699" s="414"/>
      <c r="CSQ699" s="413"/>
      <c r="CSR699" s="413"/>
      <c r="CSS699" s="414"/>
      <c r="CST699" s="414"/>
      <c r="CSU699" s="413"/>
      <c r="CSV699" s="413"/>
      <c r="CSW699" s="413"/>
      <c r="CSX699" s="413"/>
      <c r="CSY699" s="413"/>
      <c r="CSZ699" s="413"/>
      <c r="CTA699" s="413"/>
      <c r="CTB699" s="414"/>
      <c r="CTC699" s="414"/>
      <c r="CTD699" s="413"/>
      <c r="CTE699" s="413"/>
      <c r="CTF699" s="414"/>
      <c r="CTG699" s="414"/>
      <c r="CTH699" s="413"/>
      <c r="CTI699" s="413"/>
      <c r="CTJ699" s="413"/>
      <c r="CTK699" s="413"/>
      <c r="CTL699" s="413"/>
      <c r="CTM699" s="407"/>
      <c r="CTN699" s="439"/>
      <c r="CTO699" s="413"/>
      <c r="CTP699" s="413"/>
      <c r="CTQ699" s="413"/>
      <c r="CTR699" s="413"/>
      <c r="CTS699" s="413"/>
      <c r="CTT699" s="413"/>
      <c r="CTU699" s="413"/>
      <c r="CTV699" s="412"/>
      <c r="CTW699" s="412"/>
      <c r="CTX699" s="412"/>
      <c r="CTY699" s="412"/>
      <c r="CTZ699" s="412"/>
      <c r="CUA699" s="412"/>
      <c r="CUB699" s="412"/>
      <c r="CUC699" s="412"/>
      <c r="CUD699" s="412"/>
      <c r="CUE699" s="412"/>
      <c r="CUF699" s="412"/>
      <c r="CUG699" s="412"/>
      <c r="CUH699" s="412"/>
      <c r="CUI699" s="412"/>
      <c r="CUJ699" s="412"/>
      <c r="CUK699" s="412"/>
      <c r="CUL699" s="412"/>
      <c r="CUM699" s="412"/>
      <c r="CUN699" s="412"/>
      <c r="CUO699" s="412"/>
      <c r="CUP699" s="412"/>
      <c r="CUQ699" s="412"/>
      <c r="CUR699" s="412"/>
      <c r="CUS699" s="412"/>
      <c r="CUT699" s="412"/>
      <c r="CUU699" s="412"/>
      <c r="CUV699" s="412"/>
      <c r="CUW699" s="412"/>
      <c r="CUX699" s="412"/>
      <c r="CUY699" s="412"/>
      <c r="CUZ699" s="412"/>
      <c r="CVA699" s="412"/>
      <c r="CVB699" s="412"/>
      <c r="CVC699" s="412"/>
      <c r="CVD699" s="412"/>
      <c r="CVE699" s="412"/>
      <c r="CVF699" s="412"/>
      <c r="CVG699" s="412"/>
      <c r="CVH699" s="412"/>
      <c r="CVI699" s="412"/>
      <c r="CVJ699" s="412"/>
      <c r="CVK699" s="412"/>
      <c r="CVL699" s="412"/>
      <c r="CVM699" s="412"/>
      <c r="CVN699" s="413"/>
      <c r="CVO699" s="413"/>
      <c r="CVP699" s="413"/>
      <c r="CVQ699" s="413"/>
      <c r="CVR699" s="413"/>
      <c r="CVS699" s="413"/>
      <c r="CVT699" s="413"/>
      <c r="CVU699" s="413"/>
      <c r="CVV699" s="413"/>
      <c r="CVW699" s="413"/>
      <c r="CVX699" s="413"/>
      <c r="CVY699" s="413"/>
      <c r="CVZ699" s="413"/>
      <c r="CWA699" s="413"/>
      <c r="CWB699" s="413"/>
      <c r="CWC699" s="413"/>
      <c r="CWD699" s="413"/>
      <c r="CWE699" s="413"/>
      <c r="CWF699" s="413"/>
      <c r="CWG699" s="413"/>
      <c r="CWH699" s="413"/>
      <c r="CWI699" s="413"/>
      <c r="CWJ699" s="413"/>
      <c r="CWK699" s="413"/>
      <c r="CWL699" s="414"/>
      <c r="CWM699" s="414"/>
      <c r="CWN699" s="414"/>
      <c r="CWO699" s="414"/>
      <c r="CWP699" s="414"/>
      <c r="CWQ699" s="413"/>
      <c r="CWR699" s="413"/>
      <c r="CWS699" s="414"/>
      <c r="CWT699" s="414"/>
      <c r="CWU699" s="413"/>
      <c r="CWV699" s="413"/>
      <c r="CWW699" s="414"/>
      <c r="CWX699" s="414"/>
      <c r="CWY699" s="413"/>
      <c r="CWZ699" s="413"/>
      <c r="CXA699" s="413"/>
      <c r="CXB699" s="413"/>
      <c r="CXC699" s="413"/>
      <c r="CXD699" s="413"/>
      <c r="CXE699" s="413"/>
      <c r="CXF699" s="414"/>
      <c r="CXG699" s="414"/>
      <c r="CXH699" s="413"/>
      <c r="CXI699" s="413"/>
      <c r="CXJ699" s="414"/>
      <c r="CXK699" s="414"/>
      <c r="CXL699" s="413"/>
      <c r="CXM699" s="413"/>
      <c r="CXN699" s="413"/>
      <c r="CXO699" s="413"/>
      <c r="CXP699" s="413"/>
      <c r="CXQ699" s="407"/>
      <c r="CXR699" s="439"/>
      <c r="CXS699" s="413"/>
      <c r="CXT699" s="413"/>
      <c r="CXU699" s="413"/>
      <c r="CXV699" s="413"/>
      <c r="CXW699" s="413"/>
      <c r="CXX699" s="413"/>
      <c r="CXY699" s="413"/>
      <c r="CXZ699" s="412"/>
      <c r="CYA699" s="412"/>
      <c r="CYB699" s="412"/>
      <c r="CYC699" s="412"/>
      <c r="CYD699" s="412"/>
      <c r="CYE699" s="412"/>
      <c r="CYF699" s="412"/>
      <c r="CYG699" s="412"/>
      <c r="CYH699" s="412"/>
      <c r="CYI699" s="412"/>
      <c r="CYJ699" s="412"/>
      <c r="CYK699" s="412"/>
      <c r="CYL699" s="412"/>
      <c r="CYM699" s="412"/>
      <c r="CYN699" s="412"/>
      <c r="CYO699" s="412"/>
      <c r="CYP699" s="412"/>
      <c r="CYQ699" s="412"/>
      <c r="CYR699" s="412"/>
      <c r="CYS699" s="412"/>
      <c r="CYT699" s="412"/>
      <c r="CYU699" s="412"/>
      <c r="CYV699" s="412"/>
      <c r="CYW699" s="412"/>
      <c r="CYX699" s="412"/>
      <c r="CYY699" s="412"/>
      <c r="CYZ699" s="412"/>
      <c r="CZA699" s="412"/>
      <c r="CZB699" s="412"/>
      <c r="CZC699" s="412"/>
      <c r="CZD699" s="412"/>
      <c r="CZE699" s="412"/>
      <c r="CZF699" s="412"/>
      <c r="CZG699" s="412"/>
      <c r="CZH699" s="412"/>
      <c r="CZI699" s="412"/>
      <c r="CZJ699" s="412"/>
      <c r="CZK699" s="412"/>
      <c r="CZL699" s="412"/>
      <c r="CZM699" s="412"/>
      <c r="CZN699" s="412"/>
      <c r="CZO699" s="412"/>
      <c r="CZP699" s="412"/>
      <c r="CZQ699" s="412"/>
      <c r="CZR699" s="413"/>
      <c r="CZS699" s="413"/>
      <c r="CZT699" s="413"/>
      <c r="CZU699" s="413"/>
      <c r="CZV699" s="413"/>
      <c r="CZW699" s="413"/>
      <c r="CZX699" s="413"/>
      <c r="CZY699" s="413"/>
      <c r="CZZ699" s="413"/>
      <c r="DAA699" s="413"/>
      <c r="DAB699" s="413"/>
      <c r="DAC699" s="413"/>
      <c r="DAD699" s="413"/>
      <c r="DAE699" s="413"/>
      <c r="DAF699" s="413"/>
      <c r="DAG699" s="413"/>
      <c r="DAH699" s="413"/>
      <c r="DAI699" s="413"/>
      <c r="DAJ699" s="413"/>
      <c r="DAK699" s="413"/>
      <c r="DAL699" s="413"/>
      <c r="DAM699" s="413"/>
      <c r="DAN699" s="413"/>
      <c r="DAO699" s="413"/>
      <c r="DAP699" s="414"/>
      <c r="DAQ699" s="414"/>
      <c r="DAR699" s="414"/>
      <c r="DAS699" s="414"/>
      <c r="DAT699" s="414"/>
      <c r="DAU699" s="413"/>
      <c r="DAV699" s="413"/>
      <c r="DAW699" s="414"/>
      <c r="DAX699" s="414"/>
      <c r="DAY699" s="413"/>
      <c r="DAZ699" s="413"/>
      <c r="DBA699" s="414"/>
      <c r="DBB699" s="414"/>
      <c r="DBC699" s="413"/>
      <c r="DBD699" s="413"/>
      <c r="DBE699" s="413"/>
      <c r="DBF699" s="413"/>
      <c r="DBG699" s="413"/>
      <c r="DBH699" s="413"/>
      <c r="DBI699" s="413"/>
      <c r="DBJ699" s="414"/>
      <c r="DBK699" s="414"/>
      <c r="DBL699" s="413"/>
      <c r="DBM699" s="413"/>
      <c r="DBN699" s="414"/>
      <c r="DBO699" s="414"/>
      <c r="DBP699" s="413"/>
      <c r="DBQ699" s="413"/>
      <c r="DBR699" s="413"/>
      <c r="DBS699" s="413"/>
      <c r="DBT699" s="413"/>
      <c r="DBU699" s="407"/>
      <c r="DBV699" s="439"/>
      <c r="DBW699" s="413"/>
      <c r="DBX699" s="413"/>
      <c r="DBY699" s="413"/>
      <c r="DBZ699" s="413"/>
      <c r="DCA699" s="413"/>
      <c r="DCB699" s="413"/>
      <c r="DCC699" s="413"/>
      <c r="DCD699" s="412"/>
      <c r="DCE699" s="412"/>
      <c r="DCF699" s="412"/>
      <c r="DCG699" s="412"/>
      <c r="DCH699" s="412"/>
      <c r="DCI699" s="412"/>
      <c r="DCJ699" s="412"/>
      <c r="DCK699" s="412"/>
      <c r="DCL699" s="412"/>
      <c r="DCM699" s="412"/>
      <c r="DCN699" s="412"/>
      <c r="DCO699" s="412"/>
      <c r="DCP699" s="412"/>
      <c r="DCQ699" s="412"/>
      <c r="DCR699" s="412"/>
      <c r="DCS699" s="412"/>
      <c r="DCT699" s="412"/>
      <c r="DCU699" s="412"/>
      <c r="DCV699" s="412"/>
      <c r="DCW699" s="412"/>
      <c r="DCX699" s="412"/>
      <c r="DCY699" s="412"/>
      <c r="DCZ699" s="412"/>
      <c r="DDA699" s="412"/>
      <c r="DDB699" s="412"/>
      <c r="DDC699" s="412"/>
      <c r="DDD699" s="412"/>
      <c r="DDE699" s="412"/>
      <c r="DDF699" s="412"/>
      <c r="DDG699" s="412"/>
      <c r="DDH699" s="412"/>
      <c r="DDI699" s="412"/>
      <c r="DDJ699" s="412"/>
      <c r="DDK699" s="412"/>
      <c r="DDL699" s="412"/>
      <c r="DDM699" s="412"/>
      <c r="DDN699" s="412"/>
      <c r="DDO699" s="412"/>
      <c r="DDP699" s="412"/>
      <c r="DDQ699" s="412"/>
      <c r="DDR699" s="412"/>
      <c r="DDS699" s="412"/>
      <c r="DDT699" s="412"/>
      <c r="DDU699" s="412"/>
      <c r="DDV699" s="413"/>
      <c r="DDW699" s="413"/>
      <c r="DDX699" s="413"/>
      <c r="DDY699" s="413"/>
      <c r="DDZ699" s="413"/>
      <c r="DEA699" s="413"/>
      <c r="DEB699" s="413"/>
      <c r="DEC699" s="413"/>
      <c r="DED699" s="413"/>
      <c r="DEE699" s="413"/>
      <c r="DEF699" s="413"/>
      <c r="DEG699" s="413"/>
      <c r="DEH699" s="413"/>
      <c r="DEI699" s="413"/>
      <c r="DEJ699" s="413"/>
      <c r="DEK699" s="413"/>
      <c r="DEL699" s="413"/>
      <c r="DEM699" s="413"/>
      <c r="DEN699" s="413"/>
      <c r="DEO699" s="413"/>
      <c r="DEP699" s="413"/>
      <c r="DEQ699" s="413"/>
      <c r="DER699" s="413"/>
      <c r="DES699" s="413"/>
      <c r="DET699" s="414"/>
      <c r="DEU699" s="414"/>
      <c r="DEV699" s="414"/>
      <c r="DEW699" s="414"/>
      <c r="DEX699" s="414"/>
      <c r="DEY699" s="413"/>
      <c r="DEZ699" s="413"/>
      <c r="DFA699" s="414"/>
      <c r="DFB699" s="414"/>
      <c r="DFC699" s="413"/>
      <c r="DFD699" s="413"/>
      <c r="DFE699" s="414"/>
      <c r="DFF699" s="414"/>
      <c r="DFG699" s="413"/>
      <c r="DFH699" s="413"/>
      <c r="DFI699" s="413"/>
      <c r="DFJ699" s="413"/>
      <c r="DFK699" s="413"/>
      <c r="DFL699" s="413"/>
      <c r="DFM699" s="413"/>
      <c r="DFN699" s="414"/>
      <c r="DFO699" s="414"/>
      <c r="DFP699" s="413"/>
      <c r="DFQ699" s="413"/>
      <c r="DFR699" s="414"/>
      <c r="DFS699" s="414"/>
      <c r="DFT699" s="413"/>
      <c r="DFU699" s="413"/>
      <c r="DFV699" s="413"/>
      <c r="DFW699" s="413"/>
      <c r="DFX699" s="413"/>
      <c r="DFY699" s="407"/>
      <c r="DFZ699" s="439"/>
      <c r="DGA699" s="413"/>
      <c r="DGB699" s="413"/>
      <c r="DGC699" s="413"/>
      <c r="DGD699" s="413"/>
      <c r="DGE699" s="413"/>
      <c r="DGF699" s="413"/>
      <c r="DGG699" s="413"/>
      <c r="DGH699" s="412"/>
      <c r="DGI699" s="412"/>
      <c r="DGJ699" s="412"/>
      <c r="DGK699" s="412"/>
      <c r="DGL699" s="412"/>
      <c r="DGM699" s="412"/>
      <c r="DGN699" s="412"/>
      <c r="DGO699" s="412"/>
      <c r="DGP699" s="412"/>
      <c r="DGQ699" s="412"/>
      <c r="DGR699" s="412"/>
      <c r="DGS699" s="412"/>
      <c r="DGT699" s="412"/>
      <c r="DGU699" s="412"/>
      <c r="DGV699" s="412"/>
      <c r="DGW699" s="412"/>
      <c r="DGX699" s="412"/>
      <c r="DGY699" s="412"/>
      <c r="DGZ699" s="412"/>
      <c r="DHA699" s="412"/>
      <c r="DHB699" s="412"/>
      <c r="DHC699" s="412"/>
      <c r="DHD699" s="412"/>
      <c r="DHE699" s="412"/>
      <c r="DHF699" s="412"/>
      <c r="DHG699" s="412"/>
      <c r="DHH699" s="412"/>
      <c r="DHI699" s="412"/>
      <c r="DHJ699" s="412"/>
      <c r="DHK699" s="412"/>
      <c r="DHL699" s="412"/>
      <c r="DHM699" s="412"/>
      <c r="DHN699" s="412"/>
      <c r="DHO699" s="412"/>
      <c r="DHP699" s="412"/>
      <c r="DHQ699" s="412"/>
      <c r="DHR699" s="412"/>
      <c r="DHS699" s="412"/>
      <c r="DHT699" s="412"/>
      <c r="DHU699" s="412"/>
      <c r="DHV699" s="412"/>
      <c r="DHW699" s="412"/>
      <c r="DHX699" s="412"/>
      <c r="DHY699" s="412"/>
      <c r="DHZ699" s="413"/>
      <c r="DIA699" s="413"/>
      <c r="DIB699" s="413"/>
      <c r="DIC699" s="413"/>
      <c r="DID699" s="413"/>
      <c r="DIE699" s="413"/>
      <c r="DIF699" s="413"/>
      <c r="DIG699" s="413"/>
      <c r="DIH699" s="413"/>
      <c r="DII699" s="413"/>
      <c r="DIJ699" s="413"/>
      <c r="DIK699" s="413"/>
      <c r="DIL699" s="413"/>
      <c r="DIM699" s="413"/>
      <c r="DIN699" s="413"/>
      <c r="DIO699" s="413"/>
      <c r="DIP699" s="413"/>
      <c r="DIQ699" s="413"/>
      <c r="DIR699" s="413"/>
      <c r="DIS699" s="413"/>
      <c r="DIT699" s="413"/>
      <c r="DIU699" s="413"/>
      <c r="DIV699" s="413"/>
      <c r="DIW699" s="413"/>
      <c r="DIX699" s="414"/>
      <c r="DIY699" s="414"/>
      <c r="DIZ699" s="414"/>
      <c r="DJA699" s="414"/>
      <c r="DJB699" s="414"/>
      <c r="DJC699" s="413"/>
      <c r="DJD699" s="413"/>
      <c r="DJE699" s="414"/>
      <c r="DJF699" s="414"/>
      <c r="DJG699" s="413"/>
      <c r="DJH699" s="413"/>
      <c r="DJI699" s="414"/>
      <c r="DJJ699" s="414"/>
      <c r="DJK699" s="413"/>
      <c r="DJL699" s="413"/>
      <c r="DJM699" s="413"/>
      <c r="DJN699" s="413"/>
      <c r="DJO699" s="413"/>
      <c r="DJP699" s="413"/>
      <c r="DJQ699" s="413"/>
      <c r="DJR699" s="414"/>
      <c r="DJS699" s="414"/>
      <c r="DJT699" s="413"/>
      <c r="DJU699" s="413"/>
      <c r="DJV699" s="414"/>
      <c r="DJW699" s="414"/>
      <c r="DJX699" s="413"/>
      <c r="DJY699" s="413"/>
      <c r="DJZ699" s="413"/>
      <c r="DKA699" s="413"/>
      <c r="DKB699" s="413"/>
      <c r="DKC699" s="407"/>
      <c r="DKD699" s="439"/>
      <c r="DKE699" s="413"/>
      <c r="DKF699" s="413"/>
      <c r="DKG699" s="413"/>
      <c r="DKH699" s="413"/>
      <c r="DKI699" s="413"/>
      <c r="DKJ699" s="413"/>
      <c r="DKK699" s="413"/>
      <c r="DKL699" s="412"/>
      <c r="DKM699" s="412"/>
      <c r="DKN699" s="412"/>
      <c r="DKO699" s="412"/>
      <c r="DKP699" s="412"/>
      <c r="DKQ699" s="412"/>
      <c r="DKR699" s="412"/>
      <c r="DKS699" s="412"/>
      <c r="DKT699" s="412"/>
      <c r="DKU699" s="412"/>
      <c r="DKV699" s="412"/>
      <c r="DKW699" s="412"/>
      <c r="DKX699" s="412"/>
      <c r="DKY699" s="412"/>
      <c r="DKZ699" s="412"/>
      <c r="DLA699" s="412"/>
      <c r="DLB699" s="412"/>
      <c r="DLC699" s="412"/>
      <c r="DLD699" s="412"/>
      <c r="DLE699" s="412"/>
      <c r="DLF699" s="412"/>
      <c r="DLG699" s="412"/>
      <c r="DLH699" s="412"/>
      <c r="DLI699" s="412"/>
      <c r="DLJ699" s="412"/>
      <c r="DLK699" s="412"/>
      <c r="DLL699" s="412"/>
      <c r="DLM699" s="412"/>
      <c r="DLN699" s="412"/>
      <c r="DLO699" s="412"/>
      <c r="DLP699" s="412"/>
      <c r="DLQ699" s="412"/>
      <c r="DLR699" s="412"/>
      <c r="DLS699" s="412"/>
      <c r="DLT699" s="412"/>
      <c r="DLU699" s="412"/>
      <c r="DLV699" s="412"/>
      <c r="DLW699" s="412"/>
      <c r="DLX699" s="412"/>
      <c r="DLY699" s="412"/>
      <c r="DLZ699" s="412"/>
      <c r="DMA699" s="412"/>
      <c r="DMB699" s="412"/>
      <c r="DMC699" s="412"/>
      <c r="DMD699" s="413"/>
      <c r="DME699" s="413"/>
      <c r="DMF699" s="413"/>
      <c r="DMG699" s="413"/>
      <c r="DMH699" s="413"/>
      <c r="DMI699" s="413"/>
      <c r="DMJ699" s="413"/>
      <c r="DMK699" s="413"/>
      <c r="DML699" s="413"/>
      <c r="DMM699" s="413"/>
      <c r="DMN699" s="413"/>
      <c r="DMO699" s="413"/>
      <c r="DMP699" s="413"/>
      <c r="DMQ699" s="413"/>
      <c r="DMR699" s="413"/>
      <c r="DMS699" s="413"/>
      <c r="DMT699" s="413"/>
      <c r="DMU699" s="413"/>
      <c r="DMV699" s="413"/>
      <c r="DMW699" s="413"/>
      <c r="DMX699" s="413"/>
      <c r="DMY699" s="413"/>
      <c r="DMZ699" s="413"/>
      <c r="DNA699" s="413"/>
      <c r="DNB699" s="414"/>
      <c r="DNC699" s="414"/>
      <c r="DND699" s="414"/>
      <c r="DNE699" s="414"/>
      <c r="DNF699" s="414"/>
      <c r="DNG699" s="413"/>
      <c r="DNH699" s="413"/>
      <c r="DNI699" s="414"/>
      <c r="DNJ699" s="414"/>
      <c r="DNK699" s="413"/>
      <c r="DNL699" s="413"/>
      <c r="DNM699" s="414"/>
      <c r="DNN699" s="414"/>
      <c r="DNO699" s="413"/>
      <c r="DNP699" s="413"/>
      <c r="DNQ699" s="413"/>
      <c r="DNR699" s="413"/>
      <c r="DNS699" s="413"/>
      <c r="DNT699" s="413"/>
      <c r="DNU699" s="413"/>
      <c r="DNV699" s="414"/>
      <c r="DNW699" s="414"/>
      <c r="DNX699" s="413"/>
      <c r="DNY699" s="413"/>
      <c r="DNZ699" s="414"/>
      <c r="DOA699" s="414"/>
      <c r="DOB699" s="413"/>
      <c r="DOC699" s="413"/>
      <c r="DOD699" s="413"/>
      <c r="DOE699" s="413"/>
      <c r="DOF699" s="413"/>
      <c r="DOG699" s="407"/>
      <c r="DOH699" s="439"/>
      <c r="DOI699" s="413"/>
      <c r="DOJ699" s="413"/>
      <c r="DOK699" s="413"/>
      <c r="DOL699" s="413"/>
      <c r="DOM699" s="413"/>
      <c r="DON699" s="413"/>
      <c r="DOO699" s="413"/>
      <c r="DOP699" s="412"/>
      <c r="DOQ699" s="412"/>
      <c r="DOR699" s="412"/>
      <c r="DOS699" s="412"/>
      <c r="DOT699" s="412"/>
      <c r="DOU699" s="412"/>
      <c r="DOV699" s="412"/>
      <c r="DOW699" s="412"/>
      <c r="DOX699" s="412"/>
      <c r="DOY699" s="412"/>
      <c r="DOZ699" s="412"/>
      <c r="DPA699" s="412"/>
      <c r="DPB699" s="412"/>
      <c r="DPC699" s="412"/>
      <c r="DPD699" s="412"/>
      <c r="DPE699" s="412"/>
      <c r="DPF699" s="412"/>
      <c r="DPG699" s="412"/>
      <c r="DPH699" s="412"/>
      <c r="DPI699" s="412"/>
      <c r="DPJ699" s="412"/>
      <c r="DPK699" s="412"/>
      <c r="DPL699" s="412"/>
      <c r="DPM699" s="412"/>
      <c r="DPN699" s="412"/>
      <c r="DPO699" s="412"/>
      <c r="DPP699" s="412"/>
      <c r="DPQ699" s="412"/>
      <c r="DPR699" s="412"/>
      <c r="DPS699" s="412"/>
      <c r="DPT699" s="412"/>
      <c r="DPU699" s="412"/>
      <c r="DPV699" s="412"/>
      <c r="DPW699" s="412"/>
      <c r="DPX699" s="412"/>
      <c r="DPY699" s="412"/>
      <c r="DPZ699" s="412"/>
      <c r="DQA699" s="412"/>
      <c r="DQB699" s="412"/>
      <c r="DQC699" s="412"/>
      <c r="DQD699" s="412"/>
      <c r="DQE699" s="412"/>
      <c r="DQF699" s="412"/>
      <c r="DQG699" s="412"/>
      <c r="DQH699" s="413"/>
      <c r="DQI699" s="413"/>
      <c r="DQJ699" s="413"/>
      <c r="DQK699" s="413"/>
      <c r="DQL699" s="413"/>
      <c r="DQM699" s="413"/>
      <c r="DQN699" s="413"/>
      <c r="DQO699" s="413"/>
      <c r="DQP699" s="413"/>
      <c r="DQQ699" s="413"/>
      <c r="DQR699" s="413"/>
      <c r="DQS699" s="413"/>
      <c r="DQT699" s="413"/>
      <c r="DQU699" s="413"/>
      <c r="DQV699" s="413"/>
      <c r="DQW699" s="413"/>
      <c r="DQX699" s="413"/>
      <c r="DQY699" s="413"/>
      <c r="DQZ699" s="413"/>
      <c r="DRA699" s="413"/>
      <c r="DRB699" s="413"/>
      <c r="DRC699" s="413"/>
      <c r="DRD699" s="413"/>
      <c r="DRE699" s="413"/>
      <c r="DRF699" s="414"/>
      <c r="DRG699" s="414"/>
      <c r="DRH699" s="414"/>
      <c r="DRI699" s="414"/>
      <c r="DRJ699" s="414"/>
      <c r="DRK699" s="413"/>
      <c r="DRL699" s="413"/>
      <c r="DRM699" s="414"/>
      <c r="DRN699" s="414"/>
      <c r="DRO699" s="413"/>
      <c r="DRP699" s="413"/>
      <c r="DRQ699" s="414"/>
      <c r="DRR699" s="414"/>
      <c r="DRS699" s="413"/>
      <c r="DRT699" s="413"/>
      <c r="DRU699" s="413"/>
      <c r="DRV699" s="413"/>
      <c r="DRW699" s="413"/>
      <c r="DRX699" s="413"/>
      <c r="DRY699" s="413"/>
      <c r="DRZ699" s="414"/>
      <c r="DSA699" s="414"/>
      <c r="DSB699" s="413"/>
      <c r="DSC699" s="413"/>
      <c r="DSD699" s="414"/>
      <c r="DSE699" s="414"/>
      <c r="DSF699" s="413"/>
      <c r="DSG699" s="413"/>
      <c r="DSH699" s="413"/>
      <c r="DSI699" s="413"/>
      <c r="DSJ699" s="413"/>
      <c r="DSK699" s="407"/>
      <c r="DSL699" s="439"/>
      <c r="DSM699" s="413"/>
      <c r="DSN699" s="413"/>
      <c r="DSO699" s="413"/>
      <c r="DSP699" s="413"/>
      <c r="DSQ699" s="413"/>
      <c r="DSR699" s="413"/>
      <c r="DSS699" s="413"/>
      <c r="DST699" s="412"/>
      <c r="DSU699" s="412"/>
      <c r="DSV699" s="412"/>
      <c r="DSW699" s="412"/>
      <c r="DSX699" s="412"/>
      <c r="DSY699" s="412"/>
      <c r="DSZ699" s="412"/>
      <c r="DTA699" s="412"/>
      <c r="DTB699" s="412"/>
      <c r="DTC699" s="412"/>
      <c r="DTD699" s="412"/>
      <c r="DTE699" s="412"/>
      <c r="DTF699" s="412"/>
      <c r="DTG699" s="412"/>
      <c r="DTH699" s="412"/>
      <c r="DTI699" s="412"/>
      <c r="DTJ699" s="412"/>
      <c r="DTK699" s="412"/>
      <c r="DTL699" s="412"/>
      <c r="DTM699" s="412"/>
      <c r="DTN699" s="412"/>
      <c r="DTO699" s="412"/>
      <c r="DTP699" s="412"/>
      <c r="DTQ699" s="412"/>
      <c r="DTR699" s="412"/>
      <c r="DTS699" s="412"/>
      <c r="DTT699" s="412"/>
      <c r="DTU699" s="412"/>
      <c r="DTV699" s="412"/>
      <c r="DTW699" s="412"/>
      <c r="DTX699" s="412"/>
      <c r="DTY699" s="412"/>
      <c r="DTZ699" s="412"/>
      <c r="DUA699" s="412"/>
      <c r="DUB699" s="412"/>
      <c r="DUC699" s="412"/>
      <c r="DUD699" s="412"/>
      <c r="DUE699" s="412"/>
      <c r="DUF699" s="412"/>
      <c r="DUG699" s="412"/>
      <c r="DUH699" s="412"/>
      <c r="DUI699" s="412"/>
      <c r="DUJ699" s="412"/>
      <c r="DUK699" s="412"/>
      <c r="DUL699" s="413"/>
      <c r="DUM699" s="413"/>
      <c r="DUN699" s="413"/>
      <c r="DUO699" s="413"/>
      <c r="DUP699" s="413"/>
      <c r="DUQ699" s="413"/>
      <c r="DUR699" s="413"/>
      <c r="DUS699" s="413"/>
      <c r="DUT699" s="413"/>
      <c r="DUU699" s="413"/>
      <c r="DUV699" s="413"/>
      <c r="DUW699" s="413"/>
      <c r="DUX699" s="413"/>
      <c r="DUY699" s="413"/>
      <c r="DUZ699" s="413"/>
      <c r="DVA699" s="413"/>
      <c r="DVB699" s="413"/>
      <c r="DVC699" s="413"/>
      <c r="DVD699" s="413"/>
      <c r="DVE699" s="413"/>
      <c r="DVF699" s="413"/>
      <c r="DVG699" s="413"/>
      <c r="DVH699" s="413"/>
      <c r="DVI699" s="413"/>
      <c r="DVJ699" s="414"/>
      <c r="DVK699" s="414"/>
      <c r="DVL699" s="414"/>
      <c r="DVM699" s="414"/>
      <c r="DVN699" s="414"/>
      <c r="DVO699" s="413"/>
      <c r="DVP699" s="413"/>
      <c r="DVQ699" s="414"/>
      <c r="DVR699" s="414"/>
      <c r="DVS699" s="413"/>
      <c r="DVT699" s="413"/>
      <c r="DVU699" s="414"/>
      <c r="DVV699" s="414"/>
      <c r="DVW699" s="413"/>
      <c r="DVX699" s="413"/>
      <c r="DVY699" s="413"/>
      <c r="DVZ699" s="413"/>
      <c r="DWA699" s="413"/>
      <c r="DWB699" s="413"/>
      <c r="DWC699" s="413"/>
      <c r="DWD699" s="414"/>
      <c r="DWE699" s="414"/>
      <c r="DWF699" s="413"/>
      <c r="DWG699" s="413"/>
      <c r="DWH699" s="414"/>
      <c r="DWI699" s="414"/>
      <c r="DWJ699" s="413"/>
      <c r="DWK699" s="413"/>
      <c r="DWL699" s="413"/>
      <c r="DWM699" s="413"/>
      <c r="DWN699" s="413"/>
      <c r="DWO699" s="407"/>
      <c r="DWP699" s="439"/>
      <c r="DWQ699" s="413"/>
      <c r="DWR699" s="413"/>
      <c r="DWS699" s="413"/>
      <c r="DWT699" s="413"/>
      <c r="DWU699" s="413"/>
      <c r="DWV699" s="413"/>
      <c r="DWW699" s="413"/>
      <c r="DWX699" s="412"/>
      <c r="DWY699" s="412"/>
      <c r="DWZ699" s="412"/>
      <c r="DXA699" s="412"/>
      <c r="DXB699" s="412"/>
      <c r="DXC699" s="412"/>
      <c r="DXD699" s="412"/>
      <c r="DXE699" s="412"/>
      <c r="DXF699" s="412"/>
      <c r="DXG699" s="412"/>
      <c r="DXH699" s="412"/>
      <c r="DXI699" s="412"/>
      <c r="DXJ699" s="412"/>
      <c r="DXK699" s="412"/>
      <c r="DXL699" s="412"/>
      <c r="DXM699" s="412"/>
      <c r="DXN699" s="412"/>
      <c r="DXO699" s="412"/>
      <c r="DXP699" s="412"/>
      <c r="DXQ699" s="412"/>
      <c r="DXR699" s="412"/>
      <c r="DXS699" s="412"/>
      <c r="DXT699" s="412"/>
      <c r="DXU699" s="412"/>
      <c r="DXV699" s="412"/>
      <c r="DXW699" s="412"/>
      <c r="DXX699" s="412"/>
      <c r="DXY699" s="412"/>
      <c r="DXZ699" s="412"/>
      <c r="DYA699" s="412"/>
      <c r="DYB699" s="412"/>
      <c r="DYC699" s="412"/>
      <c r="DYD699" s="412"/>
      <c r="DYE699" s="412"/>
      <c r="DYF699" s="412"/>
      <c r="DYG699" s="412"/>
      <c r="DYH699" s="412"/>
      <c r="DYI699" s="412"/>
      <c r="DYJ699" s="412"/>
      <c r="DYK699" s="412"/>
      <c r="DYL699" s="412"/>
      <c r="DYM699" s="412"/>
      <c r="DYN699" s="412"/>
      <c r="DYO699" s="412"/>
      <c r="DYP699" s="413"/>
      <c r="DYQ699" s="413"/>
      <c r="DYR699" s="413"/>
      <c r="DYS699" s="413"/>
      <c r="DYT699" s="413"/>
      <c r="DYU699" s="413"/>
      <c r="DYV699" s="413"/>
      <c r="DYW699" s="413"/>
      <c r="DYX699" s="413"/>
      <c r="DYY699" s="413"/>
      <c r="DYZ699" s="413"/>
      <c r="DZA699" s="413"/>
      <c r="DZB699" s="413"/>
      <c r="DZC699" s="413"/>
      <c r="DZD699" s="413"/>
      <c r="DZE699" s="413"/>
      <c r="DZF699" s="413"/>
      <c r="DZG699" s="413"/>
      <c r="DZH699" s="413"/>
      <c r="DZI699" s="413"/>
      <c r="DZJ699" s="413"/>
      <c r="DZK699" s="413"/>
      <c r="DZL699" s="413"/>
      <c r="DZM699" s="413"/>
      <c r="DZN699" s="414"/>
      <c r="DZO699" s="414"/>
      <c r="DZP699" s="414"/>
      <c r="DZQ699" s="414"/>
      <c r="DZR699" s="414"/>
      <c r="DZS699" s="413"/>
      <c r="DZT699" s="413"/>
      <c r="DZU699" s="414"/>
      <c r="DZV699" s="414"/>
      <c r="DZW699" s="413"/>
      <c r="DZX699" s="413"/>
      <c r="DZY699" s="414"/>
      <c r="DZZ699" s="414"/>
      <c r="EAA699" s="413"/>
      <c r="EAB699" s="413"/>
      <c r="EAC699" s="413"/>
      <c r="EAD699" s="413"/>
      <c r="EAE699" s="413"/>
      <c r="EAF699" s="413"/>
      <c r="EAG699" s="413"/>
      <c r="EAH699" s="414"/>
      <c r="EAI699" s="414"/>
      <c r="EAJ699" s="413"/>
      <c r="EAK699" s="413"/>
      <c r="EAL699" s="414"/>
      <c r="EAM699" s="414"/>
      <c r="EAN699" s="413"/>
      <c r="EAO699" s="413"/>
      <c r="EAP699" s="413"/>
      <c r="EAQ699" s="413"/>
      <c r="EAR699" s="413"/>
      <c r="EAS699" s="407"/>
      <c r="EAT699" s="439"/>
      <c r="EAU699" s="413"/>
      <c r="EAV699" s="413"/>
      <c r="EAW699" s="413"/>
      <c r="EAX699" s="413"/>
      <c r="EAY699" s="413"/>
      <c r="EAZ699" s="413"/>
      <c r="EBA699" s="413"/>
      <c r="EBB699" s="412"/>
      <c r="EBC699" s="412"/>
      <c r="EBD699" s="412"/>
      <c r="EBE699" s="412"/>
      <c r="EBF699" s="412"/>
      <c r="EBG699" s="412"/>
      <c r="EBH699" s="412"/>
      <c r="EBI699" s="412"/>
      <c r="EBJ699" s="412"/>
      <c r="EBK699" s="412"/>
      <c r="EBL699" s="412"/>
      <c r="EBM699" s="412"/>
      <c r="EBN699" s="412"/>
      <c r="EBO699" s="412"/>
      <c r="EBP699" s="412"/>
      <c r="EBQ699" s="412"/>
      <c r="EBR699" s="412"/>
      <c r="EBS699" s="412"/>
      <c r="EBT699" s="412"/>
      <c r="EBU699" s="412"/>
      <c r="EBV699" s="412"/>
      <c r="EBW699" s="412"/>
      <c r="EBX699" s="412"/>
      <c r="EBY699" s="412"/>
      <c r="EBZ699" s="412"/>
      <c r="ECA699" s="412"/>
      <c r="ECB699" s="412"/>
      <c r="ECC699" s="412"/>
      <c r="ECD699" s="412"/>
      <c r="ECE699" s="412"/>
      <c r="ECF699" s="412"/>
      <c r="ECG699" s="412"/>
      <c r="ECH699" s="412"/>
      <c r="ECI699" s="412"/>
      <c r="ECJ699" s="412"/>
      <c r="ECK699" s="412"/>
      <c r="ECL699" s="412"/>
      <c r="ECM699" s="412"/>
      <c r="ECN699" s="412"/>
      <c r="ECO699" s="412"/>
      <c r="ECP699" s="412"/>
      <c r="ECQ699" s="412"/>
      <c r="ECR699" s="412"/>
      <c r="ECS699" s="412"/>
      <c r="ECT699" s="413"/>
      <c r="ECU699" s="413"/>
      <c r="ECV699" s="413"/>
      <c r="ECW699" s="413"/>
      <c r="ECX699" s="413"/>
      <c r="ECY699" s="413"/>
      <c r="ECZ699" s="413"/>
      <c r="EDA699" s="413"/>
      <c r="EDB699" s="413"/>
      <c r="EDC699" s="413"/>
      <c r="EDD699" s="413"/>
      <c r="EDE699" s="413"/>
      <c r="EDF699" s="413"/>
      <c r="EDG699" s="413"/>
      <c r="EDH699" s="413"/>
      <c r="EDI699" s="413"/>
      <c r="EDJ699" s="413"/>
      <c r="EDK699" s="413"/>
      <c r="EDL699" s="413"/>
      <c r="EDM699" s="413"/>
      <c r="EDN699" s="413"/>
      <c r="EDO699" s="413"/>
      <c r="EDP699" s="413"/>
      <c r="EDQ699" s="413"/>
      <c r="EDR699" s="414"/>
      <c r="EDS699" s="414"/>
      <c r="EDT699" s="414"/>
      <c r="EDU699" s="414"/>
      <c r="EDV699" s="414"/>
      <c r="EDW699" s="413"/>
      <c r="EDX699" s="413"/>
      <c r="EDY699" s="414"/>
      <c r="EDZ699" s="414"/>
      <c r="EEA699" s="413"/>
      <c r="EEB699" s="413"/>
      <c r="EEC699" s="414"/>
      <c r="EED699" s="414"/>
      <c r="EEE699" s="413"/>
      <c r="EEF699" s="413"/>
      <c r="EEG699" s="413"/>
      <c r="EEH699" s="413"/>
      <c r="EEI699" s="413"/>
      <c r="EEJ699" s="413"/>
      <c r="EEK699" s="413"/>
      <c r="EEL699" s="414"/>
      <c r="EEM699" s="414"/>
      <c r="EEN699" s="413"/>
      <c r="EEO699" s="413"/>
      <c r="EEP699" s="414"/>
      <c r="EEQ699" s="414"/>
      <c r="EER699" s="413"/>
      <c r="EES699" s="413"/>
      <c r="EET699" s="413"/>
      <c r="EEU699" s="413"/>
      <c r="EEV699" s="413"/>
      <c r="EEW699" s="407"/>
      <c r="EEX699" s="439"/>
      <c r="EEY699" s="413"/>
      <c r="EEZ699" s="413"/>
      <c r="EFA699" s="413"/>
      <c r="EFB699" s="413"/>
      <c r="EFC699" s="413"/>
      <c r="EFD699" s="413"/>
      <c r="EFE699" s="413"/>
      <c r="EFF699" s="412"/>
      <c r="EFG699" s="412"/>
      <c r="EFH699" s="412"/>
      <c r="EFI699" s="412"/>
      <c r="EFJ699" s="412"/>
      <c r="EFK699" s="412"/>
      <c r="EFL699" s="412"/>
      <c r="EFM699" s="412"/>
      <c r="EFN699" s="412"/>
      <c r="EFO699" s="412"/>
      <c r="EFP699" s="412"/>
      <c r="EFQ699" s="412"/>
      <c r="EFR699" s="412"/>
      <c r="EFS699" s="412"/>
      <c r="EFT699" s="412"/>
      <c r="EFU699" s="412"/>
      <c r="EFV699" s="412"/>
      <c r="EFW699" s="412"/>
      <c r="EFX699" s="412"/>
      <c r="EFY699" s="412"/>
      <c r="EFZ699" s="412"/>
      <c r="EGA699" s="412"/>
      <c r="EGB699" s="412"/>
      <c r="EGC699" s="412"/>
      <c r="EGD699" s="412"/>
      <c r="EGE699" s="412"/>
      <c r="EGF699" s="412"/>
      <c r="EGG699" s="412"/>
      <c r="EGH699" s="412"/>
      <c r="EGI699" s="412"/>
      <c r="EGJ699" s="412"/>
      <c r="EGK699" s="412"/>
      <c r="EGL699" s="412"/>
      <c r="EGM699" s="412"/>
      <c r="EGN699" s="412"/>
      <c r="EGO699" s="412"/>
      <c r="EGP699" s="412"/>
      <c r="EGQ699" s="412"/>
      <c r="EGR699" s="412"/>
      <c r="EGS699" s="412"/>
      <c r="EGT699" s="412"/>
      <c r="EGU699" s="412"/>
      <c r="EGV699" s="412"/>
      <c r="EGW699" s="412"/>
      <c r="EGX699" s="413"/>
      <c r="EGY699" s="413"/>
      <c r="EGZ699" s="413"/>
      <c r="EHA699" s="413"/>
      <c r="EHB699" s="413"/>
      <c r="EHC699" s="413"/>
      <c r="EHD699" s="413"/>
      <c r="EHE699" s="413"/>
      <c r="EHF699" s="413"/>
      <c r="EHG699" s="413"/>
      <c r="EHH699" s="413"/>
      <c r="EHI699" s="413"/>
      <c r="EHJ699" s="413"/>
      <c r="EHK699" s="413"/>
      <c r="EHL699" s="413"/>
      <c r="EHM699" s="413"/>
      <c r="EHN699" s="413"/>
      <c r="EHO699" s="413"/>
      <c r="EHP699" s="413"/>
      <c r="EHQ699" s="413"/>
      <c r="EHR699" s="413"/>
      <c r="EHS699" s="413"/>
      <c r="EHT699" s="413"/>
      <c r="EHU699" s="413"/>
      <c r="EHV699" s="414"/>
      <c r="EHW699" s="414"/>
      <c r="EHX699" s="414"/>
      <c r="EHY699" s="414"/>
      <c r="EHZ699" s="414"/>
      <c r="EIA699" s="413"/>
      <c r="EIB699" s="413"/>
      <c r="EIC699" s="414"/>
      <c r="EID699" s="414"/>
      <c r="EIE699" s="413"/>
      <c r="EIF699" s="413"/>
      <c r="EIG699" s="414"/>
      <c r="EIH699" s="414"/>
      <c r="EII699" s="413"/>
      <c r="EIJ699" s="413"/>
      <c r="EIK699" s="413"/>
      <c r="EIL699" s="413"/>
      <c r="EIM699" s="413"/>
      <c r="EIN699" s="413"/>
      <c r="EIO699" s="413"/>
      <c r="EIP699" s="414"/>
      <c r="EIQ699" s="414"/>
      <c r="EIR699" s="413"/>
      <c r="EIS699" s="413"/>
      <c r="EIT699" s="414"/>
      <c r="EIU699" s="414"/>
      <c r="EIV699" s="413"/>
      <c r="EIW699" s="413"/>
      <c r="EIX699" s="413"/>
      <c r="EIY699" s="413"/>
      <c r="EIZ699" s="413"/>
      <c r="EJA699" s="407"/>
      <c r="EJB699" s="439"/>
      <c r="EJC699" s="413"/>
      <c r="EJD699" s="413"/>
      <c r="EJE699" s="413"/>
      <c r="EJF699" s="413"/>
      <c r="EJG699" s="413"/>
      <c r="EJH699" s="413"/>
      <c r="EJI699" s="413"/>
      <c r="EJJ699" s="412"/>
      <c r="EJK699" s="412"/>
      <c r="EJL699" s="412"/>
      <c r="EJM699" s="412"/>
      <c r="EJN699" s="412"/>
      <c r="EJO699" s="412"/>
      <c r="EJP699" s="412"/>
      <c r="EJQ699" s="412"/>
      <c r="EJR699" s="412"/>
      <c r="EJS699" s="412"/>
      <c r="EJT699" s="412"/>
      <c r="EJU699" s="412"/>
      <c r="EJV699" s="412"/>
      <c r="EJW699" s="412"/>
      <c r="EJX699" s="412"/>
      <c r="EJY699" s="412"/>
      <c r="EJZ699" s="412"/>
      <c r="EKA699" s="412"/>
      <c r="EKB699" s="412"/>
      <c r="EKC699" s="412"/>
      <c r="EKD699" s="412"/>
      <c r="EKE699" s="412"/>
      <c r="EKF699" s="412"/>
      <c r="EKG699" s="412"/>
      <c r="EKH699" s="412"/>
      <c r="EKI699" s="412"/>
      <c r="EKJ699" s="412"/>
      <c r="EKK699" s="412"/>
      <c r="EKL699" s="412"/>
      <c r="EKM699" s="412"/>
      <c r="EKN699" s="412"/>
      <c r="EKO699" s="412"/>
      <c r="EKP699" s="412"/>
      <c r="EKQ699" s="412"/>
      <c r="EKR699" s="412"/>
      <c r="EKS699" s="412"/>
      <c r="EKT699" s="412"/>
      <c r="EKU699" s="412"/>
      <c r="EKV699" s="412"/>
      <c r="EKW699" s="412"/>
      <c r="EKX699" s="412"/>
      <c r="EKY699" s="412"/>
      <c r="EKZ699" s="412"/>
      <c r="ELA699" s="412"/>
      <c r="ELB699" s="413"/>
      <c r="ELC699" s="413"/>
      <c r="ELD699" s="413"/>
      <c r="ELE699" s="413"/>
      <c r="ELF699" s="413"/>
      <c r="ELG699" s="413"/>
      <c r="ELH699" s="413"/>
      <c r="ELI699" s="413"/>
      <c r="ELJ699" s="413"/>
      <c r="ELK699" s="413"/>
      <c r="ELL699" s="413"/>
      <c r="ELM699" s="413"/>
      <c r="ELN699" s="413"/>
      <c r="ELO699" s="413"/>
      <c r="ELP699" s="413"/>
      <c r="ELQ699" s="413"/>
      <c r="ELR699" s="413"/>
      <c r="ELS699" s="413"/>
      <c r="ELT699" s="413"/>
      <c r="ELU699" s="413"/>
      <c r="ELV699" s="413"/>
      <c r="ELW699" s="413"/>
      <c r="ELX699" s="413"/>
      <c r="ELY699" s="413"/>
      <c r="ELZ699" s="414"/>
      <c r="EMA699" s="414"/>
      <c r="EMB699" s="414"/>
      <c r="EMC699" s="414"/>
      <c r="EMD699" s="414"/>
      <c r="EME699" s="413"/>
      <c r="EMF699" s="413"/>
      <c r="EMG699" s="414"/>
      <c r="EMH699" s="414"/>
      <c r="EMI699" s="413"/>
      <c r="EMJ699" s="413"/>
      <c r="EMK699" s="414"/>
      <c r="EML699" s="414"/>
      <c r="EMM699" s="413"/>
      <c r="EMN699" s="413"/>
      <c r="EMO699" s="413"/>
      <c r="EMP699" s="413"/>
      <c r="EMQ699" s="413"/>
      <c r="EMR699" s="413"/>
      <c r="EMS699" s="413"/>
      <c r="EMT699" s="414"/>
      <c r="EMU699" s="414"/>
      <c r="EMV699" s="413"/>
      <c r="EMW699" s="413"/>
      <c r="EMX699" s="414"/>
      <c r="EMY699" s="414"/>
      <c r="EMZ699" s="413"/>
      <c r="ENA699" s="413"/>
      <c r="ENB699" s="413"/>
      <c r="ENC699" s="413"/>
      <c r="END699" s="413"/>
      <c r="ENE699" s="407"/>
      <c r="ENF699" s="439"/>
      <c r="ENG699" s="413"/>
      <c r="ENH699" s="413"/>
      <c r="ENI699" s="413"/>
      <c r="ENJ699" s="413"/>
      <c r="ENK699" s="413"/>
      <c r="ENL699" s="413"/>
      <c r="ENM699" s="413"/>
      <c r="ENN699" s="412"/>
      <c r="ENO699" s="412"/>
      <c r="ENP699" s="412"/>
      <c r="ENQ699" s="412"/>
      <c r="ENR699" s="412"/>
      <c r="ENS699" s="412"/>
      <c r="ENT699" s="412"/>
      <c r="ENU699" s="412"/>
      <c r="ENV699" s="412"/>
      <c r="ENW699" s="412"/>
      <c r="ENX699" s="412"/>
      <c r="ENY699" s="412"/>
      <c r="ENZ699" s="412"/>
      <c r="EOA699" s="412"/>
      <c r="EOB699" s="412"/>
      <c r="EOC699" s="412"/>
      <c r="EOD699" s="412"/>
      <c r="EOE699" s="412"/>
      <c r="EOF699" s="412"/>
      <c r="EOG699" s="412"/>
      <c r="EOH699" s="412"/>
      <c r="EOI699" s="412"/>
      <c r="EOJ699" s="412"/>
      <c r="EOK699" s="412"/>
      <c r="EOL699" s="412"/>
      <c r="EOM699" s="412"/>
      <c r="EON699" s="412"/>
      <c r="EOO699" s="412"/>
      <c r="EOP699" s="412"/>
      <c r="EOQ699" s="412"/>
      <c r="EOR699" s="412"/>
      <c r="EOS699" s="412"/>
      <c r="EOT699" s="412"/>
      <c r="EOU699" s="412"/>
      <c r="EOV699" s="412"/>
      <c r="EOW699" s="412"/>
      <c r="EOX699" s="412"/>
      <c r="EOY699" s="412"/>
      <c r="EOZ699" s="412"/>
      <c r="EPA699" s="412"/>
      <c r="EPB699" s="412"/>
      <c r="EPC699" s="412"/>
      <c r="EPD699" s="412"/>
      <c r="EPE699" s="412"/>
      <c r="EPF699" s="413"/>
      <c r="EPG699" s="413"/>
      <c r="EPH699" s="413"/>
      <c r="EPI699" s="413"/>
      <c r="EPJ699" s="413"/>
      <c r="EPK699" s="413"/>
      <c r="EPL699" s="413"/>
      <c r="EPM699" s="413"/>
      <c r="EPN699" s="413"/>
      <c r="EPO699" s="413"/>
      <c r="EPP699" s="413"/>
      <c r="EPQ699" s="413"/>
      <c r="EPR699" s="413"/>
      <c r="EPS699" s="413"/>
      <c r="EPT699" s="413"/>
      <c r="EPU699" s="413"/>
      <c r="EPV699" s="413"/>
      <c r="EPW699" s="413"/>
      <c r="EPX699" s="413"/>
      <c r="EPY699" s="413"/>
      <c r="EPZ699" s="413"/>
      <c r="EQA699" s="413"/>
      <c r="EQB699" s="413"/>
      <c r="EQC699" s="413"/>
      <c r="EQD699" s="414"/>
      <c r="EQE699" s="414"/>
      <c r="EQF699" s="414"/>
      <c r="EQG699" s="414"/>
      <c r="EQH699" s="414"/>
      <c r="EQI699" s="413"/>
      <c r="EQJ699" s="413"/>
      <c r="EQK699" s="414"/>
      <c r="EQL699" s="414"/>
      <c r="EQM699" s="413"/>
      <c r="EQN699" s="413"/>
      <c r="EQO699" s="414"/>
      <c r="EQP699" s="414"/>
      <c r="EQQ699" s="413"/>
      <c r="EQR699" s="413"/>
      <c r="EQS699" s="413"/>
      <c r="EQT699" s="413"/>
      <c r="EQU699" s="413"/>
      <c r="EQV699" s="413"/>
      <c r="EQW699" s="413"/>
      <c r="EQX699" s="414"/>
      <c r="EQY699" s="414"/>
      <c r="EQZ699" s="413"/>
      <c r="ERA699" s="413"/>
      <c r="ERB699" s="414"/>
      <c r="ERC699" s="414"/>
      <c r="ERD699" s="413"/>
      <c r="ERE699" s="413"/>
      <c r="ERF699" s="413"/>
      <c r="ERG699" s="413"/>
      <c r="ERH699" s="413"/>
      <c r="ERI699" s="407"/>
      <c r="ERJ699" s="439"/>
      <c r="ERK699" s="413"/>
      <c r="ERL699" s="413"/>
      <c r="ERM699" s="413"/>
      <c r="ERN699" s="413"/>
      <c r="ERO699" s="413"/>
      <c r="ERP699" s="413"/>
      <c r="ERQ699" s="413"/>
      <c r="ERR699" s="412"/>
      <c r="ERS699" s="412"/>
      <c r="ERT699" s="412"/>
      <c r="ERU699" s="412"/>
      <c r="ERV699" s="412"/>
      <c r="ERW699" s="412"/>
      <c r="ERX699" s="412"/>
      <c r="ERY699" s="412"/>
      <c r="ERZ699" s="412"/>
      <c r="ESA699" s="412"/>
      <c r="ESB699" s="412"/>
      <c r="ESC699" s="412"/>
      <c r="ESD699" s="412"/>
      <c r="ESE699" s="412"/>
      <c r="ESF699" s="412"/>
      <c r="ESG699" s="412"/>
      <c r="ESH699" s="412"/>
      <c r="ESI699" s="412"/>
      <c r="ESJ699" s="412"/>
      <c r="ESK699" s="412"/>
      <c r="ESL699" s="412"/>
      <c r="ESM699" s="412"/>
      <c r="ESN699" s="412"/>
      <c r="ESO699" s="412"/>
      <c r="ESP699" s="412"/>
      <c r="ESQ699" s="412"/>
      <c r="ESR699" s="412"/>
      <c r="ESS699" s="412"/>
      <c r="EST699" s="412"/>
      <c r="ESU699" s="412"/>
      <c r="ESV699" s="412"/>
      <c r="ESW699" s="412"/>
      <c r="ESX699" s="412"/>
      <c r="ESY699" s="412"/>
      <c r="ESZ699" s="412"/>
      <c r="ETA699" s="412"/>
      <c r="ETB699" s="412"/>
      <c r="ETC699" s="412"/>
      <c r="ETD699" s="412"/>
      <c r="ETE699" s="412"/>
      <c r="ETF699" s="412"/>
      <c r="ETG699" s="412"/>
      <c r="ETH699" s="412"/>
      <c r="ETI699" s="412"/>
      <c r="ETJ699" s="413"/>
      <c r="ETK699" s="413"/>
      <c r="ETL699" s="413"/>
      <c r="ETM699" s="413"/>
      <c r="ETN699" s="413"/>
      <c r="ETO699" s="413"/>
      <c r="ETP699" s="413"/>
      <c r="ETQ699" s="413"/>
      <c r="ETR699" s="413"/>
      <c r="ETS699" s="413"/>
      <c r="ETT699" s="413"/>
      <c r="ETU699" s="413"/>
      <c r="ETV699" s="413"/>
      <c r="ETW699" s="413"/>
      <c r="ETX699" s="413"/>
      <c r="ETY699" s="413"/>
      <c r="ETZ699" s="413"/>
      <c r="EUA699" s="413"/>
      <c r="EUB699" s="413"/>
      <c r="EUC699" s="413"/>
      <c r="EUD699" s="413"/>
      <c r="EUE699" s="413"/>
      <c r="EUF699" s="413"/>
      <c r="EUG699" s="413"/>
      <c r="EUH699" s="414"/>
      <c r="EUI699" s="414"/>
      <c r="EUJ699" s="414"/>
      <c r="EUK699" s="414"/>
      <c r="EUL699" s="414"/>
      <c r="EUM699" s="413"/>
      <c r="EUN699" s="413"/>
      <c r="EUO699" s="414"/>
      <c r="EUP699" s="414"/>
      <c r="EUQ699" s="413"/>
      <c r="EUR699" s="413"/>
      <c r="EUS699" s="414"/>
      <c r="EUT699" s="414"/>
      <c r="EUU699" s="413"/>
      <c r="EUV699" s="413"/>
      <c r="EUW699" s="413"/>
      <c r="EUX699" s="413"/>
      <c r="EUY699" s="413"/>
      <c r="EUZ699" s="413"/>
      <c r="EVA699" s="413"/>
      <c r="EVB699" s="414"/>
      <c r="EVC699" s="414"/>
      <c r="EVD699" s="413"/>
      <c r="EVE699" s="413"/>
      <c r="EVF699" s="414"/>
      <c r="EVG699" s="414"/>
      <c r="EVH699" s="413"/>
      <c r="EVI699" s="413"/>
      <c r="EVJ699" s="413"/>
      <c r="EVK699" s="413"/>
      <c r="EVL699" s="413"/>
      <c r="EVM699" s="407"/>
      <c r="EVN699" s="439"/>
      <c r="EVO699" s="413"/>
      <c r="EVP699" s="413"/>
      <c r="EVQ699" s="413"/>
      <c r="EVR699" s="413"/>
      <c r="EVS699" s="413"/>
      <c r="EVT699" s="413"/>
      <c r="EVU699" s="413"/>
      <c r="EVV699" s="412"/>
      <c r="EVW699" s="412"/>
      <c r="EVX699" s="412"/>
      <c r="EVY699" s="412"/>
      <c r="EVZ699" s="412"/>
      <c r="EWA699" s="412"/>
      <c r="EWB699" s="412"/>
      <c r="EWC699" s="412"/>
      <c r="EWD699" s="412"/>
      <c r="EWE699" s="412"/>
      <c r="EWF699" s="412"/>
      <c r="EWG699" s="412"/>
      <c r="EWH699" s="412"/>
      <c r="EWI699" s="412"/>
      <c r="EWJ699" s="412"/>
      <c r="EWK699" s="412"/>
      <c r="EWL699" s="412"/>
      <c r="EWM699" s="412"/>
      <c r="EWN699" s="412"/>
      <c r="EWO699" s="412"/>
      <c r="EWP699" s="412"/>
      <c r="EWQ699" s="412"/>
      <c r="EWR699" s="412"/>
      <c r="EWS699" s="412"/>
      <c r="EWT699" s="412"/>
      <c r="EWU699" s="412"/>
      <c r="EWV699" s="412"/>
      <c r="EWW699" s="412"/>
      <c r="EWX699" s="412"/>
      <c r="EWY699" s="412"/>
      <c r="EWZ699" s="412"/>
      <c r="EXA699" s="412"/>
      <c r="EXB699" s="412"/>
      <c r="EXC699" s="412"/>
      <c r="EXD699" s="412"/>
      <c r="EXE699" s="412"/>
      <c r="EXF699" s="412"/>
      <c r="EXG699" s="412"/>
      <c r="EXH699" s="412"/>
      <c r="EXI699" s="412"/>
      <c r="EXJ699" s="412"/>
      <c r="EXK699" s="412"/>
      <c r="EXL699" s="412"/>
      <c r="EXM699" s="412"/>
      <c r="EXN699" s="413"/>
      <c r="EXO699" s="413"/>
      <c r="EXP699" s="413"/>
      <c r="EXQ699" s="413"/>
      <c r="EXR699" s="413"/>
      <c r="EXS699" s="413"/>
      <c r="EXT699" s="413"/>
      <c r="EXU699" s="413"/>
      <c r="EXV699" s="413"/>
      <c r="EXW699" s="413"/>
      <c r="EXX699" s="413"/>
      <c r="EXY699" s="413"/>
      <c r="EXZ699" s="413"/>
      <c r="EYA699" s="413"/>
      <c r="EYB699" s="413"/>
      <c r="EYC699" s="413"/>
      <c r="EYD699" s="413"/>
      <c r="EYE699" s="413"/>
      <c r="EYF699" s="413"/>
      <c r="EYG699" s="413"/>
      <c r="EYH699" s="413"/>
      <c r="EYI699" s="413"/>
      <c r="EYJ699" s="413"/>
      <c r="EYK699" s="413"/>
      <c r="EYL699" s="414"/>
      <c r="EYM699" s="414"/>
      <c r="EYN699" s="414"/>
      <c r="EYO699" s="414"/>
      <c r="EYP699" s="414"/>
      <c r="EYQ699" s="413"/>
      <c r="EYR699" s="413"/>
      <c r="EYS699" s="414"/>
      <c r="EYT699" s="414"/>
      <c r="EYU699" s="413"/>
      <c r="EYV699" s="413"/>
      <c r="EYW699" s="414"/>
      <c r="EYX699" s="414"/>
      <c r="EYY699" s="413"/>
      <c r="EYZ699" s="413"/>
      <c r="EZA699" s="413"/>
      <c r="EZB699" s="413"/>
      <c r="EZC699" s="413"/>
      <c r="EZD699" s="413"/>
      <c r="EZE699" s="413"/>
      <c r="EZF699" s="414"/>
      <c r="EZG699" s="414"/>
      <c r="EZH699" s="413"/>
      <c r="EZI699" s="413"/>
      <c r="EZJ699" s="414"/>
      <c r="EZK699" s="414"/>
      <c r="EZL699" s="413"/>
      <c r="EZM699" s="413"/>
      <c r="EZN699" s="413"/>
      <c r="EZO699" s="413"/>
      <c r="EZP699" s="413"/>
      <c r="EZQ699" s="407"/>
      <c r="EZR699" s="439"/>
      <c r="EZS699" s="413"/>
      <c r="EZT699" s="413"/>
      <c r="EZU699" s="413"/>
      <c r="EZV699" s="413"/>
      <c r="EZW699" s="413"/>
      <c r="EZX699" s="413"/>
      <c r="EZY699" s="413"/>
      <c r="EZZ699" s="412"/>
      <c r="FAA699" s="412"/>
      <c r="FAB699" s="412"/>
      <c r="FAC699" s="412"/>
      <c r="FAD699" s="412"/>
      <c r="FAE699" s="412"/>
      <c r="FAF699" s="412"/>
      <c r="FAG699" s="412"/>
      <c r="FAH699" s="412"/>
      <c r="FAI699" s="412"/>
      <c r="FAJ699" s="412"/>
      <c r="FAK699" s="412"/>
      <c r="FAL699" s="412"/>
      <c r="FAM699" s="412"/>
      <c r="FAN699" s="412"/>
      <c r="FAO699" s="412"/>
      <c r="FAP699" s="412"/>
      <c r="FAQ699" s="412"/>
      <c r="FAR699" s="412"/>
      <c r="FAS699" s="412"/>
      <c r="FAT699" s="412"/>
      <c r="FAU699" s="412"/>
      <c r="FAV699" s="412"/>
      <c r="FAW699" s="412"/>
      <c r="FAX699" s="412"/>
      <c r="FAY699" s="412"/>
      <c r="FAZ699" s="412"/>
      <c r="FBA699" s="412"/>
      <c r="FBB699" s="412"/>
      <c r="FBC699" s="412"/>
      <c r="FBD699" s="412"/>
      <c r="FBE699" s="412"/>
      <c r="FBF699" s="412"/>
      <c r="FBG699" s="412"/>
      <c r="FBH699" s="412"/>
      <c r="FBI699" s="412"/>
      <c r="FBJ699" s="412"/>
      <c r="FBK699" s="412"/>
      <c r="FBL699" s="412"/>
      <c r="FBM699" s="412"/>
      <c r="FBN699" s="412"/>
      <c r="FBO699" s="412"/>
      <c r="FBP699" s="412"/>
      <c r="FBQ699" s="412"/>
      <c r="FBR699" s="413"/>
      <c r="FBS699" s="413"/>
      <c r="FBT699" s="413"/>
      <c r="FBU699" s="413"/>
      <c r="FBV699" s="413"/>
      <c r="FBW699" s="413"/>
      <c r="FBX699" s="413"/>
      <c r="FBY699" s="413"/>
      <c r="FBZ699" s="413"/>
      <c r="FCA699" s="413"/>
      <c r="FCB699" s="413"/>
      <c r="FCC699" s="413"/>
      <c r="FCD699" s="413"/>
      <c r="FCE699" s="413"/>
      <c r="FCF699" s="413"/>
      <c r="FCG699" s="413"/>
      <c r="FCH699" s="413"/>
      <c r="FCI699" s="413"/>
      <c r="FCJ699" s="413"/>
      <c r="FCK699" s="413"/>
      <c r="FCL699" s="413"/>
      <c r="FCM699" s="413"/>
      <c r="FCN699" s="413"/>
      <c r="FCO699" s="413"/>
      <c r="FCP699" s="414"/>
      <c r="FCQ699" s="414"/>
      <c r="FCR699" s="414"/>
      <c r="FCS699" s="414"/>
      <c r="FCT699" s="414"/>
      <c r="FCU699" s="413"/>
      <c r="FCV699" s="413"/>
      <c r="FCW699" s="414"/>
      <c r="FCX699" s="414"/>
      <c r="FCY699" s="413"/>
      <c r="FCZ699" s="413"/>
      <c r="FDA699" s="414"/>
      <c r="FDB699" s="414"/>
      <c r="FDC699" s="413"/>
      <c r="FDD699" s="413"/>
      <c r="FDE699" s="413"/>
      <c r="FDF699" s="413"/>
      <c r="FDG699" s="413"/>
      <c r="FDH699" s="413"/>
      <c r="FDI699" s="413"/>
      <c r="FDJ699" s="414"/>
      <c r="FDK699" s="414"/>
      <c r="FDL699" s="413"/>
      <c r="FDM699" s="413"/>
      <c r="FDN699" s="414"/>
      <c r="FDO699" s="414"/>
      <c r="FDP699" s="413"/>
      <c r="FDQ699" s="413"/>
      <c r="FDR699" s="413"/>
      <c r="FDS699" s="413"/>
      <c r="FDT699" s="413"/>
      <c r="FDU699" s="407"/>
      <c r="FDV699" s="439"/>
      <c r="FDW699" s="413"/>
      <c r="FDX699" s="413"/>
      <c r="FDY699" s="413"/>
      <c r="FDZ699" s="413"/>
      <c r="FEA699" s="413"/>
      <c r="FEB699" s="413"/>
      <c r="FEC699" s="413"/>
      <c r="FED699" s="412"/>
      <c r="FEE699" s="412"/>
      <c r="FEF699" s="412"/>
      <c r="FEG699" s="412"/>
      <c r="FEH699" s="412"/>
      <c r="FEI699" s="412"/>
      <c r="FEJ699" s="412"/>
      <c r="FEK699" s="412"/>
      <c r="FEL699" s="412"/>
      <c r="FEM699" s="412"/>
      <c r="FEN699" s="412"/>
      <c r="FEO699" s="412"/>
      <c r="FEP699" s="412"/>
      <c r="FEQ699" s="412"/>
      <c r="FER699" s="412"/>
      <c r="FES699" s="412"/>
      <c r="FET699" s="412"/>
      <c r="FEU699" s="412"/>
      <c r="FEV699" s="412"/>
      <c r="FEW699" s="412"/>
      <c r="FEX699" s="412"/>
      <c r="FEY699" s="412"/>
      <c r="FEZ699" s="412"/>
      <c r="FFA699" s="412"/>
      <c r="FFB699" s="412"/>
      <c r="FFC699" s="412"/>
      <c r="FFD699" s="412"/>
      <c r="FFE699" s="412"/>
      <c r="FFF699" s="412"/>
      <c r="FFG699" s="412"/>
      <c r="FFH699" s="412"/>
      <c r="FFI699" s="412"/>
      <c r="FFJ699" s="412"/>
      <c r="FFK699" s="412"/>
      <c r="FFL699" s="412"/>
      <c r="FFM699" s="412"/>
      <c r="FFN699" s="412"/>
      <c r="FFO699" s="412"/>
      <c r="FFP699" s="412"/>
      <c r="FFQ699" s="412"/>
      <c r="FFR699" s="412"/>
      <c r="FFS699" s="412"/>
      <c r="FFT699" s="412"/>
      <c r="FFU699" s="412"/>
      <c r="FFV699" s="413"/>
      <c r="FFW699" s="413"/>
      <c r="FFX699" s="413"/>
      <c r="FFY699" s="413"/>
      <c r="FFZ699" s="413"/>
      <c r="FGA699" s="413"/>
      <c r="FGB699" s="413"/>
      <c r="FGC699" s="413"/>
      <c r="FGD699" s="413"/>
      <c r="FGE699" s="413"/>
      <c r="FGF699" s="413"/>
      <c r="FGG699" s="413"/>
      <c r="FGH699" s="413"/>
      <c r="FGI699" s="413"/>
      <c r="FGJ699" s="413"/>
      <c r="FGK699" s="413"/>
      <c r="FGL699" s="413"/>
      <c r="FGM699" s="413"/>
      <c r="FGN699" s="413"/>
      <c r="FGO699" s="413"/>
      <c r="FGP699" s="413"/>
      <c r="FGQ699" s="413"/>
      <c r="FGR699" s="413"/>
      <c r="FGS699" s="413"/>
      <c r="FGT699" s="414"/>
      <c r="FGU699" s="414"/>
      <c r="FGV699" s="414"/>
      <c r="FGW699" s="414"/>
      <c r="FGX699" s="414"/>
      <c r="FGY699" s="413"/>
      <c r="FGZ699" s="413"/>
      <c r="FHA699" s="414"/>
      <c r="FHB699" s="414"/>
      <c r="FHC699" s="413"/>
      <c r="FHD699" s="413"/>
      <c r="FHE699" s="414"/>
      <c r="FHF699" s="414"/>
      <c r="FHG699" s="413"/>
      <c r="FHH699" s="413"/>
      <c r="FHI699" s="413"/>
      <c r="FHJ699" s="413"/>
      <c r="FHK699" s="413"/>
      <c r="FHL699" s="413"/>
      <c r="FHM699" s="413"/>
      <c r="FHN699" s="414"/>
      <c r="FHO699" s="414"/>
      <c r="FHP699" s="413"/>
      <c r="FHQ699" s="413"/>
      <c r="FHR699" s="414"/>
      <c r="FHS699" s="414"/>
      <c r="FHT699" s="413"/>
      <c r="FHU699" s="413"/>
      <c r="FHV699" s="413"/>
      <c r="FHW699" s="413"/>
      <c r="FHX699" s="413"/>
      <c r="FHY699" s="407"/>
      <c r="FHZ699" s="439"/>
      <c r="FIA699" s="413"/>
      <c r="FIB699" s="413"/>
      <c r="FIC699" s="413"/>
      <c r="FID699" s="413"/>
      <c r="FIE699" s="413"/>
      <c r="FIF699" s="413"/>
      <c r="FIG699" s="413"/>
      <c r="FIH699" s="412"/>
      <c r="FII699" s="412"/>
      <c r="FIJ699" s="412"/>
      <c r="FIK699" s="412"/>
      <c r="FIL699" s="412"/>
      <c r="FIM699" s="412"/>
      <c r="FIN699" s="412"/>
      <c r="FIO699" s="412"/>
      <c r="FIP699" s="412"/>
      <c r="FIQ699" s="412"/>
      <c r="FIR699" s="412"/>
      <c r="FIS699" s="412"/>
      <c r="FIT699" s="412"/>
      <c r="FIU699" s="412"/>
      <c r="FIV699" s="412"/>
      <c r="FIW699" s="412"/>
      <c r="FIX699" s="412"/>
      <c r="FIY699" s="412"/>
      <c r="FIZ699" s="412"/>
      <c r="FJA699" s="412"/>
      <c r="FJB699" s="412"/>
      <c r="FJC699" s="412"/>
      <c r="FJD699" s="412"/>
      <c r="FJE699" s="412"/>
      <c r="FJF699" s="412"/>
      <c r="FJG699" s="412"/>
      <c r="FJH699" s="412"/>
      <c r="FJI699" s="412"/>
      <c r="FJJ699" s="412"/>
      <c r="FJK699" s="412"/>
      <c r="FJL699" s="412"/>
      <c r="FJM699" s="412"/>
      <c r="FJN699" s="412"/>
      <c r="FJO699" s="412"/>
      <c r="FJP699" s="412"/>
      <c r="FJQ699" s="412"/>
      <c r="FJR699" s="412"/>
      <c r="FJS699" s="412"/>
      <c r="FJT699" s="412"/>
      <c r="FJU699" s="412"/>
      <c r="FJV699" s="412"/>
      <c r="FJW699" s="412"/>
      <c r="FJX699" s="412"/>
      <c r="FJY699" s="412"/>
      <c r="FJZ699" s="413"/>
      <c r="FKA699" s="413"/>
      <c r="FKB699" s="413"/>
      <c r="FKC699" s="413"/>
      <c r="FKD699" s="413"/>
      <c r="FKE699" s="413"/>
      <c r="FKF699" s="413"/>
      <c r="FKG699" s="413"/>
      <c r="FKH699" s="413"/>
      <c r="FKI699" s="413"/>
      <c r="FKJ699" s="413"/>
      <c r="FKK699" s="413"/>
      <c r="FKL699" s="413"/>
      <c r="FKM699" s="413"/>
      <c r="FKN699" s="413"/>
      <c r="FKO699" s="413"/>
      <c r="FKP699" s="413"/>
      <c r="FKQ699" s="413"/>
      <c r="FKR699" s="413"/>
      <c r="FKS699" s="413"/>
      <c r="FKT699" s="413"/>
      <c r="FKU699" s="413"/>
      <c r="FKV699" s="413"/>
      <c r="FKW699" s="413"/>
      <c r="FKX699" s="414"/>
      <c r="FKY699" s="414"/>
      <c r="FKZ699" s="414"/>
      <c r="FLA699" s="414"/>
      <c r="FLB699" s="414"/>
      <c r="FLC699" s="413"/>
      <c r="FLD699" s="413"/>
      <c r="FLE699" s="414"/>
      <c r="FLF699" s="414"/>
      <c r="FLG699" s="413"/>
      <c r="FLH699" s="413"/>
      <c r="FLI699" s="414"/>
      <c r="FLJ699" s="414"/>
      <c r="FLK699" s="413"/>
      <c r="FLL699" s="413"/>
      <c r="FLM699" s="413"/>
      <c r="FLN699" s="413"/>
      <c r="FLO699" s="413"/>
      <c r="FLP699" s="413"/>
      <c r="FLQ699" s="413"/>
      <c r="FLR699" s="414"/>
      <c r="FLS699" s="414"/>
      <c r="FLT699" s="413"/>
      <c r="FLU699" s="413"/>
      <c r="FLV699" s="414"/>
      <c r="FLW699" s="414"/>
      <c r="FLX699" s="413"/>
      <c r="FLY699" s="413"/>
      <c r="FLZ699" s="413"/>
      <c r="FMA699" s="413"/>
      <c r="FMB699" s="413"/>
      <c r="FMC699" s="407"/>
      <c r="FMD699" s="439"/>
      <c r="FME699" s="413"/>
      <c r="FMF699" s="413"/>
      <c r="FMG699" s="413"/>
      <c r="FMH699" s="413"/>
      <c r="FMI699" s="413"/>
      <c r="FMJ699" s="413"/>
      <c r="FMK699" s="413"/>
      <c r="FML699" s="412"/>
      <c r="FMM699" s="412"/>
      <c r="FMN699" s="412"/>
      <c r="FMO699" s="412"/>
      <c r="FMP699" s="412"/>
      <c r="FMQ699" s="412"/>
      <c r="FMR699" s="412"/>
      <c r="FMS699" s="412"/>
      <c r="FMT699" s="412"/>
      <c r="FMU699" s="412"/>
      <c r="FMV699" s="412"/>
      <c r="FMW699" s="412"/>
      <c r="FMX699" s="412"/>
      <c r="FMY699" s="412"/>
      <c r="FMZ699" s="412"/>
      <c r="FNA699" s="412"/>
      <c r="FNB699" s="412"/>
      <c r="FNC699" s="412"/>
      <c r="FND699" s="412"/>
      <c r="FNE699" s="412"/>
      <c r="FNF699" s="412"/>
      <c r="FNG699" s="412"/>
      <c r="FNH699" s="412"/>
      <c r="FNI699" s="412"/>
      <c r="FNJ699" s="412"/>
      <c r="FNK699" s="412"/>
      <c r="FNL699" s="412"/>
      <c r="FNM699" s="412"/>
      <c r="FNN699" s="412"/>
      <c r="FNO699" s="412"/>
      <c r="FNP699" s="412"/>
      <c r="FNQ699" s="412"/>
      <c r="FNR699" s="412"/>
      <c r="FNS699" s="412"/>
      <c r="FNT699" s="412"/>
      <c r="FNU699" s="412"/>
      <c r="FNV699" s="412"/>
      <c r="FNW699" s="412"/>
      <c r="FNX699" s="412"/>
      <c r="FNY699" s="412"/>
      <c r="FNZ699" s="412"/>
      <c r="FOA699" s="412"/>
      <c r="FOB699" s="412"/>
      <c r="FOC699" s="412"/>
      <c r="FOD699" s="413"/>
      <c r="FOE699" s="413"/>
      <c r="FOF699" s="413"/>
      <c r="FOG699" s="413"/>
      <c r="FOH699" s="413"/>
      <c r="FOI699" s="413"/>
      <c r="FOJ699" s="413"/>
      <c r="FOK699" s="413"/>
      <c r="FOL699" s="413"/>
      <c r="FOM699" s="413"/>
      <c r="FON699" s="413"/>
      <c r="FOO699" s="413"/>
      <c r="FOP699" s="413"/>
      <c r="FOQ699" s="413"/>
      <c r="FOR699" s="413"/>
      <c r="FOS699" s="413"/>
      <c r="FOT699" s="413"/>
      <c r="FOU699" s="413"/>
      <c r="FOV699" s="413"/>
      <c r="FOW699" s="413"/>
      <c r="FOX699" s="413"/>
      <c r="FOY699" s="413"/>
      <c r="FOZ699" s="413"/>
      <c r="FPA699" s="413"/>
      <c r="FPB699" s="414"/>
      <c r="FPC699" s="414"/>
      <c r="FPD699" s="414"/>
      <c r="FPE699" s="414"/>
      <c r="FPF699" s="414"/>
      <c r="FPG699" s="413"/>
      <c r="FPH699" s="413"/>
      <c r="FPI699" s="414"/>
      <c r="FPJ699" s="414"/>
      <c r="FPK699" s="413"/>
      <c r="FPL699" s="413"/>
      <c r="FPM699" s="414"/>
      <c r="FPN699" s="414"/>
      <c r="FPO699" s="413"/>
      <c r="FPP699" s="413"/>
      <c r="FPQ699" s="413"/>
      <c r="FPR699" s="413"/>
      <c r="FPS699" s="413"/>
      <c r="FPT699" s="413"/>
      <c r="FPU699" s="413"/>
      <c r="FPV699" s="414"/>
      <c r="FPW699" s="414"/>
      <c r="FPX699" s="413"/>
      <c r="FPY699" s="413"/>
      <c r="FPZ699" s="414"/>
      <c r="FQA699" s="414"/>
      <c r="FQB699" s="413"/>
      <c r="FQC699" s="413"/>
      <c r="FQD699" s="413"/>
      <c r="FQE699" s="413"/>
      <c r="FQF699" s="413"/>
      <c r="FQG699" s="407"/>
      <c r="FQH699" s="439"/>
      <c r="FQI699" s="413"/>
      <c r="FQJ699" s="413"/>
      <c r="FQK699" s="413"/>
      <c r="FQL699" s="413"/>
      <c r="FQM699" s="413"/>
      <c r="FQN699" s="413"/>
      <c r="FQO699" s="413"/>
      <c r="FQP699" s="412"/>
      <c r="FQQ699" s="412"/>
      <c r="FQR699" s="412"/>
      <c r="FQS699" s="412"/>
      <c r="FQT699" s="412"/>
      <c r="FQU699" s="412"/>
      <c r="FQV699" s="412"/>
      <c r="FQW699" s="412"/>
      <c r="FQX699" s="412"/>
      <c r="FQY699" s="412"/>
      <c r="FQZ699" s="412"/>
      <c r="FRA699" s="412"/>
      <c r="FRB699" s="412"/>
      <c r="FRC699" s="412"/>
      <c r="FRD699" s="412"/>
      <c r="FRE699" s="412"/>
      <c r="FRF699" s="412"/>
      <c r="FRG699" s="412"/>
      <c r="FRH699" s="412"/>
      <c r="FRI699" s="412"/>
      <c r="FRJ699" s="412"/>
      <c r="FRK699" s="412"/>
      <c r="FRL699" s="412"/>
      <c r="FRM699" s="412"/>
      <c r="FRN699" s="412"/>
      <c r="FRO699" s="412"/>
      <c r="FRP699" s="412"/>
      <c r="FRQ699" s="412"/>
      <c r="FRR699" s="412"/>
      <c r="FRS699" s="412"/>
      <c r="FRT699" s="412"/>
      <c r="FRU699" s="412"/>
      <c r="FRV699" s="412"/>
      <c r="FRW699" s="412"/>
      <c r="FRX699" s="412"/>
      <c r="FRY699" s="412"/>
      <c r="FRZ699" s="412"/>
      <c r="FSA699" s="412"/>
      <c r="FSB699" s="412"/>
      <c r="FSC699" s="412"/>
      <c r="FSD699" s="412"/>
      <c r="FSE699" s="412"/>
      <c r="FSF699" s="412"/>
      <c r="FSG699" s="412"/>
      <c r="FSH699" s="413"/>
      <c r="FSI699" s="413"/>
      <c r="FSJ699" s="413"/>
      <c r="FSK699" s="413"/>
      <c r="FSL699" s="413"/>
      <c r="FSM699" s="413"/>
      <c r="FSN699" s="413"/>
      <c r="FSO699" s="413"/>
      <c r="FSP699" s="413"/>
      <c r="FSQ699" s="413"/>
      <c r="FSR699" s="413"/>
      <c r="FSS699" s="413"/>
      <c r="FST699" s="413"/>
      <c r="FSU699" s="413"/>
      <c r="FSV699" s="413"/>
      <c r="FSW699" s="413"/>
      <c r="FSX699" s="413"/>
      <c r="FSY699" s="413"/>
      <c r="FSZ699" s="413"/>
      <c r="FTA699" s="413"/>
      <c r="FTB699" s="413"/>
      <c r="FTC699" s="413"/>
      <c r="FTD699" s="413"/>
      <c r="FTE699" s="413"/>
      <c r="FTF699" s="414"/>
      <c r="FTG699" s="414"/>
      <c r="FTH699" s="414"/>
      <c r="FTI699" s="414"/>
      <c r="FTJ699" s="414"/>
      <c r="FTK699" s="413"/>
      <c r="FTL699" s="413"/>
      <c r="FTM699" s="414"/>
      <c r="FTN699" s="414"/>
      <c r="FTO699" s="413"/>
      <c r="FTP699" s="413"/>
      <c r="FTQ699" s="414"/>
      <c r="FTR699" s="414"/>
      <c r="FTS699" s="413"/>
      <c r="FTT699" s="413"/>
      <c r="FTU699" s="413"/>
      <c r="FTV699" s="413"/>
      <c r="FTW699" s="413"/>
      <c r="FTX699" s="413"/>
      <c r="FTY699" s="413"/>
      <c r="FTZ699" s="414"/>
      <c r="FUA699" s="414"/>
      <c r="FUB699" s="413"/>
      <c r="FUC699" s="413"/>
      <c r="FUD699" s="414"/>
      <c r="FUE699" s="414"/>
      <c r="FUF699" s="413"/>
      <c r="FUG699" s="413"/>
      <c r="FUH699" s="413"/>
      <c r="FUI699" s="413"/>
      <c r="FUJ699" s="413"/>
      <c r="FUK699" s="407"/>
      <c r="FUL699" s="439"/>
      <c r="FUM699" s="413"/>
      <c r="FUN699" s="413"/>
      <c r="FUO699" s="413"/>
      <c r="FUP699" s="413"/>
      <c r="FUQ699" s="413"/>
      <c r="FUR699" s="413"/>
      <c r="FUS699" s="413"/>
      <c r="FUT699" s="412"/>
      <c r="FUU699" s="412"/>
      <c r="FUV699" s="412"/>
      <c r="FUW699" s="412"/>
      <c r="FUX699" s="412"/>
      <c r="FUY699" s="412"/>
      <c r="FUZ699" s="412"/>
      <c r="FVA699" s="412"/>
      <c r="FVB699" s="412"/>
      <c r="FVC699" s="412"/>
      <c r="FVD699" s="412"/>
      <c r="FVE699" s="412"/>
      <c r="FVF699" s="412"/>
      <c r="FVG699" s="412"/>
      <c r="FVH699" s="412"/>
      <c r="FVI699" s="412"/>
      <c r="FVJ699" s="412"/>
      <c r="FVK699" s="412"/>
      <c r="FVL699" s="412"/>
      <c r="FVM699" s="412"/>
      <c r="FVN699" s="412"/>
      <c r="FVO699" s="412"/>
      <c r="FVP699" s="412"/>
      <c r="FVQ699" s="412"/>
      <c r="FVR699" s="412"/>
      <c r="FVS699" s="412"/>
      <c r="FVT699" s="412"/>
      <c r="FVU699" s="412"/>
      <c r="FVV699" s="412"/>
      <c r="FVW699" s="412"/>
      <c r="FVX699" s="412"/>
      <c r="FVY699" s="412"/>
      <c r="FVZ699" s="412"/>
      <c r="FWA699" s="412"/>
      <c r="FWB699" s="412"/>
      <c r="FWC699" s="412"/>
      <c r="FWD699" s="412"/>
      <c r="FWE699" s="412"/>
      <c r="FWF699" s="412"/>
      <c r="FWG699" s="412"/>
      <c r="FWH699" s="412"/>
      <c r="FWI699" s="412"/>
      <c r="FWJ699" s="412"/>
      <c r="FWK699" s="412"/>
      <c r="FWL699" s="413"/>
      <c r="FWM699" s="413"/>
      <c r="FWN699" s="413"/>
      <c r="FWO699" s="413"/>
      <c r="FWP699" s="413"/>
      <c r="FWQ699" s="413"/>
      <c r="FWR699" s="413"/>
      <c r="FWS699" s="413"/>
      <c r="FWT699" s="413"/>
      <c r="FWU699" s="413"/>
      <c r="FWV699" s="413"/>
      <c r="FWW699" s="413"/>
      <c r="FWX699" s="413"/>
      <c r="FWY699" s="413"/>
      <c r="FWZ699" s="413"/>
      <c r="FXA699" s="413"/>
      <c r="FXB699" s="413"/>
      <c r="FXC699" s="413"/>
      <c r="FXD699" s="413"/>
      <c r="FXE699" s="413"/>
      <c r="FXF699" s="413"/>
      <c r="FXG699" s="413"/>
      <c r="FXH699" s="413"/>
      <c r="FXI699" s="413"/>
      <c r="FXJ699" s="414"/>
      <c r="FXK699" s="414"/>
      <c r="FXL699" s="414"/>
      <c r="FXM699" s="414"/>
      <c r="FXN699" s="414"/>
      <c r="FXO699" s="413"/>
      <c r="FXP699" s="413"/>
      <c r="FXQ699" s="414"/>
      <c r="FXR699" s="414"/>
      <c r="FXS699" s="413"/>
      <c r="FXT699" s="413"/>
      <c r="FXU699" s="414"/>
      <c r="FXV699" s="414"/>
      <c r="FXW699" s="413"/>
      <c r="FXX699" s="413"/>
      <c r="FXY699" s="413"/>
      <c r="FXZ699" s="413"/>
      <c r="FYA699" s="413"/>
      <c r="FYB699" s="413"/>
      <c r="FYC699" s="413"/>
      <c r="FYD699" s="414"/>
      <c r="FYE699" s="414"/>
      <c r="FYF699" s="413"/>
      <c r="FYG699" s="413"/>
      <c r="FYH699" s="414"/>
      <c r="FYI699" s="414"/>
      <c r="FYJ699" s="413"/>
      <c r="FYK699" s="413"/>
      <c r="FYL699" s="413"/>
      <c r="FYM699" s="413"/>
      <c r="FYN699" s="413"/>
      <c r="FYO699" s="407"/>
      <c r="FYP699" s="439"/>
      <c r="FYQ699" s="413"/>
      <c r="FYR699" s="413"/>
      <c r="FYS699" s="413"/>
      <c r="FYT699" s="413"/>
      <c r="FYU699" s="413"/>
      <c r="FYV699" s="413"/>
      <c r="FYW699" s="413"/>
      <c r="FYX699" s="412"/>
      <c r="FYY699" s="412"/>
      <c r="FYZ699" s="412"/>
      <c r="FZA699" s="412"/>
      <c r="FZB699" s="412"/>
      <c r="FZC699" s="412"/>
      <c r="FZD699" s="412"/>
      <c r="FZE699" s="412"/>
      <c r="FZF699" s="412"/>
      <c r="FZG699" s="412"/>
      <c r="FZH699" s="412"/>
      <c r="FZI699" s="412"/>
      <c r="FZJ699" s="412"/>
      <c r="FZK699" s="412"/>
      <c r="FZL699" s="412"/>
      <c r="FZM699" s="412"/>
      <c r="FZN699" s="412"/>
      <c r="FZO699" s="412"/>
      <c r="FZP699" s="412"/>
      <c r="FZQ699" s="412"/>
      <c r="FZR699" s="412"/>
      <c r="FZS699" s="412"/>
      <c r="FZT699" s="412"/>
      <c r="FZU699" s="412"/>
      <c r="FZV699" s="412"/>
      <c r="FZW699" s="412"/>
      <c r="FZX699" s="412"/>
      <c r="FZY699" s="412"/>
      <c r="FZZ699" s="412"/>
      <c r="GAA699" s="412"/>
      <c r="GAB699" s="412"/>
      <c r="GAC699" s="412"/>
      <c r="GAD699" s="412"/>
      <c r="GAE699" s="412"/>
      <c r="GAF699" s="412"/>
      <c r="GAG699" s="412"/>
      <c r="GAH699" s="412"/>
      <c r="GAI699" s="412"/>
      <c r="GAJ699" s="412"/>
      <c r="GAK699" s="412"/>
      <c r="GAL699" s="412"/>
      <c r="GAM699" s="412"/>
      <c r="GAN699" s="412"/>
      <c r="GAO699" s="412"/>
      <c r="GAP699" s="413"/>
      <c r="GAQ699" s="413"/>
      <c r="GAR699" s="413"/>
      <c r="GAS699" s="413"/>
      <c r="GAT699" s="413"/>
      <c r="GAU699" s="413"/>
      <c r="GAV699" s="413"/>
      <c r="GAW699" s="413"/>
      <c r="GAX699" s="413"/>
      <c r="GAY699" s="413"/>
      <c r="GAZ699" s="413"/>
      <c r="GBA699" s="413"/>
      <c r="GBB699" s="413"/>
      <c r="GBC699" s="413"/>
      <c r="GBD699" s="413"/>
      <c r="GBE699" s="413"/>
      <c r="GBF699" s="413"/>
      <c r="GBG699" s="413"/>
      <c r="GBH699" s="413"/>
      <c r="GBI699" s="413"/>
      <c r="GBJ699" s="413"/>
      <c r="GBK699" s="413"/>
      <c r="GBL699" s="413"/>
      <c r="GBM699" s="413"/>
      <c r="GBN699" s="414"/>
      <c r="GBO699" s="414"/>
      <c r="GBP699" s="414"/>
      <c r="GBQ699" s="414"/>
      <c r="GBR699" s="414"/>
      <c r="GBS699" s="413"/>
      <c r="GBT699" s="413"/>
      <c r="GBU699" s="414"/>
      <c r="GBV699" s="414"/>
      <c r="GBW699" s="413"/>
      <c r="GBX699" s="413"/>
      <c r="GBY699" s="414"/>
      <c r="GBZ699" s="414"/>
      <c r="GCA699" s="413"/>
      <c r="GCB699" s="413"/>
      <c r="GCC699" s="413"/>
      <c r="GCD699" s="413"/>
      <c r="GCE699" s="413"/>
      <c r="GCF699" s="413"/>
      <c r="GCG699" s="413"/>
      <c r="GCH699" s="414"/>
      <c r="GCI699" s="414"/>
      <c r="GCJ699" s="413"/>
      <c r="GCK699" s="413"/>
      <c r="GCL699" s="414"/>
      <c r="GCM699" s="414"/>
      <c r="GCN699" s="413"/>
      <c r="GCO699" s="413"/>
      <c r="GCP699" s="413"/>
      <c r="GCQ699" s="413"/>
      <c r="GCR699" s="413"/>
      <c r="GCS699" s="407"/>
      <c r="GCT699" s="439"/>
      <c r="GCU699" s="413"/>
      <c r="GCV699" s="413"/>
      <c r="GCW699" s="413"/>
      <c r="GCX699" s="413"/>
      <c r="GCY699" s="413"/>
      <c r="GCZ699" s="413"/>
      <c r="GDA699" s="413"/>
      <c r="GDB699" s="412"/>
      <c r="GDC699" s="412"/>
      <c r="GDD699" s="412"/>
      <c r="GDE699" s="412"/>
      <c r="GDF699" s="412"/>
      <c r="GDG699" s="412"/>
      <c r="GDH699" s="412"/>
      <c r="GDI699" s="412"/>
      <c r="GDJ699" s="412"/>
      <c r="GDK699" s="412"/>
      <c r="GDL699" s="412"/>
      <c r="GDM699" s="412"/>
      <c r="GDN699" s="412"/>
      <c r="GDO699" s="412"/>
      <c r="GDP699" s="412"/>
      <c r="GDQ699" s="412"/>
      <c r="GDR699" s="412"/>
      <c r="GDS699" s="412"/>
      <c r="GDT699" s="412"/>
      <c r="GDU699" s="412"/>
      <c r="GDV699" s="412"/>
      <c r="GDW699" s="412"/>
      <c r="GDX699" s="412"/>
      <c r="GDY699" s="412"/>
      <c r="GDZ699" s="412"/>
      <c r="GEA699" s="412"/>
      <c r="GEB699" s="412"/>
      <c r="GEC699" s="412"/>
      <c r="GED699" s="412"/>
      <c r="GEE699" s="412"/>
      <c r="GEF699" s="412"/>
      <c r="GEG699" s="412"/>
      <c r="GEH699" s="412"/>
      <c r="GEI699" s="412"/>
      <c r="GEJ699" s="412"/>
      <c r="GEK699" s="412"/>
      <c r="GEL699" s="412"/>
      <c r="GEM699" s="412"/>
      <c r="GEN699" s="412"/>
      <c r="GEO699" s="412"/>
      <c r="GEP699" s="412"/>
      <c r="GEQ699" s="412"/>
      <c r="GER699" s="412"/>
      <c r="GES699" s="412"/>
      <c r="GET699" s="413"/>
      <c r="GEU699" s="413"/>
      <c r="GEV699" s="413"/>
      <c r="GEW699" s="413"/>
      <c r="GEX699" s="413"/>
      <c r="GEY699" s="413"/>
      <c r="GEZ699" s="413"/>
      <c r="GFA699" s="413"/>
      <c r="GFB699" s="413"/>
      <c r="GFC699" s="413"/>
      <c r="GFD699" s="413"/>
      <c r="GFE699" s="413"/>
      <c r="GFF699" s="413"/>
      <c r="GFG699" s="413"/>
      <c r="GFH699" s="413"/>
      <c r="GFI699" s="413"/>
      <c r="GFJ699" s="413"/>
      <c r="GFK699" s="413"/>
      <c r="GFL699" s="413"/>
      <c r="GFM699" s="413"/>
      <c r="GFN699" s="413"/>
      <c r="GFO699" s="413"/>
      <c r="GFP699" s="413"/>
      <c r="GFQ699" s="413"/>
      <c r="GFR699" s="414"/>
      <c r="GFS699" s="414"/>
      <c r="GFT699" s="414"/>
      <c r="GFU699" s="414"/>
      <c r="GFV699" s="414"/>
      <c r="GFW699" s="413"/>
      <c r="GFX699" s="413"/>
      <c r="GFY699" s="414"/>
      <c r="GFZ699" s="414"/>
      <c r="GGA699" s="413"/>
      <c r="GGB699" s="413"/>
      <c r="GGC699" s="414"/>
      <c r="GGD699" s="414"/>
      <c r="GGE699" s="413"/>
      <c r="GGF699" s="413"/>
      <c r="GGG699" s="413"/>
      <c r="GGH699" s="413"/>
      <c r="GGI699" s="413"/>
      <c r="GGJ699" s="413"/>
      <c r="GGK699" s="413"/>
      <c r="GGL699" s="414"/>
      <c r="GGM699" s="414"/>
      <c r="GGN699" s="413"/>
      <c r="GGO699" s="413"/>
      <c r="GGP699" s="414"/>
      <c r="GGQ699" s="414"/>
      <c r="GGR699" s="413"/>
      <c r="GGS699" s="413"/>
      <c r="GGT699" s="413"/>
      <c r="GGU699" s="413"/>
      <c r="GGV699" s="413"/>
      <c r="GGW699" s="407"/>
      <c r="GGX699" s="439"/>
      <c r="GGY699" s="413"/>
      <c r="GGZ699" s="413"/>
      <c r="GHA699" s="413"/>
      <c r="GHB699" s="413"/>
      <c r="GHC699" s="413"/>
      <c r="GHD699" s="413"/>
      <c r="GHE699" s="413"/>
      <c r="GHF699" s="412"/>
      <c r="GHG699" s="412"/>
      <c r="GHH699" s="412"/>
      <c r="GHI699" s="412"/>
      <c r="GHJ699" s="412"/>
      <c r="GHK699" s="412"/>
      <c r="GHL699" s="412"/>
      <c r="GHM699" s="412"/>
      <c r="GHN699" s="412"/>
      <c r="GHO699" s="412"/>
      <c r="GHP699" s="412"/>
      <c r="GHQ699" s="412"/>
      <c r="GHR699" s="412"/>
      <c r="GHS699" s="412"/>
      <c r="GHT699" s="412"/>
      <c r="GHU699" s="412"/>
      <c r="GHV699" s="412"/>
      <c r="GHW699" s="412"/>
      <c r="GHX699" s="412"/>
      <c r="GHY699" s="412"/>
      <c r="GHZ699" s="412"/>
      <c r="GIA699" s="412"/>
      <c r="GIB699" s="412"/>
      <c r="GIC699" s="412"/>
      <c r="GID699" s="412"/>
      <c r="GIE699" s="412"/>
      <c r="GIF699" s="412"/>
      <c r="GIG699" s="412"/>
      <c r="GIH699" s="412"/>
      <c r="GII699" s="412"/>
      <c r="GIJ699" s="412"/>
      <c r="GIK699" s="412"/>
      <c r="GIL699" s="412"/>
      <c r="GIM699" s="412"/>
      <c r="GIN699" s="412"/>
      <c r="GIO699" s="412"/>
      <c r="GIP699" s="412"/>
      <c r="GIQ699" s="412"/>
      <c r="GIR699" s="412"/>
      <c r="GIS699" s="412"/>
      <c r="GIT699" s="412"/>
      <c r="GIU699" s="412"/>
      <c r="GIV699" s="412"/>
      <c r="GIW699" s="412"/>
      <c r="GIX699" s="413"/>
      <c r="GIY699" s="413"/>
      <c r="GIZ699" s="413"/>
      <c r="GJA699" s="413"/>
      <c r="GJB699" s="413"/>
      <c r="GJC699" s="413"/>
      <c r="GJD699" s="413"/>
      <c r="GJE699" s="413"/>
      <c r="GJF699" s="413"/>
      <c r="GJG699" s="413"/>
      <c r="GJH699" s="413"/>
      <c r="GJI699" s="413"/>
      <c r="GJJ699" s="413"/>
      <c r="GJK699" s="413"/>
      <c r="GJL699" s="413"/>
      <c r="GJM699" s="413"/>
      <c r="GJN699" s="413"/>
      <c r="GJO699" s="413"/>
      <c r="GJP699" s="413"/>
      <c r="GJQ699" s="413"/>
      <c r="GJR699" s="413"/>
      <c r="GJS699" s="413"/>
      <c r="GJT699" s="413"/>
      <c r="GJU699" s="413"/>
      <c r="GJV699" s="414"/>
      <c r="GJW699" s="414"/>
      <c r="GJX699" s="414"/>
      <c r="GJY699" s="414"/>
      <c r="GJZ699" s="414"/>
      <c r="GKA699" s="413"/>
      <c r="GKB699" s="413"/>
      <c r="GKC699" s="414"/>
      <c r="GKD699" s="414"/>
      <c r="GKE699" s="413"/>
      <c r="GKF699" s="413"/>
      <c r="GKG699" s="414"/>
      <c r="GKH699" s="414"/>
      <c r="GKI699" s="413"/>
      <c r="GKJ699" s="413"/>
      <c r="GKK699" s="413"/>
      <c r="GKL699" s="413"/>
      <c r="GKM699" s="413"/>
      <c r="GKN699" s="413"/>
      <c r="GKO699" s="413"/>
      <c r="GKP699" s="414"/>
      <c r="GKQ699" s="414"/>
      <c r="GKR699" s="413"/>
      <c r="GKS699" s="413"/>
      <c r="GKT699" s="414"/>
      <c r="GKU699" s="414"/>
      <c r="GKV699" s="413"/>
      <c r="GKW699" s="413"/>
      <c r="GKX699" s="413"/>
      <c r="GKY699" s="413"/>
      <c r="GKZ699" s="413"/>
      <c r="GLA699" s="407"/>
      <c r="GLB699" s="439"/>
      <c r="GLC699" s="413"/>
      <c r="GLD699" s="413"/>
      <c r="GLE699" s="413"/>
      <c r="GLF699" s="413"/>
      <c r="GLG699" s="413"/>
      <c r="GLH699" s="413"/>
      <c r="GLI699" s="413"/>
      <c r="GLJ699" s="412"/>
      <c r="GLK699" s="412"/>
      <c r="GLL699" s="412"/>
      <c r="GLM699" s="412"/>
      <c r="GLN699" s="412"/>
      <c r="GLO699" s="412"/>
      <c r="GLP699" s="412"/>
      <c r="GLQ699" s="412"/>
      <c r="GLR699" s="412"/>
      <c r="GLS699" s="412"/>
      <c r="GLT699" s="412"/>
      <c r="GLU699" s="412"/>
      <c r="GLV699" s="412"/>
      <c r="GLW699" s="412"/>
      <c r="GLX699" s="412"/>
      <c r="GLY699" s="412"/>
      <c r="GLZ699" s="412"/>
      <c r="GMA699" s="412"/>
      <c r="GMB699" s="412"/>
      <c r="GMC699" s="412"/>
      <c r="GMD699" s="412"/>
      <c r="GME699" s="412"/>
      <c r="GMF699" s="412"/>
      <c r="GMG699" s="412"/>
      <c r="GMH699" s="412"/>
      <c r="GMI699" s="412"/>
      <c r="GMJ699" s="412"/>
      <c r="GMK699" s="412"/>
      <c r="GML699" s="412"/>
      <c r="GMM699" s="412"/>
      <c r="GMN699" s="412"/>
      <c r="GMO699" s="412"/>
      <c r="GMP699" s="412"/>
      <c r="GMQ699" s="412"/>
      <c r="GMR699" s="412"/>
      <c r="GMS699" s="412"/>
      <c r="GMT699" s="412"/>
      <c r="GMU699" s="412"/>
      <c r="GMV699" s="412"/>
      <c r="GMW699" s="412"/>
      <c r="GMX699" s="412"/>
      <c r="GMY699" s="412"/>
      <c r="GMZ699" s="412"/>
      <c r="GNA699" s="412"/>
      <c r="GNB699" s="413"/>
      <c r="GNC699" s="413"/>
      <c r="GND699" s="413"/>
      <c r="GNE699" s="413"/>
      <c r="GNF699" s="413"/>
      <c r="GNG699" s="413"/>
      <c r="GNH699" s="413"/>
      <c r="GNI699" s="413"/>
      <c r="GNJ699" s="413"/>
      <c r="GNK699" s="413"/>
      <c r="GNL699" s="413"/>
      <c r="GNM699" s="413"/>
      <c r="GNN699" s="413"/>
      <c r="GNO699" s="413"/>
      <c r="GNP699" s="413"/>
      <c r="GNQ699" s="413"/>
      <c r="GNR699" s="413"/>
      <c r="GNS699" s="413"/>
      <c r="GNT699" s="413"/>
      <c r="GNU699" s="413"/>
      <c r="GNV699" s="413"/>
      <c r="GNW699" s="413"/>
      <c r="GNX699" s="413"/>
      <c r="GNY699" s="413"/>
      <c r="GNZ699" s="414"/>
      <c r="GOA699" s="414"/>
      <c r="GOB699" s="414"/>
      <c r="GOC699" s="414"/>
      <c r="GOD699" s="414"/>
      <c r="GOE699" s="413"/>
      <c r="GOF699" s="413"/>
      <c r="GOG699" s="414"/>
      <c r="GOH699" s="414"/>
      <c r="GOI699" s="413"/>
      <c r="GOJ699" s="413"/>
      <c r="GOK699" s="414"/>
      <c r="GOL699" s="414"/>
      <c r="GOM699" s="413"/>
      <c r="GON699" s="413"/>
      <c r="GOO699" s="413"/>
      <c r="GOP699" s="413"/>
      <c r="GOQ699" s="413"/>
      <c r="GOR699" s="413"/>
      <c r="GOS699" s="413"/>
      <c r="GOT699" s="414"/>
      <c r="GOU699" s="414"/>
      <c r="GOV699" s="413"/>
      <c r="GOW699" s="413"/>
      <c r="GOX699" s="414"/>
      <c r="GOY699" s="414"/>
      <c r="GOZ699" s="413"/>
      <c r="GPA699" s="413"/>
      <c r="GPB699" s="413"/>
      <c r="GPC699" s="413"/>
      <c r="GPD699" s="413"/>
      <c r="GPE699" s="407"/>
      <c r="GPF699" s="439"/>
      <c r="GPG699" s="413"/>
      <c r="GPH699" s="413"/>
      <c r="GPI699" s="413"/>
      <c r="GPJ699" s="413"/>
      <c r="GPK699" s="413"/>
      <c r="GPL699" s="413"/>
      <c r="GPM699" s="413"/>
      <c r="GPN699" s="412"/>
      <c r="GPO699" s="412"/>
      <c r="GPP699" s="412"/>
      <c r="GPQ699" s="412"/>
      <c r="GPR699" s="412"/>
      <c r="GPS699" s="412"/>
      <c r="GPT699" s="412"/>
      <c r="GPU699" s="412"/>
      <c r="GPV699" s="412"/>
      <c r="GPW699" s="412"/>
      <c r="GPX699" s="412"/>
      <c r="GPY699" s="412"/>
      <c r="GPZ699" s="412"/>
      <c r="GQA699" s="412"/>
      <c r="GQB699" s="412"/>
      <c r="GQC699" s="412"/>
      <c r="GQD699" s="412"/>
      <c r="GQE699" s="412"/>
      <c r="GQF699" s="412"/>
      <c r="GQG699" s="412"/>
      <c r="GQH699" s="412"/>
      <c r="GQI699" s="412"/>
      <c r="GQJ699" s="412"/>
      <c r="GQK699" s="412"/>
      <c r="GQL699" s="412"/>
      <c r="GQM699" s="412"/>
      <c r="GQN699" s="412"/>
      <c r="GQO699" s="412"/>
      <c r="GQP699" s="412"/>
      <c r="GQQ699" s="412"/>
      <c r="GQR699" s="412"/>
      <c r="GQS699" s="412"/>
      <c r="GQT699" s="412"/>
      <c r="GQU699" s="412"/>
      <c r="GQV699" s="412"/>
      <c r="GQW699" s="412"/>
      <c r="GQX699" s="412"/>
      <c r="GQY699" s="412"/>
      <c r="GQZ699" s="412"/>
      <c r="GRA699" s="412"/>
      <c r="GRB699" s="412"/>
      <c r="GRC699" s="412"/>
      <c r="GRD699" s="412"/>
      <c r="GRE699" s="412"/>
      <c r="GRF699" s="413"/>
      <c r="GRG699" s="413"/>
      <c r="GRH699" s="413"/>
      <c r="GRI699" s="413"/>
      <c r="GRJ699" s="413"/>
      <c r="GRK699" s="413"/>
      <c r="GRL699" s="413"/>
      <c r="GRM699" s="413"/>
      <c r="GRN699" s="413"/>
      <c r="GRO699" s="413"/>
      <c r="GRP699" s="413"/>
      <c r="GRQ699" s="413"/>
      <c r="GRR699" s="413"/>
      <c r="GRS699" s="413"/>
      <c r="GRT699" s="413"/>
      <c r="GRU699" s="413"/>
      <c r="GRV699" s="413"/>
      <c r="GRW699" s="413"/>
      <c r="GRX699" s="413"/>
      <c r="GRY699" s="413"/>
      <c r="GRZ699" s="413"/>
      <c r="GSA699" s="413"/>
      <c r="GSB699" s="413"/>
      <c r="GSC699" s="413"/>
      <c r="GSD699" s="414"/>
      <c r="GSE699" s="414"/>
      <c r="GSF699" s="414"/>
      <c r="GSG699" s="414"/>
      <c r="GSH699" s="414"/>
      <c r="GSI699" s="413"/>
      <c r="GSJ699" s="413"/>
      <c r="GSK699" s="414"/>
      <c r="GSL699" s="414"/>
      <c r="GSM699" s="413"/>
      <c r="GSN699" s="413"/>
      <c r="GSO699" s="414"/>
      <c r="GSP699" s="414"/>
      <c r="GSQ699" s="413"/>
      <c r="GSR699" s="413"/>
      <c r="GSS699" s="413"/>
      <c r="GST699" s="413"/>
      <c r="GSU699" s="413"/>
      <c r="GSV699" s="413"/>
      <c r="GSW699" s="413"/>
      <c r="GSX699" s="414"/>
      <c r="GSY699" s="414"/>
      <c r="GSZ699" s="413"/>
      <c r="GTA699" s="413"/>
      <c r="GTB699" s="414"/>
      <c r="GTC699" s="414"/>
      <c r="GTD699" s="413"/>
      <c r="GTE699" s="413"/>
      <c r="GTF699" s="413"/>
      <c r="GTG699" s="413"/>
      <c r="GTH699" s="413"/>
      <c r="GTI699" s="407"/>
      <c r="GTJ699" s="439"/>
      <c r="GTK699" s="413"/>
      <c r="GTL699" s="413"/>
      <c r="GTM699" s="413"/>
      <c r="GTN699" s="413"/>
      <c r="GTO699" s="413"/>
      <c r="GTP699" s="413"/>
      <c r="GTQ699" s="413"/>
      <c r="GTR699" s="412"/>
      <c r="GTS699" s="412"/>
      <c r="GTT699" s="412"/>
      <c r="GTU699" s="412"/>
      <c r="GTV699" s="412"/>
      <c r="GTW699" s="412"/>
      <c r="GTX699" s="412"/>
      <c r="GTY699" s="412"/>
      <c r="GTZ699" s="412"/>
      <c r="GUA699" s="412"/>
      <c r="GUB699" s="412"/>
      <c r="GUC699" s="412"/>
      <c r="GUD699" s="412"/>
      <c r="GUE699" s="412"/>
      <c r="GUF699" s="412"/>
      <c r="GUG699" s="412"/>
      <c r="GUH699" s="412"/>
      <c r="GUI699" s="412"/>
      <c r="GUJ699" s="412"/>
      <c r="GUK699" s="412"/>
      <c r="GUL699" s="412"/>
      <c r="GUM699" s="412"/>
      <c r="GUN699" s="412"/>
      <c r="GUO699" s="412"/>
      <c r="GUP699" s="412"/>
      <c r="GUQ699" s="412"/>
      <c r="GUR699" s="412"/>
      <c r="GUS699" s="412"/>
      <c r="GUT699" s="412"/>
      <c r="GUU699" s="412"/>
      <c r="GUV699" s="412"/>
      <c r="GUW699" s="412"/>
      <c r="GUX699" s="412"/>
      <c r="GUY699" s="412"/>
      <c r="GUZ699" s="412"/>
      <c r="GVA699" s="412"/>
      <c r="GVB699" s="412"/>
      <c r="GVC699" s="412"/>
      <c r="GVD699" s="412"/>
      <c r="GVE699" s="412"/>
      <c r="GVF699" s="412"/>
      <c r="GVG699" s="412"/>
      <c r="GVH699" s="412"/>
      <c r="GVI699" s="412"/>
      <c r="GVJ699" s="413"/>
      <c r="GVK699" s="413"/>
      <c r="GVL699" s="413"/>
      <c r="GVM699" s="413"/>
      <c r="GVN699" s="413"/>
      <c r="GVO699" s="413"/>
      <c r="GVP699" s="413"/>
      <c r="GVQ699" s="413"/>
      <c r="GVR699" s="413"/>
      <c r="GVS699" s="413"/>
      <c r="GVT699" s="413"/>
      <c r="GVU699" s="413"/>
      <c r="GVV699" s="413"/>
      <c r="GVW699" s="413"/>
      <c r="GVX699" s="413"/>
      <c r="GVY699" s="413"/>
      <c r="GVZ699" s="413"/>
      <c r="GWA699" s="413"/>
      <c r="GWB699" s="413"/>
      <c r="GWC699" s="413"/>
      <c r="GWD699" s="413"/>
      <c r="GWE699" s="413"/>
      <c r="GWF699" s="413"/>
      <c r="GWG699" s="413"/>
      <c r="GWH699" s="414"/>
      <c r="GWI699" s="414"/>
      <c r="GWJ699" s="414"/>
      <c r="GWK699" s="414"/>
      <c r="GWL699" s="414"/>
      <c r="GWM699" s="413"/>
      <c r="GWN699" s="413"/>
      <c r="GWO699" s="414"/>
      <c r="GWP699" s="414"/>
      <c r="GWQ699" s="413"/>
      <c r="GWR699" s="413"/>
      <c r="GWS699" s="414"/>
      <c r="GWT699" s="414"/>
      <c r="GWU699" s="413"/>
      <c r="GWV699" s="413"/>
      <c r="GWW699" s="413"/>
      <c r="GWX699" s="413"/>
      <c r="GWY699" s="413"/>
      <c r="GWZ699" s="413"/>
      <c r="GXA699" s="413"/>
      <c r="GXB699" s="414"/>
      <c r="GXC699" s="414"/>
      <c r="GXD699" s="413"/>
      <c r="GXE699" s="413"/>
      <c r="GXF699" s="414"/>
      <c r="GXG699" s="414"/>
      <c r="GXH699" s="413"/>
      <c r="GXI699" s="413"/>
      <c r="GXJ699" s="413"/>
      <c r="GXK699" s="413"/>
      <c r="GXL699" s="413"/>
      <c r="GXM699" s="407"/>
      <c r="GXN699" s="439"/>
      <c r="GXO699" s="413"/>
      <c r="GXP699" s="413"/>
      <c r="GXQ699" s="413"/>
      <c r="GXR699" s="413"/>
      <c r="GXS699" s="413"/>
      <c r="GXT699" s="413"/>
      <c r="GXU699" s="413"/>
      <c r="GXV699" s="412"/>
      <c r="GXW699" s="412"/>
      <c r="GXX699" s="412"/>
      <c r="GXY699" s="412"/>
      <c r="GXZ699" s="412"/>
      <c r="GYA699" s="412"/>
      <c r="GYB699" s="412"/>
      <c r="GYC699" s="412"/>
      <c r="GYD699" s="412"/>
      <c r="GYE699" s="412"/>
      <c r="GYF699" s="412"/>
      <c r="GYG699" s="412"/>
      <c r="GYH699" s="412"/>
      <c r="GYI699" s="412"/>
      <c r="GYJ699" s="412"/>
      <c r="GYK699" s="412"/>
      <c r="GYL699" s="412"/>
      <c r="GYM699" s="412"/>
      <c r="GYN699" s="412"/>
      <c r="GYO699" s="412"/>
      <c r="GYP699" s="412"/>
      <c r="GYQ699" s="412"/>
      <c r="GYR699" s="412"/>
      <c r="GYS699" s="412"/>
      <c r="GYT699" s="412"/>
      <c r="GYU699" s="412"/>
      <c r="GYV699" s="412"/>
      <c r="GYW699" s="412"/>
      <c r="GYX699" s="412"/>
      <c r="GYY699" s="412"/>
      <c r="GYZ699" s="412"/>
      <c r="GZA699" s="412"/>
      <c r="GZB699" s="412"/>
      <c r="GZC699" s="412"/>
      <c r="GZD699" s="412"/>
      <c r="GZE699" s="412"/>
      <c r="GZF699" s="412"/>
      <c r="GZG699" s="412"/>
      <c r="GZH699" s="412"/>
      <c r="GZI699" s="412"/>
      <c r="GZJ699" s="412"/>
      <c r="GZK699" s="412"/>
      <c r="GZL699" s="412"/>
      <c r="GZM699" s="412"/>
      <c r="GZN699" s="413"/>
      <c r="GZO699" s="413"/>
      <c r="GZP699" s="413"/>
      <c r="GZQ699" s="413"/>
      <c r="GZR699" s="413"/>
      <c r="GZS699" s="413"/>
      <c r="GZT699" s="413"/>
      <c r="GZU699" s="413"/>
      <c r="GZV699" s="413"/>
      <c r="GZW699" s="413"/>
      <c r="GZX699" s="413"/>
      <c r="GZY699" s="413"/>
      <c r="GZZ699" s="413"/>
      <c r="HAA699" s="413"/>
      <c r="HAB699" s="413"/>
      <c r="HAC699" s="413"/>
      <c r="HAD699" s="413"/>
      <c r="HAE699" s="413"/>
      <c r="HAF699" s="413"/>
      <c r="HAG699" s="413"/>
      <c r="HAH699" s="413"/>
      <c r="HAI699" s="413"/>
      <c r="HAJ699" s="413"/>
      <c r="HAK699" s="413"/>
      <c r="HAL699" s="414"/>
      <c r="HAM699" s="414"/>
      <c r="HAN699" s="414"/>
      <c r="HAO699" s="414"/>
      <c r="HAP699" s="414"/>
      <c r="HAQ699" s="413"/>
      <c r="HAR699" s="413"/>
      <c r="HAS699" s="414"/>
      <c r="HAT699" s="414"/>
      <c r="HAU699" s="413"/>
      <c r="HAV699" s="413"/>
      <c r="HAW699" s="414"/>
      <c r="HAX699" s="414"/>
      <c r="HAY699" s="413"/>
      <c r="HAZ699" s="413"/>
      <c r="HBA699" s="413"/>
      <c r="HBB699" s="413"/>
      <c r="HBC699" s="413"/>
      <c r="HBD699" s="413"/>
      <c r="HBE699" s="413"/>
      <c r="HBF699" s="414"/>
      <c r="HBG699" s="414"/>
      <c r="HBH699" s="413"/>
      <c r="HBI699" s="413"/>
      <c r="HBJ699" s="414"/>
      <c r="HBK699" s="414"/>
      <c r="HBL699" s="413"/>
      <c r="HBM699" s="413"/>
      <c r="HBN699" s="413"/>
      <c r="HBO699" s="413"/>
      <c r="HBP699" s="413"/>
      <c r="HBQ699" s="407"/>
      <c r="HBR699" s="439"/>
      <c r="HBS699" s="413"/>
      <c r="HBT699" s="413"/>
      <c r="HBU699" s="413"/>
      <c r="HBV699" s="413"/>
      <c r="HBW699" s="413"/>
      <c r="HBX699" s="413"/>
      <c r="HBY699" s="413"/>
      <c r="HBZ699" s="412"/>
      <c r="HCA699" s="412"/>
      <c r="HCB699" s="412"/>
      <c r="HCC699" s="412"/>
      <c r="HCD699" s="412"/>
      <c r="HCE699" s="412"/>
      <c r="HCF699" s="412"/>
      <c r="HCG699" s="412"/>
      <c r="HCH699" s="412"/>
      <c r="HCI699" s="412"/>
      <c r="HCJ699" s="412"/>
      <c r="HCK699" s="412"/>
      <c r="HCL699" s="412"/>
      <c r="HCM699" s="412"/>
      <c r="HCN699" s="412"/>
      <c r="HCO699" s="412"/>
      <c r="HCP699" s="412"/>
      <c r="HCQ699" s="412"/>
      <c r="HCR699" s="412"/>
      <c r="HCS699" s="412"/>
      <c r="HCT699" s="412"/>
      <c r="HCU699" s="412"/>
      <c r="HCV699" s="412"/>
      <c r="HCW699" s="412"/>
      <c r="HCX699" s="412"/>
      <c r="HCY699" s="412"/>
      <c r="HCZ699" s="412"/>
      <c r="HDA699" s="412"/>
      <c r="HDB699" s="412"/>
      <c r="HDC699" s="412"/>
      <c r="HDD699" s="412"/>
      <c r="HDE699" s="412"/>
      <c r="HDF699" s="412"/>
      <c r="HDG699" s="412"/>
      <c r="HDH699" s="412"/>
      <c r="HDI699" s="412"/>
      <c r="HDJ699" s="412"/>
      <c r="HDK699" s="412"/>
      <c r="HDL699" s="412"/>
      <c r="HDM699" s="412"/>
      <c r="HDN699" s="412"/>
      <c r="HDO699" s="412"/>
      <c r="HDP699" s="412"/>
      <c r="HDQ699" s="412"/>
      <c r="HDR699" s="413"/>
      <c r="HDS699" s="413"/>
      <c r="HDT699" s="413"/>
      <c r="HDU699" s="413"/>
      <c r="HDV699" s="413"/>
      <c r="HDW699" s="413"/>
      <c r="HDX699" s="413"/>
      <c r="HDY699" s="413"/>
      <c r="HDZ699" s="413"/>
      <c r="HEA699" s="413"/>
      <c r="HEB699" s="413"/>
      <c r="HEC699" s="413"/>
      <c r="HED699" s="413"/>
      <c r="HEE699" s="413"/>
      <c r="HEF699" s="413"/>
      <c r="HEG699" s="413"/>
      <c r="HEH699" s="413"/>
      <c r="HEI699" s="413"/>
      <c r="HEJ699" s="413"/>
      <c r="HEK699" s="413"/>
      <c r="HEL699" s="413"/>
      <c r="HEM699" s="413"/>
      <c r="HEN699" s="413"/>
      <c r="HEO699" s="413"/>
      <c r="HEP699" s="414"/>
      <c r="HEQ699" s="414"/>
      <c r="HER699" s="414"/>
      <c r="HES699" s="414"/>
      <c r="HET699" s="414"/>
      <c r="HEU699" s="413"/>
      <c r="HEV699" s="413"/>
      <c r="HEW699" s="414"/>
      <c r="HEX699" s="414"/>
      <c r="HEY699" s="413"/>
      <c r="HEZ699" s="413"/>
      <c r="HFA699" s="414"/>
      <c r="HFB699" s="414"/>
      <c r="HFC699" s="413"/>
      <c r="HFD699" s="413"/>
      <c r="HFE699" s="413"/>
      <c r="HFF699" s="413"/>
      <c r="HFG699" s="413"/>
      <c r="HFH699" s="413"/>
      <c r="HFI699" s="413"/>
      <c r="HFJ699" s="414"/>
      <c r="HFK699" s="414"/>
      <c r="HFL699" s="413"/>
      <c r="HFM699" s="413"/>
      <c r="HFN699" s="414"/>
      <c r="HFO699" s="414"/>
      <c r="HFP699" s="413"/>
      <c r="HFQ699" s="413"/>
      <c r="HFR699" s="413"/>
      <c r="HFS699" s="413"/>
      <c r="HFT699" s="413"/>
      <c r="HFU699" s="407"/>
      <c r="HFV699" s="439"/>
      <c r="HFW699" s="413"/>
      <c r="HFX699" s="413"/>
      <c r="HFY699" s="413"/>
      <c r="HFZ699" s="413"/>
      <c r="HGA699" s="413"/>
      <c r="HGB699" s="413"/>
      <c r="HGC699" s="413"/>
      <c r="HGD699" s="412"/>
      <c r="HGE699" s="412"/>
      <c r="HGF699" s="412"/>
      <c r="HGG699" s="412"/>
      <c r="HGH699" s="412"/>
      <c r="HGI699" s="412"/>
      <c r="HGJ699" s="412"/>
      <c r="HGK699" s="412"/>
      <c r="HGL699" s="412"/>
      <c r="HGM699" s="412"/>
      <c r="HGN699" s="412"/>
      <c r="HGO699" s="412"/>
      <c r="HGP699" s="412"/>
      <c r="HGQ699" s="412"/>
      <c r="HGR699" s="412"/>
      <c r="HGS699" s="412"/>
      <c r="HGT699" s="412"/>
      <c r="HGU699" s="412"/>
      <c r="HGV699" s="412"/>
      <c r="HGW699" s="412"/>
      <c r="HGX699" s="412"/>
      <c r="HGY699" s="412"/>
      <c r="HGZ699" s="412"/>
      <c r="HHA699" s="412"/>
      <c r="HHB699" s="412"/>
      <c r="HHC699" s="412"/>
      <c r="HHD699" s="412"/>
      <c r="HHE699" s="412"/>
      <c r="HHF699" s="412"/>
      <c r="HHG699" s="412"/>
      <c r="HHH699" s="412"/>
      <c r="HHI699" s="412"/>
      <c r="HHJ699" s="412"/>
      <c r="HHK699" s="412"/>
      <c r="HHL699" s="412"/>
      <c r="HHM699" s="412"/>
      <c r="HHN699" s="412"/>
      <c r="HHO699" s="412"/>
      <c r="HHP699" s="412"/>
      <c r="HHQ699" s="412"/>
      <c r="HHR699" s="412"/>
      <c r="HHS699" s="412"/>
      <c r="HHT699" s="412"/>
      <c r="HHU699" s="412"/>
      <c r="HHV699" s="413"/>
      <c r="HHW699" s="413"/>
      <c r="HHX699" s="413"/>
      <c r="HHY699" s="413"/>
      <c r="HHZ699" s="413"/>
      <c r="HIA699" s="413"/>
      <c r="HIB699" s="413"/>
      <c r="HIC699" s="413"/>
      <c r="HID699" s="413"/>
      <c r="HIE699" s="413"/>
      <c r="HIF699" s="413"/>
      <c r="HIG699" s="413"/>
      <c r="HIH699" s="413"/>
      <c r="HII699" s="413"/>
      <c r="HIJ699" s="413"/>
      <c r="HIK699" s="413"/>
      <c r="HIL699" s="413"/>
      <c r="HIM699" s="413"/>
      <c r="HIN699" s="413"/>
      <c r="HIO699" s="413"/>
      <c r="HIP699" s="413"/>
      <c r="HIQ699" s="413"/>
      <c r="HIR699" s="413"/>
      <c r="HIS699" s="413"/>
      <c r="HIT699" s="414"/>
      <c r="HIU699" s="414"/>
      <c r="HIV699" s="414"/>
      <c r="HIW699" s="414"/>
      <c r="HIX699" s="414"/>
      <c r="HIY699" s="413"/>
      <c r="HIZ699" s="413"/>
      <c r="HJA699" s="414"/>
      <c r="HJB699" s="414"/>
      <c r="HJC699" s="413"/>
      <c r="HJD699" s="413"/>
      <c r="HJE699" s="414"/>
      <c r="HJF699" s="414"/>
      <c r="HJG699" s="413"/>
      <c r="HJH699" s="413"/>
      <c r="HJI699" s="413"/>
      <c r="HJJ699" s="413"/>
      <c r="HJK699" s="413"/>
      <c r="HJL699" s="413"/>
      <c r="HJM699" s="413"/>
      <c r="HJN699" s="414"/>
      <c r="HJO699" s="414"/>
      <c r="HJP699" s="413"/>
      <c r="HJQ699" s="413"/>
      <c r="HJR699" s="414"/>
      <c r="HJS699" s="414"/>
      <c r="HJT699" s="413"/>
      <c r="HJU699" s="413"/>
      <c r="HJV699" s="413"/>
      <c r="HJW699" s="413"/>
      <c r="HJX699" s="413"/>
      <c r="HJY699" s="407"/>
      <c r="HJZ699" s="439"/>
      <c r="HKA699" s="413"/>
      <c r="HKB699" s="413"/>
      <c r="HKC699" s="413"/>
      <c r="HKD699" s="413"/>
      <c r="HKE699" s="413"/>
      <c r="HKF699" s="413"/>
      <c r="HKG699" s="413"/>
      <c r="HKH699" s="412"/>
      <c r="HKI699" s="412"/>
      <c r="HKJ699" s="412"/>
      <c r="HKK699" s="412"/>
      <c r="HKL699" s="412"/>
      <c r="HKM699" s="412"/>
      <c r="HKN699" s="412"/>
      <c r="HKO699" s="412"/>
      <c r="HKP699" s="412"/>
      <c r="HKQ699" s="412"/>
      <c r="HKR699" s="412"/>
      <c r="HKS699" s="412"/>
      <c r="HKT699" s="412"/>
      <c r="HKU699" s="412"/>
      <c r="HKV699" s="412"/>
      <c r="HKW699" s="412"/>
      <c r="HKX699" s="412"/>
      <c r="HKY699" s="412"/>
      <c r="HKZ699" s="412"/>
      <c r="HLA699" s="412"/>
      <c r="HLB699" s="412"/>
      <c r="HLC699" s="412"/>
      <c r="HLD699" s="412"/>
      <c r="HLE699" s="412"/>
      <c r="HLF699" s="412"/>
      <c r="HLG699" s="412"/>
      <c r="HLH699" s="412"/>
      <c r="HLI699" s="412"/>
      <c r="HLJ699" s="412"/>
      <c r="HLK699" s="412"/>
      <c r="HLL699" s="412"/>
      <c r="HLM699" s="412"/>
      <c r="HLN699" s="412"/>
      <c r="HLO699" s="412"/>
      <c r="HLP699" s="412"/>
      <c r="HLQ699" s="412"/>
      <c r="HLR699" s="412"/>
      <c r="HLS699" s="412"/>
      <c r="HLT699" s="412"/>
      <c r="HLU699" s="412"/>
      <c r="HLV699" s="412"/>
      <c r="HLW699" s="412"/>
      <c r="HLX699" s="412"/>
      <c r="HLY699" s="412"/>
      <c r="HLZ699" s="413"/>
      <c r="HMA699" s="413"/>
      <c r="HMB699" s="413"/>
      <c r="HMC699" s="413"/>
      <c r="HMD699" s="413"/>
      <c r="HME699" s="413"/>
      <c r="HMF699" s="413"/>
      <c r="HMG699" s="413"/>
      <c r="HMH699" s="413"/>
      <c r="HMI699" s="413"/>
      <c r="HMJ699" s="413"/>
      <c r="HMK699" s="413"/>
      <c r="HML699" s="413"/>
      <c r="HMM699" s="413"/>
      <c r="HMN699" s="413"/>
      <c r="HMO699" s="413"/>
      <c r="HMP699" s="413"/>
      <c r="HMQ699" s="413"/>
      <c r="HMR699" s="413"/>
      <c r="HMS699" s="413"/>
      <c r="HMT699" s="413"/>
      <c r="HMU699" s="413"/>
      <c r="HMV699" s="413"/>
      <c r="HMW699" s="413"/>
      <c r="HMX699" s="414"/>
      <c r="HMY699" s="414"/>
      <c r="HMZ699" s="414"/>
      <c r="HNA699" s="414"/>
      <c r="HNB699" s="414"/>
      <c r="HNC699" s="413"/>
      <c r="HND699" s="413"/>
      <c r="HNE699" s="414"/>
      <c r="HNF699" s="414"/>
      <c r="HNG699" s="413"/>
      <c r="HNH699" s="413"/>
      <c r="HNI699" s="414"/>
      <c r="HNJ699" s="414"/>
      <c r="HNK699" s="413"/>
      <c r="HNL699" s="413"/>
      <c r="HNM699" s="413"/>
      <c r="HNN699" s="413"/>
      <c r="HNO699" s="413"/>
      <c r="HNP699" s="413"/>
      <c r="HNQ699" s="413"/>
      <c r="HNR699" s="414"/>
      <c r="HNS699" s="414"/>
      <c r="HNT699" s="413"/>
      <c r="HNU699" s="413"/>
      <c r="HNV699" s="414"/>
      <c r="HNW699" s="414"/>
      <c r="HNX699" s="413"/>
      <c r="HNY699" s="413"/>
      <c r="HNZ699" s="413"/>
      <c r="HOA699" s="413"/>
      <c r="HOB699" s="413"/>
      <c r="HOC699" s="407"/>
      <c r="HOD699" s="439"/>
      <c r="HOE699" s="413"/>
      <c r="HOF699" s="413"/>
      <c r="HOG699" s="413"/>
      <c r="HOH699" s="413"/>
      <c r="HOI699" s="413"/>
      <c r="HOJ699" s="413"/>
      <c r="HOK699" s="413"/>
      <c r="HOL699" s="412"/>
      <c r="HOM699" s="412"/>
      <c r="HON699" s="412"/>
      <c r="HOO699" s="412"/>
      <c r="HOP699" s="412"/>
      <c r="HOQ699" s="412"/>
      <c r="HOR699" s="412"/>
      <c r="HOS699" s="412"/>
      <c r="HOT699" s="412"/>
      <c r="HOU699" s="412"/>
      <c r="HOV699" s="412"/>
      <c r="HOW699" s="412"/>
      <c r="HOX699" s="412"/>
      <c r="HOY699" s="412"/>
      <c r="HOZ699" s="412"/>
      <c r="HPA699" s="412"/>
      <c r="HPB699" s="412"/>
      <c r="HPC699" s="412"/>
      <c r="HPD699" s="412"/>
      <c r="HPE699" s="412"/>
      <c r="HPF699" s="412"/>
      <c r="HPG699" s="412"/>
      <c r="HPH699" s="412"/>
      <c r="HPI699" s="412"/>
      <c r="HPJ699" s="412"/>
      <c r="HPK699" s="412"/>
      <c r="HPL699" s="412"/>
      <c r="HPM699" s="412"/>
      <c r="HPN699" s="412"/>
      <c r="HPO699" s="412"/>
      <c r="HPP699" s="412"/>
      <c r="HPQ699" s="412"/>
      <c r="HPR699" s="412"/>
      <c r="HPS699" s="412"/>
      <c r="HPT699" s="412"/>
      <c r="HPU699" s="412"/>
      <c r="HPV699" s="412"/>
      <c r="HPW699" s="412"/>
      <c r="HPX699" s="412"/>
      <c r="HPY699" s="412"/>
      <c r="HPZ699" s="412"/>
      <c r="HQA699" s="412"/>
      <c r="HQB699" s="412"/>
      <c r="HQC699" s="412"/>
      <c r="HQD699" s="413"/>
      <c r="HQE699" s="413"/>
      <c r="HQF699" s="413"/>
      <c r="HQG699" s="413"/>
      <c r="HQH699" s="413"/>
      <c r="HQI699" s="413"/>
      <c r="HQJ699" s="413"/>
      <c r="HQK699" s="413"/>
      <c r="HQL699" s="413"/>
      <c r="HQM699" s="413"/>
      <c r="HQN699" s="413"/>
      <c r="HQO699" s="413"/>
      <c r="HQP699" s="413"/>
      <c r="HQQ699" s="413"/>
      <c r="HQR699" s="413"/>
      <c r="HQS699" s="413"/>
      <c r="HQT699" s="413"/>
      <c r="HQU699" s="413"/>
      <c r="HQV699" s="413"/>
      <c r="HQW699" s="413"/>
      <c r="HQX699" s="413"/>
      <c r="HQY699" s="413"/>
      <c r="HQZ699" s="413"/>
      <c r="HRA699" s="413"/>
      <c r="HRB699" s="414"/>
      <c r="HRC699" s="414"/>
      <c r="HRD699" s="414"/>
      <c r="HRE699" s="414"/>
      <c r="HRF699" s="414"/>
      <c r="HRG699" s="413"/>
      <c r="HRH699" s="413"/>
      <c r="HRI699" s="414"/>
      <c r="HRJ699" s="414"/>
      <c r="HRK699" s="413"/>
      <c r="HRL699" s="413"/>
      <c r="HRM699" s="414"/>
      <c r="HRN699" s="414"/>
      <c r="HRO699" s="413"/>
      <c r="HRP699" s="413"/>
      <c r="HRQ699" s="413"/>
      <c r="HRR699" s="413"/>
      <c r="HRS699" s="413"/>
      <c r="HRT699" s="413"/>
      <c r="HRU699" s="413"/>
      <c r="HRV699" s="414"/>
      <c r="HRW699" s="414"/>
      <c r="HRX699" s="413"/>
      <c r="HRY699" s="413"/>
      <c r="HRZ699" s="414"/>
      <c r="HSA699" s="414"/>
      <c r="HSB699" s="413"/>
      <c r="HSC699" s="413"/>
      <c r="HSD699" s="413"/>
      <c r="HSE699" s="413"/>
      <c r="HSF699" s="413"/>
      <c r="HSG699" s="407"/>
      <c r="HSH699" s="439"/>
      <c r="HSI699" s="413"/>
      <c r="HSJ699" s="413"/>
      <c r="HSK699" s="413"/>
      <c r="HSL699" s="413"/>
      <c r="HSM699" s="413"/>
      <c r="HSN699" s="413"/>
      <c r="HSO699" s="413"/>
      <c r="HSP699" s="412"/>
      <c r="HSQ699" s="412"/>
      <c r="HSR699" s="412"/>
      <c r="HSS699" s="412"/>
      <c r="HST699" s="412"/>
      <c r="HSU699" s="412"/>
      <c r="HSV699" s="412"/>
      <c r="HSW699" s="412"/>
      <c r="HSX699" s="412"/>
      <c r="HSY699" s="412"/>
      <c r="HSZ699" s="412"/>
      <c r="HTA699" s="412"/>
      <c r="HTB699" s="412"/>
      <c r="HTC699" s="412"/>
      <c r="HTD699" s="412"/>
      <c r="HTE699" s="412"/>
      <c r="HTF699" s="412"/>
      <c r="HTG699" s="412"/>
      <c r="HTH699" s="412"/>
      <c r="HTI699" s="412"/>
      <c r="HTJ699" s="412"/>
      <c r="HTK699" s="412"/>
      <c r="HTL699" s="412"/>
      <c r="HTM699" s="412"/>
      <c r="HTN699" s="412"/>
      <c r="HTO699" s="412"/>
      <c r="HTP699" s="412"/>
      <c r="HTQ699" s="412"/>
      <c r="HTR699" s="412"/>
      <c r="HTS699" s="412"/>
      <c r="HTT699" s="412"/>
      <c r="HTU699" s="412"/>
      <c r="HTV699" s="412"/>
      <c r="HTW699" s="412"/>
      <c r="HTX699" s="412"/>
      <c r="HTY699" s="412"/>
      <c r="HTZ699" s="412"/>
      <c r="HUA699" s="412"/>
      <c r="HUB699" s="412"/>
      <c r="HUC699" s="412"/>
      <c r="HUD699" s="412"/>
      <c r="HUE699" s="412"/>
      <c r="HUF699" s="412"/>
      <c r="HUG699" s="412"/>
      <c r="HUH699" s="413"/>
      <c r="HUI699" s="413"/>
      <c r="HUJ699" s="413"/>
      <c r="HUK699" s="413"/>
      <c r="HUL699" s="413"/>
      <c r="HUM699" s="413"/>
      <c r="HUN699" s="413"/>
      <c r="HUO699" s="413"/>
      <c r="HUP699" s="413"/>
      <c r="HUQ699" s="413"/>
      <c r="HUR699" s="413"/>
      <c r="HUS699" s="413"/>
      <c r="HUT699" s="413"/>
      <c r="HUU699" s="413"/>
      <c r="HUV699" s="413"/>
      <c r="HUW699" s="413"/>
      <c r="HUX699" s="413"/>
      <c r="HUY699" s="413"/>
      <c r="HUZ699" s="413"/>
      <c r="HVA699" s="413"/>
      <c r="HVB699" s="413"/>
      <c r="HVC699" s="413"/>
      <c r="HVD699" s="413"/>
      <c r="HVE699" s="413"/>
      <c r="HVF699" s="414"/>
      <c r="HVG699" s="414"/>
      <c r="HVH699" s="414"/>
      <c r="HVI699" s="414"/>
      <c r="HVJ699" s="414"/>
      <c r="HVK699" s="413"/>
      <c r="HVL699" s="413"/>
      <c r="HVM699" s="414"/>
      <c r="HVN699" s="414"/>
      <c r="HVO699" s="413"/>
      <c r="HVP699" s="413"/>
      <c r="HVQ699" s="414"/>
      <c r="HVR699" s="414"/>
      <c r="HVS699" s="413"/>
      <c r="HVT699" s="413"/>
      <c r="HVU699" s="413"/>
      <c r="HVV699" s="413"/>
      <c r="HVW699" s="413"/>
      <c r="HVX699" s="413"/>
      <c r="HVY699" s="413"/>
      <c r="HVZ699" s="414"/>
      <c r="HWA699" s="414"/>
      <c r="HWB699" s="413"/>
      <c r="HWC699" s="413"/>
      <c r="HWD699" s="414"/>
      <c r="HWE699" s="414"/>
      <c r="HWF699" s="413"/>
      <c r="HWG699" s="413"/>
      <c r="HWH699" s="413"/>
      <c r="HWI699" s="413"/>
      <c r="HWJ699" s="413"/>
      <c r="HWK699" s="407"/>
      <c r="HWL699" s="439"/>
      <c r="HWM699" s="413"/>
      <c r="HWN699" s="413"/>
      <c r="HWO699" s="413"/>
      <c r="HWP699" s="413"/>
      <c r="HWQ699" s="413"/>
      <c r="HWR699" s="413"/>
      <c r="HWS699" s="413"/>
      <c r="HWT699" s="412"/>
      <c r="HWU699" s="412"/>
      <c r="HWV699" s="412"/>
      <c r="HWW699" s="412"/>
      <c r="HWX699" s="412"/>
      <c r="HWY699" s="412"/>
      <c r="HWZ699" s="412"/>
      <c r="HXA699" s="412"/>
      <c r="HXB699" s="412"/>
      <c r="HXC699" s="412"/>
      <c r="HXD699" s="412"/>
      <c r="HXE699" s="412"/>
      <c r="HXF699" s="412"/>
      <c r="HXG699" s="412"/>
      <c r="HXH699" s="412"/>
      <c r="HXI699" s="412"/>
      <c r="HXJ699" s="412"/>
      <c r="HXK699" s="412"/>
      <c r="HXL699" s="412"/>
      <c r="HXM699" s="412"/>
      <c r="HXN699" s="412"/>
      <c r="HXO699" s="412"/>
      <c r="HXP699" s="412"/>
      <c r="HXQ699" s="412"/>
      <c r="HXR699" s="412"/>
      <c r="HXS699" s="412"/>
      <c r="HXT699" s="412"/>
      <c r="HXU699" s="412"/>
      <c r="HXV699" s="412"/>
      <c r="HXW699" s="412"/>
      <c r="HXX699" s="412"/>
      <c r="HXY699" s="412"/>
      <c r="HXZ699" s="412"/>
      <c r="HYA699" s="412"/>
      <c r="HYB699" s="412"/>
      <c r="HYC699" s="412"/>
      <c r="HYD699" s="412"/>
      <c r="HYE699" s="412"/>
      <c r="HYF699" s="412"/>
      <c r="HYG699" s="412"/>
      <c r="HYH699" s="412"/>
      <c r="HYI699" s="412"/>
      <c r="HYJ699" s="412"/>
      <c r="HYK699" s="412"/>
      <c r="HYL699" s="413"/>
      <c r="HYM699" s="413"/>
      <c r="HYN699" s="413"/>
      <c r="HYO699" s="413"/>
      <c r="HYP699" s="413"/>
      <c r="HYQ699" s="413"/>
      <c r="HYR699" s="413"/>
      <c r="HYS699" s="413"/>
      <c r="HYT699" s="413"/>
      <c r="HYU699" s="413"/>
      <c r="HYV699" s="413"/>
      <c r="HYW699" s="413"/>
      <c r="HYX699" s="413"/>
      <c r="HYY699" s="413"/>
      <c r="HYZ699" s="413"/>
      <c r="HZA699" s="413"/>
      <c r="HZB699" s="413"/>
      <c r="HZC699" s="413"/>
      <c r="HZD699" s="413"/>
      <c r="HZE699" s="413"/>
      <c r="HZF699" s="413"/>
      <c r="HZG699" s="413"/>
      <c r="HZH699" s="413"/>
      <c r="HZI699" s="413"/>
      <c r="HZJ699" s="414"/>
      <c r="HZK699" s="414"/>
      <c r="HZL699" s="414"/>
      <c r="HZM699" s="414"/>
      <c r="HZN699" s="414"/>
      <c r="HZO699" s="413"/>
      <c r="HZP699" s="413"/>
      <c r="HZQ699" s="414"/>
      <c r="HZR699" s="414"/>
      <c r="HZS699" s="413"/>
      <c r="HZT699" s="413"/>
      <c r="HZU699" s="414"/>
      <c r="HZV699" s="414"/>
      <c r="HZW699" s="413"/>
      <c r="HZX699" s="413"/>
      <c r="HZY699" s="413"/>
      <c r="HZZ699" s="413"/>
      <c r="IAA699" s="413"/>
      <c r="IAB699" s="413"/>
      <c r="IAC699" s="413"/>
      <c r="IAD699" s="414"/>
      <c r="IAE699" s="414"/>
      <c r="IAF699" s="413"/>
      <c r="IAG699" s="413"/>
      <c r="IAH699" s="414"/>
      <c r="IAI699" s="414"/>
      <c r="IAJ699" s="413"/>
      <c r="IAK699" s="413"/>
      <c r="IAL699" s="413"/>
      <c r="IAM699" s="413"/>
      <c r="IAN699" s="413"/>
      <c r="IAO699" s="407"/>
      <c r="IAP699" s="439"/>
      <c r="IAQ699" s="413"/>
      <c r="IAR699" s="413"/>
      <c r="IAS699" s="413"/>
      <c r="IAT699" s="413"/>
      <c r="IAU699" s="413"/>
      <c r="IAV699" s="413"/>
      <c r="IAW699" s="413"/>
      <c r="IAX699" s="412"/>
      <c r="IAY699" s="412"/>
      <c r="IAZ699" s="412"/>
      <c r="IBA699" s="412"/>
      <c r="IBB699" s="412"/>
      <c r="IBC699" s="412"/>
      <c r="IBD699" s="412"/>
      <c r="IBE699" s="412"/>
      <c r="IBF699" s="412"/>
      <c r="IBG699" s="412"/>
      <c r="IBH699" s="412"/>
      <c r="IBI699" s="412"/>
      <c r="IBJ699" s="412"/>
      <c r="IBK699" s="412"/>
      <c r="IBL699" s="412"/>
      <c r="IBM699" s="412"/>
      <c r="IBN699" s="412"/>
      <c r="IBO699" s="412"/>
      <c r="IBP699" s="412"/>
      <c r="IBQ699" s="412"/>
      <c r="IBR699" s="412"/>
      <c r="IBS699" s="412"/>
      <c r="IBT699" s="412"/>
      <c r="IBU699" s="412"/>
      <c r="IBV699" s="412"/>
      <c r="IBW699" s="412"/>
      <c r="IBX699" s="412"/>
      <c r="IBY699" s="412"/>
      <c r="IBZ699" s="412"/>
      <c r="ICA699" s="412"/>
      <c r="ICB699" s="412"/>
      <c r="ICC699" s="412"/>
      <c r="ICD699" s="412"/>
      <c r="ICE699" s="412"/>
      <c r="ICF699" s="412"/>
      <c r="ICG699" s="412"/>
      <c r="ICH699" s="412"/>
      <c r="ICI699" s="412"/>
      <c r="ICJ699" s="412"/>
      <c r="ICK699" s="412"/>
      <c r="ICL699" s="412"/>
      <c r="ICM699" s="412"/>
      <c r="ICN699" s="412"/>
      <c r="ICO699" s="412"/>
      <c r="ICP699" s="413"/>
      <c r="ICQ699" s="413"/>
      <c r="ICR699" s="413"/>
      <c r="ICS699" s="413"/>
      <c r="ICT699" s="413"/>
      <c r="ICU699" s="413"/>
      <c r="ICV699" s="413"/>
      <c r="ICW699" s="413"/>
      <c r="ICX699" s="413"/>
      <c r="ICY699" s="413"/>
      <c r="ICZ699" s="413"/>
      <c r="IDA699" s="413"/>
      <c r="IDB699" s="413"/>
      <c r="IDC699" s="413"/>
      <c r="IDD699" s="413"/>
      <c r="IDE699" s="413"/>
      <c r="IDF699" s="413"/>
      <c r="IDG699" s="413"/>
      <c r="IDH699" s="413"/>
      <c r="IDI699" s="413"/>
      <c r="IDJ699" s="413"/>
      <c r="IDK699" s="413"/>
      <c r="IDL699" s="413"/>
      <c r="IDM699" s="413"/>
      <c r="IDN699" s="414"/>
      <c r="IDO699" s="414"/>
      <c r="IDP699" s="414"/>
      <c r="IDQ699" s="414"/>
      <c r="IDR699" s="414"/>
      <c r="IDS699" s="413"/>
      <c r="IDT699" s="413"/>
      <c r="IDU699" s="414"/>
      <c r="IDV699" s="414"/>
      <c r="IDW699" s="413"/>
      <c r="IDX699" s="413"/>
      <c r="IDY699" s="414"/>
      <c r="IDZ699" s="414"/>
      <c r="IEA699" s="413"/>
      <c r="IEB699" s="413"/>
      <c r="IEC699" s="413"/>
      <c r="IED699" s="413"/>
      <c r="IEE699" s="413"/>
      <c r="IEF699" s="413"/>
      <c r="IEG699" s="413"/>
      <c r="IEH699" s="414"/>
      <c r="IEI699" s="414"/>
      <c r="IEJ699" s="413"/>
      <c r="IEK699" s="413"/>
      <c r="IEL699" s="414"/>
      <c r="IEM699" s="414"/>
      <c r="IEN699" s="413"/>
      <c r="IEO699" s="413"/>
      <c r="IEP699" s="413"/>
      <c r="IEQ699" s="413"/>
      <c r="IER699" s="413"/>
      <c r="IES699" s="407"/>
      <c r="IET699" s="439"/>
      <c r="IEU699" s="413"/>
      <c r="IEV699" s="413"/>
      <c r="IEW699" s="413"/>
      <c r="IEX699" s="413"/>
      <c r="IEY699" s="413"/>
      <c r="IEZ699" s="413"/>
      <c r="IFA699" s="413"/>
      <c r="IFB699" s="412"/>
      <c r="IFC699" s="412"/>
      <c r="IFD699" s="412"/>
      <c r="IFE699" s="412"/>
      <c r="IFF699" s="412"/>
      <c r="IFG699" s="412"/>
      <c r="IFH699" s="412"/>
      <c r="IFI699" s="412"/>
      <c r="IFJ699" s="412"/>
      <c r="IFK699" s="412"/>
      <c r="IFL699" s="412"/>
      <c r="IFM699" s="412"/>
      <c r="IFN699" s="412"/>
      <c r="IFO699" s="412"/>
      <c r="IFP699" s="412"/>
      <c r="IFQ699" s="412"/>
      <c r="IFR699" s="412"/>
      <c r="IFS699" s="412"/>
      <c r="IFT699" s="412"/>
      <c r="IFU699" s="412"/>
      <c r="IFV699" s="412"/>
      <c r="IFW699" s="412"/>
      <c r="IFX699" s="412"/>
      <c r="IFY699" s="412"/>
      <c r="IFZ699" s="412"/>
      <c r="IGA699" s="412"/>
      <c r="IGB699" s="412"/>
      <c r="IGC699" s="412"/>
      <c r="IGD699" s="412"/>
      <c r="IGE699" s="412"/>
      <c r="IGF699" s="412"/>
      <c r="IGG699" s="412"/>
      <c r="IGH699" s="412"/>
      <c r="IGI699" s="412"/>
      <c r="IGJ699" s="412"/>
      <c r="IGK699" s="412"/>
      <c r="IGL699" s="412"/>
      <c r="IGM699" s="412"/>
      <c r="IGN699" s="412"/>
      <c r="IGO699" s="412"/>
      <c r="IGP699" s="412"/>
      <c r="IGQ699" s="412"/>
      <c r="IGR699" s="412"/>
      <c r="IGS699" s="412"/>
      <c r="IGT699" s="413"/>
      <c r="IGU699" s="413"/>
      <c r="IGV699" s="413"/>
      <c r="IGW699" s="413"/>
      <c r="IGX699" s="413"/>
      <c r="IGY699" s="413"/>
      <c r="IGZ699" s="413"/>
      <c r="IHA699" s="413"/>
      <c r="IHB699" s="413"/>
      <c r="IHC699" s="413"/>
      <c r="IHD699" s="413"/>
      <c r="IHE699" s="413"/>
      <c r="IHF699" s="413"/>
      <c r="IHG699" s="413"/>
      <c r="IHH699" s="413"/>
      <c r="IHI699" s="413"/>
      <c r="IHJ699" s="413"/>
      <c r="IHK699" s="413"/>
      <c r="IHL699" s="413"/>
      <c r="IHM699" s="413"/>
      <c r="IHN699" s="413"/>
      <c r="IHO699" s="413"/>
      <c r="IHP699" s="413"/>
      <c r="IHQ699" s="413"/>
      <c r="IHR699" s="414"/>
      <c r="IHS699" s="414"/>
      <c r="IHT699" s="414"/>
      <c r="IHU699" s="414"/>
      <c r="IHV699" s="414"/>
      <c r="IHW699" s="413"/>
      <c r="IHX699" s="413"/>
      <c r="IHY699" s="414"/>
      <c r="IHZ699" s="414"/>
      <c r="IIA699" s="413"/>
      <c r="IIB699" s="413"/>
      <c r="IIC699" s="414"/>
      <c r="IID699" s="414"/>
      <c r="IIE699" s="413"/>
      <c r="IIF699" s="413"/>
      <c r="IIG699" s="413"/>
      <c r="IIH699" s="413"/>
      <c r="III699" s="413"/>
      <c r="IIJ699" s="413"/>
      <c r="IIK699" s="413"/>
      <c r="IIL699" s="414"/>
      <c r="IIM699" s="414"/>
      <c r="IIN699" s="413"/>
      <c r="IIO699" s="413"/>
      <c r="IIP699" s="414"/>
      <c r="IIQ699" s="414"/>
      <c r="IIR699" s="413"/>
      <c r="IIS699" s="413"/>
      <c r="IIT699" s="413"/>
      <c r="IIU699" s="413"/>
      <c r="IIV699" s="413"/>
      <c r="IIW699" s="407"/>
      <c r="IIX699" s="439"/>
      <c r="IIY699" s="413"/>
      <c r="IIZ699" s="413"/>
      <c r="IJA699" s="413"/>
      <c r="IJB699" s="413"/>
      <c r="IJC699" s="413"/>
      <c r="IJD699" s="413"/>
      <c r="IJE699" s="413"/>
      <c r="IJF699" s="412"/>
      <c r="IJG699" s="412"/>
      <c r="IJH699" s="412"/>
      <c r="IJI699" s="412"/>
      <c r="IJJ699" s="412"/>
      <c r="IJK699" s="412"/>
      <c r="IJL699" s="412"/>
      <c r="IJM699" s="412"/>
      <c r="IJN699" s="412"/>
      <c r="IJO699" s="412"/>
      <c r="IJP699" s="412"/>
      <c r="IJQ699" s="412"/>
      <c r="IJR699" s="412"/>
      <c r="IJS699" s="412"/>
      <c r="IJT699" s="412"/>
      <c r="IJU699" s="412"/>
      <c r="IJV699" s="412"/>
      <c r="IJW699" s="412"/>
      <c r="IJX699" s="412"/>
      <c r="IJY699" s="412"/>
      <c r="IJZ699" s="412"/>
      <c r="IKA699" s="412"/>
      <c r="IKB699" s="412"/>
      <c r="IKC699" s="412"/>
      <c r="IKD699" s="412"/>
      <c r="IKE699" s="412"/>
      <c r="IKF699" s="412"/>
      <c r="IKG699" s="412"/>
      <c r="IKH699" s="412"/>
      <c r="IKI699" s="412"/>
      <c r="IKJ699" s="412"/>
      <c r="IKK699" s="412"/>
      <c r="IKL699" s="412"/>
      <c r="IKM699" s="412"/>
      <c r="IKN699" s="412"/>
      <c r="IKO699" s="412"/>
      <c r="IKP699" s="412"/>
      <c r="IKQ699" s="412"/>
      <c r="IKR699" s="412"/>
      <c r="IKS699" s="412"/>
      <c r="IKT699" s="412"/>
      <c r="IKU699" s="412"/>
      <c r="IKV699" s="412"/>
      <c r="IKW699" s="412"/>
      <c r="IKX699" s="413"/>
      <c r="IKY699" s="413"/>
      <c r="IKZ699" s="413"/>
      <c r="ILA699" s="413"/>
      <c r="ILB699" s="413"/>
      <c r="ILC699" s="413"/>
      <c r="ILD699" s="413"/>
      <c r="ILE699" s="413"/>
      <c r="ILF699" s="413"/>
      <c r="ILG699" s="413"/>
      <c r="ILH699" s="413"/>
      <c r="ILI699" s="413"/>
      <c r="ILJ699" s="413"/>
      <c r="ILK699" s="413"/>
      <c r="ILL699" s="413"/>
      <c r="ILM699" s="413"/>
      <c r="ILN699" s="413"/>
      <c r="ILO699" s="413"/>
      <c r="ILP699" s="413"/>
      <c r="ILQ699" s="413"/>
      <c r="ILR699" s="413"/>
      <c r="ILS699" s="413"/>
      <c r="ILT699" s="413"/>
      <c r="ILU699" s="413"/>
      <c r="ILV699" s="414"/>
      <c r="ILW699" s="414"/>
      <c r="ILX699" s="414"/>
      <c r="ILY699" s="414"/>
      <c r="ILZ699" s="414"/>
      <c r="IMA699" s="413"/>
      <c r="IMB699" s="413"/>
      <c r="IMC699" s="414"/>
      <c r="IMD699" s="414"/>
      <c r="IME699" s="413"/>
      <c r="IMF699" s="413"/>
      <c r="IMG699" s="414"/>
      <c r="IMH699" s="414"/>
      <c r="IMI699" s="413"/>
      <c r="IMJ699" s="413"/>
      <c r="IMK699" s="413"/>
      <c r="IML699" s="413"/>
      <c r="IMM699" s="413"/>
      <c r="IMN699" s="413"/>
      <c r="IMO699" s="413"/>
      <c r="IMP699" s="414"/>
      <c r="IMQ699" s="414"/>
      <c r="IMR699" s="413"/>
      <c r="IMS699" s="413"/>
      <c r="IMT699" s="414"/>
      <c r="IMU699" s="414"/>
      <c r="IMV699" s="413"/>
      <c r="IMW699" s="413"/>
      <c r="IMX699" s="413"/>
      <c r="IMY699" s="413"/>
      <c r="IMZ699" s="413"/>
      <c r="INA699" s="407"/>
      <c r="INB699" s="439"/>
      <c r="INC699" s="413"/>
      <c r="IND699" s="413"/>
      <c r="INE699" s="413"/>
      <c r="INF699" s="413"/>
      <c r="ING699" s="413"/>
      <c r="INH699" s="413"/>
      <c r="INI699" s="413"/>
      <c r="INJ699" s="412"/>
      <c r="INK699" s="412"/>
      <c r="INL699" s="412"/>
      <c r="INM699" s="412"/>
      <c r="INN699" s="412"/>
      <c r="INO699" s="412"/>
      <c r="INP699" s="412"/>
      <c r="INQ699" s="412"/>
      <c r="INR699" s="412"/>
      <c r="INS699" s="412"/>
      <c r="INT699" s="412"/>
      <c r="INU699" s="412"/>
      <c r="INV699" s="412"/>
      <c r="INW699" s="412"/>
      <c r="INX699" s="412"/>
      <c r="INY699" s="412"/>
      <c r="INZ699" s="412"/>
      <c r="IOA699" s="412"/>
      <c r="IOB699" s="412"/>
      <c r="IOC699" s="412"/>
      <c r="IOD699" s="412"/>
      <c r="IOE699" s="412"/>
      <c r="IOF699" s="412"/>
      <c r="IOG699" s="412"/>
      <c r="IOH699" s="412"/>
      <c r="IOI699" s="412"/>
      <c r="IOJ699" s="412"/>
      <c r="IOK699" s="412"/>
      <c r="IOL699" s="412"/>
      <c r="IOM699" s="412"/>
      <c r="ION699" s="412"/>
      <c r="IOO699" s="412"/>
      <c r="IOP699" s="412"/>
      <c r="IOQ699" s="412"/>
      <c r="IOR699" s="412"/>
      <c r="IOS699" s="412"/>
      <c r="IOT699" s="412"/>
      <c r="IOU699" s="412"/>
      <c r="IOV699" s="412"/>
      <c r="IOW699" s="412"/>
      <c r="IOX699" s="412"/>
      <c r="IOY699" s="412"/>
      <c r="IOZ699" s="412"/>
      <c r="IPA699" s="412"/>
      <c r="IPB699" s="413"/>
      <c r="IPC699" s="413"/>
      <c r="IPD699" s="413"/>
      <c r="IPE699" s="413"/>
      <c r="IPF699" s="413"/>
      <c r="IPG699" s="413"/>
      <c r="IPH699" s="413"/>
      <c r="IPI699" s="413"/>
      <c r="IPJ699" s="413"/>
      <c r="IPK699" s="413"/>
      <c r="IPL699" s="413"/>
      <c r="IPM699" s="413"/>
      <c r="IPN699" s="413"/>
      <c r="IPO699" s="413"/>
      <c r="IPP699" s="413"/>
      <c r="IPQ699" s="413"/>
      <c r="IPR699" s="413"/>
      <c r="IPS699" s="413"/>
      <c r="IPT699" s="413"/>
      <c r="IPU699" s="413"/>
      <c r="IPV699" s="413"/>
      <c r="IPW699" s="413"/>
      <c r="IPX699" s="413"/>
      <c r="IPY699" s="413"/>
      <c r="IPZ699" s="414"/>
      <c r="IQA699" s="414"/>
      <c r="IQB699" s="414"/>
      <c r="IQC699" s="414"/>
      <c r="IQD699" s="414"/>
      <c r="IQE699" s="413"/>
      <c r="IQF699" s="413"/>
      <c r="IQG699" s="414"/>
      <c r="IQH699" s="414"/>
      <c r="IQI699" s="413"/>
      <c r="IQJ699" s="413"/>
      <c r="IQK699" s="414"/>
      <c r="IQL699" s="414"/>
      <c r="IQM699" s="413"/>
      <c r="IQN699" s="413"/>
      <c r="IQO699" s="413"/>
      <c r="IQP699" s="413"/>
      <c r="IQQ699" s="413"/>
      <c r="IQR699" s="413"/>
      <c r="IQS699" s="413"/>
      <c r="IQT699" s="414"/>
      <c r="IQU699" s="414"/>
      <c r="IQV699" s="413"/>
      <c r="IQW699" s="413"/>
      <c r="IQX699" s="414"/>
      <c r="IQY699" s="414"/>
      <c r="IQZ699" s="413"/>
      <c r="IRA699" s="413"/>
      <c r="IRB699" s="413"/>
      <c r="IRC699" s="413"/>
      <c r="IRD699" s="413"/>
      <c r="IRE699" s="407"/>
      <c r="IRF699" s="439"/>
      <c r="IRG699" s="413"/>
      <c r="IRH699" s="413"/>
      <c r="IRI699" s="413"/>
      <c r="IRJ699" s="413"/>
      <c r="IRK699" s="413"/>
      <c r="IRL699" s="413"/>
      <c r="IRM699" s="413"/>
      <c r="IRN699" s="412"/>
      <c r="IRO699" s="412"/>
      <c r="IRP699" s="412"/>
      <c r="IRQ699" s="412"/>
      <c r="IRR699" s="412"/>
      <c r="IRS699" s="412"/>
      <c r="IRT699" s="412"/>
      <c r="IRU699" s="412"/>
      <c r="IRV699" s="412"/>
      <c r="IRW699" s="412"/>
      <c r="IRX699" s="412"/>
      <c r="IRY699" s="412"/>
      <c r="IRZ699" s="412"/>
      <c r="ISA699" s="412"/>
      <c r="ISB699" s="412"/>
      <c r="ISC699" s="412"/>
      <c r="ISD699" s="412"/>
      <c r="ISE699" s="412"/>
      <c r="ISF699" s="412"/>
      <c r="ISG699" s="412"/>
      <c r="ISH699" s="412"/>
      <c r="ISI699" s="412"/>
      <c r="ISJ699" s="412"/>
      <c r="ISK699" s="412"/>
      <c r="ISL699" s="412"/>
      <c r="ISM699" s="412"/>
      <c r="ISN699" s="412"/>
      <c r="ISO699" s="412"/>
      <c r="ISP699" s="412"/>
      <c r="ISQ699" s="412"/>
      <c r="ISR699" s="412"/>
      <c r="ISS699" s="412"/>
      <c r="IST699" s="412"/>
      <c r="ISU699" s="412"/>
      <c r="ISV699" s="412"/>
      <c r="ISW699" s="412"/>
      <c r="ISX699" s="412"/>
      <c r="ISY699" s="412"/>
      <c r="ISZ699" s="412"/>
      <c r="ITA699" s="412"/>
      <c r="ITB699" s="412"/>
      <c r="ITC699" s="412"/>
      <c r="ITD699" s="412"/>
      <c r="ITE699" s="412"/>
      <c r="ITF699" s="413"/>
      <c r="ITG699" s="413"/>
      <c r="ITH699" s="413"/>
      <c r="ITI699" s="413"/>
      <c r="ITJ699" s="413"/>
      <c r="ITK699" s="413"/>
      <c r="ITL699" s="413"/>
      <c r="ITM699" s="413"/>
      <c r="ITN699" s="413"/>
      <c r="ITO699" s="413"/>
      <c r="ITP699" s="413"/>
      <c r="ITQ699" s="413"/>
      <c r="ITR699" s="413"/>
      <c r="ITS699" s="413"/>
      <c r="ITT699" s="413"/>
      <c r="ITU699" s="413"/>
      <c r="ITV699" s="413"/>
      <c r="ITW699" s="413"/>
      <c r="ITX699" s="413"/>
      <c r="ITY699" s="413"/>
      <c r="ITZ699" s="413"/>
      <c r="IUA699" s="413"/>
      <c r="IUB699" s="413"/>
      <c r="IUC699" s="413"/>
      <c r="IUD699" s="414"/>
      <c r="IUE699" s="414"/>
      <c r="IUF699" s="414"/>
      <c r="IUG699" s="414"/>
      <c r="IUH699" s="414"/>
      <c r="IUI699" s="413"/>
      <c r="IUJ699" s="413"/>
      <c r="IUK699" s="414"/>
      <c r="IUL699" s="414"/>
      <c r="IUM699" s="413"/>
      <c r="IUN699" s="413"/>
      <c r="IUO699" s="414"/>
      <c r="IUP699" s="414"/>
      <c r="IUQ699" s="413"/>
      <c r="IUR699" s="413"/>
      <c r="IUS699" s="413"/>
      <c r="IUT699" s="413"/>
      <c r="IUU699" s="413"/>
      <c r="IUV699" s="413"/>
      <c r="IUW699" s="413"/>
      <c r="IUX699" s="414"/>
      <c r="IUY699" s="414"/>
      <c r="IUZ699" s="413"/>
      <c r="IVA699" s="413"/>
      <c r="IVB699" s="414"/>
      <c r="IVC699" s="414"/>
      <c r="IVD699" s="413"/>
      <c r="IVE699" s="413"/>
      <c r="IVF699" s="413"/>
      <c r="IVG699" s="413"/>
      <c r="IVH699" s="413"/>
      <c r="IVI699" s="407"/>
      <c r="IVJ699" s="439"/>
      <c r="IVK699" s="413"/>
      <c r="IVL699" s="413"/>
      <c r="IVM699" s="413"/>
      <c r="IVN699" s="413"/>
      <c r="IVO699" s="413"/>
      <c r="IVP699" s="413"/>
      <c r="IVQ699" s="413"/>
      <c r="IVR699" s="412"/>
      <c r="IVS699" s="412"/>
      <c r="IVT699" s="412"/>
      <c r="IVU699" s="412"/>
      <c r="IVV699" s="412"/>
      <c r="IVW699" s="412"/>
      <c r="IVX699" s="412"/>
      <c r="IVY699" s="412"/>
      <c r="IVZ699" s="412"/>
      <c r="IWA699" s="412"/>
      <c r="IWB699" s="412"/>
      <c r="IWC699" s="412"/>
      <c r="IWD699" s="412"/>
      <c r="IWE699" s="412"/>
      <c r="IWF699" s="412"/>
      <c r="IWG699" s="412"/>
      <c r="IWH699" s="412"/>
      <c r="IWI699" s="412"/>
      <c r="IWJ699" s="412"/>
      <c r="IWK699" s="412"/>
      <c r="IWL699" s="412"/>
      <c r="IWM699" s="412"/>
      <c r="IWN699" s="412"/>
      <c r="IWO699" s="412"/>
      <c r="IWP699" s="412"/>
      <c r="IWQ699" s="412"/>
      <c r="IWR699" s="412"/>
      <c r="IWS699" s="412"/>
      <c r="IWT699" s="412"/>
      <c r="IWU699" s="412"/>
      <c r="IWV699" s="412"/>
      <c r="IWW699" s="412"/>
      <c r="IWX699" s="412"/>
      <c r="IWY699" s="412"/>
      <c r="IWZ699" s="412"/>
      <c r="IXA699" s="412"/>
      <c r="IXB699" s="412"/>
      <c r="IXC699" s="412"/>
      <c r="IXD699" s="412"/>
      <c r="IXE699" s="412"/>
      <c r="IXF699" s="412"/>
      <c r="IXG699" s="412"/>
      <c r="IXH699" s="412"/>
      <c r="IXI699" s="412"/>
      <c r="IXJ699" s="413"/>
      <c r="IXK699" s="413"/>
      <c r="IXL699" s="413"/>
      <c r="IXM699" s="413"/>
      <c r="IXN699" s="413"/>
      <c r="IXO699" s="413"/>
      <c r="IXP699" s="413"/>
      <c r="IXQ699" s="413"/>
      <c r="IXR699" s="413"/>
      <c r="IXS699" s="413"/>
      <c r="IXT699" s="413"/>
      <c r="IXU699" s="413"/>
      <c r="IXV699" s="413"/>
      <c r="IXW699" s="413"/>
      <c r="IXX699" s="413"/>
      <c r="IXY699" s="413"/>
      <c r="IXZ699" s="413"/>
      <c r="IYA699" s="413"/>
      <c r="IYB699" s="413"/>
      <c r="IYC699" s="413"/>
      <c r="IYD699" s="413"/>
      <c r="IYE699" s="413"/>
      <c r="IYF699" s="413"/>
      <c r="IYG699" s="413"/>
      <c r="IYH699" s="414"/>
      <c r="IYI699" s="414"/>
      <c r="IYJ699" s="414"/>
      <c r="IYK699" s="414"/>
      <c r="IYL699" s="414"/>
      <c r="IYM699" s="413"/>
      <c r="IYN699" s="413"/>
      <c r="IYO699" s="414"/>
      <c r="IYP699" s="414"/>
      <c r="IYQ699" s="413"/>
      <c r="IYR699" s="413"/>
      <c r="IYS699" s="414"/>
      <c r="IYT699" s="414"/>
      <c r="IYU699" s="413"/>
      <c r="IYV699" s="413"/>
      <c r="IYW699" s="413"/>
      <c r="IYX699" s="413"/>
      <c r="IYY699" s="413"/>
      <c r="IYZ699" s="413"/>
      <c r="IZA699" s="413"/>
      <c r="IZB699" s="414"/>
      <c r="IZC699" s="414"/>
      <c r="IZD699" s="413"/>
      <c r="IZE699" s="413"/>
      <c r="IZF699" s="414"/>
      <c r="IZG699" s="414"/>
      <c r="IZH699" s="413"/>
      <c r="IZI699" s="413"/>
      <c r="IZJ699" s="413"/>
      <c r="IZK699" s="413"/>
      <c r="IZL699" s="413"/>
      <c r="IZM699" s="407"/>
      <c r="IZN699" s="439"/>
      <c r="IZO699" s="413"/>
      <c r="IZP699" s="413"/>
      <c r="IZQ699" s="413"/>
      <c r="IZR699" s="413"/>
      <c r="IZS699" s="413"/>
      <c r="IZT699" s="413"/>
      <c r="IZU699" s="413"/>
      <c r="IZV699" s="412"/>
      <c r="IZW699" s="412"/>
      <c r="IZX699" s="412"/>
      <c r="IZY699" s="412"/>
      <c r="IZZ699" s="412"/>
      <c r="JAA699" s="412"/>
      <c r="JAB699" s="412"/>
      <c r="JAC699" s="412"/>
      <c r="JAD699" s="412"/>
      <c r="JAE699" s="412"/>
      <c r="JAF699" s="412"/>
      <c r="JAG699" s="412"/>
      <c r="JAH699" s="412"/>
      <c r="JAI699" s="412"/>
      <c r="JAJ699" s="412"/>
      <c r="JAK699" s="412"/>
      <c r="JAL699" s="412"/>
      <c r="JAM699" s="412"/>
      <c r="JAN699" s="412"/>
      <c r="JAO699" s="412"/>
      <c r="JAP699" s="412"/>
      <c r="JAQ699" s="412"/>
      <c r="JAR699" s="412"/>
      <c r="JAS699" s="412"/>
      <c r="JAT699" s="412"/>
      <c r="JAU699" s="412"/>
      <c r="JAV699" s="412"/>
      <c r="JAW699" s="412"/>
      <c r="JAX699" s="412"/>
      <c r="JAY699" s="412"/>
      <c r="JAZ699" s="412"/>
      <c r="JBA699" s="412"/>
      <c r="JBB699" s="412"/>
      <c r="JBC699" s="412"/>
      <c r="JBD699" s="412"/>
      <c r="JBE699" s="412"/>
      <c r="JBF699" s="412"/>
      <c r="JBG699" s="412"/>
      <c r="JBH699" s="412"/>
      <c r="JBI699" s="412"/>
      <c r="JBJ699" s="412"/>
      <c r="JBK699" s="412"/>
      <c r="JBL699" s="412"/>
      <c r="JBM699" s="412"/>
      <c r="JBN699" s="413"/>
      <c r="JBO699" s="413"/>
      <c r="JBP699" s="413"/>
      <c r="JBQ699" s="413"/>
      <c r="JBR699" s="413"/>
      <c r="JBS699" s="413"/>
      <c r="JBT699" s="413"/>
      <c r="JBU699" s="413"/>
      <c r="JBV699" s="413"/>
      <c r="JBW699" s="413"/>
      <c r="JBX699" s="413"/>
      <c r="JBY699" s="413"/>
      <c r="JBZ699" s="413"/>
      <c r="JCA699" s="413"/>
      <c r="JCB699" s="413"/>
      <c r="JCC699" s="413"/>
      <c r="JCD699" s="413"/>
      <c r="JCE699" s="413"/>
      <c r="JCF699" s="413"/>
      <c r="JCG699" s="413"/>
      <c r="JCH699" s="413"/>
      <c r="JCI699" s="413"/>
      <c r="JCJ699" s="413"/>
      <c r="JCK699" s="413"/>
      <c r="JCL699" s="414"/>
      <c r="JCM699" s="414"/>
      <c r="JCN699" s="414"/>
      <c r="JCO699" s="414"/>
      <c r="JCP699" s="414"/>
      <c r="JCQ699" s="413"/>
      <c r="JCR699" s="413"/>
      <c r="JCS699" s="414"/>
      <c r="JCT699" s="414"/>
      <c r="JCU699" s="413"/>
      <c r="JCV699" s="413"/>
      <c r="JCW699" s="414"/>
      <c r="JCX699" s="414"/>
      <c r="JCY699" s="413"/>
      <c r="JCZ699" s="413"/>
      <c r="JDA699" s="413"/>
      <c r="JDB699" s="413"/>
      <c r="JDC699" s="413"/>
      <c r="JDD699" s="413"/>
      <c r="JDE699" s="413"/>
      <c r="JDF699" s="414"/>
      <c r="JDG699" s="414"/>
      <c r="JDH699" s="413"/>
      <c r="JDI699" s="413"/>
      <c r="JDJ699" s="414"/>
      <c r="JDK699" s="414"/>
      <c r="JDL699" s="413"/>
      <c r="JDM699" s="413"/>
      <c r="JDN699" s="413"/>
      <c r="JDO699" s="413"/>
      <c r="JDP699" s="413"/>
      <c r="JDQ699" s="407"/>
      <c r="JDR699" s="439"/>
      <c r="JDS699" s="413"/>
      <c r="JDT699" s="413"/>
      <c r="JDU699" s="413"/>
      <c r="JDV699" s="413"/>
      <c r="JDW699" s="413"/>
      <c r="JDX699" s="413"/>
      <c r="JDY699" s="413"/>
      <c r="JDZ699" s="412"/>
      <c r="JEA699" s="412"/>
      <c r="JEB699" s="412"/>
      <c r="JEC699" s="412"/>
      <c r="JED699" s="412"/>
      <c r="JEE699" s="412"/>
      <c r="JEF699" s="412"/>
      <c r="JEG699" s="412"/>
      <c r="JEH699" s="412"/>
      <c r="JEI699" s="412"/>
      <c r="JEJ699" s="412"/>
      <c r="JEK699" s="412"/>
      <c r="JEL699" s="412"/>
      <c r="JEM699" s="412"/>
      <c r="JEN699" s="412"/>
      <c r="JEO699" s="412"/>
      <c r="JEP699" s="412"/>
      <c r="JEQ699" s="412"/>
      <c r="JER699" s="412"/>
      <c r="JES699" s="412"/>
      <c r="JET699" s="412"/>
      <c r="JEU699" s="412"/>
      <c r="JEV699" s="412"/>
      <c r="JEW699" s="412"/>
      <c r="JEX699" s="412"/>
      <c r="JEY699" s="412"/>
      <c r="JEZ699" s="412"/>
      <c r="JFA699" s="412"/>
      <c r="JFB699" s="412"/>
      <c r="JFC699" s="412"/>
      <c r="JFD699" s="412"/>
      <c r="JFE699" s="412"/>
      <c r="JFF699" s="412"/>
      <c r="JFG699" s="412"/>
      <c r="JFH699" s="412"/>
      <c r="JFI699" s="412"/>
      <c r="JFJ699" s="412"/>
      <c r="JFK699" s="412"/>
      <c r="JFL699" s="412"/>
      <c r="JFM699" s="412"/>
      <c r="JFN699" s="412"/>
      <c r="JFO699" s="412"/>
      <c r="JFP699" s="412"/>
      <c r="JFQ699" s="412"/>
      <c r="JFR699" s="413"/>
      <c r="JFS699" s="413"/>
      <c r="JFT699" s="413"/>
      <c r="JFU699" s="413"/>
      <c r="JFV699" s="413"/>
      <c r="JFW699" s="413"/>
      <c r="JFX699" s="413"/>
      <c r="JFY699" s="413"/>
      <c r="JFZ699" s="413"/>
      <c r="JGA699" s="413"/>
      <c r="JGB699" s="413"/>
      <c r="JGC699" s="413"/>
      <c r="JGD699" s="413"/>
      <c r="JGE699" s="413"/>
      <c r="JGF699" s="413"/>
      <c r="JGG699" s="413"/>
      <c r="JGH699" s="413"/>
      <c r="JGI699" s="413"/>
      <c r="JGJ699" s="413"/>
      <c r="JGK699" s="413"/>
      <c r="JGL699" s="413"/>
      <c r="JGM699" s="413"/>
      <c r="JGN699" s="413"/>
      <c r="JGO699" s="413"/>
      <c r="JGP699" s="414"/>
      <c r="JGQ699" s="414"/>
      <c r="JGR699" s="414"/>
      <c r="JGS699" s="414"/>
      <c r="JGT699" s="414"/>
      <c r="JGU699" s="413"/>
      <c r="JGV699" s="413"/>
      <c r="JGW699" s="414"/>
      <c r="JGX699" s="414"/>
      <c r="JGY699" s="413"/>
      <c r="JGZ699" s="413"/>
      <c r="JHA699" s="414"/>
      <c r="JHB699" s="414"/>
      <c r="JHC699" s="413"/>
      <c r="JHD699" s="413"/>
      <c r="JHE699" s="413"/>
      <c r="JHF699" s="413"/>
      <c r="JHG699" s="413"/>
      <c r="JHH699" s="413"/>
      <c r="JHI699" s="413"/>
      <c r="JHJ699" s="414"/>
      <c r="JHK699" s="414"/>
      <c r="JHL699" s="413"/>
      <c r="JHM699" s="413"/>
      <c r="JHN699" s="414"/>
      <c r="JHO699" s="414"/>
      <c r="JHP699" s="413"/>
      <c r="JHQ699" s="413"/>
      <c r="JHR699" s="413"/>
      <c r="JHS699" s="413"/>
      <c r="JHT699" s="413"/>
      <c r="JHU699" s="407"/>
      <c r="JHV699" s="439"/>
      <c r="JHW699" s="413"/>
      <c r="JHX699" s="413"/>
      <c r="JHY699" s="413"/>
      <c r="JHZ699" s="413"/>
      <c r="JIA699" s="413"/>
      <c r="JIB699" s="413"/>
      <c r="JIC699" s="413"/>
      <c r="JID699" s="412"/>
      <c r="JIE699" s="412"/>
      <c r="JIF699" s="412"/>
      <c r="JIG699" s="412"/>
      <c r="JIH699" s="412"/>
      <c r="JII699" s="412"/>
      <c r="JIJ699" s="412"/>
      <c r="JIK699" s="412"/>
      <c r="JIL699" s="412"/>
      <c r="JIM699" s="412"/>
      <c r="JIN699" s="412"/>
      <c r="JIO699" s="412"/>
      <c r="JIP699" s="412"/>
      <c r="JIQ699" s="412"/>
      <c r="JIR699" s="412"/>
      <c r="JIS699" s="412"/>
      <c r="JIT699" s="412"/>
      <c r="JIU699" s="412"/>
      <c r="JIV699" s="412"/>
      <c r="JIW699" s="412"/>
      <c r="JIX699" s="412"/>
      <c r="JIY699" s="412"/>
      <c r="JIZ699" s="412"/>
      <c r="JJA699" s="412"/>
      <c r="JJB699" s="412"/>
      <c r="JJC699" s="412"/>
      <c r="JJD699" s="412"/>
      <c r="JJE699" s="412"/>
      <c r="JJF699" s="412"/>
      <c r="JJG699" s="412"/>
      <c r="JJH699" s="412"/>
      <c r="JJI699" s="412"/>
      <c r="JJJ699" s="412"/>
      <c r="JJK699" s="412"/>
      <c r="JJL699" s="412"/>
      <c r="JJM699" s="412"/>
      <c r="JJN699" s="412"/>
      <c r="JJO699" s="412"/>
      <c r="JJP699" s="412"/>
      <c r="JJQ699" s="412"/>
      <c r="JJR699" s="412"/>
      <c r="JJS699" s="412"/>
      <c r="JJT699" s="412"/>
      <c r="JJU699" s="412"/>
      <c r="JJV699" s="413"/>
      <c r="JJW699" s="413"/>
      <c r="JJX699" s="413"/>
      <c r="JJY699" s="413"/>
      <c r="JJZ699" s="413"/>
      <c r="JKA699" s="413"/>
      <c r="JKB699" s="413"/>
      <c r="JKC699" s="413"/>
      <c r="JKD699" s="413"/>
      <c r="JKE699" s="413"/>
      <c r="JKF699" s="413"/>
      <c r="JKG699" s="413"/>
      <c r="JKH699" s="413"/>
      <c r="JKI699" s="413"/>
      <c r="JKJ699" s="413"/>
      <c r="JKK699" s="413"/>
      <c r="JKL699" s="413"/>
      <c r="JKM699" s="413"/>
      <c r="JKN699" s="413"/>
      <c r="JKO699" s="413"/>
      <c r="JKP699" s="413"/>
      <c r="JKQ699" s="413"/>
      <c r="JKR699" s="413"/>
      <c r="JKS699" s="413"/>
      <c r="JKT699" s="414"/>
      <c r="JKU699" s="414"/>
      <c r="JKV699" s="414"/>
      <c r="JKW699" s="414"/>
      <c r="JKX699" s="414"/>
      <c r="JKY699" s="413"/>
      <c r="JKZ699" s="413"/>
      <c r="JLA699" s="414"/>
      <c r="JLB699" s="414"/>
      <c r="JLC699" s="413"/>
      <c r="JLD699" s="413"/>
      <c r="JLE699" s="414"/>
      <c r="JLF699" s="414"/>
      <c r="JLG699" s="413"/>
      <c r="JLH699" s="413"/>
      <c r="JLI699" s="413"/>
      <c r="JLJ699" s="413"/>
      <c r="JLK699" s="413"/>
      <c r="JLL699" s="413"/>
      <c r="JLM699" s="413"/>
      <c r="JLN699" s="414"/>
      <c r="JLO699" s="414"/>
      <c r="JLP699" s="413"/>
      <c r="JLQ699" s="413"/>
      <c r="JLR699" s="414"/>
      <c r="JLS699" s="414"/>
      <c r="JLT699" s="413"/>
      <c r="JLU699" s="413"/>
      <c r="JLV699" s="413"/>
      <c r="JLW699" s="413"/>
      <c r="JLX699" s="413"/>
      <c r="JLY699" s="407"/>
      <c r="JLZ699" s="439"/>
      <c r="JMA699" s="413"/>
      <c r="JMB699" s="413"/>
      <c r="JMC699" s="413"/>
      <c r="JMD699" s="413"/>
      <c r="JME699" s="413"/>
      <c r="JMF699" s="413"/>
      <c r="JMG699" s="413"/>
      <c r="JMH699" s="412"/>
      <c r="JMI699" s="412"/>
      <c r="JMJ699" s="412"/>
      <c r="JMK699" s="412"/>
      <c r="JML699" s="412"/>
      <c r="JMM699" s="412"/>
      <c r="JMN699" s="412"/>
      <c r="JMO699" s="412"/>
      <c r="JMP699" s="412"/>
      <c r="JMQ699" s="412"/>
      <c r="JMR699" s="412"/>
      <c r="JMS699" s="412"/>
      <c r="JMT699" s="412"/>
      <c r="JMU699" s="412"/>
      <c r="JMV699" s="412"/>
      <c r="JMW699" s="412"/>
      <c r="JMX699" s="412"/>
      <c r="JMY699" s="412"/>
      <c r="JMZ699" s="412"/>
      <c r="JNA699" s="412"/>
      <c r="JNB699" s="412"/>
      <c r="JNC699" s="412"/>
      <c r="JND699" s="412"/>
      <c r="JNE699" s="412"/>
      <c r="JNF699" s="412"/>
      <c r="JNG699" s="412"/>
      <c r="JNH699" s="412"/>
      <c r="JNI699" s="412"/>
      <c r="JNJ699" s="412"/>
      <c r="JNK699" s="412"/>
      <c r="JNL699" s="412"/>
      <c r="JNM699" s="412"/>
      <c r="JNN699" s="412"/>
      <c r="JNO699" s="412"/>
      <c r="JNP699" s="412"/>
      <c r="JNQ699" s="412"/>
      <c r="JNR699" s="412"/>
      <c r="JNS699" s="412"/>
      <c r="JNT699" s="412"/>
      <c r="JNU699" s="412"/>
      <c r="JNV699" s="412"/>
      <c r="JNW699" s="412"/>
      <c r="JNX699" s="412"/>
      <c r="JNY699" s="412"/>
      <c r="JNZ699" s="413"/>
      <c r="JOA699" s="413"/>
      <c r="JOB699" s="413"/>
      <c r="JOC699" s="413"/>
      <c r="JOD699" s="413"/>
      <c r="JOE699" s="413"/>
      <c r="JOF699" s="413"/>
      <c r="JOG699" s="413"/>
      <c r="JOH699" s="413"/>
      <c r="JOI699" s="413"/>
      <c r="JOJ699" s="413"/>
      <c r="JOK699" s="413"/>
      <c r="JOL699" s="413"/>
      <c r="JOM699" s="413"/>
      <c r="JON699" s="413"/>
      <c r="JOO699" s="413"/>
      <c r="JOP699" s="413"/>
      <c r="JOQ699" s="413"/>
      <c r="JOR699" s="413"/>
      <c r="JOS699" s="413"/>
      <c r="JOT699" s="413"/>
      <c r="JOU699" s="413"/>
      <c r="JOV699" s="413"/>
      <c r="JOW699" s="413"/>
      <c r="JOX699" s="414"/>
      <c r="JOY699" s="414"/>
      <c r="JOZ699" s="414"/>
      <c r="JPA699" s="414"/>
      <c r="JPB699" s="414"/>
      <c r="JPC699" s="413"/>
      <c r="JPD699" s="413"/>
      <c r="JPE699" s="414"/>
      <c r="JPF699" s="414"/>
      <c r="JPG699" s="413"/>
      <c r="JPH699" s="413"/>
      <c r="JPI699" s="414"/>
      <c r="JPJ699" s="414"/>
      <c r="JPK699" s="413"/>
      <c r="JPL699" s="413"/>
      <c r="JPM699" s="413"/>
      <c r="JPN699" s="413"/>
      <c r="JPO699" s="413"/>
      <c r="JPP699" s="413"/>
      <c r="JPQ699" s="413"/>
      <c r="JPR699" s="414"/>
      <c r="JPS699" s="414"/>
      <c r="JPT699" s="413"/>
      <c r="JPU699" s="413"/>
      <c r="JPV699" s="414"/>
      <c r="JPW699" s="414"/>
      <c r="JPX699" s="413"/>
      <c r="JPY699" s="413"/>
      <c r="JPZ699" s="413"/>
      <c r="JQA699" s="413"/>
      <c r="JQB699" s="413"/>
      <c r="JQC699" s="407"/>
      <c r="JQD699" s="439"/>
      <c r="JQE699" s="413"/>
      <c r="JQF699" s="413"/>
      <c r="JQG699" s="413"/>
      <c r="JQH699" s="413"/>
      <c r="JQI699" s="413"/>
      <c r="JQJ699" s="413"/>
      <c r="JQK699" s="413"/>
      <c r="JQL699" s="412"/>
      <c r="JQM699" s="412"/>
      <c r="JQN699" s="412"/>
      <c r="JQO699" s="412"/>
      <c r="JQP699" s="412"/>
      <c r="JQQ699" s="412"/>
      <c r="JQR699" s="412"/>
      <c r="JQS699" s="412"/>
      <c r="JQT699" s="412"/>
      <c r="JQU699" s="412"/>
      <c r="JQV699" s="412"/>
      <c r="JQW699" s="412"/>
      <c r="JQX699" s="412"/>
      <c r="JQY699" s="412"/>
      <c r="JQZ699" s="412"/>
      <c r="JRA699" s="412"/>
      <c r="JRB699" s="412"/>
      <c r="JRC699" s="412"/>
      <c r="JRD699" s="412"/>
      <c r="JRE699" s="412"/>
      <c r="JRF699" s="412"/>
      <c r="JRG699" s="412"/>
      <c r="JRH699" s="412"/>
      <c r="JRI699" s="412"/>
      <c r="JRJ699" s="412"/>
      <c r="JRK699" s="412"/>
      <c r="JRL699" s="412"/>
      <c r="JRM699" s="412"/>
      <c r="JRN699" s="412"/>
      <c r="JRO699" s="412"/>
      <c r="JRP699" s="412"/>
      <c r="JRQ699" s="412"/>
      <c r="JRR699" s="412"/>
      <c r="JRS699" s="412"/>
      <c r="JRT699" s="412"/>
      <c r="JRU699" s="412"/>
      <c r="JRV699" s="412"/>
      <c r="JRW699" s="412"/>
      <c r="JRX699" s="412"/>
      <c r="JRY699" s="412"/>
      <c r="JRZ699" s="412"/>
      <c r="JSA699" s="412"/>
      <c r="JSB699" s="412"/>
      <c r="JSC699" s="412"/>
      <c r="JSD699" s="413"/>
      <c r="JSE699" s="413"/>
      <c r="JSF699" s="413"/>
      <c r="JSG699" s="413"/>
      <c r="JSH699" s="413"/>
      <c r="JSI699" s="413"/>
      <c r="JSJ699" s="413"/>
      <c r="JSK699" s="413"/>
      <c r="JSL699" s="413"/>
      <c r="JSM699" s="413"/>
      <c r="JSN699" s="413"/>
      <c r="JSO699" s="413"/>
      <c r="JSP699" s="413"/>
      <c r="JSQ699" s="413"/>
      <c r="JSR699" s="413"/>
      <c r="JSS699" s="413"/>
      <c r="JST699" s="413"/>
      <c r="JSU699" s="413"/>
      <c r="JSV699" s="413"/>
      <c r="JSW699" s="413"/>
      <c r="JSX699" s="413"/>
      <c r="JSY699" s="413"/>
      <c r="JSZ699" s="413"/>
      <c r="JTA699" s="413"/>
      <c r="JTB699" s="414"/>
      <c r="JTC699" s="414"/>
      <c r="JTD699" s="414"/>
      <c r="JTE699" s="414"/>
      <c r="JTF699" s="414"/>
      <c r="JTG699" s="413"/>
      <c r="JTH699" s="413"/>
      <c r="JTI699" s="414"/>
      <c r="JTJ699" s="414"/>
      <c r="JTK699" s="413"/>
      <c r="JTL699" s="413"/>
      <c r="JTM699" s="414"/>
      <c r="JTN699" s="414"/>
      <c r="JTO699" s="413"/>
      <c r="JTP699" s="413"/>
      <c r="JTQ699" s="413"/>
      <c r="JTR699" s="413"/>
      <c r="JTS699" s="413"/>
      <c r="JTT699" s="413"/>
      <c r="JTU699" s="413"/>
      <c r="JTV699" s="414"/>
      <c r="JTW699" s="414"/>
      <c r="JTX699" s="413"/>
      <c r="JTY699" s="413"/>
      <c r="JTZ699" s="414"/>
      <c r="JUA699" s="414"/>
      <c r="JUB699" s="413"/>
      <c r="JUC699" s="413"/>
      <c r="JUD699" s="413"/>
      <c r="JUE699" s="413"/>
      <c r="JUF699" s="413"/>
      <c r="JUG699" s="407"/>
      <c r="JUH699" s="439"/>
      <c r="JUI699" s="413"/>
      <c r="JUJ699" s="413"/>
      <c r="JUK699" s="413"/>
      <c r="JUL699" s="413"/>
      <c r="JUM699" s="413"/>
      <c r="JUN699" s="413"/>
      <c r="JUO699" s="413"/>
      <c r="JUP699" s="412"/>
      <c r="JUQ699" s="412"/>
      <c r="JUR699" s="412"/>
      <c r="JUS699" s="412"/>
      <c r="JUT699" s="412"/>
      <c r="JUU699" s="412"/>
      <c r="JUV699" s="412"/>
      <c r="JUW699" s="412"/>
      <c r="JUX699" s="412"/>
      <c r="JUY699" s="412"/>
      <c r="JUZ699" s="412"/>
      <c r="JVA699" s="412"/>
      <c r="JVB699" s="412"/>
      <c r="JVC699" s="412"/>
      <c r="JVD699" s="412"/>
      <c r="JVE699" s="412"/>
      <c r="JVF699" s="412"/>
      <c r="JVG699" s="412"/>
      <c r="JVH699" s="412"/>
      <c r="JVI699" s="412"/>
      <c r="JVJ699" s="412"/>
      <c r="JVK699" s="412"/>
      <c r="JVL699" s="412"/>
      <c r="JVM699" s="412"/>
      <c r="JVN699" s="412"/>
      <c r="JVO699" s="412"/>
      <c r="JVP699" s="412"/>
      <c r="JVQ699" s="412"/>
      <c r="JVR699" s="412"/>
      <c r="JVS699" s="412"/>
      <c r="JVT699" s="412"/>
      <c r="JVU699" s="412"/>
      <c r="JVV699" s="412"/>
      <c r="JVW699" s="412"/>
      <c r="JVX699" s="412"/>
      <c r="JVY699" s="412"/>
      <c r="JVZ699" s="412"/>
      <c r="JWA699" s="412"/>
      <c r="JWB699" s="412"/>
      <c r="JWC699" s="412"/>
      <c r="JWD699" s="412"/>
      <c r="JWE699" s="412"/>
      <c r="JWF699" s="412"/>
      <c r="JWG699" s="412"/>
      <c r="JWH699" s="413"/>
      <c r="JWI699" s="413"/>
      <c r="JWJ699" s="413"/>
      <c r="JWK699" s="413"/>
      <c r="JWL699" s="413"/>
      <c r="JWM699" s="413"/>
      <c r="JWN699" s="413"/>
      <c r="JWO699" s="413"/>
      <c r="JWP699" s="413"/>
      <c r="JWQ699" s="413"/>
      <c r="JWR699" s="413"/>
      <c r="JWS699" s="413"/>
      <c r="JWT699" s="413"/>
      <c r="JWU699" s="413"/>
      <c r="JWV699" s="413"/>
      <c r="JWW699" s="413"/>
      <c r="JWX699" s="413"/>
      <c r="JWY699" s="413"/>
      <c r="JWZ699" s="413"/>
      <c r="JXA699" s="413"/>
      <c r="JXB699" s="413"/>
      <c r="JXC699" s="413"/>
      <c r="JXD699" s="413"/>
      <c r="JXE699" s="413"/>
      <c r="JXF699" s="414"/>
      <c r="JXG699" s="414"/>
      <c r="JXH699" s="414"/>
      <c r="JXI699" s="414"/>
      <c r="JXJ699" s="414"/>
      <c r="JXK699" s="413"/>
      <c r="JXL699" s="413"/>
      <c r="JXM699" s="414"/>
      <c r="JXN699" s="414"/>
      <c r="JXO699" s="413"/>
      <c r="JXP699" s="413"/>
      <c r="JXQ699" s="414"/>
      <c r="JXR699" s="414"/>
      <c r="JXS699" s="413"/>
      <c r="JXT699" s="413"/>
      <c r="JXU699" s="413"/>
      <c r="JXV699" s="413"/>
      <c r="JXW699" s="413"/>
      <c r="JXX699" s="413"/>
      <c r="JXY699" s="413"/>
      <c r="JXZ699" s="414"/>
      <c r="JYA699" s="414"/>
      <c r="JYB699" s="413"/>
      <c r="JYC699" s="413"/>
      <c r="JYD699" s="414"/>
      <c r="JYE699" s="414"/>
      <c r="JYF699" s="413"/>
      <c r="JYG699" s="413"/>
      <c r="JYH699" s="413"/>
      <c r="JYI699" s="413"/>
      <c r="JYJ699" s="413"/>
      <c r="JYK699" s="407"/>
      <c r="JYL699" s="439"/>
      <c r="JYM699" s="413"/>
      <c r="JYN699" s="413"/>
      <c r="JYO699" s="413"/>
      <c r="JYP699" s="413"/>
      <c r="JYQ699" s="413"/>
      <c r="JYR699" s="413"/>
      <c r="JYS699" s="413"/>
      <c r="JYT699" s="412"/>
      <c r="JYU699" s="412"/>
      <c r="JYV699" s="412"/>
      <c r="JYW699" s="412"/>
      <c r="JYX699" s="412"/>
      <c r="JYY699" s="412"/>
      <c r="JYZ699" s="412"/>
      <c r="JZA699" s="412"/>
      <c r="JZB699" s="412"/>
      <c r="JZC699" s="412"/>
      <c r="JZD699" s="412"/>
      <c r="JZE699" s="412"/>
      <c r="JZF699" s="412"/>
      <c r="JZG699" s="412"/>
      <c r="JZH699" s="412"/>
      <c r="JZI699" s="412"/>
      <c r="JZJ699" s="412"/>
      <c r="JZK699" s="412"/>
      <c r="JZL699" s="412"/>
      <c r="JZM699" s="412"/>
      <c r="JZN699" s="412"/>
      <c r="JZO699" s="412"/>
      <c r="JZP699" s="412"/>
      <c r="JZQ699" s="412"/>
      <c r="JZR699" s="412"/>
      <c r="JZS699" s="412"/>
      <c r="JZT699" s="412"/>
      <c r="JZU699" s="412"/>
      <c r="JZV699" s="412"/>
      <c r="JZW699" s="412"/>
      <c r="JZX699" s="412"/>
      <c r="JZY699" s="412"/>
      <c r="JZZ699" s="412"/>
      <c r="KAA699" s="412"/>
      <c r="KAB699" s="412"/>
      <c r="KAC699" s="412"/>
      <c r="KAD699" s="412"/>
      <c r="KAE699" s="412"/>
      <c r="KAF699" s="412"/>
      <c r="KAG699" s="412"/>
      <c r="KAH699" s="412"/>
      <c r="KAI699" s="412"/>
      <c r="KAJ699" s="412"/>
      <c r="KAK699" s="412"/>
      <c r="KAL699" s="413"/>
      <c r="KAM699" s="413"/>
      <c r="KAN699" s="413"/>
      <c r="KAO699" s="413"/>
      <c r="KAP699" s="413"/>
      <c r="KAQ699" s="413"/>
      <c r="KAR699" s="413"/>
      <c r="KAS699" s="413"/>
      <c r="KAT699" s="413"/>
      <c r="KAU699" s="413"/>
      <c r="KAV699" s="413"/>
      <c r="KAW699" s="413"/>
      <c r="KAX699" s="413"/>
      <c r="KAY699" s="413"/>
      <c r="KAZ699" s="413"/>
      <c r="KBA699" s="413"/>
      <c r="KBB699" s="413"/>
      <c r="KBC699" s="413"/>
      <c r="KBD699" s="413"/>
      <c r="KBE699" s="413"/>
      <c r="KBF699" s="413"/>
      <c r="KBG699" s="413"/>
      <c r="KBH699" s="413"/>
      <c r="KBI699" s="413"/>
      <c r="KBJ699" s="414"/>
      <c r="KBK699" s="414"/>
      <c r="KBL699" s="414"/>
      <c r="KBM699" s="414"/>
      <c r="KBN699" s="414"/>
      <c r="KBO699" s="413"/>
      <c r="KBP699" s="413"/>
      <c r="KBQ699" s="414"/>
      <c r="KBR699" s="414"/>
      <c r="KBS699" s="413"/>
      <c r="KBT699" s="413"/>
      <c r="KBU699" s="414"/>
      <c r="KBV699" s="414"/>
      <c r="KBW699" s="413"/>
      <c r="KBX699" s="413"/>
      <c r="KBY699" s="413"/>
      <c r="KBZ699" s="413"/>
      <c r="KCA699" s="413"/>
      <c r="KCB699" s="413"/>
      <c r="KCC699" s="413"/>
      <c r="KCD699" s="414"/>
      <c r="KCE699" s="414"/>
      <c r="KCF699" s="413"/>
      <c r="KCG699" s="413"/>
      <c r="KCH699" s="414"/>
      <c r="KCI699" s="414"/>
      <c r="KCJ699" s="413"/>
      <c r="KCK699" s="413"/>
      <c r="KCL699" s="413"/>
      <c r="KCM699" s="413"/>
      <c r="KCN699" s="413"/>
      <c r="KCO699" s="407"/>
      <c r="KCP699" s="439"/>
      <c r="KCQ699" s="413"/>
      <c r="KCR699" s="413"/>
      <c r="KCS699" s="413"/>
      <c r="KCT699" s="413"/>
      <c r="KCU699" s="413"/>
      <c r="KCV699" s="413"/>
      <c r="KCW699" s="413"/>
      <c r="KCX699" s="412"/>
      <c r="KCY699" s="412"/>
      <c r="KCZ699" s="412"/>
      <c r="KDA699" s="412"/>
      <c r="KDB699" s="412"/>
      <c r="KDC699" s="412"/>
      <c r="KDD699" s="412"/>
      <c r="KDE699" s="412"/>
      <c r="KDF699" s="412"/>
      <c r="KDG699" s="412"/>
      <c r="KDH699" s="412"/>
      <c r="KDI699" s="412"/>
      <c r="KDJ699" s="412"/>
      <c r="KDK699" s="412"/>
      <c r="KDL699" s="412"/>
      <c r="KDM699" s="412"/>
      <c r="KDN699" s="412"/>
      <c r="KDO699" s="412"/>
      <c r="KDP699" s="412"/>
      <c r="KDQ699" s="412"/>
      <c r="KDR699" s="412"/>
      <c r="KDS699" s="412"/>
      <c r="KDT699" s="412"/>
      <c r="KDU699" s="412"/>
      <c r="KDV699" s="412"/>
      <c r="KDW699" s="412"/>
      <c r="KDX699" s="412"/>
      <c r="KDY699" s="412"/>
      <c r="KDZ699" s="412"/>
      <c r="KEA699" s="412"/>
      <c r="KEB699" s="412"/>
      <c r="KEC699" s="412"/>
      <c r="KED699" s="412"/>
      <c r="KEE699" s="412"/>
      <c r="KEF699" s="412"/>
      <c r="KEG699" s="412"/>
      <c r="KEH699" s="412"/>
      <c r="KEI699" s="412"/>
      <c r="KEJ699" s="412"/>
      <c r="KEK699" s="412"/>
      <c r="KEL699" s="412"/>
      <c r="KEM699" s="412"/>
      <c r="KEN699" s="412"/>
      <c r="KEO699" s="412"/>
      <c r="KEP699" s="413"/>
      <c r="KEQ699" s="413"/>
      <c r="KER699" s="413"/>
      <c r="KES699" s="413"/>
      <c r="KET699" s="413"/>
      <c r="KEU699" s="413"/>
      <c r="KEV699" s="413"/>
      <c r="KEW699" s="413"/>
      <c r="KEX699" s="413"/>
      <c r="KEY699" s="413"/>
      <c r="KEZ699" s="413"/>
      <c r="KFA699" s="413"/>
      <c r="KFB699" s="413"/>
      <c r="KFC699" s="413"/>
      <c r="KFD699" s="413"/>
      <c r="KFE699" s="413"/>
      <c r="KFF699" s="413"/>
      <c r="KFG699" s="413"/>
      <c r="KFH699" s="413"/>
      <c r="KFI699" s="413"/>
      <c r="KFJ699" s="413"/>
      <c r="KFK699" s="413"/>
      <c r="KFL699" s="413"/>
      <c r="KFM699" s="413"/>
      <c r="KFN699" s="414"/>
      <c r="KFO699" s="414"/>
      <c r="KFP699" s="414"/>
      <c r="KFQ699" s="414"/>
      <c r="KFR699" s="414"/>
      <c r="KFS699" s="413"/>
      <c r="KFT699" s="413"/>
      <c r="KFU699" s="414"/>
      <c r="KFV699" s="414"/>
      <c r="KFW699" s="413"/>
      <c r="KFX699" s="413"/>
      <c r="KFY699" s="414"/>
      <c r="KFZ699" s="414"/>
      <c r="KGA699" s="413"/>
      <c r="KGB699" s="413"/>
      <c r="KGC699" s="413"/>
      <c r="KGD699" s="413"/>
      <c r="KGE699" s="413"/>
      <c r="KGF699" s="413"/>
      <c r="KGG699" s="413"/>
      <c r="KGH699" s="414"/>
      <c r="KGI699" s="414"/>
      <c r="KGJ699" s="413"/>
      <c r="KGK699" s="413"/>
      <c r="KGL699" s="414"/>
      <c r="KGM699" s="414"/>
      <c r="KGN699" s="413"/>
      <c r="KGO699" s="413"/>
      <c r="KGP699" s="413"/>
      <c r="KGQ699" s="413"/>
      <c r="KGR699" s="413"/>
      <c r="KGS699" s="407"/>
      <c r="KGT699" s="439"/>
      <c r="KGU699" s="413"/>
      <c r="KGV699" s="413"/>
      <c r="KGW699" s="413"/>
      <c r="KGX699" s="413"/>
      <c r="KGY699" s="413"/>
      <c r="KGZ699" s="413"/>
      <c r="KHA699" s="413"/>
      <c r="KHB699" s="412"/>
      <c r="KHC699" s="412"/>
      <c r="KHD699" s="412"/>
      <c r="KHE699" s="412"/>
      <c r="KHF699" s="412"/>
      <c r="KHG699" s="412"/>
      <c r="KHH699" s="412"/>
      <c r="KHI699" s="412"/>
      <c r="KHJ699" s="412"/>
      <c r="KHK699" s="412"/>
      <c r="KHL699" s="412"/>
      <c r="KHM699" s="412"/>
      <c r="KHN699" s="412"/>
      <c r="KHO699" s="412"/>
      <c r="KHP699" s="412"/>
      <c r="KHQ699" s="412"/>
      <c r="KHR699" s="412"/>
      <c r="KHS699" s="412"/>
      <c r="KHT699" s="412"/>
      <c r="KHU699" s="412"/>
      <c r="KHV699" s="412"/>
      <c r="KHW699" s="412"/>
      <c r="KHX699" s="412"/>
      <c r="KHY699" s="412"/>
      <c r="KHZ699" s="412"/>
      <c r="KIA699" s="412"/>
      <c r="KIB699" s="412"/>
      <c r="KIC699" s="412"/>
      <c r="KID699" s="412"/>
      <c r="KIE699" s="412"/>
      <c r="KIF699" s="412"/>
      <c r="KIG699" s="412"/>
      <c r="KIH699" s="412"/>
      <c r="KII699" s="412"/>
      <c r="KIJ699" s="412"/>
      <c r="KIK699" s="412"/>
      <c r="KIL699" s="412"/>
      <c r="KIM699" s="412"/>
      <c r="KIN699" s="412"/>
      <c r="KIO699" s="412"/>
      <c r="KIP699" s="412"/>
      <c r="KIQ699" s="412"/>
      <c r="KIR699" s="412"/>
      <c r="KIS699" s="412"/>
      <c r="KIT699" s="413"/>
      <c r="KIU699" s="413"/>
      <c r="KIV699" s="413"/>
      <c r="KIW699" s="413"/>
      <c r="KIX699" s="413"/>
      <c r="KIY699" s="413"/>
      <c r="KIZ699" s="413"/>
      <c r="KJA699" s="413"/>
      <c r="KJB699" s="413"/>
      <c r="KJC699" s="413"/>
      <c r="KJD699" s="413"/>
      <c r="KJE699" s="413"/>
      <c r="KJF699" s="413"/>
      <c r="KJG699" s="413"/>
      <c r="KJH699" s="413"/>
      <c r="KJI699" s="413"/>
      <c r="KJJ699" s="413"/>
      <c r="KJK699" s="413"/>
      <c r="KJL699" s="413"/>
      <c r="KJM699" s="413"/>
      <c r="KJN699" s="413"/>
      <c r="KJO699" s="413"/>
      <c r="KJP699" s="413"/>
      <c r="KJQ699" s="413"/>
      <c r="KJR699" s="414"/>
      <c r="KJS699" s="414"/>
      <c r="KJT699" s="414"/>
      <c r="KJU699" s="414"/>
      <c r="KJV699" s="414"/>
      <c r="KJW699" s="413"/>
      <c r="KJX699" s="413"/>
      <c r="KJY699" s="414"/>
      <c r="KJZ699" s="414"/>
      <c r="KKA699" s="413"/>
      <c r="KKB699" s="413"/>
      <c r="KKC699" s="414"/>
      <c r="KKD699" s="414"/>
      <c r="KKE699" s="413"/>
      <c r="KKF699" s="413"/>
      <c r="KKG699" s="413"/>
      <c r="KKH699" s="413"/>
      <c r="KKI699" s="413"/>
      <c r="KKJ699" s="413"/>
      <c r="KKK699" s="413"/>
      <c r="KKL699" s="414"/>
      <c r="KKM699" s="414"/>
      <c r="KKN699" s="413"/>
      <c r="KKO699" s="413"/>
      <c r="KKP699" s="414"/>
      <c r="KKQ699" s="414"/>
      <c r="KKR699" s="413"/>
      <c r="KKS699" s="413"/>
      <c r="KKT699" s="413"/>
      <c r="KKU699" s="413"/>
      <c r="KKV699" s="413"/>
      <c r="KKW699" s="407"/>
      <c r="KKX699" s="439"/>
      <c r="KKY699" s="413"/>
      <c r="KKZ699" s="413"/>
      <c r="KLA699" s="413"/>
      <c r="KLB699" s="413"/>
      <c r="KLC699" s="413"/>
      <c r="KLD699" s="413"/>
      <c r="KLE699" s="413"/>
      <c r="KLF699" s="412"/>
      <c r="KLG699" s="412"/>
      <c r="KLH699" s="412"/>
      <c r="KLI699" s="412"/>
      <c r="KLJ699" s="412"/>
      <c r="KLK699" s="412"/>
      <c r="KLL699" s="412"/>
      <c r="KLM699" s="412"/>
      <c r="KLN699" s="412"/>
      <c r="KLO699" s="412"/>
      <c r="KLP699" s="412"/>
      <c r="KLQ699" s="412"/>
      <c r="KLR699" s="412"/>
      <c r="KLS699" s="412"/>
      <c r="KLT699" s="412"/>
      <c r="KLU699" s="412"/>
      <c r="KLV699" s="412"/>
      <c r="KLW699" s="412"/>
      <c r="KLX699" s="412"/>
      <c r="KLY699" s="412"/>
      <c r="KLZ699" s="412"/>
      <c r="KMA699" s="412"/>
      <c r="KMB699" s="412"/>
      <c r="KMC699" s="412"/>
      <c r="KMD699" s="412"/>
      <c r="KME699" s="412"/>
      <c r="KMF699" s="412"/>
      <c r="KMG699" s="412"/>
      <c r="KMH699" s="412"/>
      <c r="KMI699" s="412"/>
      <c r="KMJ699" s="412"/>
      <c r="KMK699" s="412"/>
      <c r="KML699" s="412"/>
      <c r="KMM699" s="412"/>
      <c r="KMN699" s="412"/>
      <c r="KMO699" s="412"/>
      <c r="KMP699" s="412"/>
      <c r="KMQ699" s="412"/>
      <c r="KMR699" s="412"/>
      <c r="KMS699" s="412"/>
      <c r="KMT699" s="412"/>
      <c r="KMU699" s="412"/>
      <c r="KMV699" s="412"/>
      <c r="KMW699" s="412"/>
      <c r="KMX699" s="413"/>
      <c r="KMY699" s="413"/>
      <c r="KMZ699" s="413"/>
      <c r="KNA699" s="413"/>
      <c r="KNB699" s="413"/>
      <c r="KNC699" s="413"/>
      <c r="KND699" s="413"/>
      <c r="KNE699" s="413"/>
      <c r="KNF699" s="413"/>
      <c r="KNG699" s="413"/>
      <c r="KNH699" s="413"/>
      <c r="KNI699" s="413"/>
      <c r="KNJ699" s="413"/>
      <c r="KNK699" s="413"/>
      <c r="KNL699" s="413"/>
      <c r="KNM699" s="413"/>
      <c r="KNN699" s="413"/>
      <c r="KNO699" s="413"/>
      <c r="KNP699" s="413"/>
      <c r="KNQ699" s="413"/>
      <c r="KNR699" s="413"/>
      <c r="KNS699" s="413"/>
      <c r="KNT699" s="413"/>
      <c r="KNU699" s="413"/>
      <c r="KNV699" s="414"/>
      <c r="KNW699" s="414"/>
      <c r="KNX699" s="414"/>
      <c r="KNY699" s="414"/>
      <c r="KNZ699" s="414"/>
      <c r="KOA699" s="413"/>
      <c r="KOB699" s="413"/>
      <c r="KOC699" s="414"/>
      <c r="KOD699" s="414"/>
      <c r="KOE699" s="413"/>
      <c r="KOF699" s="413"/>
      <c r="KOG699" s="414"/>
      <c r="KOH699" s="414"/>
      <c r="KOI699" s="413"/>
      <c r="KOJ699" s="413"/>
      <c r="KOK699" s="413"/>
      <c r="KOL699" s="413"/>
      <c r="KOM699" s="413"/>
      <c r="KON699" s="413"/>
      <c r="KOO699" s="413"/>
      <c r="KOP699" s="414"/>
      <c r="KOQ699" s="414"/>
      <c r="KOR699" s="413"/>
      <c r="KOS699" s="413"/>
      <c r="KOT699" s="414"/>
      <c r="KOU699" s="414"/>
      <c r="KOV699" s="413"/>
      <c r="KOW699" s="413"/>
      <c r="KOX699" s="413"/>
      <c r="KOY699" s="413"/>
      <c r="KOZ699" s="413"/>
      <c r="KPA699" s="407"/>
      <c r="KPB699" s="439"/>
      <c r="KPC699" s="413"/>
      <c r="KPD699" s="413"/>
      <c r="KPE699" s="413"/>
      <c r="KPF699" s="413"/>
      <c r="KPG699" s="413"/>
      <c r="KPH699" s="413"/>
      <c r="KPI699" s="413"/>
      <c r="KPJ699" s="412"/>
      <c r="KPK699" s="412"/>
      <c r="KPL699" s="412"/>
      <c r="KPM699" s="412"/>
      <c r="KPN699" s="412"/>
      <c r="KPO699" s="412"/>
      <c r="KPP699" s="412"/>
      <c r="KPQ699" s="412"/>
      <c r="KPR699" s="412"/>
      <c r="KPS699" s="412"/>
      <c r="KPT699" s="412"/>
      <c r="KPU699" s="412"/>
      <c r="KPV699" s="412"/>
      <c r="KPW699" s="412"/>
      <c r="KPX699" s="412"/>
      <c r="KPY699" s="412"/>
      <c r="KPZ699" s="412"/>
      <c r="KQA699" s="412"/>
      <c r="KQB699" s="412"/>
      <c r="KQC699" s="412"/>
      <c r="KQD699" s="412"/>
      <c r="KQE699" s="412"/>
      <c r="KQF699" s="412"/>
      <c r="KQG699" s="412"/>
      <c r="KQH699" s="412"/>
      <c r="KQI699" s="412"/>
      <c r="KQJ699" s="412"/>
      <c r="KQK699" s="412"/>
      <c r="KQL699" s="412"/>
      <c r="KQM699" s="412"/>
      <c r="KQN699" s="412"/>
      <c r="KQO699" s="412"/>
      <c r="KQP699" s="412"/>
      <c r="KQQ699" s="412"/>
      <c r="KQR699" s="412"/>
      <c r="KQS699" s="412"/>
      <c r="KQT699" s="412"/>
      <c r="KQU699" s="412"/>
      <c r="KQV699" s="412"/>
      <c r="KQW699" s="412"/>
      <c r="KQX699" s="412"/>
      <c r="KQY699" s="412"/>
      <c r="KQZ699" s="412"/>
      <c r="KRA699" s="412"/>
      <c r="KRB699" s="413"/>
      <c r="KRC699" s="413"/>
      <c r="KRD699" s="413"/>
      <c r="KRE699" s="413"/>
      <c r="KRF699" s="413"/>
      <c r="KRG699" s="413"/>
      <c r="KRH699" s="413"/>
      <c r="KRI699" s="413"/>
      <c r="KRJ699" s="413"/>
      <c r="KRK699" s="413"/>
      <c r="KRL699" s="413"/>
      <c r="KRM699" s="413"/>
      <c r="KRN699" s="413"/>
      <c r="KRO699" s="413"/>
      <c r="KRP699" s="413"/>
      <c r="KRQ699" s="413"/>
      <c r="KRR699" s="413"/>
      <c r="KRS699" s="413"/>
      <c r="KRT699" s="413"/>
      <c r="KRU699" s="413"/>
      <c r="KRV699" s="413"/>
      <c r="KRW699" s="413"/>
      <c r="KRX699" s="413"/>
      <c r="KRY699" s="413"/>
      <c r="KRZ699" s="414"/>
      <c r="KSA699" s="414"/>
      <c r="KSB699" s="414"/>
      <c r="KSC699" s="414"/>
      <c r="KSD699" s="414"/>
      <c r="KSE699" s="413"/>
      <c r="KSF699" s="413"/>
      <c r="KSG699" s="414"/>
      <c r="KSH699" s="414"/>
      <c r="KSI699" s="413"/>
      <c r="KSJ699" s="413"/>
      <c r="KSK699" s="414"/>
      <c r="KSL699" s="414"/>
      <c r="KSM699" s="413"/>
      <c r="KSN699" s="413"/>
      <c r="KSO699" s="413"/>
      <c r="KSP699" s="413"/>
      <c r="KSQ699" s="413"/>
      <c r="KSR699" s="413"/>
      <c r="KSS699" s="413"/>
      <c r="KST699" s="414"/>
      <c r="KSU699" s="414"/>
      <c r="KSV699" s="413"/>
      <c r="KSW699" s="413"/>
      <c r="KSX699" s="414"/>
      <c r="KSY699" s="414"/>
      <c r="KSZ699" s="413"/>
      <c r="KTA699" s="413"/>
      <c r="KTB699" s="413"/>
      <c r="KTC699" s="413"/>
      <c r="KTD699" s="413"/>
      <c r="KTE699" s="407"/>
      <c r="KTF699" s="439"/>
      <c r="KTG699" s="413"/>
      <c r="KTH699" s="413"/>
      <c r="KTI699" s="413"/>
      <c r="KTJ699" s="413"/>
      <c r="KTK699" s="413"/>
      <c r="KTL699" s="413"/>
      <c r="KTM699" s="413"/>
      <c r="KTN699" s="412"/>
      <c r="KTO699" s="412"/>
      <c r="KTP699" s="412"/>
      <c r="KTQ699" s="412"/>
      <c r="KTR699" s="412"/>
      <c r="KTS699" s="412"/>
      <c r="KTT699" s="412"/>
      <c r="KTU699" s="412"/>
      <c r="KTV699" s="412"/>
      <c r="KTW699" s="412"/>
      <c r="KTX699" s="412"/>
      <c r="KTY699" s="412"/>
      <c r="KTZ699" s="412"/>
      <c r="KUA699" s="412"/>
      <c r="KUB699" s="412"/>
      <c r="KUC699" s="412"/>
      <c r="KUD699" s="412"/>
      <c r="KUE699" s="412"/>
      <c r="KUF699" s="412"/>
      <c r="KUG699" s="412"/>
      <c r="KUH699" s="412"/>
      <c r="KUI699" s="412"/>
      <c r="KUJ699" s="412"/>
      <c r="KUK699" s="412"/>
      <c r="KUL699" s="412"/>
      <c r="KUM699" s="412"/>
      <c r="KUN699" s="412"/>
      <c r="KUO699" s="412"/>
      <c r="KUP699" s="412"/>
      <c r="KUQ699" s="412"/>
      <c r="KUR699" s="412"/>
      <c r="KUS699" s="412"/>
      <c r="KUT699" s="412"/>
      <c r="KUU699" s="412"/>
      <c r="KUV699" s="412"/>
      <c r="KUW699" s="412"/>
      <c r="KUX699" s="412"/>
      <c r="KUY699" s="412"/>
      <c r="KUZ699" s="412"/>
      <c r="KVA699" s="412"/>
      <c r="KVB699" s="412"/>
      <c r="KVC699" s="412"/>
      <c r="KVD699" s="412"/>
      <c r="KVE699" s="412"/>
      <c r="KVF699" s="413"/>
      <c r="KVG699" s="413"/>
      <c r="KVH699" s="413"/>
      <c r="KVI699" s="413"/>
      <c r="KVJ699" s="413"/>
      <c r="KVK699" s="413"/>
      <c r="KVL699" s="413"/>
      <c r="KVM699" s="413"/>
      <c r="KVN699" s="413"/>
      <c r="KVO699" s="413"/>
      <c r="KVP699" s="413"/>
      <c r="KVQ699" s="413"/>
      <c r="KVR699" s="413"/>
      <c r="KVS699" s="413"/>
      <c r="KVT699" s="413"/>
      <c r="KVU699" s="413"/>
      <c r="KVV699" s="413"/>
      <c r="KVW699" s="413"/>
      <c r="KVX699" s="413"/>
      <c r="KVY699" s="413"/>
      <c r="KVZ699" s="413"/>
      <c r="KWA699" s="413"/>
      <c r="KWB699" s="413"/>
      <c r="KWC699" s="413"/>
      <c r="KWD699" s="414"/>
      <c r="KWE699" s="414"/>
      <c r="KWF699" s="414"/>
      <c r="KWG699" s="414"/>
      <c r="KWH699" s="414"/>
      <c r="KWI699" s="413"/>
      <c r="KWJ699" s="413"/>
      <c r="KWK699" s="414"/>
      <c r="KWL699" s="414"/>
      <c r="KWM699" s="413"/>
      <c r="KWN699" s="413"/>
      <c r="KWO699" s="414"/>
      <c r="KWP699" s="414"/>
      <c r="KWQ699" s="413"/>
      <c r="KWR699" s="413"/>
      <c r="KWS699" s="413"/>
      <c r="KWT699" s="413"/>
      <c r="KWU699" s="413"/>
      <c r="KWV699" s="413"/>
      <c r="KWW699" s="413"/>
      <c r="KWX699" s="414"/>
      <c r="KWY699" s="414"/>
      <c r="KWZ699" s="413"/>
      <c r="KXA699" s="413"/>
      <c r="KXB699" s="414"/>
      <c r="KXC699" s="414"/>
      <c r="KXD699" s="413"/>
      <c r="KXE699" s="413"/>
      <c r="KXF699" s="413"/>
      <c r="KXG699" s="413"/>
      <c r="KXH699" s="413"/>
      <c r="KXI699" s="407"/>
      <c r="KXJ699" s="439"/>
      <c r="KXK699" s="413"/>
      <c r="KXL699" s="413"/>
      <c r="KXM699" s="413"/>
      <c r="KXN699" s="413"/>
      <c r="KXO699" s="413"/>
      <c r="KXP699" s="413"/>
      <c r="KXQ699" s="413"/>
      <c r="KXR699" s="412"/>
      <c r="KXS699" s="412"/>
      <c r="KXT699" s="412"/>
      <c r="KXU699" s="412"/>
      <c r="KXV699" s="412"/>
      <c r="KXW699" s="412"/>
      <c r="KXX699" s="412"/>
      <c r="KXY699" s="412"/>
      <c r="KXZ699" s="412"/>
      <c r="KYA699" s="412"/>
      <c r="KYB699" s="412"/>
      <c r="KYC699" s="412"/>
      <c r="KYD699" s="412"/>
      <c r="KYE699" s="412"/>
      <c r="KYF699" s="412"/>
      <c r="KYG699" s="412"/>
      <c r="KYH699" s="412"/>
      <c r="KYI699" s="412"/>
      <c r="KYJ699" s="412"/>
      <c r="KYK699" s="412"/>
      <c r="KYL699" s="412"/>
      <c r="KYM699" s="412"/>
      <c r="KYN699" s="412"/>
      <c r="KYO699" s="412"/>
      <c r="KYP699" s="412"/>
      <c r="KYQ699" s="412"/>
      <c r="KYR699" s="412"/>
      <c r="KYS699" s="412"/>
      <c r="KYT699" s="412"/>
      <c r="KYU699" s="412"/>
      <c r="KYV699" s="412"/>
      <c r="KYW699" s="412"/>
      <c r="KYX699" s="412"/>
      <c r="KYY699" s="412"/>
      <c r="KYZ699" s="412"/>
      <c r="KZA699" s="412"/>
      <c r="KZB699" s="412"/>
      <c r="KZC699" s="412"/>
      <c r="KZD699" s="412"/>
      <c r="KZE699" s="412"/>
      <c r="KZF699" s="412"/>
      <c r="KZG699" s="412"/>
      <c r="KZH699" s="412"/>
      <c r="KZI699" s="412"/>
      <c r="KZJ699" s="413"/>
      <c r="KZK699" s="413"/>
      <c r="KZL699" s="413"/>
      <c r="KZM699" s="413"/>
      <c r="KZN699" s="413"/>
      <c r="KZO699" s="413"/>
      <c r="KZP699" s="413"/>
      <c r="KZQ699" s="413"/>
      <c r="KZR699" s="413"/>
      <c r="KZS699" s="413"/>
      <c r="KZT699" s="413"/>
      <c r="KZU699" s="413"/>
      <c r="KZV699" s="413"/>
      <c r="KZW699" s="413"/>
      <c r="KZX699" s="413"/>
      <c r="KZY699" s="413"/>
      <c r="KZZ699" s="413"/>
      <c r="LAA699" s="413"/>
      <c r="LAB699" s="413"/>
      <c r="LAC699" s="413"/>
      <c r="LAD699" s="413"/>
      <c r="LAE699" s="413"/>
      <c r="LAF699" s="413"/>
      <c r="LAG699" s="413"/>
      <c r="LAH699" s="414"/>
      <c r="LAI699" s="414"/>
      <c r="LAJ699" s="414"/>
      <c r="LAK699" s="414"/>
      <c r="LAL699" s="414"/>
      <c r="LAM699" s="413"/>
      <c r="LAN699" s="413"/>
      <c r="LAO699" s="414"/>
      <c r="LAP699" s="414"/>
      <c r="LAQ699" s="413"/>
      <c r="LAR699" s="413"/>
      <c r="LAS699" s="414"/>
      <c r="LAT699" s="414"/>
      <c r="LAU699" s="413"/>
      <c r="LAV699" s="413"/>
      <c r="LAW699" s="413"/>
      <c r="LAX699" s="413"/>
      <c r="LAY699" s="413"/>
      <c r="LAZ699" s="413"/>
      <c r="LBA699" s="413"/>
      <c r="LBB699" s="414"/>
      <c r="LBC699" s="414"/>
      <c r="LBD699" s="413"/>
      <c r="LBE699" s="413"/>
      <c r="LBF699" s="414"/>
      <c r="LBG699" s="414"/>
      <c r="LBH699" s="413"/>
      <c r="LBI699" s="413"/>
      <c r="LBJ699" s="413"/>
      <c r="LBK699" s="413"/>
      <c r="LBL699" s="413"/>
      <c r="LBM699" s="407"/>
      <c r="LBN699" s="439"/>
      <c r="LBO699" s="413"/>
      <c r="LBP699" s="413"/>
      <c r="LBQ699" s="413"/>
      <c r="LBR699" s="413"/>
      <c r="LBS699" s="413"/>
      <c r="LBT699" s="413"/>
      <c r="LBU699" s="413"/>
      <c r="LBV699" s="412"/>
      <c r="LBW699" s="412"/>
      <c r="LBX699" s="412"/>
      <c r="LBY699" s="412"/>
      <c r="LBZ699" s="412"/>
      <c r="LCA699" s="412"/>
      <c r="LCB699" s="412"/>
      <c r="LCC699" s="412"/>
      <c r="LCD699" s="412"/>
      <c r="LCE699" s="412"/>
      <c r="LCF699" s="412"/>
      <c r="LCG699" s="412"/>
      <c r="LCH699" s="412"/>
      <c r="LCI699" s="412"/>
      <c r="LCJ699" s="412"/>
      <c r="LCK699" s="412"/>
      <c r="LCL699" s="412"/>
      <c r="LCM699" s="412"/>
      <c r="LCN699" s="412"/>
      <c r="LCO699" s="412"/>
      <c r="LCP699" s="412"/>
      <c r="LCQ699" s="412"/>
      <c r="LCR699" s="412"/>
      <c r="LCS699" s="412"/>
      <c r="LCT699" s="412"/>
      <c r="LCU699" s="412"/>
      <c r="LCV699" s="412"/>
      <c r="LCW699" s="412"/>
      <c r="LCX699" s="412"/>
      <c r="LCY699" s="412"/>
      <c r="LCZ699" s="412"/>
      <c r="LDA699" s="412"/>
      <c r="LDB699" s="412"/>
      <c r="LDC699" s="412"/>
      <c r="LDD699" s="412"/>
      <c r="LDE699" s="412"/>
      <c r="LDF699" s="412"/>
      <c r="LDG699" s="412"/>
      <c r="LDH699" s="412"/>
      <c r="LDI699" s="412"/>
      <c r="LDJ699" s="412"/>
      <c r="LDK699" s="412"/>
      <c r="LDL699" s="412"/>
      <c r="LDM699" s="412"/>
      <c r="LDN699" s="413"/>
      <c r="LDO699" s="413"/>
      <c r="LDP699" s="413"/>
      <c r="LDQ699" s="413"/>
      <c r="LDR699" s="413"/>
      <c r="LDS699" s="413"/>
      <c r="LDT699" s="413"/>
      <c r="LDU699" s="413"/>
      <c r="LDV699" s="413"/>
      <c r="LDW699" s="413"/>
      <c r="LDX699" s="413"/>
      <c r="LDY699" s="413"/>
      <c r="LDZ699" s="413"/>
      <c r="LEA699" s="413"/>
      <c r="LEB699" s="413"/>
      <c r="LEC699" s="413"/>
      <c r="LED699" s="413"/>
      <c r="LEE699" s="413"/>
      <c r="LEF699" s="413"/>
      <c r="LEG699" s="413"/>
      <c r="LEH699" s="413"/>
      <c r="LEI699" s="413"/>
      <c r="LEJ699" s="413"/>
      <c r="LEK699" s="413"/>
      <c r="LEL699" s="414"/>
      <c r="LEM699" s="414"/>
      <c r="LEN699" s="414"/>
      <c r="LEO699" s="414"/>
      <c r="LEP699" s="414"/>
      <c r="LEQ699" s="413"/>
      <c r="LER699" s="413"/>
      <c r="LES699" s="414"/>
      <c r="LET699" s="414"/>
      <c r="LEU699" s="413"/>
      <c r="LEV699" s="413"/>
      <c r="LEW699" s="414"/>
      <c r="LEX699" s="414"/>
      <c r="LEY699" s="413"/>
      <c r="LEZ699" s="413"/>
      <c r="LFA699" s="413"/>
      <c r="LFB699" s="413"/>
      <c r="LFC699" s="413"/>
      <c r="LFD699" s="413"/>
      <c r="LFE699" s="413"/>
      <c r="LFF699" s="414"/>
      <c r="LFG699" s="414"/>
      <c r="LFH699" s="413"/>
      <c r="LFI699" s="413"/>
      <c r="LFJ699" s="414"/>
      <c r="LFK699" s="414"/>
      <c r="LFL699" s="413"/>
      <c r="LFM699" s="413"/>
      <c r="LFN699" s="413"/>
      <c r="LFO699" s="413"/>
      <c r="LFP699" s="413"/>
      <c r="LFQ699" s="407"/>
      <c r="LFR699" s="439"/>
      <c r="LFS699" s="413"/>
      <c r="LFT699" s="413"/>
      <c r="LFU699" s="413"/>
      <c r="LFV699" s="413"/>
      <c r="LFW699" s="413"/>
      <c r="LFX699" s="413"/>
      <c r="LFY699" s="413"/>
      <c r="LFZ699" s="412"/>
      <c r="LGA699" s="412"/>
      <c r="LGB699" s="412"/>
      <c r="LGC699" s="412"/>
      <c r="LGD699" s="412"/>
      <c r="LGE699" s="412"/>
      <c r="LGF699" s="412"/>
      <c r="LGG699" s="412"/>
      <c r="LGH699" s="412"/>
      <c r="LGI699" s="412"/>
      <c r="LGJ699" s="412"/>
      <c r="LGK699" s="412"/>
      <c r="LGL699" s="412"/>
      <c r="LGM699" s="412"/>
      <c r="LGN699" s="412"/>
      <c r="LGO699" s="412"/>
      <c r="LGP699" s="412"/>
      <c r="LGQ699" s="412"/>
      <c r="LGR699" s="412"/>
      <c r="LGS699" s="412"/>
      <c r="LGT699" s="412"/>
      <c r="LGU699" s="412"/>
      <c r="LGV699" s="412"/>
      <c r="LGW699" s="412"/>
      <c r="LGX699" s="412"/>
      <c r="LGY699" s="412"/>
      <c r="LGZ699" s="412"/>
      <c r="LHA699" s="412"/>
      <c r="LHB699" s="412"/>
      <c r="LHC699" s="412"/>
      <c r="LHD699" s="412"/>
      <c r="LHE699" s="412"/>
      <c r="LHF699" s="412"/>
      <c r="LHG699" s="412"/>
      <c r="LHH699" s="412"/>
      <c r="LHI699" s="412"/>
      <c r="LHJ699" s="412"/>
      <c r="LHK699" s="412"/>
      <c r="LHL699" s="412"/>
      <c r="LHM699" s="412"/>
      <c r="LHN699" s="412"/>
      <c r="LHO699" s="412"/>
      <c r="LHP699" s="412"/>
      <c r="LHQ699" s="412"/>
      <c r="LHR699" s="413"/>
      <c r="LHS699" s="413"/>
      <c r="LHT699" s="413"/>
      <c r="LHU699" s="413"/>
      <c r="LHV699" s="413"/>
      <c r="LHW699" s="413"/>
      <c r="LHX699" s="413"/>
      <c r="LHY699" s="413"/>
      <c r="LHZ699" s="413"/>
      <c r="LIA699" s="413"/>
      <c r="LIB699" s="413"/>
      <c r="LIC699" s="413"/>
      <c r="LID699" s="413"/>
      <c r="LIE699" s="413"/>
      <c r="LIF699" s="413"/>
      <c r="LIG699" s="413"/>
      <c r="LIH699" s="413"/>
      <c r="LII699" s="413"/>
      <c r="LIJ699" s="413"/>
      <c r="LIK699" s="413"/>
      <c r="LIL699" s="413"/>
      <c r="LIM699" s="413"/>
      <c r="LIN699" s="413"/>
      <c r="LIO699" s="413"/>
      <c r="LIP699" s="414"/>
      <c r="LIQ699" s="414"/>
      <c r="LIR699" s="414"/>
      <c r="LIS699" s="414"/>
      <c r="LIT699" s="414"/>
      <c r="LIU699" s="413"/>
      <c r="LIV699" s="413"/>
      <c r="LIW699" s="414"/>
      <c r="LIX699" s="414"/>
      <c r="LIY699" s="413"/>
      <c r="LIZ699" s="413"/>
      <c r="LJA699" s="414"/>
      <c r="LJB699" s="414"/>
      <c r="LJC699" s="413"/>
      <c r="LJD699" s="413"/>
      <c r="LJE699" s="413"/>
      <c r="LJF699" s="413"/>
      <c r="LJG699" s="413"/>
      <c r="LJH699" s="413"/>
      <c r="LJI699" s="413"/>
      <c r="LJJ699" s="414"/>
      <c r="LJK699" s="414"/>
      <c r="LJL699" s="413"/>
      <c r="LJM699" s="413"/>
      <c r="LJN699" s="414"/>
      <c r="LJO699" s="414"/>
      <c r="LJP699" s="413"/>
      <c r="LJQ699" s="413"/>
      <c r="LJR699" s="413"/>
      <c r="LJS699" s="413"/>
      <c r="LJT699" s="413"/>
      <c r="LJU699" s="407"/>
      <c r="LJV699" s="439"/>
      <c r="LJW699" s="413"/>
      <c r="LJX699" s="413"/>
      <c r="LJY699" s="413"/>
      <c r="LJZ699" s="413"/>
      <c r="LKA699" s="413"/>
      <c r="LKB699" s="413"/>
      <c r="LKC699" s="413"/>
      <c r="LKD699" s="412"/>
      <c r="LKE699" s="412"/>
      <c r="LKF699" s="412"/>
      <c r="LKG699" s="412"/>
      <c r="LKH699" s="412"/>
      <c r="LKI699" s="412"/>
      <c r="LKJ699" s="412"/>
      <c r="LKK699" s="412"/>
      <c r="LKL699" s="412"/>
      <c r="LKM699" s="412"/>
      <c r="LKN699" s="412"/>
      <c r="LKO699" s="412"/>
      <c r="LKP699" s="412"/>
      <c r="LKQ699" s="412"/>
      <c r="LKR699" s="412"/>
      <c r="LKS699" s="412"/>
      <c r="LKT699" s="412"/>
      <c r="LKU699" s="412"/>
      <c r="LKV699" s="412"/>
      <c r="LKW699" s="412"/>
      <c r="LKX699" s="412"/>
      <c r="LKY699" s="412"/>
      <c r="LKZ699" s="412"/>
      <c r="LLA699" s="412"/>
      <c r="LLB699" s="412"/>
      <c r="LLC699" s="412"/>
      <c r="LLD699" s="412"/>
      <c r="LLE699" s="412"/>
      <c r="LLF699" s="412"/>
      <c r="LLG699" s="412"/>
      <c r="LLH699" s="412"/>
      <c r="LLI699" s="412"/>
      <c r="LLJ699" s="412"/>
      <c r="LLK699" s="412"/>
      <c r="LLL699" s="412"/>
      <c r="LLM699" s="412"/>
      <c r="LLN699" s="412"/>
      <c r="LLO699" s="412"/>
      <c r="LLP699" s="412"/>
      <c r="LLQ699" s="412"/>
      <c r="LLR699" s="412"/>
      <c r="LLS699" s="412"/>
      <c r="LLT699" s="412"/>
      <c r="LLU699" s="412"/>
      <c r="LLV699" s="413"/>
      <c r="LLW699" s="413"/>
      <c r="LLX699" s="413"/>
      <c r="LLY699" s="413"/>
      <c r="LLZ699" s="413"/>
      <c r="LMA699" s="413"/>
      <c r="LMB699" s="413"/>
      <c r="LMC699" s="413"/>
      <c r="LMD699" s="413"/>
      <c r="LME699" s="413"/>
      <c r="LMF699" s="413"/>
      <c r="LMG699" s="413"/>
      <c r="LMH699" s="413"/>
      <c r="LMI699" s="413"/>
      <c r="LMJ699" s="413"/>
      <c r="LMK699" s="413"/>
      <c r="LML699" s="413"/>
      <c r="LMM699" s="413"/>
      <c r="LMN699" s="413"/>
      <c r="LMO699" s="413"/>
      <c r="LMP699" s="413"/>
      <c r="LMQ699" s="413"/>
      <c r="LMR699" s="413"/>
      <c r="LMS699" s="413"/>
      <c r="LMT699" s="414"/>
      <c r="LMU699" s="414"/>
      <c r="LMV699" s="414"/>
      <c r="LMW699" s="414"/>
      <c r="LMX699" s="414"/>
      <c r="LMY699" s="413"/>
      <c r="LMZ699" s="413"/>
      <c r="LNA699" s="414"/>
      <c r="LNB699" s="414"/>
      <c r="LNC699" s="413"/>
      <c r="LND699" s="413"/>
      <c r="LNE699" s="414"/>
      <c r="LNF699" s="414"/>
      <c r="LNG699" s="413"/>
      <c r="LNH699" s="413"/>
      <c r="LNI699" s="413"/>
      <c r="LNJ699" s="413"/>
      <c r="LNK699" s="413"/>
      <c r="LNL699" s="413"/>
      <c r="LNM699" s="413"/>
      <c r="LNN699" s="414"/>
      <c r="LNO699" s="414"/>
      <c r="LNP699" s="413"/>
      <c r="LNQ699" s="413"/>
      <c r="LNR699" s="414"/>
      <c r="LNS699" s="414"/>
      <c r="LNT699" s="413"/>
      <c r="LNU699" s="413"/>
      <c r="LNV699" s="413"/>
      <c r="LNW699" s="413"/>
      <c r="LNX699" s="413"/>
      <c r="LNY699" s="407"/>
      <c r="LNZ699" s="439"/>
      <c r="LOA699" s="413"/>
      <c r="LOB699" s="413"/>
      <c r="LOC699" s="413"/>
      <c r="LOD699" s="413"/>
      <c r="LOE699" s="413"/>
      <c r="LOF699" s="413"/>
      <c r="LOG699" s="413"/>
      <c r="LOH699" s="412"/>
      <c r="LOI699" s="412"/>
      <c r="LOJ699" s="412"/>
      <c r="LOK699" s="412"/>
      <c r="LOL699" s="412"/>
      <c r="LOM699" s="412"/>
      <c r="LON699" s="412"/>
      <c r="LOO699" s="412"/>
      <c r="LOP699" s="412"/>
      <c r="LOQ699" s="412"/>
      <c r="LOR699" s="412"/>
      <c r="LOS699" s="412"/>
      <c r="LOT699" s="412"/>
      <c r="LOU699" s="412"/>
      <c r="LOV699" s="412"/>
      <c r="LOW699" s="412"/>
      <c r="LOX699" s="412"/>
      <c r="LOY699" s="412"/>
      <c r="LOZ699" s="412"/>
      <c r="LPA699" s="412"/>
      <c r="LPB699" s="412"/>
      <c r="LPC699" s="412"/>
      <c r="LPD699" s="412"/>
      <c r="LPE699" s="412"/>
      <c r="LPF699" s="412"/>
      <c r="LPG699" s="412"/>
      <c r="LPH699" s="412"/>
      <c r="LPI699" s="412"/>
      <c r="LPJ699" s="412"/>
      <c r="LPK699" s="412"/>
      <c r="LPL699" s="412"/>
      <c r="LPM699" s="412"/>
      <c r="LPN699" s="412"/>
      <c r="LPO699" s="412"/>
      <c r="LPP699" s="412"/>
      <c r="LPQ699" s="412"/>
      <c r="LPR699" s="412"/>
      <c r="LPS699" s="412"/>
      <c r="LPT699" s="412"/>
      <c r="LPU699" s="412"/>
      <c r="LPV699" s="412"/>
      <c r="LPW699" s="412"/>
      <c r="LPX699" s="412"/>
      <c r="LPY699" s="412"/>
      <c r="LPZ699" s="413"/>
      <c r="LQA699" s="413"/>
      <c r="LQB699" s="413"/>
      <c r="LQC699" s="413"/>
      <c r="LQD699" s="413"/>
      <c r="LQE699" s="413"/>
      <c r="LQF699" s="413"/>
      <c r="LQG699" s="413"/>
      <c r="LQH699" s="413"/>
      <c r="LQI699" s="413"/>
      <c r="LQJ699" s="413"/>
      <c r="LQK699" s="413"/>
      <c r="LQL699" s="413"/>
      <c r="LQM699" s="413"/>
      <c r="LQN699" s="413"/>
      <c r="LQO699" s="413"/>
      <c r="LQP699" s="413"/>
      <c r="LQQ699" s="413"/>
      <c r="LQR699" s="413"/>
      <c r="LQS699" s="413"/>
      <c r="LQT699" s="413"/>
      <c r="LQU699" s="413"/>
      <c r="LQV699" s="413"/>
      <c r="LQW699" s="413"/>
      <c r="LQX699" s="414"/>
      <c r="LQY699" s="414"/>
      <c r="LQZ699" s="414"/>
      <c r="LRA699" s="414"/>
      <c r="LRB699" s="414"/>
      <c r="LRC699" s="413"/>
      <c r="LRD699" s="413"/>
      <c r="LRE699" s="414"/>
      <c r="LRF699" s="414"/>
      <c r="LRG699" s="413"/>
      <c r="LRH699" s="413"/>
      <c r="LRI699" s="414"/>
      <c r="LRJ699" s="414"/>
      <c r="LRK699" s="413"/>
      <c r="LRL699" s="413"/>
      <c r="LRM699" s="413"/>
      <c r="LRN699" s="413"/>
      <c r="LRO699" s="413"/>
      <c r="LRP699" s="413"/>
      <c r="LRQ699" s="413"/>
      <c r="LRR699" s="414"/>
      <c r="LRS699" s="414"/>
      <c r="LRT699" s="413"/>
      <c r="LRU699" s="413"/>
      <c r="LRV699" s="414"/>
      <c r="LRW699" s="414"/>
      <c r="LRX699" s="413"/>
      <c r="LRY699" s="413"/>
      <c r="LRZ699" s="413"/>
      <c r="LSA699" s="413"/>
      <c r="LSB699" s="413"/>
      <c r="LSC699" s="407"/>
      <c r="LSD699" s="439"/>
      <c r="LSE699" s="413"/>
      <c r="LSF699" s="413"/>
      <c r="LSG699" s="413"/>
      <c r="LSH699" s="413"/>
      <c r="LSI699" s="413"/>
      <c r="LSJ699" s="413"/>
      <c r="LSK699" s="413"/>
      <c r="LSL699" s="412"/>
      <c r="LSM699" s="412"/>
      <c r="LSN699" s="412"/>
      <c r="LSO699" s="412"/>
      <c r="LSP699" s="412"/>
      <c r="LSQ699" s="412"/>
      <c r="LSR699" s="412"/>
      <c r="LSS699" s="412"/>
      <c r="LST699" s="412"/>
      <c r="LSU699" s="412"/>
      <c r="LSV699" s="412"/>
      <c r="LSW699" s="412"/>
      <c r="LSX699" s="412"/>
      <c r="LSY699" s="412"/>
      <c r="LSZ699" s="412"/>
      <c r="LTA699" s="412"/>
      <c r="LTB699" s="412"/>
      <c r="LTC699" s="412"/>
      <c r="LTD699" s="412"/>
      <c r="LTE699" s="412"/>
      <c r="LTF699" s="412"/>
      <c r="LTG699" s="412"/>
      <c r="LTH699" s="412"/>
      <c r="LTI699" s="412"/>
      <c r="LTJ699" s="412"/>
      <c r="LTK699" s="412"/>
      <c r="LTL699" s="412"/>
      <c r="LTM699" s="412"/>
      <c r="LTN699" s="412"/>
      <c r="LTO699" s="412"/>
      <c r="LTP699" s="412"/>
      <c r="LTQ699" s="412"/>
      <c r="LTR699" s="412"/>
      <c r="LTS699" s="412"/>
      <c r="LTT699" s="412"/>
      <c r="LTU699" s="412"/>
      <c r="LTV699" s="412"/>
      <c r="LTW699" s="412"/>
      <c r="LTX699" s="412"/>
      <c r="LTY699" s="412"/>
      <c r="LTZ699" s="412"/>
      <c r="LUA699" s="412"/>
      <c r="LUB699" s="412"/>
      <c r="LUC699" s="412"/>
      <c r="LUD699" s="413"/>
      <c r="LUE699" s="413"/>
      <c r="LUF699" s="413"/>
      <c r="LUG699" s="413"/>
      <c r="LUH699" s="413"/>
      <c r="LUI699" s="413"/>
      <c r="LUJ699" s="413"/>
      <c r="LUK699" s="413"/>
      <c r="LUL699" s="413"/>
      <c r="LUM699" s="413"/>
      <c r="LUN699" s="413"/>
      <c r="LUO699" s="413"/>
      <c r="LUP699" s="413"/>
      <c r="LUQ699" s="413"/>
      <c r="LUR699" s="413"/>
      <c r="LUS699" s="413"/>
      <c r="LUT699" s="413"/>
      <c r="LUU699" s="413"/>
      <c r="LUV699" s="413"/>
      <c r="LUW699" s="413"/>
      <c r="LUX699" s="413"/>
      <c r="LUY699" s="413"/>
      <c r="LUZ699" s="413"/>
      <c r="LVA699" s="413"/>
      <c r="LVB699" s="414"/>
      <c r="LVC699" s="414"/>
      <c r="LVD699" s="414"/>
      <c r="LVE699" s="414"/>
      <c r="LVF699" s="414"/>
      <c r="LVG699" s="413"/>
      <c r="LVH699" s="413"/>
      <c r="LVI699" s="414"/>
      <c r="LVJ699" s="414"/>
      <c r="LVK699" s="413"/>
      <c r="LVL699" s="413"/>
      <c r="LVM699" s="414"/>
      <c r="LVN699" s="414"/>
      <c r="LVO699" s="413"/>
      <c r="LVP699" s="413"/>
      <c r="LVQ699" s="413"/>
      <c r="LVR699" s="413"/>
      <c r="LVS699" s="413"/>
      <c r="LVT699" s="413"/>
      <c r="LVU699" s="413"/>
      <c r="LVV699" s="414"/>
      <c r="LVW699" s="414"/>
      <c r="LVX699" s="413"/>
      <c r="LVY699" s="413"/>
      <c r="LVZ699" s="414"/>
      <c r="LWA699" s="414"/>
      <c r="LWB699" s="413"/>
      <c r="LWC699" s="413"/>
      <c r="LWD699" s="413"/>
      <c r="LWE699" s="413"/>
      <c r="LWF699" s="413"/>
      <c r="LWG699" s="407"/>
      <c r="LWH699" s="439"/>
      <c r="LWI699" s="413"/>
      <c r="LWJ699" s="413"/>
      <c r="LWK699" s="413"/>
      <c r="LWL699" s="413"/>
      <c r="LWM699" s="413"/>
      <c r="LWN699" s="413"/>
      <c r="LWO699" s="413"/>
      <c r="LWP699" s="412"/>
      <c r="LWQ699" s="412"/>
      <c r="LWR699" s="412"/>
      <c r="LWS699" s="412"/>
      <c r="LWT699" s="412"/>
      <c r="LWU699" s="412"/>
      <c r="LWV699" s="412"/>
      <c r="LWW699" s="412"/>
      <c r="LWX699" s="412"/>
      <c r="LWY699" s="412"/>
      <c r="LWZ699" s="412"/>
      <c r="LXA699" s="412"/>
      <c r="LXB699" s="412"/>
      <c r="LXC699" s="412"/>
      <c r="LXD699" s="412"/>
      <c r="LXE699" s="412"/>
      <c r="LXF699" s="412"/>
      <c r="LXG699" s="412"/>
      <c r="LXH699" s="412"/>
      <c r="LXI699" s="412"/>
      <c r="LXJ699" s="412"/>
      <c r="LXK699" s="412"/>
      <c r="LXL699" s="412"/>
      <c r="LXM699" s="412"/>
      <c r="LXN699" s="412"/>
      <c r="LXO699" s="412"/>
      <c r="LXP699" s="412"/>
      <c r="LXQ699" s="412"/>
      <c r="LXR699" s="412"/>
      <c r="LXS699" s="412"/>
      <c r="LXT699" s="412"/>
      <c r="LXU699" s="412"/>
      <c r="LXV699" s="412"/>
      <c r="LXW699" s="412"/>
      <c r="LXX699" s="412"/>
      <c r="LXY699" s="412"/>
      <c r="LXZ699" s="412"/>
      <c r="LYA699" s="412"/>
      <c r="LYB699" s="412"/>
      <c r="LYC699" s="412"/>
      <c r="LYD699" s="412"/>
      <c r="LYE699" s="412"/>
      <c r="LYF699" s="412"/>
      <c r="LYG699" s="412"/>
      <c r="LYH699" s="413"/>
      <c r="LYI699" s="413"/>
      <c r="LYJ699" s="413"/>
      <c r="LYK699" s="413"/>
      <c r="LYL699" s="413"/>
      <c r="LYM699" s="413"/>
      <c r="LYN699" s="413"/>
      <c r="LYO699" s="413"/>
      <c r="LYP699" s="413"/>
      <c r="LYQ699" s="413"/>
      <c r="LYR699" s="413"/>
      <c r="LYS699" s="413"/>
      <c r="LYT699" s="413"/>
      <c r="LYU699" s="413"/>
      <c r="LYV699" s="413"/>
      <c r="LYW699" s="413"/>
      <c r="LYX699" s="413"/>
      <c r="LYY699" s="413"/>
      <c r="LYZ699" s="413"/>
      <c r="LZA699" s="413"/>
      <c r="LZB699" s="413"/>
      <c r="LZC699" s="413"/>
      <c r="LZD699" s="413"/>
      <c r="LZE699" s="413"/>
      <c r="LZF699" s="414"/>
      <c r="LZG699" s="414"/>
      <c r="LZH699" s="414"/>
      <c r="LZI699" s="414"/>
      <c r="LZJ699" s="414"/>
      <c r="LZK699" s="413"/>
      <c r="LZL699" s="413"/>
      <c r="LZM699" s="414"/>
      <c r="LZN699" s="414"/>
      <c r="LZO699" s="413"/>
      <c r="LZP699" s="413"/>
      <c r="LZQ699" s="414"/>
      <c r="LZR699" s="414"/>
      <c r="LZS699" s="413"/>
      <c r="LZT699" s="413"/>
      <c r="LZU699" s="413"/>
      <c r="LZV699" s="413"/>
      <c r="LZW699" s="413"/>
      <c r="LZX699" s="413"/>
      <c r="LZY699" s="413"/>
      <c r="LZZ699" s="414"/>
      <c r="MAA699" s="414"/>
      <c r="MAB699" s="413"/>
      <c r="MAC699" s="413"/>
      <c r="MAD699" s="414"/>
      <c r="MAE699" s="414"/>
      <c r="MAF699" s="413"/>
      <c r="MAG699" s="413"/>
      <c r="MAH699" s="413"/>
      <c r="MAI699" s="413"/>
      <c r="MAJ699" s="413"/>
      <c r="MAK699" s="407"/>
      <c r="MAL699" s="439"/>
      <c r="MAM699" s="413"/>
      <c r="MAN699" s="413"/>
      <c r="MAO699" s="413"/>
      <c r="MAP699" s="413"/>
      <c r="MAQ699" s="413"/>
      <c r="MAR699" s="413"/>
      <c r="MAS699" s="413"/>
      <c r="MAT699" s="412"/>
      <c r="MAU699" s="412"/>
      <c r="MAV699" s="412"/>
      <c r="MAW699" s="412"/>
      <c r="MAX699" s="412"/>
      <c r="MAY699" s="412"/>
      <c r="MAZ699" s="412"/>
      <c r="MBA699" s="412"/>
      <c r="MBB699" s="412"/>
      <c r="MBC699" s="412"/>
      <c r="MBD699" s="412"/>
      <c r="MBE699" s="412"/>
      <c r="MBF699" s="412"/>
      <c r="MBG699" s="412"/>
      <c r="MBH699" s="412"/>
      <c r="MBI699" s="412"/>
      <c r="MBJ699" s="412"/>
      <c r="MBK699" s="412"/>
      <c r="MBL699" s="412"/>
      <c r="MBM699" s="412"/>
      <c r="MBN699" s="412"/>
      <c r="MBO699" s="412"/>
      <c r="MBP699" s="412"/>
      <c r="MBQ699" s="412"/>
      <c r="MBR699" s="412"/>
      <c r="MBS699" s="412"/>
      <c r="MBT699" s="412"/>
      <c r="MBU699" s="412"/>
      <c r="MBV699" s="412"/>
      <c r="MBW699" s="412"/>
      <c r="MBX699" s="412"/>
      <c r="MBY699" s="412"/>
      <c r="MBZ699" s="412"/>
      <c r="MCA699" s="412"/>
      <c r="MCB699" s="412"/>
      <c r="MCC699" s="412"/>
      <c r="MCD699" s="412"/>
      <c r="MCE699" s="412"/>
      <c r="MCF699" s="412"/>
      <c r="MCG699" s="412"/>
      <c r="MCH699" s="412"/>
      <c r="MCI699" s="412"/>
      <c r="MCJ699" s="412"/>
      <c r="MCK699" s="412"/>
      <c r="MCL699" s="413"/>
      <c r="MCM699" s="413"/>
      <c r="MCN699" s="413"/>
      <c r="MCO699" s="413"/>
      <c r="MCP699" s="413"/>
      <c r="MCQ699" s="413"/>
      <c r="MCR699" s="413"/>
      <c r="MCS699" s="413"/>
      <c r="MCT699" s="413"/>
      <c r="MCU699" s="413"/>
      <c r="MCV699" s="413"/>
      <c r="MCW699" s="413"/>
      <c r="MCX699" s="413"/>
      <c r="MCY699" s="413"/>
      <c r="MCZ699" s="413"/>
      <c r="MDA699" s="413"/>
      <c r="MDB699" s="413"/>
      <c r="MDC699" s="413"/>
      <c r="MDD699" s="413"/>
      <c r="MDE699" s="413"/>
      <c r="MDF699" s="413"/>
      <c r="MDG699" s="413"/>
      <c r="MDH699" s="413"/>
      <c r="MDI699" s="413"/>
      <c r="MDJ699" s="414"/>
      <c r="MDK699" s="414"/>
      <c r="MDL699" s="414"/>
      <c r="MDM699" s="414"/>
      <c r="MDN699" s="414"/>
      <c r="MDO699" s="413"/>
      <c r="MDP699" s="413"/>
      <c r="MDQ699" s="414"/>
      <c r="MDR699" s="414"/>
      <c r="MDS699" s="413"/>
      <c r="MDT699" s="413"/>
      <c r="MDU699" s="414"/>
      <c r="MDV699" s="414"/>
      <c r="MDW699" s="413"/>
      <c r="MDX699" s="413"/>
      <c r="MDY699" s="413"/>
      <c r="MDZ699" s="413"/>
      <c r="MEA699" s="413"/>
      <c r="MEB699" s="413"/>
      <c r="MEC699" s="413"/>
      <c r="MED699" s="414"/>
      <c r="MEE699" s="414"/>
      <c r="MEF699" s="413"/>
      <c r="MEG699" s="413"/>
      <c r="MEH699" s="414"/>
      <c r="MEI699" s="414"/>
      <c r="MEJ699" s="413"/>
      <c r="MEK699" s="413"/>
      <c r="MEL699" s="413"/>
      <c r="MEM699" s="413"/>
      <c r="MEN699" s="413"/>
      <c r="MEO699" s="407"/>
      <c r="MEP699" s="439"/>
      <c r="MEQ699" s="413"/>
      <c r="MER699" s="413"/>
      <c r="MES699" s="413"/>
      <c r="MET699" s="413"/>
      <c r="MEU699" s="413"/>
      <c r="MEV699" s="413"/>
      <c r="MEW699" s="413"/>
      <c r="MEX699" s="412"/>
      <c r="MEY699" s="412"/>
      <c r="MEZ699" s="412"/>
      <c r="MFA699" s="412"/>
      <c r="MFB699" s="412"/>
      <c r="MFC699" s="412"/>
      <c r="MFD699" s="412"/>
      <c r="MFE699" s="412"/>
      <c r="MFF699" s="412"/>
      <c r="MFG699" s="412"/>
      <c r="MFH699" s="412"/>
      <c r="MFI699" s="412"/>
      <c r="MFJ699" s="412"/>
      <c r="MFK699" s="412"/>
      <c r="MFL699" s="412"/>
      <c r="MFM699" s="412"/>
      <c r="MFN699" s="412"/>
      <c r="MFO699" s="412"/>
      <c r="MFP699" s="412"/>
      <c r="MFQ699" s="412"/>
      <c r="MFR699" s="412"/>
      <c r="MFS699" s="412"/>
      <c r="MFT699" s="412"/>
      <c r="MFU699" s="412"/>
      <c r="MFV699" s="412"/>
      <c r="MFW699" s="412"/>
      <c r="MFX699" s="412"/>
      <c r="MFY699" s="412"/>
      <c r="MFZ699" s="412"/>
      <c r="MGA699" s="412"/>
      <c r="MGB699" s="412"/>
      <c r="MGC699" s="412"/>
      <c r="MGD699" s="412"/>
      <c r="MGE699" s="412"/>
      <c r="MGF699" s="412"/>
      <c r="MGG699" s="412"/>
      <c r="MGH699" s="412"/>
      <c r="MGI699" s="412"/>
      <c r="MGJ699" s="412"/>
      <c r="MGK699" s="412"/>
      <c r="MGL699" s="412"/>
      <c r="MGM699" s="412"/>
      <c r="MGN699" s="412"/>
      <c r="MGO699" s="412"/>
      <c r="MGP699" s="413"/>
      <c r="MGQ699" s="413"/>
      <c r="MGR699" s="413"/>
      <c r="MGS699" s="413"/>
      <c r="MGT699" s="413"/>
      <c r="MGU699" s="413"/>
      <c r="MGV699" s="413"/>
      <c r="MGW699" s="413"/>
      <c r="MGX699" s="413"/>
      <c r="MGY699" s="413"/>
      <c r="MGZ699" s="413"/>
      <c r="MHA699" s="413"/>
      <c r="MHB699" s="413"/>
      <c r="MHC699" s="413"/>
      <c r="MHD699" s="413"/>
      <c r="MHE699" s="413"/>
      <c r="MHF699" s="413"/>
      <c r="MHG699" s="413"/>
      <c r="MHH699" s="413"/>
      <c r="MHI699" s="413"/>
      <c r="MHJ699" s="413"/>
      <c r="MHK699" s="413"/>
      <c r="MHL699" s="413"/>
      <c r="MHM699" s="413"/>
      <c r="MHN699" s="414"/>
      <c r="MHO699" s="414"/>
      <c r="MHP699" s="414"/>
      <c r="MHQ699" s="414"/>
      <c r="MHR699" s="414"/>
      <c r="MHS699" s="413"/>
      <c r="MHT699" s="413"/>
      <c r="MHU699" s="414"/>
      <c r="MHV699" s="414"/>
      <c r="MHW699" s="413"/>
      <c r="MHX699" s="413"/>
      <c r="MHY699" s="414"/>
      <c r="MHZ699" s="414"/>
      <c r="MIA699" s="413"/>
      <c r="MIB699" s="413"/>
      <c r="MIC699" s="413"/>
      <c r="MID699" s="413"/>
      <c r="MIE699" s="413"/>
      <c r="MIF699" s="413"/>
      <c r="MIG699" s="413"/>
      <c r="MIH699" s="414"/>
      <c r="MII699" s="414"/>
      <c r="MIJ699" s="413"/>
      <c r="MIK699" s="413"/>
      <c r="MIL699" s="414"/>
      <c r="MIM699" s="414"/>
      <c r="MIN699" s="413"/>
      <c r="MIO699" s="413"/>
      <c r="MIP699" s="413"/>
      <c r="MIQ699" s="413"/>
      <c r="MIR699" s="413"/>
      <c r="MIS699" s="407"/>
      <c r="MIT699" s="439"/>
      <c r="MIU699" s="413"/>
      <c r="MIV699" s="413"/>
      <c r="MIW699" s="413"/>
      <c r="MIX699" s="413"/>
      <c r="MIY699" s="413"/>
      <c r="MIZ699" s="413"/>
      <c r="MJA699" s="413"/>
      <c r="MJB699" s="412"/>
      <c r="MJC699" s="412"/>
      <c r="MJD699" s="412"/>
      <c r="MJE699" s="412"/>
      <c r="MJF699" s="412"/>
      <c r="MJG699" s="412"/>
      <c r="MJH699" s="412"/>
      <c r="MJI699" s="412"/>
      <c r="MJJ699" s="412"/>
      <c r="MJK699" s="412"/>
      <c r="MJL699" s="412"/>
      <c r="MJM699" s="412"/>
      <c r="MJN699" s="412"/>
      <c r="MJO699" s="412"/>
      <c r="MJP699" s="412"/>
      <c r="MJQ699" s="412"/>
      <c r="MJR699" s="412"/>
      <c r="MJS699" s="412"/>
      <c r="MJT699" s="412"/>
      <c r="MJU699" s="412"/>
      <c r="MJV699" s="412"/>
      <c r="MJW699" s="412"/>
      <c r="MJX699" s="412"/>
      <c r="MJY699" s="412"/>
      <c r="MJZ699" s="412"/>
      <c r="MKA699" s="412"/>
      <c r="MKB699" s="412"/>
      <c r="MKC699" s="412"/>
      <c r="MKD699" s="412"/>
      <c r="MKE699" s="412"/>
      <c r="MKF699" s="412"/>
      <c r="MKG699" s="412"/>
      <c r="MKH699" s="412"/>
      <c r="MKI699" s="412"/>
      <c r="MKJ699" s="412"/>
      <c r="MKK699" s="412"/>
      <c r="MKL699" s="412"/>
      <c r="MKM699" s="412"/>
      <c r="MKN699" s="412"/>
      <c r="MKO699" s="412"/>
      <c r="MKP699" s="412"/>
      <c r="MKQ699" s="412"/>
      <c r="MKR699" s="412"/>
      <c r="MKS699" s="412"/>
      <c r="MKT699" s="413"/>
      <c r="MKU699" s="413"/>
      <c r="MKV699" s="413"/>
      <c r="MKW699" s="413"/>
      <c r="MKX699" s="413"/>
      <c r="MKY699" s="413"/>
      <c r="MKZ699" s="413"/>
      <c r="MLA699" s="413"/>
      <c r="MLB699" s="413"/>
      <c r="MLC699" s="413"/>
      <c r="MLD699" s="413"/>
      <c r="MLE699" s="413"/>
      <c r="MLF699" s="413"/>
      <c r="MLG699" s="413"/>
      <c r="MLH699" s="413"/>
      <c r="MLI699" s="413"/>
      <c r="MLJ699" s="413"/>
      <c r="MLK699" s="413"/>
      <c r="MLL699" s="413"/>
      <c r="MLM699" s="413"/>
      <c r="MLN699" s="413"/>
      <c r="MLO699" s="413"/>
      <c r="MLP699" s="413"/>
      <c r="MLQ699" s="413"/>
      <c r="MLR699" s="414"/>
      <c r="MLS699" s="414"/>
      <c r="MLT699" s="414"/>
      <c r="MLU699" s="414"/>
      <c r="MLV699" s="414"/>
      <c r="MLW699" s="413"/>
      <c r="MLX699" s="413"/>
      <c r="MLY699" s="414"/>
      <c r="MLZ699" s="414"/>
      <c r="MMA699" s="413"/>
      <c r="MMB699" s="413"/>
      <c r="MMC699" s="414"/>
      <c r="MMD699" s="414"/>
      <c r="MME699" s="413"/>
      <c r="MMF699" s="413"/>
      <c r="MMG699" s="413"/>
      <c r="MMH699" s="413"/>
      <c r="MMI699" s="413"/>
      <c r="MMJ699" s="413"/>
      <c r="MMK699" s="413"/>
      <c r="MML699" s="414"/>
      <c r="MMM699" s="414"/>
      <c r="MMN699" s="413"/>
      <c r="MMO699" s="413"/>
      <c r="MMP699" s="414"/>
      <c r="MMQ699" s="414"/>
      <c r="MMR699" s="413"/>
      <c r="MMS699" s="413"/>
      <c r="MMT699" s="413"/>
      <c r="MMU699" s="413"/>
      <c r="MMV699" s="413"/>
      <c r="MMW699" s="407"/>
      <c r="MMX699" s="439"/>
      <c r="MMY699" s="413"/>
      <c r="MMZ699" s="413"/>
      <c r="MNA699" s="413"/>
      <c r="MNB699" s="413"/>
      <c r="MNC699" s="413"/>
      <c r="MND699" s="413"/>
      <c r="MNE699" s="413"/>
      <c r="MNF699" s="412"/>
      <c r="MNG699" s="412"/>
      <c r="MNH699" s="412"/>
      <c r="MNI699" s="412"/>
      <c r="MNJ699" s="412"/>
      <c r="MNK699" s="412"/>
      <c r="MNL699" s="412"/>
      <c r="MNM699" s="412"/>
      <c r="MNN699" s="412"/>
      <c r="MNO699" s="412"/>
      <c r="MNP699" s="412"/>
      <c r="MNQ699" s="412"/>
      <c r="MNR699" s="412"/>
      <c r="MNS699" s="412"/>
      <c r="MNT699" s="412"/>
      <c r="MNU699" s="412"/>
      <c r="MNV699" s="412"/>
      <c r="MNW699" s="412"/>
      <c r="MNX699" s="412"/>
      <c r="MNY699" s="412"/>
      <c r="MNZ699" s="412"/>
      <c r="MOA699" s="412"/>
      <c r="MOB699" s="412"/>
      <c r="MOC699" s="412"/>
      <c r="MOD699" s="412"/>
      <c r="MOE699" s="412"/>
      <c r="MOF699" s="412"/>
      <c r="MOG699" s="412"/>
      <c r="MOH699" s="412"/>
      <c r="MOI699" s="412"/>
      <c r="MOJ699" s="412"/>
      <c r="MOK699" s="412"/>
      <c r="MOL699" s="412"/>
      <c r="MOM699" s="412"/>
      <c r="MON699" s="412"/>
      <c r="MOO699" s="412"/>
      <c r="MOP699" s="412"/>
      <c r="MOQ699" s="412"/>
      <c r="MOR699" s="412"/>
      <c r="MOS699" s="412"/>
      <c r="MOT699" s="412"/>
      <c r="MOU699" s="412"/>
      <c r="MOV699" s="412"/>
      <c r="MOW699" s="412"/>
      <c r="MOX699" s="413"/>
      <c r="MOY699" s="413"/>
      <c r="MOZ699" s="413"/>
      <c r="MPA699" s="413"/>
      <c r="MPB699" s="413"/>
      <c r="MPC699" s="413"/>
      <c r="MPD699" s="413"/>
      <c r="MPE699" s="413"/>
      <c r="MPF699" s="413"/>
      <c r="MPG699" s="413"/>
      <c r="MPH699" s="413"/>
      <c r="MPI699" s="413"/>
      <c r="MPJ699" s="413"/>
      <c r="MPK699" s="413"/>
      <c r="MPL699" s="413"/>
      <c r="MPM699" s="413"/>
      <c r="MPN699" s="413"/>
      <c r="MPO699" s="413"/>
      <c r="MPP699" s="413"/>
      <c r="MPQ699" s="413"/>
      <c r="MPR699" s="413"/>
      <c r="MPS699" s="413"/>
      <c r="MPT699" s="413"/>
      <c r="MPU699" s="413"/>
      <c r="MPV699" s="414"/>
      <c r="MPW699" s="414"/>
      <c r="MPX699" s="414"/>
      <c r="MPY699" s="414"/>
      <c r="MPZ699" s="414"/>
      <c r="MQA699" s="413"/>
      <c r="MQB699" s="413"/>
      <c r="MQC699" s="414"/>
      <c r="MQD699" s="414"/>
      <c r="MQE699" s="413"/>
      <c r="MQF699" s="413"/>
      <c r="MQG699" s="414"/>
      <c r="MQH699" s="414"/>
      <c r="MQI699" s="413"/>
      <c r="MQJ699" s="413"/>
      <c r="MQK699" s="413"/>
      <c r="MQL699" s="413"/>
      <c r="MQM699" s="413"/>
      <c r="MQN699" s="413"/>
      <c r="MQO699" s="413"/>
      <c r="MQP699" s="414"/>
      <c r="MQQ699" s="414"/>
      <c r="MQR699" s="413"/>
      <c r="MQS699" s="413"/>
      <c r="MQT699" s="414"/>
      <c r="MQU699" s="414"/>
      <c r="MQV699" s="413"/>
      <c r="MQW699" s="413"/>
      <c r="MQX699" s="413"/>
      <c r="MQY699" s="413"/>
      <c r="MQZ699" s="413"/>
      <c r="MRA699" s="407"/>
      <c r="MRB699" s="439"/>
      <c r="MRC699" s="413"/>
      <c r="MRD699" s="413"/>
      <c r="MRE699" s="413"/>
      <c r="MRF699" s="413"/>
      <c r="MRG699" s="413"/>
      <c r="MRH699" s="413"/>
      <c r="MRI699" s="413"/>
      <c r="MRJ699" s="412"/>
      <c r="MRK699" s="412"/>
      <c r="MRL699" s="412"/>
      <c r="MRM699" s="412"/>
      <c r="MRN699" s="412"/>
      <c r="MRO699" s="412"/>
      <c r="MRP699" s="412"/>
      <c r="MRQ699" s="412"/>
      <c r="MRR699" s="412"/>
      <c r="MRS699" s="412"/>
      <c r="MRT699" s="412"/>
      <c r="MRU699" s="412"/>
      <c r="MRV699" s="412"/>
      <c r="MRW699" s="412"/>
      <c r="MRX699" s="412"/>
      <c r="MRY699" s="412"/>
      <c r="MRZ699" s="412"/>
      <c r="MSA699" s="412"/>
      <c r="MSB699" s="412"/>
      <c r="MSC699" s="412"/>
      <c r="MSD699" s="412"/>
      <c r="MSE699" s="412"/>
      <c r="MSF699" s="412"/>
      <c r="MSG699" s="412"/>
      <c r="MSH699" s="412"/>
      <c r="MSI699" s="412"/>
      <c r="MSJ699" s="412"/>
      <c r="MSK699" s="412"/>
      <c r="MSL699" s="412"/>
      <c r="MSM699" s="412"/>
      <c r="MSN699" s="412"/>
      <c r="MSO699" s="412"/>
      <c r="MSP699" s="412"/>
      <c r="MSQ699" s="412"/>
      <c r="MSR699" s="412"/>
      <c r="MSS699" s="412"/>
      <c r="MST699" s="412"/>
      <c r="MSU699" s="412"/>
      <c r="MSV699" s="412"/>
      <c r="MSW699" s="412"/>
      <c r="MSX699" s="412"/>
      <c r="MSY699" s="412"/>
      <c r="MSZ699" s="412"/>
      <c r="MTA699" s="412"/>
      <c r="MTB699" s="413"/>
      <c r="MTC699" s="413"/>
      <c r="MTD699" s="413"/>
      <c r="MTE699" s="413"/>
      <c r="MTF699" s="413"/>
      <c r="MTG699" s="413"/>
      <c r="MTH699" s="413"/>
      <c r="MTI699" s="413"/>
      <c r="MTJ699" s="413"/>
      <c r="MTK699" s="413"/>
      <c r="MTL699" s="413"/>
      <c r="MTM699" s="413"/>
      <c r="MTN699" s="413"/>
      <c r="MTO699" s="413"/>
      <c r="MTP699" s="413"/>
      <c r="MTQ699" s="413"/>
      <c r="MTR699" s="413"/>
      <c r="MTS699" s="413"/>
      <c r="MTT699" s="413"/>
      <c r="MTU699" s="413"/>
      <c r="MTV699" s="413"/>
      <c r="MTW699" s="413"/>
      <c r="MTX699" s="413"/>
      <c r="MTY699" s="413"/>
      <c r="MTZ699" s="414"/>
      <c r="MUA699" s="414"/>
      <c r="MUB699" s="414"/>
      <c r="MUC699" s="414"/>
      <c r="MUD699" s="414"/>
      <c r="MUE699" s="413"/>
      <c r="MUF699" s="413"/>
      <c r="MUG699" s="414"/>
      <c r="MUH699" s="414"/>
      <c r="MUI699" s="413"/>
      <c r="MUJ699" s="413"/>
      <c r="MUK699" s="414"/>
      <c r="MUL699" s="414"/>
      <c r="MUM699" s="413"/>
      <c r="MUN699" s="413"/>
      <c r="MUO699" s="413"/>
      <c r="MUP699" s="413"/>
      <c r="MUQ699" s="413"/>
      <c r="MUR699" s="413"/>
      <c r="MUS699" s="413"/>
      <c r="MUT699" s="414"/>
      <c r="MUU699" s="414"/>
      <c r="MUV699" s="413"/>
      <c r="MUW699" s="413"/>
      <c r="MUX699" s="414"/>
      <c r="MUY699" s="414"/>
      <c r="MUZ699" s="413"/>
      <c r="MVA699" s="413"/>
      <c r="MVB699" s="413"/>
      <c r="MVC699" s="413"/>
      <c r="MVD699" s="413"/>
      <c r="MVE699" s="407"/>
      <c r="MVF699" s="439"/>
      <c r="MVG699" s="413"/>
      <c r="MVH699" s="413"/>
      <c r="MVI699" s="413"/>
      <c r="MVJ699" s="413"/>
      <c r="MVK699" s="413"/>
      <c r="MVL699" s="413"/>
      <c r="MVM699" s="413"/>
      <c r="MVN699" s="412"/>
      <c r="MVO699" s="412"/>
      <c r="MVP699" s="412"/>
      <c r="MVQ699" s="412"/>
      <c r="MVR699" s="412"/>
      <c r="MVS699" s="412"/>
      <c r="MVT699" s="412"/>
      <c r="MVU699" s="412"/>
      <c r="MVV699" s="412"/>
      <c r="MVW699" s="412"/>
      <c r="MVX699" s="412"/>
      <c r="MVY699" s="412"/>
      <c r="MVZ699" s="412"/>
      <c r="MWA699" s="412"/>
      <c r="MWB699" s="412"/>
      <c r="MWC699" s="412"/>
      <c r="MWD699" s="412"/>
      <c r="MWE699" s="412"/>
      <c r="MWF699" s="412"/>
      <c r="MWG699" s="412"/>
      <c r="MWH699" s="412"/>
      <c r="MWI699" s="412"/>
      <c r="MWJ699" s="412"/>
      <c r="MWK699" s="412"/>
      <c r="MWL699" s="412"/>
      <c r="MWM699" s="412"/>
      <c r="MWN699" s="412"/>
      <c r="MWO699" s="412"/>
      <c r="MWP699" s="412"/>
      <c r="MWQ699" s="412"/>
      <c r="MWR699" s="412"/>
      <c r="MWS699" s="412"/>
      <c r="MWT699" s="412"/>
      <c r="MWU699" s="412"/>
      <c r="MWV699" s="412"/>
      <c r="MWW699" s="412"/>
      <c r="MWX699" s="412"/>
      <c r="MWY699" s="412"/>
      <c r="MWZ699" s="412"/>
      <c r="MXA699" s="412"/>
      <c r="MXB699" s="412"/>
      <c r="MXC699" s="412"/>
      <c r="MXD699" s="412"/>
      <c r="MXE699" s="412"/>
      <c r="MXF699" s="413"/>
      <c r="MXG699" s="413"/>
      <c r="MXH699" s="413"/>
      <c r="MXI699" s="413"/>
      <c r="MXJ699" s="413"/>
      <c r="MXK699" s="413"/>
      <c r="MXL699" s="413"/>
      <c r="MXM699" s="413"/>
      <c r="MXN699" s="413"/>
      <c r="MXO699" s="413"/>
      <c r="MXP699" s="413"/>
      <c r="MXQ699" s="413"/>
      <c r="MXR699" s="413"/>
      <c r="MXS699" s="413"/>
      <c r="MXT699" s="413"/>
      <c r="MXU699" s="413"/>
      <c r="MXV699" s="413"/>
      <c r="MXW699" s="413"/>
      <c r="MXX699" s="413"/>
      <c r="MXY699" s="413"/>
      <c r="MXZ699" s="413"/>
      <c r="MYA699" s="413"/>
      <c r="MYB699" s="413"/>
      <c r="MYC699" s="413"/>
      <c r="MYD699" s="414"/>
      <c r="MYE699" s="414"/>
      <c r="MYF699" s="414"/>
      <c r="MYG699" s="414"/>
      <c r="MYH699" s="414"/>
      <c r="MYI699" s="413"/>
      <c r="MYJ699" s="413"/>
      <c r="MYK699" s="414"/>
      <c r="MYL699" s="414"/>
      <c r="MYM699" s="413"/>
      <c r="MYN699" s="413"/>
      <c r="MYO699" s="414"/>
      <c r="MYP699" s="414"/>
      <c r="MYQ699" s="413"/>
      <c r="MYR699" s="413"/>
      <c r="MYS699" s="413"/>
      <c r="MYT699" s="413"/>
      <c r="MYU699" s="413"/>
      <c r="MYV699" s="413"/>
      <c r="MYW699" s="413"/>
      <c r="MYX699" s="414"/>
      <c r="MYY699" s="414"/>
      <c r="MYZ699" s="413"/>
      <c r="MZA699" s="413"/>
      <c r="MZB699" s="414"/>
      <c r="MZC699" s="414"/>
      <c r="MZD699" s="413"/>
      <c r="MZE699" s="413"/>
      <c r="MZF699" s="413"/>
      <c r="MZG699" s="413"/>
      <c r="MZH699" s="413"/>
      <c r="MZI699" s="407"/>
      <c r="MZJ699" s="439"/>
      <c r="MZK699" s="413"/>
      <c r="MZL699" s="413"/>
      <c r="MZM699" s="413"/>
      <c r="MZN699" s="413"/>
      <c r="MZO699" s="413"/>
      <c r="MZP699" s="413"/>
      <c r="MZQ699" s="413"/>
      <c r="MZR699" s="412"/>
      <c r="MZS699" s="412"/>
      <c r="MZT699" s="412"/>
      <c r="MZU699" s="412"/>
      <c r="MZV699" s="412"/>
      <c r="MZW699" s="412"/>
      <c r="MZX699" s="412"/>
      <c r="MZY699" s="412"/>
      <c r="MZZ699" s="412"/>
      <c r="NAA699" s="412"/>
      <c r="NAB699" s="412"/>
      <c r="NAC699" s="412"/>
      <c r="NAD699" s="412"/>
      <c r="NAE699" s="412"/>
      <c r="NAF699" s="412"/>
      <c r="NAG699" s="412"/>
      <c r="NAH699" s="412"/>
      <c r="NAI699" s="412"/>
      <c r="NAJ699" s="412"/>
      <c r="NAK699" s="412"/>
      <c r="NAL699" s="412"/>
      <c r="NAM699" s="412"/>
      <c r="NAN699" s="412"/>
      <c r="NAO699" s="412"/>
      <c r="NAP699" s="412"/>
      <c r="NAQ699" s="412"/>
      <c r="NAR699" s="412"/>
      <c r="NAS699" s="412"/>
      <c r="NAT699" s="412"/>
      <c r="NAU699" s="412"/>
      <c r="NAV699" s="412"/>
      <c r="NAW699" s="412"/>
      <c r="NAX699" s="412"/>
      <c r="NAY699" s="412"/>
      <c r="NAZ699" s="412"/>
      <c r="NBA699" s="412"/>
      <c r="NBB699" s="412"/>
      <c r="NBC699" s="412"/>
      <c r="NBD699" s="412"/>
      <c r="NBE699" s="412"/>
      <c r="NBF699" s="412"/>
      <c r="NBG699" s="412"/>
      <c r="NBH699" s="412"/>
      <c r="NBI699" s="412"/>
      <c r="NBJ699" s="413"/>
      <c r="NBK699" s="413"/>
      <c r="NBL699" s="413"/>
      <c r="NBM699" s="413"/>
      <c r="NBN699" s="413"/>
      <c r="NBO699" s="413"/>
      <c r="NBP699" s="413"/>
      <c r="NBQ699" s="413"/>
      <c r="NBR699" s="413"/>
      <c r="NBS699" s="413"/>
      <c r="NBT699" s="413"/>
      <c r="NBU699" s="413"/>
      <c r="NBV699" s="413"/>
      <c r="NBW699" s="413"/>
      <c r="NBX699" s="413"/>
      <c r="NBY699" s="413"/>
      <c r="NBZ699" s="413"/>
      <c r="NCA699" s="413"/>
      <c r="NCB699" s="413"/>
      <c r="NCC699" s="413"/>
      <c r="NCD699" s="413"/>
      <c r="NCE699" s="413"/>
      <c r="NCF699" s="413"/>
      <c r="NCG699" s="413"/>
      <c r="NCH699" s="414"/>
      <c r="NCI699" s="414"/>
      <c r="NCJ699" s="414"/>
      <c r="NCK699" s="414"/>
      <c r="NCL699" s="414"/>
      <c r="NCM699" s="413"/>
      <c r="NCN699" s="413"/>
      <c r="NCO699" s="414"/>
      <c r="NCP699" s="414"/>
      <c r="NCQ699" s="413"/>
      <c r="NCR699" s="413"/>
      <c r="NCS699" s="414"/>
      <c r="NCT699" s="414"/>
      <c r="NCU699" s="413"/>
      <c r="NCV699" s="413"/>
      <c r="NCW699" s="413"/>
      <c r="NCX699" s="413"/>
      <c r="NCY699" s="413"/>
      <c r="NCZ699" s="413"/>
      <c r="NDA699" s="413"/>
      <c r="NDB699" s="414"/>
      <c r="NDC699" s="414"/>
      <c r="NDD699" s="413"/>
      <c r="NDE699" s="413"/>
      <c r="NDF699" s="414"/>
      <c r="NDG699" s="414"/>
      <c r="NDH699" s="413"/>
      <c r="NDI699" s="413"/>
      <c r="NDJ699" s="413"/>
      <c r="NDK699" s="413"/>
      <c r="NDL699" s="413"/>
      <c r="NDM699" s="407"/>
      <c r="NDN699" s="439"/>
      <c r="NDO699" s="413"/>
      <c r="NDP699" s="413"/>
      <c r="NDQ699" s="413"/>
      <c r="NDR699" s="413"/>
      <c r="NDS699" s="413"/>
      <c r="NDT699" s="413"/>
      <c r="NDU699" s="413"/>
      <c r="NDV699" s="412"/>
      <c r="NDW699" s="412"/>
      <c r="NDX699" s="412"/>
      <c r="NDY699" s="412"/>
      <c r="NDZ699" s="412"/>
      <c r="NEA699" s="412"/>
      <c r="NEB699" s="412"/>
      <c r="NEC699" s="412"/>
      <c r="NED699" s="412"/>
      <c r="NEE699" s="412"/>
      <c r="NEF699" s="412"/>
      <c r="NEG699" s="412"/>
      <c r="NEH699" s="412"/>
      <c r="NEI699" s="412"/>
      <c r="NEJ699" s="412"/>
      <c r="NEK699" s="412"/>
      <c r="NEL699" s="412"/>
      <c r="NEM699" s="412"/>
      <c r="NEN699" s="412"/>
      <c r="NEO699" s="412"/>
      <c r="NEP699" s="412"/>
      <c r="NEQ699" s="412"/>
      <c r="NER699" s="412"/>
      <c r="NES699" s="412"/>
      <c r="NET699" s="412"/>
      <c r="NEU699" s="412"/>
      <c r="NEV699" s="412"/>
      <c r="NEW699" s="412"/>
      <c r="NEX699" s="412"/>
      <c r="NEY699" s="412"/>
      <c r="NEZ699" s="412"/>
      <c r="NFA699" s="412"/>
      <c r="NFB699" s="412"/>
      <c r="NFC699" s="412"/>
      <c r="NFD699" s="412"/>
      <c r="NFE699" s="412"/>
      <c r="NFF699" s="412"/>
      <c r="NFG699" s="412"/>
      <c r="NFH699" s="412"/>
      <c r="NFI699" s="412"/>
      <c r="NFJ699" s="412"/>
      <c r="NFK699" s="412"/>
      <c r="NFL699" s="412"/>
      <c r="NFM699" s="412"/>
      <c r="NFN699" s="413"/>
      <c r="NFO699" s="413"/>
      <c r="NFP699" s="413"/>
      <c r="NFQ699" s="413"/>
      <c r="NFR699" s="413"/>
      <c r="NFS699" s="413"/>
      <c r="NFT699" s="413"/>
      <c r="NFU699" s="413"/>
      <c r="NFV699" s="413"/>
      <c r="NFW699" s="413"/>
      <c r="NFX699" s="413"/>
      <c r="NFY699" s="413"/>
      <c r="NFZ699" s="413"/>
      <c r="NGA699" s="413"/>
      <c r="NGB699" s="413"/>
      <c r="NGC699" s="413"/>
      <c r="NGD699" s="413"/>
      <c r="NGE699" s="413"/>
      <c r="NGF699" s="413"/>
      <c r="NGG699" s="413"/>
      <c r="NGH699" s="413"/>
      <c r="NGI699" s="413"/>
      <c r="NGJ699" s="413"/>
      <c r="NGK699" s="413"/>
      <c r="NGL699" s="414"/>
      <c r="NGM699" s="414"/>
      <c r="NGN699" s="414"/>
      <c r="NGO699" s="414"/>
      <c r="NGP699" s="414"/>
      <c r="NGQ699" s="413"/>
      <c r="NGR699" s="413"/>
      <c r="NGS699" s="414"/>
      <c r="NGT699" s="414"/>
      <c r="NGU699" s="413"/>
      <c r="NGV699" s="413"/>
      <c r="NGW699" s="414"/>
      <c r="NGX699" s="414"/>
      <c r="NGY699" s="413"/>
      <c r="NGZ699" s="413"/>
      <c r="NHA699" s="413"/>
      <c r="NHB699" s="413"/>
      <c r="NHC699" s="413"/>
      <c r="NHD699" s="413"/>
      <c r="NHE699" s="413"/>
      <c r="NHF699" s="414"/>
      <c r="NHG699" s="414"/>
      <c r="NHH699" s="413"/>
      <c r="NHI699" s="413"/>
      <c r="NHJ699" s="414"/>
      <c r="NHK699" s="414"/>
      <c r="NHL699" s="413"/>
      <c r="NHM699" s="413"/>
      <c r="NHN699" s="413"/>
      <c r="NHO699" s="413"/>
      <c r="NHP699" s="413"/>
      <c r="NHQ699" s="407"/>
      <c r="NHR699" s="439"/>
      <c r="NHS699" s="413"/>
      <c r="NHT699" s="413"/>
      <c r="NHU699" s="413"/>
      <c r="NHV699" s="413"/>
      <c r="NHW699" s="413"/>
      <c r="NHX699" s="413"/>
      <c r="NHY699" s="413"/>
      <c r="NHZ699" s="412"/>
      <c r="NIA699" s="412"/>
      <c r="NIB699" s="412"/>
      <c r="NIC699" s="412"/>
      <c r="NID699" s="412"/>
      <c r="NIE699" s="412"/>
      <c r="NIF699" s="412"/>
      <c r="NIG699" s="412"/>
      <c r="NIH699" s="412"/>
      <c r="NII699" s="412"/>
      <c r="NIJ699" s="412"/>
      <c r="NIK699" s="412"/>
      <c r="NIL699" s="412"/>
      <c r="NIM699" s="412"/>
      <c r="NIN699" s="412"/>
      <c r="NIO699" s="412"/>
      <c r="NIP699" s="412"/>
      <c r="NIQ699" s="412"/>
      <c r="NIR699" s="412"/>
      <c r="NIS699" s="412"/>
      <c r="NIT699" s="412"/>
      <c r="NIU699" s="412"/>
      <c r="NIV699" s="412"/>
      <c r="NIW699" s="412"/>
      <c r="NIX699" s="412"/>
      <c r="NIY699" s="412"/>
      <c r="NIZ699" s="412"/>
      <c r="NJA699" s="412"/>
      <c r="NJB699" s="412"/>
      <c r="NJC699" s="412"/>
      <c r="NJD699" s="412"/>
      <c r="NJE699" s="412"/>
      <c r="NJF699" s="412"/>
      <c r="NJG699" s="412"/>
      <c r="NJH699" s="412"/>
      <c r="NJI699" s="412"/>
      <c r="NJJ699" s="412"/>
      <c r="NJK699" s="412"/>
      <c r="NJL699" s="412"/>
      <c r="NJM699" s="412"/>
      <c r="NJN699" s="412"/>
      <c r="NJO699" s="412"/>
      <c r="NJP699" s="412"/>
      <c r="NJQ699" s="412"/>
      <c r="NJR699" s="413"/>
      <c r="NJS699" s="413"/>
      <c r="NJT699" s="413"/>
      <c r="NJU699" s="413"/>
      <c r="NJV699" s="413"/>
      <c r="NJW699" s="413"/>
      <c r="NJX699" s="413"/>
      <c r="NJY699" s="413"/>
      <c r="NJZ699" s="413"/>
      <c r="NKA699" s="413"/>
      <c r="NKB699" s="413"/>
      <c r="NKC699" s="413"/>
      <c r="NKD699" s="413"/>
      <c r="NKE699" s="413"/>
      <c r="NKF699" s="413"/>
      <c r="NKG699" s="413"/>
      <c r="NKH699" s="413"/>
      <c r="NKI699" s="413"/>
      <c r="NKJ699" s="413"/>
      <c r="NKK699" s="413"/>
      <c r="NKL699" s="413"/>
      <c r="NKM699" s="413"/>
      <c r="NKN699" s="413"/>
      <c r="NKO699" s="413"/>
      <c r="NKP699" s="414"/>
      <c r="NKQ699" s="414"/>
      <c r="NKR699" s="414"/>
      <c r="NKS699" s="414"/>
      <c r="NKT699" s="414"/>
      <c r="NKU699" s="413"/>
      <c r="NKV699" s="413"/>
      <c r="NKW699" s="414"/>
      <c r="NKX699" s="414"/>
      <c r="NKY699" s="413"/>
      <c r="NKZ699" s="413"/>
      <c r="NLA699" s="414"/>
      <c r="NLB699" s="414"/>
      <c r="NLC699" s="413"/>
      <c r="NLD699" s="413"/>
      <c r="NLE699" s="413"/>
      <c r="NLF699" s="413"/>
      <c r="NLG699" s="413"/>
      <c r="NLH699" s="413"/>
      <c r="NLI699" s="413"/>
      <c r="NLJ699" s="414"/>
      <c r="NLK699" s="414"/>
      <c r="NLL699" s="413"/>
      <c r="NLM699" s="413"/>
      <c r="NLN699" s="414"/>
      <c r="NLO699" s="414"/>
      <c r="NLP699" s="413"/>
      <c r="NLQ699" s="413"/>
      <c r="NLR699" s="413"/>
      <c r="NLS699" s="413"/>
      <c r="NLT699" s="413"/>
      <c r="NLU699" s="407"/>
      <c r="NLV699" s="439"/>
      <c r="NLW699" s="413"/>
      <c r="NLX699" s="413"/>
      <c r="NLY699" s="413"/>
      <c r="NLZ699" s="413"/>
      <c r="NMA699" s="413"/>
      <c r="NMB699" s="413"/>
      <c r="NMC699" s="413"/>
      <c r="NMD699" s="412"/>
      <c r="NME699" s="412"/>
      <c r="NMF699" s="412"/>
      <c r="NMG699" s="412"/>
      <c r="NMH699" s="412"/>
      <c r="NMI699" s="412"/>
      <c r="NMJ699" s="412"/>
      <c r="NMK699" s="412"/>
      <c r="NML699" s="412"/>
      <c r="NMM699" s="412"/>
      <c r="NMN699" s="412"/>
      <c r="NMO699" s="412"/>
      <c r="NMP699" s="412"/>
      <c r="NMQ699" s="412"/>
      <c r="NMR699" s="412"/>
      <c r="NMS699" s="412"/>
      <c r="NMT699" s="412"/>
      <c r="NMU699" s="412"/>
      <c r="NMV699" s="412"/>
      <c r="NMW699" s="412"/>
      <c r="NMX699" s="412"/>
      <c r="NMY699" s="412"/>
      <c r="NMZ699" s="412"/>
      <c r="NNA699" s="412"/>
      <c r="NNB699" s="412"/>
      <c r="NNC699" s="412"/>
      <c r="NND699" s="412"/>
      <c r="NNE699" s="412"/>
      <c r="NNF699" s="412"/>
      <c r="NNG699" s="412"/>
      <c r="NNH699" s="412"/>
      <c r="NNI699" s="412"/>
      <c r="NNJ699" s="412"/>
      <c r="NNK699" s="412"/>
      <c r="NNL699" s="412"/>
      <c r="NNM699" s="412"/>
      <c r="NNN699" s="412"/>
      <c r="NNO699" s="412"/>
      <c r="NNP699" s="412"/>
      <c r="NNQ699" s="412"/>
      <c r="NNR699" s="412"/>
      <c r="NNS699" s="412"/>
      <c r="NNT699" s="412"/>
      <c r="NNU699" s="412"/>
      <c r="NNV699" s="413"/>
      <c r="NNW699" s="413"/>
      <c r="NNX699" s="413"/>
      <c r="NNY699" s="413"/>
      <c r="NNZ699" s="413"/>
      <c r="NOA699" s="413"/>
      <c r="NOB699" s="413"/>
      <c r="NOC699" s="413"/>
      <c r="NOD699" s="413"/>
      <c r="NOE699" s="413"/>
      <c r="NOF699" s="413"/>
      <c r="NOG699" s="413"/>
      <c r="NOH699" s="413"/>
      <c r="NOI699" s="413"/>
      <c r="NOJ699" s="413"/>
      <c r="NOK699" s="413"/>
      <c r="NOL699" s="413"/>
      <c r="NOM699" s="413"/>
      <c r="NON699" s="413"/>
      <c r="NOO699" s="413"/>
      <c r="NOP699" s="413"/>
      <c r="NOQ699" s="413"/>
      <c r="NOR699" s="413"/>
      <c r="NOS699" s="413"/>
      <c r="NOT699" s="414"/>
      <c r="NOU699" s="414"/>
      <c r="NOV699" s="414"/>
      <c r="NOW699" s="414"/>
      <c r="NOX699" s="414"/>
      <c r="NOY699" s="413"/>
      <c r="NOZ699" s="413"/>
      <c r="NPA699" s="414"/>
      <c r="NPB699" s="414"/>
      <c r="NPC699" s="413"/>
      <c r="NPD699" s="413"/>
      <c r="NPE699" s="414"/>
      <c r="NPF699" s="414"/>
      <c r="NPG699" s="413"/>
      <c r="NPH699" s="413"/>
      <c r="NPI699" s="413"/>
      <c r="NPJ699" s="413"/>
      <c r="NPK699" s="413"/>
      <c r="NPL699" s="413"/>
      <c r="NPM699" s="413"/>
      <c r="NPN699" s="414"/>
      <c r="NPO699" s="414"/>
      <c r="NPP699" s="413"/>
      <c r="NPQ699" s="413"/>
      <c r="NPR699" s="414"/>
      <c r="NPS699" s="414"/>
      <c r="NPT699" s="413"/>
      <c r="NPU699" s="413"/>
      <c r="NPV699" s="413"/>
      <c r="NPW699" s="413"/>
      <c r="NPX699" s="413"/>
      <c r="NPY699" s="407"/>
      <c r="NPZ699" s="439"/>
      <c r="NQA699" s="413"/>
      <c r="NQB699" s="413"/>
      <c r="NQC699" s="413"/>
      <c r="NQD699" s="413"/>
      <c r="NQE699" s="413"/>
      <c r="NQF699" s="413"/>
      <c r="NQG699" s="413"/>
      <c r="NQH699" s="412"/>
      <c r="NQI699" s="412"/>
      <c r="NQJ699" s="412"/>
      <c r="NQK699" s="412"/>
      <c r="NQL699" s="412"/>
      <c r="NQM699" s="412"/>
      <c r="NQN699" s="412"/>
      <c r="NQO699" s="412"/>
      <c r="NQP699" s="412"/>
      <c r="NQQ699" s="412"/>
      <c r="NQR699" s="412"/>
      <c r="NQS699" s="412"/>
      <c r="NQT699" s="412"/>
      <c r="NQU699" s="412"/>
      <c r="NQV699" s="412"/>
      <c r="NQW699" s="412"/>
      <c r="NQX699" s="412"/>
      <c r="NQY699" s="412"/>
      <c r="NQZ699" s="412"/>
      <c r="NRA699" s="412"/>
      <c r="NRB699" s="412"/>
      <c r="NRC699" s="412"/>
      <c r="NRD699" s="412"/>
      <c r="NRE699" s="412"/>
      <c r="NRF699" s="412"/>
      <c r="NRG699" s="412"/>
      <c r="NRH699" s="412"/>
      <c r="NRI699" s="412"/>
      <c r="NRJ699" s="412"/>
      <c r="NRK699" s="412"/>
      <c r="NRL699" s="412"/>
      <c r="NRM699" s="412"/>
      <c r="NRN699" s="412"/>
      <c r="NRO699" s="412"/>
      <c r="NRP699" s="412"/>
      <c r="NRQ699" s="412"/>
      <c r="NRR699" s="412"/>
      <c r="NRS699" s="412"/>
      <c r="NRT699" s="412"/>
      <c r="NRU699" s="412"/>
      <c r="NRV699" s="412"/>
      <c r="NRW699" s="412"/>
      <c r="NRX699" s="412"/>
      <c r="NRY699" s="412"/>
      <c r="NRZ699" s="413"/>
      <c r="NSA699" s="413"/>
      <c r="NSB699" s="413"/>
      <c r="NSC699" s="413"/>
      <c r="NSD699" s="413"/>
      <c r="NSE699" s="413"/>
      <c r="NSF699" s="413"/>
      <c r="NSG699" s="413"/>
      <c r="NSH699" s="413"/>
      <c r="NSI699" s="413"/>
      <c r="NSJ699" s="413"/>
      <c r="NSK699" s="413"/>
      <c r="NSL699" s="413"/>
      <c r="NSM699" s="413"/>
      <c r="NSN699" s="413"/>
      <c r="NSO699" s="413"/>
      <c r="NSP699" s="413"/>
      <c r="NSQ699" s="413"/>
      <c r="NSR699" s="413"/>
      <c r="NSS699" s="413"/>
      <c r="NST699" s="413"/>
      <c r="NSU699" s="413"/>
      <c r="NSV699" s="413"/>
      <c r="NSW699" s="413"/>
      <c r="NSX699" s="414"/>
      <c r="NSY699" s="414"/>
      <c r="NSZ699" s="414"/>
      <c r="NTA699" s="414"/>
      <c r="NTB699" s="414"/>
      <c r="NTC699" s="413"/>
      <c r="NTD699" s="413"/>
      <c r="NTE699" s="414"/>
      <c r="NTF699" s="414"/>
      <c r="NTG699" s="413"/>
      <c r="NTH699" s="413"/>
      <c r="NTI699" s="414"/>
      <c r="NTJ699" s="414"/>
      <c r="NTK699" s="413"/>
      <c r="NTL699" s="413"/>
      <c r="NTM699" s="413"/>
      <c r="NTN699" s="413"/>
      <c r="NTO699" s="413"/>
      <c r="NTP699" s="413"/>
      <c r="NTQ699" s="413"/>
      <c r="NTR699" s="414"/>
      <c r="NTS699" s="414"/>
      <c r="NTT699" s="413"/>
      <c r="NTU699" s="413"/>
      <c r="NTV699" s="414"/>
      <c r="NTW699" s="414"/>
      <c r="NTX699" s="413"/>
      <c r="NTY699" s="413"/>
      <c r="NTZ699" s="413"/>
      <c r="NUA699" s="413"/>
      <c r="NUB699" s="413"/>
      <c r="NUC699" s="407"/>
      <c r="NUD699" s="439"/>
      <c r="NUE699" s="413"/>
      <c r="NUF699" s="413"/>
      <c r="NUG699" s="413"/>
      <c r="NUH699" s="413"/>
      <c r="NUI699" s="413"/>
      <c r="NUJ699" s="413"/>
      <c r="NUK699" s="413"/>
      <c r="NUL699" s="412"/>
      <c r="NUM699" s="412"/>
      <c r="NUN699" s="412"/>
      <c r="NUO699" s="412"/>
      <c r="NUP699" s="412"/>
      <c r="NUQ699" s="412"/>
      <c r="NUR699" s="412"/>
      <c r="NUS699" s="412"/>
      <c r="NUT699" s="412"/>
      <c r="NUU699" s="412"/>
      <c r="NUV699" s="412"/>
      <c r="NUW699" s="412"/>
      <c r="NUX699" s="412"/>
      <c r="NUY699" s="412"/>
      <c r="NUZ699" s="412"/>
      <c r="NVA699" s="412"/>
      <c r="NVB699" s="412"/>
      <c r="NVC699" s="412"/>
      <c r="NVD699" s="412"/>
      <c r="NVE699" s="412"/>
      <c r="NVF699" s="412"/>
      <c r="NVG699" s="412"/>
      <c r="NVH699" s="412"/>
      <c r="NVI699" s="412"/>
      <c r="NVJ699" s="412"/>
      <c r="NVK699" s="412"/>
      <c r="NVL699" s="412"/>
      <c r="NVM699" s="412"/>
      <c r="NVN699" s="412"/>
      <c r="NVO699" s="412"/>
      <c r="NVP699" s="412"/>
      <c r="NVQ699" s="412"/>
      <c r="NVR699" s="412"/>
      <c r="NVS699" s="412"/>
      <c r="NVT699" s="412"/>
      <c r="NVU699" s="412"/>
      <c r="NVV699" s="412"/>
      <c r="NVW699" s="412"/>
      <c r="NVX699" s="412"/>
      <c r="NVY699" s="412"/>
      <c r="NVZ699" s="412"/>
      <c r="NWA699" s="412"/>
      <c r="NWB699" s="412"/>
      <c r="NWC699" s="412"/>
      <c r="NWD699" s="413"/>
      <c r="NWE699" s="413"/>
      <c r="NWF699" s="413"/>
      <c r="NWG699" s="413"/>
      <c r="NWH699" s="413"/>
      <c r="NWI699" s="413"/>
      <c r="NWJ699" s="413"/>
      <c r="NWK699" s="413"/>
      <c r="NWL699" s="413"/>
      <c r="NWM699" s="413"/>
      <c r="NWN699" s="413"/>
      <c r="NWO699" s="413"/>
      <c r="NWP699" s="413"/>
      <c r="NWQ699" s="413"/>
      <c r="NWR699" s="413"/>
      <c r="NWS699" s="413"/>
      <c r="NWT699" s="413"/>
      <c r="NWU699" s="413"/>
      <c r="NWV699" s="413"/>
      <c r="NWW699" s="413"/>
      <c r="NWX699" s="413"/>
      <c r="NWY699" s="413"/>
      <c r="NWZ699" s="413"/>
      <c r="NXA699" s="413"/>
      <c r="NXB699" s="414"/>
      <c r="NXC699" s="414"/>
      <c r="NXD699" s="414"/>
      <c r="NXE699" s="414"/>
      <c r="NXF699" s="414"/>
      <c r="NXG699" s="413"/>
      <c r="NXH699" s="413"/>
      <c r="NXI699" s="414"/>
      <c r="NXJ699" s="414"/>
      <c r="NXK699" s="413"/>
      <c r="NXL699" s="413"/>
      <c r="NXM699" s="414"/>
      <c r="NXN699" s="414"/>
      <c r="NXO699" s="413"/>
      <c r="NXP699" s="413"/>
      <c r="NXQ699" s="413"/>
      <c r="NXR699" s="413"/>
      <c r="NXS699" s="413"/>
      <c r="NXT699" s="413"/>
      <c r="NXU699" s="413"/>
      <c r="NXV699" s="414"/>
      <c r="NXW699" s="414"/>
      <c r="NXX699" s="413"/>
      <c r="NXY699" s="413"/>
      <c r="NXZ699" s="414"/>
      <c r="NYA699" s="414"/>
      <c r="NYB699" s="413"/>
      <c r="NYC699" s="413"/>
      <c r="NYD699" s="413"/>
      <c r="NYE699" s="413"/>
      <c r="NYF699" s="413"/>
      <c r="NYG699" s="407"/>
      <c r="NYH699" s="439"/>
      <c r="NYI699" s="413"/>
      <c r="NYJ699" s="413"/>
      <c r="NYK699" s="413"/>
      <c r="NYL699" s="413"/>
      <c r="NYM699" s="413"/>
      <c r="NYN699" s="413"/>
      <c r="NYO699" s="413"/>
      <c r="NYP699" s="412"/>
      <c r="NYQ699" s="412"/>
      <c r="NYR699" s="412"/>
      <c r="NYS699" s="412"/>
      <c r="NYT699" s="412"/>
      <c r="NYU699" s="412"/>
      <c r="NYV699" s="412"/>
      <c r="NYW699" s="412"/>
      <c r="NYX699" s="412"/>
      <c r="NYY699" s="412"/>
      <c r="NYZ699" s="412"/>
      <c r="NZA699" s="412"/>
      <c r="NZB699" s="412"/>
      <c r="NZC699" s="412"/>
      <c r="NZD699" s="412"/>
      <c r="NZE699" s="412"/>
      <c r="NZF699" s="412"/>
      <c r="NZG699" s="412"/>
      <c r="NZH699" s="412"/>
      <c r="NZI699" s="412"/>
      <c r="NZJ699" s="412"/>
      <c r="NZK699" s="412"/>
      <c r="NZL699" s="412"/>
      <c r="NZM699" s="412"/>
      <c r="NZN699" s="412"/>
      <c r="NZO699" s="412"/>
      <c r="NZP699" s="412"/>
      <c r="NZQ699" s="412"/>
      <c r="NZR699" s="412"/>
      <c r="NZS699" s="412"/>
      <c r="NZT699" s="412"/>
      <c r="NZU699" s="412"/>
      <c r="NZV699" s="412"/>
      <c r="NZW699" s="412"/>
      <c r="NZX699" s="412"/>
      <c r="NZY699" s="412"/>
      <c r="NZZ699" s="412"/>
      <c r="OAA699" s="412"/>
      <c r="OAB699" s="412"/>
      <c r="OAC699" s="412"/>
      <c r="OAD699" s="412"/>
      <c r="OAE699" s="412"/>
      <c r="OAF699" s="412"/>
      <c r="OAG699" s="412"/>
      <c r="OAH699" s="413"/>
      <c r="OAI699" s="413"/>
      <c r="OAJ699" s="413"/>
      <c r="OAK699" s="413"/>
      <c r="OAL699" s="413"/>
      <c r="OAM699" s="413"/>
      <c r="OAN699" s="413"/>
      <c r="OAO699" s="413"/>
      <c r="OAP699" s="413"/>
      <c r="OAQ699" s="413"/>
      <c r="OAR699" s="413"/>
      <c r="OAS699" s="413"/>
      <c r="OAT699" s="413"/>
      <c r="OAU699" s="413"/>
      <c r="OAV699" s="413"/>
      <c r="OAW699" s="413"/>
      <c r="OAX699" s="413"/>
      <c r="OAY699" s="413"/>
      <c r="OAZ699" s="413"/>
      <c r="OBA699" s="413"/>
      <c r="OBB699" s="413"/>
      <c r="OBC699" s="413"/>
      <c r="OBD699" s="413"/>
      <c r="OBE699" s="413"/>
      <c r="OBF699" s="414"/>
      <c r="OBG699" s="414"/>
      <c r="OBH699" s="414"/>
      <c r="OBI699" s="414"/>
      <c r="OBJ699" s="414"/>
      <c r="OBK699" s="413"/>
      <c r="OBL699" s="413"/>
      <c r="OBM699" s="414"/>
      <c r="OBN699" s="414"/>
      <c r="OBO699" s="413"/>
      <c r="OBP699" s="413"/>
      <c r="OBQ699" s="414"/>
      <c r="OBR699" s="414"/>
      <c r="OBS699" s="413"/>
      <c r="OBT699" s="413"/>
      <c r="OBU699" s="413"/>
      <c r="OBV699" s="413"/>
      <c r="OBW699" s="413"/>
      <c r="OBX699" s="413"/>
      <c r="OBY699" s="413"/>
      <c r="OBZ699" s="414"/>
      <c r="OCA699" s="414"/>
      <c r="OCB699" s="413"/>
      <c r="OCC699" s="413"/>
      <c r="OCD699" s="414"/>
      <c r="OCE699" s="414"/>
      <c r="OCF699" s="413"/>
      <c r="OCG699" s="413"/>
      <c r="OCH699" s="413"/>
      <c r="OCI699" s="413"/>
      <c r="OCJ699" s="413"/>
      <c r="OCK699" s="407"/>
      <c r="OCL699" s="439"/>
      <c r="OCM699" s="413"/>
      <c r="OCN699" s="413"/>
      <c r="OCO699" s="413"/>
      <c r="OCP699" s="413"/>
      <c r="OCQ699" s="413"/>
      <c r="OCR699" s="413"/>
      <c r="OCS699" s="413"/>
      <c r="OCT699" s="412"/>
      <c r="OCU699" s="412"/>
      <c r="OCV699" s="412"/>
      <c r="OCW699" s="412"/>
      <c r="OCX699" s="412"/>
      <c r="OCY699" s="412"/>
      <c r="OCZ699" s="412"/>
      <c r="ODA699" s="412"/>
      <c r="ODB699" s="412"/>
      <c r="ODC699" s="412"/>
      <c r="ODD699" s="412"/>
      <c r="ODE699" s="412"/>
      <c r="ODF699" s="412"/>
      <c r="ODG699" s="412"/>
      <c r="ODH699" s="412"/>
      <c r="ODI699" s="412"/>
      <c r="ODJ699" s="412"/>
      <c r="ODK699" s="412"/>
      <c r="ODL699" s="412"/>
      <c r="ODM699" s="412"/>
      <c r="ODN699" s="412"/>
      <c r="ODO699" s="412"/>
      <c r="ODP699" s="412"/>
      <c r="ODQ699" s="412"/>
      <c r="ODR699" s="412"/>
      <c r="ODS699" s="412"/>
      <c r="ODT699" s="412"/>
      <c r="ODU699" s="412"/>
      <c r="ODV699" s="412"/>
      <c r="ODW699" s="412"/>
      <c r="ODX699" s="412"/>
      <c r="ODY699" s="412"/>
      <c r="ODZ699" s="412"/>
      <c r="OEA699" s="412"/>
      <c r="OEB699" s="412"/>
      <c r="OEC699" s="412"/>
      <c r="OED699" s="412"/>
      <c r="OEE699" s="412"/>
      <c r="OEF699" s="412"/>
      <c r="OEG699" s="412"/>
      <c r="OEH699" s="412"/>
      <c r="OEI699" s="412"/>
      <c r="OEJ699" s="412"/>
      <c r="OEK699" s="412"/>
      <c r="OEL699" s="413"/>
      <c r="OEM699" s="413"/>
      <c r="OEN699" s="413"/>
      <c r="OEO699" s="413"/>
      <c r="OEP699" s="413"/>
      <c r="OEQ699" s="413"/>
      <c r="OER699" s="413"/>
      <c r="OES699" s="413"/>
      <c r="OET699" s="413"/>
      <c r="OEU699" s="413"/>
      <c r="OEV699" s="413"/>
      <c r="OEW699" s="413"/>
      <c r="OEX699" s="413"/>
      <c r="OEY699" s="413"/>
      <c r="OEZ699" s="413"/>
      <c r="OFA699" s="413"/>
      <c r="OFB699" s="413"/>
      <c r="OFC699" s="413"/>
      <c r="OFD699" s="413"/>
      <c r="OFE699" s="413"/>
      <c r="OFF699" s="413"/>
      <c r="OFG699" s="413"/>
      <c r="OFH699" s="413"/>
      <c r="OFI699" s="413"/>
      <c r="OFJ699" s="414"/>
      <c r="OFK699" s="414"/>
      <c r="OFL699" s="414"/>
      <c r="OFM699" s="414"/>
      <c r="OFN699" s="414"/>
      <c r="OFO699" s="413"/>
      <c r="OFP699" s="413"/>
      <c r="OFQ699" s="414"/>
      <c r="OFR699" s="414"/>
      <c r="OFS699" s="413"/>
      <c r="OFT699" s="413"/>
      <c r="OFU699" s="414"/>
      <c r="OFV699" s="414"/>
      <c r="OFW699" s="413"/>
      <c r="OFX699" s="413"/>
      <c r="OFY699" s="413"/>
      <c r="OFZ699" s="413"/>
      <c r="OGA699" s="413"/>
      <c r="OGB699" s="413"/>
      <c r="OGC699" s="413"/>
      <c r="OGD699" s="414"/>
      <c r="OGE699" s="414"/>
      <c r="OGF699" s="413"/>
      <c r="OGG699" s="413"/>
      <c r="OGH699" s="414"/>
      <c r="OGI699" s="414"/>
      <c r="OGJ699" s="413"/>
      <c r="OGK699" s="413"/>
      <c r="OGL699" s="413"/>
      <c r="OGM699" s="413"/>
      <c r="OGN699" s="413"/>
      <c r="OGO699" s="407"/>
      <c r="OGP699" s="439"/>
      <c r="OGQ699" s="413"/>
      <c r="OGR699" s="413"/>
      <c r="OGS699" s="413"/>
      <c r="OGT699" s="413"/>
      <c r="OGU699" s="413"/>
      <c r="OGV699" s="413"/>
      <c r="OGW699" s="413"/>
      <c r="OGX699" s="412"/>
      <c r="OGY699" s="412"/>
      <c r="OGZ699" s="412"/>
      <c r="OHA699" s="412"/>
      <c r="OHB699" s="412"/>
      <c r="OHC699" s="412"/>
      <c r="OHD699" s="412"/>
      <c r="OHE699" s="412"/>
      <c r="OHF699" s="412"/>
      <c r="OHG699" s="412"/>
      <c r="OHH699" s="412"/>
      <c r="OHI699" s="412"/>
      <c r="OHJ699" s="412"/>
      <c r="OHK699" s="412"/>
      <c r="OHL699" s="412"/>
      <c r="OHM699" s="412"/>
      <c r="OHN699" s="412"/>
      <c r="OHO699" s="412"/>
      <c r="OHP699" s="412"/>
      <c r="OHQ699" s="412"/>
      <c r="OHR699" s="412"/>
      <c r="OHS699" s="412"/>
      <c r="OHT699" s="412"/>
      <c r="OHU699" s="412"/>
      <c r="OHV699" s="412"/>
      <c r="OHW699" s="412"/>
      <c r="OHX699" s="412"/>
      <c r="OHY699" s="412"/>
      <c r="OHZ699" s="412"/>
      <c r="OIA699" s="412"/>
      <c r="OIB699" s="412"/>
      <c r="OIC699" s="412"/>
      <c r="OID699" s="412"/>
      <c r="OIE699" s="412"/>
      <c r="OIF699" s="412"/>
      <c r="OIG699" s="412"/>
      <c r="OIH699" s="412"/>
      <c r="OII699" s="412"/>
      <c r="OIJ699" s="412"/>
      <c r="OIK699" s="412"/>
      <c r="OIL699" s="412"/>
      <c r="OIM699" s="412"/>
      <c r="OIN699" s="412"/>
      <c r="OIO699" s="412"/>
      <c r="OIP699" s="413"/>
      <c r="OIQ699" s="413"/>
      <c r="OIR699" s="413"/>
      <c r="OIS699" s="413"/>
      <c r="OIT699" s="413"/>
      <c r="OIU699" s="413"/>
      <c r="OIV699" s="413"/>
      <c r="OIW699" s="413"/>
      <c r="OIX699" s="413"/>
      <c r="OIY699" s="413"/>
      <c r="OIZ699" s="413"/>
      <c r="OJA699" s="413"/>
      <c r="OJB699" s="413"/>
      <c r="OJC699" s="413"/>
      <c r="OJD699" s="413"/>
      <c r="OJE699" s="413"/>
      <c r="OJF699" s="413"/>
      <c r="OJG699" s="413"/>
      <c r="OJH699" s="413"/>
      <c r="OJI699" s="413"/>
      <c r="OJJ699" s="413"/>
      <c r="OJK699" s="413"/>
      <c r="OJL699" s="413"/>
      <c r="OJM699" s="413"/>
      <c r="OJN699" s="414"/>
      <c r="OJO699" s="414"/>
      <c r="OJP699" s="414"/>
      <c r="OJQ699" s="414"/>
      <c r="OJR699" s="414"/>
      <c r="OJS699" s="413"/>
      <c r="OJT699" s="413"/>
      <c r="OJU699" s="414"/>
      <c r="OJV699" s="414"/>
      <c r="OJW699" s="413"/>
      <c r="OJX699" s="413"/>
      <c r="OJY699" s="414"/>
      <c r="OJZ699" s="414"/>
      <c r="OKA699" s="413"/>
      <c r="OKB699" s="413"/>
      <c r="OKC699" s="413"/>
      <c r="OKD699" s="413"/>
      <c r="OKE699" s="413"/>
      <c r="OKF699" s="413"/>
      <c r="OKG699" s="413"/>
      <c r="OKH699" s="414"/>
      <c r="OKI699" s="414"/>
      <c r="OKJ699" s="413"/>
      <c r="OKK699" s="413"/>
      <c r="OKL699" s="414"/>
      <c r="OKM699" s="414"/>
      <c r="OKN699" s="413"/>
      <c r="OKO699" s="413"/>
      <c r="OKP699" s="413"/>
      <c r="OKQ699" s="413"/>
      <c r="OKR699" s="413"/>
      <c r="OKS699" s="407"/>
      <c r="OKT699" s="439"/>
      <c r="OKU699" s="413"/>
      <c r="OKV699" s="413"/>
      <c r="OKW699" s="413"/>
      <c r="OKX699" s="413"/>
      <c r="OKY699" s="413"/>
      <c r="OKZ699" s="413"/>
      <c r="OLA699" s="413"/>
      <c r="OLB699" s="412"/>
      <c r="OLC699" s="412"/>
      <c r="OLD699" s="412"/>
      <c r="OLE699" s="412"/>
      <c r="OLF699" s="412"/>
      <c r="OLG699" s="412"/>
      <c r="OLH699" s="412"/>
      <c r="OLI699" s="412"/>
      <c r="OLJ699" s="412"/>
      <c r="OLK699" s="412"/>
      <c r="OLL699" s="412"/>
      <c r="OLM699" s="412"/>
      <c r="OLN699" s="412"/>
      <c r="OLO699" s="412"/>
      <c r="OLP699" s="412"/>
      <c r="OLQ699" s="412"/>
      <c r="OLR699" s="412"/>
      <c r="OLS699" s="412"/>
      <c r="OLT699" s="412"/>
      <c r="OLU699" s="412"/>
      <c r="OLV699" s="412"/>
      <c r="OLW699" s="412"/>
      <c r="OLX699" s="412"/>
      <c r="OLY699" s="412"/>
      <c r="OLZ699" s="412"/>
      <c r="OMA699" s="412"/>
      <c r="OMB699" s="412"/>
      <c r="OMC699" s="412"/>
      <c r="OMD699" s="412"/>
      <c r="OME699" s="412"/>
      <c r="OMF699" s="412"/>
      <c r="OMG699" s="412"/>
      <c r="OMH699" s="412"/>
      <c r="OMI699" s="412"/>
      <c r="OMJ699" s="412"/>
      <c r="OMK699" s="412"/>
      <c r="OML699" s="412"/>
      <c r="OMM699" s="412"/>
      <c r="OMN699" s="412"/>
      <c r="OMO699" s="412"/>
      <c r="OMP699" s="412"/>
      <c r="OMQ699" s="412"/>
      <c r="OMR699" s="412"/>
      <c r="OMS699" s="412"/>
      <c r="OMT699" s="413"/>
      <c r="OMU699" s="413"/>
      <c r="OMV699" s="413"/>
      <c r="OMW699" s="413"/>
      <c r="OMX699" s="413"/>
      <c r="OMY699" s="413"/>
      <c r="OMZ699" s="413"/>
      <c r="ONA699" s="413"/>
      <c r="ONB699" s="413"/>
      <c r="ONC699" s="413"/>
      <c r="OND699" s="413"/>
      <c r="ONE699" s="413"/>
      <c r="ONF699" s="413"/>
      <c r="ONG699" s="413"/>
      <c r="ONH699" s="413"/>
      <c r="ONI699" s="413"/>
      <c r="ONJ699" s="413"/>
      <c r="ONK699" s="413"/>
      <c r="ONL699" s="413"/>
      <c r="ONM699" s="413"/>
      <c r="ONN699" s="413"/>
      <c r="ONO699" s="413"/>
      <c r="ONP699" s="413"/>
      <c r="ONQ699" s="413"/>
      <c r="ONR699" s="414"/>
      <c r="ONS699" s="414"/>
      <c r="ONT699" s="414"/>
      <c r="ONU699" s="414"/>
      <c r="ONV699" s="414"/>
      <c r="ONW699" s="413"/>
      <c r="ONX699" s="413"/>
      <c r="ONY699" s="414"/>
      <c r="ONZ699" s="414"/>
      <c r="OOA699" s="413"/>
      <c r="OOB699" s="413"/>
      <c r="OOC699" s="414"/>
      <c r="OOD699" s="414"/>
      <c r="OOE699" s="413"/>
      <c r="OOF699" s="413"/>
      <c r="OOG699" s="413"/>
      <c r="OOH699" s="413"/>
      <c r="OOI699" s="413"/>
      <c r="OOJ699" s="413"/>
      <c r="OOK699" s="413"/>
      <c r="OOL699" s="414"/>
      <c r="OOM699" s="414"/>
      <c r="OON699" s="413"/>
      <c r="OOO699" s="413"/>
      <c r="OOP699" s="414"/>
      <c r="OOQ699" s="414"/>
      <c r="OOR699" s="413"/>
      <c r="OOS699" s="413"/>
      <c r="OOT699" s="413"/>
      <c r="OOU699" s="413"/>
      <c r="OOV699" s="413"/>
      <c r="OOW699" s="407"/>
      <c r="OOX699" s="439"/>
      <c r="OOY699" s="413"/>
      <c r="OOZ699" s="413"/>
      <c r="OPA699" s="413"/>
      <c r="OPB699" s="413"/>
      <c r="OPC699" s="413"/>
      <c r="OPD699" s="413"/>
      <c r="OPE699" s="413"/>
      <c r="OPF699" s="412"/>
      <c r="OPG699" s="412"/>
      <c r="OPH699" s="412"/>
      <c r="OPI699" s="412"/>
      <c r="OPJ699" s="412"/>
      <c r="OPK699" s="412"/>
      <c r="OPL699" s="412"/>
      <c r="OPM699" s="412"/>
      <c r="OPN699" s="412"/>
      <c r="OPO699" s="412"/>
      <c r="OPP699" s="412"/>
      <c r="OPQ699" s="412"/>
      <c r="OPR699" s="412"/>
      <c r="OPS699" s="412"/>
      <c r="OPT699" s="412"/>
      <c r="OPU699" s="412"/>
      <c r="OPV699" s="412"/>
      <c r="OPW699" s="412"/>
      <c r="OPX699" s="412"/>
      <c r="OPY699" s="412"/>
      <c r="OPZ699" s="412"/>
      <c r="OQA699" s="412"/>
      <c r="OQB699" s="412"/>
      <c r="OQC699" s="412"/>
      <c r="OQD699" s="412"/>
      <c r="OQE699" s="412"/>
      <c r="OQF699" s="412"/>
      <c r="OQG699" s="412"/>
      <c r="OQH699" s="412"/>
      <c r="OQI699" s="412"/>
      <c r="OQJ699" s="412"/>
      <c r="OQK699" s="412"/>
      <c r="OQL699" s="412"/>
      <c r="OQM699" s="412"/>
      <c r="OQN699" s="412"/>
      <c r="OQO699" s="412"/>
      <c r="OQP699" s="412"/>
      <c r="OQQ699" s="412"/>
      <c r="OQR699" s="412"/>
      <c r="OQS699" s="412"/>
      <c r="OQT699" s="412"/>
      <c r="OQU699" s="412"/>
      <c r="OQV699" s="412"/>
      <c r="OQW699" s="412"/>
      <c r="OQX699" s="413"/>
      <c r="OQY699" s="413"/>
      <c r="OQZ699" s="413"/>
      <c r="ORA699" s="413"/>
      <c r="ORB699" s="413"/>
      <c r="ORC699" s="413"/>
      <c r="ORD699" s="413"/>
      <c r="ORE699" s="413"/>
      <c r="ORF699" s="413"/>
      <c r="ORG699" s="413"/>
      <c r="ORH699" s="413"/>
      <c r="ORI699" s="413"/>
      <c r="ORJ699" s="413"/>
      <c r="ORK699" s="413"/>
      <c r="ORL699" s="413"/>
      <c r="ORM699" s="413"/>
      <c r="ORN699" s="413"/>
      <c r="ORO699" s="413"/>
      <c r="ORP699" s="413"/>
      <c r="ORQ699" s="413"/>
      <c r="ORR699" s="413"/>
      <c r="ORS699" s="413"/>
      <c r="ORT699" s="413"/>
      <c r="ORU699" s="413"/>
      <c r="ORV699" s="414"/>
      <c r="ORW699" s="414"/>
      <c r="ORX699" s="414"/>
      <c r="ORY699" s="414"/>
      <c r="ORZ699" s="414"/>
      <c r="OSA699" s="413"/>
      <c r="OSB699" s="413"/>
      <c r="OSC699" s="414"/>
      <c r="OSD699" s="414"/>
      <c r="OSE699" s="413"/>
      <c r="OSF699" s="413"/>
      <c r="OSG699" s="414"/>
      <c r="OSH699" s="414"/>
      <c r="OSI699" s="413"/>
      <c r="OSJ699" s="413"/>
      <c r="OSK699" s="413"/>
      <c r="OSL699" s="413"/>
      <c r="OSM699" s="413"/>
      <c r="OSN699" s="413"/>
      <c r="OSO699" s="413"/>
      <c r="OSP699" s="414"/>
      <c r="OSQ699" s="414"/>
      <c r="OSR699" s="413"/>
      <c r="OSS699" s="413"/>
      <c r="OST699" s="414"/>
      <c r="OSU699" s="414"/>
      <c r="OSV699" s="413"/>
      <c r="OSW699" s="413"/>
      <c r="OSX699" s="413"/>
      <c r="OSY699" s="413"/>
      <c r="OSZ699" s="413"/>
      <c r="OTA699" s="407"/>
      <c r="OTB699" s="439"/>
      <c r="OTC699" s="413"/>
      <c r="OTD699" s="413"/>
      <c r="OTE699" s="413"/>
      <c r="OTF699" s="413"/>
      <c r="OTG699" s="413"/>
      <c r="OTH699" s="413"/>
      <c r="OTI699" s="413"/>
      <c r="OTJ699" s="412"/>
      <c r="OTK699" s="412"/>
      <c r="OTL699" s="412"/>
      <c r="OTM699" s="412"/>
      <c r="OTN699" s="412"/>
      <c r="OTO699" s="412"/>
      <c r="OTP699" s="412"/>
      <c r="OTQ699" s="412"/>
      <c r="OTR699" s="412"/>
      <c r="OTS699" s="412"/>
      <c r="OTT699" s="412"/>
      <c r="OTU699" s="412"/>
      <c r="OTV699" s="412"/>
      <c r="OTW699" s="412"/>
      <c r="OTX699" s="412"/>
      <c r="OTY699" s="412"/>
      <c r="OTZ699" s="412"/>
      <c r="OUA699" s="412"/>
      <c r="OUB699" s="412"/>
      <c r="OUC699" s="412"/>
      <c r="OUD699" s="412"/>
      <c r="OUE699" s="412"/>
      <c r="OUF699" s="412"/>
      <c r="OUG699" s="412"/>
      <c r="OUH699" s="412"/>
      <c r="OUI699" s="412"/>
      <c r="OUJ699" s="412"/>
      <c r="OUK699" s="412"/>
      <c r="OUL699" s="412"/>
      <c r="OUM699" s="412"/>
      <c r="OUN699" s="412"/>
      <c r="OUO699" s="412"/>
      <c r="OUP699" s="412"/>
      <c r="OUQ699" s="412"/>
      <c r="OUR699" s="412"/>
      <c r="OUS699" s="412"/>
      <c r="OUT699" s="412"/>
      <c r="OUU699" s="412"/>
      <c r="OUV699" s="412"/>
      <c r="OUW699" s="412"/>
      <c r="OUX699" s="412"/>
      <c r="OUY699" s="412"/>
      <c r="OUZ699" s="412"/>
      <c r="OVA699" s="412"/>
      <c r="OVB699" s="413"/>
      <c r="OVC699" s="413"/>
      <c r="OVD699" s="413"/>
      <c r="OVE699" s="413"/>
      <c r="OVF699" s="413"/>
      <c r="OVG699" s="413"/>
      <c r="OVH699" s="413"/>
      <c r="OVI699" s="413"/>
      <c r="OVJ699" s="413"/>
      <c r="OVK699" s="413"/>
      <c r="OVL699" s="413"/>
      <c r="OVM699" s="413"/>
      <c r="OVN699" s="413"/>
      <c r="OVO699" s="413"/>
      <c r="OVP699" s="413"/>
      <c r="OVQ699" s="413"/>
      <c r="OVR699" s="413"/>
      <c r="OVS699" s="413"/>
      <c r="OVT699" s="413"/>
      <c r="OVU699" s="413"/>
      <c r="OVV699" s="413"/>
      <c r="OVW699" s="413"/>
      <c r="OVX699" s="413"/>
      <c r="OVY699" s="413"/>
      <c r="OVZ699" s="414"/>
      <c r="OWA699" s="414"/>
      <c r="OWB699" s="414"/>
      <c r="OWC699" s="414"/>
      <c r="OWD699" s="414"/>
      <c r="OWE699" s="413"/>
      <c r="OWF699" s="413"/>
      <c r="OWG699" s="414"/>
      <c r="OWH699" s="414"/>
      <c r="OWI699" s="413"/>
      <c r="OWJ699" s="413"/>
      <c r="OWK699" s="414"/>
      <c r="OWL699" s="414"/>
      <c r="OWM699" s="413"/>
      <c r="OWN699" s="413"/>
      <c r="OWO699" s="413"/>
      <c r="OWP699" s="413"/>
      <c r="OWQ699" s="413"/>
      <c r="OWR699" s="413"/>
      <c r="OWS699" s="413"/>
      <c r="OWT699" s="414"/>
      <c r="OWU699" s="414"/>
      <c r="OWV699" s="413"/>
      <c r="OWW699" s="413"/>
      <c r="OWX699" s="414"/>
      <c r="OWY699" s="414"/>
      <c r="OWZ699" s="413"/>
      <c r="OXA699" s="413"/>
      <c r="OXB699" s="413"/>
      <c r="OXC699" s="413"/>
      <c r="OXD699" s="413"/>
      <c r="OXE699" s="407"/>
      <c r="OXF699" s="439"/>
      <c r="OXG699" s="413"/>
      <c r="OXH699" s="413"/>
      <c r="OXI699" s="413"/>
      <c r="OXJ699" s="413"/>
      <c r="OXK699" s="413"/>
      <c r="OXL699" s="413"/>
      <c r="OXM699" s="413"/>
      <c r="OXN699" s="412"/>
      <c r="OXO699" s="412"/>
      <c r="OXP699" s="412"/>
      <c r="OXQ699" s="412"/>
      <c r="OXR699" s="412"/>
      <c r="OXS699" s="412"/>
      <c r="OXT699" s="412"/>
      <c r="OXU699" s="412"/>
      <c r="OXV699" s="412"/>
      <c r="OXW699" s="412"/>
      <c r="OXX699" s="412"/>
      <c r="OXY699" s="412"/>
      <c r="OXZ699" s="412"/>
      <c r="OYA699" s="412"/>
      <c r="OYB699" s="412"/>
      <c r="OYC699" s="412"/>
      <c r="OYD699" s="412"/>
      <c r="OYE699" s="412"/>
      <c r="OYF699" s="412"/>
      <c r="OYG699" s="412"/>
      <c r="OYH699" s="412"/>
      <c r="OYI699" s="412"/>
      <c r="OYJ699" s="412"/>
      <c r="OYK699" s="412"/>
      <c r="OYL699" s="412"/>
      <c r="OYM699" s="412"/>
      <c r="OYN699" s="412"/>
      <c r="OYO699" s="412"/>
      <c r="OYP699" s="412"/>
      <c r="OYQ699" s="412"/>
      <c r="OYR699" s="412"/>
      <c r="OYS699" s="412"/>
      <c r="OYT699" s="412"/>
      <c r="OYU699" s="412"/>
      <c r="OYV699" s="412"/>
      <c r="OYW699" s="412"/>
      <c r="OYX699" s="412"/>
      <c r="OYY699" s="412"/>
      <c r="OYZ699" s="412"/>
      <c r="OZA699" s="412"/>
      <c r="OZB699" s="412"/>
      <c r="OZC699" s="412"/>
      <c r="OZD699" s="412"/>
      <c r="OZE699" s="412"/>
      <c r="OZF699" s="413"/>
      <c r="OZG699" s="413"/>
      <c r="OZH699" s="413"/>
      <c r="OZI699" s="413"/>
      <c r="OZJ699" s="413"/>
      <c r="OZK699" s="413"/>
      <c r="OZL699" s="413"/>
      <c r="OZM699" s="413"/>
      <c r="OZN699" s="413"/>
      <c r="OZO699" s="413"/>
      <c r="OZP699" s="413"/>
      <c r="OZQ699" s="413"/>
      <c r="OZR699" s="413"/>
      <c r="OZS699" s="413"/>
      <c r="OZT699" s="413"/>
      <c r="OZU699" s="413"/>
      <c r="OZV699" s="413"/>
      <c r="OZW699" s="413"/>
      <c r="OZX699" s="413"/>
      <c r="OZY699" s="413"/>
      <c r="OZZ699" s="413"/>
      <c r="PAA699" s="413"/>
      <c r="PAB699" s="413"/>
      <c r="PAC699" s="413"/>
      <c r="PAD699" s="414"/>
      <c r="PAE699" s="414"/>
      <c r="PAF699" s="414"/>
      <c r="PAG699" s="414"/>
      <c r="PAH699" s="414"/>
      <c r="PAI699" s="413"/>
      <c r="PAJ699" s="413"/>
      <c r="PAK699" s="414"/>
      <c r="PAL699" s="414"/>
      <c r="PAM699" s="413"/>
      <c r="PAN699" s="413"/>
      <c r="PAO699" s="414"/>
      <c r="PAP699" s="414"/>
      <c r="PAQ699" s="413"/>
      <c r="PAR699" s="413"/>
      <c r="PAS699" s="413"/>
      <c r="PAT699" s="413"/>
      <c r="PAU699" s="413"/>
      <c r="PAV699" s="413"/>
      <c r="PAW699" s="413"/>
      <c r="PAX699" s="414"/>
      <c r="PAY699" s="414"/>
      <c r="PAZ699" s="413"/>
      <c r="PBA699" s="413"/>
      <c r="PBB699" s="414"/>
      <c r="PBC699" s="414"/>
      <c r="PBD699" s="413"/>
      <c r="PBE699" s="413"/>
      <c r="PBF699" s="413"/>
      <c r="PBG699" s="413"/>
      <c r="PBH699" s="413"/>
      <c r="PBI699" s="407"/>
      <c r="PBJ699" s="439"/>
      <c r="PBK699" s="413"/>
      <c r="PBL699" s="413"/>
      <c r="PBM699" s="413"/>
      <c r="PBN699" s="413"/>
      <c r="PBO699" s="413"/>
      <c r="PBP699" s="413"/>
      <c r="PBQ699" s="413"/>
      <c r="PBR699" s="412"/>
      <c r="PBS699" s="412"/>
      <c r="PBT699" s="412"/>
      <c r="PBU699" s="412"/>
      <c r="PBV699" s="412"/>
      <c r="PBW699" s="412"/>
      <c r="PBX699" s="412"/>
      <c r="PBY699" s="412"/>
      <c r="PBZ699" s="412"/>
      <c r="PCA699" s="412"/>
      <c r="PCB699" s="412"/>
      <c r="PCC699" s="412"/>
      <c r="PCD699" s="412"/>
      <c r="PCE699" s="412"/>
      <c r="PCF699" s="412"/>
      <c r="PCG699" s="412"/>
      <c r="PCH699" s="412"/>
      <c r="PCI699" s="412"/>
      <c r="PCJ699" s="412"/>
      <c r="PCK699" s="412"/>
      <c r="PCL699" s="412"/>
      <c r="PCM699" s="412"/>
      <c r="PCN699" s="412"/>
      <c r="PCO699" s="412"/>
      <c r="PCP699" s="412"/>
      <c r="PCQ699" s="412"/>
      <c r="PCR699" s="412"/>
      <c r="PCS699" s="412"/>
      <c r="PCT699" s="412"/>
      <c r="PCU699" s="412"/>
      <c r="PCV699" s="412"/>
      <c r="PCW699" s="412"/>
      <c r="PCX699" s="412"/>
      <c r="PCY699" s="412"/>
      <c r="PCZ699" s="412"/>
      <c r="PDA699" s="412"/>
      <c r="PDB699" s="412"/>
      <c r="PDC699" s="412"/>
      <c r="PDD699" s="412"/>
      <c r="PDE699" s="412"/>
      <c r="PDF699" s="412"/>
      <c r="PDG699" s="412"/>
      <c r="PDH699" s="412"/>
      <c r="PDI699" s="412"/>
      <c r="PDJ699" s="413"/>
      <c r="PDK699" s="413"/>
      <c r="PDL699" s="413"/>
      <c r="PDM699" s="413"/>
      <c r="PDN699" s="413"/>
      <c r="PDO699" s="413"/>
      <c r="PDP699" s="413"/>
      <c r="PDQ699" s="413"/>
      <c r="PDR699" s="413"/>
      <c r="PDS699" s="413"/>
      <c r="PDT699" s="413"/>
      <c r="PDU699" s="413"/>
      <c r="PDV699" s="413"/>
      <c r="PDW699" s="413"/>
      <c r="PDX699" s="413"/>
      <c r="PDY699" s="413"/>
      <c r="PDZ699" s="413"/>
      <c r="PEA699" s="413"/>
      <c r="PEB699" s="413"/>
      <c r="PEC699" s="413"/>
      <c r="PED699" s="413"/>
      <c r="PEE699" s="413"/>
      <c r="PEF699" s="413"/>
      <c r="PEG699" s="413"/>
      <c r="PEH699" s="414"/>
      <c r="PEI699" s="414"/>
      <c r="PEJ699" s="414"/>
      <c r="PEK699" s="414"/>
      <c r="PEL699" s="414"/>
      <c r="PEM699" s="413"/>
      <c r="PEN699" s="413"/>
      <c r="PEO699" s="414"/>
      <c r="PEP699" s="414"/>
      <c r="PEQ699" s="413"/>
      <c r="PER699" s="413"/>
      <c r="PES699" s="414"/>
      <c r="PET699" s="414"/>
      <c r="PEU699" s="413"/>
      <c r="PEV699" s="413"/>
      <c r="PEW699" s="413"/>
      <c r="PEX699" s="413"/>
      <c r="PEY699" s="413"/>
      <c r="PEZ699" s="413"/>
      <c r="PFA699" s="413"/>
      <c r="PFB699" s="414"/>
      <c r="PFC699" s="414"/>
      <c r="PFD699" s="413"/>
      <c r="PFE699" s="413"/>
      <c r="PFF699" s="414"/>
      <c r="PFG699" s="414"/>
      <c r="PFH699" s="413"/>
      <c r="PFI699" s="413"/>
      <c r="PFJ699" s="413"/>
      <c r="PFK699" s="413"/>
      <c r="PFL699" s="413"/>
      <c r="PFM699" s="407"/>
      <c r="PFN699" s="439"/>
      <c r="PFO699" s="413"/>
      <c r="PFP699" s="413"/>
      <c r="PFQ699" s="413"/>
      <c r="PFR699" s="413"/>
      <c r="PFS699" s="413"/>
      <c r="PFT699" s="413"/>
      <c r="PFU699" s="413"/>
      <c r="PFV699" s="412"/>
      <c r="PFW699" s="412"/>
      <c r="PFX699" s="412"/>
      <c r="PFY699" s="412"/>
      <c r="PFZ699" s="412"/>
      <c r="PGA699" s="412"/>
      <c r="PGB699" s="412"/>
      <c r="PGC699" s="412"/>
      <c r="PGD699" s="412"/>
      <c r="PGE699" s="412"/>
      <c r="PGF699" s="412"/>
      <c r="PGG699" s="412"/>
      <c r="PGH699" s="412"/>
      <c r="PGI699" s="412"/>
      <c r="PGJ699" s="412"/>
      <c r="PGK699" s="412"/>
      <c r="PGL699" s="412"/>
      <c r="PGM699" s="412"/>
      <c r="PGN699" s="412"/>
      <c r="PGO699" s="412"/>
      <c r="PGP699" s="412"/>
      <c r="PGQ699" s="412"/>
      <c r="PGR699" s="412"/>
      <c r="PGS699" s="412"/>
      <c r="PGT699" s="412"/>
      <c r="PGU699" s="412"/>
      <c r="PGV699" s="412"/>
      <c r="PGW699" s="412"/>
      <c r="PGX699" s="412"/>
      <c r="PGY699" s="412"/>
      <c r="PGZ699" s="412"/>
      <c r="PHA699" s="412"/>
      <c r="PHB699" s="412"/>
      <c r="PHC699" s="412"/>
      <c r="PHD699" s="412"/>
      <c r="PHE699" s="412"/>
      <c r="PHF699" s="412"/>
      <c r="PHG699" s="412"/>
      <c r="PHH699" s="412"/>
      <c r="PHI699" s="412"/>
      <c r="PHJ699" s="412"/>
      <c r="PHK699" s="412"/>
      <c r="PHL699" s="412"/>
      <c r="PHM699" s="412"/>
      <c r="PHN699" s="413"/>
      <c r="PHO699" s="413"/>
      <c r="PHP699" s="413"/>
      <c r="PHQ699" s="413"/>
      <c r="PHR699" s="413"/>
      <c r="PHS699" s="413"/>
      <c r="PHT699" s="413"/>
      <c r="PHU699" s="413"/>
      <c r="PHV699" s="413"/>
      <c r="PHW699" s="413"/>
      <c r="PHX699" s="413"/>
      <c r="PHY699" s="413"/>
      <c r="PHZ699" s="413"/>
      <c r="PIA699" s="413"/>
      <c r="PIB699" s="413"/>
      <c r="PIC699" s="413"/>
      <c r="PID699" s="413"/>
      <c r="PIE699" s="413"/>
      <c r="PIF699" s="413"/>
      <c r="PIG699" s="413"/>
      <c r="PIH699" s="413"/>
      <c r="PII699" s="413"/>
      <c r="PIJ699" s="413"/>
      <c r="PIK699" s="413"/>
      <c r="PIL699" s="414"/>
      <c r="PIM699" s="414"/>
      <c r="PIN699" s="414"/>
      <c r="PIO699" s="414"/>
      <c r="PIP699" s="414"/>
      <c r="PIQ699" s="413"/>
      <c r="PIR699" s="413"/>
      <c r="PIS699" s="414"/>
      <c r="PIT699" s="414"/>
      <c r="PIU699" s="413"/>
      <c r="PIV699" s="413"/>
      <c r="PIW699" s="414"/>
      <c r="PIX699" s="414"/>
      <c r="PIY699" s="413"/>
      <c r="PIZ699" s="413"/>
      <c r="PJA699" s="413"/>
      <c r="PJB699" s="413"/>
      <c r="PJC699" s="413"/>
      <c r="PJD699" s="413"/>
      <c r="PJE699" s="413"/>
      <c r="PJF699" s="414"/>
      <c r="PJG699" s="414"/>
      <c r="PJH699" s="413"/>
      <c r="PJI699" s="413"/>
      <c r="PJJ699" s="414"/>
      <c r="PJK699" s="414"/>
      <c r="PJL699" s="413"/>
      <c r="PJM699" s="413"/>
      <c r="PJN699" s="413"/>
      <c r="PJO699" s="413"/>
      <c r="PJP699" s="413"/>
      <c r="PJQ699" s="407"/>
      <c r="PJR699" s="439"/>
      <c r="PJS699" s="413"/>
      <c r="PJT699" s="413"/>
      <c r="PJU699" s="413"/>
      <c r="PJV699" s="413"/>
      <c r="PJW699" s="413"/>
      <c r="PJX699" s="413"/>
      <c r="PJY699" s="413"/>
      <c r="PJZ699" s="412"/>
      <c r="PKA699" s="412"/>
      <c r="PKB699" s="412"/>
      <c r="PKC699" s="412"/>
      <c r="PKD699" s="412"/>
      <c r="PKE699" s="412"/>
      <c r="PKF699" s="412"/>
      <c r="PKG699" s="412"/>
      <c r="PKH699" s="412"/>
      <c r="PKI699" s="412"/>
      <c r="PKJ699" s="412"/>
      <c r="PKK699" s="412"/>
      <c r="PKL699" s="412"/>
      <c r="PKM699" s="412"/>
      <c r="PKN699" s="412"/>
      <c r="PKO699" s="412"/>
      <c r="PKP699" s="412"/>
      <c r="PKQ699" s="412"/>
      <c r="PKR699" s="412"/>
      <c r="PKS699" s="412"/>
      <c r="PKT699" s="412"/>
      <c r="PKU699" s="412"/>
      <c r="PKV699" s="412"/>
      <c r="PKW699" s="412"/>
      <c r="PKX699" s="412"/>
      <c r="PKY699" s="412"/>
      <c r="PKZ699" s="412"/>
      <c r="PLA699" s="412"/>
      <c r="PLB699" s="412"/>
      <c r="PLC699" s="412"/>
      <c r="PLD699" s="412"/>
      <c r="PLE699" s="412"/>
      <c r="PLF699" s="412"/>
      <c r="PLG699" s="412"/>
      <c r="PLH699" s="412"/>
      <c r="PLI699" s="412"/>
      <c r="PLJ699" s="412"/>
      <c r="PLK699" s="412"/>
      <c r="PLL699" s="412"/>
      <c r="PLM699" s="412"/>
      <c r="PLN699" s="412"/>
      <c r="PLO699" s="412"/>
      <c r="PLP699" s="412"/>
      <c r="PLQ699" s="412"/>
      <c r="PLR699" s="413"/>
      <c r="PLS699" s="413"/>
      <c r="PLT699" s="413"/>
      <c r="PLU699" s="413"/>
      <c r="PLV699" s="413"/>
      <c r="PLW699" s="413"/>
      <c r="PLX699" s="413"/>
      <c r="PLY699" s="413"/>
      <c r="PLZ699" s="413"/>
      <c r="PMA699" s="413"/>
      <c r="PMB699" s="413"/>
      <c r="PMC699" s="413"/>
      <c r="PMD699" s="413"/>
      <c r="PME699" s="413"/>
      <c r="PMF699" s="413"/>
      <c r="PMG699" s="413"/>
      <c r="PMH699" s="413"/>
      <c r="PMI699" s="413"/>
      <c r="PMJ699" s="413"/>
      <c r="PMK699" s="413"/>
      <c r="PML699" s="413"/>
      <c r="PMM699" s="413"/>
      <c r="PMN699" s="413"/>
      <c r="PMO699" s="413"/>
      <c r="PMP699" s="414"/>
      <c r="PMQ699" s="414"/>
      <c r="PMR699" s="414"/>
      <c r="PMS699" s="414"/>
      <c r="PMT699" s="414"/>
      <c r="PMU699" s="413"/>
      <c r="PMV699" s="413"/>
      <c r="PMW699" s="414"/>
      <c r="PMX699" s="414"/>
      <c r="PMY699" s="413"/>
      <c r="PMZ699" s="413"/>
      <c r="PNA699" s="414"/>
      <c r="PNB699" s="414"/>
      <c r="PNC699" s="413"/>
      <c r="PND699" s="413"/>
      <c r="PNE699" s="413"/>
      <c r="PNF699" s="413"/>
      <c r="PNG699" s="413"/>
      <c r="PNH699" s="413"/>
      <c r="PNI699" s="413"/>
      <c r="PNJ699" s="414"/>
      <c r="PNK699" s="414"/>
      <c r="PNL699" s="413"/>
      <c r="PNM699" s="413"/>
      <c r="PNN699" s="414"/>
      <c r="PNO699" s="414"/>
      <c r="PNP699" s="413"/>
      <c r="PNQ699" s="413"/>
      <c r="PNR699" s="413"/>
      <c r="PNS699" s="413"/>
      <c r="PNT699" s="413"/>
      <c r="PNU699" s="407"/>
      <c r="PNV699" s="439"/>
      <c r="PNW699" s="413"/>
      <c r="PNX699" s="413"/>
      <c r="PNY699" s="413"/>
      <c r="PNZ699" s="413"/>
      <c r="POA699" s="413"/>
      <c r="POB699" s="413"/>
      <c r="POC699" s="413"/>
      <c r="POD699" s="412"/>
      <c r="POE699" s="412"/>
      <c r="POF699" s="412"/>
      <c r="POG699" s="412"/>
      <c r="POH699" s="412"/>
      <c r="POI699" s="412"/>
      <c r="POJ699" s="412"/>
      <c r="POK699" s="412"/>
      <c r="POL699" s="412"/>
      <c r="POM699" s="412"/>
      <c r="PON699" s="412"/>
      <c r="POO699" s="412"/>
      <c r="POP699" s="412"/>
      <c r="POQ699" s="412"/>
      <c r="POR699" s="412"/>
      <c r="POS699" s="412"/>
      <c r="POT699" s="412"/>
      <c r="POU699" s="412"/>
      <c r="POV699" s="412"/>
      <c r="POW699" s="412"/>
      <c r="POX699" s="412"/>
      <c r="POY699" s="412"/>
      <c r="POZ699" s="412"/>
      <c r="PPA699" s="412"/>
      <c r="PPB699" s="412"/>
      <c r="PPC699" s="412"/>
      <c r="PPD699" s="412"/>
      <c r="PPE699" s="412"/>
      <c r="PPF699" s="412"/>
      <c r="PPG699" s="412"/>
      <c r="PPH699" s="412"/>
      <c r="PPI699" s="412"/>
      <c r="PPJ699" s="412"/>
      <c r="PPK699" s="412"/>
      <c r="PPL699" s="412"/>
      <c r="PPM699" s="412"/>
      <c r="PPN699" s="412"/>
      <c r="PPO699" s="412"/>
      <c r="PPP699" s="412"/>
      <c r="PPQ699" s="412"/>
      <c r="PPR699" s="412"/>
      <c r="PPS699" s="412"/>
      <c r="PPT699" s="412"/>
      <c r="PPU699" s="412"/>
      <c r="PPV699" s="413"/>
      <c r="PPW699" s="413"/>
      <c r="PPX699" s="413"/>
      <c r="PPY699" s="413"/>
      <c r="PPZ699" s="413"/>
      <c r="PQA699" s="413"/>
      <c r="PQB699" s="413"/>
      <c r="PQC699" s="413"/>
      <c r="PQD699" s="413"/>
      <c r="PQE699" s="413"/>
      <c r="PQF699" s="413"/>
      <c r="PQG699" s="413"/>
      <c r="PQH699" s="413"/>
      <c r="PQI699" s="413"/>
      <c r="PQJ699" s="413"/>
      <c r="PQK699" s="413"/>
      <c r="PQL699" s="413"/>
      <c r="PQM699" s="413"/>
      <c r="PQN699" s="413"/>
      <c r="PQO699" s="413"/>
      <c r="PQP699" s="413"/>
      <c r="PQQ699" s="413"/>
      <c r="PQR699" s="413"/>
      <c r="PQS699" s="413"/>
      <c r="PQT699" s="414"/>
      <c r="PQU699" s="414"/>
      <c r="PQV699" s="414"/>
      <c r="PQW699" s="414"/>
      <c r="PQX699" s="414"/>
      <c r="PQY699" s="413"/>
      <c r="PQZ699" s="413"/>
      <c r="PRA699" s="414"/>
      <c r="PRB699" s="414"/>
      <c r="PRC699" s="413"/>
      <c r="PRD699" s="413"/>
      <c r="PRE699" s="414"/>
      <c r="PRF699" s="414"/>
      <c r="PRG699" s="413"/>
      <c r="PRH699" s="413"/>
      <c r="PRI699" s="413"/>
      <c r="PRJ699" s="413"/>
      <c r="PRK699" s="413"/>
      <c r="PRL699" s="413"/>
      <c r="PRM699" s="413"/>
      <c r="PRN699" s="414"/>
      <c r="PRO699" s="414"/>
      <c r="PRP699" s="413"/>
      <c r="PRQ699" s="413"/>
      <c r="PRR699" s="414"/>
      <c r="PRS699" s="414"/>
      <c r="PRT699" s="413"/>
      <c r="PRU699" s="413"/>
      <c r="PRV699" s="413"/>
      <c r="PRW699" s="413"/>
      <c r="PRX699" s="413"/>
      <c r="PRY699" s="407"/>
      <c r="PRZ699" s="439"/>
      <c r="PSA699" s="413"/>
      <c r="PSB699" s="413"/>
      <c r="PSC699" s="413"/>
      <c r="PSD699" s="413"/>
      <c r="PSE699" s="413"/>
      <c r="PSF699" s="413"/>
      <c r="PSG699" s="413"/>
      <c r="PSH699" s="412"/>
      <c r="PSI699" s="412"/>
      <c r="PSJ699" s="412"/>
      <c r="PSK699" s="412"/>
      <c r="PSL699" s="412"/>
      <c r="PSM699" s="412"/>
      <c r="PSN699" s="412"/>
      <c r="PSO699" s="412"/>
      <c r="PSP699" s="412"/>
      <c r="PSQ699" s="412"/>
      <c r="PSR699" s="412"/>
      <c r="PSS699" s="412"/>
      <c r="PST699" s="412"/>
      <c r="PSU699" s="412"/>
      <c r="PSV699" s="412"/>
      <c r="PSW699" s="412"/>
      <c r="PSX699" s="412"/>
      <c r="PSY699" s="412"/>
      <c r="PSZ699" s="412"/>
      <c r="PTA699" s="412"/>
      <c r="PTB699" s="412"/>
      <c r="PTC699" s="412"/>
      <c r="PTD699" s="412"/>
      <c r="PTE699" s="412"/>
      <c r="PTF699" s="412"/>
      <c r="PTG699" s="412"/>
      <c r="PTH699" s="412"/>
      <c r="PTI699" s="412"/>
      <c r="PTJ699" s="412"/>
      <c r="PTK699" s="412"/>
      <c r="PTL699" s="412"/>
      <c r="PTM699" s="412"/>
      <c r="PTN699" s="412"/>
      <c r="PTO699" s="412"/>
      <c r="PTP699" s="412"/>
      <c r="PTQ699" s="412"/>
      <c r="PTR699" s="412"/>
      <c r="PTS699" s="412"/>
      <c r="PTT699" s="412"/>
      <c r="PTU699" s="412"/>
      <c r="PTV699" s="412"/>
      <c r="PTW699" s="412"/>
      <c r="PTX699" s="412"/>
      <c r="PTY699" s="412"/>
      <c r="PTZ699" s="413"/>
      <c r="PUA699" s="413"/>
      <c r="PUB699" s="413"/>
      <c r="PUC699" s="413"/>
      <c r="PUD699" s="413"/>
      <c r="PUE699" s="413"/>
      <c r="PUF699" s="413"/>
      <c r="PUG699" s="413"/>
      <c r="PUH699" s="413"/>
      <c r="PUI699" s="413"/>
      <c r="PUJ699" s="413"/>
      <c r="PUK699" s="413"/>
      <c r="PUL699" s="413"/>
      <c r="PUM699" s="413"/>
      <c r="PUN699" s="413"/>
      <c r="PUO699" s="413"/>
      <c r="PUP699" s="413"/>
      <c r="PUQ699" s="413"/>
      <c r="PUR699" s="413"/>
      <c r="PUS699" s="413"/>
      <c r="PUT699" s="413"/>
      <c r="PUU699" s="413"/>
      <c r="PUV699" s="413"/>
      <c r="PUW699" s="413"/>
      <c r="PUX699" s="414"/>
      <c r="PUY699" s="414"/>
      <c r="PUZ699" s="414"/>
      <c r="PVA699" s="414"/>
      <c r="PVB699" s="414"/>
      <c r="PVC699" s="413"/>
      <c r="PVD699" s="413"/>
      <c r="PVE699" s="414"/>
      <c r="PVF699" s="414"/>
      <c r="PVG699" s="413"/>
      <c r="PVH699" s="413"/>
      <c r="PVI699" s="414"/>
      <c r="PVJ699" s="414"/>
      <c r="PVK699" s="413"/>
      <c r="PVL699" s="413"/>
      <c r="PVM699" s="413"/>
      <c r="PVN699" s="413"/>
      <c r="PVO699" s="413"/>
      <c r="PVP699" s="413"/>
      <c r="PVQ699" s="413"/>
      <c r="PVR699" s="414"/>
      <c r="PVS699" s="414"/>
      <c r="PVT699" s="413"/>
      <c r="PVU699" s="413"/>
      <c r="PVV699" s="414"/>
      <c r="PVW699" s="414"/>
      <c r="PVX699" s="413"/>
      <c r="PVY699" s="413"/>
      <c r="PVZ699" s="413"/>
      <c r="PWA699" s="413"/>
      <c r="PWB699" s="413"/>
      <c r="PWC699" s="407"/>
      <c r="PWD699" s="439"/>
      <c r="PWE699" s="413"/>
      <c r="PWF699" s="413"/>
      <c r="PWG699" s="413"/>
      <c r="PWH699" s="413"/>
      <c r="PWI699" s="413"/>
      <c r="PWJ699" s="413"/>
      <c r="PWK699" s="413"/>
      <c r="PWL699" s="412"/>
      <c r="PWM699" s="412"/>
      <c r="PWN699" s="412"/>
      <c r="PWO699" s="412"/>
      <c r="PWP699" s="412"/>
      <c r="PWQ699" s="412"/>
      <c r="PWR699" s="412"/>
      <c r="PWS699" s="412"/>
      <c r="PWT699" s="412"/>
      <c r="PWU699" s="412"/>
      <c r="PWV699" s="412"/>
      <c r="PWW699" s="412"/>
      <c r="PWX699" s="412"/>
      <c r="PWY699" s="412"/>
      <c r="PWZ699" s="412"/>
      <c r="PXA699" s="412"/>
      <c r="PXB699" s="412"/>
      <c r="PXC699" s="412"/>
      <c r="PXD699" s="412"/>
      <c r="PXE699" s="412"/>
      <c r="PXF699" s="412"/>
      <c r="PXG699" s="412"/>
      <c r="PXH699" s="412"/>
      <c r="PXI699" s="412"/>
      <c r="PXJ699" s="412"/>
      <c r="PXK699" s="412"/>
      <c r="PXL699" s="412"/>
      <c r="PXM699" s="412"/>
      <c r="PXN699" s="412"/>
      <c r="PXO699" s="412"/>
      <c r="PXP699" s="412"/>
      <c r="PXQ699" s="412"/>
      <c r="PXR699" s="412"/>
      <c r="PXS699" s="412"/>
      <c r="PXT699" s="412"/>
      <c r="PXU699" s="412"/>
      <c r="PXV699" s="412"/>
      <c r="PXW699" s="412"/>
      <c r="PXX699" s="412"/>
      <c r="PXY699" s="412"/>
      <c r="PXZ699" s="412"/>
      <c r="PYA699" s="412"/>
      <c r="PYB699" s="412"/>
      <c r="PYC699" s="412"/>
      <c r="PYD699" s="413"/>
      <c r="PYE699" s="413"/>
      <c r="PYF699" s="413"/>
      <c r="PYG699" s="413"/>
      <c r="PYH699" s="413"/>
      <c r="PYI699" s="413"/>
      <c r="PYJ699" s="413"/>
      <c r="PYK699" s="413"/>
      <c r="PYL699" s="413"/>
      <c r="PYM699" s="413"/>
      <c r="PYN699" s="413"/>
      <c r="PYO699" s="413"/>
      <c r="PYP699" s="413"/>
      <c r="PYQ699" s="413"/>
      <c r="PYR699" s="413"/>
      <c r="PYS699" s="413"/>
      <c r="PYT699" s="413"/>
      <c r="PYU699" s="413"/>
      <c r="PYV699" s="413"/>
      <c r="PYW699" s="413"/>
      <c r="PYX699" s="413"/>
      <c r="PYY699" s="413"/>
      <c r="PYZ699" s="413"/>
      <c r="PZA699" s="413"/>
      <c r="PZB699" s="414"/>
      <c r="PZC699" s="414"/>
      <c r="PZD699" s="414"/>
      <c r="PZE699" s="414"/>
      <c r="PZF699" s="414"/>
      <c r="PZG699" s="413"/>
      <c r="PZH699" s="413"/>
      <c r="PZI699" s="414"/>
      <c r="PZJ699" s="414"/>
      <c r="PZK699" s="413"/>
      <c r="PZL699" s="413"/>
      <c r="PZM699" s="414"/>
      <c r="PZN699" s="414"/>
      <c r="PZO699" s="413"/>
      <c r="PZP699" s="413"/>
      <c r="PZQ699" s="413"/>
      <c r="PZR699" s="413"/>
      <c r="PZS699" s="413"/>
      <c r="PZT699" s="413"/>
      <c r="PZU699" s="413"/>
      <c r="PZV699" s="414"/>
      <c r="PZW699" s="414"/>
      <c r="PZX699" s="413"/>
      <c r="PZY699" s="413"/>
      <c r="PZZ699" s="414"/>
      <c r="QAA699" s="414"/>
      <c r="QAB699" s="413"/>
      <c r="QAC699" s="413"/>
      <c r="QAD699" s="413"/>
      <c r="QAE699" s="413"/>
      <c r="QAF699" s="413"/>
      <c r="QAG699" s="407"/>
      <c r="QAH699" s="439"/>
      <c r="QAI699" s="413"/>
      <c r="QAJ699" s="413"/>
      <c r="QAK699" s="413"/>
      <c r="QAL699" s="413"/>
      <c r="QAM699" s="413"/>
      <c r="QAN699" s="413"/>
      <c r="QAO699" s="413"/>
      <c r="QAP699" s="412"/>
      <c r="QAQ699" s="412"/>
      <c r="QAR699" s="412"/>
      <c r="QAS699" s="412"/>
      <c r="QAT699" s="412"/>
      <c r="QAU699" s="412"/>
      <c r="QAV699" s="412"/>
      <c r="QAW699" s="412"/>
      <c r="QAX699" s="412"/>
      <c r="QAY699" s="412"/>
      <c r="QAZ699" s="412"/>
      <c r="QBA699" s="412"/>
      <c r="QBB699" s="412"/>
      <c r="QBC699" s="412"/>
      <c r="QBD699" s="412"/>
      <c r="QBE699" s="412"/>
      <c r="QBF699" s="412"/>
      <c r="QBG699" s="412"/>
      <c r="QBH699" s="412"/>
      <c r="QBI699" s="412"/>
      <c r="QBJ699" s="412"/>
      <c r="QBK699" s="412"/>
      <c r="QBL699" s="412"/>
      <c r="QBM699" s="412"/>
      <c r="QBN699" s="412"/>
      <c r="QBO699" s="412"/>
      <c r="QBP699" s="412"/>
      <c r="QBQ699" s="412"/>
      <c r="QBR699" s="412"/>
      <c r="QBS699" s="412"/>
      <c r="QBT699" s="412"/>
      <c r="QBU699" s="412"/>
      <c r="QBV699" s="412"/>
      <c r="QBW699" s="412"/>
      <c r="QBX699" s="412"/>
      <c r="QBY699" s="412"/>
      <c r="QBZ699" s="412"/>
      <c r="QCA699" s="412"/>
      <c r="QCB699" s="412"/>
      <c r="QCC699" s="412"/>
      <c r="QCD699" s="412"/>
      <c r="QCE699" s="412"/>
      <c r="QCF699" s="412"/>
      <c r="QCG699" s="412"/>
      <c r="QCH699" s="413"/>
      <c r="QCI699" s="413"/>
      <c r="QCJ699" s="413"/>
      <c r="QCK699" s="413"/>
      <c r="QCL699" s="413"/>
      <c r="QCM699" s="413"/>
      <c r="QCN699" s="413"/>
      <c r="QCO699" s="413"/>
      <c r="QCP699" s="413"/>
      <c r="QCQ699" s="413"/>
      <c r="QCR699" s="413"/>
      <c r="QCS699" s="413"/>
      <c r="QCT699" s="413"/>
      <c r="QCU699" s="413"/>
      <c r="QCV699" s="413"/>
      <c r="QCW699" s="413"/>
      <c r="QCX699" s="413"/>
      <c r="QCY699" s="413"/>
      <c r="QCZ699" s="413"/>
      <c r="QDA699" s="413"/>
      <c r="QDB699" s="413"/>
      <c r="QDC699" s="413"/>
      <c r="QDD699" s="413"/>
      <c r="QDE699" s="413"/>
      <c r="QDF699" s="414"/>
      <c r="QDG699" s="414"/>
      <c r="QDH699" s="414"/>
      <c r="QDI699" s="414"/>
      <c r="QDJ699" s="414"/>
      <c r="QDK699" s="413"/>
      <c r="QDL699" s="413"/>
      <c r="QDM699" s="414"/>
      <c r="QDN699" s="414"/>
      <c r="QDO699" s="413"/>
      <c r="QDP699" s="413"/>
      <c r="QDQ699" s="414"/>
      <c r="QDR699" s="414"/>
      <c r="QDS699" s="413"/>
      <c r="QDT699" s="413"/>
      <c r="QDU699" s="413"/>
      <c r="QDV699" s="413"/>
      <c r="QDW699" s="413"/>
      <c r="QDX699" s="413"/>
      <c r="QDY699" s="413"/>
      <c r="QDZ699" s="414"/>
      <c r="QEA699" s="414"/>
      <c r="QEB699" s="413"/>
      <c r="QEC699" s="413"/>
      <c r="QED699" s="414"/>
      <c r="QEE699" s="414"/>
      <c r="QEF699" s="413"/>
      <c r="QEG699" s="413"/>
      <c r="QEH699" s="413"/>
      <c r="QEI699" s="413"/>
      <c r="QEJ699" s="413"/>
      <c r="QEK699" s="407"/>
      <c r="QEL699" s="439"/>
      <c r="QEM699" s="413"/>
      <c r="QEN699" s="413"/>
      <c r="QEO699" s="413"/>
      <c r="QEP699" s="413"/>
      <c r="QEQ699" s="413"/>
      <c r="QER699" s="413"/>
      <c r="QES699" s="413"/>
      <c r="QET699" s="412"/>
      <c r="QEU699" s="412"/>
      <c r="QEV699" s="412"/>
      <c r="QEW699" s="412"/>
      <c r="QEX699" s="412"/>
      <c r="QEY699" s="412"/>
      <c r="QEZ699" s="412"/>
      <c r="QFA699" s="412"/>
      <c r="QFB699" s="412"/>
      <c r="QFC699" s="412"/>
      <c r="QFD699" s="412"/>
      <c r="QFE699" s="412"/>
      <c r="QFF699" s="412"/>
      <c r="QFG699" s="412"/>
      <c r="QFH699" s="412"/>
      <c r="QFI699" s="412"/>
      <c r="QFJ699" s="412"/>
      <c r="QFK699" s="412"/>
      <c r="QFL699" s="412"/>
      <c r="QFM699" s="412"/>
      <c r="QFN699" s="412"/>
      <c r="QFO699" s="412"/>
      <c r="QFP699" s="412"/>
      <c r="QFQ699" s="412"/>
      <c r="QFR699" s="412"/>
      <c r="QFS699" s="412"/>
      <c r="QFT699" s="412"/>
      <c r="QFU699" s="412"/>
      <c r="QFV699" s="412"/>
      <c r="QFW699" s="412"/>
      <c r="QFX699" s="412"/>
      <c r="QFY699" s="412"/>
      <c r="QFZ699" s="412"/>
      <c r="QGA699" s="412"/>
      <c r="QGB699" s="412"/>
      <c r="QGC699" s="412"/>
      <c r="QGD699" s="412"/>
      <c r="QGE699" s="412"/>
      <c r="QGF699" s="412"/>
      <c r="QGG699" s="412"/>
      <c r="QGH699" s="412"/>
      <c r="QGI699" s="412"/>
      <c r="QGJ699" s="412"/>
      <c r="QGK699" s="412"/>
      <c r="QGL699" s="413"/>
      <c r="QGM699" s="413"/>
      <c r="QGN699" s="413"/>
      <c r="QGO699" s="413"/>
      <c r="QGP699" s="413"/>
      <c r="QGQ699" s="413"/>
      <c r="QGR699" s="413"/>
      <c r="QGS699" s="413"/>
      <c r="QGT699" s="413"/>
      <c r="QGU699" s="413"/>
      <c r="QGV699" s="413"/>
      <c r="QGW699" s="413"/>
      <c r="QGX699" s="413"/>
      <c r="QGY699" s="413"/>
      <c r="QGZ699" s="413"/>
      <c r="QHA699" s="413"/>
      <c r="QHB699" s="413"/>
      <c r="QHC699" s="413"/>
      <c r="QHD699" s="413"/>
      <c r="QHE699" s="413"/>
      <c r="QHF699" s="413"/>
      <c r="QHG699" s="413"/>
      <c r="QHH699" s="413"/>
      <c r="QHI699" s="413"/>
      <c r="QHJ699" s="414"/>
      <c r="QHK699" s="414"/>
      <c r="QHL699" s="414"/>
      <c r="QHM699" s="414"/>
      <c r="QHN699" s="414"/>
      <c r="QHO699" s="413"/>
      <c r="QHP699" s="413"/>
      <c r="QHQ699" s="414"/>
      <c r="QHR699" s="414"/>
      <c r="QHS699" s="413"/>
      <c r="QHT699" s="413"/>
      <c r="QHU699" s="414"/>
      <c r="QHV699" s="414"/>
      <c r="QHW699" s="413"/>
      <c r="QHX699" s="413"/>
      <c r="QHY699" s="413"/>
      <c r="QHZ699" s="413"/>
      <c r="QIA699" s="413"/>
      <c r="QIB699" s="413"/>
      <c r="QIC699" s="413"/>
      <c r="QID699" s="414"/>
      <c r="QIE699" s="414"/>
      <c r="QIF699" s="413"/>
      <c r="QIG699" s="413"/>
      <c r="QIH699" s="414"/>
      <c r="QII699" s="414"/>
      <c r="QIJ699" s="413"/>
      <c r="QIK699" s="413"/>
      <c r="QIL699" s="413"/>
      <c r="QIM699" s="413"/>
      <c r="QIN699" s="413"/>
      <c r="QIO699" s="407"/>
      <c r="QIP699" s="439"/>
      <c r="QIQ699" s="413"/>
      <c r="QIR699" s="413"/>
      <c r="QIS699" s="413"/>
      <c r="QIT699" s="413"/>
      <c r="QIU699" s="413"/>
      <c r="QIV699" s="413"/>
      <c r="QIW699" s="413"/>
      <c r="QIX699" s="412"/>
      <c r="QIY699" s="412"/>
      <c r="QIZ699" s="412"/>
      <c r="QJA699" s="412"/>
      <c r="QJB699" s="412"/>
      <c r="QJC699" s="412"/>
      <c r="QJD699" s="412"/>
      <c r="QJE699" s="412"/>
      <c r="QJF699" s="412"/>
      <c r="QJG699" s="412"/>
      <c r="QJH699" s="412"/>
      <c r="QJI699" s="412"/>
      <c r="QJJ699" s="412"/>
      <c r="QJK699" s="412"/>
      <c r="QJL699" s="412"/>
      <c r="QJM699" s="412"/>
      <c r="QJN699" s="412"/>
      <c r="QJO699" s="412"/>
      <c r="QJP699" s="412"/>
      <c r="QJQ699" s="412"/>
      <c r="QJR699" s="412"/>
      <c r="QJS699" s="412"/>
      <c r="QJT699" s="412"/>
      <c r="QJU699" s="412"/>
      <c r="QJV699" s="412"/>
      <c r="QJW699" s="412"/>
      <c r="QJX699" s="412"/>
      <c r="QJY699" s="412"/>
      <c r="QJZ699" s="412"/>
      <c r="QKA699" s="412"/>
      <c r="QKB699" s="412"/>
      <c r="QKC699" s="412"/>
      <c r="QKD699" s="412"/>
      <c r="QKE699" s="412"/>
      <c r="QKF699" s="412"/>
      <c r="QKG699" s="412"/>
      <c r="QKH699" s="412"/>
      <c r="QKI699" s="412"/>
      <c r="QKJ699" s="412"/>
      <c r="QKK699" s="412"/>
      <c r="QKL699" s="412"/>
      <c r="QKM699" s="412"/>
      <c r="QKN699" s="412"/>
      <c r="QKO699" s="412"/>
      <c r="QKP699" s="413"/>
      <c r="QKQ699" s="413"/>
      <c r="QKR699" s="413"/>
      <c r="QKS699" s="413"/>
      <c r="QKT699" s="413"/>
      <c r="QKU699" s="413"/>
      <c r="QKV699" s="413"/>
      <c r="QKW699" s="413"/>
      <c r="QKX699" s="413"/>
      <c r="QKY699" s="413"/>
      <c r="QKZ699" s="413"/>
      <c r="QLA699" s="413"/>
      <c r="QLB699" s="413"/>
      <c r="QLC699" s="413"/>
      <c r="QLD699" s="413"/>
      <c r="QLE699" s="413"/>
      <c r="QLF699" s="413"/>
      <c r="QLG699" s="413"/>
      <c r="QLH699" s="413"/>
      <c r="QLI699" s="413"/>
      <c r="QLJ699" s="413"/>
      <c r="QLK699" s="413"/>
      <c r="QLL699" s="413"/>
      <c r="QLM699" s="413"/>
      <c r="QLN699" s="414"/>
      <c r="QLO699" s="414"/>
      <c r="QLP699" s="414"/>
      <c r="QLQ699" s="414"/>
      <c r="QLR699" s="414"/>
      <c r="QLS699" s="413"/>
      <c r="QLT699" s="413"/>
      <c r="QLU699" s="414"/>
      <c r="QLV699" s="414"/>
      <c r="QLW699" s="413"/>
      <c r="QLX699" s="413"/>
      <c r="QLY699" s="414"/>
      <c r="QLZ699" s="414"/>
      <c r="QMA699" s="413"/>
      <c r="QMB699" s="413"/>
      <c r="QMC699" s="413"/>
      <c r="QMD699" s="413"/>
      <c r="QME699" s="413"/>
      <c r="QMF699" s="413"/>
      <c r="QMG699" s="413"/>
      <c r="QMH699" s="414"/>
      <c r="QMI699" s="414"/>
      <c r="QMJ699" s="413"/>
      <c r="QMK699" s="413"/>
      <c r="QML699" s="414"/>
      <c r="QMM699" s="414"/>
      <c r="QMN699" s="413"/>
      <c r="QMO699" s="413"/>
      <c r="QMP699" s="413"/>
      <c r="QMQ699" s="413"/>
      <c r="QMR699" s="413"/>
      <c r="QMS699" s="407"/>
      <c r="QMT699" s="439"/>
      <c r="QMU699" s="413"/>
      <c r="QMV699" s="413"/>
      <c r="QMW699" s="413"/>
      <c r="QMX699" s="413"/>
      <c r="QMY699" s="413"/>
      <c r="QMZ699" s="413"/>
      <c r="QNA699" s="413"/>
      <c r="QNB699" s="412"/>
      <c r="QNC699" s="412"/>
      <c r="QND699" s="412"/>
      <c r="QNE699" s="412"/>
      <c r="QNF699" s="412"/>
      <c r="QNG699" s="412"/>
      <c r="QNH699" s="412"/>
      <c r="QNI699" s="412"/>
      <c r="QNJ699" s="412"/>
      <c r="QNK699" s="412"/>
      <c r="QNL699" s="412"/>
      <c r="QNM699" s="412"/>
      <c r="QNN699" s="412"/>
      <c r="QNO699" s="412"/>
      <c r="QNP699" s="412"/>
      <c r="QNQ699" s="412"/>
      <c r="QNR699" s="412"/>
      <c r="QNS699" s="412"/>
      <c r="QNT699" s="412"/>
      <c r="QNU699" s="412"/>
      <c r="QNV699" s="412"/>
      <c r="QNW699" s="412"/>
      <c r="QNX699" s="412"/>
      <c r="QNY699" s="412"/>
      <c r="QNZ699" s="412"/>
      <c r="QOA699" s="412"/>
      <c r="QOB699" s="412"/>
      <c r="QOC699" s="412"/>
      <c r="QOD699" s="412"/>
      <c r="QOE699" s="412"/>
      <c r="QOF699" s="412"/>
      <c r="QOG699" s="412"/>
      <c r="QOH699" s="412"/>
      <c r="QOI699" s="412"/>
      <c r="QOJ699" s="412"/>
      <c r="QOK699" s="412"/>
      <c r="QOL699" s="412"/>
      <c r="QOM699" s="412"/>
      <c r="QON699" s="412"/>
      <c r="QOO699" s="412"/>
      <c r="QOP699" s="412"/>
      <c r="QOQ699" s="412"/>
      <c r="QOR699" s="412"/>
      <c r="QOS699" s="412"/>
      <c r="QOT699" s="413"/>
      <c r="QOU699" s="413"/>
      <c r="QOV699" s="413"/>
      <c r="QOW699" s="413"/>
      <c r="QOX699" s="413"/>
      <c r="QOY699" s="413"/>
      <c r="QOZ699" s="413"/>
      <c r="QPA699" s="413"/>
      <c r="QPB699" s="413"/>
      <c r="QPC699" s="413"/>
      <c r="QPD699" s="413"/>
      <c r="QPE699" s="413"/>
      <c r="QPF699" s="413"/>
      <c r="QPG699" s="413"/>
      <c r="QPH699" s="413"/>
      <c r="QPI699" s="413"/>
      <c r="QPJ699" s="413"/>
      <c r="QPK699" s="413"/>
      <c r="QPL699" s="413"/>
      <c r="QPM699" s="413"/>
      <c r="QPN699" s="413"/>
      <c r="QPO699" s="413"/>
      <c r="QPP699" s="413"/>
      <c r="QPQ699" s="413"/>
      <c r="QPR699" s="414"/>
      <c r="QPS699" s="414"/>
      <c r="QPT699" s="414"/>
      <c r="QPU699" s="414"/>
      <c r="QPV699" s="414"/>
      <c r="QPW699" s="413"/>
      <c r="QPX699" s="413"/>
      <c r="QPY699" s="414"/>
      <c r="QPZ699" s="414"/>
      <c r="QQA699" s="413"/>
      <c r="QQB699" s="413"/>
      <c r="QQC699" s="414"/>
      <c r="QQD699" s="414"/>
      <c r="QQE699" s="413"/>
      <c r="QQF699" s="413"/>
      <c r="QQG699" s="413"/>
      <c r="QQH699" s="413"/>
      <c r="QQI699" s="413"/>
      <c r="QQJ699" s="413"/>
      <c r="QQK699" s="413"/>
      <c r="QQL699" s="414"/>
      <c r="QQM699" s="414"/>
      <c r="QQN699" s="413"/>
      <c r="QQO699" s="413"/>
      <c r="QQP699" s="414"/>
      <c r="QQQ699" s="414"/>
      <c r="QQR699" s="413"/>
      <c r="QQS699" s="413"/>
      <c r="QQT699" s="413"/>
      <c r="QQU699" s="413"/>
      <c r="QQV699" s="413"/>
      <c r="QQW699" s="407"/>
      <c r="QQX699" s="439"/>
      <c r="QQY699" s="413"/>
      <c r="QQZ699" s="413"/>
      <c r="QRA699" s="413"/>
      <c r="QRB699" s="413"/>
      <c r="QRC699" s="413"/>
      <c r="QRD699" s="413"/>
      <c r="QRE699" s="413"/>
      <c r="QRF699" s="412"/>
      <c r="QRG699" s="412"/>
      <c r="QRH699" s="412"/>
      <c r="QRI699" s="412"/>
      <c r="QRJ699" s="412"/>
      <c r="QRK699" s="412"/>
      <c r="QRL699" s="412"/>
      <c r="QRM699" s="412"/>
      <c r="QRN699" s="412"/>
      <c r="QRO699" s="412"/>
      <c r="QRP699" s="412"/>
      <c r="QRQ699" s="412"/>
      <c r="QRR699" s="412"/>
      <c r="QRS699" s="412"/>
      <c r="QRT699" s="412"/>
      <c r="QRU699" s="412"/>
      <c r="QRV699" s="412"/>
      <c r="QRW699" s="412"/>
      <c r="QRX699" s="412"/>
      <c r="QRY699" s="412"/>
      <c r="QRZ699" s="412"/>
      <c r="QSA699" s="412"/>
      <c r="QSB699" s="412"/>
      <c r="QSC699" s="412"/>
      <c r="QSD699" s="412"/>
      <c r="QSE699" s="412"/>
      <c r="QSF699" s="412"/>
      <c r="QSG699" s="412"/>
      <c r="QSH699" s="412"/>
      <c r="QSI699" s="412"/>
      <c r="QSJ699" s="412"/>
      <c r="QSK699" s="412"/>
      <c r="QSL699" s="412"/>
      <c r="QSM699" s="412"/>
      <c r="QSN699" s="412"/>
      <c r="QSO699" s="412"/>
      <c r="QSP699" s="412"/>
      <c r="QSQ699" s="412"/>
      <c r="QSR699" s="412"/>
      <c r="QSS699" s="412"/>
      <c r="QST699" s="412"/>
      <c r="QSU699" s="412"/>
      <c r="QSV699" s="412"/>
      <c r="QSW699" s="412"/>
      <c r="QSX699" s="413"/>
      <c r="QSY699" s="413"/>
      <c r="QSZ699" s="413"/>
      <c r="QTA699" s="413"/>
      <c r="QTB699" s="413"/>
      <c r="QTC699" s="413"/>
      <c r="QTD699" s="413"/>
      <c r="QTE699" s="413"/>
      <c r="QTF699" s="413"/>
      <c r="QTG699" s="413"/>
      <c r="QTH699" s="413"/>
      <c r="QTI699" s="413"/>
      <c r="QTJ699" s="413"/>
      <c r="QTK699" s="413"/>
      <c r="QTL699" s="413"/>
      <c r="QTM699" s="413"/>
      <c r="QTN699" s="413"/>
      <c r="QTO699" s="413"/>
      <c r="QTP699" s="413"/>
      <c r="QTQ699" s="413"/>
      <c r="QTR699" s="413"/>
      <c r="QTS699" s="413"/>
      <c r="QTT699" s="413"/>
      <c r="QTU699" s="413"/>
      <c r="QTV699" s="414"/>
      <c r="QTW699" s="414"/>
      <c r="QTX699" s="414"/>
      <c r="QTY699" s="414"/>
      <c r="QTZ699" s="414"/>
      <c r="QUA699" s="413"/>
      <c r="QUB699" s="413"/>
      <c r="QUC699" s="414"/>
      <c r="QUD699" s="414"/>
      <c r="QUE699" s="413"/>
      <c r="QUF699" s="413"/>
      <c r="QUG699" s="414"/>
      <c r="QUH699" s="414"/>
      <c r="QUI699" s="413"/>
      <c r="QUJ699" s="413"/>
      <c r="QUK699" s="413"/>
      <c r="QUL699" s="413"/>
      <c r="QUM699" s="413"/>
      <c r="QUN699" s="413"/>
      <c r="QUO699" s="413"/>
      <c r="QUP699" s="414"/>
      <c r="QUQ699" s="414"/>
      <c r="QUR699" s="413"/>
      <c r="QUS699" s="413"/>
      <c r="QUT699" s="414"/>
      <c r="QUU699" s="414"/>
      <c r="QUV699" s="413"/>
      <c r="QUW699" s="413"/>
      <c r="QUX699" s="413"/>
      <c r="QUY699" s="413"/>
      <c r="QUZ699" s="413"/>
      <c r="QVA699" s="407"/>
      <c r="QVB699" s="439"/>
      <c r="QVC699" s="413"/>
      <c r="QVD699" s="413"/>
      <c r="QVE699" s="413"/>
      <c r="QVF699" s="413"/>
      <c r="QVG699" s="413"/>
      <c r="QVH699" s="413"/>
      <c r="QVI699" s="413"/>
      <c r="QVJ699" s="412"/>
      <c r="QVK699" s="412"/>
      <c r="QVL699" s="412"/>
      <c r="QVM699" s="412"/>
      <c r="QVN699" s="412"/>
      <c r="QVO699" s="412"/>
      <c r="QVP699" s="412"/>
      <c r="QVQ699" s="412"/>
      <c r="QVR699" s="412"/>
      <c r="QVS699" s="412"/>
      <c r="QVT699" s="412"/>
      <c r="QVU699" s="412"/>
      <c r="QVV699" s="412"/>
      <c r="QVW699" s="412"/>
      <c r="QVX699" s="412"/>
      <c r="QVY699" s="412"/>
      <c r="QVZ699" s="412"/>
      <c r="QWA699" s="412"/>
      <c r="QWB699" s="412"/>
      <c r="QWC699" s="412"/>
      <c r="QWD699" s="412"/>
      <c r="QWE699" s="412"/>
      <c r="QWF699" s="412"/>
      <c r="QWG699" s="412"/>
      <c r="QWH699" s="412"/>
      <c r="QWI699" s="412"/>
      <c r="QWJ699" s="412"/>
      <c r="QWK699" s="412"/>
      <c r="QWL699" s="412"/>
      <c r="QWM699" s="412"/>
      <c r="QWN699" s="412"/>
      <c r="QWO699" s="412"/>
      <c r="QWP699" s="412"/>
      <c r="QWQ699" s="412"/>
      <c r="QWR699" s="412"/>
      <c r="QWS699" s="412"/>
      <c r="QWT699" s="412"/>
      <c r="QWU699" s="412"/>
      <c r="QWV699" s="412"/>
      <c r="QWW699" s="412"/>
      <c r="QWX699" s="412"/>
      <c r="QWY699" s="412"/>
      <c r="QWZ699" s="412"/>
      <c r="QXA699" s="412"/>
      <c r="QXB699" s="413"/>
      <c r="QXC699" s="413"/>
      <c r="QXD699" s="413"/>
      <c r="QXE699" s="413"/>
      <c r="QXF699" s="413"/>
      <c r="QXG699" s="413"/>
      <c r="QXH699" s="413"/>
      <c r="QXI699" s="413"/>
      <c r="QXJ699" s="413"/>
      <c r="QXK699" s="413"/>
      <c r="QXL699" s="413"/>
      <c r="QXM699" s="413"/>
      <c r="QXN699" s="413"/>
      <c r="QXO699" s="413"/>
      <c r="QXP699" s="413"/>
      <c r="QXQ699" s="413"/>
      <c r="QXR699" s="413"/>
      <c r="QXS699" s="413"/>
      <c r="QXT699" s="413"/>
      <c r="QXU699" s="413"/>
      <c r="QXV699" s="413"/>
      <c r="QXW699" s="413"/>
      <c r="QXX699" s="413"/>
      <c r="QXY699" s="413"/>
      <c r="QXZ699" s="414"/>
      <c r="QYA699" s="414"/>
      <c r="QYB699" s="414"/>
      <c r="QYC699" s="414"/>
      <c r="QYD699" s="414"/>
      <c r="QYE699" s="413"/>
      <c r="QYF699" s="413"/>
      <c r="QYG699" s="414"/>
      <c r="QYH699" s="414"/>
      <c r="QYI699" s="413"/>
      <c r="QYJ699" s="413"/>
      <c r="QYK699" s="414"/>
      <c r="QYL699" s="414"/>
      <c r="QYM699" s="413"/>
      <c r="QYN699" s="413"/>
      <c r="QYO699" s="413"/>
      <c r="QYP699" s="413"/>
      <c r="QYQ699" s="413"/>
      <c r="QYR699" s="413"/>
      <c r="QYS699" s="413"/>
      <c r="QYT699" s="414"/>
      <c r="QYU699" s="414"/>
      <c r="QYV699" s="413"/>
      <c r="QYW699" s="413"/>
      <c r="QYX699" s="414"/>
      <c r="QYY699" s="414"/>
      <c r="QYZ699" s="413"/>
      <c r="QZA699" s="413"/>
      <c r="QZB699" s="413"/>
      <c r="QZC699" s="413"/>
      <c r="QZD699" s="413"/>
      <c r="QZE699" s="407"/>
      <c r="QZF699" s="439"/>
      <c r="QZG699" s="413"/>
      <c r="QZH699" s="413"/>
      <c r="QZI699" s="413"/>
      <c r="QZJ699" s="413"/>
      <c r="QZK699" s="413"/>
      <c r="QZL699" s="413"/>
      <c r="QZM699" s="413"/>
      <c r="QZN699" s="412"/>
      <c r="QZO699" s="412"/>
      <c r="QZP699" s="412"/>
      <c r="QZQ699" s="412"/>
      <c r="QZR699" s="412"/>
      <c r="QZS699" s="412"/>
      <c r="QZT699" s="412"/>
      <c r="QZU699" s="412"/>
      <c r="QZV699" s="412"/>
      <c r="QZW699" s="412"/>
      <c r="QZX699" s="412"/>
      <c r="QZY699" s="412"/>
      <c r="QZZ699" s="412"/>
      <c r="RAA699" s="412"/>
      <c r="RAB699" s="412"/>
      <c r="RAC699" s="412"/>
      <c r="RAD699" s="412"/>
      <c r="RAE699" s="412"/>
      <c r="RAF699" s="412"/>
      <c r="RAG699" s="412"/>
      <c r="RAH699" s="412"/>
      <c r="RAI699" s="412"/>
      <c r="RAJ699" s="412"/>
      <c r="RAK699" s="412"/>
      <c r="RAL699" s="412"/>
      <c r="RAM699" s="412"/>
      <c r="RAN699" s="412"/>
      <c r="RAO699" s="412"/>
      <c r="RAP699" s="412"/>
      <c r="RAQ699" s="412"/>
      <c r="RAR699" s="412"/>
      <c r="RAS699" s="412"/>
      <c r="RAT699" s="412"/>
      <c r="RAU699" s="412"/>
      <c r="RAV699" s="412"/>
      <c r="RAW699" s="412"/>
      <c r="RAX699" s="412"/>
      <c r="RAY699" s="412"/>
      <c r="RAZ699" s="412"/>
      <c r="RBA699" s="412"/>
      <c r="RBB699" s="412"/>
      <c r="RBC699" s="412"/>
      <c r="RBD699" s="412"/>
      <c r="RBE699" s="412"/>
      <c r="RBF699" s="413"/>
      <c r="RBG699" s="413"/>
      <c r="RBH699" s="413"/>
      <c r="RBI699" s="413"/>
      <c r="RBJ699" s="413"/>
      <c r="RBK699" s="413"/>
      <c r="RBL699" s="413"/>
      <c r="RBM699" s="413"/>
      <c r="RBN699" s="413"/>
      <c r="RBO699" s="413"/>
      <c r="RBP699" s="413"/>
      <c r="RBQ699" s="413"/>
      <c r="RBR699" s="413"/>
      <c r="RBS699" s="413"/>
      <c r="RBT699" s="413"/>
      <c r="RBU699" s="413"/>
      <c r="RBV699" s="413"/>
      <c r="RBW699" s="413"/>
      <c r="RBX699" s="413"/>
      <c r="RBY699" s="413"/>
      <c r="RBZ699" s="413"/>
      <c r="RCA699" s="413"/>
      <c r="RCB699" s="413"/>
    </row>
    <row r="700" spans="1:12248" s="645" customFormat="1" ht="127.5" customHeight="1" x14ac:dyDescent="0.3">
      <c r="A700" s="407"/>
      <c r="B700" s="499" t="s">
        <v>15</v>
      </c>
      <c r="C700" s="440" t="s">
        <v>117</v>
      </c>
      <c r="D700" s="412">
        <f t="shared" si="449"/>
        <v>45300</v>
      </c>
      <c r="E700" s="412">
        <f>5000+40300</f>
        <v>45300</v>
      </c>
      <c r="F700" s="412"/>
      <c r="G700" s="412"/>
      <c r="H700" s="412"/>
      <c r="I700" s="412">
        <f>K700</f>
        <v>41430.005949999999</v>
      </c>
      <c r="J700" s="570">
        <f>I700/D700</f>
        <v>0.91456966777041937</v>
      </c>
      <c r="K700" s="412">
        <v>41430.005949999999</v>
      </c>
      <c r="L700" s="584">
        <f t="shared" ref="L700:L707" si="455">K700/E700</f>
        <v>0.91456966777041937</v>
      </c>
      <c r="M700" s="412"/>
      <c r="N700" s="412"/>
      <c r="O700" s="412"/>
      <c r="P700" s="412"/>
      <c r="Q700" s="412"/>
      <c r="R700" s="412"/>
      <c r="S700" s="412">
        <f>U700</f>
        <v>41430.005949999999</v>
      </c>
      <c r="T700" s="570">
        <f t="shared" si="431"/>
        <v>0.91456966777041937</v>
      </c>
      <c r="U700" s="413">
        <v>41430.005949999999</v>
      </c>
      <c r="V700" s="570">
        <f>U700/E700</f>
        <v>0.91456966777041937</v>
      </c>
      <c r="W700" s="412"/>
      <c r="X700" s="412"/>
      <c r="Y700" s="412"/>
      <c r="Z700" s="412"/>
      <c r="AA700" s="412"/>
      <c r="AB700" s="412"/>
      <c r="AC700" s="412">
        <f>AE700</f>
        <v>41430.005949999999</v>
      </c>
      <c r="AD700" s="570">
        <f t="shared" si="446"/>
        <v>0.91456966777041937</v>
      </c>
      <c r="AE700" s="412">
        <f>U700</f>
        <v>41430.005949999999</v>
      </c>
      <c r="AF700" s="570">
        <f t="shared" ref="AF700:AF769" si="456">AE700/E700</f>
        <v>0.91456966777041937</v>
      </c>
      <c r="AG700" s="412"/>
      <c r="AH700" s="570"/>
      <c r="AI700" s="412"/>
      <c r="AJ700" s="412"/>
      <c r="AK700" s="412"/>
      <c r="AL700" s="570"/>
      <c r="AM700" s="412"/>
      <c r="AN700" s="412"/>
      <c r="AO700" s="412"/>
      <c r="AP700" s="412"/>
      <c r="AQ700" s="412"/>
      <c r="AR700" s="412"/>
      <c r="AS700" s="412"/>
      <c r="AT700" s="412"/>
      <c r="AU700" s="413">
        <v>0</v>
      </c>
      <c r="AV700" s="413">
        <f t="shared" si="450"/>
        <v>45300</v>
      </c>
      <c r="AW700" s="413">
        <f>5000+40300</f>
        <v>45300</v>
      </c>
      <c r="AX700" s="413"/>
      <c r="AY700" s="413"/>
      <c r="AZ700" s="413"/>
      <c r="BA700" s="413">
        <f t="shared" si="435"/>
        <v>0</v>
      </c>
      <c r="BB700" s="413"/>
      <c r="BC700" s="413"/>
      <c r="BD700" s="413"/>
      <c r="BE700" s="413">
        <f t="shared" si="436"/>
        <v>45300</v>
      </c>
      <c r="BF700" s="413">
        <f>E700</f>
        <v>45300</v>
      </c>
      <c r="BG700" s="413"/>
      <c r="BH700" s="413"/>
      <c r="BI700" s="413">
        <f t="shared" si="451"/>
        <v>10000</v>
      </c>
      <c r="BJ700" s="413">
        <v>10000</v>
      </c>
      <c r="BK700" s="413"/>
      <c r="BL700" s="413"/>
      <c r="BM700" s="413"/>
      <c r="BN700" s="413"/>
      <c r="BO700" s="413">
        <f t="shared" si="452"/>
        <v>10000</v>
      </c>
      <c r="BP700" s="413">
        <v>10000</v>
      </c>
      <c r="BQ700" s="413"/>
      <c r="BR700" s="413"/>
      <c r="BS700" s="413"/>
      <c r="BT700" s="413">
        <f t="shared" si="424"/>
        <v>0</v>
      </c>
      <c r="BU700" s="413">
        <f t="shared" si="425"/>
        <v>0</v>
      </c>
      <c r="BV700" s="413">
        <f t="shared" si="453"/>
        <v>0</v>
      </c>
      <c r="BW700" s="413">
        <v>0</v>
      </c>
      <c r="BX700" s="413"/>
      <c r="BY700" s="413"/>
      <c r="BZ700" s="413"/>
      <c r="CA700" s="413">
        <f t="shared" si="427"/>
        <v>0</v>
      </c>
      <c r="CB700" s="413"/>
      <c r="CC700" s="413"/>
      <c r="CD700" s="413"/>
      <c r="CE700" s="413">
        <f t="shared" si="437"/>
        <v>0</v>
      </c>
      <c r="CF700" s="413">
        <f t="shared" si="440"/>
        <v>0</v>
      </c>
      <c r="CG700" s="413"/>
      <c r="CH700" s="413">
        <f t="shared" si="428"/>
        <v>0</v>
      </c>
      <c r="CI700" s="413">
        <f t="shared" ref="CI700:CI714" si="457">BZ700</f>
        <v>0</v>
      </c>
      <c r="CJ700" s="413"/>
      <c r="CK700" s="413">
        <f t="shared" si="454"/>
        <v>0</v>
      </c>
      <c r="CL700" s="413">
        <v>0</v>
      </c>
      <c r="CM700" s="413"/>
      <c r="CN700" s="413"/>
      <c r="CO700" s="413"/>
      <c r="CP700" s="413"/>
      <c r="CQ700" s="413"/>
      <c r="CR700" s="413"/>
      <c r="CS700" s="413"/>
      <c r="CT700" s="413"/>
      <c r="CU700" s="413"/>
      <c r="CV700" s="413"/>
      <c r="CW700" s="413"/>
      <c r="CX700" s="413"/>
      <c r="CY700" s="413"/>
      <c r="CZ700" s="413"/>
      <c r="DA700" s="413"/>
      <c r="DB700" s="413"/>
      <c r="DC700" s="414"/>
      <c r="DD700" s="414"/>
      <c r="DE700" s="414"/>
      <c r="DF700" s="414"/>
      <c r="DG700" s="412"/>
      <c r="DH700" s="412"/>
      <c r="DI700" s="412"/>
      <c r="DJ700" s="412"/>
      <c r="DK700" s="412"/>
      <c r="DL700" s="412"/>
      <c r="DM700" s="412"/>
      <c r="DN700" s="412"/>
      <c r="DO700" s="412"/>
      <c r="DP700" s="412"/>
      <c r="DQ700" s="412"/>
      <c r="DR700" s="412"/>
      <c r="DS700" s="412"/>
      <c r="DT700" s="412"/>
      <c r="DU700" s="412"/>
      <c r="DV700" s="412"/>
      <c r="DW700" s="412"/>
      <c r="DX700" s="412"/>
      <c r="DY700" s="412"/>
      <c r="DZ700" s="413"/>
      <c r="EA700" s="413"/>
      <c r="EB700" s="413"/>
      <c r="EC700" s="413"/>
      <c r="ED700" s="413"/>
      <c r="EE700" s="413"/>
      <c r="EF700" s="413"/>
      <c r="EG700" s="413"/>
      <c r="EH700" s="413"/>
      <c r="EI700" s="413"/>
      <c r="EJ700" s="413"/>
      <c r="EK700" s="413"/>
      <c r="EL700" s="413"/>
      <c r="EM700" s="413"/>
      <c r="EN700" s="413"/>
      <c r="EO700" s="413"/>
      <c r="EP700" s="413"/>
      <c r="EQ700" s="413"/>
      <c r="ER700" s="413"/>
      <c r="ES700" s="413"/>
      <c r="ET700" s="413"/>
      <c r="EU700" s="413"/>
      <c r="EV700" s="413"/>
      <c r="EW700" s="413"/>
      <c r="EX700" s="414"/>
      <c r="EY700" s="414"/>
      <c r="EZ700" s="414"/>
      <c r="FA700" s="414"/>
      <c r="FB700" s="414"/>
      <c r="FC700" s="413"/>
      <c r="FD700" s="413"/>
      <c r="FE700" s="414"/>
      <c r="FF700" s="414"/>
      <c r="FG700" s="413"/>
      <c r="FH700" s="413"/>
      <c r="FI700" s="414"/>
      <c r="FJ700" s="414"/>
      <c r="FK700" s="413"/>
      <c r="FL700" s="413"/>
      <c r="FM700" s="413"/>
      <c r="FN700" s="413"/>
      <c r="FO700" s="413"/>
      <c r="FP700" s="413"/>
      <c r="FQ700" s="413"/>
      <c r="FR700" s="414"/>
      <c r="FS700" s="414"/>
      <c r="FT700" s="413"/>
      <c r="FU700" s="413"/>
      <c r="FV700" s="414"/>
      <c r="FW700" s="414"/>
      <c r="FX700" s="413"/>
      <c r="FY700" s="413"/>
      <c r="FZ700" s="413"/>
      <c r="GA700" s="413"/>
      <c r="GB700" s="413"/>
      <c r="GC700" s="407"/>
      <c r="GD700" s="439"/>
      <c r="GE700" s="413"/>
      <c r="GF700" s="413"/>
      <c r="GG700" s="413"/>
      <c r="GH700" s="413"/>
      <c r="GI700" s="413"/>
      <c r="GJ700" s="413"/>
      <c r="GK700" s="413"/>
      <c r="GL700" s="412"/>
      <c r="GM700" s="412"/>
      <c r="GN700" s="412"/>
      <c r="GO700" s="412"/>
      <c r="GP700" s="412"/>
      <c r="GQ700" s="412"/>
      <c r="GR700" s="412"/>
      <c r="GS700" s="412"/>
      <c r="GT700" s="412"/>
      <c r="GU700" s="412"/>
      <c r="GV700" s="412"/>
      <c r="GW700" s="412"/>
      <c r="GX700" s="412"/>
      <c r="GY700" s="412"/>
      <c r="GZ700" s="412"/>
      <c r="HA700" s="412"/>
      <c r="HB700" s="412"/>
      <c r="HC700" s="412"/>
      <c r="HD700" s="412"/>
      <c r="HE700" s="412"/>
      <c r="HF700" s="412"/>
      <c r="HG700" s="412"/>
      <c r="HH700" s="412"/>
      <c r="HI700" s="412"/>
      <c r="HJ700" s="412"/>
      <c r="HK700" s="412"/>
      <c r="HL700" s="412"/>
      <c r="HM700" s="412"/>
      <c r="HN700" s="412"/>
      <c r="HO700" s="412"/>
      <c r="HP700" s="412"/>
      <c r="HQ700" s="412"/>
      <c r="HR700" s="412"/>
      <c r="HS700" s="412"/>
      <c r="HT700" s="412"/>
      <c r="HU700" s="412"/>
      <c r="HV700" s="412"/>
      <c r="HW700" s="412"/>
      <c r="HX700" s="412"/>
      <c r="HY700" s="412"/>
      <c r="HZ700" s="412"/>
      <c r="IA700" s="412"/>
      <c r="IB700" s="412"/>
      <c r="IC700" s="412"/>
      <c r="ID700" s="413"/>
      <c r="IE700" s="413"/>
      <c r="IF700" s="413"/>
      <c r="IG700" s="413"/>
      <c r="IH700" s="413"/>
      <c r="II700" s="413"/>
      <c r="IJ700" s="413"/>
      <c r="IK700" s="413"/>
      <c r="IL700" s="413"/>
      <c r="IM700" s="413"/>
      <c r="IN700" s="413"/>
      <c r="IO700" s="413"/>
      <c r="IP700" s="413"/>
      <c r="IQ700" s="413"/>
      <c r="IR700" s="413"/>
      <c r="IS700" s="413"/>
      <c r="IT700" s="413"/>
      <c r="IU700" s="413"/>
      <c r="IV700" s="413"/>
      <c r="IW700" s="413"/>
      <c r="IX700" s="413"/>
      <c r="IY700" s="413"/>
      <c r="IZ700" s="413"/>
      <c r="JA700" s="413"/>
      <c r="JB700" s="414"/>
      <c r="JC700" s="414"/>
      <c r="JD700" s="414"/>
      <c r="JE700" s="414"/>
      <c r="JF700" s="414"/>
      <c r="JG700" s="413"/>
      <c r="JH700" s="413"/>
      <c r="JI700" s="414"/>
      <c r="JJ700" s="414"/>
      <c r="JK700" s="413"/>
      <c r="JL700" s="413"/>
      <c r="JM700" s="414"/>
      <c r="JN700" s="414"/>
      <c r="JO700" s="413"/>
      <c r="JP700" s="413"/>
      <c r="JQ700" s="413"/>
      <c r="JR700" s="413"/>
      <c r="JS700" s="413"/>
      <c r="JT700" s="413"/>
      <c r="JU700" s="413"/>
      <c r="JV700" s="414"/>
      <c r="JW700" s="414"/>
      <c r="JX700" s="413"/>
      <c r="JY700" s="413"/>
      <c r="JZ700" s="414"/>
      <c r="KA700" s="414"/>
      <c r="KB700" s="413"/>
      <c r="KC700" s="413"/>
      <c r="KD700" s="413"/>
      <c r="KE700" s="413"/>
      <c r="KF700" s="413"/>
      <c r="KG700" s="407"/>
      <c r="KH700" s="439"/>
      <c r="KI700" s="413"/>
      <c r="KJ700" s="413"/>
      <c r="KK700" s="413"/>
      <c r="KL700" s="413"/>
      <c r="KM700" s="413"/>
      <c r="KN700" s="413"/>
      <c r="KO700" s="413"/>
      <c r="KP700" s="412"/>
      <c r="KQ700" s="412"/>
      <c r="KR700" s="412"/>
      <c r="KS700" s="412"/>
      <c r="KT700" s="412"/>
      <c r="KU700" s="412"/>
      <c r="KV700" s="412"/>
      <c r="KW700" s="412"/>
      <c r="KX700" s="412"/>
      <c r="KY700" s="412"/>
      <c r="KZ700" s="412"/>
      <c r="LA700" s="412"/>
      <c r="LB700" s="412"/>
      <c r="LC700" s="412"/>
      <c r="LD700" s="412"/>
      <c r="LE700" s="412"/>
      <c r="LF700" s="412"/>
      <c r="LG700" s="412"/>
      <c r="LH700" s="412"/>
      <c r="LI700" s="412"/>
      <c r="LJ700" s="412"/>
      <c r="LK700" s="412"/>
      <c r="LL700" s="412"/>
      <c r="LM700" s="412"/>
      <c r="LN700" s="412"/>
      <c r="LO700" s="412"/>
      <c r="LP700" s="412"/>
      <c r="LQ700" s="412"/>
      <c r="LR700" s="412"/>
      <c r="LS700" s="412"/>
      <c r="LT700" s="412"/>
      <c r="LU700" s="412"/>
      <c r="LV700" s="412"/>
      <c r="LW700" s="412"/>
      <c r="LX700" s="412"/>
      <c r="LY700" s="412"/>
      <c r="LZ700" s="412"/>
      <c r="MA700" s="412"/>
      <c r="MB700" s="412"/>
      <c r="MC700" s="412"/>
      <c r="MD700" s="412"/>
      <c r="ME700" s="412"/>
      <c r="MF700" s="412"/>
      <c r="MG700" s="412"/>
      <c r="MH700" s="413"/>
      <c r="MI700" s="413"/>
      <c r="MJ700" s="413"/>
      <c r="MK700" s="413"/>
      <c r="ML700" s="413"/>
      <c r="MM700" s="413"/>
      <c r="MN700" s="413"/>
      <c r="MO700" s="413"/>
      <c r="MP700" s="413"/>
      <c r="MQ700" s="413"/>
      <c r="MR700" s="413"/>
      <c r="MS700" s="413"/>
      <c r="MT700" s="413"/>
      <c r="MU700" s="413"/>
      <c r="MV700" s="413"/>
      <c r="MW700" s="413"/>
      <c r="MX700" s="413"/>
      <c r="MY700" s="413"/>
      <c r="MZ700" s="413"/>
      <c r="NA700" s="413"/>
      <c r="NB700" s="413"/>
      <c r="NC700" s="413"/>
      <c r="ND700" s="413"/>
      <c r="NE700" s="413"/>
      <c r="NF700" s="414"/>
      <c r="NG700" s="414"/>
      <c r="NH700" s="414"/>
      <c r="NI700" s="414"/>
      <c r="NJ700" s="414"/>
      <c r="NK700" s="413"/>
      <c r="NL700" s="413"/>
      <c r="NM700" s="414"/>
      <c r="NN700" s="414"/>
      <c r="NO700" s="413"/>
      <c r="NP700" s="413"/>
      <c r="NQ700" s="414"/>
      <c r="NR700" s="414"/>
      <c r="NS700" s="413"/>
      <c r="NT700" s="413"/>
      <c r="NU700" s="413"/>
      <c r="NV700" s="413"/>
      <c r="NW700" s="413"/>
      <c r="NX700" s="413"/>
      <c r="NY700" s="413"/>
      <c r="NZ700" s="414"/>
      <c r="OA700" s="414"/>
      <c r="OB700" s="413"/>
      <c r="OC700" s="413"/>
      <c r="OD700" s="414"/>
      <c r="OE700" s="414"/>
      <c r="OF700" s="413"/>
      <c r="OG700" s="413"/>
      <c r="OH700" s="413"/>
      <c r="OI700" s="413"/>
      <c r="OJ700" s="413"/>
      <c r="OK700" s="407"/>
      <c r="OL700" s="439"/>
      <c r="OM700" s="413"/>
      <c r="ON700" s="413"/>
      <c r="OO700" s="413"/>
      <c r="OP700" s="413"/>
      <c r="OQ700" s="413"/>
      <c r="OR700" s="413"/>
      <c r="OS700" s="413"/>
      <c r="OT700" s="412"/>
      <c r="OU700" s="412"/>
      <c r="OV700" s="412"/>
      <c r="OW700" s="412"/>
      <c r="OX700" s="412"/>
      <c r="OY700" s="412"/>
      <c r="OZ700" s="412"/>
      <c r="PA700" s="412"/>
      <c r="PB700" s="412"/>
      <c r="PC700" s="412"/>
      <c r="PD700" s="412"/>
      <c r="PE700" s="412"/>
      <c r="PF700" s="412"/>
      <c r="PG700" s="412"/>
      <c r="PH700" s="412"/>
      <c r="PI700" s="412"/>
      <c r="PJ700" s="412"/>
      <c r="PK700" s="412"/>
      <c r="PL700" s="412"/>
      <c r="PM700" s="412"/>
      <c r="PN700" s="412"/>
      <c r="PO700" s="412"/>
      <c r="PP700" s="412"/>
      <c r="PQ700" s="412"/>
      <c r="PR700" s="412"/>
      <c r="PS700" s="412"/>
      <c r="PT700" s="412"/>
      <c r="PU700" s="412"/>
      <c r="PV700" s="412"/>
      <c r="PW700" s="412"/>
      <c r="PX700" s="412"/>
      <c r="PY700" s="412"/>
      <c r="PZ700" s="412"/>
      <c r="QA700" s="412"/>
      <c r="QB700" s="412"/>
      <c r="QC700" s="412"/>
      <c r="QD700" s="412"/>
      <c r="QE700" s="412"/>
      <c r="QF700" s="412"/>
      <c r="QG700" s="412"/>
      <c r="QH700" s="412"/>
      <c r="QI700" s="412"/>
      <c r="QJ700" s="412"/>
      <c r="QK700" s="412"/>
      <c r="QL700" s="413"/>
      <c r="QM700" s="413"/>
      <c r="QN700" s="413"/>
      <c r="QO700" s="413"/>
      <c r="QP700" s="413"/>
      <c r="QQ700" s="413"/>
      <c r="QR700" s="413"/>
      <c r="QS700" s="413"/>
      <c r="QT700" s="413"/>
      <c r="QU700" s="413"/>
      <c r="QV700" s="413"/>
      <c r="QW700" s="413"/>
      <c r="QX700" s="413"/>
      <c r="QY700" s="413"/>
      <c r="QZ700" s="413"/>
      <c r="RA700" s="413"/>
      <c r="RB700" s="413"/>
      <c r="RC700" s="413"/>
      <c r="RD700" s="413"/>
      <c r="RE700" s="413"/>
      <c r="RF700" s="413"/>
      <c r="RG700" s="413"/>
      <c r="RH700" s="413"/>
      <c r="RI700" s="413"/>
      <c r="RJ700" s="414"/>
      <c r="RK700" s="414"/>
      <c r="RL700" s="414"/>
      <c r="RM700" s="414"/>
      <c r="RN700" s="414"/>
      <c r="RO700" s="413"/>
      <c r="RP700" s="413"/>
      <c r="RQ700" s="414"/>
      <c r="RR700" s="414"/>
      <c r="RS700" s="413"/>
      <c r="RT700" s="413"/>
      <c r="RU700" s="414"/>
      <c r="RV700" s="414"/>
      <c r="RW700" s="413"/>
      <c r="RX700" s="413"/>
      <c r="RY700" s="413"/>
      <c r="RZ700" s="413"/>
      <c r="SA700" s="413"/>
      <c r="SB700" s="413"/>
      <c r="SC700" s="413"/>
      <c r="SD700" s="414"/>
      <c r="SE700" s="414"/>
      <c r="SF700" s="413"/>
      <c r="SG700" s="413"/>
      <c r="SH700" s="414"/>
      <c r="SI700" s="414"/>
      <c r="SJ700" s="413"/>
      <c r="SK700" s="413"/>
      <c r="SL700" s="413"/>
      <c r="SM700" s="413"/>
      <c r="SN700" s="413"/>
      <c r="SO700" s="407"/>
      <c r="SP700" s="439"/>
      <c r="SQ700" s="413"/>
      <c r="SR700" s="413"/>
      <c r="SS700" s="413"/>
      <c r="ST700" s="413"/>
      <c r="SU700" s="413"/>
      <c r="SV700" s="413"/>
      <c r="SW700" s="413"/>
      <c r="SX700" s="412"/>
      <c r="SY700" s="412"/>
      <c r="SZ700" s="412"/>
      <c r="TA700" s="412"/>
      <c r="TB700" s="412"/>
      <c r="TC700" s="412"/>
      <c r="TD700" s="412"/>
      <c r="TE700" s="412"/>
      <c r="TF700" s="412"/>
      <c r="TG700" s="412"/>
      <c r="TH700" s="412"/>
      <c r="TI700" s="412"/>
      <c r="TJ700" s="412"/>
      <c r="TK700" s="412"/>
      <c r="TL700" s="412"/>
      <c r="TM700" s="412"/>
      <c r="TN700" s="412"/>
      <c r="TO700" s="412"/>
      <c r="TP700" s="412"/>
      <c r="TQ700" s="412"/>
      <c r="TR700" s="412"/>
      <c r="TS700" s="412"/>
      <c r="TT700" s="412"/>
      <c r="TU700" s="412"/>
      <c r="TV700" s="412"/>
      <c r="TW700" s="412"/>
      <c r="TX700" s="412"/>
      <c r="TY700" s="412"/>
      <c r="TZ700" s="412"/>
      <c r="UA700" s="412"/>
      <c r="UB700" s="412"/>
      <c r="UC700" s="412"/>
      <c r="UD700" s="412"/>
      <c r="UE700" s="412"/>
      <c r="UF700" s="412"/>
      <c r="UG700" s="412"/>
      <c r="UH700" s="412"/>
      <c r="UI700" s="412"/>
      <c r="UJ700" s="412"/>
      <c r="UK700" s="412"/>
      <c r="UL700" s="412"/>
      <c r="UM700" s="412"/>
      <c r="UN700" s="412"/>
      <c r="UO700" s="412"/>
      <c r="UP700" s="413"/>
      <c r="UQ700" s="413"/>
      <c r="UR700" s="413"/>
      <c r="US700" s="413"/>
      <c r="UT700" s="413"/>
      <c r="UU700" s="413"/>
      <c r="UV700" s="413"/>
      <c r="UW700" s="413"/>
      <c r="UX700" s="413"/>
      <c r="UY700" s="413"/>
      <c r="UZ700" s="413"/>
      <c r="VA700" s="413"/>
      <c r="VB700" s="413"/>
      <c r="VC700" s="413"/>
      <c r="VD700" s="413"/>
      <c r="VE700" s="413"/>
      <c r="VF700" s="413"/>
      <c r="VG700" s="413"/>
      <c r="VH700" s="413"/>
      <c r="VI700" s="413"/>
      <c r="VJ700" s="413"/>
      <c r="VK700" s="413"/>
      <c r="VL700" s="413"/>
      <c r="VM700" s="413"/>
      <c r="VN700" s="414"/>
      <c r="VO700" s="414"/>
      <c r="VP700" s="414"/>
      <c r="VQ700" s="414"/>
      <c r="VR700" s="414"/>
      <c r="VS700" s="413"/>
      <c r="VT700" s="413"/>
      <c r="VU700" s="414"/>
      <c r="VV700" s="414"/>
      <c r="VW700" s="413"/>
      <c r="VX700" s="413"/>
      <c r="VY700" s="414"/>
      <c r="VZ700" s="414"/>
      <c r="WA700" s="413"/>
      <c r="WB700" s="413"/>
      <c r="WC700" s="413"/>
      <c r="WD700" s="413"/>
      <c r="WE700" s="413"/>
      <c r="WF700" s="413"/>
      <c r="WG700" s="413"/>
      <c r="WH700" s="414"/>
      <c r="WI700" s="414"/>
      <c r="WJ700" s="413"/>
      <c r="WK700" s="413"/>
      <c r="WL700" s="414"/>
      <c r="WM700" s="414"/>
      <c r="WN700" s="413"/>
      <c r="WO700" s="413"/>
      <c r="WP700" s="413"/>
      <c r="WQ700" s="413"/>
      <c r="WR700" s="413"/>
      <c r="WS700" s="407"/>
      <c r="WT700" s="439"/>
      <c r="WU700" s="413"/>
      <c r="WV700" s="413"/>
      <c r="WW700" s="413"/>
      <c r="WX700" s="413"/>
      <c r="WY700" s="413"/>
      <c r="WZ700" s="413"/>
      <c r="XA700" s="413"/>
      <c r="XB700" s="412"/>
      <c r="XC700" s="412"/>
      <c r="XD700" s="412"/>
      <c r="XE700" s="412"/>
      <c r="XF700" s="412"/>
      <c r="XG700" s="412"/>
      <c r="XH700" s="412"/>
      <c r="XI700" s="412"/>
      <c r="XJ700" s="412"/>
      <c r="XK700" s="412"/>
      <c r="XL700" s="412"/>
      <c r="XM700" s="412"/>
      <c r="XN700" s="412"/>
      <c r="XO700" s="412"/>
      <c r="XP700" s="412"/>
      <c r="XQ700" s="412"/>
      <c r="XR700" s="412"/>
      <c r="XS700" s="412"/>
      <c r="XT700" s="412"/>
      <c r="XU700" s="412"/>
      <c r="XV700" s="412"/>
      <c r="XW700" s="412"/>
      <c r="XX700" s="412"/>
      <c r="XY700" s="412"/>
      <c r="XZ700" s="412"/>
      <c r="YA700" s="412"/>
      <c r="YB700" s="412"/>
      <c r="YC700" s="412"/>
      <c r="YD700" s="412"/>
      <c r="YE700" s="412"/>
      <c r="YF700" s="412"/>
      <c r="YG700" s="412"/>
      <c r="YH700" s="412"/>
      <c r="YI700" s="412"/>
      <c r="YJ700" s="412"/>
      <c r="YK700" s="412"/>
      <c r="YL700" s="412"/>
      <c r="YM700" s="412"/>
      <c r="YN700" s="412"/>
      <c r="YO700" s="412"/>
      <c r="YP700" s="412"/>
      <c r="YQ700" s="412"/>
      <c r="YR700" s="412"/>
      <c r="YS700" s="412"/>
      <c r="YT700" s="413"/>
      <c r="YU700" s="413"/>
      <c r="YV700" s="413"/>
      <c r="YW700" s="413"/>
      <c r="YX700" s="413"/>
      <c r="YY700" s="413"/>
      <c r="YZ700" s="413"/>
      <c r="ZA700" s="413"/>
      <c r="ZB700" s="413"/>
      <c r="ZC700" s="413"/>
      <c r="ZD700" s="413"/>
      <c r="ZE700" s="413"/>
      <c r="ZF700" s="413"/>
      <c r="ZG700" s="413"/>
      <c r="ZH700" s="413"/>
      <c r="ZI700" s="413"/>
      <c r="ZJ700" s="413"/>
      <c r="ZK700" s="413"/>
      <c r="ZL700" s="413"/>
      <c r="ZM700" s="413"/>
      <c r="ZN700" s="413"/>
      <c r="ZO700" s="413"/>
      <c r="ZP700" s="413"/>
      <c r="ZQ700" s="413"/>
      <c r="ZR700" s="414"/>
      <c r="ZS700" s="414"/>
      <c r="ZT700" s="414"/>
      <c r="ZU700" s="414"/>
      <c r="ZV700" s="414"/>
      <c r="ZW700" s="413"/>
      <c r="ZX700" s="413"/>
      <c r="ZY700" s="414"/>
      <c r="ZZ700" s="414"/>
      <c r="AAA700" s="413"/>
      <c r="AAB700" s="413"/>
      <c r="AAC700" s="414"/>
      <c r="AAD700" s="414"/>
      <c r="AAE700" s="413"/>
      <c r="AAF700" s="413"/>
      <c r="AAG700" s="413"/>
      <c r="AAH700" s="413"/>
      <c r="AAI700" s="413"/>
      <c r="AAJ700" s="413"/>
      <c r="AAK700" s="413"/>
      <c r="AAL700" s="414"/>
      <c r="AAM700" s="414"/>
      <c r="AAN700" s="413"/>
      <c r="AAO700" s="413"/>
      <c r="AAP700" s="414"/>
      <c r="AAQ700" s="414"/>
      <c r="AAR700" s="413"/>
      <c r="AAS700" s="413"/>
      <c r="AAT700" s="413"/>
      <c r="AAU700" s="413"/>
      <c r="AAV700" s="413"/>
      <c r="AAW700" s="407"/>
      <c r="AAX700" s="439"/>
      <c r="AAY700" s="413"/>
      <c r="AAZ700" s="413"/>
      <c r="ABA700" s="413"/>
      <c r="ABB700" s="413"/>
      <c r="ABC700" s="413"/>
      <c r="ABD700" s="413"/>
      <c r="ABE700" s="413"/>
      <c r="ABF700" s="412"/>
      <c r="ABG700" s="412"/>
      <c r="ABH700" s="412"/>
      <c r="ABI700" s="412"/>
      <c r="ABJ700" s="412"/>
      <c r="ABK700" s="412"/>
      <c r="ABL700" s="412"/>
      <c r="ABM700" s="412"/>
      <c r="ABN700" s="412"/>
      <c r="ABO700" s="412"/>
      <c r="ABP700" s="412"/>
      <c r="ABQ700" s="412"/>
      <c r="ABR700" s="412"/>
      <c r="ABS700" s="412"/>
      <c r="ABT700" s="412"/>
      <c r="ABU700" s="412"/>
      <c r="ABV700" s="412"/>
      <c r="ABW700" s="412"/>
      <c r="ABX700" s="412"/>
      <c r="ABY700" s="412"/>
      <c r="ABZ700" s="412"/>
      <c r="ACA700" s="412"/>
      <c r="ACB700" s="412"/>
      <c r="ACC700" s="412"/>
      <c r="ACD700" s="412"/>
      <c r="ACE700" s="412"/>
      <c r="ACF700" s="412"/>
      <c r="ACG700" s="412"/>
      <c r="ACH700" s="412"/>
      <c r="ACI700" s="412"/>
      <c r="ACJ700" s="412"/>
      <c r="ACK700" s="412"/>
      <c r="ACL700" s="412"/>
      <c r="ACM700" s="412"/>
      <c r="ACN700" s="412"/>
      <c r="ACO700" s="412"/>
      <c r="ACP700" s="412"/>
      <c r="ACQ700" s="412"/>
      <c r="ACR700" s="412"/>
      <c r="ACS700" s="412"/>
      <c r="ACT700" s="412"/>
      <c r="ACU700" s="412"/>
      <c r="ACV700" s="412"/>
      <c r="ACW700" s="412"/>
      <c r="ACX700" s="413"/>
      <c r="ACY700" s="413"/>
      <c r="ACZ700" s="413"/>
      <c r="ADA700" s="413"/>
      <c r="ADB700" s="413"/>
      <c r="ADC700" s="413"/>
      <c r="ADD700" s="413"/>
      <c r="ADE700" s="413"/>
      <c r="ADF700" s="413"/>
      <c r="ADG700" s="413"/>
      <c r="ADH700" s="413"/>
      <c r="ADI700" s="413"/>
      <c r="ADJ700" s="413"/>
      <c r="ADK700" s="413"/>
      <c r="ADL700" s="413"/>
      <c r="ADM700" s="413"/>
      <c r="ADN700" s="413"/>
      <c r="ADO700" s="413"/>
      <c r="ADP700" s="413"/>
      <c r="ADQ700" s="413"/>
      <c r="ADR700" s="413"/>
      <c r="ADS700" s="413"/>
      <c r="ADT700" s="413"/>
      <c r="ADU700" s="413"/>
      <c r="ADV700" s="414"/>
      <c r="ADW700" s="414"/>
      <c r="ADX700" s="414"/>
      <c r="ADY700" s="414"/>
      <c r="ADZ700" s="414"/>
      <c r="AEA700" s="413"/>
      <c r="AEB700" s="413"/>
      <c r="AEC700" s="414"/>
      <c r="AED700" s="414"/>
      <c r="AEE700" s="413"/>
      <c r="AEF700" s="413"/>
      <c r="AEG700" s="414"/>
      <c r="AEH700" s="414"/>
      <c r="AEI700" s="413"/>
      <c r="AEJ700" s="413"/>
      <c r="AEK700" s="413"/>
      <c r="AEL700" s="413"/>
      <c r="AEM700" s="413"/>
      <c r="AEN700" s="413"/>
      <c r="AEO700" s="413"/>
      <c r="AEP700" s="414"/>
      <c r="AEQ700" s="414"/>
      <c r="AER700" s="413"/>
      <c r="AES700" s="413"/>
      <c r="AET700" s="414"/>
      <c r="AEU700" s="414"/>
      <c r="AEV700" s="413"/>
      <c r="AEW700" s="413"/>
      <c r="AEX700" s="413"/>
      <c r="AEY700" s="413"/>
      <c r="AEZ700" s="413"/>
      <c r="AFA700" s="407"/>
      <c r="AFB700" s="439"/>
      <c r="AFC700" s="413"/>
      <c r="AFD700" s="413"/>
      <c r="AFE700" s="413"/>
      <c r="AFF700" s="413"/>
      <c r="AFG700" s="413"/>
      <c r="AFH700" s="413"/>
      <c r="AFI700" s="413"/>
      <c r="AFJ700" s="412"/>
      <c r="AFK700" s="412"/>
      <c r="AFL700" s="412"/>
      <c r="AFM700" s="412"/>
      <c r="AFN700" s="412"/>
      <c r="AFO700" s="412"/>
      <c r="AFP700" s="412"/>
      <c r="AFQ700" s="412"/>
      <c r="AFR700" s="412"/>
      <c r="AFS700" s="412"/>
      <c r="AFT700" s="412"/>
      <c r="AFU700" s="412"/>
      <c r="AFV700" s="412"/>
      <c r="AFW700" s="412"/>
      <c r="AFX700" s="412"/>
      <c r="AFY700" s="412"/>
      <c r="AFZ700" s="412"/>
      <c r="AGA700" s="412"/>
      <c r="AGB700" s="412"/>
      <c r="AGC700" s="412"/>
      <c r="AGD700" s="412"/>
      <c r="AGE700" s="412"/>
      <c r="AGF700" s="412"/>
      <c r="AGG700" s="412"/>
      <c r="AGH700" s="412"/>
      <c r="AGI700" s="412"/>
      <c r="AGJ700" s="412"/>
      <c r="AGK700" s="412"/>
      <c r="AGL700" s="412"/>
      <c r="AGM700" s="412"/>
      <c r="AGN700" s="412"/>
      <c r="AGO700" s="412"/>
      <c r="AGP700" s="412"/>
      <c r="AGQ700" s="412"/>
      <c r="AGR700" s="412"/>
      <c r="AGS700" s="412"/>
      <c r="AGT700" s="412"/>
      <c r="AGU700" s="412"/>
      <c r="AGV700" s="412"/>
      <c r="AGW700" s="412"/>
      <c r="AGX700" s="412"/>
      <c r="AGY700" s="412"/>
      <c r="AGZ700" s="412"/>
      <c r="AHA700" s="412"/>
      <c r="AHB700" s="413"/>
      <c r="AHC700" s="413"/>
      <c r="AHD700" s="413"/>
      <c r="AHE700" s="413"/>
      <c r="AHF700" s="413"/>
      <c r="AHG700" s="413"/>
      <c r="AHH700" s="413"/>
      <c r="AHI700" s="413"/>
      <c r="AHJ700" s="413"/>
      <c r="AHK700" s="413"/>
      <c r="AHL700" s="413"/>
      <c r="AHM700" s="413"/>
      <c r="AHN700" s="413"/>
      <c r="AHO700" s="413"/>
      <c r="AHP700" s="413"/>
      <c r="AHQ700" s="413"/>
      <c r="AHR700" s="413"/>
      <c r="AHS700" s="413"/>
      <c r="AHT700" s="413"/>
      <c r="AHU700" s="413"/>
      <c r="AHV700" s="413"/>
      <c r="AHW700" s="413"/>
      <c r="AHX700" s="413"/>
      <c r="AHY700" s="413"/>
      <c r="AHZ700" s="414"/>
      <c r="AIA700" s="414"/>
      <c r="AIB700" s="414"/>
      <c r="AIC700" s="414"/>
      <c r="AID700" s="414"/>
      <c r="AIE700" s="413"/>
      <c r="AIF700" s="413"/>
      <c r="AIG700" s="414"/>
      <c r="AIH700" s="414"/>
      <c r="AII700" s="413"/>
      <c r="AIJ700" s="413"/>
      <c r="AIK700" s="414"/>
      <c r="AIL700" s="414"/>
      <c r="AIM700" s="413"/>
      <c r="AIN700" s="413"/>
      <c r="AIO700" s="413"/>
      <c r="AIP700" s="413"/>
      <c r="AIQ700" s="413"/>
      <c r="AIR700" s="413"/>
      <c r="AIS700" s="413"/>
      <c r="AIT700" s="414"/>
      <c r="AIU700" s="414"/>
      <c r="AIV700" s="413"/>
      <c r="AIW700" s="413"/>
      <c r="AIX700" s="414"/>
      <c r="AIY700" s="414"/>
      <c r="AIZ700" s="413"/>
      <c r="AJA700" s="413"/>
      <c r="AJB700" s="413"/>
      <c r="AJC700" s="413"/>
      <c r="AJD700" s="413"/>
      <c r="AJE700" s="407"/>
      <c r="AJF700" s="439"/>
      <c r="AJG700" s="413"/>
      <c r="AJH700" s="413"/>
      <c r="AJI700" s="413"/>
      <c r="AJJ700" s="413"/>
      <c r="AJK700" s="413"/>
      <c r="AJL700" s="413"/>
      <c r="AJM700" s="413"/>
      <c r="AJN700" s="412"/>
      <c r="AJO700" s="412"/>
      <c r="AJP700" s="412"/>
      <c r="AJQ700" s="412"/>
      <c r="AJR700" s="412"/>
      <c r="AJS700" s="412"/>
      <c r="AJT700" s="412"/>
      <c r="AJU700" s="412"/>
      <c r="AJV700" s="412"/>
      <c r="AJW700" s="412"/>
      <c r="AJX700" s="412"/>
      <c r="AJY700" s="412"/>
      <c r="AJZ700" s="412"/>
      <c r="AKA700" s="412"/>
      <c r="AKB700" s="412"/>
      <c r="AKC700" s="412"/>
      <c r="AKD700" s="412"/>
      <c r="AKE700" s="412"/>
      <c r="AKF700" s="412"/>
      <c r="AKG700" s="412"/>
      <c r="AKH700" s="412"/>
      <c r="AKI700" s="412"/>
      <c r="AKJ700" s="412"/>
      <c r="AKK700" s="412"/>
      <c r="AKL700" s="412"/>
      <c r="AKM700" s="412"/>
      <c r="AKN700" s="412"/>
      <c r="AKO700" s="412"/>
      <c r="AKP700" s="412"/>
      <c r="AKQ700" s="412"/>
      <c r="AKR700" s="412"/>
      <c r="AKS700" s="412"/>
      <c r="AKT700" s="412"/>
      <c r="AKU700" s="412"/>
      <c r="AKV700" s="412"/>
      <c r="AKW700" s="412"/>
      <c r="AKX700" s="412"/>
      <c r="AKY700" s="412"/>
      <c r="AKZ700" s="412"/>
      <c r="ALA700" s="412"/>
      <c r="ALB700" s="412"/>
      <c r="ALC700" s="412"/>
      <c r="ALD700" s="412"/>
      <c r="ALE700" s="412"/>
      <c r="ALF700" s="413"/>
      <c r="ALG700" s="413"/>
      <c r="ALH700" s="413"/>
      <c r="ALI700" s="413"/>
      <c r="ALJ700" s="413"/>
      <c r="ALK700" s="413"/>
      <c r="ALL700" s="413"/>
      <c r="ALM700" s="413"/>
      <c r="ALN700" s="413"/>
      <c r="ALO700" s="413"/>
      <c r="ALP700" s="413"/>
      <c r="ALQ700" s="413"/>
      <c r="ALR700" s="413"/>
      <c r="ALS700" s="413"/>
      <c r="ALT700" s="413"/>
      <c r="ALU700" s="413"/>
      <c r="ALV700" s="413"/>
      <c r="ALW700" s="413"/>
      <c r="ALX700" s="413"/>
      <c r="ALY700" s="413"/>
      <c r="ALZ700" s="413"/>
      <c r="AMA700" s="413"/>
      <c r="AMB700" s="413"/>
      <c r="AMC700" s="413"/>
      <c r="AMD700" s="414"/>
      <c r="AME700" s="414"/>
      <c r="AMF700" s="414"/>
      <c r="AMG700" s="414"/>
      <c r="AMH700" s="414"/>
      <c r="AMI700" s="413"/>
      <c r="AMJ700" s="413"/>
      <c r="AMK700" s="414"/>
      <c r="AML700" s="414"/>
      <c r="AMM700" s="413"/>
      <c r="AMN700" s="413"/>
      <c r="AMO700" s="414"/>
      <c r="AMP700" s="414"/>
      <c r="AMQ700" s="413"/>
      <c r="AMR700" s="413"/>
      <c r="AMS700" s="413"/>
      <c r="AMT700" s="413"/>
      <c r="AMU700" s="413"/>
      <c r="AMV700" s="413"/>
      <c r="AMW700" s="413"/>
      <c r="AMX700" s="414"/>
      <c r="AMY700" s="414"/>
      <c r="AMZ700" s="413"/>
      <c r="ANA700" s="413"/>
      <c r="ANB700" s="414"/>
      <c r="ANC700" s="414"/>
      <c r="AND700" s="413"/>
      <c r="ANE700" s="413"/>
      <c r="ANF700" s="413"/>
      <c r="ANG700" s="413"/>
      <c r="ANH700" s="413"/>
      <c r="ANI700" s="407"/>
      <c r="ANJ700" s="439"/>
      <c r="ANK700" s="413"/>
      <c r="ANL700" s="413"/>
      <c r="ANM700" s="413"/>
      <c r="ANN700" s="413"/>
      <c r="ANO700" s="413"/>
      <c r="ANP700" s="413"/>
      <c r="ANQ700" s="413"/>
      <c r="ANR700" s="412"/>
      <c r="ANS700" s="412"/>
      <c r="ANT700" s="412"/>
      <c r="ANU700" s="412"/>
      <c r="ANV700" s="412"/>
      <c r="ANW700" s="412"/>
      <c r="ANX700" s="412"/>
      <c r="ANY700" s="412"/>
      <c r="ANZ700" s="412"/>
      <c r="AOA700" s="412"/>
      <c r="AOB700" s="412"/>
      <c r="AOC700" s="412"/>
      <c r="AOD700" s="412"/>
      <c r="AOE700" s="412"/>
      <c r="AOF700" s="412"/>
      <c r="AOG700" s="412"/>
      <c r="AOH700" s="412"/>
      <c r="AOI700" s="412"/>
      <c r="AOJ700" s="412"/>
      <c r="AOK700" s="412"/>
      <c r="AOL700" s="412"/>
      <c r="AOM700" s="412"/>
      <c r="AON700" s="412"/>
      <c r="AOO700" s="412"/>
      <c r="AOP700" s="412"/>
      <c r="AOQ700" s="412"/>
      <c r="AOR700" s="412"/>
      <c r="AOS700" s="412"/>
      <c r="AOT700" s="412"/>
      <c r="AOU700" s="412"/>
      <c r="AOV700" s="412"/>
      <c r="AOW700" s="412"/>
      <c r="AOX700" s="412"/>
      <c r="AOY700" s="412"/>
      <c r="AOZ700" s="412"/>
      <c r="APA700" s="412"/>
      <c r="APB700" s="412"/>
      <c r="APC700" s="412"/>
      <c r="APD700" s="412"/>
      <c r="APE700" s="412"/>
      <c r="APF700" s="412"/>
      <c r="APG700" s="412"/>
      <c r="APH700" s="412"/>
      <c r="API700" s="412"/>
      <c r="APJ700" s="413"/>
      <c r="APK700" s="413"/>
      <c r="APL700" s="413"/>
      <c r="APM700" s="413"/>
      <c r="APN700" s="413"/>
      <c r="APO700" s="413"/>
      <c r="APP700" s="413"/>
      <c r="APQ700" s="413"/>
      <c r="APR700" s="413"/>
      <c r="APS700" s="413"/>
      <c r="APT700" s="413"/>
      <c r="APU700" s="413"/>
      <c r="APV700" s="413"/>
      <c r="APW700" s="413"/>
      <c r="APX700" s="413"/>
      <c r="APY700" s="413"/>
      <c r="APZ700" s="413"/>
      <c r="AQA700" s="413"/>
      <c r="AQB700" s="413"/>
      <c r="AQC700" s="413"/>
      <c r="AQD700" s="413"/>
      <c r="AQE700" s="413"/>
      <c r="AQF700" s="413"/>
      <c r="AQG700" s="413"/>
      <c r="AQH700" s="414"/>
      <c r="AQI700" s="414"/>
      <c r="AQJ700" s="414"/>
      <c r="AQK700" s="414"/>
      <c r="AQL700" s="414"/>
      <c r="AQM700" s="413"/>
      <c r="AQN700" s="413"/>
      <c r="AQO700" s="414"/>
      <c r="AQP700" s="414"/>
      <c r="AQQ700" s="413"/>
      <c r="AQR700" s="413"/>
      <c r="AQS700" s="414"/>
      <c r="AQT700" s="414"/>
      <c r="AQU700" s="413"/>
      <c r="AQV700" s="413"/>
      <c r="AQW700" s="413"/>
      <c r="AQX700" s="413"/>
      <c r="AQY700" s="413"/>
      <c r="AQZ700" s="413"/>
      <c r="ARA700" s="413"/>
      <c r="ARB700" s="414"/>
      <c r="ARC700" s="414"/>
      <c r="ARD700" s="413"/>
      <c r="ARE700" s="413"/>
      <c r="ARF700" s="414"/>
      <c r="ARG700" s="414"/>
      <c r="ARH700" s="413"/>
      <c r="ARI700" s="413"/>
      <c r="ARJ700" s="413"/>
      <c r="ARK700" s="413"/>
      <c r="ARL700" s="413"/>
      <c r="ARM700" s="407"/>
      <c r="ARN700" s="439"/>
      <c r="ARO700" s="413"/>
      <c r="ARP700" s="413"/>
      <c r="ARQ700" s="413"/>
      <c r="ARR700" s="413"/>
      <c r="ARS700" s="413"/>
      <c r="ART700" s="413"/>
      <c r="ARU700" s="413"/>
      <c r="ARV700" s="412"/>
      <c r="ARW700" s="412"/>
      <c r="ARX700" s="412"/>
      <c r="ARY700" s="412"/>
      <c r="ARZ700" s="412"/>
      <c r="ASA700" s="412"/>
      <c r="ASB700" s="412"/>
      <c r="ASC700" s="412"/>
      <c r="ASD700" s="412"/>
      <c r="ASE700" s="412"/>
      <c r="ASF700" s="412"/>
      <c r="ASG700" s="412"/>
      <c r="ASH700" s="412"/>
      <c r="ASI700" s="412"/>
      <c r="ASJ700" s="412"/>
      <c r="ASK700" s="412"/>
      <c r="ASL700" s="412"/>
      <c r="ASM700" s="412"/>
      <c r="ASN700" s="412"/>
      <c r="ASO700" s="412"/>
      <c r="ASP700" s="412"/>
      <c r="ASQ700" s="412"/>
      <c r="ASR700" s="412"/>
      <c r="ASS700" s="412"/>
      <c r="AST700" s="412"/>
      <c r="ASU700" s="412"/>
      <c r="ASV700" s="412"/>
      <c r="ASW700" s="412"/>
      <c r="ASX700" s="412"/>
      <c r="ASY700" s="412"/>
      <c r="ASZ700" s="412"/>
      <c r="ATA700" s="412"/>
      <c r="ATB700" s="412"/>
      <c r="ATC700" s="412"/>
      <c r="ATD700" s="412"/>
      <c r="ATE700" s="412"/>
      <c r="ATF700" s="412"/>
      <c r="ATG700" s="412"/>
      <c r="ATH700" s="412"/>
      <c r="ATI700" s="412"/>
      <c r="ATJ700" s="412"/>
      <c r="ATK700" s="412"/>
      <c r="ATL700" s="412"/>
      <c r="ATM700" s="412"/>
      <c r="ATN700" s="413"/>
      <c r="ATO700" s="413"/>
      <c r="ATP700" s="413"/>
      <c r="ATQ700" s="413"/>
      <c r="ATR700" s="413"/>
      <c r="ATS700" s="413"/>
      <c r="ATT700" s="413"/>
      <c r="ATU700" s="413"/>
      <c r="ATV700" s="413"/>
      <c r="ATW700" s="413"/>
      <c r="ATX700" s="413"/>
      <c r="ATY700" s="413"/>
      <c r="ATZ700" s="413"/>
      <c r="AUA700" s="413"/>
      <c r="AUB700" s="413"/>
      <c r="AUC700" s="413"/>
      <c r="AUD700" s="413"/>
      <c r="AUE700" s="413"/>
      <c r="AUF700" s="413"/>
      <c r="AUG700" s="413"/>
      <c r="AUH700" s="413"/>
      <c r="AUI700" s="413"/>
      <c r="AUJ700" s="413"/>
      <c r="AUK700" s="413"/>
      <c r="AUL700" s="414"/>
      <c r="AUM700" s="414"/>
      <c r="AUN700" s="414"/>
      <c r="AUO700" s="414"/>
      <c r="AUP700" s="414"/>
      <c r="AUQ700" s="413"/>
      <c r="AUR700" s="413"/>
      <c r="AUS700" s="414"/>
      <c r="AUT700" s="414"/>
      <c r="AUU700" s="413"/>
      <c r="AUV700" s="413"/>
      <c r="AUW700" s="414"/>
      <c r="AUX700" s="414"/>
      <c r="AUY700" s="413"/>
      <c r="AUZ700" s="413"/>
      <c r="AVA700" s="413"/>
      <c r="AVB700" s="413"/>
      <c r="AVC700" s="413"/>
      <c r="AVD700" s="413"/>
      <c r="AVE700" s="413"/>
      <c r="AVF700" s="414"/>
      <c r="AVG700" s="414"/>
      <c r="AVH700" s="413"/>
      <c r="AVI700" s="413"/>
      <c r="AVJ700" s="414"/>
      <c r="AVK700" s="414"/>
      <c r="AVL700" s="413"/>
      <c r="AVM700" s="413"/>
      <c r="AVN700" s="413"/>
      <c r="AVO700" s="413"/>
      <c r="AVP700" s="413"/>
      <c r="AVQ700" s="407"/>
      <c r="AVR700" s="439"/>
      <c r="AVS700" s="413"/>
      <c r="AVT700" s="413"/>
      <c r="AVU700" s="413"/>
      <c r="AVV700" s="413"/>
      <c r="AVW700" s="413"/>
      <c r="AVX700" s="413"/>
      <c r="AVY700" s="413"/>
      <c r="AVZ700" s="412"/>
      <c r="AWA700" s="412"/>
      <c r="AWB700" s="412"/>
      <c r="AWC700" s="412"/>
      <c r="AWD700" s="412"/>
      <c r="AWE700" s="412"/>
      <c r="AWF700" s="412"/>
      <c r="AWG700" s="412"/>
      <c r="AWH700" s="412"/>
      <c r="AWI700" s="412"/>
      <c r="AWJ700" s="412"/>
      <c r="AWK700" s="412"/>
      <c r="AWL700" s="412"/>
      <c r="AWM700" s="412"/>
      <c r="AWN700" s="412"/>
      <c r="AWO700" s="412"/>
      <c r="AWP700" s="412"/>
      <c r="AWQ700" s="412"/>
      <c r="AWR700" s="412"/>
      <c r="AWS700" s="412"/>
      <c r="AWT700" s="412"/>
      <c r="AWU700" s="412"/>
      <c r="AWV700" s="412"/>
      <c r="AWW700" s="412"/>
      <c r="AWX700" s="412"/>
      <c r="AWY700" s="412"/>
      <c r="AWZ700" s="412"/>
      <c r="AXA700" s="412"/>
      <c r="AXB700" s="412"/>
      <c r="AXC700" s="412"/>
      <c r="AXD700" s="412"/>
      <c r="AXE700" s="412"/>
      <c r="AXF700" s="412"/>
      <c r="AXG700" s="412"/>
      <c r="AXH700" s="412"/>
      <c r="AXI700" s="412"/>
      <c r="AXJ700" s="412"/>
      <c r="AXK700" s="412"/>
      <c r="AXL700" s="412"/>
      <c r="AXM700" s="412"/>
      <c r="AXN700" s="412"/>
      <c r="AXO700" s="412"/>
      <c r="AXP700" s="412"/>
      <c r="AXQ700" s="412"/>
      <c r="AXR700" s="413"/>
      <c r="AXS700" s="413"/>
      <c r="AXT700" s="413"/>
      <c r="AXU700" s="413"/>
      <c r="AXV700" s="413"/>
      <c r="AXW700" s="413"/>
      <c r="AXX700" s="413"/>
      <c r="AXY700" s="413"/>
      <c r="AXZ700" s="413"/>
      <c r="AYA700" s="413"/>
      <c r="AYB700" s="413"/>
      <c r="AYC700" s="413"/>
      <c r="AYD700" s="413"/>
      <c r="AYE700" s="413"/>
      <c r="AYF700" s="413"/>
      <c r="AYG700" s="413"/>
      <c r="AYH700" s="413"/>
      <c r="AYI700" s="413"/>
      <c r="AYJ700" s="413"/>
      <c r="AYK700" s="413"/>
      <c r="AYL700" s="413"/>
      <c r="AYM700" s="413"/>
      <c r="AYN700" s="413"/>
      <c r="AYO700" s="413"/>
      <c r="AYP700" s="414"/>
      <c r="AYQ700" s="414"/>
      <c r="AYR700" s="414"/>
      <c r="AYS700" s="414"/>
      <c r="AYT700" s="414"/>
      <c r="AYU700" s="413"/>
      <c r="AYV700" s="413"/>
      <c r="AYW700" s="414"/>
      <c r="AYX700" s="414"/>
      <c r="AYY700" s="413"/>
      <c r="AYZ700" s="413"/>
      <c r="AZA700" s="414"/>
      <c r="AZB700" s="414"/>
      <c r="AZC700" s="413"/>
      <c r="AZD700" s="413"/>
      <c r="AZE700" s="413"/>
      <c r="AZF700" s="413"/>
      <c r="AZG700" s="413"/>
      <c r="AZH700" s="413"/>
      <c r="AZI700" s="413"/>
      <c r="AZJ700" s="414"/>
      <c r="AZK700" s="414"/>
      <c r="AZL700" s="413"/>
      <c r="AZM700" s="413"/>
      <c r="AZN700" s="414"/>
      <c r="AZO700" s="414"/>
      <c r="AZP700" s="413"/>
      <c r="AZQ700" s="413"/>
      <c r="AZR700" s="413"/>
      <c r="AZS700" s="413"/>
      <c r="AZT700" s="413"/>
      <c r="AZU700" s="407"/>
      <c r="AZV700" s="439"/>
      <c r="AZW700" s="413"/>
      <c r="AZX700" s="413"/>
      <c r="AZY700" s="413"/>
      <c r="AZZ700" s="413"/>
      <c r="BAA700" s="413"/>
      <c r="BAB700" s="413"/>
      <c r="BAC700" s="413"/>
      <c r="BAD700" s="412"/>
      <c r="BAE700" s="412"/>
      <c r="BAF700" s="412"/>
      <c r="BAG700" s="412"/>
      <c r="BAH700" s="412"/>
      <c r="BAI700" s="412"/>
      <c r="BAJ700" s="412"/>
      <c r="BAK700" s="412"/>
      <c r="BAL700" s="412"/>
      <c r="BAM700" s="412"/>
      <c r="BAN700" s="412"/>
      <c r="BAO700" s="412"/>
      <c r="BAP700" s="412"/>
      <c r="BAQ700" s="412"/>
      <c r="BAR700" s="412"/>
      <c r="BAS700" s="412"/>
      <c r="BAT700" s="412"/>
      <c r="BAU700" s="412"/>
      <c r="BAV700" s="412"/>
      <c r="BAW700" s="412"/>
      <c r="BAX700" s="412"/>
      <c r="BAY700" s="412"/>
      <c r="BAZ700" s="412"/>
      <c r="BBA700" s="412"/>
      <c r="BBB700" s="412"/>
      <c r="BBC700" s="412"/>
      <c r="BBD700" s="412"/>
      <c r="BBE700" s="412"/>
      <c r="BBF700" s="412"/>
      <c r="BBG700" s="412"/>
      <c r="BBH700" s="412"/>
      <c r="BBI700" s="412"/>
      <c r="BBJ700" s="412"/>
      <c r="BBK700" s="412"/>
      <c r="BBL700" s="412"/>
      <c r="BBM700" s="412"/>
      <c r="BBN700" s="412"/>
      <c r="BBO700" s="412"/>
      <c r="BBP700" s="412"/>
      <c r="BBQ700" s="412"/>
      <c r="BBR700" s="412"/>
      <c r="BBS700" s="412"/>
      <c r="BBT700" s="412"/>
      <c r="BBU700" s="412"/>
      <c r="BBV700" s="413"/>
      <c r="BBW700" s="413"/>
      <c r="BBX700" s="413"/>
      <c r="BBY700" s="413"/>
      <c r="BBZ700" s="413"/>
      <c r="BCA700" s="413"/>
      <c r="BCB700" s="413"/>
      <c r="BCC700" s="413"/>
      <c r="BCD700" s="413"/>
      <c r="BCE700" s="413"/>
      <c r="BCF700" s="413"/>
      <c r="BCG700" s="413"/>
      <c r="BCH700" s="413"/>
      <c r="BCI700" s="413"/>
      <c r="BCJ700" s="413"/>
      <c r="BCK700" s="413"/>
      <c r="BCL700" s="413"/>
      <c r="BCM700" s="413"/>
      <c r="BCN700" s="413"/>
      <c r="BCO700" s="413"/>
      <c r="BCP700" s="413"/>
      <c r="BCQ700" s="413"/>
      <c r="BCR700" s="413"/>
      <c r="BCS700" s="413"/>
      <c r="BCT700" s="414"/>
      <c r="BCU700" s="414"/>
      <c r="BCV700" s="414"/>
      <c r="BCW700" s="414"/>
      <c r="BCX700" s="414"/>
      <c r="BCY700" s="413"/>
      <c r="BCZ700" s="413"/>
      <c r="BDA700" s="414"/>
      <c r="BDB700" s="414"/>
      <c r="BDC700" s="413"/>
      <c r="BDD700" s="413"/>
      <c r="BDE700" s="414"/>
      <c r="BDF700" s="414"/>
      <c r="BDG700" s="413"/>
      <c r="BDH700" s="413"/>
      <c r="BDI700" s="413"/>
      <c r="BDJ700" s="413"/>
      <c r="BDK700" s="413"/>
      <c r="BDL700" s="413"/>
      <c r="BDM700" s="413"/>
      <c r="BDN700" s="414"/>
      <c r="BDO700" s="414"/>
      <c r="BDP700" s="413"/>
      <c r="BDQ700" s="413"/>
      <c r="BDR700" s="414"/>
      <c r="BDS700" s="414"/>
      <c r="BDT700" s="413"/>
      <c r="BDU700" s="413"/>
      <c r="BDV700" s="413"/>
      <c r="BDW700" s="413"/>
      <c r="BDX700" s="413"/>
      <c r="BDY700" s="407"/>
      <c r="BDZ700" s="439"/>
      <c r="BEA700" s="413"/>
      <c r="BEB700" s="413"/>
      <c r="BEC700" s="413"/>
      <c r="BED700" s="413"/>
      <c r="BEE700" s="413"/>
      <c r="BEF700" s="413"/>
      <c r="BEG700" s="413"/>
      <c r="BEH700" s="412"/>
      <c r="BEI700" s="412"/>
      <c r="BEJ700" s="412"/>
      <c r="BEK700" s="412"/>
      <c r="BEL700" s="412"/>
      <c r="BEM700" s="412"/>
      <c r="BEN700" s="412"/>
      <c r="BEO700" s="412"/>
      <c r="BEP700" s="412"/>
      <c r="BEQ700" s="412"/>
      <c r="BER700" s="412"/>
      <c r="BES700" s="412"/>
      <c r="BET700" s="412"/>
      <c r="BEU700" s="412"/>
      <c r="BEV700" s="412"/>
      <c r="BEW700" s="412"/>
      <c r="BEX700" s="412"/>
      <c r="BEY700" s="412"/>
      <c r="BEZ700" s="412"/>
      <c r="BFA700" s="412"/>
      <c r="BFB700" s="412"/>
      <c r="BFC700" s="412"/>
      <c r="BFD700" s="412"/>
      <c r="BFE700" s="412"/>
      <c r="BFF700" s="412"/>
      <c r="BFG700" s="412"/>
      <c r="BFH700" s="412"/>
      <c r="BFI700" s="412"/>
      <c r="BFJ700" s="412"/>
      <c r="BFK700" s="412"/>
      <c r="BFL700" s="412"/>
      <c r="BFM700" s="412"/>
      <c r="BFN700" s="412"/>
      <c r="BFO700" s="412"/>
      <c r="BFP700" s="412"/>
      <c r="BFQ700" s="412"/>
      <c r="BFR700" s="412"/>
      <c r="BFS700" s="412"/>
      <c r="BFT700" s="412"/>
      <c r="BFU700" s="412"/>
      <c r="BFV700" s="412"/>
      <c r="BFW700" s="412"/>
      <c r="BFX700" s="412"/>
      <c r="BFY700" s="412"/>
      <c r="BFZ700" s="413"/>
      <c r="BGA700" s="413"/>
      <c r="BGB700" s="413"/>
      <c r="BGC700" s="413"/>
      <c r="BGD700" s="413"/>
      <c r="BGE700" s="413"/>
      <c r="BGF700" s="413"/>
      <c r="BGG700" s="413"/>
      <c r="BGH700" s="413"/>
      <c r="BGI700" s="413"/>
      <c r="BGJ700" s="413"/>
      <c r="BGK700" s="413"/>
      <c r="BGL700" s="413"/>
      <c r="BGM700" s="413"/>
      <c r="BGN700" s="413"/>
      <c r="BGO700" s="413"/>
      <c r="BGP700" s="413"/>
      <c r="BGQ700" s="413"/>
      <c r="BGR700" s="413"/>
      <c r="BGS700" s="413"/>
      <c r="BGT700" s="413"/>
      <c r="BGU700" s="413"/>
      <c r="BGV700" s="413"/>
      <c r="BGW700" s="413"/>
      <c r="BGX700" s="414"/>
      <c r="BGY700" s="414"/>
      <c r="BGZ700" s="414"/>
      <c r="BHA700" s="414"/>
      <c r="BHB700" s="414"/>
      <c r="BHC700" s="413"/>
      <c r="BHD700" s="413"/>
      <c r="BHE700" s="414"/>
      <c r="BHF700" s="414"/>
      <c r="BHG700" s="413"/>
      <c r="BHH700" s="413"/>
      <c r="BHI700" s="414"/>
      <c r="BHJ700" s="414"/>
      <c r="BHK700" s="413"/>
      <c r="BHL700" s="413"/>
      <c r="BHM700" s="413"/>
      <c r="BHN700" s="413"/>
      <c r="BHO700" s="413"/>
      <c r="BHP700" s="413"/>
      <c r="BHQ700" s="413"/>
      <c r="BHR700" s="414"/>
      <c r="BHS700" s="414"/>
      <c r="BHT700" s="413"/>
      <c r="BHU700" s="413"/>
      <c r="BHV700" s="414"/>
      <c r="BHW700" s="414"/>
      <c r="BHX700" s="413"/>
      <c r="BHY700" s="413"/>
      <c r="BHZ700" s="413"/>
      <c r="BIA700" s="413"/>
      <c r="BIB700" s="413"/>
      <c r="BIC700" s="407"/>
      <c r="BID700" s="439"/>
      <c r="BIE700" s="413"/>
      <c r="BIF700" s="413"/>
      <c r="BIG700" s="413"/>
      <c r="BIH700" s="413"/>
      <c r="BII700" s="413"/>
      <c r="BIJ700" s="413"/>
      <c r="BIK700" s="413"/>
      <c r="BIL700" s="412"/>
      <c r="BIM700" s="412"/>
      <c r="BIN700" s="412"/>
      <c r="BIO700" s="412"/>
      <c r="BIP700" s="412"/>
      <c r="BIQ700" s="412"/>
      <c r="BIR700" s="412"/>
      <c r="BIS700" s="412"/>
      <c r="BIT700" s="412"/>
      <c r="BIU700" s="412"/>
      <c r="BIV700" s="412"/>
      <c r="BIW700" s="412"/>
      <c r="BIX700" s="412"/>
      <c r="BIY700" s="412"/>
      <c r="BIZ700" s="412"/>
      <c r="BJA700" s="412"/>
      <c r="BJB700" s="412"/>
      <c r="BJC700" s="412"/>
      <c r="BJD700" s="412"/>
      <c r="BJE700" s="412"/>
      <c r="BJF700" s="412"/>
      <c r="BJG700" s="412"/>
      <c r="BJH700" s="412"/>
      <c r="BJI700" s="412"/>
      <c r="BJJ700" s="412"/>
      <c r="BJK700" s="412"/>
      <c r="BJL700" s="412"/>
      <c r="BJM700" s="412"/>
      <c r="BJN700" s="412"/>
      <c r="BJO700" s="412"/>
      <c r="BJP700" s="412"/>
      <c r="BJQ700" s="412"/>
      <c r="BJR700" s="412"/>
      <c r="BJS700" s="412"/>
      <c r="BJT700" s="412"/>
      <c r="BJU700" s="412"/>
      <c r="BJV700" s="412"/>
      <c r="BJW700" s="412"/>
      <c r="BJX700" s="412"/>
      <c r="BJY700" s="412"/>
      <c r="BJZ700" s="412"/>
      <c r="BKA700" s="412"/>
      <c r="BKB700" s="412"/>
      <c r="BKC700" s="412"/>
      <c r="BKD700" s="413"/>
      <c r="BKE700" s="413"/>
      <c r="BKF700" s="413"/>
      <c r="BKG700" s="413"/>
      <c r="BKH700" s="413"/>
      <c r="BKI700" s="413"/>
      <c r="BKJ700" s="413"/>
      <c r="BKK700" s="413"/>
      <c r="BKL700" s="413"/>
      <c r="BKM700" s="413"/>
      <c r="BKN700" s="413"/>
      <c r="BKO700" s="413"/>
      <c r="BKP700" s="413"/>
      <c r="BKQ700" s="413"/>
      <c r="BKR700" s="413"/>
      <c r="BKS700" s="413"/>
      <c r="BKT700" s="413"/>
      <c r="BKU700" s="413"/>
      <c r="BKV700" s="413"/>
      <c r="BKW700" s="413"/>
      <c r="BKX700" s="413"/>
      <c r="BKY700" s="413"/>
      <c r="BKZ700" s="413"/>
      <c r="BLA700" s="413"/>
      <c r="BLB700" s="414"/>
      <c r="BLC700" s="414"/>
      <c r="BLD700" s="414"/>
      <c r="BLE700" s="414"/>
      <c r="BLF700" s="414"/>
      <c r="BLG700" s="413"/>
      <c r="BLH700" s="413"/>
      <c r="BLI700" s="414"/>
      <c r="BLJ700" s="414"/>
      <c r="BLK700" s="413"/>
      <c r="BLL700" s="413"/>
      <c r="BLM700" s="414"/>
      <c r="BLN700" s="414"/>
      <c r="BLO700" s="413"/>
      <c r="BLP700" s="413"/>
      <c r="BLQ700" s="413"/>
      <c r="BLR700" s="413"/>
      <c r="BLS700" s="413"/>
      <c r="BLT700" s="413"/>
      <c r="BLU700" s="413"/>
      <c r="BLV700" s="414"/>
      <c r="BLW700" s="414"/>
      <c r="BLX700" s="413"/>
      <c r="BLY700" s="413"/>
      <c r="BLZ700" s="414"/>
      <c r="BMA700" s="414"/>
      <c r="BMB700" s="413"/>
      <c r="BMC700" s="413"/>
      <c r="BMD700" s="413"/>
      <c r="BME700" s="413"/>
      <c r="BMF700" s="413"/>
      <c r="BMG700" s="407"/>
      <c r="BMH700" s="439"/>
      <c r="BMI700" s="413"/>
      <c r="BMJ700" s="413"/>
      <c r="BMK700" s="413"/>
      <c r="BML700" s="413"/>
      <c r="BMM700" s="413"/>
      <c r="BMN700" s="413"/>
      <c r="BMO700" s="413"/>
      <c r="BMP700" s="412"/>
      <c r="BMQ700" s="412"/>
      <c r="BMR700" s="412"/>
      <c r="BMS700" s="412"/>
      <c r="BMT700" s="412"/>
      <c r="BMU700" s="412"/>
      <c r="BMV700" s="412"/>
      <c r="BMW700" s="412"/>
      <c r="BMX700" s="412"/>
      <c r="BMY700" s="412"/>
      <c r="BMZ700" s="412"/>
      <c r="BNA700" s="412"/>
      <c r="BNB700" s="412"/>
      <c r="BNC700" s="412"/>
      <c r="BND700" s="412"/>
      <c r="BNE700" s="412"/>
      <c r="BNF700" s="412"/>
      <c r="BNG700" s="412"/>
      <c r="BNH700" s="412"/>
      <c r="BNI700" s="412"/>
      <c r="BNJ700" s="412"/>
      <c r="BNK700" s="412"/>
      <c r="BNL700" s="412"/>
      <c r="BNM700" s="412"/>
      <c r="BNN700" s="412"/>
      <c r="BNO700" s="412"/>
      <c r="BNP700" s="412"/>
      <c r="BNQ700" s="412"/>
      <c r="BNR700" s="412"/>
      <c r="BNS700" s="412"/>
      <c r="BNT700" s="412"/>
      <c r="BNU700" s="412"/>
      <c r="BNV700" s="412"/>
      <c r="BNW700" s="412"/>
      <c r="BNX700" s="412"/>
      <c r="BNY700" s="412"/>
      <c r="BNZ700" s="412"/>
      <c r="BOA700" s="412"/>
      <c r="BOB700" s="412"/>
      <c r="BOC700" s="412"/>
      <c r="BOD700" s="412"/>
      <c r="BOE700" s="412"/>
      <c r="BOF700" s="412"/>
      <c r="BOG700" s="412"/>
      <c r="BOH700" s="413"/>
      <c r="BOI700" s="413"/>
      <c r="BOJ700" s="413"/>
      <c r="BOK700" s="413"/>
      <c r="BOL700" s="413"/>
      <c r="BOM700" s="413"/>
      <c r="BON700" s="413"/>
      <c r="BOO700" s="413"/>
      <c r="BOP700" s="413"/>
      <c r="BOQ700" s="413"/>
      <c r="BOR700" s="413"/>
      <c r="BOS700" s="413"/>
      <c r="BOT700" s="413"/>
      <c r="BOU700" s="413"/>
      <c r="BOV700" s="413"/>
      <c r="BOW700" s="413"/>
      <c r="BOX700" s="413"/>
      <c r="BOY700" s="413"/>
      <c r="BOZ700" s="413"/>
      <c r="BPA700" s="413"/>
      <c r="BPB700" s="413"/>
      <c r="BPC700" s="413"/>
      <c r="BPD700" s="413"/>
      <c r="BPE700" s="413"/>
      <c r="BPF700" s="414"/>
      <c r="BPG700" s="414"/>
      <c r="BPH700" s="414"/>
      <c r="BPI700" s="414"/>
      <c r="BPJ700" s="414"/>
      <c r="BPK700" s="413"/>
      <c r="BPL700" s="413"/>
      <c r="BPM700" s="414"/>
      <c r="BPN700" s="414"/>
      <c r="BPO700" s="413"/>
      <c r="BPP700" s="413"/>
      <c r="BPQ700" s="414"/>
      <c r="BPR700" s="414"/>
      <c r="BPS700" s="413"/>
      <c r="BPT700" s="413"/>
      <c r="BPU700" s="413"/>
      <c r="BPV700" s="413"/>
      <c r="BPW700" s="413"/>
      <c r="BPX700" s="413"/>
      <c r="BPY700" s="413"/>
      <c r="BPZ700" s="414"/>
      <c r="BQA700" s="414"/>
      <c r="BQB700" s="413"/>
      <c r="BQC700" s="413"/>
      <c r="BQD700" s="414"/>
      <c r="BQE700" s="414"/>
      <c r="BQF700" s="413"/>
      <c r="BQG700" s="413"/>
      <c r="BQH700" s="413"/>
      <c r="BQI700" s="413"/>
      <c r="BQJ700" s="413"/>
      <c r="BQK700" s="407"/>
      <c r="BQL700" s="439"/>
      <c r="BQM700" s="413"/>
      <c r="BQN700" s="413"/>
      <c r="BQO700" s="413"/>
      <c r="BQP700" s="413"/>
      <c r="BQQ700" s="413"/>
      <c r="BQR700" s="413"/>
      <c r="BQS700" s="413"/>
      <c r="BQT700" s="412"/>
      <c r="BQU700" s="412"/>
      <c r="BQV700" s="412"/>
      <c r="BQW700" s="412"/>
      <c r="BQX700" s="412"/>
      <c r="BQY700" s="412"/>
      <c r="BQZ700" s="412"/>
      <c r="BRA700" s="412"/>
      <c r="BRB700" s="412"/>
      <c r="BRC700" s="412"/>
      <c r="BRD700" s="412"/>
      <c r="BRE700" s="412"/>
      <c r="BRF700" s="412"/>
      <c r="BRG700" s="412"/>
      <c r="BRH700" s="412"/>
      <c r="BRI700" s="412"/>
      <c r="BRJ700" s="412"/>
      <c r="BRK700" s="412"/>
      <c r="BRL700" s="412"/>
      <c r="BRM700" s="412"/>
      <c r="BRN700" s="412"/>
      <c r="BRO700" s="412"/>
      <c r="BRP700" s="412"/>
      <c r="BRQ700" s="412"/>
      <c r="BRR700" s="412"/>
      <c r="BRS700" s="412"/>
      <c r="BRT700" s="412"/>
      <c r="BRU700" s="412"/>
      <c r="BRV700" s="412"/>
      <c r="BRW700" s="412"/>
      <c r="BRX700" s="412"/>
      <c r="BRY700" s="412"/>
      <c r="BRZ700" s="412"/>
      <c r="BSA700" s="412"/>
      <c r="BSB700" s="412"/>
      <c r="BSC700" s="412"/>
      <c r="BSD700" s="412"/>
      <c r="BSE700" s="412"/>
      <c r="BSF700" s="412"/>
      <c r="BSG700" s="412"/>
      <c r="BSH700" s="412"/>
      <c r="BSI700" s="412"/>
      <c r="BSJ700" s="412"/>
      <c r="BSK700" s="412"/>
      <c r="BSL700" s="413"/>
      <c r="BSM700" s="413"/>
      <c r="BSN700" s="413"/>
      <c r="BSO700" s="413"/>
      <c r="BSP700" s="413"/>
      <c r="BSQ700" s="413"/>
      <c r="BSR700" s="413"/>
      <c r="BSS700" s="413"/>
      <c r="BST700" s="413"/>
      <c r="BSU700" s="413"/>
      <c r="BSV700" s="413"/>
      <c r="BSW700" s="413"/>
      <c r="BSX700" s="413"/>
      <c r="BSY700" s="413"/>
      <c r="BSZ700" s="413"/>
      <c r="BTA700" s="413"/>
      <c r="BTB700" s="413"/>
      <c r="BTC700" s="413"/>
      <c r="BTD700" s="413"/>
      <c r="BTE700" s="413"/>
      <c r="BTF700" s="413"/>
      <c r="BTG700" s="413"/>
      <c r="BTH700" s="413"/>
      <c r="BTI700" s="413"/>
      <c r="BTJ700" s="414"/>
      <c r="BTK700" s="414"/>
      <c r="BTL700" s="414"/>
      <c r="BTM700" s="414"/>
      <c r="BTN700" s="414"/>
      <c r="BTO700" s="413"/>
      <c r="BTP700" s="413"/>
      <c r="BTQ700" s="414"/>
      <c r="BTR700" s="414"/>
      <c r="BTS700" s="413"/>
      <c r="BTT700" s="413"/>
      <c r="BTU700" s="414"/>
      <c r="BTV700" s="414"/>
      <c r="BTW700" s="413"/>
      <c r="BTX700" s="413"/>
      <c r="BTY700" s="413"/>
      <c r="BTZ700" s="413"/>
      <c r="BUA700" s="413"/>
      <c r="BUB700" s="413"/>
      <c r="BUC700" s="413"/>
      <c r="BUD700" s="414"/>
      <c r="BUE700" s="414"/>
      <c r="BUF700" s="413"/>
      <c r="BUG700" s="413"/>
      <c r="BUH700" s="414"/>
      <c r="BUI700" s="414"/>
      <c r="BUJ700" s="413"/>
      <c r="BUK700" s="413"/>
      <c r="BUL700" s="413"/>
      <c r="BUM700" s="413"/>
      <c r="BUN700" s="413"/>
      <c r="BUO700" s="407"/>
      <c r="BUP700" s="439"/>
      <c r="BUQ700" s="413"/>
      <c r="BUR700" s="413"/>
      <c r="BUS700" s="413"/>
      <c r="BUT700" s="413"/>
      <c r="BUU700" s="413"/>
      <c r="BUV700" s="413"/>
      <c r="BUW700" s="413"/>
      <c r="BUX700" s="412"/>
      <c r="BUY700" s="412"/>
      <c r="BUZ700" s="412"/>
      <c r="BVA700" s="412"/>
      <c r="BVB700" s="412"/>
      <c r="BVC700" s="412"/>
      <c r="BVD700" s="412"/>
      <c r="BVE700" s="412"/>
      <c r="BVF700" s="412"/>
      <c r="BVG700" s="412"/>
      <c r="BVH700" s="412"/>
      <c r="BVI700" s="412"/>
      <c r="BVJ700" s="412"/>
      <c r="BVK700" s="412"/>
      <c r="BVL700" s="412"/>
      <c r="BVM700" s="412"/>
      <c r="BVN700" s="412"/>
      <c r="BVO700" s="412"/>
      <c r="BVP700" s="412"/>
      <c r="BVQ700" s="412"/>
      <c r="BVR700" s="412"/>
      <c r="BVS700" s="412"/>
      <c r="BVT700" s="412"/>
      <c r="BVU700" s="412"/>
      <c r="BVV700" s="412"/>
      <c r="BVW700" s="412"/>
      <c r="BVX700" s="412"/>
      <c r="BVY700" s="412"/>
      <c r="BVZ700" s="412"/>
      <c r="BWA700" s="412"/>
      <c r="BWB700" s="412"/>
      <c r="BWC700" s="412"/>
      <c r="BWD700" s="412"/>
      <c r="BWE700" s="412"/>
      <c r="BWF700" s="412"/>
      <c r="BWG700" s="412"/>
      <c r="BWH700" s="412"/>
      <c r="BWI700" s="412"/>
      <c r="BWJ700" s="412"/>
      <c r="BWK700" s="412"/>
      <c r="BWL700" s="412"/>
      <c r="BWM700" s="412"/>
      <c r="BWN700" s="412"/>
      <c r="BWO700" s="412"/>
      <c r="BWP700" s="413"/>
      <c r="BWQ700" s="413"/>
      <c r="BWR700" s="413"/>
      <c r="BWS700" s="413"/>
      <c r="BWT700" s="413"/>
      <c r="BWU700" s="413"/>
      <c r="BWV700" s="413"/>
      <c r="BWW700" s="413"/>
      <c r="BWX700" s="413"/>
      <c r="BWY700" s="413"/>
      <c r="BWZ700" s="413"/>
      <c r="BXA700" s="413"/>
      <c r="BXB700" s="413"/>
      <c r="BXC700" s="413"/>
      <c r="BXD700" s="413"/>
      <c r="BXE700" s="413"/>
      <c r="BXF700" s="413"/>
      <c r="BXG700" s="413"/>
      <c r="BXH700" s="413"/>
      <c r="BXI700" s="413"/>
      <c r="BXJ700" s="413"/>
      <c r="BXK700" s="413"/>
      <c r="BXL700" s="413"/>
      <c r="BXM700" s="413"/>
      <c r="BXN700" s="414"/>
      <c r="BXO700" s="414"/>
      <c r="BXP700" s="414"/>
      <c r="BXQ700" s="414"/>
      <c r="BXR700" s="414"/>
      <c r="BXS700" s="413"/>
      <c r="BXT700" s="413"/>
      <c r="BXU700" s="414"/>
      <c r="BXV700" s="414"/>
      <c r="BXW700" s="413"/>
      <c r="BXX700" s="413"/>
      <c r="BXY700" s="414"/>
      <c r="BXZ700" s="414"/>
      <c r="BYA700" s="413"/>
      <c r="BYB700" s="413"/>
      <c r="BYC700" s="413"/>
      <c r="BYD700" s="413"/>
      <c r="BYE700" s="413"/>
      <c r="BYF700" s="413"/>
      <c r="BYG700" s="413"/>
      <c r="BYH700" s="414"/>
      <c r="BYI700" s="414"/>
      <c r="BYJ700" s="413"/>
      <c r="BYK700" s="413"/>
      <c r="BYL700" s="414"/>
      <c r="BYM700" s="414"/>
      <c r="BYN700" s="413"/>
      <c r="BYO700" s="413"/>
      <c r="BYP700" s="413"/>
      <c r="BYQ700" s="413"/>
      <c r="BYR700" s="413"/>
      <c r="BYS700" s="407"/>
      <c r="BYT700" s="439"/>
      <c r="BYU700" s="413"/>
      <c r="BYV700" s="413"/>
      <c r="BYW700" s="413"/>
      <c r="BYX700" s="413"/>
      <c r="BYY700" s="413"/>
      <c r="BYZ700" s="413"/>
      <c r="BZA700" s="413"/>
      <c r="BZB700" s="412"/>
      <c r="BZC700" s="412"/>
      <c r="BZD700" s="412"/>
      <c r="BZE700" s="412"/>
      <c r="BZF700" s="412"/>
      <c r="BZG700" s="412"/>
      <c r="BZH700" s="412"/>
      <c r="BZI700" s="412"/>
      <c r="BZJ700" s="412"/>
      <c r="BZK700" s="412"/>
      <c r="BZL700" s="412"/>
      <c r="BZM700" s="412"/>
      <c r="BZN700" s="412"/>
      <c r="BZO700" s="412"/>
      <c r="BZP700" s="412"/>
      <c r="BZQ700" s="412"/>
      <c r="BZR700" s="412"/>
      <c r="BZS700" s="412"/>
      <c r="BZT700" s="412"/>
      <c r="BZU700" s="412"/>
      <c r="BZV700" s="412"/>
      <c r="BZW700" s="412"/>
      <c r="BZX700" s="412"/>
      <c r="BZY700" s="412"/>
      <c r="BZZ700" s="412"/>
      <c r="CAA700" s="412"/>
      <c r="CAB700" s="412"/>
      <c r="CAC700" s="412"/>
      <c r="CAD700" s="412"/>
      <c r="CAE700" s="412"/>
      <c r="CAF700" s="412"/>
      <c r="CAG700" s="412"/>
      <c r="CAH700" s="412"/>
      <c r="CAI700" s="412"/>
      <c r="CAJ700" s="412"/>
      <c r="CAK700" s="412"/>
      <c r="CAL700" s="412"/>
      <c r="CAM700" s="412"/>
      <c r="CAN700" s="412"/>
      <c r="CAO700" s="412"/>
      <c r="CAP700" s="412"/>
      <c r="CAQ700" s="412"/>
      <c r="CAR700" s="412"/>
      <c r="CAS700" s="412"/>
      <c r="CAT700" s="413"/>
      <c r="CAU700" s="413"/>
      <c r="CAV700" s="413"/>
      <c r="CAW700" s="413"/>
      <c r="CAX700" s="413"/>
      <c r="CAY700" s="413"/>
      <c r="CAZ700" s="413"/>
      <c r="CBA700" s="413"/>
      <c r="CBB700" s="413"/>
      <c r="CBC700" s="413"/>
      <c r="CBD700" s="413"/>
      <c r="CBE700" s="413"/>
      <c r="CBF700" s="413"/>
      <c r="CBG700" s="413"/>
      <c r="CBH700" s="413"/>
      <c r="CBI700" s="413"/>
      <c r="CBJ700" s="413"/>
      <c r="CBK700" s="413"/>
      <c r="CBL700" s="413"/>
      <c r="CBM700" s="413"/>
      <c r="CBN700" s="413"/>
      <c r="CBO700" s="413"/>
      <c r="CBP700" s="413"/>
      <c r="CBQ700" s="413"/>
      <c r="CBR700" s="414"/>
      <c r="CBS700" s="414"/>
      <c r="CBT700" s="414"/>
      <c r="CBU700" s="414"/>
      <c r="CBV700" s="414"/>
      <c r="CBW700" s="413"/>
      <c r="CBX700" s="413"/>
      <c r="CBY700" s="414"/>
      <c r="CBZ700" s="414"/>
      <c r="CCA700" s="413"/>
      <c r="CCB700" s="413"/>
      <c r="CCC700" s="414"/>
      <c r="CCD700" s="414"/>
      <c r="CCE700" s="413"/>
      <c r="CCF700" s="413"/>
      <c r="CCG700" s="413"/>
      <c r="CCH700" s="413"/>
      <c r="CCI700" s="413"/>
      <c r="CCJ700" s="413"/>
      <c r="CCK700" s="413"/>
      <c r="CCL700" s="414"/>
      <c r="CCM700" s="414"/>
      <c r="CCN700" s="413"/>
      <c r="CCO700" s="413"/>
      <c r="CCP700" s="414"/>
      <c r="CCQ700" s="414"/>
      <c r="CCR700" s="413"/>
      <c r="CCS700" s="413"/>
      <c r="CCT700" s="413"/>
      <c r="CCU700" s="413"/>
      <c r="CCV700" s="413"/>
      <c r="CCW700" s="407"/>
      <c r="CCX700" s="439"/>
      <c r="CCY700" s="413"/>
      <c r="CCZ700" s="413"/>
      <c r="CDA700" s="413"/>
      <c r="CDB700" s="413"/>
      <c r="CDC700" s="413"/>
      <c r="CDD700" s="413"/>
      <c r="CDE700" s="413"/>
      <c r="CDF700" s="412"/>
      <c r="CDG700" s="412"/>
      <c r="CDH700" s="412"/>
      <c r="CDI700" s="412"/>
      <c r="CDJ700" s="412"/>
      <c r="CDK700" s="412"/>
      <c r="CDL700" s="412"/>
      <c r="CDM700" s="412"/>
      <c r="CDN700" s="412"/>
      <c r="CDO700" s="412"/>
      <c r="CDP700" s="412"/>
      <c r="CDQ700" s="412"/>
      <c r="CDR700" s="412"/>
      <c r="CDS700" s="412"/>
      <c r="CDT700" s="412"/>
      <c r="CDU700" s="412"/>
      <c r="CDV700" s="412"/>
      <c r="CDW700" s="412"/>
      <c r="CDX700" s="412"/>
      <c r="CDY700" s="412"/>
      <c r="CDZ700" s="412"/>
      <c r="CEA700" s="412"/>
      <c r="CEB700" s="412"/>
      <c r="CEC700" s="412"/>
      <c r="CED700" s="412"/>
      <c r="CEE700" s="412"/>
      <c r="CEF700" s="412"/>
      <c r="CEG700" s="412"/>
      <c r="CEH700" s="412"/>
      <c r="CEI700" s="412"/>
      <c r="CEJ700" s="412"/>
      <c r="CEK700" s="412"/>
      <c r="CEL700" s="412"/>
      <c r="CEM700" s="412"/>
      <c r="CEN700" s="412"/>
      <c r="CEO700" s="412"/>
      <c r="CEP700" s="412"/>
      <c r="CEQ700" s="412"/>
      <c r="CER700" s="412"/>
      <c r="CES700" s="412"/>
      <c r="CET700" s="412"/>
      <c r="CEU700" s="412"/>
      <c r="CEV700" s="412"/>
      <c r="CEW700" s="412"/>
      <c r="CEX700" s="413"/>
      <c r="CEY700" s="413"/>
      <c r="CEZ700" s="413"/>
      <c r="CFA700" s="413"/>
      <c r="CFB700" s="413"/>
      <c r="CFC700" s="413"/>
      <c r="CFD700" s="413"/>
      <c r="CFE700" s="413"/>
      <c r="CFF700" s="413"/>
      <c r="CFG700" s="413"/>
      <c r="CFH700" s="413"/>
      <c r="CFI700" s="413"/>
      <c r="CFJ700" s="413"/>
      <c r="CFK700" s="413"/>
      <c r="CFL700" s="413"/>
      <c r="CFM700" s="413"/>
      <c r="CFN700" s="413"/>
      <c r="CFO700" s="413"/>
      <c r="CFP700" s="413"/>
      <c r="CFQ700" s="413"/>
      <c r="CFR700" s="413"/>
      <c r="CFS700" s="413"/>
      <c r="CFT700" s="413"/>
      <c r="CFU700" s="413"/>
      <c r="CFV700" s="414"/>
      <c r="CFW700" s="414"/>
      <c r="CFX700" s="414"/>
      <c r="CFY700" s="414"/>
      <c r="CFZ700" s="414"/>
      <c r="CGA700" s="413"/>
      <c r="CGB700" s="413"/>
      <c r="CGC700" s="414"/>
      <c r="CGD700" s="414"/>
      <c r="CGE700" s="413"/>
      <c r="CGF700" s="413"/>
      <c r="CGG700" s="414"/>
      <c r="CGH700" s="414"/>
      <c r="CGI700" s="413"/>
      <c r="CGJ700" s="413"/>
      <c r="CGK700" s="413"/>
      <c r="CGL700" s="413"/>
      <c r="CGM700" s="413"/>
      <c r="CGN700" s="413"/>
      <c r="CGO700" s="413"/>
      <c r="CGP700" s="414"/>
      <c r="CGQ700" s="414"/>
      <c r="CGR700" s="413"/>
      <c r="CGS700" s="413"/>
      <c r="CGT700" s="414"/>
      <c r="CGU700" s="414"/>
      <c r="CGV700" s="413"/>
      <c r="CGW700" s="413"/>
      <c r="CGX700" s="413"/>
      <c r="CGY700" s="413"/>
      <c r="CGZ700" s="413"/>
      <c r="CHA700" s="407"/>
      <c r="CHB700" s="439"/>
      <c r="CHC700" s="413"/>
      <c r="CHD700" s="413"/>
      <c r="CHE700" s="413"/>
      <c r="CHF700" s="413"/>
      <c r="CHG700" s="413"/>
      <c r="CHH700" s="413"/>
      <c r="CHI700" s="413"/>
      <c r="CHJ700" s="412"/>
      <c r="CHK700" s="412"/>
      <c r="CHL700" s="412"/>
      <c r="CHM700" s="412"/>
      <c r="CHN700" s="412"/>
      <c r="CHO700" s="412"/>
      <c r="CHP700" s="412"/>
      <c r="CHQ700" s="412"/>
      <c r="CHR700" s="412"/>
      <c r="CHS700" s="412"/>
      <c r="CHT700" s="412"/>
      <c r="CHU700" s="412"/>
      <c r="CHV700" s="412"/>
      <c r="CHW700" s="412"/>
      <c r="CHX700" s="412"/>
      <c r="CHY700" s="412"/>
      <c r="CHZ700" s="412"/>
      <c r="CIA700" s="412"/>
      <c r="CIB700" s="412"/>
      <c r="CIC700" s="412"/>
      <c r="CID700" s="412"/>
      <c r="CIE700" s="412"/>
      <c r="CIF700" s="412"/>
      <c r="CIG700" s="412"/>
      <c r="CIH700" s="412"/>
      <c r="CII700" s="412"/>
      <c r="CIJ700" s="412"/>
      <c r="CIK700" s="412"/>
      <c r="CIL700" s="412"/>
      <c r="CIM700" s="412"/>
      <c r="CIN700" s="412"/>
      <c r="CIO700" s="412"/>
      <c r="CIP700" s="412"/>
      <c r="CIQ700" s="412"/>
      <c r="CIR700" s="412"/>
      <c r="CIS700" s="412"/>
      <c r="CIT700" s="412"/>
      <c r="CIU700" s="412"/>
      <c r="CIV700" s="412"/>
      <c r="CIW700" s="412"/>
      <c r="CIX700" s="412"/>
      <c r="CIY700" s="412"/>
      <c r="CIZ700" s="412"/>
      <c r="CJA700" s="412"/>
      <c r="CJB700" s="413"/>
      <c r="CJC700" s="413"/>
      <c r="CJD700" s="413"/>
      <c r="CJE700" s="413"/>
      <c r="CJF700" s="413"/>
      <c r="CJG700" s="413"/>
      <c r="CJH700" s="413"/>
      <c r="CJI700" s="413"/>
      <c r="CJJ700" s="413"/>
      <c r="CJK700" s="413"/>
      <c r="CJL700" s="413"/>
      <c r="CJM700" s="413"/>
      <c r="CJN700" s="413"/>
      <c r="CJO700" s="413"/>
      <c r="CJP700" s="413"/>
      <c r="CJQ700" s="413"/>
      <c r="CJR700" s="413"/>
      <c r="CJS700" s="413"/>
      <c r="CJT700" s="413"/>
      <c r="CJU700" s="413"/>
      <c r="CJV700" s="413"/>
      <c r="CJW700" s="413"/>
      <c r="CJX700" s="413"/>
      <c r="CJY700" s="413"/>
      <c r="CJZ700" s="414"/>
      <c r="CKA700" s="414"/>
      <c r="CKB700" s="414"/>
      <c r="CKC700" s="414"/>
      <c r="CKD700" s="414"/>
      <c r="CKE700" s="413"/>
      <c r="CKF700" s="413"/>
      <c r="CKG700" s="414"/>
      <c r="CKH700" s="414"/>
      <c r="CKI700" s="413"/>
      <c r="CKJ700" s="413"/>
      <c r="CKK700" s="414"/>
      <c r="CKL700" s="414"/>
      <c r="CKM700" s="413"/>
      <c r="CKN700" s="413"/>
      <c r="CKO700" s="413"/>
      <c r="CKP700" s="413"/>
      <c r="CKQ700" s="413"/>
      <c r="CKR700" s="413"/>
      <c r="CKS700" s="413"/>
      <c r="CKT700" s="414"/>
      <c r="CKU700" s="414"/>
      <c r="CKV700" s="413"/>
      <c r="CKW700" s="413"/>
      <c r="CKX700" s="414"/>
      <c r="CKY700" s="414"/>
      <c r="CKZ700" s="413"/>
      <c r="CLA700" s="413"/>
      <c r="CLB700" s="413"/>
      <c r="CLC700" s="413"/>
      <c r="CLD700" s="413"/>
      <c r="CLE700" s="407"/>
      <c r="CLF700" s="439"/>
      <c r="CLG700" s="413"/>
      <c r="CLH700" s="413"/>
      <c r="CLI700" s="413"/>
      <c r="CLJ700" s="413"/>
      <c r="CLK700" s="413"/>
      <c r="CLL700" s="413"/>
      <c r="CLM700" s="413"/>
      <c r="CLN700" s="412"/>
      <c r="CLO700" s="412"/>
      <c r="CLP700" s="412"/>
      <c r="CLQ700" s="412"/>
      <c r="CLR700" s="412"/>
      <c r="CLS700" s="412"/>
      <c r="CLT700" s="412"/>
      <c r="CLU700" s="412"/>
      <c r="CLV700" s="412"/>
      <c r="CLW700" s="412"/>
      <c r="CLX700" s="412"/>
      <c r="CLY700" s="412"/>
      <c r="CLZ700" s="412"/>
      <c r="CMA700" s="412"/>
      <c r="CMB700" s="412"/>
      <c r="CMC700" s="412"/>
      <c r="CMD700" s="412"/>
      <c r="CME700" s="412"/>
      <c r="CMF700" s="412"/>
      <c r="CMG700" s="412"/>
      <c r="CMH700" s="412"/>
      <c r="CMI700" s="412"/>
      <c r="CMJ700" s="412"/>
      <c r="CMK700" s="412"/>
      <c r="CML700" s="412"/>
      <c r="CMM700" s="412"/>
      <c r="CMN700" s="412"/>
      <c r="CMO700" s="412"/>
      <c r="CMP700" s="412"/>
      <c r="CMQ700" s="412"/>
      <c r="CMR700" s="412"/>
      <c r="CMS700" s="412"/>
      <c r="CMT700" s="412"/>
      <c r="CMU700" s="412"/>
      <c r="CMV700" s="412"/>
      <c r="CMW700" s="412"/>
      <c r="CMX700" s="412"/>
      <c r="CMY700" s="412"/>
      <c r="CMZ700" s="412"/>
      <c r="CNA700" s="412"/>
      <c r="CNB700" s="412"/>
      <c r="CNC700" s="412"/>
      <c r="CND700" s="412"/>
      <c r="CNE700" s="412"/>
      <c r="CNF700" s="413"/>
      <c r="CNG700" s="413"/>
      <c r="CNH700" s="413"/>
      <c r="CNI700" s="413"/>
      <c r="CNJ700" s="413"/>
      <c r="CNK700" s="413"/>
      <c r="CNL700" s="413"/>
      <c r="CNM700" s="413"/>
      <c r="CNN700" s="413"/>
      <c r="CNO700" s="413"/>
      <c r="CNP700" s="413"/>
      <c r="CNQ700" s="413"/>
      <c r="CNR700" s="413"/>
      <c r="CNS700" s="413"/>
      <c r="CNT700" s="413"/>
      <c r="CNU700" s="413"/>
      <c r="CNV700" s="413"/>
      <c r="CNW700" s="413"/>
      <c r="CNX700" s="413"/>
      <c r="CNY700" s="413"/>
      <c r="CNZ700" s="413"/>
      <c r="COA700" s="413"/>
      <c r="COB700" s="413"/>
      <c r="COC700" s="413"/>
      <c r="COD700" s="414"/>
      <c r="COE700" s="414"/>
      <c r="COF700" s="414"/>
      <c r="COG700" s="414"/>
      <c r="COH700" s="414"/>
      <c r="COI700" s="413"/>
      <c r="COJ700" s="413"/>
      <c r="COK700" s="414"/>
      <c r="COL700" s="414"/>
      <c r="COM700" s="413"/>
      <c r="CON700" s="413"/>
      <c r="COO700" s="414"/>
      <c r="COP700" s="414"/>
      <c r="COQ700" s="413"/>
      <c r="COR700" s="413"/>
      <c r="COS700" s="413"/>
      <c r="COT700" s="413"/>
      <c r="COU700" s="413"/>
      <c r="COV700" s="413"/>
      <c r="COW700" s="413"/>
      <c r="COX700" s="414"/>
      <c r="COY700" s="414"/>
      <c r="COZ700" s="413"/>
      <c r="CPA700" s="413"/>
      <c r="CPB700" s="414"/>
      <c r="CPC700" s="414"/>
      <c r="CPD700" s="413"/>
      <c r="CPE700" s="413"/>
      <c r="CPF700" s="413"/>
      <c r="CPG700" s="413"/>
      <c r="CPH700" s="413"/>
      <c r="CPI700" s="407"/>
      <c r="CPJ700" s="439"/>
      <c r="CPK700" s="413"/>
      <c r="CPL700" s="413"/>
      <c r="CPM700" s="413"/>
      <c r="CPN700" s="413"/>
      <c r="CPO700" s="413"/>
      <c r="CPP700" s="413"/>
      <c r="CPQ700" s="413"/>
      <c r="CPR700" s="412"/>
      <c r="CPS700" s="412"/>
      <c r="CPT700" s="412"/>
      <c r="CPU700" s="412"/>
      <c r="CPV700" s="412"/>
      <c r="CPW700" s="412"/>
      <c r="CPX700" s="412"/>
      <c r="CPY700" s="412"/>
      <c r="CPZ700" s="412"/>
      <c r="CQA700" s="412"/>
      <c r="CQB700" s="412"/>
      <c r="CQC700" s="412"/>
      <c r="CQD700" s="412"/>
      <c r="CQE700" s="412"/>
      <c r="CQF700" s="412"/>
      <c r="CQG700" s="412"/>
      <c r="CQH700" s="412"/>
      <c r="CQI700" s="412"/>
      <c r="CQJ700" s="412"/>
      <c r="CQK700" s="412"/>
      <c r="CQL700" s="412"/>
      <c r="CQM700" s="412"/>
      <c r="CQN700" s="412"/>
      <c r="CQO700" s="412"/>
      <c r="CQP700" s="412"/>
      <c r="CQQ700" s="412"/>
      <c r="CQR700" s="412"/>
      <c r="CQS700" s="412"/>
      <c r="CQT700" s="412"/>
      <c r="CQU700" s="412"/>
      <c r="CQV700" s="412"/>
      <c r="CQW700" s="412"/>
      <c r="CQX700" s="412"/>
      <c r="CQY700" s="412"/>
      <c r="CQZ700" s="412"/>
      <c r="CRA700" s="412"/>
      <c r="CRB700" s="412"/>
      <c r="CRC700" s="412"/>
      <c r="CRD700" s="412"/>
      <c r="CRE700" s="412"/>
      <c r="CRF700" s="412"/>
      <c r="CRG700" s="412"/>
      <c r="CRH700" s="412"/>
      <c r="CRI700" s="412"/>
      <c r="CRJ700" s="413"/>
      <c r="CRK700" s="413"/>
      <c r="CRL700" s="413"/>
      <c r="CRM700" s="413"/>
      <c r="CRN700" s="413"/>
      <c r="CRO700" s="413"/>
      <c r="CRP700" s="413"/>
      <c r="CRQ700" s="413"/>
      <c r="CRR700" s="413"/>
      <c r="CRS700" s="413"/>
      <c r="CRT700" s="413"/>
      <c r="CRU700" s="413"/>
      <c r="CRV700" s="413"/>
      <c r="CRW700" s="413"/>
      <c r="CRX700" s="413"/>
      <c r="CRY700" s="413"/>
      <c r="CRZ700" s="413"/>
      <c r="CSA700" s="413"/>
      <c r="CSB700" s="413"/>
      <c r="CSC700" s="413"/>
      <c r="CSD700" s="413"/>
      <c r="CSE700" s="413"/>
      <c r="CSF700" s="413"/>
      <c r="CSG700" s="413"/>
      <c r="CSH700" s="414"/>
      <c r="CSI700" s="414"/>
      <c r="CSJ700" s="414"/>
      <c r="CSK700" s="414"/>
      <c r="CSL700" s="414"/>
      <c r="CSM700" s="413"/>
      <c r="CSN700" s="413"/>
      <c r="CSO700" s="414"/>
      <c r="CSP700" s="414"/>
      <c r="CSQ700" s="413"/>
      <c r="CSR700" s="413"/>
      <c r="CSS700" s="414"/>
      <c r="CST700" s="414"/>
      <c r="CSU700" s="413"/>
      <c r="CSV700" s="413"/>
      <c r="CSW700" s="413"/>
      <c r="CSX700" s="413"/>
      <c r="CSY700" s="413"/>
      <c r="CSZ700" s="413"/>
      <c r="CTA700" s="413"/>
      <c r="CTB700" s="414"/>
      <c r="CTC700" s="414"/>
      <c r="CTD700" s="413"/>
      <c r="CTE700" s="413"/>
      <c r="CTF700" s="414"/>
      <c r="CTG700" s="414"/>
      <c r="CTH700" s="413"/>
      <c r="CTI700" s="413"/>
      <c r="CTJ700" s="413"/>
      <c r="CTK700" s="413"/>
      <c r="CTL700" s="413"/>
      <c r="CTM700" s="407"/>
      <c r="CTN700" s="439"/>
      <c r="CTO700" s="413"/>
      <c r="CTP700" s="413"/>
      <c r="CTQ700" s="413"/>
      <c r="CTR700" s="413"/>
      <c r="CTS700" s="413"/>
      <c r="CTT700" s="413"/>
      <c r="CTU700" s="413"/>
      <c r="CTV700" s="412"/>
      <c r="CTW700" s="412"/>
      <c r="CTX700" s="412"/>
      <c r="CTY700" s="412"/>
      <c r="CTZ700" s="412"/>
      <c r="CUA700" s="412"/>
      <c r="CUB700" s="412"/>
      <c r="CUC700" s="412"/>
      <c r="CUD700" s="412"/>
      <c r="CUE700" s="412"/>
      <c r="CUF700" s="412"/>
      <c r="CUG700" s="412"/>
      <c r="CUH700" s="412"/>
      <c r="CUI700" s="412"/>
      <c r="CUJ700" s="412"/>
      <c r="CUK700" s="412"/>
      <c r="CUL700" s="412"/>
      <c r="CUM700" s="412"/>
      <c r="CUN700" s="412"/>
      <c r="CUO700" s="412"/>
      <c r="CUP700" s="412"/>
      <c r="CUQ700" s="412"/>
      <c r="CUR700" s="412"/>
      <c r="CUS700" s="412"/>
      <c r="CUT700" s="412"/>
      <c r="CUU700" s="412"/>
      <c r="CUV700" s="412"/>
      <c r="CUW700" s="412"/>
      <c r="CUX700" s="412"/>
      <c r="CUY700" s="412"/>
      <c r="CUZ700" s="412"/>
      <c r="CVA700" s="412"/>
      <c r="CVB700" s="412"/>
      <c r="CVC700" s="412"/>
      <c r="CVD700" s="412"/>
      <c r="CVE700" s="412"/>
      <c r="CVF700" s="412"/>
      <c r="CVG700" s="412"/>
      <c r="CVH700" s="412"/>
      <c r="CVI700" s="412"/>
      <c r="CVJ700" s="412"/>
      <c r="CVK700" s="412"/>
      <c r="CVL700" s="412"/>
      <c r="CVM700" s="412"/>
      <c r="CVN700" s="413"/>
      <c r="CVO700" s="413"/>
      <c r="CVP700" s="413"/>
      <c r="CVQ700" s="413"/>
      <c r="CVR700" s="413"/>
      <c r="CVS700" s="413"/>
      <c r="CVT700" s="413"/>
      <c r="CVU700" s="413"/>
      <c r="CVV700" s="413"/>
      <c r="CVW700" s="413"/>
      <c r="CVX700" s="413"/>
      <c r="CVY700" s="413"/>
      <c r="CVZ700" s="413"/>
      <c r="CWA700" s="413"/>
      <c r="CWB700" s="413"/>
      <c r="CWC700" s="413"/>
      <c r="CWD700" s="413"/>
      <c r="CWE700" s="413"/>
      <c r="CWF700" s="413"/>
      <c r="CWG700" s="413"/>
      <c r="CWH700" s="413"/>
      <c r="CWI700" s="413"/>
      <c r="CWJ700" s="413"/>
      <c r="CWK700" s="413"/>
      <c r="CWL700" s="414"/>
      <c r="CWM700" s="414"/>
      <c r="CWN700" s="414"/>
      <c r="CWO700" s="414"/>
      <c r="CWP700" s="414"/>
      <c r="CWQ700" s="413"/>
      <c r="CWR700" s="413"/>
      <c r="CWS700" s="414"/>
      <c r="CWT700" s="414"/>
      <c r="CWU700" s="413"/>
      <c r="CWV700" s="413"/>
      <c r="CWW700" s="414"/>
      <c r="CWX700" s="414"/>
      <c r="CWY700" s="413"/>
      <c r="CWZ700" s="413"/>
      <c r="CXA700" s="413"/>
      <c r="CXB700" s="413"/>
      <c r="CXC700" s="413"/>
      <c r="CXD700" s="413"/>
      <c r="CXE700" s="413"/>
      <c r="CXF700" s="414"/>
      <c r="CXG700" s="414"/>
      <c r="CXH700" s="413"/>
      <c r="CXI700" s="413"/>
      <c r="CXJ700" s="414"/>
      <c r="CXK700" s="414"/>
      <c r="CXL700" s="413"/>
      <c r="CXM700" s="413"/>
      <c r="CXN700" s="413"/>
      <c r="CXO700" s="413"/>
      <c r="CXP700" s="413"/>
      <c r="CXQ700" s="407"/>
      <c r="CXR700" s="439"/>
      <c r="CXS700" s="413"/>
      <c r="CXT700" s="413"/>
      <c r="CXU700" s="413"/>
      <c r="CXV700" s="413"/>
      <c r="CXW700" s="413"/>
      <c r="CXX700" s="413"/>
      <c r="CXY700" s="413"/>
      <c r="CXZ700" s="412"/>
      <c r="CYA700" s="412"/>
      <c r="CYB700" s="412"/>
      <c r="CYC700" s="412"/>
      <c r="CYD700" s="412"/>
      <c r="CYE700" s="412"/>
      <c r="CYF700" s="412"/>
      <c r="CYG700" s="412"/>
      <c r="CYH700" s="412"/>
      <c r="CYI700" s="412"/>
      <c r="CYJ700" s="412"/>
      <c r="CYK700" s="412"/>
      <c r="CYL700" s="412"/>
      <c r="CYM700" s="412"/>
      <c r="CYN700" s="412"/>
      <c r="CYO700" s="412"/>
      <c r="CYP700" s="412"/>
      <c r="CYQ700" s="412"/>
      <c r="CYR700" s="412"/>
      <c r="CYS700" s="412"/>
      <c r="CYT700" s="412"/>
      <c r="CYU700" s="412"/>
      <c r="CYV700" s="412"/>
      <c r="CYW700" s="412"/>
      <c r="CYX700" s="412"/>
      <c r="CYY700" s="412"/>
      <c r="CYZ700" s="412"/>
      <c r="CZA700" s="412"/>
      <c r="CZB700" s="412"/>
      <c r="CZC700" s="412"/>
      <c r="CZD700" s="412"/>
      <c r="CZE700" s="412"/>
      <c r="CZF700" s="412"/>
      <c r="CZG700" s="412"/>
      <c r="CZH700" s="412"/>
      <c r="CZI700" s="412"/>
      <c r="CZJ700" s="412"/>
      <c r="CZK700" s="412"/>
      <c r="CZL700" s="412"/>
      <c r="CZM700" s="412"/>
      <c r="CZN700" s="412"/>
      <c r="CZO700" s="412"/>
      <c r="CZP700" s="412"/>
      <c r="CZQ700" s="412"/>
      <c r="CZR700" s="413"/>
      <c r="CZS700" s="413"/>
      <c r="CZT700" s="413"/>
      <c r="CZU700" s="413"/>
      <c r="CZV700" s="413"/>
      <c r="CZW700" s="413"/>
      <c r="CZX700" s="413"/>
      <c r="CZY700" s="413"/>
      <c r="CZZ700" s="413"/>
      <c r="DAA700" s="413"/>
      <c r="DAB700" s="413"/>
      <c r="DAC700" s="413"/>
      <c r="DAD700" s="413"/>
      <c r="DAE700" s="413"/>
      <c r="DAF700" s="413"/>
      <c r="DAG700" s="413"/>
      <c r="DAH700" s="413"/>
      <c r="DAI700" s="413"/>
      <c r="DAJ700" s="413"/>
      <c r="DAK700" s="413"/>
      <c r="DAL700" s="413"/>
      <c r="DAM700" s="413"/>
      <c r="DAN700" s="413"/>
      <c r="DAO700" s="413"/>
      <c r="DAP700" s="414"/>
      <c r="DAQ700" s="414"/>
      <c r="DAR700" s="414"/>
      <c r="DAS700" s="414"/>
      <c r="DAT700" s="414"/>
      <c r="DAU700" s="413"/>
      <c r="DAV700" s="413"/>
      <c r="DAW700" s="414"/>
      <c r="DAX700" s="414"/>
      <c r="DAY700" s="413"/>
      <c r="DAZ700" s="413"/>
      <c r="DBA700" s="414"/>
      <c r="DBB700" s="414"/>
      <c r="DBC700" s="413"/>
      <c r="DBD700" s="413"/>
      <c r="DBE700" s="413"/>
      <c r="DBF700" s="413"/>
      <c r="DBG700" s="413"/>
      <c r="DBH700" s="413"/>
      <c r="DBI700" s="413"/>
      <c r="DBJ700" s="414"/>
      <c r="DBK700" s="414"/>
      <c r="DBL700" s="413"/>
      <c r="DBM700" s="413"/>
      <c r="DBN700" s="414"/>
      <c r="DBO700" s="414"/>
      <c r="DBP700" s="413"/>
      <c r="DBQ700" s="413"/>
      <c r="DBR700" s="413"/>
      <c r="DBS700" s="413"/>
      <c r="DBT700" s="413"/>
      <c r="DBU700" s="407"/>
      <c r="DBV700" s="439"/>
      <c r="DBW700" s="413"/>
      <c r="DBX700" s="413"/>
      <c r="DBY700" s="413"/>
      <c r="DBZ700" s="413"/>
      <c r="DCA700" s="413"/>
      <c r="DCB700" s="413"/>
      <c r="DCC700" s="413"/>
      <c r="DCD700" s="412"/>
      <c r="DCE700" s="412"/>
      <c r="DCF700" s="412"/>
      <c r="DCG700" s="412"/>
      <c r="DCH700" s="412"/>
      <c r="DCI700" s="412"/>
      <c r="DCJ700" s="412"/>
      <c r="DCK700" s="412"/>
      <c r="DCL700" s="412"/>
      <c r="DCM700" s="412"/>
      <c r="DCN700" s="412"/>
      <c r="DCO700" s="412"/>
      <c r="DCP700" s="412"/>
      <c r="DCQ700" s="412"/>
      <c r="DCR700" s="412"/>
      <c r="DCS700" s="412"/>
      <c r="DCT700" s="412"/>
      <c r="DCU700" s="412"/>
      <c r="DCV700" s="412"/>
      <c r="DCW700" s="412"/>
      <c r="DCX700" s="412"/>
      <c r="DCY700" s="412"/>
      <c r="DCZ700" s="412"/>
      <c r="DDA700" s="412"/>
      <c r="DDB700" s="412"/>
      <c r="DDC700" s="412"/>
      <c r="DDD700" s="412"/>
      <c r="DDE700" s="412"/>
      <c r="DDF700" s="412"/>
      <c r="DDG700" s="412"/>
      <c r="DDH700" s="412"/>
      <c r="DDI700" s="412"/>
      <c r="DDJ700" s="412"/>
      <c r="DDK700" s="412"/>
      <c r="DDL700" s="412"/>
      <c r="DDM700" s="412"/>
      <c r="DDN700" s="412"/>
      <c r="DDO700" s="412"/>
      <c r="DDP700" s="412"/>
      <c r="DDQ700" s="412"/>
      <c r="DDR700" s="412"/>
      <c r="DDS700" s="412"/>
      <c r="DDT700" s="412"/>
      <c r="DDU700" s="412"/>
      <c r="DDV700" s="413"/>
      <c r="DDW700" s="413"/>
      <c r="DDX700" s="413"/>
      <c r="DDY700" s="413"/>
      <c r="DDZ700" s="413"/>
      <c r="DEA700" s="413"/>
      <c r="DEB700" s="413"/>
      <c r="DEC700" s="413"/>
      <c r="DED700" s="413"/>
      <c r="DEE700" s="413"/>
      <c r="DEF700" s="413"/>
      <c r="DEG700" s="413"/>
      <c r="DEH700" s="413"/>
      <c r="DEI700" s="413"/>
      <c r="DEJ700" s="413"/>
      <c r="DEK700" s="413"/>
      <c r="DEL700" s="413"/>
      <c r="DEM700" s="413"/>
      <c r="DEN700" s="413"/>
      <c r="DEO700" s="413"/>
      <c r="DEP700" s="413"/>
      <c r="DEQ700" s="413"/>
      <c r="DER700" s="413"/>
      <c r="DES700" s="413"/>
      <c r="DET700" s="414"/>
      <c r="DEU700" s="414"/>
      <c r="DEV700" s="414"/>
      <c r="DEW700" s="414"/>
      <c r="DEX700" s="414"/>
      <c r="DEY700" s="413"/>
      <c r="DEZ700" s="413"/>
      <c r="DFA700" s="414"/>
      <c r="DFB700" s="414"/>
      <c r="DFC700" s="413"/>
      <c r="DFD700" s="413"/>
      <c r="DFE700" s="414"/>
      <c r="DFF700" s="414"/>
      <c r="DFG700" s="413"/>
      <c r="DFH700" s="413"/>
      <c r="DFI700" s="413"/>
      <c r="DFJ700" s="413"/>
      <c r="DFK700" s="413"/>
      <c r="DFL700" s="413"/>
      <c r="DFM700" s="413"/>
      <c r="DFN700" s="414"/>
      <c r="DFO700" s="414"/>
      <c r="DFP700" s="413"/>
      <c r="DFQ700" s="413"/>
      <c r="DFR700" s="414"/>
      <c r="DFS700" s="414"/>
      <c r="DFT700" s="413"/>
      <c r="DFU700" s="413"/>
      <c r="DFV700" s="413"/>
      <c r="DFW700" s="413"/>
      <c r="DFX700" s="413"/>
      <c r="DFY700" s="407"/>
      <c r="DFZ700" s="439"/>
      <c r="DGA700" s="413"/>
      <c r="DGB700" s="413"/>
      <c r="DGC700" s="413"/>
      <c r="DGD700" s="413"/>
      <c r="DGE700" s="413"/>
      <c r="DGF700" s="413"/>
      <c r="DGG700" s="413"/>
      <c r="DGH700" s="412"/>
      <c r="DGI700" s="412"/>
      <c r="DGJ700" s="412"/>
      <c r="DGK700" s="412"/>
      <c r="DGL700" s="412"/>
      <c r="DGM700" s="412"/>
      <c r="DGN700" s="412"/>
      <c r="DGO700" s="412"/>
      <c r="DGP700" s="412"/>
      <c r="DGQ700" s="412"/>
      <c r="DGR700" s="412"/>
      <c r="DGS700" s="412"/>
      <c r="DGT700" s="412"/>
      <c r="DGU700" s="412"/>
      <c r="DGV700" s="412"/>
      <c r="DGW700" s="412"/>
      <c r="DGX700" s="412"/>
      <c r="DGY700" s="412"/>
      <c r="DGZ700" s="412"/>
      <c r="DHA700" s="412"/>
      <c r="DHB700" s="412"/>
      <c r="DHC700" s="412"/>
      <c r="DHD700" s="412"/>
      <c r="DHE700" s="412"/>
      <c r="DHF700" s="412"/>
      <c r="DHG700" s="412"/>
      <c r="DHH700" s="412"/>
      <c r="DHI700" s="412"/>
      <c r="DHJ700" s="412"/>
      <c r="DHK700" s="412"/>
      <c r="DHL700" s="412"/>
      <c r="DHM700" s="412"/>
      <c r="DHN700" s="412"/>
      <c r="DHO700" s="412"/>
      <c r="DHP700" s="412"/>
      <c r="DHQ700" s="412"/>
      <c r="DHR700" s="412"/>
      <c r="DHS700" s="412"/>
      <c r="DHT700" s="412"/>
      <c r="DHU700" s="412"/>
      <c r="DHV700" s="412"/>
      <c r="DHW700" s="412"/>
      <c r="DHX700" s="412"/>
      <c r="DHY700" s="412"/>
      <c r="DHZ700" s="413"/>
      <c r="DIA700" s="413"/>
      <c r="DIB700" s="413"/>
      <c r="DIC700" s="413"/>
      <c r="DID700" s="413"/>
      <c r="DIE700" s="413"/>
      <c r="DIF700" s="413"/>
      <c r="DIG700" s="413"/>
      <c r="DIH700" s="413"/>
      <c r="DII700" s="413"/>
      <c r="DIJ700" s="413"/>
      <c r="DIK700" s="413"/>
      <c r="DIL700" s="413"/>
      <c r="DIM700" s="413"/>
      <c r="DIN700" s="413"/>
      <c r="DIO700" s="413"/>
      <c r="DIP700" s="413"/>
      <c r="DIQ700" s="413"/>
      <c r="DIR700" s="413"/>
      <c r="DIS700" s="413"/>
      <c r="DIT700" s="413"/>
      <c r="DIU700" s="413"/>
      <c r="DIV700" s="413"/>
      <c r="DIW700" s="413"/>
      <c r="DIX700" s="414"/>
      <c r="DIY700" s="414"/>
      <c r="DIZ700" s="414"/>
      <c r="DJA700" s="414"/>
      <c r="DJB700" s="414"/>
      <c r="DJC700" s="413"/>
      <c r="DJD700" s="413"/>
      <c r="DJE700" s="414"/>
      <c r="DJF700" s="414"/>
      <c r="DJG700" s="413"/>
      <c r="DJH700" s="413"/>
      <c r="DJI700" s="414"/>
      <c r="DJJ700" s="414"/>
      <c r="DJK700" s="413"/>
      <c r="DJL700" s="413"/>
      <c r="DJM700" s="413"/>
      <c r="DJN700" s="413"/>
      <c r="DJO700" s="413"/>
      <c r="DJP700" s="413"/>
      <c r="DJQ700" s="413"/>
      <c r="DJR700" s="414"/>
      <c r="DJS700" s="414"/>
      <c r="DJT700" s="413"/>
      <c r="DJU700" s="413"/>
      <c r="DJV700" s="414"/>
      <c r="DJW700" s="414"/>
      <c r="DJX700" s="413"/>
      <c r="DJY700" s="413"/>
      <c r="DJZ700" s="413"/>
      <c r="DKA700" s="413"/>
      <c r="DKB700" s="413"/>
      <c r="DKC700" s="407"/>
      <c r="DKD700" s="439"/>
      <c r="DKE700" s="413"/>
      <c r="DKF700" s="413"/>
      <c r="DKG700" s="413"/>
      <c r="DKH700" s="413"/>
      <c r="DKI700" s="413"/>
      <c r="DKJ700" s="413"/>
      <c r="DKK700" s="413"/>
      <c r="DKL700" s="412"/>
      <c r="DKM700" s="412"/>
      <c r="DKN700" s="412"/>
      <c r="DKO700" s="412"/>
      <c r="DKP700" s="412"/>
      <c r="DKQ700" s="412"/>
      <c r="DKR700" s="412"/>
      <c r="DKS700" s="412"/>
      <c r="DKT700" s="412"/>
      <c r="DKU700" s="412"/>
      <c r="DKV700" s="412"/>
      <c r="DKW700" s="412"/>
      <c r="DKX700" s="412"/>
      <c r="DKY700" s="412"/>
      <c r="DKZ700" s="412"/>
      <c r="DLA700" s="412"/>
      <c r="DLB700" s="412"/>
      <c r="DLC700" s="412"/>
      <c r="DLD700" s="412"/>
      <c r="DLE700" s="412"/>
      <c r="DLF700" s="412"/>
      <c r="DLG700" s="412"/>
      <c r="DLH700" s="412"/>
      <c r="DLI700" s="412"/>
      <c r="DLJ700" s="412"/>
      <c r="DLK700" s="412"/>
      <c r="DLL700" s="412"/>
      <c r="DLM700" s="412"/>
      <c r="DLN700" s="412"/>
      <c r="DLO700" s="412"/>
      <c r="DLP700" s="412"/>
      <c r="DLQ700" s="412"/>
      <c r="DLR700" s="412"/>
      <c r="DLS700" s="412"/>
      <c r="DLT700" s="412"/>
      <c r="DLU700" s="412"/>
      <c r="DLV700" s="412"/>
      <c r="DLW700" s="412"/>
      <c r="DLX700" s="412"/>
      <c r="DLY700" s="412"/>
      <c r="DLZ700" s="412"/>
      <c r="DMA700" s="412"/>
      <c r="DMB700" s="412"/>
      <c r="DMC700" s="412"/>
      <c r="DMD700" s="413"/>
      <c r="DME700" s="413"/>
      <c r="DMF700" s="413"/>
      <c r="DMG700" s="413"/>
      <c r="DMH700" s="413"/>
      <c r="DMI700" s="413"/>
      <c r="DMJ700" s="413"/>
      <c r="DMK700" s="413"/>
      <c r="DML700" s="413"/>
      <c r="DMM700" s="413"/>
      <c r="DMN700" s="413"/>
      <c r="DMO700" s="413"/>
      <c r="DMP700" s="413"/>
      <c r="DMQ700" s="413"/>
      <c r="DMR700" s="413"/>
      <c r="DMS700" s="413"/>
      <c r="DMT700" s="413"/>
      <c r="DMU700" s="413"/>
      <c r="DMV700" s="413"/>
      <c r="DMW700" s="413"/>
      <c r="DMX700" s="413"/>
      <c r="DMY700" s="413"/>
      <c r="DMZ700" s="413"/>
      <c r="DNA700" s="413"/>
      <c r="DNB700" s="414"/>
      <c r="DNC700" s="414"/>
      <c r="DND700" s="414"/>
      <c r="DNE700" s="414"/>
      <c r="DNF700" s="414"/>
      <c r="DNG700" s="413"/>
      <c r="DNH700" s="413"/>
      <c r="DNI700" s="414"/>
      <c r="DNJ700" s="414"/>
      <c r="DNK700" s="413"/>
      <c r="DNL700" s="413"/>
      <c r="DNM700" s="414"/>
      <c r="DNN700" s="414"/>
      <c r="DNO700" s="413"/>
      <c r="DNP700" s="413"/>
      <c r="DNQ700" s="413"/>
      <c r="DNR700" s="413"/>
      <c r="DNS700" s="413"/>
      <c r="DNT700" s="413"/>
      <c r="DNU700" s="413"/>
      <c r="DNV700" s="414"/>
      <c r="DNW700" s="414"/>
      <c r="DNX700" s="413"/>
      <c r="DNY700" s="413"/>
      <c r="DNZ700" s="414"/>
      <c r="DOA700" s="414"/>
      <c r="DOB700" s="413"/>
      <c r="DOC700" s="413"/>
      <c r="DOD700" s="413"/>
      <c r="DOE700" s="413"/>
      <c r="DOF700" s="413"/>
      <c r="DOG700" s="407"/>
      <c r="DOH700" s="439"/>
      <c r="DOI700" s="413"/>
      <c r="DOJ700" s="413"/>
      <c r="DOK700" s="413"/>
      <c r="DOL700" s="413"/>
      <c r="DOM700" s="413"/>
      <c r="DON700" s="413"/>
      <c r="DOO700" s="413"/>
      <c r="DOP700" s="412"/>
      <c r="DOQ700" s="412"/>
      <c r="DOR700" s="412"/>
      <c r="DOS700" s="412"/>
      <c r="DOT700" s="412"/>
      <c r="DOU700" s="412"/>
      <c r="DOV700" s="412"/>
      <c r="DOW700" s="412"/>
      <c r="DOX700" s="412"/>
      <c r="DOY700" s="412"/>
      <c r="DOZ700" s="412"/>
      <c r="DPA700" s="412"/>
      <c r="DPB700" s="412"/>
      <c r="DPC700" s="412"/>
      <c r="DPD700" s="412"/>
      <c r="DPE700" s="412"/>
      <c r="DPF700" s="412"/>
      <c r="DPG700" s="412"/>
      <c r="DPH700" s="412"/>
      <c r="DPI700" s="412"/>
      <c r="DPJ700" s="412"/>
      <c r="DPK700" s="412"/>
      <c r="DPL700" s="412"/>
      <c r="DPM700" s="412"/>
      <c r="DPN700" s="412"/>
      <c r="DPO700" s="412"/>
      <c r="DPP700" s="412"/>
      <c r="DPQ700" s="412"/>
      <c r="DPR700" s="412"/>
      <c r="DPS700" s="412"/>
      <c r="DPT700" s="412"/>
      <c r="DPU700" s="412"/>
      <c r="DPV700" s="412"/>
      <c r="DPW700" s="412"/>
      <c r="DPX700" s="412"/>
      <c r="DPY700" s="412"/>
      <c r="DPZ700" s="412"/>
      <c r="DQA700" s="412"/>
      <c r="DQB700" s="412"/>
      <c r="DQC700" s="412"/>
      <c r="DQD700" s="412"/>
      <c r="DQE700" s="412"/>
      <c r="DQF700" s="412"/>
      <c r="DQG700" s="412"/>
      <c r="DQH700" s="413"/>
      <c r="DQI700" s="413"/>
      <c r="DQJ700" s="413"/>
      <c r="DQK700" s="413"/>
      <c r="DQL700" s="413"/>
      <c r="DQM700" s="413"/>
      <c r="DQN700" s="413"/>
      <c r="DQO700" s="413"/>
      <c r="DQP700" s="413"/>
      <c r="DQQ700" s="413"/>
      <c r="DQR700" s="413"/>
      <c r="DQS700" s="413"/>
      <c r="DQT700" s="413"/>
      <c r="DQU700" s="413"/>
      <c r="DQV700" s="413"/>
      <c r="DQW700" s="413"/>
      <c r="DQX700" s="413"/>
      <c r="DQY700" s="413"/>
      <c r="DQZ700" s="413"/>
      <c r="DRA700" s="413"/>
      <c r="DRB700" s="413"/>
      <c r="DRC700" s="413"/>
      <c r="DRD700" s="413"/>
      <c r="DRE700" s="413"/>
      <c r="DRF700" s="414"/>
      <c r="DRG700" s="414"/>
      <c r="DRH700" s="414"/>
      <c r="DRI700" s="414"/>
      <c r="DRJ700" s="414"/>
      <c r="DRK700" s="413"/>
      <c r="DRL700" s="413"/>
      <c r="DRM700" s="414"/>
      <c r="DRN700" s="414"/>
      <c r="DRO700" s="413"/>
      <c r="DRP700" s="413"/>
      <c r="DRQ700" s="414"/>
      <c r="DRR700" s="414"/>
      <c r="DRS700" s="413"/>
      <c r="DRT700" s="413"/>
      <c r="DRU700" s="413"/>
      <c r="DRV700" s="413"/>
      <c r="DRW700" s="413"/>
      <c r="DRX700" s="413"/>
      <c r="DRY700" s="413"/>
      <c r="DRZ700" s="414"/>
      <c r="DSA700" s="414"/>
      <c r="DSB700" s="413"/>
      <c r="DSC700" s="413"/>
      <c r="DSD700" s="414"/>
      <c r="DSE700" s="414"/>
      <c r="DSF700" s="413"/>
      <c r="DSG700" s="413"/>
      <c r="DSH700" s="413"/>
      <c r="DSI700" s="413"/>
      <c r="DSJ700" s="413"/>
      <c r="DSK700" s="407"/>
      <c r="DSL700" s="439"/>
      <c r="DSM700" s="413"/>
      <c r="DSN700" s="413"/>
      <c r="DSO700" s="413"/>
      <c r="DSP700" s="413"/>
      <c r="DSQ700" s="413"/>
      <c r="DSR700" s="413"/>
      <c r="DSS700" s="413"/>
      <c r="DST700" s="412"/>
      <c r="DSU700" s="412"/>
      <c r="DSV700" s="412"/>
      <c r="DSW700" s="412"/>
      <c r="DSX700" s="412"/>
      <c r="DSY700" s="412"/>
      <c r="DSZ700" s="412"/>
      <c r="DTA700" s="412"/>
      <c r="DTB700" s="412"/>
      <c r="DTC700" s="412"/>
      <c r="DTD700" s="412"/>
      <c r="DTE700" s="412"/>
      <c r="DTF700" s="412"/>
      <c r="DTG700" s="412"/>
      <c r="DTH700" s="412"/>
      <c r="DTI700" s="412"/>
      <c r="DTJ700" s="412"/>
      <c r="DTK700" s="412"/>
      <c r="DTL700" s="412"/>
      <c r="DTM700" s="412"/>
      <c r="DTN700" s="412"/>
      <c r="DTO700" s="412"/>
      <c r="DTP700" s="412"/>
      <c r="DTQ700" s="412"/>
      <c r="DTR700" s="412"/>
      <c r="DTS700" s="412"/>
      <c r="DTT700" s="412"/>
      <c r="DTU700" s="412"/>
      <c r="DTV700" s="412"/>
      <c r="DTW700" s="412"/>
      <c r="DTX700" s="412"/>
      <c r="DTY700" s="412"/>
      <c r="DTZ700" s="412"/>
      <c r="DUA700" s="412"/>
      <c r="DUB700" s="412"/>
      <c r="DUC700" s="412"/>
      <c r="DUD700" s="412"/>
      <c r="DUE700" s="412"/>
      <c r="DUF700" s="412"/>
      <c r="DUG700" s="412"/>
      <c r="DUH700" s="412"/>
      <c r="DUI700" s="412"/>
      <c r="DUJ700" s="412"/>
      <c r="DUK700" s="412"/>
      <c r="DUL700" s="413"/>
      <c r="DUM700" s="413"/>
      <c r="DUN700" s="413"/>
      <c r="DUO700" s="413"/>
      <c r="DUP700" s="413"/>
      <c r="DUQ700" s="413"/>
      <c r="DUR700" s="413"/>
      <c r="DUS700" s="413"/>
      <c r="DUT700" s="413"/>
      <c r="DUU700" s="413"/>
      <c r="DUV700" s="413"/>
      <c r="DUW700" s="413"/>
      <c r="DUX700" s="413"/>
      <c r="DUY700" s="413"/>
      <c r="DUZ700" s="413"/>
      <c r="DVA700" s="413"/>
      <c r="DVB700" s="413"/>
      <c r="DVC700" s="413"/>
      <c r="DVD700" s="413"/>
      <c r="DVE700" s="413"/>
      <c r="DVF700" s="413"/>
      <c r="DVG700" s="413"/>
      <c r="DVH700" s="413"/>
      <c r="DVI700" s="413"/>
      <c r="DVJ700" s="414"/>
      <c r="DVK700" s="414"/>
      <c r="DVL700" s="414"/>
      <c r="DVM700" s="414"/>
      <c r="DVN700" s="414"/>
      <c r="DVO700" s="413"/>
      <c r="DVP700" s="413"/>
      <c r="DVQ700" s="414"/>
      <c r="DVR700" s="414"/>
      <c r="DVS700" s="413"/>
      <c r="DVT700" s="413"/>
      <c r="DVU700" s="414"/>
      <c r="DVV700" s="414"/>
      <c r="DVW700" s="413"/>
      <c r="DVX700" s="413"/>
      <c r="DVY700" s="413"/>
      <c r="DVZ700" s="413"/>
      <c r="DWA700" s="413"/>
      <c r="DWB700" s="413"/>
      <c r="DWC700" s="413"/>
      <c r="DWD700" s="414"/>
      <c r="DWE700" s="414"/>
      <c r="DWF700" s="413"/>
      <c r="DWG700" s="413"/>
      <c r="DWH700" s="414"/>
      <c r="DWI700" s="414"/>
      <c r="DWJ700" s="413"/>
      <c r="DWK700" s="413"/>
      <c r="DWL700" s="413"/>
      <c r="DWM700" s="413"/>
      <c r="DWN700" s="413"/>
      <c r="DWO700" s="407"/>
      <c r="DWP700" s="439"/>
      <c r="DWQ700" s="413"/>
      <c r="DWR700" s="413"/>
      <c r="DWS700" s="413"/>
      <c r="DWT700" s="413"/>
      <c r="DWU700" s="413"/>
      <c r="DWV700" s="413"/>
      <c r="DWW700" s="413"/>
      <c r="DWX700" s="412"/>
      <c r="DWY700" s="412"/>
      <c r="DWZ700" s="412"/>
      <c r="DXA700" s="412"/>
      <c r="DXB700" s="412"/>
      <c r="DXC700" s="412"/>
      <c r="DXD700" s="412"/>
      <c r="DXE700" s="412"/>
      <c r="DXF700" s="412"/>
      <c r="DXG700" s="412"/>
      <c r="DXH700" s="412"/>
      <c r="DXI700" s="412"/>
      <c r="DXJ700" s="412"/>
      <c r="DXK700" s="412"/>
      <c r="DXL700" s="412"/>
      <c r="DXM700" s="412"/>
      <c r="DXN700" s="412"/>
      <c r="DXO700" s="412"/>
      <c r="DXP700" s="412"/>
      <c r="DXQ700" s="412"/>
      <c r="DXR700" s="412"/>
      <c r="DXS700" s="412"/>
      <c r="DXT700" s="412"/>
      <c r="DXU700" s="412"/>
      <c r="DXV700" s="412"/>
      <c r="DXW700" s="412"/>
      <c r="DXX700" s="412"/>
      <c r="DXY700" s="412"/>
      <c r="DXZ700" s="412"/>
      <c r="DYA700" s="412"/>
      <c r="DYB700" s="412"/>
      <c r="DYC700" s="412"/>
      <c r="DYD700" s="412"/>
      <c r="DYE700" s="412"/>
      <c r="DYF700" s="412"/>
      <c r="DYG700" s="412"/>
      <c r="DYH700" s="412"/>
      <c r="DYI700" s="412"/>
      <c r="DYJ700" s="412"/>
      <c r="DYK700" s="412"/>
      <c r="DYL700" s="412"/>
      <c r="DYM700" s="412"/>
      <c r="DYN700" s="412"/>
      <c r="DYO700" s="412"/>
      <c r="DYP700" s="413"/>
      <c r="DYQ700" s="413"/>
      <c r="DYR700" s="413"/>
      <c r="DYS700" s="413"/>
      <c r="DYT700" s="413"/>
      <c r="DYU700" s="413"/>
      <c r="DYV700" s="413"/>
      <c r="DYW700" s="413"/>
      <c r="DYX700" s="413"/>
      <c r="DYY700" s="413"/>
      <c r="DYZ700" s="413"/>
      <c r="DZA700" s="413"/>
      <c r="DZB700" s="413"/>
      <c r="DZC700" s="413"/>
      <c r="DZD700" s="413"/>
      <c r="DZE700" s="413"/>
      <c r="DZF700" s="413"/>
      <c r="DZG700" s="413"/>
      <c r="DZH700" s="413"/>
      <c r="DZI700" s="413"/>
      <c r="DZJ700" s="413"/>
      <c r="DZK700" s="413"/>
      <c r="DZL700" s="413"/>
      <c r="DZM700" s="413"/>
      <c r="DZN700" s="414"/>
      <c r="DZO700" s="414"/>
      <c r="DZP700" s="414"/>
      <c r="DZQ700" s="414"/>
      <c r="DZR700" s="414"/>
      <c r="DZS700" s="413"/>
      <c r="DZT700" s="413"/>
      <c r="DZU700" s="414"/>
      <c r="DZV700" s="414"/>
      <c r="DZW700" s="413"/>
      <c r="DZX700" s="413"/>
      <c r="DZY700" s="414"/>
      <c r="DZZ700" s="414"/>
      <c r="EAA700" s="413"/>
      <c r="EAB700" s="413"/>
      <c r="EAC700" s="413"/>
      <c r="EAD700" s="413"/>
      <c r="EAE700" s="413"/>
      <c r="EAF700" s="413"/>
      <c r="EAG700" s="413"/>
      <c r="EAH700" s="414"/>
      <c r="EAI700" s="414"/>
      <c r="EAJ700" s="413"/>
      <c r="EAK700" s="413"/>
      <c r="EAL700" s="414"/>
      <c r="EAM700" s="414"/>
      <c r="EAN700" s="413"/>
      <c r="EAO700" s="413"/>
      <c r="EAP700" s="413"/>
      <c r="EAQ700" s="413"/>
      <c r="EAR700" s="413"/>
      <c r="EAS700" s="407"/>
      <c r="EAT700" s="439"/>
      <c r="EAU700" s="413"/>
      <c r="EAV700" s="413"/>
      <c r="EAW700" s="413"/>
      <c r="EAX700" s="413"/>
      <c r="EAY700" s="413"/>
      <c r="EAZ700" s="413"/>
      <c r="EBA700" s="413"/>
      <c r="EBB700" s="412"/>
      <c r="EBC700" s="412"/>
      <c r="EBD700" s="412"/>
      <c r="EBE700" s="412"/>
      <c r="EBF700" s="412"/>
      <c r="EBG700" s="412"/>
      <c r="EBH700" s="412"/>
      <c r="EBI700" s="412"/>
      <c r="EBJ700" s="412"/>
      <c r="EBK700" s="412"/>
      <c r="EBL700" s="412"/>
      <c r="EBM700" s="412"/>
      <c r="EBN700" s="412"/>
      <c r="EBO700" s="412"/>
      <c r="EBP700" s="412"/>
      <c r="EBQ700" s="412"/>
      <c r="EBR700" s="412"/>
      <c r="EBS700" s="412"/>
      <c r="EBT700" s="412"/>
      <c r="EBU700" s="412"/>
      <c r="EBV700" s="412"/>
      <c r="EBW700" s="412"/>
      <c r="EBX700" s="412"/>
      <c r="EBY700" s="412"/>
      <c r="EBZ700" s="412"/>
      <c r="ECA700" s="412"/>
      <c r="ECB700" s="412"/>
      <c r="ECC700" s="412"/>
      <c r="ECD700" s="412"/>
      <c r="ECE700" s="412"/>
      <c r="ECF700" s="412"/>
      <c r="ECG700" s="412"/>
      <c r="ECH700" s="412"/>
      <c r="ECI700" s="412"/>
      <c r="ECJ700" s="412"/>
      <c r="ECK700" s="412"/>
      <c r="ECL700" s="412"/>
      <c r="ECM700" s="412"/>
      <c r="ECN700" s="412"/>
      <c r="ECO700" s="412"/>
      <c r="ECP700" s="412"/>
      <c r="ECQ700" s="412"/>
      <c r="ECR700" s="412"/>
      <c r="ECS700" s="412"/>
      <c r="ECT700" s="413"/>
      <c r="ECU700" s="413"/>
      <c r="ECV700" s="413"/>
      <c r="ECW700" s="413"/>
      <c r="ECX700" s="413"/>
      <c r="ECY700" s="413"/>
      <c r="ECZ700" s="413"/>
      <c r="EDA700" s="413"/>
      <c r="EDB700" s="413"/>
      <c r="EDC700" s="413"/>
      <c r="EDD700" s="413"/>
      <c r="EDE700" s="413"/>
      <c r="EDF700" s="413"/>
      <c r="EDG700" s="413"/>
      <c r="EDH700" s="413"/>
      <c r="EDI700" s="413"/>
      <c r="EDJ700" s="413"/>
      <c r="EDK700" s="413"/>
      <c r="EDL700" s="413"/>
      <c r="EDM700" s="413"/>
      <c r="EDN700" s="413"/>
      <c r="EDO700" s="413"/>
      <c r="EDP700" s="413"/>
      <c r="EDQ700" s="413"/>
      <c r="EDR700" s="414"/>
      <c r="EDS700" s="414"/>
      <c r="EDT700" s="414"/>
      <c r="EDU700" s="414"/>
      <c r="EDV700" s="414"/>
      <c r="EDW700" s="413"/>
      <c r="EDX700" s="413"/>
      <c r="EDY700" s="414"/>
      <c r="EDZ700" s="414"/>
      <c r="EEA700" s="413"/>
      <c r="EEB700" s="413"/>
      <c r="EEC700" s="414"/>
      <c r="EED700" s="414"/>
      <c r="EEE700" s="413"/>
      <c r="EEF700" s="413"/>
      <c r="EEG700" s="413"/>
      <c r="EEH700" s="413"/>
      <c r="EEI700" s="413"/>
      <c r="EEJ700" s="413"/>
      <c r="EEK700" s="413"/>
      <c r="EEL700" s="414"/>
      <c r="EEM700" s="414"/>
      <c r="EEN700" s="413"/>
      <c r="EEO700" s="413"/>
      <c r="EEP700" s="414"/>
      <c r="EEQ700" s="414"/>
      <c r="EER700" s="413"/>
      <c r="EES700" s="413"/>
      <c r="EET700" s="413"/>
      <c r="EEU700" s="413"/>
      <c r="EEV700" s="413"/>
      <c r="EEW700" s="407"/>
      <c r="EEX700" s="439"/>
      <c r="EEY700" s="413"/>
      <c r="EEZ700" s="413"/>
      <c r="EFA700" s="413"/>
      <c r="EFB700" s="413"/>
      <c r="EFC700" s="413"/>
      <c r="EFD700" s="413"/>
      <c r="EFE700" s="413"/>
      <c r="EFF700" s="412"/>
      <c r="EFG700" s="412"/>
      <c r="EFH700" s="412"/>
      <c r="EFI700" s="412"/>
      <c r="EFJ700" s="412"/>
      <c r="EFK700" s="412"/>
      <c r="EFL700" s="412"/>
      <c r="EFM700" s="412"/>
      <c r="EFN700" s="412"/>
      <c r="EFO700" s="412"/>
      <c r="EFP700" s="412"/>
      <c r="EFQ700" s="412"/>
      <c r="EFR700" s="412"/>
      <c r="EFS700" s="412"/>
      <c r="EFT700" s="412"/>
      <c r="EFU700" s="412"/>
      <c r="EFV700" s="412"/>
      <c r="EFW700" s="412"/>
      <c r="EFX700" s="412"/>
      <c r="EFY700" s="412"/>
      <c r="EFZ700" s="412"/>
      <c r="EGA700" s="412"/>
      <c r="EGB700" s="412"/>
      <c r="EGC700" s="412"/>
      <c r="EGD700" s="412"/>
      <c r="EGE700" s="412"/>
      <c r="EGF700" s="412"/>
      <c r="EGG700" s="412"/>
      <c r="EGH700" s="412"/>
      <c r="EGI700" s="412"/>
      <c r="EGJ700" s="412"/>
      <c r="EGK700" s="412"/>
      <c r="EGL700" s="412"/>
      <c r="EGM700" s="412"/>
      <c r="EGN700" s="412"/>
      <c r="EGO700" s="412"/>
      <c r="EGP700" s="412"/>
      <c r="EGQ700" s="412"/>
      <c r="EGR700" s="412"/>
      <c r="EGS700" s="412"/>
      <c r="EGT700" s="412"/>
      <c r="EGU700" s="412"/>
      <c r="EGV700" s="412"/>
      <c r="EGW700" s="412"/>
      <c r="EGX700" s="413"/>
      <c r="EGY700" s="413"/>
      <c r="EGZ700" s="413"/>
      <c r="EHA700" s="413"/>
      <c r="EHB700" s="413"/>
      <c r="EHC700" s="413"/>
      <c r="EHD700" s="413"/>
      <c r="EHE700" s="413"/>
      <c r="EHF700" s="413"/>
      <c r="EHG700" s="413"/>
      <c r="EHH700" s="413"/>
      <c r="EHI700" s="413"/>
      <c r="EHJ700" s="413"/>
      <c r="EHK700" s="413"/>
      <c r="EHL700" s="413"/>
      <c r="EHM700" s="413"/>
      <c r="EHN700" s="413"/>
      <c r="EHO700" s="413"/>
      <c r="EHP700" s="413"/>
      <c r="EHQ700" s="413"/>
      <c r="EHR700" s="413"/>
      <c r="EHS700" s="413"/>
      <c r="EHT700" s="413"/>
      <c r="EHU700" s="413"/>
      <c r="EHV700" s="414"/>
      <c r="EHW700" s="414"/>
      <c r="EHX700" s="414"/>
      <c r="EHY700" s="414"/>
      <c r="EHZ700" s="414"/>
      <c r="EIA700" s="413"/>
      <c r="EIB700" s="413"/>
      <c r="EIC700" s="414"/>
      <c r="EID700" s="414"/>
      <c r="EIE700" s="413"/>
      <c r="EIF700" s="413"/>
      <c r="EIG700" s="414"/>
      <c r="EIH700" s="414"/>
      <c r="EII700" s="413"/>
      <c r="EIJ700" s="413"/>
      <c r="EIK700" s="413"/>
      <c r="EIL700" s="413"/>
      <c r="EIM700" s="413"/>
      <c r="EIN700" s="413"/>
      <c r="EIO700" s="413"/>
      <c r="EIP700" s="414"/>
      <c r="EIQ700" s="414"/>
      <c r="EIR700" s="413"/>
      <c r="EIS700" s="413"/>
      <c r="EIT700" s="414"/>
      <c r="EIU700" s="414"/>
      <c r="EIV700" s="413"/>
      <c r="EIW700" s="413"/>
      <c r="EIX700" s="413"/>
      <c r="EIY700" s="413"/>
      <c r="EIZ700" s="413"/>
      <c r="EJA700" s="407"/>
      <c r="EJB700" s="439"/>
      <c r="EJC700" s="413"/>
      <c r="EJD700" s="413"/>
      <c r="EJE700" s="413"/>
      <c r="EJF700" s="413"/>
      <c r="EJG700" s="413"/>
      <c r="EJH700" s="413"/>
      <c r="EJI700" s="413"/>
      <c r="EJJ700" s="412"/>
      <c r="EJK700" s="412"/>
      <c r="EJL700" s="412"/>
      <c r="EJM700" s="412"/>
      <c r="EJN700" s="412"/>
      <c r="EJO700" s="412"/>
      <c r="EJP700" s="412"/>
      <c r="EJQ700" s="412"/>
      <c r="EJR700" s="412"/>
      <c r="EJS700" s="412"/>
      <c r="EJT700" s="412"/>
      <c r="EJU700" s="412"/>
      <c r="EJV700" s="412"/>
      <c r="EJW700" s="412"/>
      <c r="EJX700" s="412"/>
      <c r="EJY700" s="412"/>
      <c r="EJZ700" s="412"/>
      <c r="EKA700" s="412"/>
      <c r="EKB700" s="412"/>
      <c r="EKC700" s="412"/>
      <c r="EKD700" s="412"/>
      <c r="EKE700" s="412"/>
      <c r="EKF700" s="412"/>
      <c r="EKG700" s="412"/>
      <c r="EKH700" s="412"/>
      <c r="EKI700" s="412"/>
      <c r="EKJ700" s="412"/>
      <c r="EKK700" s="412"/>
      <c r="EKL700" s="412"/>
      <c r="EKM700" s="412"/>
      <c r="EKN700" s="412"/>
      <c r="EKO700" s="412"/>
      <c r="EKP700" s="412"/>
      <c r="EKQ700" s="412"/>
      <c r="EKR700" s="412"/>
      <c r="EKS700" s="412"/>
      <c r="EKT700" s="412"/>
      <c r="EKU700" s="412"/>
      <c r="EKV700" s="412"/>
      <c r="EKW700" s="412"/>
      <c r="EKX700" s="412"/>
      <c r="EKY700" s="412"/>
      <c r="EKZ700" s="412"/>
      <c r="ELA700" s="412"/>
      <c r="ELB700" s="413"/>
      <c r="ELC700" s="413"/>
      <c r="ELD700" s="413"/>
      <c r="ELE700" s="413"/>
      <c r="ELF700" s="413"/>
      <c r="ELG700" s="413"/>
      <c r="ELH700" s="413"/>
      <c r="ELI700" s="413"/>
      <c r="ELJ700" s="413"/>
      <c r="ELK700" s="413"/>
      <c r="ELL700" s="413"/>
      <c r="ELM700" s="413"/>
      <c r="ELN700" s="413"/>
      <c r="ELO700" s="413"/>
      <c r="ELP700" s="413"/>
      <c r="ELQ700" s="413"/>
      <c r="ELR700" s="413"/>
      <c r="ELS700" s="413"/>
      <c r="ELT700" s="413"/>
      <c r="ELU700" s="413"/>
      <c r="ELV700" s="413"/>
      <c r="ELW700" s="413"/>
      <c r="ELX700" s="413"/>
      <c r="ELY700" s="413"/>
      <c r="ELZ700" s="414"/>
      <c r="EMA700" s="414"/>
      <c r="EMB700" s="414"/>
      <c r="EMC700" s="414"/>
      <c r="EMD700" s="414"/>
      <c r="EME700" s="413"/>
      <c r="EMF700" s="413"/>
      <c r="EMG700" s="414"/>
      <c r="EMH700" s="414"/>
      <c r="EMI700" s="413"/>
      <c r="EMJ700" s="413"/>
      <c r="EMK700" s="414"/>
      <c r="EML700" s="414"/>
      <c r="EMM700" s="413"/>
      <c r="EMN700" s="413"/>
      <c r="EMO700" s="413"/>
      <c r="EMP700" s="413"/>
      <c r="EMQ700" s="413"/>
      <c r="EMR700" s="413"/>
      <c r="EMS700" s="413"/>
      <c r="EMT700" s="414"/>
      <c r="EMU700" s="414"/>
      <c r="EMV700" s="413"/>
      <c r="EMW700" s="413"/>
      <c r="EMX700" s="414"/>
      <c r="EMY700" s="414"/>
      <c r="EMZ700" s="413"/>
      <c r="ENA700" s="413"/>
      <c r="ENB700" s="413"/>
      <c r="ENC700" s="413"/>
      <c r="END700" s="413"/>
      <c r="ENE700" s="407"/>
      <c r="ENF700" s="439"/>
      <c r="ENG700" s="413"/>
      <c r="ENH700" s="413"/>
      <c r="ENI700" s="413"/>
      <c r="ENJ700" s="413"/>
      <c r="ENK700" s="413"/>
      <c r="ENL700" s="413"/>
      <c r="ENM700" s="413"/>
      <c r="ENN700" s="412"/>
      <c r="ENO700" s="412"/>
      <c r="ENP700" s="412"/>
      <c r="ENQ700" s="412"/>
      <c r="ENR700" s="412"/>
      <c r="ENS700" s="412"/>
      <c r="ENT700" s="412"/>
      <c r="ENU700" s="412"/>
      <c r="ENV700" s="412"/>
      <c r="ENW700" s="412"/>
      <c r="ENX700" s="412"/>
      <c r="ENY700" s="412"/>
      <c r="ENZ700" s="412"/>
      <c r="EOA700" s="412"/>
      <c r="EOB700" s="412"/>
      <c r="EOC700" s="412"/>
      <c r="EOD700" s="412"/>
      <c r="EOE700" s="412"/>
      <c r="EOF700" s="412"/>
      <c r="EOG700" s="412"/>
      <c r="EOH700" s="412"/>
      <c r="EOI700" s="412"/>
      <c r="EOJ700" s="412"/>
      <c r="EOK700" s="412"/>
      <c r="EOL700" s="412"/>
      <c r="EOM700" s="412"/>
      <c r="EON700" s="412"/>
      <c r="EOO700" s="412"/>
      <c r="EOP700" s="412"/>
      <c r="EOQ700" s="412"/>
      <c r="EOR700" s="412"/>
      <c r="EOS700" s="412"/>
      <c r="EOT700" s="412"/>
      <c r="EOU700" s="412"/>
      <c r="EOV700" s="412"/>
      <c r="EOW700" s="412"/>
      <c r="EOX700" s="412"/>
      <c r="EOY700" s="412"/>
      <c r="EOZ700" s="412"/>
      <c r="EPA700" s="412"/>
      <c r="EPB700" s="412"/>
      <c r="EPC700" s="412"/>
      <c r="EPD700" s="412"/>
      <c r="EPE700" s="412"/>
      <c r="EPF700" s="413"/>
      <c r="EPG700" s="413"/>
      <c r="EPH700" s="413"/>
      <c r="EPI700" s="413"/>
      <c r="EPJ700" s="413"/>
      <c r="EPK700" s="413"/>
      <c r="EPL700" s="413"/>
      <c r="EPM700" s="413"/>
      <c r="EPN700" s="413"/>
      <c r="EPO700" s="413"/>
      <c r="EPP700" s="413"/>
      <c r="EPQ700" s="413"/>
      <c r="EPR700" s="413"/>
      <c r="EPS700" s="413"/>
      <c r="EPT700" s="413"/>
      <c r="EPU700" s="413"/>
      <c r="EPV700" s="413"/>
      <c r="EPW700" s="413"/>
      <c r="EPX700" s="413"/>
      <c r="EPY700" s="413"/>
      <c r="EPZ700" s="413"/>
      <c r="EQA700" s="413"/>
      <c r="EQB700" s="413"/>
      <c r="EQC700" s="413"/>
      <c r="EQD700" s="414"/>
      <c r="EQE700" s="414"/>
      <c r="EQF700" s="414"/>
      <c r="EQG700" s="414"/>
      <c r="EQH700" s="414"/>
      <c r="EQI700" s="413"/>
      <c r="EQJ700" s="413"/>
      <c r="EQK700" s="414"/>
      <c r="EQL700" s="414"/>
      <c r="EQM700" s="413"/>
      <c r="EQN700" s="413"/>
      <c r="EQO700" s="414"/>
      <c r="EQP700" s="414"/>
      <c r="EQQ700" s="413"/>
      <c r="EQR700" s="413"/>
      <c r="EQS700" s="413"/>
      <c r="EQT700" s="413"/>
      <c r="EQU700" s="413"/>
      <c r="EQV700" s="413"/>
      <c r="EQW700" s="413"/>
      <c r="EQX700" s="414"/>
      <c r="EQY700" s="414"/>
      <c r="EQZ700" s="413"/>
      <c r="ERA700" s="413"/>
      <c r="ERB700" s="414"/>
      <c r="ERC700" s="414"/>
      <c r="ERD700" s="413"/>
      <c r="ERE700" s="413"/>
      <c r="ERF700" s="413"/>
      <c r="ERG700" s="413"/>
      <c r="ERH700" s="413"/>
      <c r="ERI700" s="407"/>
      <c r="ERJ700" s="439"/>
      <c r="ERK700" s="413"/>
      <c r="ERL700" s="413"/>
      <c r="ERM700" s="413"/>
      <c r="ERN700" s="413"/>
      <c r="ERO700" s="413"/>
      <c r="ERP700" s="413"/>
      <c r="ERQ700" s="413"/>
      <c r="ERR700" s="412"/>
      <c r="ERS700" s="412"/>
      <c r="ERT700" s="412"/>
      <c r="ERU700" s="412"/>
      <c r="ERV700" s="412"/>
      <c r="ERW700" s="412"/>
      <c r="ERX700" s="412"/>
      <c r="ERY700" s="412"/>
      <c r="ERZ700" s="412"/>
      <c r="ESA700" s="412"/>
      <c r="ESB700" s="412"/>
      <c r="ESC700" s="412"/>
      <c r="ESD700" s="412"/>
      <c r="ESE700" s="412"/>
      <c r="ESF700" s="412"/>
      <c r="ESG700" s="412"/>
      <c r="ESH700" s="412"/>
      <c r="ESI700" s="412"/>
      <c r="ESJ700" s="412"/>
      <c r="ESK700" s="412"/>
      <c r="ESL700" s="412"/>
      <c r="ESM700" s="412"/>
      <c r="ESN700" s="412"/>
      <c r="ESO700" s="412"/>
      <c r="ESP700" s="412"/>
      <c r="ESQ700" s="412"/>
      <c r="ESR700" s="412"/>
      <c r="ESS700" s="412"/>
      <c r="EST700" s="412"/>
      <c r="ESU700" s="412"/>
      <c r="ESV700" s="412"/>
      <c r="ESW700" s="412"/>
      <c r="ESX700" s="412"/>
      <c r="ESY700" s="412"/>
      <c r="ESZ700" s="412"/>
      <c r="ETA700" s="412"/>
      <c r="ETB700" s="412"/>
      <c r="ETC700" s="412"/>
      <c r="ETD700" s="412"/>
      <c r="ETE700" s="412"/>
      <c r="ETF700" s="412"/>
      <c r="ETG700" s="412"/>
      <c r="ETH700" s="412"/>
      <c r="ETI700" s="412"/>
      <c r="ETJ700" s="413"/>
      <c r="ETK700" s="413"/>
      <c r="ETL700" s="413"/>
      <c r="ETM700" s="413"/>
      <c r="ETN700" s="413"/>
      <c r="ETO700" s="413"/>
      <c r="ETP700" s="413"/>
      <c r="ETQ700" s="413"/>
      <c r="ETR700" s="413"/>
      <c r="ETS700" s="413"/>
      <c r="ETT700" s="413"/>
      <c r="ETU700" s="413"/>
      <c r="ETV700" s="413"/>
      <c r="ETW700" s="413"/>
      <c r="ETX700" s="413"/>
      <c r="ETY700" s="413"/>
      <c r="ETZ700" s="413"/>
      <c r="EUA700" s="413"/>
      <c r="EUB700" s="413"/>
      <c r="EUC700" s="413"/>
      <c r="EUD700" s="413"/>
      <c r="EUE700" s="413"/>
      <c r="EUF700" s="413"/>
      <c r="EUG700" s="413"/>
      <c r="EUH700" s="414"/>
      <c r="EUI700" s="414"/>
      <c r="EUJ700" s="414"/>
      <c r="EUK700" s="414"/>
      <c r="EUL700" s="414"/>
      <c r="EUM700" s="413"/>
      <c r="EUN700" s="413"/>
      <c r="EUO700" s="414"/>
      <c r="EUP700" s="414"/>
      <c r="EUQ700" s="413"/>
      <c r="EUR700" s="413"/>
      <c r="EUS700" s="414"/>
      <c r="EUT700" s="414"/>
      <c r="EUU700" s="413"/>
      <c r="EUV700" s="413"/>
      <c r="EUW700" s="413"/>
      <c r="EUX700" s="413"/>
      <c r="EUY700" s="413"/>
      <c r="EUZ700" s="413"/>
      <c r="EVA700" s="413"/>
      <c r="EVB700" s="414"/>
      <c r="EVC700" s="414"/>
      <c r="EVD700" s="413"/>
      <c r="EVE700" s="413"/>
      <c r="EVF700" s="414"/>
      <c r="EVG700" s="414"/>
      <c r="EVH700" s="413"/>
      <c r="EVI700" s="413"/>
      <c r="EVJ700" s="413"/>
      <c r="EVK700" s="413"/>
      <c r="EVL700" s="413"/>
      <c r="EVM700" s="407"/>
      <c r="EVN700" s="439"/>
      <c r="EVO700" s="413"/>
      <c r="EVP700" s="413"/>
      <c r="EVQ700" s="413"/>
      <c r="EVR700" s="413"/>
      <c r="EVS700" s="413"/>
      <c r="EVT700" s="413"/>
      <c r="EVU700" s="413"/>
      <c r="EVV700" s="412"/>
      <c r="EVW700" s="412"/>
      <c r="EVX700" s="412"/>
      <c r="EVY700" s="412"/>
      <c r="EVZ700" s="412"/>
      <c r="EWA700" s="412"/>
      <c r="EWB700" s="412"/>
      <c r="EWC700" s="412"/>
      <c r="EWD700" s="412"/>
      <c r="EWE700" s="412"/>
      <c r="EWF700" s="412"/>
      <c r="EWG700" s="412"/>
      <c r="EWH700" s="412"/>
      <c r="EWI700" s="412"/>
      <c r="EWJ700" s="412"/>
      <c r="EWK700" s="412"/>
      <c r="EWL700" s="412"/>
      <c r="EWM700" s="412"/>
      <c r="EWN700" s="412"/>
      <c r="EWO700" s="412"/>
      <c r="EWP700" s="412"/>
      <c r="EWQ700" s="412"/>
      <c r="EWR700" s="412"/>
      <c r="EWS700" s="412"/>
      <c r="EWT700" s="412"/>
      <c r="EWU700" s="412"/>
      <c r="EWV700" s="412"/>
      <c r="EWW700" s="412"/>
      <c r="EWX700" s="412"/>
      <c r="EWY700" s="412"/>
      <c r="EWZ700" s="412"/>
      <c r="EXA700" s="412"/>
      <c r="EXB700" s="412"/>
      <c r="EXC700" s="412"/>
      <c r="EXD700" s="412"/>
      <c r="EXE700" s="412"/>
      <c r="EXF700" s="412"/>
      <c r="EXG700" s="412"/>
      <c r="EXH700" s="412"/>
      <c r="EXI700" s="412"/>
      <c r="EXJ700" s="412"/>
      <c r="EXK700" s="412"/>
      <c r="EXL700" s="412"/>
      <c r="EXM700" s="412"/>
      <c r="EXN700" s="413"/>
      <c r="EXO700" s="413"/>
      <c r="EXP700" s="413"/>
      <c r="EXQ700" s="413"/>
      <c r="EXR700" s="413"/>
      <c r="EXS700" s="413"/>
      <c r="EXT700" s="413"/>
      <c r="EXU700" s="413"/>
      <c r="EXV700" s="413"/>
      <c r="EXW700" s="413"/>
      <c r="EXX700" s="413"/>
      <c r="EXY700" s="413"/>
      <c r="EXZ700" s="413"/>
      <c r="EYA700" s="413"/>
      <c r="EYB700" s="413"/>
      <c r="EYC700" s="413"/>
      <c r="EYD700" s="413"/>
      <c r="EYE700" s="413"/>
      <c r="EYF700" s="413"/>
      <c r="EYG700" s="413"/>
      <c r="EYH700" s="413"/>
      <c r="EYI700" s="413"/>
      <c r="EYJ700" s="413"/>
      <c r="EYK700" s="413"/>
      <c r="EYL700" s="414"/>
      <c r="EYM700" s="414"/>
      <c r="EYN700" s="414"/>
      <c r="EYO700" s="414"/>
      <c r="EYP700" s="414"/>
      <c r="EYQ700" s="413"/>
      <c r="EYR700" s="413"/>
      <c r="EYS700" s="414"/>
      <c r="EYT700" s="414"/>
      <c r="EYU700" s="413"/>
      <c r="EYV700" s="413"/>
      <c r="EYW700" s="414"/>
      <c r="EYX700" s="414"/>
      <c r="EYY700" s="413"/>
      <c r="EYZ700" s="413"/>
      <c r="EZA700" s="413"/>
      <c r="EZB700" s="413"/>
      <c r="EZC700" s="413"/>
      <c r="EZD700" s="413"/>
      <c r="EZE700" s="413"/>
      <c r="EZF700" s="414"/>
      <c r="EZG700" s="414"/>
      <c r="EZH700" s="413"/>
      <c r="EZI700" s="413"/>
      <c r="EZJ700" s="414"/>
      <c r="EZK700" s="414"/>
      <c r="EZL700" s="413"/>
      <c r="EZM700" s="413"/>
      <c r="EZN700" s="413"/>
      <c r="EZO700" s="413"/>
      <c r="EZP700" s="413"/>
      <c r="EZQ700" s="407"/>
      <c r="EZR700" s="439"/>
      <c r="EZS700" s="413"/>
      <c r="EZT700" s="413"/>
      <c r="EZU700" s="413"/>
      <c r="EZV700" s="413"/>
      <c r="EZW700" s="413"/>
      <c r="EZX700" s="413"/>
      <c r="EZY700" s="413"/>
      <c r="EZZ700" s="412"/>
      <c r="FAA700" s="412"/>
      <c r="FAB700" s="412"/>
      <c r="FAC700" s="412"/>
      <c r="FAD700" s="412"/>
      <c r="FAE700" s="412"/>
      <c r="FAF700" s="412"/>
      <c r="FAG700" s="412"/>
      <c r="FAH700" s="412"/>
      <c r="FAI700" s="412"/>
      <c r="FAJ700" s="412"/>
      <c r="FAK700" s="412"/>
      <c r="FAL700" s="412"/>
      <c r="FAM700" s="412"/>
      <c r="FAN700" s="412"/>
      <c r="FAO700" s="412"/>
      <c r="FAP700" s="412"/>
      <c r="FAQ700" s="412"/>
      <c r="FAR700" s="412"/>
      <c r="FAS700" s="412"/>
      <c r="FAT700" s="412"/>
      <c r="FAU700" s="412"/>
      <c r="FAV700" s="412"/>
      <c r="FAW700" s="412"/>
      <c r="FAX700" s="412"/>
      <c r="FAY700" s="412"/>
      <c r="FAZ700" s="412"/>
      <c r="FBA700" s="412"/>
      <c r="FBB700" s="412"/>
      <c r="FBC700" s="412"/>
      <c r="FBD700" s="412"/>
      <c r="FBE700" s="412"/>
      <c r="FBF700" s="412"/>
      <c r="FBG700" s="412"/>
      <c r="FBH700" s="412"/>
      <c r="FBI700" s="412"/>
      <c r="FBJ700" s="412"/>
      <c r="FBK700" s="412"/>
      <c r="FBL700" s="412"/>
      <c r="FBM700" s="412"/>
      <c r="FBN700" s="412"/>
      <c r="FBO700" s="412"/>
      <c r="FBP700" s="412"/>
      <c r="FBQ700" s="412"/>
      <c r="FBR700" s="413"/>
      <c r="FBS700" s="413"/>
      <c r="FBT700" s="413"/>
      <c r="FBU700" s="413"/>
      <c r="FBV700" s="413"/>
      <c r="FBW700" s="413"/>
      <c r="FBX700" s="413"/>
      <c r="FBY700" s="413"/>
      <c r="FBZ700" s="413"/>
      <c r="FCA700" s="413"/>
      <c r="FCB700" s="413"/>
      <c r="FCC700" s="413"/>
      <c r="FCD700" s="413"/>
      <c r="FCE700" s="413"/>
      <c r="FCF700" s="413"/>
      <c r="FCG700" s="413"/>
      <c r="FCH700" s="413"/>
      <c r="FCI700" s="413"/>
      <c r="FCJ700" s="413"/>
      <c r="FCK700" s="413"/>
      <c r="FCL700" s="413"/>
      <c r="FCM700" s="413"/>
      <c r="FCN700" s="413"/>
      <c r="FCO700" s="413"/>
      <c r="FCP700" s="414"/>
      <c r="FCQ700" s="414"/>
      <c r="FCR700" s="414"/>
      <c r="FCS700" s="414"/>
      <c r="FCT700" s="414"/>
      <c r="FCU700" s="413"/>
      <c r="FCV700" s="413"/>
      <c r="FCW700" s="414"/>
      <c r="FCX700" s="414"/>
      <c r="FCY700" s="413"/>
      <c r="FCZ700" s="413"/>
      <c r="FDA700" s="414"/>
      <c r="FDB700" s="414"/>
      <c r="FDC700" s="413"/>
      <c r="FDD700" s="413"/>
      <c r="FDE700" s="413"/>
      <c r="FDF700" s="413"/>
      <c r="FDG700" s="413"/>
      <c r="FDH700" s="413"/>
      <c r="FDI700" s="413"/>
      <c r="FDJ700" s="414"/>
      <c r="FDK700" s="414"/>
      <c r="FDL700" s="413"/>
      <c r="FDM700" s="413"/>
      <c r="FDN700" s="414"/>
      <c r="FDO700" s="414"/>
      <c r="FDP700" s="413"/>
      <c r="FDQ700" s="413"/>
      <c r="FDR700" s="413"/>
      <c r="FDS700" s="413"/>
      <c r="FDT700" s="413"/>
      <c r="FDU700" s="407"/>
      <c r="FDV700" s="439"/>
      <c r="FDW700" s="413"/>
      <c r="FDX700" s="413"/>
      <c r="FDY700" s="413"/>
      <c r="FDZ700" s="413"/>
      <c r="FEA700" s="413"/>
      <c r="FEB700" s="413"/>
      <c r="FEC700" s="413"/>
      <c r="FED700" s="412"/>
      <c r="FEE700" s="412"/>
      <c r="FEF700" s="412"/>
      <c r="FEG700" s="412"/>
      <c r="FEH700" s="412"/>
      <c r="FEI700" s="412"/>
      <c r="FEJ700" s="412"/>
      <c r="FEK700" s="412"/>
      <c r="FEL700" s="412"/>
      <c r="FEM700" s="412"/>
      <c r="FEN700" s="412"/>
      <c r="FEO700" s="412"/>
      <c r="FEP700" s="412"/>
      <c r="FEQ700" s="412"/>
      <c r="FER700" s="412"/>
      <c r="FES700" s="412"/>
      <c r="FET700" s="412"/>
      <c r="FEU700" s="412"/>
      <c r="FEV700" s="412"/>
      <c r="FEW700" s="412"/>
      <c r="FEX700" s="412"/>
      <c r="FEY700" s="412"/>
      <c r="FEZ700" s="412"/>
      <c r="FFA700" s="412"/>
      <c r="FFB700" s="412"/>
      <c r="FFC700" s="412"/>
      <c r="FFD700" s="412"/>
      <c r="FFE700" s="412"/>
      <c r="FFF700" s="412"/>
      <c r="FFG700" s="412"/>
      <c r="FFH700" s="412"/>
      <c r="FFI700" s="412"/>
      <c r="FFJ700" s="412"/>
      <c r="FFK700" s="412"/>
      <c r="FFL700" s="412"/>
      <c r="FFM700" s="412"/>
      <c r="FFN700" s="412"/>
      <c r="FFO700" s="412"/>
      <c r="FFP700" s="412"/>
      <c r="FFQ700" s="412"/>
      <c r="FFR700" s="412"/>
      <c r="FFS700" s="412"/>
      <c r="FFT700" s="412"/>
      <c r="FFU700" s="412"/>
      <c r="FFV700" s="413"/>
      <c r="FFW700" s="413"/>
      <c r="FFX700" s="413"/>
      <c r="FFY700" s="413"/>
      <c r="FFZ700" s="413"/>
      <c r="FGA700" s="413"/>
      <c r="FGB700" s="413"/>
      <c r="FGC700" s="413"/>
      <c r="FGD700" s="413"/>
      <c r="FGE700" s="413"/>
      <c r="FGF700" s="413"/>
      <c r="FGG700" s="413"/>
      <c r="FGH700" s="413"/>
      <c r="FGI700" s="413"/>
      <c r="FGJ700" s="413"/>
      <c r="FGK700" s="413"/>
      <c r="FGL700" s="413"/>
      <c r="FGM700" s="413"/>
      <c r="FGN700" s="413"/>
      <c r="FGO700" s="413"/>
      <c r="FGP700" s="413"/>
      <c r="FGQ700" s="413"/>
      <c r="FGR700" s="413"/>
      <c r="FGS700" s="413"/>
      <c r="FGT700" s="414"/>
      <c r="FGU700" s="414"/>
      <c r="FGV700" s="414"/>
      <c r="FGW700" s="414"/>
      <c r="FGX700" s="414"/>
      <c r="FGY700" s="413"/>
      <c r="FGZ700" s="413"/>
      <c r="FHA700" s="414"/>
      <c r="FHB700" s="414"/>
      <c r="FHC700" s="413"/>
      <c r="FHD700" s="413"/>
      <c r="FHE700" s="414"/>
      <c r="FHF700" s="414"/>
      <c r="FHG700" s="413"/>
      <c r="FHH700" s="413"/>
      <c r="FHI700" s="413"/>
      <c r="FHJ700" s="413"/>
      <c r="FHK700" s="413"/>
      <c r="FHL700" s="413"/>
      <c r="FHM700" s="413"/>
      <c r="FHN700" s="414"/>
      <c r="FHO700" s="414"/>
      <c r="FHP700" s="413"/>
      <c r="FHQ700" s="413"/>
      <c r="FHR700" s="414"/>
      <c r="FHS700" s="414"/>
      <c r="FHT700" s="413"/>
      <c r="FHU700" s="413"/>
      <c r="FHV700" s="413"/>
      <c r="FHW700" s="413"/>
      <c r="FHX700" s="413"/>
      <c r="FHY700" s="407"/>
      <c r="FHZ700" s="439"/>
      <c r="FIA700" s="413"/>
      <c r="FIB700" s="413"/>
      <c r="FIC700" s="413"/>
      <c r="FID700" s="413"/>
      <c r="FIE700" s="413"/>
      <c r="FIF700" s="413"/>
      <c r="FIG700" s="413"/>
      <c r="FIH700" s="412"/>
      <c r="FII700" s="412"/>
      <c r="FIJ700" s="412"/>
      <c r="FIK700" s="412"/>
      <c r="FIL700" s="412"/>
      <c r="FIM700" s="412"/>
      <c r="FIN700" s="412"/>
      <c r="FIO700" s="412"/>
      <c r="FIP700" s="412"/>
      <c r="FIQ700" s="412"/>
      <c r="FIR700" s="412"/>
      <c r="FIS700" s="412"/>
      <c r="FIT700" s="412"/>
      <c r="FIU700" s="412"/>
      <c r="FIV700" s="412"/>
      <c r="FIW700" s="412"/>
      <c r="FIX700" s="412"/>
      <c r="FIY700" s="412"/>
      <c r="FIZ700" s="412"/>
      <c r="FJA700" s="412"/>
      <c r="FJB700" s="412"/>
      <c r="FJC700" s="412"/>
      <c r="FJD700" s="412"/>
      <c r="FJE700" s="412"/>
      <c r="FJF700" s="412"/>
      <c r="FJG700" s="412"/>
      <c r="FJH700" s="412"/>
      <c r="FJI700" s="412"/>
      <c r="FJJ700" s="412"/>
      <c r="FJK700" s="412"/>
      <c r="FJL700" s="412"/>
      <c r="FJM700" s="412"/>
      <c r="FJN700" s="412"/>
      <c r="FJO700" s="412"/>
      <c r="FJP700" s="412"/>
      <c r="FJQ700" s="412"/>
      <c r="FJR700" s="412"/>
      <c r="FJS700" s="412"/>
      <c r="FJT700" s="412"/>
      <c r="FJU700" s="412"/>
      <c r="FJV700" s="412"/>
      <c r="FJW700" s="412"/>
      <c r="FJX700" s="412"/>
      <c r="FJY700" s="412"/>
      <c r="FJZ700" s="413"/>
      <c r="FKA700" s="413"/>
      <c r="FKB700" s="413"/>
      <c r="FKC700" s="413"/>
      <c r="FKD700" s="413"/>
      <c r="FKE700" s="413"/>
      <c r="FKF700" s="413"/>
      <c r="FKG700" s="413"/>
      <c r="FKH700" s="413"/>
      <c r="FKI700" s="413"/>
      <c r="FKJ700" s="413"/>
      <c r="FKK700" s="413"/>
      <c r="FKL700" s="413"/>
      <c r="FKM700" s="413"/>
      <c r="FKN700" s="413"/>
      <c r="FKO700" s="413"/>
      <c r="FKP700" s="413"/>
      <c r="FKQ700" s="413"/>
      <c r="FKR700" s="413"/>
      <c r="FKS700" s="413"/>
      <c r="FKT700" s="413"/>
      <c r="FKU700" s="413"/>
      <c r="FKV700" s="413"/>
      <c r="FKW700" s="413"/>
      <c r="FKX700" s="414"/>
      <c r="FKY700" s="414"/>
      <c r="FKZ700" s="414"/>
      <c r="FLA700" s="414"/>
      <c r="FLB700" s="414"/>
      <c r="FLC700" s="413"/>
      <c r="FLD700" s="413"/>
      <c r="FLE700" s="414"/>
      <c r="FLF700" s="414"/>
      <c r="FLG700" s="413"/>
      <c r="FLH700" s="413"/>
      <c r="FLI700" s="414"/>
      <c r="FLJ700" s="414"/>
      <c r="FLK700" s="413"/>
      <c r="FLL700" s="413"/>
      <c r="FLM700" s="413"/>
      <c r="FLN700" s="413"/>
      <c r="FLO700" s="413"/>
      <c r="FLP700" s="413"/>
      <c r="FLQ700" s="413"/>
      <c r="FLR700" s="414"/>
      <c r="FLS700" s="414"/>
      <c r="FLT700" s="413"/>
      <c r="FLU700" s="413"/>
      <c r="FLV700" s="414"/>
      <c r="FLW700" s="414"/>
      <c r="FLX700" s="413"/>
      <c r="FLY700" s="413"/>
      <c r="FLZ700" s="413"/>
      <c r="FMA700" s="413"/>
      <c r="FMB700" s="413"/>
      <c r="FMC700" s="407"/>
      <c r="FMD700" s="439"/>
      <c r="FME700" s="413"/>
      <c r="FMF700" s="413"/>
      <c r="FMG700" s="413"/>
      <c r="FMH700" s="413"/>
      <c r="FMI700" s="413"/>
      <c r="FMJ700" s="413"/>
      <c r="FMK700" s="413"/>
      <c r="FML700" s="412"/>
      <c r="FMM700" s="412"/>
      <c r="FMN700" s="412"/>
      <c r="FMO700" s="412"/>
      <c r="FMP700" s="412"/>
      <c r="FMQ700" s="412"/>
      <c r="FMR700" s="412"/>
      <c r="FMS700" s="412"/>
      <c r="FMT700" s="412"/>
      <c r="FMU700" s="412"/>
      <c r="FMV700" s="412"/>
      <c r="FMW700" s="412"/>
      <c r="FMX700" s="412"/>
      <c r="FMY700" s="412"/>
      <c r="FMZ700" s="412"/>
      <c r="FNA700" s="412"/>
      <c r="FNB700" s="412"/>
      <c r="FNC700" s="412"/>
      <c r="FND700" s="412"/>
      <c r="FNE700" s="412"/>
      <c r="FNF700" s="412"/>
      <c r="FNG700" s="412"/>
      <c r="FNH700" s="412"/>
      <c r="FNI700" s="412"/>
      <c r="FNJ700" s="412"/>
      <c r="FNK700" s="412"/>
      <c r="FNL700" s="412"/>
      <c r="FNM700" s="412"/>
      <c r="FNN700" s="412"/>
      <c r="FNO700" s="412"/>
      <c r="FNP700" s="412"/>
      <c r="FNQ700" s="412"/>
      <c r="FNR700" s="412"/>
      <c r="FNS700" s="412"/>
      <c r="FNT700" s="412"/>
      <c r="FNU700" s="412"/>
      <c r="FNV700" s="412"/>
      <c r="FNW700" s="412"/>
      <c r="FNX700" s="412"/>
      <c r="FNY700" s="412"/>
      <c r="FNZ700" s="412"/>
      <c r="FOA700" s="412"/>
      <c r="FOB700" s="412"/>
      <c r="FOC700" s="412"/>
      <c r="FOD700" s="413"/>
      <c r="FOE700" s="413"/>
      <c r="FOF700" s="413"/>
      <c r="FOG700" s="413"/>
      <c r="FOH700" s="413"/>
      <c r="FOI700" s="413"/>
      <c r="FOJ700" s="413"/>
      <c r="FOK700" s="413"/>
      <c r="FOL700" s="413"/>
      <c r="FOM700" s="413"/>
      <c r="FON700" s="413"/>
      <c r="FOO700" s="413"/>
      <c r="FOP700" s="413"/>
      <c r="FOQ700" s="413"/>
      <c r="FOR700" s="413"/>
      <c r="FOS700" s="413"/>
      <c r="FOT700" s="413"/>
      <c r="FOU700" s="413"/>
      <c r="FOV700" s="413"/>
      <c r="FOW700" s="413"/>
      <c r="FOX700" s="413"/>
      <c r="FOY700" s="413"/>
      <c r="FOZ700" s="413"/>
      <c r="FPA700" s="413"/>
      <c r="FPB700" s="414"/>
      <c r="FPC700" s="414"/>
      <c r="FPD700" s="414"/>
      <c r="FPE700" s="414"/>
      <c r="FPF700" s="414"/>
      <c r="FPG700" s="413"/>
      <c r="FPH700" s="413"/>
      <c r="FPI700" s="414"/>
      <c r="FPJ700" s="414"/>
      <c r="FPK700" s="413"/>
      <c r="FPL700" s="413"/>
      <c r="FPM700" s="414"/>
      <c r="FPN700" s="414"/>
      <c r="FPO700" s="413"/>
      <c r="FPP700" s="413"/>
      <c r="FPQ700" s="413"/>
      <c r="FPR700" s="413"/>
      <c r="FPS700" s="413"/>
      <c r="FPT700" s="413"/>
      <c r="FPU700" s="413"/>
      <c r="FPV700" s="414"/>
      <c r="FPW700" s="414"/>
      <c r="FPX700" s="413"/>
      <c r="FPY700" s="413"/>
      <c r="FPZ700" s="414"/>
      <c r="FQA700" s="414"/>
      <c r="FQB700" s="413"/>
      <c r="FQC700" s="413"/>
      <c r="FQD700" s="413"/>
      <c r="FQE700" s="413"/>
      <c r="FQF700" s="413"/>
      <c r="FQG700" s="407"/>
      <c r="FQH700" s="439"/>
      <c r="FQI700" s="413"/>
      <c r="FQJ700" s="413"/>
      <c r="FQK700" s="413"/>
      <c r="FQL700" s="413"/>
      <c r="FQM700" s="413"/>
      <c r="FQN700" s="413"/>
      <c r="FQO700" s="413"/>
      <c r="FQP700" s="412"/>
      <c r="FQQ700" s="412"/>
      <c r="FQR700" s="412"/>
      <c r="FQS700" s="412"/>
      <c r="FQT700" s="412"/>
      <c r="FQU700" s="412"/>
      <c r="FQV700" s="412"/>
      <c r="FQW700" s="412"/>
      <c r="FQX700" s="412"/>
      <c r="FQY700" s="412"/>
      <c r="FQZ700" s="412"/>
      <c r="FRA700" s="412"/>
      <c r="FRB700" s="412"/>
      <c r="FRC700" s="412"/>
      <c r="FRD700" s="412"/>
      <c r="FRE700" s="412"/>
      <c r="FRF700" s="412"/>
      <c r="FRG700" s="412"/>
      <c r="FRH700" s="412"/>
      <c r="FRI700" s="412"/>
      <c r="FRJ700" s="412"/>
      <c r="FRK700" s="412"/>
      <c r="FRL700" s="412"/>
      <c r="FRM700" s="412"/>
      <c r="FRN700" s="412"/>
      <c r="FRO700" s="412"/>
      <c r="FRP700" s="412"/>
      <c r="FRQ700" s="412"/>
      <c r="FRR700" s="412"/>
      <c r="FRS700" s="412"/>
      <c r="FRT700" s="412"/>
      <c r="FRU700" s="412"/>
      <c r="FRV700" s="412"/>
      <c r="FRW700" s="412"/>
      <c r="FRX700" s="412"/>
      <c r="FRY700" s="412"/>
      <c r="FRZ700" s="412"/>
      <c r="FSA700" s="412"/>
      <c r="FSB700" s="412"/>
      <c r="FSC700" s="412"/>
      <c r="FSD700" s="412"/>
      <c r="FSE700" s="412"/>
      <c r="FSF700" s="412"/>
      <c r="FSG700" s="412"/>
      <c r="FSH700" s="413"/>
      <c r="FSI700" s="413"/>
      <c r="FSJ700" s="413"/>
      <c r="FSK700" s="413"/>
      <c r="FSL700" s="413"/>
      <c r="FSM700" s="413"/>
      <c r="FSN700" s="413"/>
      <c r="FSO700" s="413"/>
      <c r="FSP700" s="413"/>
      <c r="FSQ700" s="413"/>
      <c r="FSR700" s="413"/>
      <c r="FSS700" s="413"/>
      <c r="FST700" s="413"/>
      <c r="FSU700" s="413"/>
      <c r="FSV700" s="413"/>
      <c r="FSW700" s="413"/>
      <c r="FSX700" s="413"/>
      <c r="FSY700" s="413"/>
      <c r="FSZ700" s="413"/>
      <c r="FTA700" s="413"/>
      <c r="FTB700" s="413"/>
      <c r="FTC700" s="413"/>
      <c r="FTD700" s="413"/>
      <c r="FTE700" s="413"/>
      <c r="FTF700" s="414"/>
      <c r="FTG700" s="414"/>
      <c r="FTH700" s="414"/>
      <c r="FTI700" s="414"/>
      <c r="FTJ700" s="414"/>
      <c r="FTK700" s="413"/>
      <c r="FTL700" s="413"/>
      <c r="FTM700" s="414"/>
      <c r="FTN700" s="414"/>
      <c r="FTO700" s="413"/>
      <c r="FTP700" s="413"/>
      <c r="FTQ700" s="414"/>
      <c r="FTR700" s="414"/>
      <c r="FTS700" s="413"/>
      <c r="FTT700" s="413"/>
      <c r="FTU700" s="413"/>
      <c r="FTV700" s="413"/>
      <c r="FTW700" s="413"/>
      <c r="FTX700" s="413"/>
      <c r="FTY700" s="413"/>
      <c r="FTZ700" s="414"/>
      <c r="FUA700" s="414"/>
      <c r="FUB700" s="413"/>
      <c r="FUC700" s="413"/>
      <c r="FUD700" s="414"/>
      <c r="FUE700" s="414"/>
      <c r="FUF700" s="413"/>
      <c r="FUG700" s="413"/>
      <c r="FUH700" s="413"/>
      <c r="FUI700" s="413"/>
      <c r="FUJ700" s="413"/>
      <c r="FUK700" s="407"/>
      <c r="FUL700" s="439"/>
      <c r="FUM700" s="413"/>
      <c r="FUN700" s="413"/>
      <c r="FUO700" s="413"/>
      <c r="FUP700" s="413"/>
      <c r="FUQ700" s="413"/>
      <c r="FUR700" s="413"/>
      <c r="FUS700" s="413"/>
      <c r="FUT700" s="412"/>
      <c r="FUU700" s="412"/>
      <c r="FUV700" s="412"/>
      <c r="FUW700" s="412"/>
      <c r="FUX700" s="412"/>
      <c r="FUY700" s="412"/>
      <c r="FUZ700" s="412"/>
      <c r="FVA700" s="412"/>
      <c r="FVB700" s="412"/>
      <c r="FVC700" s="412"/>
      <c r="FVD700" s="412"/>
      <c r="FVE700" s="412"/>
      <c r="FVF700" s="412"/>
      <c r="FVG700" s="412"/>
      <c r="FVH700" s="412"/>
      <c r="FVI700" s="412"/>
      <c r="FVJ700" s="412"/>
      <c r="FVK700" s="412"/>
      <c r="FVL700" s="412"/>
      <c r="FVM700" s="412"/>
      <c r="FVN700" s="412"/>
      <c r="FVO700" s="412"/>
      <c r="FVP700" s="412"/>
      <c r="FVQ700" s="412"/>
      <c r="FVR700" s="412"/>
      <c r="FVS700" s="412"/>
      <c r="FVT700" s="412"/>
      <c r="FVU700" s="412"/>
      <c r="FVV700" s="412"/>
      <c r="FVW700" s="412"/>
      <c r="FVX700" s="412"/>
      <c r="FVY700" s="412"/>
      <c r="FVZ700" s="412"/>
      <c r="FWA700" s="412"/>
      <c r="FWB700" s="412"/>
      <c r="FWC700" s="412"/>
      <c r="FWD700" s="412"/>
      <c r="FWE700" s="412"/>
      <c r="FWF700" s="412"/>
      <c r="FWG700" s="412"/>
      <c r="FWH700" s="412"/>
      <c r="FWI700" s="412"/>
      <c r="FWJ700" s="412"/>
      <c r="FWK700" s="412"/>
      <c r="FWL700" s="413"/>
      <c r="FWM700" s="413"/>
      <c r="FWN700" s="413"/>
      <c r="FWO700" s="413"/>
      <c r="FWP700" s="413"/>
      <c r="FWQ700" s="413"/>
      <c r="FWR700" s="413"/>
      <c r="FWS700" s="413"/>
      <c r="FWT700" s="413"/>
      <c r="FWU700" s="413"/>
      <c r="FWV700" s="413"/>
      <c r="FWW700" s="413"/>
      <c r="FWX700" s="413"/>
      <c r="FWY700" s="413"/>
      <c r="FWZ700" s="413"/>
      <c r="FXA700" s="413"/>
      <c r="FXB700" s="413"/>
      <c r="FXC700" s="413"/>
      <c r="FXD700" s="413"/>
      <c r="FXE700" s="413"/>
      <c r="FXF700" s="413"/>
      <c r="FXG700" s="413"/>
      <c r="FXH700" s="413"/>
      <c r="FXI700" s="413"/>
      <c r="FXJ700" s="414"/>
      <c r="FXK700" s="414"/>
      <c r="FXL700" s="414"/>
      <c r="FXM700" s="414"/>
      <c r="FXN700" s="414"/>
      <c r="FXO700" s="413"/>
      <c r="FXP700" s="413"/>
      <c r="FXQ700" s="414"/>
      <c r="FXR700" s="414"/>
      <c r="FXS700" s="413"/>
      <c r="FXT700" s="413"/>
      <c r="FXU700" s="414"/>
      <c r="FXV700" s="414"/>
      <c r="FXW700" s="413"/>
      <c r="FXX700" s="413"/>
      <c r="FXY700" s="413"/>
      <c r="FXZ700" s="413"/>
      <c r="FYA700" s="413"/>
      <c r="FYB700" s="413"/>
      <c r="FYC700" s="413"/>
      <c r="FYD700" s="414"/>
      <c r="FYE700" s="414"/>
      <c r="FYF700" s="413"/>
      <c r="FYG700" s="413"/>
      <c r="FYH700" s="414"/>
      <c r="FYI700" s="414"/>
      <c r="FYJ700" s="413"/>
      <c r="FYK700" s="413"/>
      <c r="FYL700" s="413"/>
      <c r="FYM700" s="413"/>
      <c r="FYN700" s="413"/>
      <c r="FYO700" s="407"/>
      <c r="FYP700" s="439"/>
      <c r="FYQ700" s="413"/>
      <c r="FYR700" s="413"/>
      <c r="FYS700" s="413"/>
      <c r="FYT700" s="413"/>
      <c r="FYU700" s="413"/>
      <c r="FYV700" s="413"/>
      <c r="FYW700" s="413"/>
      <c r="FYX700" s="412"/>
      <c r="FYY700" s="412"/>
      <c r="FYZ700" s="412"/>
      <c r="FZA700" s="412"/>
      <c r="FZB700" s="412"/>
      <c r="FZC700" s="412"/>
      <c r="FZD700" s="412"/>
      <c r="FZE700" s="412"/>
      <c r="FZF700" s="412"/>
      <c r="FZG700" s="412"/>
      <c r="FZH700" s="412"/>
      <c r="FZI700" s="412"/>
      <c r="FZJ700" s="412"/>
      <c r="FZK700" s="412"/>
      <c r="FZL700" s="412"/>
      <c r="FZM700" s="412"/>
      <c r="FZN700" s="412"/>
      <c r="FZO700" s="412"/>
      <c r="FZP700" s="412"/>
      <c r="FZQ700" s="412"/>
      <c r="FZR700" s="412"/>
      <c r="FZS700" s="412"/>
      <c r="FZT700" s="412"/>
      <c r="FZU700" s="412"/>
      <c r="FZV700" s="412"/>
      <c r="FZW700" s="412"/>
      <c r="FZX700" s="412"/>
      <c r="FZY700" s="412"/>
      <c r="FZZ700" s="412"/>
      <c r="GAA700" s="412"/>
      <c r="GAB700" s="412"/>
      <c r="GAC700" s="412"/>
      <c r="GAD700" s="412"/>
      <c r="GAE700" s="412"/>
      <c r="GAF700" s="412"/>
      <c r="GAG700" s="412"/>
      <c r="GAH700" s="412"/>
      <c r="GAI700" s="412"/>
      <c r="GAJ700" s="412"/>
      <c r="GAK700" s="412"/>
      <c r="GAL700" s="412"/>
      <c r="GAM700" s="412"/>
      <c r="GAN700" s="412"/>
      <c r="GAO700" s="412"/>
      <c r="GAP700" s="413"/>
      <c r="GAQ700" s="413"/>
      <c r="GAR700" s="413"/>
      <c r="GAS700" s="413"/>
      <c r="GAT700" s="413"/>
      <c r="GAU700" s="413"/>
      <c r="GAV700" s="413"/>
      <c r="GAW700" s="413"/>
      <c r="GAX700" s="413"/>
      <c r="GAY700" s="413"/>
      <c r="GAZ700" s="413"/>
      <c r="GBA700" s="413"/>
      <c r="GBB700" s="413"/>
      <c r="GBC700" s="413"/>
      <c r="GBD700" s="413"/>
      <c r="GBE700" s="413"/>
      <c r="GBF700" s="413"/>
      <c r="GBG700" s="413"/>
      <c r="GBH700" s="413"/>
      <c r="GBI700" s="413"/>
      <c r="GBJ700" s="413"/>
      <c r="GBK700" s="413"/>
      <c r="GBL700" s="413"/>
      <c r="GBM700" s="413"/>
      <c r="GBN700" s="414"/>
      <c r="GBO700" s="414"/>
      <c r="GBP700" s="414"/>
      <c r="GBQ700" s="414"/>
      <c r="GBR700" s="414"/>
      <c r="GBS700" s="413"/>
      <c r="GBT700" s="413"/>
      <c r="GBU700" s="414"/>
      <c r="GBV700" s="414"/>
      <c r="GBW700" s="413"/>
      <c r="GBX700" s="413"/>
      <c r="GBY700" s="414"/>
      <c r="GBZ700" s="414"/>
      <c r="GCA700" s="413"/>
      <c r="GCB700" s="413"/>
      <c r="GCC700" s="413"/>
      <c r="GCD700" s="413"/>
      <c r="GCE700" s="413"/>
      <c r="GCF700" s="413"/>
      <c r="GCG700" s="413"/>
      <c r="GCH700" s="414"/>
      <c r="GCI700" s="414"/>
      <c r="GCJ700" s="413"/>
      <c r="GCK700" s="413"/>
      <c r="GCL700" s="414"/>
      <c r="GCM700" s="414"/>
      <c r="GCN700" s="413"/>
      <c r="GCO700" s="413"/>
      <c r="GCP700" s="413"/>
      <c r="GCQ700" s="413"/>
      <c r="GCR700" s="413"/>
      <c r="GCS700" s="407"/>
      <c r="GCT700" s="439"/>
      <c r="GCU700" s="413"/>
      <c r="GCV700" s="413"/>
      <c r="GCW700" s="413"/>
      <c r="GCX700" s="413"/>
      <c r="GCY700" s="413"/>
      <c r="GCZ700" s="413"/>
      <c r="GDA700" s="413"/>
      <c r="GDB700" s="412"/>
      <c r="GDC700" s="412"/>
      <c r="GDD700" s="412"/>
      <c r="GDE700" s="412"/>
      <c r="GDF700" s="412"/>
      <c r="GDG700" s="412"/>
      <c r="GDH700" s="412"/>
      <c r="GDI700" s="412"/>
      <c r="GDJ700" s="412"/>
      <c r="GDK700" s="412"/>
      <c r="GDL700" s="412"/>
      <c r="GDM700" s="412"/>
      <c r="GDN700" s="412"/>
      <c r="GDO700" s="412"/>
      <c r="GDP700" s="412"/>
      <c r="GDQ700" s="412"/>
      <c r="GDR700" s="412"/>
      <c r="GDS700" s="412"/>
      <c r="GDT700" s="412"/>
      <c r="GDU700" s="412"/>
      <c r="GDV700" s="412"/>
      <c r="GDW700" s="412"/>
      <c r="GDX700" s="412"/>
      <c r="GDY700" s="412"/>
      <c r="GDZ700" s="412"/>
      <c r="GEA700" s="412"/>
      <c r="GEB700" s="412"/>
      <c r="GEC700" s="412"/>
      <c r="GED700" s="412"/>
      <c r="GEE700" s="412"/>
      <c r="GEF700" s="412"/>
      <c r="GEG700" s="412"/>
      <c r="GEH700" s="412"/>
      <c r="GEI700" s="412"/>
      <c r="GEJ700" s="412"/>
      <c r="GEK700" s="412"/>
      <c r="GEL700" s="412"/>
      <c r="GEM700" s="412"/>
      <c r="GEN700" s="412"/>
      <c r="GEO700" s="412"/>
      <c r="GEP700" s="412"/>
      <c r="GEQ700" s="412"/>
      <c r="GER700" s="412"/>
      <c r="GES700" s="412"/>
      <c r="GET700" s="413"/>
      <c r="GEU700" s="413"/>
      <c r="GEV700" s="413"/>
      <c r="GEW700" s="413"/>
      <c r="GEX700" s="413"/>
      <c r="GEY700" s="413"/>
      <c r="GEZ700" s="413"/>
      <c r="GFA700" s="413"/>
      <c r="GFB700" s="413"/>
      <c r="GFC700" s="413"/>
      <c r="GFD700" s="413"/>
      <c r="GFE700" s="413"/>
      <c r="GFF700" s="413"/>
      <c r="GFG700" s="413"/>
      <c r="GFH700" s="413"/>
      <c r="GFI700" s="413"/>
      <c r="GFJ700" s="413"/>
      <c r="GFK700" s="413"/>
      <c r="GFL700" s="413"/>
      <c r="GFM700" s="413"/>
      <c r="GFN700" s="413"/>
      <c r="GFO700" s="413"/>
      <c r="GFP700" s="413"/>
      <c r="GFQ700" s="413"/>
      <c r="GFR700" s="414"/>
      <c r="GFS700" s="414"/>
      <c r="GFT700" s="414"/>
      <c r="GFU700" s="414"/>
      <c r="GFV700" s="414"/>
      <c r="GFW700" s="413"/>
      <c r="GFX700" s="413"/>
      <c r="GFY700" s="414"/>
      <c r="GFZ700" s="414"/>
      <c r="GGA700" s="413"/>
      <c r="GGB700" s="413"/>
      <c r="GGC700" s="414"/>
      <c r="GGD700" s="414"/>
      <c r="GGE700" s="413"/>
      <c r="GGF700" s="413"/>
      <c r="GGG700" s="413"/>
      <c r="GGH700" s="413"/>
      <c r="GGI700" s="413"/>
      <c r="GGJ700" s="413"/>
      <c r="GGK700" s="413"/>
      <c r="GGL700" s="414"/>
      <c r="GGM700" s="414"/>
      <c r="GGN700" s="413"/>
      <c r="GGO700" s="413"/>
      <c r="GGP700" s="414"/>
      <c r="GGQ700" s="414"/>
      <c r="GGR700" s="413"/>
      <c r="GGS700" s="413"/>
      <c r="GGT700" s="413"/>
      <c r="GGU700" s="413"/>
      <c r="GGV700" s="413"/>
      <c r="GGW700" s="407"/>
      <c r="GGX700" s="439"/>
      <c r="GGY700" s="413"/>
      <c r="GGZ700" s="413"/>
      <c r="GHA700" s="413"/>
      <c r="GHB700" s="413"/>
      <c r="GHC700" s="413"/>
      <c r="GHD700" s="413"/>
      <c r="GHE700" s="413"/>
      <c r="GHF700" s="412"/>
      <c r="GHG700" s="412"/>
      <c r="GHH700" s="412"/>
      <c r="GHI700" s="412"/>
      <c r="GHJ700" s="412"/>
      <c r="GHK700" s="412"/>
      <c r="GHL700" s="412"/>
      <c r="GHM700" s="412"/>
      <c r="GHN700" s="412"/>
      <c r="GHO700" s="412"/>
      <c r="GHP700" s="412"/>
      <c r="GHQ700" s="412"/>
      <c r="GHR700" s="412"/>
      <c r="GHS700" s="412"/>
      <c r="GHT700" s="412"/>
      <c r="GHU700" s="412"/>
      <c r="GHV700" s="412"/>
      <c r="GHW700" s="412"/>
      <c r="GHX700" s="412"/>
      <c r="GHY700" s="412"/>
      <c r="GHZ700" s="412"/>
      <c r="GIA700" s="412"/>
      <c r="GIB700" s="412"/>
      <c r="GIC700" s="412"/>
      <c r="GID700" s="412"/>
      <c r="GIE700" s="412"/>
      <c r="GIF700" s="412"/>
      <c r="GIG700" s="412"/>
      <c r="GIH700" s="412"/>
      <c r="GII700" s="412"/>
      <c r="GIJ700" s="412"/>
      <c r="GIK700" s="412"/>
      <c r="GIL700" s="412"/>
      <c r="GIM700" s="412"/>
      <c r="GIN700" s="412"/>
      <c r="GIO700" s="412"/>
      <c r="GIP700" s="412"/>
      <c r="GIQ700" s="412"/>
      <c r="GIR700" s="412"/>
      <c r="GIS700" s="412"/>
      <c r="GIT700" s="412"/>
      <c r="GIU700" s="412"/>
      <c r="GIV700" s="412"/>
      <c r="GIW700" s="412"/>
      <c r="GIX700" s="413"/>
      <c r="GIY700" s="413"/>
      <c r="GIZ700" s="413"/>
      <c r="GJA700" s="413"/>
      <c r="GJB700" s="413"/>
      <c r="GJC700" s="413"/>
      <c r="GJD700" s="413"/>
      <c r="GJE700" s="413"/>
      <c r="GJF700" s="413"/>
      <c r="GJG700" s="413"/>
      <c r="GJH700" s="413"/>
      <c r="GJI700" s="413"/>
      <c r="GJJ700" s="413"/>
      <c r="GJK700" s="413"/>
      <c r="GJL700" s="413"/>
      <c r="GJM700" s="413"/>
      <c r="GJN700" s="413"/>
      <c r="GJO700" s="413"/>
      <c r="GJP700" s="413"/>
      <c r="GJQ700" s="413"/>
      <c r="GJR700" s="413"/>
      <c r="GJS700" s="413"/>
      <c r="GJT700" s="413"/>
      <c r="GJU700" s="413"/>
      <c r="GJV700" s="414"/>
      <c r="GJW700" s="414"/>
      <c r="GJX700" s="414"/>
      <c r="GJY700" s="414"/>
      <c r="GJZ700" s="414"/>
      <c r="GKA700" s="413"/>
      <c r="GKB700" s="413"/>
      <c r="GKC700" s="414"/>
      <c r="GKD700" s="414"/>
      <c r="GKE700" s="413"/>
      <c r="GKF700" s="413"/>
      <c r="GKG700" s="414"/>
      <c r="GKH700" s="414"/>
      <c r="GKI700" s="413"/>
      <c r="GKJ700" s="413"/>
      <c r="GKK700" s="413"/>
      <c r="GKL700" s="413"/>
      <c r="GKM700" s="413"/>
      <c r="GKN700" s="413"/>
      <c r="GKO700" s="413"/>
      <c r="GKP700" s="414"/>
      <c r="GKQ700" s="414"/>
      <c r="GKR700" s="413"/>
      <c r="GKS700" s="413"/>
      <c r="GKT700" s="414"/>
      <c r="GKU700" s="414"/>
      <c r="GKV700" s="413"/>
      <c r="GKW700" s="413"/>
      <c r="GKX700" s="413"/>
      <c r="GKY700" s="413"/>
      <c r="GKZ700" s="413"/>
      <c r="GLA700" s="407"/>
      <c r="GLB700" s="439"/>
      <c r="GLC700" s="413"/>
      <c r="GLD700" s="413"/>
      <c r="GLE700" s="413"/>
      <c r="GLF700" s="413"/>
      <c r="GLG700" s="413"/>
      <c r="GLH700" s="413"/>
      <c r="GLI700" s="413"/>
      <c r="GLJ700" s="412"/>
      <c r="GLK700" s="412"/>
      <c r="GLL700" s="412"/>
      <c r="GLM700" s="412"/>
      <c r="GLN700" s="412"/>
      <c r="GLO700" s="412"/>
      <c r="GLP700" s="412"/>
      <c r="GLQ700" s="412"/>
      <c r="GLR700" s="412"/>
      <c r="GLS700" s="412"/>
      <c r="GLT700" s="412"/>
      <c r="GLU700" s="412"/>
      <c r="GLV700" s="412"/>
      <c r="GLW700" s="412"/>
      <c r="GLX700" s="412"/>
      <c r="GLY700" s="412"/>
      <c r="GLZ700" s="412"/>
      <c r="GMA700" s="412"/>
      <c r="GMB700" s="412"/>
      <c r="GMC700" s="412"/>
      <c r="GMD700" s="412"/>
      <c r="GME700" s="412"/>
      <c r="GMF700" s="412"/>
      <c r="GMG700" s="412"/>
      <c r="GMH700" s="412"/>
      <c r="GMI700" s="412"/>
      <c r="GMJ700" s="412"/>
      <c r="GMK700" s="412"/>
      <c r="GML700" s="412"/>
      <c r="GMM700" s="412"/>
      <c r="GMN700" s="412"/>
      <c r="GMO700" s="412"/>
      <c r="GMP700" s="412"/>
      <c r="GMQ700" s="412"/>
      <c r="GMR700" s="412"/>
      <c r="GMS700" s="412"/>
      <c r="GMT700" s="412"/>
      <c r="GMU700" s="412"/>
      <c r="GMV700" s="412"/>
      <c r="GMW700" s="412"/>
      <c r="GMX700" s="412"/>
      <c r="GMY700" s="412"/>
      <c r="GMZ700" s="412"/>
      <c r="GNA700" s="412"/>
      <c r="GNB700" s="413"/>
      <c r="GNC700" s="413"/>
      <c r="GND700" s="413"/>
      <c r="GNE700" s="413"/>
      <c r="GNF700" s="413"/>
      <c r="GNG700" s="413"/>
      <c r="GNH700" s="413"/>
      <c r="GNI700" s="413"/>
      <c r="GNJ700" s="413"/>
      <c r="GNK700" s="413"/>
      <c r="GNL700" s="413"/>
      <c r="GNM700" s="413"/>
      <c r="GNN700" s="413"/>
      <c r="GNO700" s="413"/>
      <c r="GNP700" s="413"/>
      <c r="GNQ700" s="413"/>
      <c r="GNR700" s="413"/>
      <c r="GNS700" s="413"/>
      <c r="GNT700" s="413"/>
      <c r="GNU700" s="413"/>
      <c r="GNV700" s="413"/>
      <c r="GNW700" s="413"/>
      <c r="GNX700" s="413"/>
      <c r="GNY700" s="413"/>
      <c r="GNZ700" s="414"/>
      <c r="GOA700" s="414"/>
      <c r="GOB700" s="414"/>
      <c r="GOC700" s="414"/>
      <c r="GOD700" s="414"/>
      <c r="GOE700" s="413"/>
      <c r="GOF700" s="413"/>
      <c r="GOG700" s="414"/>
      <c r="GOH700" s="414"/>
      <c r="GOI700" s="413"/>
      <c r="GOJ700" s="413"/>
      <c r="GOK700" s="414"/>
      <c r="GOL700" s="414"/>
      <c r="GOM700" s="413"/>
      <c r="GON700" s="413"/>
      <c r="GOO700" s="413"/>
      <c r="GOP700" s="413"/>
      <c r="GOQ700" s="413"/>
      <c r="GOR700" s="413"/>
      <c r="GOS700" s="413"/>
      <c r="GOT700" s="414"/>
      <c r="GOU700" s="414"/>
      <c r="GOV700" s="413"/>
      <c r="GOW700" s="413"/>
      <c r="GOX700" s="414"/>
      <c r="GOY700" s="414"/>
      <c r="GOZ700" s="413"/>
      <c r="GPA700" s="413"/>
      <c r="GPB700" s="413"/>
      <c r="GPC700" s="413"/>
      <c r="GPD700" s="413"/>
      <c r="GPE700" s="407"/>
      <c r="GPF700" s="439"/>
      <c r="GPG700" s="413"/>
      <c r="GPH700" s="413"/>
      <c r="GPI700" s="413"/>
      <c r="GPJ700" s="413"/>
      <c r="GPK700" s="413"/>
      <c r="GPL700" s="413"/>
      <c r="GPM700" s="413"/>
      <c r="GPN700" s="412"/>
      <c r="GPO700" s="412"/>
      <c r="GPP700" s="412"/>
      <c r="GPQ700" s="412"/>
      <c r="GPR700" s="412"/>
      <c r="GPS700" s="412"/>
      <c r="GPT700" s="412"/>
      <c r="GPU700" s="412"/>
      <c r="GPV700" s="412"/>
      <c r="GPW700" s="412"/>
      <c r="GPX700" s="412"/>
      <c r="GPY700" s="412"/>
      <c r="GPZ700" s="412"/>
      <c r="GQA700" s="412"/>
      <c r="GQB700" s="412"/>
      <c r="GQC700" s="412"/>
      <c r="GQD700" s="412"/>
      <c r="GQE700" s="412"/>
      <c r="GQF700" s="412"/>
      <c r="GQG700" s="412"/>
      <c r="GQH700" s="412"/>
      <c r="GQI700" s="412"/>
      <c r="GQJ700" s="412"/>
      <c r="GQK700" s="412"/>
      <c r="GQL700" s="412"/>
      <c r="GQM700" s="412"/>
      <c r="GQN700" s="412"/>
      <c r="GQO700" s="412"/>
      <c r="GQP700" s="412"/>
      <c r="GQQ700" s="412"/>
      <c r="GQR700" s="412"/>
      <c r="GQS700" s="412"/>
      <c r="GQT700" s="412"/>
      <c r="GQU700" s="412"/>
      <c r="GQV700" s="412"/>
      <c r="GQW700" s="412"/>
      <c r="GQX700" s="412"/>
      <c r="GQY700" s="412"/>
      <c r="GQZ700" s="412"/>
      <c r="GRA700" s="412"/>
      <c r="GRB700" s="412"/>
      <c r="GRC700" s="412"/>
      <c r="GRD700" s="412"/>
      <c r="GRE700" s="412"/>
      <c r="GRF700" s="413"/>
      <c r="GRG700" s="413"/>
      <c r="GRH700" s="413"/>
      <c r="GRI700" s="413"/>
      <c r="GRJ700" s="413"/>
      <c r="GRK700" s="413"/>
      <c r="GRL700" s="413"/>
      <c r="GRM700" s="413"/>
      <c r="GRN700" s="413"/>
      <c r="GRO700" s="413"/>
      <c r="GRP700" s="413"/>
      <c r="GRQ700" s="413"/>
      <c r="GRR700" s="413"/>
      <c r="GRS700" s="413"/>
      <c r="GRT700" s="413"/>
      <c r="GRU700" s="413"/>
      <c r="GRV700" s="413"/>
      <c r="GRW700" s="413"/>
      <c r="GRX700" s="413"/>
      <c r="GRY700" s="413"/>
      <c r="GRZ700" s="413"/>
      <c r="GSA700" s="413"/>
      <c r="GSB700" s="413"/>
      <c r="GSC700" s="413"/>
      <c r="GSD700" s="414"/>
      <c r="GSE700" s="414"/>
      <c r="GSF700" s="414"/>
      <c r="GSG700" s="414"/>
      <c r="GSH700" s="414"/>
      <c r="GSI700" s="413"/>
      <c r="GSJ700" s="413"/>
      <c r="GSK700" s="414"/>
      <c r="GSL700" s="414"/>
      <c r="GSM700" s="413"/>
      <c r="GSN700" s="413"/>
      <c r="GSO700" s="414"/>
      <c r="GSP700" s="414"/>
      <c r="GSQ700" s="413"/>
      <c r="GSR700" s="413"/>
      <c r="GSS700" s="413"/>
      <c r="GST700" s="413"/>
      <c r="GSU700" s="413"/>
      <c r="GSV700" s="413"/>
      <c r="GSW700" s="413"/>
      <c r="GSX700" s="414"/>
      <c r="GSY700" s="414"/>
      <c r="GSZ700" s="413"/>
      <c r="GTA700" s="413"/>
      <c r="GTB700" s="414"/>
      <c r="GTC700" s="414"/>
      <c r="GTD700" s="413"/>
      <c r="GTE700" s="413"/>
      <c r="GTF700" s="413"/>
      <c r="GTG700" s="413"/>
      <c r="GTH700" s="413"/>
      <c r="GTI700" s="407"/>
      <c r="GTJ700" s="439"/>
      <c r="GTK700" s="413"/>
      <c r="GTL700" s="413"/>
      <c r="GTM700" s="413"/>
      <c r="GTN700" s="413"/>
      <c r="GTO700" s="413"/>
      <c r="GTP700" s="413"/>
      <c r="GTQ700" s="413"/>
      <c r="GTR700" s="412"/>
      <c r="GTS700" s="412"/>
      <c r="GTT700" s="412"/>
      <c r="GTU700" s="412"/>
      <c r="GTV700" s="412"/>
      <c r="GTW700" s="412"/>
      <c r="GTX700" s="412"/>
      <c r="GTY700" s="412"/>
      <c r="GTZ700" s="412"/>
      <c r="GUA700" s="412"/>
      <c r="GUB700" s="412"/>
      <c r="GUC700" s="412"/>
      <c r="GUD700" s="412"/>
      <c r="GUE700" s="412"/>
      <c r="GUF700" s="412"/>
      <c r="GUG700" s="412"/>
      <c r="GUH700" s="412"/>
      <c r="GUI700" s="412"/>
      <c r="GUJ700" s="412"/>
      <c r="GUK700" s="412"/>
      <c r="GUL700" s="412"/>
      <c r="GUM700" s="412"/>
      <c r="GUN700" s="412"/>
      <c r="GUO700" s="412"/>
      <c r="GUP700" s="412"/>
      <c r="GUQ700" s="412"/>
      <c r="GUR700" s="412"/>
      <c r="GUS700" s="412"/>
      <c r="GUT700" s="412"/>
      <c r="GUU700" s="412"/>
      <c r="GUV700" s="412"/>
      <c r="GUW700" s="412"/>
      <c r="GUX700" s="412"/>
      <c r="GUY700" s="412"/>
      <c r="GUZ700" s="412"/>
      <c r="GVA700" s="412"/>
      <c r="GVB700" s="412"/>
      <c r="GVC700" s="412"/>
      <c r="GVD700" s="412"/>
      <c r="GVE700" s="412"/>
      <c r="GVF700" s="412"/>
      <c r="GVG700" s="412"/>
      <c r="GVH700" s="412"/>
      <c r="GVI700" s="412"/>
      <c r="GVJ700" s="413"/>
      <c r="GVK700" s="413"/>
      <c r="GVL700" s="413"/>
      <c r="GVM700" s="413"/>
      <c r="GVN700" s="413"/>
      <c r="GVO700" s="413"/>
      <c r="GVP700" s="413"/>
      <c r="GVQ700" s="413"/>
      <c r="GVR700" s="413"/>
      <c r="GVS700" s="413"/>
      <c r="GVT700" s="413"/>
      <c r="GVU700" s="413"/>
      <c r="GVV700" s="413"/>
      <c r="GVW700" s="413"/>
      <c r="GVX700" s="413"/>
      <c r="GVY700" s="413"/>
      <c r="GVZ700" s="413"/>
      <c r="GWA700" s="413"/>
      <c r="GWB700" s="413"/>
      <c r="GWC700" s="413"/>
      <c r="GWD700" s="413"/>
      <c r="GWE700" s="413"/>
      <c r="GWF700" s="413"/>
      <c r="GWG700" s="413"/>
      <c r="GWH700" s="414"/>
      <c r="GWI700" s="414"/>
      <c r="GWJ700" s="414"/>
      <c r="GWK700" s="414"/>
      <c r="GWL700" s="414"/>
      <c r="GWM700" s="413"/>
      <c r="GWN700" s="413"/>
      <c r="GWO700" s="414"/>
      <c r="GWP700" s="414"/>
      <c r="GWQ700" s="413"/>
      <c r="GWR700" s="413"/>
      <c r="GWS700" s="414"/>
      <c r="GWT700" s="414"/>
      <c r="GWU700" s="413"/>
      <c r="GWV700" s="413"/>
      <c r="GWW700" s="413"/>
      <c r="GWX700" s="413"/>
      <c r="GWY700" s="413"/>
      <c r="GWZ700" s="413"/>
      <c r="GXA700" s="413"/>
      <c r="GXB700" s="414"/>
      <c r="GXC700" s="414"/>
      <c r="GXD700" s="413"/>
      <c r="GXE700" s="413"/>
      <c r="GXF700" s="414"/>
      <c r="GXG700" s="414"/>
      <c r="GXH700" s="413"/>
      <c r="GXI700" s="413"/>
      <c r="GXJ700" s="413"/>
      <c r="GXK700" s="413"/>
      <c r="GXL700" s="413"/>
      <c r="GXM700" s="407"/>
      <c r="GXN700" s="439"/>
      <c r="GXO700" s="413"/>
      <c r="GXP700" s="413"/>
      <c r="GXQ700" s="413"/>
      <c r="GXR700" s="413"/>
      <c r="GXS700" s="413"/>
      <c r="GXT700" s="413"/>
      <c r="GXU700" s="413"/>
      <c r="GXV700" s="412"/>
      <c r="GXW700" s="412"/>
      <c r="GXX700" s="412"/>
      <c r="GXY700" s="412"/>
      <c r="GXZ700" s="412"/>
      <c r="GYA700" s="412"/>
      <c r="GYB700" s="412"/>
      <c r="GYC700" s="412"/>
      <c r="GYD700" s="412"/>
      <c r="GYE700" s="412"/>
      <c r="GYF700" s="412"/>
      <c r="GYG700" s="412"/>
      <c r="GYH700" s="412"/>
      <c r="GYI700" s="412"/>
      <c r="GYJ700" s="412"/>
      <c r="GYK700" s="412"/>
      <c r="GYL700" s="412"/>
      <c r="GYM700" s="412"/>
      <c r="GYN700" s="412"/>
      <c r="GYO700" s="412"/>
      <c r="GYP700" s="412"/>
      <c r="GYQ700" s="412"/>
      <c r="GYR700" s="412"/>
      <c r="GYS700" s="412"/>
      <c r="GYT700" s="412"/>
      <c r="GYU700" s="412"/>
      <c r="GYV700" s="412"/>
      <c r="GYW700" s="412"/>
      <c r="GYX700" s="412"/>
      <c r="GYY700" s="412"/>
      <c r="GYZ700" s="412"/>
      <c r="GZA700" s="412"/>
      <c r="GZB700" s="412"/>
      <c r="GZC700" s="412"/>
      <c r="GZD700" s="412"/>
      <c r="GZE700" s="412"/>
      <c r="GZF700" s="412"/>
      <c r="GZG700" s="412"/>
      <c r="GZH700" s="412"/>
      <c r="GZI700" s="412"/>
      <c r="GZJ700" s="412"/>
      <c r="GZK700" s="412"/>
      <c r="GZL700" s="412"/>
      <c r="GZM700" s="412"/>
      <c r="GZN700" s="413"/>
      <c r="GZO700" s="413"/>
      <c r="GZP700" s="413"/>
      <c r="GZQ700" s="413"/>
      <c r="GZR700" s="413"/>
      <c r="GZS700" s="413"/>
      <c r="GZT700" s="413"/>
      <c r="GZU700" s="413"/>
      <c r="GZV700" s="413"/>
      <c r="GZW700" s="413"/>
      <c r="GZX700" s="413"/>
      <c r="GZY700" s="413"/>
      <c r="GZZ700" s="413"/>
      <c r="HAA700" s="413"/>
      <c r="HAB700" s="413"/>
      <c r="HAC700" s="413"/>
      <c r="HAD700" s="413"/>
      <c r="HAE700" s="413"/>
      <c r="HAF700" s="413"/>
      <c r="HAG700" s="413"/>
      <c r="HAH700" s="413"/>
      <c r="HAI700" s="413"/>
      <c r="HAJ700" s="413"/>
      <c r="HAK700" s="413"/>
      <c r="HAL700" s="414"/>
      <c r="HAM700" s="414"/>
      <c r="HAN700" s="414"/>
      <c r="HAO700" s="414"/>
      <c r="HAP700" s="414"/>
      <c r="HAQ700" s="413"/>
      <c r="HAR700" s="413"/>
      <c r="HAS700" s="414"/>
      <c r="HAT700" s="414"/>
      <c r="HAU700" s="413"/>
      <c r="HAV700" s="413"/>
      <c r="HAW700" s="414"/>
      <c r="HAX700" s="414"/>
      <c r="HAY700" s="413"/>
      <c r="HAZ700" s="413"/>
      <c r="HBA700" s="413"/>
      <c r="HBB700" s="413"/>
      <c r="HBC700" s="413"/>
      <c r="HBD700" s="413"/>
      <c r="HBE700" s="413"/>
      <c r="HBF700" s="414"/>
      <c r="HBG700" s="414"/>
      <c r="HBH700" s="413"/>
      <c r="HBI700" s="413"/>
      <c r="HBJ700" s="414"/>
      <c r="HBK700" s="414"/>
      <c r="HBL700" s="413"/>
      <c r="HBM700" s="413"/>
      <c r="HBN700" s="413"/>
      <c r="HBO700" s="413"/>
      <c r="HBP700" s="413"/>
      <c r="HBQ700" s="407"/>
      <c r="HBR700" s="439"/>
      <c r="HBS700" s="413"/>
      <c r="HBT700" s="413"/>
      <c r="HBU700" s="413"/>
      <c r="HBV700" s="413"/>
      <c r="HBW700" s="413"/>
      <c r="HBX700" s="413"/>
      <c r="HBY700" s="413"/>
      <c r="HBZ700" s="412"/>
      <c r="HCA700" s="412"/>
      <c r="HCB700" s="412"/>
      <c r="HCC700" s="412"/>
      <c r="HCD700" s="412"/>
      <c r="HCE700" s="412"/>
      <c r="HCF700" s="412"/>
      <c r="HCG700" s="412"/>
      <c r="HCH700" s="412"/>
      <c r="HCI700" s="412"/>
      <c r="HCJ700" s="412"/>
      <c r="HCK700" s="412"/>
      <c r="HCL700" s="412"/>
      <c r="HCM700" s="412"/>
      <c r="HCN700" s="412"/>
      <c r="HCO700" s="412"/>
      <c r="HCP700" s="412"/>
      <c r="HCQ700" s="412"/>
      <c r="HCR700" s="412"/>
      <c r="HCS700" s="412"/>
      <c r="HCT700" s="412"/>
      <c r="HCU700" s="412"/>
      <c r="HCV700" s="412"/>
      <c r="HCW700" s="412"/>
      <c r="HCX700" s="412"/>
      <c r="HCY700" s="412"/>
      <c r="HCZ700" s="412"/>
      <c r="HDA700" s="412"/>
      <c r="HDB700" s="412"/>
      <c r="HDC700" s="412"/>
      <c r="HDD700" s="412"/>
      <c r="HDE700" s="412"/>
      <c r="HDF700" s="412"/>
      <c r="HDG700" s="412"/>
      <c r="HDH700" s="412"/>
      <c r="HDI700" s="412"/>
      <c r="HDJ700" s="412"/>
      <c r="HDK700" s="412"/>
      <c r="HDL700" s="412"/>
      <c r="HDM700" s="412"/>
      <c r="HDN700" s="412"/>
      <c r="HDO700" s="412"/>
      <c r="HDP700" s="412"/>
      <c r="HDQ700" s="412"/>
      <c r="HDR700" s="413"/>
      <c r="HDS700" s="413"/>
      <c r="HDT700" s="413"/>
      <c r="HDU700" s="413"/>
      <c r="HDV700" s="413"/>
      <c r="HDW700" s="413"/>
      <c r="HDX700" s="413"/>
      <c r="HDY700" s="413"/>
      <c r="HDZ700" s="413"/>
      <c r="HEA700" s="413"/>
      <c r="HEB700" s="413"/>
      <c r="HEC700" s="413"/>
      <c r="HED700" s="413"/>
      <c r="HEE700" s="413"/>
      <c r="HEF700" s="413"/>
      <c r="HEG700" s="413"/>
      <c r="HEH700" s="413"/>
      <c r="HEI700" s="413"/>
      <c r="HEJ700" s="413"/>
      <c r="HEK700" s="413"/>
      <c r="HEL700" s="413"/>
      <c r="HEM700" s="413"/>
      <c r="HEN700" s="413"/>
      <c r="HEO700" s="413"/>
      <c r="HEP700" s="414"/>
      <c r="HEQ700" s="414"/>
      <c r="HER700" s="414"/>
      <c r="HES700" s="414"/>
      <c r="HET700" s="414"/>
      <c r="HEU700" s="413"/>
      <c r="HEV700" s="413"/>
      <c r="HEW700" s="414"/>
      <c r="HEX700" s="414"/>
      <c r="HEY700" s="413"/>
      <c r="HEZ700" s="413"/>
      <c r="HFA700" s="414"/>
      <c r="HFB700" s="414"/>
      <c r="HFC700" s="413"/>
      <c r="HFD700" s="413"/>
      <c r="HFE700" s="413"/>
      <c r="HFF700" s="413"/>
      <c r="HFG700" s="413"/>
      <c r="HFH700" s="413"/>
      <c r="HFI700" s="413"/>
      <c r="HFJ700" s="414"/>
      <c r="HFK700" s="414"/>
      <c r="HFL700" s="413"/>
      <c r="HFM700" s="413"/>
      <c r="HFN700" s="414"/>
      <c r="HFO700" s="414"/>
      <c r="HFP700" s="413"/>
      <c r="HFQ700" s="413"/>
      <c r="HFR700" s="413"/>
      <c r="HFS700" s="413"/>
      <c r="HFT700" s="413"/>
      <c r="HFU700" s="407"/>
      <c r="HFV700" s="439"/>
      <c r="HFW700" s="413"/>
      <c r="HFX700" s="413"/>
      <c r="HFY700" s="413"/>
      <c r="HFZ700" s="413"/>
      <c r="HGA700" s="413"/>
      <c r="HGB700" s="413"/>
      <c r="HGC700" s="413"/>
      <c r="HGD700" s="412"/>
      <c r="HGE700" s="412"/>
      <c r="HGF700" s="412"/>
      <c r="HGG700" s="412"/>
      <c r="HGH700" s="412"/>
      <c r="HGI700" s="412"/>
      <c r="HGJ700" s="412"/>
      <c r="HGK700" s="412"/>
      <c r="HGL700" s="412"/>
      <c r="HGM700" s="412"/>
      <c r="HGN700" s="412"/>
      <c r="HGO700" s="412"/>
      <c r="HGP700" s="412"/>
      <c r="HGQ700" s="412"/>
      <c r="HGR700" s="412"/>
      <c r="HGS700" s="412"/>
      <c r="HGT700" s="412"/>
      <c r="HGU700" s="412"/>
      <c r="HGV700" s="412"/>
      <c r="HGW700" s="412"/>
      <c r="HGX700" s="412"/>
      <c r="HGY700" s="412"/>
      <c r="HGZ700" s="412"/>
      <c r="HHA700" s="412"/>
      <c r="HHB700" s="412"/>
      <c r="HHC700" s="412"/>
      <c r="HHD700" s="412"/>
      <c r="HHE700" s="412"/>
      <c r="HHF700" s="412"/>
      <c r="HHG700" s="412"/>
      <c r="HHH700" s="412"/>
      <c r="HHI700" s="412"/>
      <c r="HHJ700" s="412"/>
      <c r="HHK700" s="412"/>
      <c r="HHL700" s="412"/>
      <c r="HHM700" s="412"/>
      <c r="HHN700" s="412"/>
      <c r="HHO700" s="412"/>
      <c r="HHP700" s="412"/>
      <c r="HHQ700" s="412"/>
      <c r="HHR700" s="412"/>
      <c r="HHS700" s="412"/>
      <c r="HHT700" s="412"/>
      <c r="HHU700" s="412"/>
      <c r="HHV700" s="413"/>
      <c r="HHW700" s="413"/>
      <c r="HHX700" s="413"/>
      <c r="HHY700" s="413"/>
      <c r="HHZ700" s="413"/>
      <c r="HIA700" s="413"/>
      <c r="HIB700" s="413"/>
      <c r="HIC700" s="413"/>
      <c r="HID700" s="413"/>
      <c r="HIE700" s="413"/>
      <c r="HIF700" s="413"/>
      <c r="HIG700" s="413"/>
      <c r="HIH700" s="413"/>
      <c r="HII700" s="413"/>
      <c r="HIJ700" s="413"/>
      <c r="HIK700" s="413"/>
      <c r="HIL700" s="413"/>
      <c r="HIM700" s="413"/>
      <c r="HIN700" s="413"/>
      <c r="HIO700" s="413"/>
      <c r="HIP700" s="413"/>
      <c r="HIQ700" s="413"/>
      <c r="HIR700" s="413"/>
      <c r="HIS700" s="413"/>
      <c r="HIT700" s="414"/>
      <c r="HIU700" s="414"/>
      <c r="HIV700" s="414"/>
      <c r="HIW700" s="414"/>
      <c r="HIX700" s="414"/>
      <c r="HIY700" s="413"/>
      <c r="HIZ700" s="413"/>
      <c r="HJA700" s="414"/>
      <c r="HJB700" s="414"/>
      <c r="HJC700" s="413"/>
      <c r="HJD700" s="413"/>
      <c r="HJE700" s="414"/>
      <c r="HJF700" s="414"/>
      <c r="HJG700" s="413"/>
      <c r="HJH700" s="413"/>
      <c r="HJI700" s="413"/>
      <c r="HJJ700" s="413"/>
      <c r="HJK700" s="413"/>
      <c r="HJL700" s="413"/>
      <c r="HJM700" s="413"/>
      <c r="HJN700" s="414"/>
      <c r="HJO700" s="414"/>
      <c r="HJP700" s="413"/>
      <c r="HJQ700" s="413"/>
      <c r="HJR700" s="414"/>
      <c r="HJS700" s="414"/>
      <c r="HJT700" s="413"/>
      <c r="HJU700" s="413"/>
      <c r="HJV700" s="413"/>
      <c r="HJW700" s="413"/>
      <c r="HJX700" s="413"/>
      <c r="HJY700" s="407"/>
      <c r="HJZ700" s="439"/>
      <c r="HKA700" s="413"/>
      <c r="HKB700" s="413"/>
      <c r="HKC700" s="413"/>
      <c r="HKD700" s="413"/>
      <c r="HKE700" s="413"/>
      <c r="HKF700" s="413"/>
      <c r="HKG700" s="413"/>
      <c r="HKH700" s="412"/>
      <c r="HKI700" s="412"/>
      <c r="HKJ700" s="412"/>
      <c r="HKK700" s="412"/>
      <c r="HKL700" s="412"/>
      <c r="HKM700" s="412"/>
      <c r="HKN700" s="412"/>
      <c r="HKO700" s="412"/>
      <c r="HKP700" s="412"/>
      <c r="HKQ700" s="412"/>
      <c r="HKR700" s="412"/>
      <c r="HKS700" s="412"/>
      <c r="HKT700" s="412"/>
      <c r="HKU700" s="412"/>
      <c r="HKV700" s="412"/>
      <c r="HKW700" s="412"/>
      <c r="HKX700" s="412"/>
      <c r="HKY700" s="412"/>
      <c r="HKZ700" s="412"/>
      <c r="HLA700" s="412"/>
      <c r="HLB700" s="412"/>
      <c r="HLC700" s="412"/>
      <c r="HLD700" s="412"/>
      <c r="HLE700" s="412"/>
      <c r="HLF700" s="412"/>
      <c r="HLG700" s="412"/>
      <c r="HLH700" s="412"/>
      <c r="HLI700" s="412"/>
      <c r="HLJ700" s="412"/>
      <c r="HLK700" s="412"/>
      <c r="HLL700" s="412"/>
      <c r="HLM700" s="412"/>
      <c r="HLN700" s="412"/>
      <c r="HLO700" s="412"/>
      <c r="HLP700" s="412"/>
      <c r="HLQ700" s="412"/>
      <c r="HLR700" s="412"/>
      <c r="HLS700" s="412"/>
      <c r="HLT700" s="412"/>
      <c r="HLU700" s="412"/>
      <c r="HLV700" s="412"/>
      <c r="HLW700" s="412"/>
      <c r="HLX700" s="412"/>
      <c r="HLY700" s="412"/>
      <c r="HLZ700" s="413"/>
      <c r="HMA700" s="413"/>
      <c r="HMB700" s="413"/>
      <c r="HMC700" s="413"/>
      <c r="HMD700" s="413"/>
      <c r="HME700" s="413"/>
      <c r="HMF700" s="413"/>
      <c r="HMG700" s="413"/>
      <c r="HMH700" s="413"/>
      <c r="HMI700" s="413"/>
      <c r="HMJ700" s="413"/>
      <c r="HMK700" s="413"/>
      <c r="HML700" s="413"/>
      <c r="HMM700" s="413"/>
      <c r="HMN700" s="413"/>
      <c r="HMO700" s="413"/>
      <c r="HMP700" s="413"/>
      <c r="HMQ700" s="413"/>
      <c r="HMR700" s="413"/>
      <c r="HMS700" s="413"/>
      <c r="HMT700" s="413"/>
      <c r="HMU700" s="413"/>
      <c r="HMV700" s="413"/>
      <c r="HMW700" s="413"/>
      <c r="HMX700" s="414"/>
      <c r="HMY700" s="414"/>
      <c r="HMZ700" s="414"/>
      <c r="HNA700" s="414"/>
      <c r="HNB700" s="414"/>
      <c r="HNC700" s="413"/>
      <c r="HND700" s="413"/>
      <c r="HNE700" s="414"/>
      <c r="HNF700" s="414"/>
      <c r="HNG700" s="413"/>
      <c r="HNH700" s="413"/>
      <c r="HNI700" s="414"/>
      <c r="HNJ700" s="414"/>
      <c r="HNK700" s="413"/>
      <c r="HNL700" s="413"/>
      <c r="HNM700" s="413"/>
      <c r="HNN700" s="413"/>
      <c r="HNO700" s="413"/>
      <c r="HNP700" s="413"/>
      <c r="HNQ700" s="413"/>
      <c r="HNR700" s="414"/>
      <c r="HNS700" s="414"/>
      <c r="HNT700" s="413"/>
      <c r="HNU700" s="413"/>
      <c r="HNV700" s="414"/>
      <c r="HNW700" s="414"/>
      <c r="HNX700" s="413"/>
      <c r="HNY700" s="413"/>
      <c r="HNZ700" s="413"/>
      <c r="HOA700" s="413"/>
      <c r="HOB700" s="413"/>
      <c r="HOC700" s="407"/>
      <c r="HOD700" s="439"/>
      <c r="HOE700" s="413"/>
      <c r="HOF700" s="413"/>
      <c r="HOG700" s="413"/>
      <c r="HOH700" s="413"/>
      <c r="HOI700" s="413"/>
      <c r="HOJ700" s="413"/>
      <c r="HOK700" s="413"/>
      <c r="HOL700" s="412"/>
      <c r="HOM700" s="412"/>
      <c r="HON700" s="412"/>
      <c r="HOO700" s="412"/>
      <c r="HOP700" s="412"/>
      <c r="HOQ700" s="412"/>
      <c r="HOR700" s="412"/>
      <c r="HOS700" s="412"/>
      <c r="HOT700" s="412"/>
      <c r="HOU700" s="412"/>
      <c r="HOV700" s="412"/>
      <c r="HOW700" s="412"/>
      <c r="HOX700" s="412"/>
      <c r="HOY700" s="412"/>
      <c r="HOZ700" s="412"/>
      <c r="HPA700" s="412"/>
      <c r="HPB700" s="412"/>
      <c r="HPC700" s="412"/>
      <c r="HPD700" s="412"/>
      <c r="HPE700" s="412"/>
      <c r="HPF700" s="412"/>
      <c r="HPG700" s="412"/>
      <c r="HPH700" s="412"/>
      <c r="HPI700" s="412"/>
      <c r="HPJ700" s="412"/>
      <c r="HPK700" s="412"/>
      <c r="HPL700" s="412"/>
      <c r="HPM700" s="412"/>
      <c r="HPN700" s="412"/>
      <c r="HPO700" s="412"/>
      <c r="HPP700" s="412"/>
      <c r="HPQ700" s="412"/>
      <c r="HPR700" s="412"/>
      <c r="HPS700" s="412"/>
      <c r="HPT700" s="412"/>
      <c r="HPU700" s="412"/>
      <c r="HPV700" s="412"/>
      <c r="HPW700" s="412"/>
      <c r="HPX700" s="412"/>
      <c r="HPY700" s="412"/>
      <c r="HPZ700" s="412"/>
      <c r="HQA700" s="412"/>
      <c r="HQB700" s="412"/>
      <c r="HQC700" s="412"/>
      <c r="HQD700" s="413"/>
      <c r="HQE700" s="413"/>
      <c r="HQF700" s="413"/>
      <c r="HQG700" s="413"/>
      <c r="HQH700" s="413"/>
      <c r="HQI700" s="413"/>
      <c r="HQJ700" s="413"/>
      <c r="HQK700" s="413"/>
      <c r="HQL700" s="413"/>
      <c r="HQM700" s="413"/>
      <c r="HQN700" s="413"/>
      <c r="HQO700" s="413"/>
      <c r="HQP700" s="413"/>
      <c r="HQQ700" s="413"/>
      <c r="HQR700" s="413"/>
      <c r="HQS700" s="413"/>
      <c r="HQT700" s="413"/>
      <c r="HQU700" s="413"/>
      <c r="HQV700" s="413"/>
      <c r="HQW700" s="413"/>
      <c r="HQX700" s="413"/>
      <c r="HQY700" s="413"/>
      <c r="HQZ700" s="413"/>
      <c r="HRA700" s="413"/>
      <c r="HRB700" s="414"/>
      <c r="HRC700" s="414"/>
      <c r="HRD700" s="414"/>
      <c r="HRE700" s="414"/>
      <c r="HRF700" s="414"/>
      <c r="HRG700" s="413"/>
      <c r="HRH700" s="413"/>
      <c r="HRI700" s="414"/>
      <c r="HRJ700" s="414"/>
      <c r="HRK700" s="413"/>
      <c r="HRL700" s="413"/>
      <c r="HRM700" s="414"/>
      <c r="HRN700" s="414"/>
      <c r="HRO700" s="413"/>
      <c r="HRP700" s="413"/>
      <c r="HRQ700" s="413"/>
      <c r="HRR700" s="413"/>
      <c r="HRS700" s="413"/>
      <c r="HRT700" s="413"/>
      <c r="HRU700" s="413"/>
      <c r="HRV700" s="414"/>
      <c r="HRW700" s="414"/>
      <c r="HRX700" s="413"/>
      <c r="HRY700" s="413"/>
      <c r="HRZ700" s="414"/>
      <c r="HSA700" s="414"/>
      <c r="HSB700" s="413"/>
      <c r="HSC700" s="413"/>
      <c r="HSD700" s="413"/>
      <c r="HSE700" s="413"/>
      <c r="HSF700" s="413"/>
      <c r="HSG700" s="407"/>
      <c r="HSH700" s="439"/>
      <c r="HSI700" s="413"/>
      <c r="HSJ700" s="413"/>
      <c r="HSK700" s="413"/>
      <c r="HSL700" s="413"/>
      <c r="HSM700" s="413"/>
      <c r="HSN700" s="413"/>
      <c r="HSO700" s="413"/>
      <c r="HSP700" s="412"/>
      <c r="HSQ700" s="412"/>
      <c r="HSR700" s="412"/>
      <c r="HSS700" s="412"/>
      <c r="HST700" s="412"/>
      <c r="HSU700" s="412"/>
      <c r="HSV700" s="412"/>
      <c r="HSW700" s="412"/>
      <c r="HSX700" s="412"/>
      <c r="HSY700" s="412"/>
      <c r="HSZ700" s="412"/>
      <c r="HTA700" s="412"/>
      <c r="HTB700" s="412"/>
      <c r="HTC700" s="412"/>
      <c r="HTD700" s="412"/>
      <c r="HTE700" s="412"/>
      <c r="HTF700" s="412"/>
      <c r="HTG700" s="412"/>
      <c r="HTH700" s="412"/>
      <c r="HTI700" s="412"/>
      <c r="HTJ700" s="412"/>
      <c r="HTK700" s="412"/>
      <c r="HTL700" s="412"/>
      <c r="HTM700" s="412"/>
      <c r="HTN700" s="412"/>
      <c r="HTO700" s="412"/>
      <c r="HTP700" s="412"/>
      <c r="HTQ700" s="412"/>
      <c r="HTR700" s="412"/>
      <c r="HTS700" s="412"/>
      <c r="HTT700" s="412"/>
      <c r="HTU700" s="412"/>
      <c r="HTV700" s="412"/>
      <c r="HTW700" s="412"/>
      <c r="HTX700" s="412"/>
      <c r="HTY700" s="412"/>
      <c r="HTZ700" s="412"/>
      <c r="HUA700" s="412"/>
      <c r="HUB700" s="412"/>
      <c r="HUC700" s="412"/>
      <c r="HUD700" s="412"/>
      <c r="HUE700" s="412"/>
      <c r="HUF700" s="412"/>
      <c r="HUG700" s="412"/>
      <c r="HUH700" s="413"/>
      <c r="HUI700" s="413"/>
      <c r="HUJ700" s="413"/>
      <c r="HUK700" s="413"/>
      <c r="HUL700" s="413"/>
      <c r="HUM700" s="413"/>
      <c r="HUN700" s="413"/>
      <c r="HUO700" s="413"/>
      <c r="HUP700" s="413"/>
      <c r="HUQ700" s="413"/>
      <c r="HUR700" s="413"/>
      <c r="HUS700" s="413"/>
      <c r="HUT700" s="413"/>
      <c r="HUU700" s="413"/>
      <c r="HUV700" s="413"/>
      <c r="HUW700" s="413"/>
      <c r="HUX700" s="413"/>
      <c r="HUY700" s="413"/>
      <c r="HUZ700" s="413"/>
      <c r="HVA700" s="413"/>
      <c r="HVB700" s="413"/>
      <c r="HVC700" s="413"/>
      <c r="HVD700" s="413"/>
      <c r="HVE700" s="413"/>
      <c r="HVF700" s="414"/>
      <c r="HVG700" s="414"/>
      <c r="HVH700" s="414"/>
      <c r="HVI700" s="414"/>
      <c r="HVJ700" s="414"/>
      <c r="HVK700" s="413"/>
      <c r="HVL700" s="413"/>
      <c r="HVM700" s="414"/>
      <c r="HVN700" s="414"/>
      <c r="HVO700" s="413"/>
      <c r="HVP700" s="413"/>
      <c r="HVQ700" s="414"/>
      <c r="HVR700" s="414"/>
      <c r="HVS700" s="413"/>
      <c r="HVT700" s="413"/>
      <c r="HVU700" s="413"/>
      <c r="HVV700" s="413"/>
      <c r="HVW700" s="413"/>
      <c r="HVX700" s="413"/>
      <c r="HVY700" s="413"/>
      <c r="HVZ700" s="414"/>
      <c r="HWA700" s="414"/>
      <c r="HWB700" s="413"/>
      <c r="HWC700" s="413"/>
      <c r="HWD700" s="414"/>
      <c r="HWE700" s="414"/>
      <c r="HWF700" s="413"/>
      <c r="HWG700" s="413"/>
      <c r="HWH700" s="413"/>
      <c r="HWI700" s="413"/>
      <c r="HWJ700" s="413"/>
      <c r="HWK700" s="407"/>
      <c r="HWL700" s="439"/>
      <c r="HWM700" s="413"/>
      <c r="HWN700" s="413"/>
      <c r="HWO700" s="413"/>
      <c r="HWP700" s="413"/>
      <c r="HWQ700" s="413"/>
      <c r="HWR700" s="413"/>
      <c r="HWS700" s="413"/>
      <c r="HWT700" s="412"/>
      <c r="HWU700" s="412"/>
      <c r="HWV700" s="412"/>
      <c r="HWW700" s="412"/>
      <c r="HWX700" s="412"/>
      <c r="HWY700" s="412"/>
      <c r="HWZ700" s="412"/>
      <c r="HXA700" s="412"/>
      <c r="HXB700" s="412"/>
      <c r="HXC700" s="412"/>
      <c r="HXD700" s="412"/>
      <c r="HXE700" s="412"/>
      <c r="HXF700" s="412"/>
      <c r="HXG700" s="412"/>
      <c r="HXH700" s="412"/>
      <c r="HXI700" s="412"/>
      <c r="HXJ700" s="412"/>
      <c r="HXK700" s="412"/>
      <c r="HXL700" s="412"/>
      <c r="HXM700" s="412"/>
      <c r="HXN700" s="412"/>
      <c r="HXO700" s="412"/>
      <c r="HXP700" s="412"/>
      <c r="HXQ700" s="412"/>
      <c r="HXR700" s="412"/>
      <c r="HXS700" s="412"/>
      <c r="HXT700" s="412"/>
      <c r="HXU700" s="412"/>
      <c r="HXV700" s="412"/>
      <c r="HXW700" s="412"/>
      <c r="HXX700" s="412"/>
      <c r="HXY700" s="412"/>
      <c r="HXZ700" s="412"/>
      <c r="HYA700" s="412"/>
      <c r="HYB700" s="412"/>
      <c r="HYC700" s="412"/>
      <c r="HYD700" s="412"/>
      <c r="HYE700" s="412"/>
      <c r="HYF700" s="412"/>
      <c r="HYG700" s="412"/>
      <c r="HYH700" s="412"/>
      <c r="HYI700" s="412"/>
      <c r="HYJ700" s="412"/>
      <c r="HYK700" s="412"/>
      <c r="HYL700" s="413"/>
      <c r="HYM700" s="413"/>
      <c r="HYN700" s="413"/>
      <c r="HYO700" s="413"/>
      <c r="HYP700" s="413"/>
      <c r="HYQ700" s="413"/>
      <c r="HYR700" s="413"/>
      <c r="HYS700" s="413"/>
      <c r="HYT700" s="413"/>
      <c r="HYU700" s="413"/>
      <c r="HYV700" s="413"/>
      <c r="HYW700" s="413"/>
      <c r="HYX700" s="413"/>
      <c r="HYY700" s="413"/>
      <c r="HYZ700" s="413"/>
      <c r="HZA700" s="413"/>
      <c r="HZB700" s="413"/>
      <c r="HZC700" s="413"/>
      <c r="HZD700" s="413"/>
      <c r="HZE700" s="413"/>
      <c r="HZF700" s="413"/>
      <c r="HZG700" s="413"/>
      <c r="HZH700" s="413"/>
      <c r="HZI700" s="413"/>
      <c r="HZJ700" s="414"/>
      <c r="HZK700" s="414"/>
      <c r="HZL700" s="414"/>
      <c r="HZM700" s="414"/>
      <c r="HZN700" s="414"/>
      <c r="HZO700" s="413"/>
      <c r="HZP700" s="413"/>
      <c r="HZQ700" s="414"/>
      <c r="HZR700" s="414"/>
      <c r="HZS700" s="413"/>
      <c r="HZT700" s="413"/>
      <c r="HZU700" s="414"/>
      <c r="HZV700" s="414"/>
      <c r="HZW700" s="413"/>
      <c r="HZX700" s="413"/>
      <c r="HZY700" s="413"/>
      <c r="HZZ700" s="413"/>
      <c r="IAA700" s="413"/>
      <c r="IAB700" s="413"/>
      <c r="IAC700" s="413"/>
      <c r="IAD700" s="414"/>
      <c r="IAE700" s="414"/>
      <c r="IAF700" s="413"/>
      <c r="IAG700" s="413"/>
      <c r="IAH700" s="414"/>
      <c r="IAI700" s="414"/>
      <c r="IAJ700" s="413"/>
      <c r="IAK700" s="413"/>
      <c r="IAL700" s="413"/>
      <c r="IAM700" s="413"/>
      <c r="IAN700" s="413"/>
      <c r="IAO700" s="407"/>
      <c r="IAP700" s="439"/>
      <c r="IAQ700" s="413"/>
      <c r="IAR700" s="413"/>
      <c r="IAS700" s="413"/>
      <c r="IAT700" s="413"/>
      <c r="IAU700" s="413"/>
      <c r="IAV700" s="413"/>
      <c r="IAW700" s="413"/>
      <c r="IAX700" s="412"/>
      <c r="IAY700" s="412"/>
      <c r="IAZ700" s="412"/>
      <c r="IBA700" s="412"/>
      <c r="IBB700" s="412"/>
      <c r="IBC700" s="412"/>
      <c r="IBD700" s="412"/>
      <c r="IBE700" s="412"/>
      <c r="IBF700" s="412"/>
      <c r="IBG700" s="412"/>
      <c r="IBH700" s="412"/>
      <c r="IBI700" s="412"/>
      <c r="IBJ700" s="412"/>
      <c r="IBK700" s="412"/>
      <c r="IBL700" s="412"/>
      <c r="IBM700" s="412"/>
      <c r="IBN700" s="412"/>
      <c r="IBO700" s="412"/>
      <c r="IBP700" s="412"/>
      <c r="IBQ700" s="412"/>
      <c r="IBR700" s="412"/>
      <c r="IBS700" s="412"/>
      <c r="IBT700" s="412"/>
      <c r="IBU700" s="412"/>
      <c r="IBV700" s="412"/>
      <c r="IBW700" s="412"/>
      <c r="IBX700" s="412"/>
      <c r="IBY700" s="412"/>
      <c r="IBZ700" s="412"/>
      <c r="ICA700" s="412"/>
      <c r="ICB700" s="412"/>
      <c r="ICC700" s="412"/>
      <c r="ICD700" s="412"/>
      <c r="ICE700" s="412"/>
      <c r="ICF700" s="412"/>
      <c r="ICG700" s="412"/>
      <c r="ICH700" s="412"/>
      <c r="ICI700" s="412"/>
      <c r="ICJ700" s="412"/>
      <c r="ICK700" s="412"/>
      <c r="ICL700" s="412"/>
      <c r="ICM700" s="412"/>
      <c r="ICN700" s="412"/>
      <c r="ICO700" s="412"/>
      <c r="ICP700" s="413"/>
      <c r="ICQ700" s="413"/>
      <c r="ICR700" s="413"/>
      <c r="ICS700" s="413"/>
      <c r="ICT700" s="413"/>
      <c r="ICU700" s="413"/>
      <c r="ICV700" s="413"/>
      <c r="ICW700" s="413"/>
      <c r="ICX700" s="413"/>
      <c r="ICY700" s="413"/>
      <c r="ICZ700" s="413"/>
      <c r="IDA700" s="413"/>
      <c r="IDB700" s="413"/>
      <c r="IDC700" s="413"/>
      <c r="IDD700" s="413"/>
      <c r="IDE700" s="413"/>
      <c r="IDF700" s="413"/>
      <c r="IDG700" s="413"/>
      <c r="IDH700" s="413"/>
      <c r="IDI700" s="413"/>
      <c r="IDJ700" s="413"/>
      <c r="IDK700" s="413"/>
      <c r="IDL700" s="413"/>
      <c r="IDM700" s="413"/>
      <c r="IDN700" s="414"/>
      <c r="IDO700" s="414"/>
      <c r="IDP700" s="414"/>
      <c r="IDQ700" s="414"/>
      <c r="IDR700" s="414"/>
      <c r="IDS700" s="413"/>
      <c r="IDT700" s="413"/>
      <c r="IDU700" s="414"/>
      <c r="IDV700" s="414"/>
      <c r="IDW700" s="413"/>
      <c r="IDX700" s="413"/>
      <c r="IDY700" s="414"/>
      <c r="IDZ700" s="414"/>
      <c r="IEA700" s="413"/>
      <c r="IEB700" s="413"/>
      <c r="IEC700" s="413"/>
      <c r="IED700" s="413"/>
      <c r="IEE700" s="413"/>
      <c r="IEF700" s="413"/>
      <c r="IEG700" s="413"/>
      <c r="IEH700" s="414"/>
      <c r="IEI700" s="414"/>
      <c r="IEJ700" s="413"/>
      <c r="IEK700" s="413"/>
      <c r="IEL700" s="414"/>
      <c r="IEM700" s="414"/>
      <c r="IEN700" s="413"/>
      <c r="IEO700" s="413"/>
      <c r="IEP700" s="413"/>
      <c r="IEQ700" s="413"/>
      <c r="IER700" s="413"/>
      <c r="IES700" s="407"/>
      <c r="IET700" s="439"/>
      <c r="IEU700" s="413"/>
      <c r="IEV700" s="413"/>
      <c r="IEW700" s="413"/>
      <c r="IEX700" s="413"/>
      <c r="IEY700" s="413"/>
      <c r="IEZ700" s="413"/>
      <c r="IFA700" s="413"/>
      <c r="IFB700" s="412"/>
      <c r="IFC700" s="412"/>
      <c r="IFD700" s="412"/>
      <c r="IFE700" s="412"/>
      <c r="IFF700" s="412"/>
      <c r="IFG700" s="412"/>
      <c r="IFH700" s="412"/>
      <c r="IFI700" s="412"/>
      <c r="IFJ700" s="412"/>
      <c r="IFK700" s="412"/>
      <c r="IFL700" s="412"/>
      <c r="IFM700" s="412"/>
      <c r="IFN700" s="412"/>
      <c r="IFO700" s="412"/>
      <c r="IFP700" s="412"/>
      <c r="IFQ700" s="412"/>
      <c r="IFR700" s="412"/>
      <c r="IFS700" s="412"/>
      <c r="IFT700" s="412"/>
      <c r="IFU700" s="412"/>
      <c r="IFV700" s="412"/>
      <c r="IFW700" s="412"/>
      <c r="IFX700" s="412"/>
      <c r="IFY700" s="412"/>
      <c r="IFZ700" s="412"/>
      <c r="IGA700" s="412"/>
      <c r="IGB700" s="412"/>
      <c r="IGC700" s="412"/>
      <c r="IGD700" s="412"/>
      <c r="IGE700" s="412"/>
      <c r="IGF700" s="412"/>
      <c r="IGG700" s="412"/>
      <c r="IGH700" s="412"/>
      <c r="IGI700" s="412"/>
      <c r="IGJ700" s="412"/>
      <c r="IGK700" s="412"/>
      <c r="IGL700" s="412"/>
      <c r="IGM700" s="412"/>
      <c r="IGN700" s="412"/>
      <c r="IGO700" s="412"/>
      <c r="IGP700" s="412"/>
      <c r="IGQ700" s="412"/>
      <c r="IGR700" s="412"/>
      <c r="IGS700" s="412"/>
      <c r="IGT700" s="413"/>
      <c r="IGU700" s="413"/>
      <c r="IGV700" s="413"/>
      <c r="IGW700" s="413"/>
      <c r="IGX700" s="413"/>
      <c r="IGY700" s="413"/>
      <c r="IGZ700" s="413"/>
      <c r="IHA700" s="413"/>
      <c r="IHB700" s="413"/>
      <c r="IHC700" s="413"/>
      <c r="IHD700" s="413"/>
      <c r="IHE700" s="413"/>
      <c r="IHF700" s="413"/>
      <c r="IHG700" s="413"/>
      <c r="IHH700" s="413"/>
      <c r="IHI700" s="413"/>
      <c r="IHJ700" s="413"/>
      <c r="IHK700" s="413"/>
      <c r="IHL700" s="413"/>
      <c r="IHM700" s="413"/>
      <c r="IHN700" s="413"/>
      <c r="IHO700" s="413"/>
      <c r="IHP700" s="413"/>
      <c r="IHQ700" s="413"/>
      <c r="IHR700" s="414"/>
      <c r="IHS700" s="414"/>
      <c r="IHT700" s="414"/>
      <c r="IHU700" s="414"/>
      <c r="IHV700" s="414"/>
      <c r="IHW700" s="413"/>
      <c r="IHX700" s="413"/>
      <c r="IHY700" s="414"/>
      <c r="IHZ700" s="414"/>
      <c r="IIA700" s="413"/>
      <c r="IIB700" s="413"/>
      <c r="IIC700" s="414"/>
      <c r="IID700" s="414"/>
      <c r="IIE700" s="413"/>
      <c r="IIF700" s="413"/>
      <c r="IIG700" s="413"/>
      <c r="IIH700" s="413"/>
      <c r="III700" s="413"/>
      <c r="IIJ700" s="413"/>
      <c r="IIK700" s="413"/>
      <c r="IIL700" s="414"/>
      <c r="IIM700" s="414"/>
      <c r="IIN700" s="413"/>
      <c r="IIO700" s="413"/>
      <c r="IIP700" s="414"/>
      <c r="IIQ700" s="414"/>
      <c r="IIR700" s="413"/>
      <c r="IIS700" s="413"/>
      <c r="IIT700" s="413"/>
      <c r="IIU700" s="413"/>
      <c r="IIV700" s="413"/>
      <c r="IIW700" s="407"/>
      <c r="IIX700" s="439"/>
      <c r="IIY700" s="413"/>
      <c r="IIZ700" s="413"/>
      <c r="IJA700" s="413"/>
      <c r="IJB700" s="413"/>
      <c r="IJC700" s="413"/>
      <c r="IJD700" s="413"/>
      <c r="IJE700" s="413"/>
      <c r="IJF700" s="412"/>
      <c r="IJG700" s="412"/>
      <c r="IJH700" s="412"/>
      <c r="IJI700" s="412"/>
      <c r="IJJ700" s="412"/>
      <c r="IJK700" s="412"/>
      <c r="IJL700" s="412"/>
      <c r="IJM700" s="412"/>
      <c r="IJN700" s="412"/>
      <c r="IJO700" s="412"/>
      <c r="IJP700" s="412"/>
      <c r="IJQ700" s="412"/>
      <c r="IJR700" s="412"/>
      <c r="IJS700" s="412"/>
      <c r="IJT700" s="412"/>
      <c r="IJU700" s="412"/>
      <c r="IJV700" s="412"/>
      <c r="IJW700" s="412"/>
      <c r="IJX700" s="412"/>
      <c r="IJY700" s="412"/>
      <c r="IJZ700" s="412"/>
      <c r="IKA700" s="412"/>
      <c r="IKB700" s="412"/>
      <c r="IKC700" s="412"/>
      <c r="IKD700" s="412"/>
      <c r="IKE700" s="412"/>
      <c r="IKF700" s="412"/>
      <c r="IKG700" s="412"/>
      <c r="IKH700" s="412"/>
      <c r="IKI700" s="412"/>
      <c r="IKJ700" s="412"/>
      <c r="IKK700" s="412"/>
      <c r="IKL700" s="412"/>
      <c r="IKM700" s="412"/>
      <c r="IKN700" s="412"/>
      <c r="IKO700" s="412"/>
      <c r="IKP700" s="412"/>
      <c r="IKQ700" s="412"/>
      <c r="IKR700" s="412"/>
      <c r="IKS700" s="412"/>
      <c r="IKT700" s="412"/>
      <c r="IKU700" s="412"/>
      <c r="IKV700" s="412"/>
      <c r="IKW700" s="412"/>
      <c r="IKX700" s="413"/>
      <c r="IKY700" s="413"/>
      <c r="IKZ700" s="413"/>
      <c r="ILA700" s="413"/>
      <c r="ILB700" s="413"/>
      <c r="ILC700" s="413"/>
      <c r="ILD700" s="413"/>
      <c r="ILE700" s="413"/>
      <c r="ILF700" s="413"/>
      <c r="ILG700" s="413"/>
      <c r="ILH700" s="413"/>
      <c r="ILI700" s="413"/>
      <c r="ILJ700" s="413"/>
      <c r="ILK700" s="413"/>
      <c r="ILL700" s="413"/>
      <c r="ILM700" s="413"/>
      <c r="ILN700" s="413"/>
      <c r="ILO700" s="413"/>
      <c r="ILP700" s="413"/>
      <c r="ILQ700" s="413"/>
      <c r="ILR700" s="413"/>
      <c r="ILS700" s="413"/>
      <c r="ILT700" s="413"/>
      <c r="ILU700" s="413"/>
      <c r="ILV700" s="414"/>
      <c r="ILW700" s="414"/>
      <c r="ILX700" s="414"/>
      <c r="ILY700" s="414"/>
      <c r="ILZ700" s="414"/>
      <c r="IMA700" s="413"/>
      <c r="IMB700" s="413"/>
      <c r="IMC700" s="414"/>
      <c r="IMD700" s="414"/>
      <c r="IME700" s="413"/>
      <c r="IMF700" s="413"/>
      <c r="IMG700" s="414"/>
      <c r="IMH700" s="414"/>
      <c r="IMI700" s="413"/>
      <c r="IMJ700" s="413"/>
      <c r="IMK700" s="413"/>
      <c r="IML700" s="413"/>
      <c r="IMM700" s="413"/>
      <c r="IMN700" s="413"/>
      <c r="IMO700" s="413"/>
      <c r="IMP700" s="414"/>
      <c r="IMQ700" s="414"/>
      <c r="IMR700" s="413"/>
      <c r="IMS700" s="413"/>
      <c r="IMT700" s="414"/>
      <c r="IMU700" s="414"/>
      <c r="IMV700" s="413"/>
      <c r="IMW700" s="413"/>
      <c r="IMX700" s="413"/>
      <c r="IMY700" s="413"/>
      <c r="IMZ700" s="413"/>
      <c r="INA700" s="407"/>
      <c r="INB700" s="439"/>
      <c r="INC700" s="413"/>
      <c r="IND700" s="413"/>
      <c r="INE700" s="413"/>
      <c r="INF700" s="413"/>
      <c r="ING700" s="413"/>
      <c r="INH700" s="413"/>
      <c r="INI700" s="413"/>
      <c r="INJ700" s="412"/>
      <c r="INK700" s="412"/>
      <c r="INL700" s="412"/>
      <c r="INM700" s="412"/>
      <c r="INN700" s="412"/>
      <c r="INO700" s="412"/>
      <c r="INP700" s="412"/>
      <c r="INQ700" s="412"/>
      <c r="INR700" s="412"/>
      <c r="INS700" s="412"/>
      <c r="INT700" s="412"/>
      <c r="INU700" s="412"/>
      <c r="INV700" s="412"/>
      <c r="INW700" s="412"/>
      <c r="INX700" s="412"/>
      <c r="INY700" s="412"/>
      <c r="INZ700" s="412"/>
      <c r="IOA700" s="412"/>
      <c r="IOB700" s="412"/>
      <c r="IOC700" s="412"/>
      <c r="IOD700" s="412"/>
      <c r="IOE700" s="412"/>
      <c r="IOF700" s="412"/>
      <c r="IOG700" s="412"/>
      <c r="IOH700" s="412"/>
      <c r="IOI700" s="412"/>
      <c r="IOJ700" s="412"/>
      <c r="IOK700" s="412"/>
      <c r="IOL700" s="412"/>
      <c r="IOM700" s="412"/>
      <c r="ION700" s="412"/>
      <c r="IOO700" s="412"/>
      <c r="IOP700" s="412"/>
      <c r="IOQ700" s="412"/>
      <c r="IOR700" s="412"/>
      <c r="IOS700" s="412"/>
      <c r="IOT700" s="412"/>
      <c r="IOU700" s="412"/>
      <c r="IOV700" s="412"/>
      <c r="IOW700" s="412"/>
      <c r="IOX700" s="412"/>
      <c r="IOY700" s="412"/>
      <c r="IOZ700" s="412"/>
      <c r="IPA700" s="412"/>
      <c r="IPB700" s="413"/>
      <c r="IPC700" s="413"/>
      <c r="IPD700" s="413"/>
      <c r="IPE700" s="413"/>
      <c r="IPF700" s="413"/>
      <c r="IPG700" s="413"/>
      <c r="IPH700" s="413"/>
      <c r="IPI700" s="413"/>
      <c r="IPJ700" s="413"/>
      <c r="IPK700" s="413"/>
      <c r="IPL700" s="413"/>
      <c r="IPM700" s="413"/>
      <c r="IPN700" s="413"/>
      <c r="IPO700" s="413"/>
      <c r="IPP700" s="413"/>
      <c r="IPQ700" s="413"/>
      <c r="IPR700" s="413"/>
      <c r="IPS700" s="413"/>
      <c r="IPT700" s="413"/>
      <c r="IPU700" s="413"/>
      <c r="IPV700" s="413"/>
      <c r="IPW700" s="413"/>
      <c r="IPX700" s="413"/>
      <c r="IPY700" s="413"/>
      <c r="IPZ700" s="414"/>
      <c r="IQA700" s="414"/>
      <c r="IQB700" s="414"/>
      <c r="IQC700" s="414"/>
      <c r="IQD700" s="414"/>
      <c r="IQE700" s="413"/>
      <c r="IQF700" s="413"/>
      <c r="IQG700" s="414"/>
      <c r="IQH700" s="414"/>
      <c r="IQI700" s="413"/>
      <c r="IQJ700" s="413"/>
      <c r="IQK700" s="414"/>
      <c r="IQL700" s="414"/>
      <c r="IQM700" s="413"/>
      <c r="IQN700" s="413"/>
      <c r="IQO700" s="413"/>
      <c r="IQP700" s="413"/>
      <c r="IQQ700" s="413"/>
      <c r="IQR700" s="413"/>
      <c r="IQS700" s="413"/>
      <c r="IQT700" s="414"/>
      <c r="IQU700" s="414"/>
      <c r="IQV700" s="413"/>
      <c r="IQW700" s="413"/>
      <c r="IQX700" s="414"/>
      <c r="IQY700" s="414"/>
      <c r="IQZ700" s="413"/>
      <c r="IRA700" s="413"/>
      <c r="IRB700" s="413"/>
      <c r="IRC700" s="413"/>
      <c r="IRD700" s="413"/>
      <c r="IRE700" s="407"/>
      <c r="IRF700" s="439"/>
      <c r="IRG700" s="413"/>
      <c r="IRH700" s="413"/>
      <c r="IRI700" s="413"/>
      <c r="IRJ700" s="413"/>
      <c r="IRK700" s="413"/>
      <c r="IRL700" s="413"/>
      <c r="IRM700" s="413"/>
      <c r="IRN700" s="412"/>
      <c r="IRO700" s="412"/>
      <c r="IRP700" s="412"/>
      <c r="IRQ700" s="412"/>
      <c r="IRR700" s="412"/>
      <c r="IRS700" s="412"/>
      <c r="IRT700" s="412"/>
      <c r="IRU700" s="412"/>
      <c r="IRV700" s="412"/>
      <c r="IRW700" s="412"/>
      <c r="IRX700" s="412"/>
      <c r="IRY700" s="412"/>
      <c r="IRZ700" s="412"/>
      <c r="ISA700" s="412"/>
      <c r="ISB700" s="412"/>
      <c r="ISC700" s="412"/>
      <c r="ISD700" s="412"/>
      <c r="ISE700" s="412"/>
      <c r="ISF700" s="412"/>
      <c r="ISG700" s="412"/>
      <c r="ISH700" s="412"/>
      <c r="ISI700" s="412"/>
      <c r="ISJ700" s="412"/>
      <c r="ISK700" s="412"/>
      <c r="ISL700" s="412"/>
      <c r="ISM700" s="412"/>
      <c r="ISN700" s="412"/>
      <c r="ISO700" s="412"/>
      <c r="ISP700" s="412"/>
      <c r="ISQ700" s="412"/>
      <c r="ISR700" s="412"/>
      <c r="ISS700" s="412"/>
      <c r="IST700" s="412"/>
      <c r="ISU700" s="412"/>
      <c r="ISV700" s="412"/>
      <c r="ISW700" s="412"/>
      <c r="ISX700" s="412"/>
      <c r="ISY700" s="412"/>
      <c r="ISZ700" s="412"/>
      <c r="ITA700" s="412"/>
      <c r="ITB700" s="412"/>
      <c r="ITC700" s="412"/>
      <c r="ITD700" s="412"/>
      <c r="ITE700" s="412"/>
      <c r="ITF700" s="413"/>
      <c r="ITG700" s="413"/>
      <c r="ITH700" s="413"/>
      <c r="ITI700" s="413"/>
      <c r="ITJ700" s="413"/>
      <c r="ITK700" s="413"/>
      <c r="ITL700" s="413"/>
      <c r="ITM700" s="413"/>
      <c r="ITN700" s="413"/>
      <c r="ITO700" s="413"/>
      <c r="ITP700" s="413"/>
      <c r="ITQ700" s="413"/>
      <c r="ITR700" s="413"/>
      <c r="ITS700" s="413"/>
      <c r="ITT700" s="413"/>
      <c r="ITU700" s="413"/>
      <c r="ITV700" s="413"/>
      <c r="ITW700" s="413"/>
      <c r="ITX700" s="413"/>
      <c r="ITY700" s="413"/>
      <c r="ITZ700" s="413"/>
      <c r="IUA700" s="413"/>
      <c r="IUB700" s="413"/>
      <c r="IUC700" s="413"/>
      <c r="IUD700" s="414"/>
      <c r="IUE700" s="414"/>
      <c r="IUF700" s="414"/>
      <c r="IUG700" s="414"/>
      <c r="IUH700" s="414"/>
      <c r="IUI700" s="413"/>
      <c r="IUJ700" s="413"/>
      <c r="IUK700" s="414"/>
      <c r="IUL700" s="414"/>
      <c r="IUM700" s="413"/>
      <c r="IUN700" s="413"/>
      <c r="IUO700" s="414"/>
      <c r="IUP700" s="414"/>
      <c r="IUQ700" s="413"/>
      <c r="IUR700" s="413"/>
      <c r="IUS700" s="413"/>
      <c r="IUT700" s="413"/>
      <c r="IUU700" s="413"/>
      <c r="IUV700" s="413"/>
      <c r="IUW700" s="413"/>
      <c r="IUX700" s="414"/>
      <c r="IUY700" s="414"/>
      <c r="IUZ700" s="413"/>
      <c r="IVA700" s="413"/>
      <c r="IVB700" s="414"/>
      <c r="IVC700" s="414"/>
      <c r="IVD700" s="413"/>
      <c r="IVE700" s="413"/>
      <c r="IVF700" s="413"/>
      <c r="IVG700" s="413"/>
      <c r="IVH700" s="413"/>
      <c r="IVI700" s="407"/>
      <c r="IVJ700" s="439"/>
      <c r="IVK700" s="413"/>
      <c r="IVL700" s="413"/>
      <c r="IVM700" s="413"/>
      <c r="IVN700" s="413"/>
      <c r="IVO700" s="413"/>
      <c r="IVP700" s="413"/>
      <c r="IVQ700" s="413"/>
      <c r="IVR700" s="412"/>
      <c r="IVS700" s="412"/>
      <c r="IVT700" s="412"/>
      <c r="IVU700" s="412"/>
      <c r="IVV700" s="412"/>
      <c r="IVW700" s="412"/>
      <c r="IVX700" s="412"/>
      <c r="IVY700" s="412"/>
      <c r="IVZ700" s="412"/>
      <c r="IWA700" s="412"/>
      <c r="IWB700" s="412"/>
      <c r="IWC700" s="412"/>
      <c r="IWD700" s="412"/>
      <c r="IWE700" s="412"/>
      <c r="IWF700" s="412"/>
      <c r="IWG700" s="412"/>
      <c r="IWH700" s="412"/>
      <c r="IWI700" s="412"/>
      <c r="IWJ700" s="412"/>
      <c r="IWK700" s="412"/>
      <c r="IWL700" s="412"/>
      <c r="IWM700" s="412"/>
      <c r="IWN700" s="412"/>
      <c r="IWO700" s="412"/>
      <c r="IWP700" s="412"/>
      <c r="IWQ700" s="412"/>
      <c r="IWR700" s="412"/>
      <c r="IWS700" s="412"/>
      <c r="IWT700" s="412"/>
      <c r="IWU700" s="412"/>
      <c r="IWV700" s="412"/>
      <c r="IWW700" s="412"/>
      <c r="IWX700" s="412"/>
      <c r="IWY700" s="412"/>
      <c r="IWZ700" s="412"/>
      <c r="IXA700" s="412"/>
      <c r="IXB700" s="412"/>
      <c r="IXC700" s="412"/>
      <c r="IXD700" s="412"/>
      <c r="IXE700" s="412"/>
      <c r="IXF700" s="412"/>
      <c r="IXG700" s="412"/>
      <c r="IXH700" s="412"/>
      <c r="IXI700" s="412"/>
      <c r="IXJ700" s="413"/>
      <c r="IXK700" s="413"/>
      <c r="IXL700" s="413"/>
      <c r="IXM700" s="413"/>
      <c r="IXN700" s="413"/>
      <c r="IXO700" s="413"/>
      <c r="IXP700" s="413"/>
      <c r="IXQ700" s="413"/>
      <c r="IXR700" s="413"/>
      <c r="IXS700" s="413"/>
      <c r="IXT700" s="413"/>
      <c r="IXU700" s="413"/>
      <c r="IXV700" s="413"/>
      <c r="IXW700" s="413"/>
      <c r="IXX700" s="413"/>
      <c r="IXY700" s="413"/>
      <c r="IXZ700" s="413"/>
      <c r="IYA700" s="413"/>
      <c r="IYB700" s="413"/>
      <c r="IYC700" s="413"/>
      <c r="IYD700" s="413"/>
      <c r="IYE700" s="413"/>
      <c r="IYF700" s="413"/>
      <c r="IYG700" s="413"/>
      <c r="IYH700" s="414"/>
      <c r="IYI700" s="414"/>
      <c r="IYJ700" s="414"/>
      <c r="IYK700" s="414"/>
      <c r="IYL700" s="414"/>
      <c r="IYM700" s="413"/>
      <c r="IYN700" s="413"/>
      <c r="IYO700" s="414"/>
      <c r="IYP700" s="414"/>
      <c r="IYQ700" s="413"/>
      <c r="IYR700" s="413"/>
      <c r="IYS700" s="414"/>
      <c r="IYT700" s="414"/>
      <c r="IYU700" s="413"/>
      <c r="IYV700" s="413"/>
      <c r="IYW700" s="413"/>
      <c r="IYX700" s="413"/>
      <c r="IYY700" s="413"/>
      <c r="IYZ700" s="413"/>
      <c r="IZA700" s="413"/>
      <c r="IZB700" s="414"/>
      <c r="IZC700" s="414"/>
      <c r="IZD700" s="413"/>
      <c r="IZE700" s="413"/>
      <c r="IZF700" s="414"/>
      <c r="IZG700" s="414"/>
      <c r="IZH700" s="413"/>
      <c r="IZI700" s="413"/>
      <c r="IZJ700" s="413"/>
      <c r="IZK700" s="413"/>
      <c r="IZL700" s="413"/>
      <c r="IZM700" s="407"/>
      <c r="IZN700" s="439"/>
      <c r="IZO700" s="413"/>
      <c r="IZP700" s="413"/>
      <c r="IZQ700" s="413"/>
      <c r="IZR700" s="413"/>
      <c r="IZS700" s="413"/>
      <c r="IZT700" s="413"/>
      <c r="IZU700" s="413"/>
      <c r="IZV700" s="412"/>
      <c r="IZW700" s="412"/>
      <c r="IZX700" s="412"/>
      <c r="IZY700" s="412"/>
      <c r="IZZ700" s="412"/>
      <c r="JAA700" s="412"/>
      <c r="JAB700" s="412"/>
      <c r="JAC700" s="412"/>
      <c r="JAD700" s="412"/>
      <c r="JAE700" s="412"/>
      <c r="JAF700" s="412"/>
      <c r="JAG700" s="412"/>
      <c r="JAH700" s="412"/>
      <c r="JAI700" s="412"/>
      <c r="JAJ700" s="412"/>
      <c r="JAK700" s="412"/>
      <c r="JAL700" s="412"/>
      <c r="JAM700" s="412"/>
      <c r="JAN700" s="412"/>
      <c r="JAO700" s="412"/>
      <c r="JAP700" s="412"/>
      <c r="JAQ700" s="412"/>
      <c r="JAR700" s="412"/>
      <c r="JAS700" s="412"/>
      <c r="JAT700" s="412"/>
      <c r="JAU700" s="412"/>
      <c r="JAV700" s="412"/>
      <c r="JAW700" s="412"/>
      <c r="JAX700" s="412"/>
      <c r="JAY700" s="412"/>
      <c r="JAZ700" s="412"/>
      <c r="JBA700" s="412"/>
      <c r="JBB700" s="412"/>
      <c r="JBC700" s="412"/>
      <c r="JBD700" s="412"/>
      <c r="JBE700" s="412"/>
      <c r="JBF700" s="412"/>
      <c r="JBG700" s="412"/>
      <c r="JBH700" s="412"/>
      <c r="JBI700" s="412"/>
      <c r="JBJ700" s="412"/>
      <c r="JBK700" s="412"/>
      <c r="JBL700" s="412"/>
      <c r="JBM700" s="412"/>
      <c r="JBN700" s="413"/>
      <c r="JBO700" s="413"/>
      <c r="JBP700" s="413"/>
      <c r="JBQ700" s="413"/>
      <c r="JBR700" s="413"/>
      <c r="JBS700" s="413"/>
      <c r="JBT700" s="413"/>
      <c r="JBU700" s="413"/>
      <c r="JBV700" s="413"/>
      <c r="JBW700" s="413"/>
      <c r="JBX700" s="413"/>
      <c r="JBY700" s="413"/>
      <c r="JBZ700" s="413"/>
      <c r="JCA700" s="413"/>
      <c r="JCB700" s="413"/>
      <c r="JCC700" s="413"/>
      <c r="JCD700" s="413"/>
      <c r="JCE700" s="413"/>
      <c r="JCF700" s="413"/>
      <c r="JCG700" s="413"/>
      <c r="JCH700" s="413"/>
      <c r="JCI700" s="413"/>
      <c r="JCJ700" s="413"/>
      <c r="JCK700" s="413"/>
      <c r="JCL700" s="414"/>
      <c r="JCM700" s="414"/>
      <c r="JCN700" s="414"/>
      <c r="JCO700" s="414"/>
      <c r="JCP700" s="414"/>
      <c r="JCQ700" s="413"/>
      <c r="JCR700" s="413"/>
      <c r="JCS700" s="414"/>
      <c r="JCT700" s="414"/>
      <c r="JCU700" s="413"/>
      <c r="JCV700" s="413"/>
      <c r="JCW700" s="414"/>
      <c r="JCX700" s="414"/>
      <c r="JCY700" s="413"/>
      <c r="JCZ700" s="413"/>
      <c r="JDA700" s="413"/>
      <c r="JDB700" s="413"/>
      <c r="JDC700" s="413"/>
      <c r="JDD700" s="413"/>
      <c r="JDE700" s="413"/>
      <c r="JDF700" s="414"/>
      <c r="JDG700" s="414"/>
      <c r="JDH700" s="413"/>
      <c r="JDI700" s="413"/>
      <c r="JDJ700" s="414"/>
      <c r="JDK700" s="414"/>
      <c r="JDL700" s="413"/>
      <c r="JDM700" s="413"/>
      <c r="JDN700" s="413"/>
      <c r="JDO700" s="413"/>
      <c r="JDP700" s="413"/>
      <c r="JDQ700" s="407"/>
      <c r="JDR700" s="439"/>
      <c r="JDS700" s="413"/>
      <c r="JDT700" s="413"/>
      <c r="JDU700" s="413"/>
      <c r="JDV700" s="413"/>
      <c r="JDW700" s="413"/>
      <c r="JDX700" s="413"/>
      <c r="JDY700" s="413"/>
      <c r="JDZ700" s="412"/>
      <c r="JEA700" s="412"/>
      <c r="JEB700" s="412"/>
      <c r="JEC700" s="412"/>
      <c r="JED700" s="412"/>
      <c r="JEE700" s="412"/>
      <c r="JEF700" s="412"/>
      <c r="JEG700" s="412"/>
      <c r="JEH700" s="412"/>
      <c r="JEI700" s="412"/>
      <c r="JEJ700" s="412"/>
      <c r="JEK700" s="412"/>
      <c r="JEL700" s="412"/>
      <c r="JEM700" s="412"/>
      <c r="JEN700" s="412"/>
      <c r="JEO700" s="412"/>
      <c r="JEP700" s="412"/>
      <c r="JEQ700" s="412"/>
      <c r="JER700" s="412"/>
      <c r="JES700" s="412"/>
      <c r="JET700" s="412"/>
      <c r="JEU700" s="412"/>
      <c r="JEV700" s="412"/>
      <c r="JEW700" s="412"/>
      <c r="JEX700" s="412"/>
      <c r="JEY700" s="412"/>
      <c r="JEZ700" s="412"/>
      <c r="JFA700" s="412"/>
      <c r="JFB700" s="412"/>
      <c r="JFC700" s="412"/>
      <c r="JFD700" s="412"/>
      <c r="JFE700" s="412"/>
      <c r="JFF700" s="412"/>
      <c r="JFG700" s="412"/>
      <c r="JFH700" s="412"/>
      <c r="JFI700" s="412"/>
      <c r="JFJ700" s="412"/>
      <c r="JFK700" s="412"/>
      <c r="JFL700" s="412"/>
      <c r="JFM700" s="412"/>
      <c r="JFN700" s="412"/>
      <c r="JFO700" s="412"/>
      <c r="JFP700" s="412"/>
      <c r="JFQ700" s="412"/>
      <c r="JFR700" s="413"/>
      <c r="JFS700" s="413"/>
      <c r="JFT700" s="413"/>
      <c r="JFU700" s="413"/>
      <c r="JFV700" s="413"/>
      <c r="JFW700" s="413"/>
      <c r="JFX700" s="413"/>
      <c r="JFY700" s="413"/>
      <c r="JFZ700" s="413"/>
      <c r="JGA700" s="413"/>
      <c r="JGB700" s="413"/>
      <c r="JGC700" s="413"/>
      <c r="JGD700" s="413"/>
      <c r="JGE700" s="413"/>
      <c r="JGF700" s="413"/>
      <c r="JGG700" s="413"/>
      <c r="JGH700" s="413"/>
      <c r="JGI700" s="413"/>
      <c r="JGJ700" s="413"/>
      <c r="JGK700" s="413"/>
      <c r="JGL700" s="413"/>
      <c r="JGM700" s="413"/>
      <c r="JGN700" s="413"/>
      <c r="JGO700" s="413"/>
      <c r="JGP700" s="414"/>
      <c r="JGQ700" s="414"/>
      <c r="JGR700" s="414"/>
      <c r="JGS700" s="414"/>
      <c r="JGT700" s="414"/>
      <c r="JGU700" s="413"/>
      <c r="JGV700" s="413"/>
      <c r="JGW700" s="414"/>
      <c r="JGX700" s="414"/>
      <c r="JGY700" s="413"/>
      <c r="JGZ700" s="413"/>
      <c r="JHA700" s="414"/>
      <c r="JHB700" s="414"/>
      <c r="JHC700" s="413"/>
      <c r="JHD700" s="413"/>
      <c r="JHE700" s="413"/>
      <c r="JHF700" s="413"/>
      <c r="JHG700" s="413"/>
      <c r="JHH700" s="413"/>
      <c r="JHI700" s="413"/>
      <c r="JHJ700" s="414"/>
      <c r="JHK700" s="414"/>
      <c r="JHL700" s="413"/>
      <c r="JHM700" s="413"/>
      <c r="JHN700" s="414"/>
      <c r="JHO700" s="414"/>
      <c r="JHP700" s="413"/>
      <c r="JHQ700" s="413"/>
      <c r="JHR700" s="413"/>
      <c r="JHS700" s="413"/>
      <c r="JHT700" s="413"/>
      <c r="JHU700" s="407"/>
      <c r="JHV700" s="439"/>
      <c r="JHW700" s="413"/>
      <c r="JHX700" s="413"/>
      <c r="JHY700" s="413"/>
      <c r="JHZ700" s="413"/>
      <c r="JIA700" s="413"/>
      <c r="JIB700" s="413"/>
      <c r="JIC700" s="413"/>
      <c r="JID700" s="412"/>
      <c r="JIE700" s="412"/>
      <c r="JIF700" s="412"/>
      <c r="JIG700" s="412"/>
      <c r="JIH700" s="412"/>
      <c r="JII700" s="412"/>
      <c r="JIJ700" s="412"/>
      <c r="JIK700" s="412"/>
      <c r="JIL700" s="412"/>
      <c r="JIM700" s="412"/>
      <c r="JIN700" s="412"/>
      <c r="JIO700" s="412"/>
      <c r="JIP700" s="412"/>
      <c r="JIQ700" s="412"/>
      <c r="JIR700" s="412"/>
      <c r="JIS700" s="412"/>
      <c r="JIT700" s="412"/>
      <c r="JIU700" s="412"/>
      <c r="JIV700" s="412"/>
      <c r="JIW700" s="412"/>
      <c r="JIX700" s="412"/>
      <c r="JIY700" s="412"/>
      <c r="JIZ700" s="412"/>
      <c r="JJA700" s="412"/>
      <c r="JJB700" s="412"/>
      <c r="JJC700" s="412"/>
      <c r="JJD700" s="412"/>
      <c r="JJE700" s="412"/>
      <c r="JJF700" s="412"/>
      <c r="JJG700" s="412"/>
      <c r="JJH700" s="412"/>
      <c r="JJI700" s="412"/>
      <c r="JJJ700" s="412"/>
      <c r="JJK700" s="412"/>
      <c r="JJL700" s="412"/>
      <c r="JJM700" s="412"/>
      <c r="JJN700" s="412"/>
      <c r="JJO700" s="412"/>
      <c r="JJP700" s="412"/>
      <c r="JJQ700" s="412"/>
      <c r="JJR700" s="412"/>
      <c r="JJS700" s="412"/>
      <c r="JJT700" s="412"/>
      <c r="JJU700" s="412"/>
      <c r="JJV700" s="413"/>
      <c r="JJW700" s="413"/>
      <c r="JJX700" s="413"/>
      <c r="JJY700" s="413"/>
      <c r="JJZ700" s="413"/>
      <c r="JKA700" s="413"/>
      <c r="JKB700" s="413"/>
      <c r="JKC700" s="413"/>
      <c r="JKD700" s="413"/>
      <c r="JKE700" s="413"/>
      <c r="JKF700" s="413"/>
      <c r="JKG700" s="413"/>
      <c r="JKH700" s="413"/>
      <c r="JKI700" s="413"/>
      <c r="JKJ700" s="413"/>
      <c r="JKK700" s="413"/>
      <c r="JKL700" s="413"/>
      <c r="JKM700" s="413"/>
      <c r="JKN700" s="413"/>
      <c r="JKO700" s="413"/>
      <c r="JKP700" s="413"/>
      <c r="JKQ700" s="413"/>
      <c r="JKR700" s="413"/>
      <c r="JKS700" s="413"/>
      <c r="JKT700" s="414"/>
      <c r="JKU700" s="414"/>
      <c r="JKV700" s="414"/>
      <c r="JKW700" s="414"/>
      <c r="JKX700" s="414"/>
      <c r="JKY700" s="413"/>
      <c r="JKZ700" s="413"/>
      <c r="JLA700" s="414"/>
      <c r="JLB700" s="414"/>
      <c r="JLC700" s="413"/>
      <c r="JLD700" s="413"/>
      <c r="JLE700" s="414"/>
      <c r="JLF700" s="414"/>
      <c r="JLG700" s="413"/>
      <c r="JLH700" s="413"/>
      <c r="JLI700" s="413"/>
      <c r="JLJ700" s="413"/>
      <c r="JLK700" s="413"/>
      <c r="JLL700" s="413"/>
      <c r="JLM700" s="413"/>
      <c r="JLN700" s="414"/>
      <c r="JLO700" s="414"/>
      <c r="JLP700" s="413"/>
      <c r="JLQ700" s="413"/>
      <c r="JLR700" s="414"/>
      <c r="JLS700" s="414"/>
      <c r="JLT700" s="413"/>
      <c r="JLU700" s="413"/>
      <c r="JLV700" s="413"/>
      <c r="JLW700" s="413"/>
      <c r="JLX700" s="413"/>
      <c r="JLY700" s="407"/>
      <c r="JLZ700" s="439"/>
      <c r="JMA700" s="413"/>
      <c r="JMB700" s="413"/>
      <c r="JMC700" s="413"/>
      <c r="JMD700" s="413"/>
      <c r="JME700" s="413"/>
      <c r="JMF700" s="413"/>
      <c r="JMG700" s="413"/>
      <c r="JMH700" s="412"/>
      <c r="JMI700" s="412"/>
      <c r="JMJ700" s="412"/>
      <c r="JMK700" s="412"/>
      <c r="JML700" s="412"/>
      <c r="JMM700" s="412"/>
      <c r="JMN700" s="412"/>
      <c r="JMO700" s="412"/>
      <c r="JMP700" s="412"/>
      <c r="JMQ700" s="412"/>
      <c r="JMR700" s="412"/>
      <c r="JMS700" s="412"/>
      <c r="JMT700" s="412"/>
      <c r="JMU700" s="412"/>
      <c r="JMV700" s="412"/>
      <c r="JMW700" s="412"/>
      <c r="JMX700" s="412"/>
      <c r="JMY700" s="412"/>
      <c r="JMZ700" s="412"/>
      <c r="JNA700" s="412"/>
      <c r="JNB700" s="412"/>
      <c r="JNC700" s="412"/>
      <c r="JND700" s="412"/>
      <c r="JNE700" s="412"/>
      <c r="JNF700" s="412"/>
      <c r="JNG700" s="412"/>
      <c r="JNH700" s="412"/>
      <c r="JNI700" s="412"/>
      <c r="JNJ700" s="412"/>
      <c r="JNK700" s="412"/>
      <c r="JNL700" s="412"/>
      <c r="JNM700" s="412"/>
      <c r="JNN700" s="412"/>
      <c r="JNO700" s="412"/>
      <c r="JNP700" s="412"/>
      <c r="JNQ700" s="412"/>
      <c r="JNR700" s="412"/>
      <c r="JNS700" s="412"/>
      <c r="JNT700" s="412"/>
      <c r="JNU700" s="412"/>
      <c r="JNV700" s="412"/>
      <c r="JNW700" s="412"/>
      <c r="JNX700" s="412"/>
      <c r="JNY700" s="412"/>
      <c r="JNZ700" s="413"/>
      <c r="JOA700" s="413"/>
      <c r="JOB700" s="413"/>
      <c r="JOC700" s="413"/>
      <c r="JOD700" s="413"/>
      <c r="JOE700" s="413"/>
      <c r="JOF700" s="413"/>
      <c r="JOG700" s="413"/>
      <c r="JOH700" s="413"/>
      <c r="JOI700" s="413"/>
      <c r="JOJ700" s="413"/>
      <c r="JOK700" s="413"/>
      <c r="JOL700" s="413"/>
      <c r="JOM700" s="413"/>
      <c r="JON700" s="413"/>
      <c r="JOO700" s="413"/>
      <c r="JOP700" s="413"/>
      <c r="JOQ700" s="413"/>
      <c r="JOR700" s="413"/>
      <c r="JOS700" s="413"/>
      <c r="JOT700" s="413"/>
      <c r="JOU700" s="413"/>
      <c r="JOV700" s="413"/>
      <c r="JOW700" s="413"/>
      <c r="JOX700" s="414"/>
      <c r="JOY700" s="414"/>
      <c r="JOZ700" s="414"/>
      <c r="JPA700" s="414"/>
      <c r="JPB700" s="414"/>
      <c r="JPC700" s="413"/>
      <c r="JPD700" s="413"/>
      <c r="JPE700" s="414"/>
      <c r="JPF700" s="414"/>
      <c r="JPG700" s="413"/>
      <c r="JPH700" s="413"/>
      <c r="JPI700" s="414"/>
      <c r="JPJ700" s="414"/>
      <c r="JPK700" s="413"/>
      <c r="JPL700" s="413"/>
      <c r="JPM700" s="413"/>
      <c r="JPN700" s="413"/>
      <c r="JPO700" s="413"/>
      <c r="JPP700" s="413"/>
      <c r="JPQ700" s="413"/>
      <c r="JPR700" s="414"/>
      <c r="JPS700" s="414"/>
      <c r="JPT700" s="413"/>
      <c r="JPU700" s="413"/>
      <c r="JPV700" s="414"/>
      <c r="JPW700" s="414"/>
      <c r="JPX700" s="413"/>
      <c r="JPY700" s="413"/>
      <c r="JPZ700" s="413"/>
      <c r="JQA700" s="413"/>
      <c r="JQB700" s="413"/>
      <c r="JQC700" s="407"/>
      <c r="JQD700" s="439"/>
      <c r="JQE700" s="413"/>
      <c r="JQF700" s="413"/>
      <c r="JQG700" s="413"/>
      <c r="JQH700" s="413"/>
      <c r="JQI700" s="413"/>
      <c r="JQJ700" s="413"/>
      <c r="JQK700" s="413"/>
      <c r="JQL700" s="412"/>
      <c r="JQM700" s="412"/>
      <c r="JQN700" s="412"/>
      <c r="JQO700" s="412"/>
      <c r="JQP700" s="412"/>
      <c r="JQQ700" s="412"/>
      <c r="JQR700" s="412"/>
      <c r="JQS700" s="412"/>
      <c r="JQT700" s="412"/>
      <c r="JQU700" s="412"/>
      <c r="JQV700" s="412"/>
      <c r="JQW700" s="412"/>
      <c r="JQX700" s="412"/>
      <c r="JQY700" s="412"/>
      <c r="JQZ700" s="412"/>
      <c r="JRA700" s="412"/>
      <c r="JRB700" s="412"/>
      <c r="JRC700" s="412"/>
      <c r="JRD700" s="412"/>
      <c r="JRE700" s="412"/>
      <c r="JRF700" s="412"/>
      <c r="JRG700" s="412"/>
      <c r="JRH700" s="412"/>
      <c r="JRI700" s="412"/>
      <c r="JRJ700" s="412"/>
      <c r="JRK700" s="412"/>
      <c r="JRL700" s="412"/>
      <c r="JRM700" s="412"/>
      <c r="JRN700" s="412"/>
      <c r="JRO700" s="412"/>
      <c r="JRP700" s="412"/>
      <c r="JRQ700" s="412"/>
      <c r="JRR700" s="412"/>
      <c r="JRS700" s="412"/>
      <c r="JRT700" s="412"/>
      <c r="JRU700" s="412"/>
      <c r="JRV700" s="412"/>
      <c r="JRW700" s="412"/>
      <c r="JRX700" s="412"/>
      <c r="JRY700" s="412"/>
      <c r="JRZ700" s="412"/>
      <c r="JSA700" s="412"/>
      <c r="JSB700" s="412"/>
      <c r="JSC700" s="412"/>
      <c r="JSD700" s="413"/>
      <c r="JSE700" s="413"/>
      <c r="JSF700" s="413"/>
      <c r="JSG700" s="413"/>
      <c r="JSH700" s="413"/>
      <c r="JSI700" s="413"/>
      <c r="JSJ700" s="413"/>
      <c r="JSK700" s="413"/>
      <c r="JSL700" s="413"/>
      <c r="JSM700" s="413"/>
      <c r="JSN700" s="413"/>
      <c r="JSO700" s="413"/>
      <c r="JSP700" s="413"/>
      <c r="JSQ700" s="413"/>
      <c r="JSR700" s="413"/>
      <c r="JSS700" s="413"/>
      <c r="JST700" s="413"/>
      <c r="JSU700" s="413"/>
      <c r="JSV700" s="413"/>
      <c r="JSW700" s="413"/>
      <c r="JSX700" s="413"/>
      <c r="JSY700" s="413"/>
      <c r="JSZ700" s="413"/>
      <c r="JTA700" s="413"/>
      <c r="JTB700" s="414"/>
      <c r="JTC700" s="414"/>
      <c r="JTD700" s="414"/>
      <c r="JTE700" s="414"/>
      <c r="JTF700" s="414"/>
      <c r="JTG700" s="413"/>
      <c r="JTH700" s="413"/>
      <c r="JTI700" s="414"/>
      <c r="JTJ700" s="414"/>
      <c r="JTK700" s="413"/>
      <c r="JTL700" s="413"/>
      <c r="JTM700" s="414"/>
      <c r="JTN700" s="414"/>
      <c r="JTO700" s="413"/>
      <c r="JTP700" s="413"/>
      <c r="JTQ700" s="413"/>
      <c r="JTR700" s="413"/>
      <c r="JTS700" s="413"/>
      <c r="JTT700" s="413"/>
      <c r="JTU700" s="413"/>
      <c r="JTV700" s="414"/>
      <c r="JTW700" s="414"/>
      <c r="JTX700" s="413"/>
      <c r="JTY700" s="413"/>
      <c r="JTZ700" s="414"/>
      <c r="JUA700" s="414"/>
      <c r="JUB700" s="413"/>
      <c r="JUC700" s="413"/>
      <c r="JUD700" s="413"/>
      <c r="JUE700" s="413"/>
      <c r="JUF700" s="413"/>
      <c r="JUG700" s="407"/>
      <c r="JUH700" s="439"/>
      <c r="JUI700" s="413"/>
      <c r="JUJ700" s="413"/>
      <c r="JUK700" s="413"/>
      <c r="JUL700" s="413"/>
      <c r="JUM700" s="413"/>
      <c r="JUN700" s="413"/>
      <c r="JUO700" s="413"/>
      <c r="JUP700" s="412"/>
      <c r="JUQ700" s="412"/>
      <c r="JUR700" s="412"/>
      <c r="JUS700" s="412"/>
      <c r="JUT700" s="412"/>
      <c r="JUU700" s="412"/>
      <c r="JUV700" s="412"/>
      <c r="JUW700" s="412"/>
      <c r="JUX700" s="412"/>
      <c r="JUY700" s="412"/>
      <c r="JUZ700" s="412"/>
      <c r="JVA700" s="412"/>
      <c r="JVB700" s="412"/>
      <c r="JVC700" s="412"/>
      <c r="JVD700" s="412"/>
      <c r="JVE700" s="412"/>
      <c r="JVF700" s="412"/>
      <c r="JVG700" s="412"/>
      <c r="JVH700" s="412"/>
      <c r="JVI700" s="412"/>
      <c r="JVJ700" s="412"/>
      <c r="JVK700" s="412"/>
      <c r="JVL700" s="412"/>
      <c r="JVM700" s="412"/>
      <c r="JVN700" s="412"/>
      <c r="JVO700" s="412"/>
      <c r="JVP700" s="412"/>
      <c r="JVQ700" s="412"/>
      <c r="JVR700" s="412"/>
      <c r="JVS700" s="412"/>
      <c r="JVT700" s="412"/>
      <c r="JVU700" s="412"/>
      <c r="JVV700" s="412"/>
      <c r="JVW700" s="412"/>
      <c r="JVX700" s="412"/>
      <c r="JVY700" s="412"/>
      <c r="JVZ700" s="412"/>
      <c r="JWA700" s="412"/>
      <c r="JWB700" s="412"/>
      <c r="JWC700" s="412"/>
      <c r="JWD700" s="412"/>
      <c r="JWE700" s="412"/>
      <c r="JWF700" s="412"/>
      <c r="JWG700" s="412"/>
      <c r="JWH700" s="413"/>
      <c r="JWI700" s="413"/>
      <c r="JWJ700" s="413"/>
      <c r="JWK700" s="413"/>
      <c r="JWL700" s="413"/>
      <c r="JWM700" s="413"/>
      <c r="JWN700" s="413"/>
      <c r="JWO700" s="413"/>
      <c r="JWP700" s="413"/>
      <c r="JWQ700" s="413"/>
      <c r="JWR700" s="413"/>
      <c r="JWS700" s="413"/>
      <c r="JWT700" s="413"/>
      <c r="JWU700" s="413"/>
      <c r="JWV700" s="413"/>
      <c r="JWW700" s="413"/>
      <c r="JWX700" s="413"/>
      <c r="JWY700" s="413"/>
      <c r="JWZ700" s="413"/>
      <c r="JXA700" s="413"/>
      <c r="JXB700" s="413"/>
      <c r="JXC700" s="413"/>
      <c r="JXD700" s="413"/>
      <c r="JXE700" s="413"/>
      <c r="JXF700" s="414"/>
      <c r="JXG700" s="414"/>
      <c r="JXH700" s="414"/>
      <c r="JXI700" s="414"/>
      <c r="JXJ700" s="414"/>
      <c r="JXK700" s="413"/>
      <c r="JXL700" s="413"/>
      <c r="JXM700" s="414"/>
      <c r="JXN700" s="414"/>
      <c r="JXO700" s="413"/>
      <c r="JXP700" s="413"/>
      <c r="JXQ700" s="414"/>
      <c r="JXR700" s="414"/>
      <c r="JXS700" s="413"/>
      <c r="JXT700" s="413"/>
      <c r="JXU700" s="413"/>
      <c r="JXV700" s="413"/>
      <c r="JXW700" s="413"/>
      <c r="JXX700" s="413"/>
      <c r="JXY700" s="413"/>
      <c r="JXZ700" s="414"/>
      <c r="JYA700" s="414"/>
      <c r="JYB700" s="413"/>
      <c r="JYC700" s="413"/>
      <c r="JYD700" s="414"/>
      <c r="JYE700" s="414"/>
      <c r="JYF700" s="413"/>
      <c r="JYG700" s="413"/>
      <c r="JYH700" s="413"/>
      <c r="JYI700" s="413"/>
      <c r="JYJ700" s="413"/>
      <c r="JYK700" s="407"/>
      <c r="JYL700" s="439"/>
      <c r="JYM700" s="413"/>
      <c r="JYN700" s="413"/>
      <c r="JYO700" s="413"/>
      <c r="JYP700" s="413"/>
      <c r="JYQ700" s="413"/>
      <c r="JYR700" s="413"/>
      <c r="JYS700" s="413"/>
      <c r="JYT700" s="412"/>
      <c r="JYU700" s="412"/>
      <c r="JYV700" s="412"/>
      <c r="JYW700" s="412"/>
      <c r="JYX700" s="412"/>
      <c r="JYY700" s="412"/>
      <c r="JYZ700" s="412"/>
      <c r="JZA700" s="412"/>
      <c r="JZB700" s="412"/>
      <c r="JZC700" s="412"/>
      <c r="JZD700" s="412"/>
      <c r="JZE700" s="412"/>
      <c r="JZF700" s="412"/>
      <c r="JZG700" s="412"/>
      <c r="JZH700" s="412"/>
      <c r="JZI700" s="412"/>
      <c r="JZJ700" s="412"/>
      <c r="JZK700" s="412"/>
      <c r="JZL700" s="412"/>
      <c r="JZM700" s="412"/>
      <c r="JZN700" s="412"/>
      <c r="JZO700" s="412"/>
      <c r="JZP700" s="412"/>
      <c r="JZQ700" s="412"/>
      <c r="JZR700" s="412"/>
      <c r="JZS700" s="412"/>
      <c r="JZT700" s="412"/>
      <c r="JZU700" s="412"/>
      <c r="JZV700" s="412"/>
      <c r="JZW700" s="412"/>
      <c r="JZX700" s="412"/>
      <c r="JZY700" s="412"/>
      <c r="JZZ700" s="412"/>
      <c r="KAA700" s="412"/>
      <c r="KAB700" s="412"/>
      <c r="KAC700" s="412"/>
      <c r="KAD700" s="412"/>
      <c r="KAE700" s="412"/>
      <c r="KAF700" s="412"/>
      <c r="KAG700" s="412"/>
      <c r="KAH700" s="412"/>
      <c r="KAI700" s="412"/>
      <c r="KAJ700" s="412"/>
      <c r="KAK700" s="412"/>
      <c r="KAL700" s="413"/>
      <c r="KAM700" s="413"/>
      <c r="KAN700" s="413"/>
      <c r="KAO700" s="413"/>
      <c r="KAP700" s="413"/>
      <c r="KAQ700" s="413"/>
      <c r="KAR700" s="413"/>
      <c r="KAS700" s="413"/>
      <c r="KAT700" s="413"/>
      <c r="KAU700" s="413"/>
      <c r="KAV700" s="413"/>
      <c r="KAW700" s="413"/>
      <c r="KAX700" s="413"/>
      <c r="KAY700" s="413"/>
      <c r="KAZ700" s="413"/>
      <c r="KBA700" s="413"/>
      <c r="KBB700" s="413"/>
      <c r="KBC700" s="413"/>
      <c r="KBD700" s="413"/>
      <c r="KBE700" s="413"/>
      <c r="KBF700" s="413"/>
      <c r="KBG700" s="413"/>
      <c r="KBH700" s="413"/>
      <c r="KBI700" s="413"/>
      <c r="KBJ700" s="414"/>
      <c r="KBK700" s="414"/>
      <c r="KBL700" s="414"/>
      <c r="KBM700" s="414"/>
      <c r="KBN700" s="414"/>
      <c r="KBO700" s="413"/>
      <c r="KBP700" s="413"/>
      <c r="KBQ700" s="414"/>
      <c r="KBR700" s="414"/>
      <c r="KBS700" s="413"/>
      <c r="KBT700" s="413"/>
      <c r="KBU700" s="414"/>
      <c r="KBV700" s="414"/>
      <c r="KBW700" s="413"/>
      <c r="KBX700" s="413"/>
      <c r="KBY700" s="413"/>
      <c r="KBZ700" s="413"/>
      <c r="KCA700" s="413"/>
      <c r="KCB700" s="413"/>
      <c r="KCC700" s="413"/>
      <c r="KCD700" s="414"/>
      <c r="KCE700" s="414"/>
      <c r="KCF700" s="413"/>
      <c r="KCG700" s="413"/>
      <c r="KCH700" s="414"/>
      <c r="KCI700" s="414"/>
      <c r="KCJ700" s="413"/>
      <c r="KCK700" s="413"/>
      <c r="KCL700" s="413"/>
      <c r="KCM700" s="413"/>
      <c r="KCN700" s="413"/>
      <c r="KCO700" s="407"/>
      <c r="KCP700" s="439"/>
      <c r="KCQ700" s="413"/>
      <c r="KCR700" s="413"/>
      <c r="KCS700" s="413"/>
      <c r="KCT700" s="413"/>
      <c r="KCU700" s="413"/>
      <c r="KCV700" s="413"/>
      <c r="KCW700" s="413"/>
      <c r="KCX700" s="412"/>
      <c r="KCY700" s="412"/>
      <c r="KCZ700" s="412"/>
      <c r="KDA700" s="412"/>
      <c r="KDB700" s="412"/>
      <c r="KDC700" s="412"/>
      <c r="KDD700" s="412"/>
      <c r="KDE700" s="412"/>
      <c r="KDF700" s="412"/>
      <c r="KDG700" s="412"/>
      <c r="KDH700" s="412"/>
      <c r="KDI700" s="412"/>
      <c r="KDJ700" s="412"/>
      <c r="KDK700" s="412"/>
      <c r="KDL700" s="412"/>
      <c r="KDM700" s="412"/>
      <c r="KDN700" s="412"/>
      <c r="KDO700" s="412"/>
      <c r="KDP700" s="412"/>
      <c r="KDQ700" s="412"/>
      <c r="KDR700" s="412"/>
      <c r="KDS700" s="412"/>
      <c r="KDT700" s="412"/>
      <c r="KDU700" s="412"/>
      <c r="KDV700" s="412"/>
      <c r="KDW700" s="412"/>
      <c r="KDX700" s="412"/>
      <c r="KDY700" s="412"/>
      <c r="KDZ700" s="412"/>
      <c r="KEA700" s="412"/>
      <c r="KEB700" s="412"/>
      <c r="KEC700" s="412"/>
      <c r="KED700" s="412"/>
      <c r="KEE700" s="412"/>
      <c r="KEF700" s="412"/>
      <c r="KEG700" s="412"/>
      <c r="KEH700" s="412"/>
      <c r="KEI700" s="412"/>
      <c r="KEJ700" s="412"/>
      <c r="KEK700" s="412"/>
      <c r="KEL700" s="412"/>
      <c r="KEM700" s="412"/>
      <c r="KEN700" s="412"/>
      <c r="KEO700" s="412"/>
      <c r="KEP700" s="413"/>
      <c r="KEQ700" s="413"/>
      <c r="KER700" s="413"/>
      <c r="KES700" s="413"/>
      <c r="KET700" s="413"/>
      <c r="KEU700" s="413"/>
      <c r="KEV700" s="413"/>
      <c r="KEW700" s="413"/>
      <c r="KEX700" s="413"/>
      <c r="KEY700" s="413"/>
      <c r="KEZ700" s="413"/>
      <c r="KFA700" s="413"/>
      <c r="KFB700" s="413"/>
      <c r="KFC700" s="413"/>
      <c r="KFD700" s="413"/>
      <c r="KFE700" s="413"/>
      <c r="KFF700" s="413"/>
      <c r="KFG700" s="413"/>
      <c r="KFH700" s="413"/>
      <c r="KFI700" s="413"/>
      <c r="KFJ700" s="413"/>
      <c r="KFK700" s="413"/>
      <c r="KFL700" s="413"/>
      <c r="KFM700" s="413"/>
      <c r="KFN700" s="414"/>
      <c r="KFO700" s="414"/>
      <c r="KFP700" s="414"/>
      <c r="KFQ700" s="414"/>
      <c r="KFR700" s="414"/>
      <c r="KFS700" s="413"/>
      <c r="KFT700" s="413"/>
      <c r="KFU700" s="414"/>
      <c r="KFV700" s="414"/>
      <c r="KFW700" s="413"/>
      <c r="KFX700" s="413"/>
      <c r="KFY700" s="414"/>
      <c r="KFZ700" s="414"/>
      <c r="KGA700" s="413"/>
      <c r="KGB700" s="413"/>
      <c r="KGC700" s="413"/>
      <c r="KGD700" s="413"/>
      <c r="KGE700" s="413"/>
      <c r="KGF700" s="413"/>
      <c r="KGG700" s="413"/>
      <c r="KGH700" s="414"/>
      <c r="KGI700" s="414"/>
      <c r="KGJ700" s="413"/>
      <c r="KGK700" s="413"/>
      <c r="KGL700" s="414"/>
      <c r="KGM700" s="414"/>
      <c r="KGN700" s="413"/>
      <c r="KGO700" s="413"/>
      <c r="KGP700" s="413"/>
      <c r="KGQ700" s="413"/>
      <c r="KGR700" s="413"/>
      <c r="KGS700" s="407"/>
      <c r="KGT700" s="439"/>
      <c r="KGU700" s="413"/>
      <c r="KGV700" s="413"/>
      <c r="KGW700" s="413"/>
      <c r="KGX700" s="413"/>
      <c r="KGY700" s="413"/>
      <c r="KGZ700" s="413"/>
      <c r="KHA700" s="413"/>
      <c r="KHB700" s="412"/>
      <c r="KHC700" s="412"/>
      <c r="KHD700" s="412"/>
      <c r="KHE700" s="412"/>
      <c r="KHF700" s="412"/>
      <c r="KHG700" s="412"/>
      <c r="KHH700" s="412"/>
      <c r="KHI700" s="412"/>
      <c r="KHJ700" s="412"/>
      <c r="KHK700" s="412"/>
      <c r="KHL700" s="412"/>
      <c r="KHM700" s="412"/>
      <c r="KHN700" s="412"/>
      <c r="KHO700" s="412"/>
      <c r="KHP700" s="412"/>
      <c r="KHQ700" s="412"/>
      <c r="KHR700" s="412"/>
      <c r="KHS700" s="412"/>
      <c r="KHT700" s="412"/>
      <c r="KHU700" s="412"/>
      <c r="KHV700" s="412"/>
      <c r="KHW700" s="412"/>
      <c r="KHX700" s="412"/>
      <c r="KHY700" s="412"/>
      <c r="KHZ700" s="412"/>
      <c r="KIA700" s="412"/>
      <c r="KIB700" s="412"/>
      <c r="KIC700" s="412"/>
      <c r="KID700" s="412"/>
      <c r="KIE700" s="412"/>
      <c r="KIF700" s="412"/>
      <c r="KIG700" s="412"/>
      <c r="KIH700" s="412"/>
      <c r="KII700" s="412"/>
      <c r="KIJ700" s="412"/>
      <c r="KIK700" s="412"/>
      <c r="KIL700" s="412"/>
      <c r="KIM700" s="412"/>
      <c r="KIN700" s="412"/>
      <c r="KIO700" s="412"/>
      <c r="KIP700" s="412"/>
      <c r="KIQ700" s="412"/>
      <c r="KIR700" s="412"/>
      <c r="KIS700" s="412"/>
      <c r="KIT700" s="413"/>
      <c r="KIU700" s="413"/>
      <c r="KIV700" s="413"/>
      <c r="KIW700" s="413"/>
      <c r="KIX700" s="413"/>
      <c r="KIY700" s="413"/>
      <c r="KIZ700" s="413"/>
      <c r="KJA700" s="413"/>
      <c r="KJB700" s="413"/>
      <c r="KJC700" s="413"/>
      <c r="KJD700" s="413"/>
      <c r="KJE700" s="413"/>
      <c r="KJF700" s="413"/>
      <c r="KJG700" s="413"/>
      <c r="KJH700" s="413"/>
      <c r="KJI700" s="413"/>
      <c r="KJJ700" s="413"/>
      <c r="KJK700" s="413"/>
      <c r="KJL700" s="413"/>
      <c r="KJM700" s="413"/>
      <c r="KJN700" s="413"/>
      <c r="KJO700" s="413"/>
      <c r="KJP700" s="413"/>
      <c r="KJQ700" s="413"/>
      <c r="KJR700" s="414"/>
      <c r="KJS700" s="414"/>
      <c r="KJT700" s="414"/>
      <c r="KJU700" s="414"/>
      <c r="KJV700" s="414"/>
      <c r="KJW700" s="413"/>
      <c r="KJX700" s="413"/>
      <c r="KJY700" s="414"/>
      <c r="KJZ700" s="414"/>
      <c r="KKA700" s="413"/>
      <c r="KKB700" s="413"/>
      <c r="KKC700" s="414"/>
      <c r="KKD700" s="414"/>
      <c r="KKE700" s="413"/>
      <c r="KKF700" s="413"/>
      <c r="KKG700" s="413"/>
      <c r="KKH700" s="413"/>
      <c r="KKI700" s="413"/>
      <c r="KKJ700" s="413"/>
      <c r="KKK700" s="413"/>
      <c r="KKL700" s="414"/>
      <c r="KKM700" s="414"/>
      <c r="KKN700" s="413"/>
      <c r="KKO700" s="413"/>
      <c r="KKP700" s="414"/>
      <c r="KKQ700" s="414"/>
      <c r="KKR700" s="413"/>
      <c r="KKS700" s="413"/>
      <c r="KKT700" s="413"/>
      <c r="KKU700" s="413"/>
      <c r="KKV700" s="413"/>
      <c r="KKW700" s="407"/>
      <c r="KKX700" s="439"/>
      <c r="KKY700" s="413"/>
      <c r="KKZ700" s="413"/>
      <c r="KLA700" s="413"/>
      <c r="KLB700" s="413"/>
      <c r="KLC700" s="413"/>
      <c r="KLD700" s="413"/>
      <c r="KLE700" s="413"/>
      <c r="KLF700" s="412"/>
      <c r="KLG700" s="412"/>
      <c r="KLH700" s="412"/>
      <c r="KLI700" s="412"/>
      <c r="KLJ700" s="412"/>
      <c r="KLK700" s="412"/>
      <c r="KLL700" s="412"/>
      <c r="KLM700" s="412"/>
      <c r="KLN700" s="412"/>
      <c r="KLO700" s="412"/>
      <c r="KLP700" s="412"/>
      <c r="KLQ700" s="412"/>
      <c r="KLR700" s="412"/>
      <c r="KLS700" s="412"/>
      <c r="KLT700" s="412"/>
      <c r="KLU700" s="412"/>
      <c r="KLV700" s="412"/>
      <c r="KLW700" s="412"/>
      <c r="KLX700" s="412"/>
      <c r="KLY700" s="412"/>
      <c r="KLZ700" s="412"/>
      <c r="KMA700" s="412"/>
      <c r="KMB700" s="412"/>
      <c r="KMC700" s="412"/>
      <c r="KMD700" s="412"/>
      <c r="KME700" s="412"/>
      <c r="KMF700" s="412"/>
      <c r="KMG700" s="412"/>
      <c r="KMH700" s="412"/>
      <c r="KMI700" s="412"/>
      <c r="KMJ700" s="412"/>
      <c r="KMK700" s="412"/>
      <c r="KML700" s="412"/>
      <c r="KMM700" s="412"/>
      <c r="KMN700" s="412"/>
      <c r="KMO700" s="412"/>
      <c r="KMP700" s="412"/>
      <c r="KMQ700" s="412"/>
      <c r="KMR700" s="412"/>
      <c r="KMS700" s="412"/>
      <c r="KMT700" s="412"/>
      <c r="KMU700" s="412"/>
      <c r="KMV700" s="412"/>
      <c r="KMW700" s="412"/>
      <c r="KMX700" s="413"/>
      <c r="KMY700" s="413"/>
      <c r="KMZ700" s="413"/>
      <c r="KNA700" s="413"/>
      <c r="KNB700" s="413"/>
      <c r="KNC700" s="413"/>
      <c r="KND700" s="413"/>
      <c r="KNE700" s="413"/>
      <c r="KNF700" s="413"/>
      <c r="KNG700" s="413"/>
      <c r="KNH700" s="413"/>
      <c r="KNI700" s="413"/>
      <c r="KNJ700" s="413"/>
      <c r="KNK700" s="413"/>
      <c r="KNL700" s="413"/>
      <c r="KNM700" s="413"/>
      <c r="KNN700" s="413"/>
      <c r="KNO700" s="413"/>
      <c r="KNP700" s="413"/>
      <c r="KNQ700" s="413"/>
      <c r="KNR700" s="413"/>
      <c r="KNS700" s="413"/>
      <c r="KNT700" s="413"/>
      <c r="KNU700" s="413"/>
      <c r="KNV700" s="414"/>
      <c r="KNW700" s="414"/>
      <c r="KNX700" s="414"/>
      <c r="KNY700" s="414"/>
      <c r="KNZ700" s="414"/>
      <c r="KOA700" s="413"/>
      <c r="KOB700" s="413"/>
      <c r="KOC700" s="414"/>
      <c r="KOD700" s="414"/>
      <c r="KOE700" s="413"/>
      <c r="KOF700" s="413"/>
      <c r="KOG700" s="414"/>
      <c r="KOH700" s="414"/>
      <c r="KOI700" s="413"/>
      <c r="KOJ700" s="413"/>
      <c r="KOK700" s="413"/>
      <c r="KOL700" s="413"/>
      <c r="KOM700" s="413"/>
      <c r="KON700" s="413"/>
      <c r="KOO700" s="413"/>
      <c r="KOP700" s="414"/>
      <c r="KOQ700" s="414"/>
      <c r="KOR700" s="413"/>
      <c r="KOS700" s="413"/>
      <c r="KOT700" s="414"/>
      <c r="KOU700" s="414"/>
      <c r="KOV700" s="413"/>
      <c r="KOW700" s="413"/>
      <c r="KOX700" s="413"/>
      <c r="KOY700" s="413"/>
      <c r="KOZ700" s="413"/>
      <c r="KPA700" s="407"/>
      <c r="KPB700" s="439"/>
      <c r="KPC700" s="413"/>
      <c r="KPD700" s="413"/>
      <c r="KPE700" s="413"/>
      <c r="KPF700" s="413"/>
      <c r="KPG700" s="413"/>
      <c r="KPH700" s="413"/>
      <c r="KPI700" s="413"/>
      <c r="KPJ700" s="412"/>
      <c r="KPK700" s="412"/>
      <c r="KPL700" s="412"/>
      <c r="KPM700" s="412"/>
      <c r="KPN700" s="412"/>
      <c r="KPO700" s="412"/>
      <c r="KPP700" s="412"/>
      <c r="KPQ700" s="412"/>
      <c r="KPR700" s="412"/>
      <c r="KPS700" s="412"/>
      <c r="KPT700" s="412"/>
      <c r="KPU700" s="412"/>
      <c r="KPV700" s="412"/>
      <c r="KPW700" s="412"/>
      <c r="KPX700" s="412"/>
      <c r="KPY700" s="412"/>
      <c r="KPZ700" s="412"/>
      <c r="KQA700" s="412"/>
      <c r="KQB700" s="412"/>
      <c r="KQC700" s="412"/>
      <c r="KQD700" s="412"/>
      <c r="KQE700" s="412"/>
      <c r="KQF700" s="412"/>
      <c r="KQG700" s="412"/>
      <c r="KQH700" s="412"/>
      <c r="KQI700" s="412"/>
      <c r="KQJ700" s="412"/>
      <c r="KQK700" s="412"/>
      <c r="KQL700" s="412"/>
      <c r="KQM700" s="412"/>
      <c r="KQN700" s="412"/>
      <c r="KQO700" s="412"/>
      <c r="KQP700" s="412"/>
      <c r="KQQ700" s="412"/>
      <c r="KQR700" s="412"/>
      <c r="KQS700" s="412"/>
      <c r="KQT700" s="412"/>
      <c r="KQU700" s="412"/>
      <c r="KQV700" s="412"/>
      <c r="KQW700" s="412"/>
      <c r="KQX700" s="412"/>
      <c r="KQY700" s="412"/>
      <c r="KQZ700" s="412"/>
      <c r="KRA700" s="412"/>
      <c r="KRB700" s="413"/>
      <c r="KRC700" s="413"/>
      <c r="KRD700" s="413"/>
      <c r="KRE700" s="413"/>
      <c r="KRF700" s="413"/>
      <c r="KRG700" s="413"/>
      <c r="KRH700" s="413"/>
      <c r="KRI700" s="413"/>
      <c r="KRJ700" s="413"/>
      <c r="KRK700" s="413"/>
      <c r="KRL700" s="413"/>
      <c r="KRM700" s="413"/>
      <c r="KRN700" s="413"/>
      <c r="KRO700" s="413"/>
      <c r="KRP700" s="413"/>
      <c r="KRQ700" s="413"/>
      <c r="KRR700" s="413"/>
      <c r="KRS700" s="413"/>
      <c r="KRT700" s="413"/>
      <c r="KRU700" s="413"/>
      <c r="KRV700" s="413"/>
      <c r="KRW700" s="413"/>
      <c r="KRX700" s="413"/>
      <c r="KRY700" s="413"/>
      <c r="KRZ700" s="414"/>
      <c r="KSA700" s="414"/>
      <c r="KSB700" s="414"/>
      <c r="KSC700" s="414"/>
      <c r="KSD700" s="414"/>
      <c r="KSE700" s="413"/>
      <c r="KSF700" s="413"/>
      <c r="KSG700" s="414"/>
      <c r="KSH700" s="414"/>
      <c r="KSI700" s="413"/>
      <c r="KSJ700" s="413"/>
      <c r="KSK700" s="414"/>
      <c r="KSL700" s="414"/>
      <c r="KSM700" s="413"/>
      <c r="KSN700" s="413"/>
      <c r="KSO700" s="413"/>
      <c r="KSP700" s="413"/>
      <c r="KSQ700" s="413"/>
      <c r="KSR700" s="413"/>
      <c r="KSS700" s="413"/>
      <c r="KST700" s="414"/>
      <c r="KSU700" s="414"/>
      <c r="KSV700" s="413"/>
      <c r="KSW700" s="413"/>
      <c r="KSX700" s="414"/>
      <c r="KSY700" s="414"/>
      <c r="KSZ700" s="413"/>
      <c r="KTA700" s="413"/>
      <c r="KTB700" s="413"/>
      <c r="KTC700" s="413"/>
      <c r="KTD700" s="413"/>
      <c r="KTE700" s="407"/>
      <c r="KTF700" s="439"/>
      <c r="KTG700" s="413"/>
      <c r="KTH700" s="413"/>
      <c r="KTI700" s="413"/>
      <c r="KTJ700" s="413"/>
      <c r="KTK700" s="413"/>
      <c r="KTL700" s="413"/>
      <c r="KTM700" s="413"/>
      <c r="KTN700" s="412"/>
      <c r="KTO700" s="412"/>
      <c r="KTP700" s="412"/>
      <c r="KTQ700" s="412"/>
      <c r="KTR700" s="412"/>
      <c r="KTS700" s="412"/>
      <c r="KTT700" s="412"/>
      <c r="KTU700" s="412"/>
      <c r="KTV700" s="412"/>
      <c r="KTW700" s="412"/>
      <c r="KTX700" s="412"/>
      <c r="KTY700" s="412"/>
      <c r="KTZ700" s="412"/>
      <c r="KUA700" s="412"/>
      <c r="KUB700" s="412"/>
      <c r="KUC700" s="412"/>
      <c r="KUD700" s="412"/>
      <c r="KUE700" s="412"/>
      <c r="KUF700" s="412"/>
      <c r="KUG700" s="412"/>
      <c r="KUH700" s="412"/>
      <c r="KUI700" s="412"/>
      <c r="KUJ700" s="412"/>
      <c r="KUK700" s="412"/>
      <c r="KUL700" s="412"/>
      <c r="KUM700" s="412"/>
      <c r="KUN700" s="412"/>
      <c r="KUO700" s="412"/>
      <c r="KUP700" s="412"/>
      <c r="KUQ700" s="412"/>
      <c r="KUR700" s="412"/>
      <c r="KUS700" s="412"/>
      <c r="KUT700" s="412"/>
      <c r="KUU700" s="412"/>
      <c r="KUV700" s="412"/>
      <c r="KUW700" s="412"/>
      <c r="KUX700" s="412"/>
      <c r="KUY700" s="412"/>
      <c r="KUZ700" s="412"/>
      <c r="KVA700" s="412"/>
      <c r="KVB700" s="412"/>
      <c r="KVC700" s="412"/>
      <c r="KVD700" s="412"/>
      <c r="KVE700" s="412"/>
      <c r="KVF700" s="413"/>
      <c r="KVG700" s="413"/>
      <c r="KVH700" s="413"/>
      <c r="KVI700" s="413"/>
      <c r="KVJ700" s="413"/>
      <c r="KVK700" s="413"/>
      <c r="KVL700" s="413"/>
      <c r="KVM700" s="413"/>
      <c r="KVN700" s="413"/>
      <c r="KVO700" s="413"/>
      <c r="KVP700" s="413"/>
      <c r="KVQ700" s="413"/>
      <c r="KVR700" s="413"/>
      <c r="KVS700" s="413"/>
      <c r="KVT700" s="413"/>
      <c r="KVU700" s="413"/>
      <c r="KVV700" s="413"/>
      <c r="KVW700" s="413"/>
      <c r="KVX700" s="413"/>
      <c r="KVY700" s="413"/>
      <c r="KVZ700" s="413"/>
      <c r="KWA700" s="413"/>
      <c r="KWB700" s="413"/>
      <c r="KWC700" s="413"/>
      <c r="KWD700" s="414"/>
      <c r="KWE700" s="414"/>
      <c r="KWF700" s="414"/>
      <c r="KWG700" s="414"/>
      <c r="KWH700" s="414"/>
      <c r="KWI700" s="413"/>
      <c r="KWJ700" s="413"/>
      <c r="KWK700" s="414"/>
      <c r="KWL700" s="414"/>
      <c r="KWM700" s="413"/>
      <c r="KWN700" s="413"/>
      <c r="KWO700" s="414"/>
      <c r="KWP700" s="414"/>
      <c r="KWQ700" s="413"/>
      <c r="KWR700" s="413"/>
      <c r="KWS700" s="413"/>
      <c r="KWT700" s="413"/>
      <c r="KWU700" s="413"/>
      <c r="KWV700" s="413"/>
      <c r="KWW700" s="413"/>
      <c r="KWX700" s="414"/>
      <c r="KWY700" s="414"/>
      <c r="KWZ700" s="413"/>
      <c r="KXA700" s="413"/>
      <c r="KXB700" s="414"/>
      <c r="KXC700" s="414"/>
      <c r="KXD700" s="413"/>
      <c r="KXE700" s="413"/>
      <c r="KXF700" s="413"/>
      <c r="KXG700" s="413"/>
      <c r="KXH700" s="413"/>
      <c r="KXI700" s="407"/>
      <c r="KXJ700" s="439"/>
      <c r="KXK700" s="413"/>
      <c r="KXL700" s="413"/>
      <c r="KXM700" s="413"/>
      <c r="KXN700" s="413"/>
      <c r="KXO700" s="413"/>
      <c r="KXP700" s="413"/>
      <c r="KXQ700" s="413"/>
      <c r="KXR700" s="412"/>
      <c r="KXS700" s="412"/>
      <c r="KXT700" s="412"/>
      <c r="KXU700" s="412"/>
      <c r="KXV700" s="412"/>
      <c r="KXW700" s="412"/>
      <c r="KXX700" s="412"/>
      <c r="KXY700" s="412"/>
      <c r="KXZ700" s="412"/>
      <c r="KYA700" s="412"/>
      <c r="KYB700" s="412"/>
      <c r="KYC700" s="412"/>
      <c r="KYD700" s="412"/>
      <c r="KYE700" s="412"/>
      <c r="KYF700" s="412"/>
      <c r="KYG700" s="412"/>
      <c r="KYH700" s="412"/>
      <c r="KYI700" s="412"/>
      <c r="KYJ700" s="412"/>
      <c r="KYK700" s="412"/>
      <c r="KYL700" s="412"/>
      <c r="KYM700" s="412"/>
      <c r="KYN700" s="412"/>
      <c r="KYO700" s="412"/>
      <c r="KYP700" s="412"/>
      <c r="KYQ700" s="412"/>
      <c r="KYR700" s="412"/>
      <c r="KYS700" s="412"/>
      <c r="KYT700" s="412"/>
      <c r="KYU700" s="412"/>
      <c r="KYV700" s="412"/>
      <c r="KYW700" s="412"/>
      <c r="KYX700" s="412"/>
      <c r="KYY700" s="412"/>
      <c r="KYZ700" s="412"/>
      <c r="KZA700" s="412"/>
      <c r="KZB700" s="412"/>
      <c r="KZC700" s="412"/>
      <c r="KZD700" s="412"/>
      <c r="KZE700" s="412"/>
      <c r="KZF700" s="412"/>
      <c r="KZG700" s="412"/>
      <c r="KZH700" s="412"/>
      <c r="KZI700" s="412"/>
      <c r="KZJ700" s="413"/>
      <c r="KZK700" s="413"/>
      <c r="KZL700" s="413"/>
      <c r="KZM700" s="413"/>
      <c r="KZN700" s="413"/>
      <c r="KZO700" s="413"/>
      <c r="KZP700" s="413"/>
      <c r="KZQ700" s="413"/>
      <c r="KZR700" s="413"/>
      <c r="KZS700" s="413"/>
      <c r="KZT700" s="413"/>
      <c r="KZU700" s="413"/>
      <c r="KZV700" s="413"/>
      <c r="KZW700" s="413"/>
      <c r="KZX700" s="413"/>
      <c r="KZY700" s="413"/>
      <c r="KZZ700" s="413"/>
      <c r="LAA700" s="413"/>
      <c r="LAB700" s="413"/>
      <c r="LAC700" s="413"/>
      <c r="LAD700" s="413"/>
      <c r="LAE700" s="413"/>
      <c r="LAF700" s="413"/>
      <c r="LAG700" s="413"/>
      <c r="LAH700" s="414"/>
      <c r="LAI700" s="414"/>
      <c r="LAJ700" s="414"/>
      <c r="LAK700" s="414"/>
      <c r="LAL700" s="414"/>
      <c r="LAM700" s="413"/>
      <c r="LAN700" s="413"/>
      <c r="LAO700" s="414"/>
      <c r="LAP700" s="414"/>
      <c r="LAQ700" s="413"/>
      <c r="LAR700" s="413"/>
      <c r="LAS700" s="414"/>
      <c r="LAT700" s="414"/>
      <c r="LAU700" s="413"/>
      <c r="LAV700" s="413"/>
      <c r="LAW700" s="413"/>
      <c r="LAX700" s="413"/>
      <c r="LAY700" s="413"/>
      <c r="LAZ700" s="413"/>
      <c r="LBA700" s="413"/>
      <c r="LBB700" s="414"/>
      <c r="LBC700" s="414"/>
      <c r="LBD700" s="413"/>
      <c r="LBE700" s="413"/>
      <c r="LBF700" s="414"/>
      <c r="LBG700" s="414"/>
      <c r="LBH700" s="413"/>
      <c r="LBI700" s="413"/>
      <c r="LBJ700" s="413"/>
      <c r="LBK700" s="413"/>
      <c r="LBL700" s="413"/>
      <c r="LBM700" s="407"/>
      <c r="LBN700" s="439"/>
      <c r="LBO700" s="413"/>
      <c r="LBP700" s="413"/>
      <c r="LBQ700" s="413"/>
      <c r="LBR700" s="413"/>
      <c r="LBS700" s="413"/>
      <c r="LBT700" s="413"/>
      <c r="LBU700" s="413"/>
      <c r="LBV700" s="412"/>
      <c r="LBW700" s="412"/>
      <c r="LBX700" s="412"/>
      <c r="LBY700" s="412"/>
      <c r="LBZ700" s="412"/>
      <c r="LCA700" s="412"/>
      <c r="LCB700" s="412"/>
      <c r="LCC700" s="412"/>
      <c r="LCD700" s="412"/>
      <c r="LCE700" s="412"/>
      <c r="LCF700" s="412"/>
      <c r="LCG700" s="412"/>
      <c r="LCH700" s="412"/>
      <c r="LCI700" s="412"/>
      <c r="LCJ700" s="412"/>
      <c r="LCK700" s="412"/>
      <c r="LCL700" s="412"/>
      <c r="LCM700" s="412"/>
      <c r="LCN700" s="412"/>
      <c r="LCO700" s="412"/>
      <c r="LCP700" s="412"/>
      <c r="LCQ700" s="412"/>
      <c r="LCR700" s="412"/>
      <c r="LCS700" s="412"/>
      <c r="LCT700" s="412"/>
      <c r="LCU700" s="412"/>
      <c r="LCV700" s="412"/>
      <c r="LCW700" s="412"/>
      <c r="LCX700" s="412"/>
      <c r="LCY700" s="412"/>
      <c r="LCZ700" s="412"/>
      <c r="LDA700" s="412"/>
      <c r="LDB700" s="412"/>
      <c r="LDC700" s="412"/>
      <c r="LDD700" s="412"/>
      <c r="LDE700" s="412"/>
      <c r="LDF700" s="412"/>
      <c r="LDG700" s="412"/>
      <c r="LDH700" s="412"/>
      <c r="LDI700" s="412"/>
      <c r="LDJ700" s="412"/>
      <c r="LDK700" s="412"/>
      <c r="LDL700" s="412"/>
      <c r="LDM700" s="412"/>
      <c r="LDN700" s="413"/>
      <c r="LDO700" s="413"/>
      <c r="LDP700" s="413"/>
      <c r="LDQ700" s="413"/>
      <c r="LDR700" s="413"/>
      <c r="LDS700" s="413"/>
      <c r="LDT700" s="413"/>
      <c r="LDU700" s="413"/>
      <c r="LDV700" s="413"/>
      <c r="LDW700" s="413"/>
      <c r="LDX700" s="413"/>
      <c r="LDY700" s="413"/>
      <c r="LDZ700" s="413"/>
      <c r="LEA700" s="413"/>
      <c r="LEB700" s="413"/>
      <c r="LEC700" s="413"/>
      <c r="LED700" s="413"/>
      <c r="LEE700" s="413"/>
      <c r="LEF700" s="413"/>
      <c r="LEG700" s="413"/>
      <c r="LEH700" s="413"/>
      <c r="LEI700" s="413"/>
      <c r="LEJ700" s="413"/>
      <c r="LEK700" s="413"/>
      <c r="LEL700" s="414"/>
      <c r="LEM700" s="414"/>
      <c r="LEN700" s="414"/>
      <c r="LEO700" s="414"/>
      <c r="LEP700" s="414"/>
      <c r="LEQ700" s="413"/>
      <c r="LER700" s="413"/>
      <c r="LES700" s="414"/>
      <c r="LET700" s="414"/>
      <c r="LEU700" s="413"/>
      <c r="LEV700" s="413"/>
      <c r="LEW700" s="414"/>
      <c r="LEX700" s="414"/>
      <c r="LEY700" s="413"/>
      <c r="LEZ700" s="413"/>
      <c r="LFA700" s="413"/>
      <c r="LFB700" s="413"/>
      <c r="LFC700" s="413"/>
      <c r="LFD700" s="413"/>
      <c r="LFE700" s="413"/>
      <c r="LFF700" s="414"/>
      <c r="LFG700" s="414"/>
      <c r="LFH700" s="413"/>
      <c r="LFI700" s="413"/>
      <c r="LFJ700" s="414"/>
      <c r="LFK700" s="414"/>
      <c r="LFL700" s="413"/>
      <c r="LFM700" s="413"/>
      <c r="LFN700" s="413"/>
      <c r="LFO700" s="413"/>
      <c r="LFP700" s="413"/>
      <c r="LFQ700" s="407"/>
      <c r="LFR700" s="439"/>
      <c r="LFS700" s="413"/>
      <c r="LFT700" s="413"/>
      <c r="LFU700" s="413"/>
      <c r="LFV700" s="413"/>
      <c r="LFW700" s="413"/>
      <c r="LFX700" s="413"/>
      <c r="LFY700" s="413"/>
      <c r="LFZ700" s="412"/>
      <c r="LGA700" s="412"/>
      <c r="LGB700" s="412"/>
      <c r="LGC700" s="412"/>
      <c r="LGD700" s="412"/>
      <c r="LGE700" s="412"/>
      <c r="LGF700" s="412"/>
      <c r="LGG700" s="412"/>
      <c r="LGH700" s="412"/>
      <c r="LGI700" s="412"/>
      <c r="LGJ700" s="412"/>
      <c r="LGK700" s="412"/>
      <c r="LGL700" s="412"/>
      <c r="LGM700" s="412"/>
      <c r="LGN700" s="412"/>
      <c r="LGO700" s="412"/>
      <c r="LGP700" s="412"/>
      <c r="LGQ700" s="412"/>
      <c r="LGR700" s="412"/>
      <c r="LGS700" s="412"/>
      <c r="LGT700" s="412"/>
      <c r="LGU700" s="412"/>
      <c r="LGV700" s="412"/>
      <c r="LGW700" s="412"/>
      <c r="LGX700" s="412"/>
      <c r="LGY700" s="412"/>
      <c r="LGZ700" s="412"/>
      <c r="LHA700" s="412"/>
      <c r="LHB700" s="412"/>
      <c r="LHC700" s="412"/>
      <c r="LHD700" s="412"/>
      <c r="LHE700" s="412"/>
      <c r="LHF700" s="412"/>
      <c r="LHG700" s="412"/>
      <c r="LHH700" s="412"/>
      <c r="LHI700" s="412"/>
      <c r="LHJ700" s="412"/>
      <c r="LHK700" s="412"/>
      <c r="LHL700" s="412"/>
      <c r="LHM700" s="412"/>
      <c r="LHN700" s="412"/>
      <c r="LHO700" s="412"/>
      <c r="LHP700" s="412"/>
      <c r="LHQ700" s="412"/>
      <c r="LHR700" s="413"/>
      <c r="LHS700" s="413"/>
      <c r="LHT700" s="413"/>
      <c r="LHU700" s="413"/>
      <c r="LHV700" s="413"/>
      <c r="LHW700" s="413"/>
      <c r="LHX700" s="413"/>
      <c r="LHY700" s="413"/>
      <c r="LHZ700" s="413"/>
      <c r="LIA700" s="413"/>
      <c r="LIB700" s="413"/>
      <c r="LIC700" s="413"/>
      <c r="LID700" s="413"/>
      <c r="LIE700" s="413"/>
      <c r="LIF700" s="413"/>
      <c r="LIG700" s="413"/>
      <c r="LIH700" s="413"/>
      <c r="LII700" s="413"/>
      <c r="LIJ700" s="413"/>
      <c r="LIK700" s="413"/>
      <c r="LIL700" s="413"/>
      <c r="LIM700" s="413"/>
      <c r="LIN700" s="413"/>
      <c r="LIO700" s="413"/>
      <c r="LIP700" s="414"/>
      <c r="LIQ700" s="414"/>
      <c r="LIR700" s="414"/>
      <c r="LIS700" s="414"/>
      <c r="LIT700" s="414"/>
      <c r="LIU700" s="413"/>
      <c r="LIV700" s="413"/>
      <c r="LIW700" s="414"/>
      <c r="LIX700" s="414"/>
      <c r="LIY700" s="413"/>
      <c r="LIZ700" s="413"/>
      <c r="LJA700" s="414"/>
      <c r="LJB700" s="414"/>
      <c r="LJC700" s="413"/>
      <c r="LJD700" s="413"/>
      <c r="LJE700" s="413"/>
      <c r="LJF700" s="413"/>
      <c r="LJG700" s="413"/>
      <c r="LJH700" s="413"/>
      <c r="LJI700" s="413"/>
      <c r="LJJ700" s="414"/>
      <c r="LJK700" s="414"/>
      <c r="LJL700" s="413"/>
      <c r="LJM700" s="413"/>
      <c r="LJN700" s="414"/>
      <c r="LJO700" s="414"/>
      <c r="LJP700" s="413"/>
      <c r="LJQ700" s="413"/>
      <c r="LJR700" s="413"/>
      <c r="LJS700" s="413"/>
      <c r="LJT700" s="413"/>
      <c r="LJU700" s="407"/>
      <c r="LJV700" s="439"/>
      <c r="LJW700" s="413"/>
      <c r="LJX700" s="413"/>
      <c r="LJY700" s="413"/>
      <c r="LJZ700" s="413"/>
      <c r="LKA700" s="413"/>
      <c r="LKB700" s="413"/>
      <c r="LKC700" s="413"/>
      <c r="LKD700" s="412"/>
      <c r="LKE700" s="412"/>
      <c r="LKF700" s="412"/>
      <c r="LKG700" s="412"/>
      <c r="LKH700" s="412"/>
      <c r="LKI700" s="412"/>
      <c r="LKJ700" s="412"/>
      <c r="LKK700" s="412"/>
      <c r="LKL700" s="412"/>
      <c r="LKM700" s="412"/>
      <c r="LKN700" s="412"/>
      <c r="LKO700" s="412"/>
      <c r="LKP700" s="412"/>
      <c r="LKQ700" s="412"/>
      <c r="LKR700" s="412"/>
      <c r="LKS700" s="412"/>
      <c r="LKT700" s="412"/>
      <c r="LKU700" s="412"/>
      <c r="LKV700" s="412"/>
      <c r="LKW700" s="412"/>
      <c r="LKX700" s="412"/>
      <c r="LKY700" s="412"/>
      <c r="LKZ700" s="412"/>
      <c r="LLA700" s="412"/>
      <c r="LLB700" s="412"/>
      <c r="LLC700" s="412"/>
      <c r="LLD700" s="412"/>
      <c r="LLE700" s="412"/>
      <c r="LLF700" s="412"/>
      <c r="LLG700" s="412"/>
      <c r="LLH700" s="412"/>
      <c r="LLI700" s="412"/>
      <c r="LLJ700" s="412"/>
      <c r="LLK700" s="412"/>
      <c r="LLL700" s="412"/>
      <c r="LLM700" s="412"/>
      <c r="LLN700" s="412"/>
      <c r="LLO700" s="412"/>
      <c r="LLP700" s="412"/>
      <c r="LLQ700" s="412"/>
      <c r="LLR700" s="412"/>
      <c r="LLS700" s="412"/>
      <c r="LLT700" s="412"/>
      <c r="LLU700" s="412"/>
      <c r="LLV700" s="413"/>
      <c r="LLW700" s="413"/>
      <c r="LLX700" s="413"/>
      <c r="LLY700" s="413"/>
      <c r="LLZ700" s="413"/>
      <c r="LMA700" s="413"/>
      <c r="LMB700" s="413"/>
      <c r="LMC700" s="413"/>
      <c r="LMD700" s="413"/>
      <c r="LME700" s="413"/>
      <c r="LMF700" s="413"/>
      <c r="LMG700" s="413"/>
      <c r="LMH700" s="413"/>
      <c r="LMI700" s="413"/>
      <c r="LMJ700" s="413"/>
      <c r="LMK700" s="413"/>
      <c r="LML700" s="413"/>
      <c r="LMM700" s="413"/>
      <c r="LMN700" s="413"/>
      <c r="LMO700" s="413"/>
      <c r="LMP700" s="413"/>
      <c r="LMQ700" s="413"/>
      <c r="LMR700" s="413"/>
      <c r="LMS700" s="413"/>
      <c r="LMT700" s="414"/>
      <c r="LMU700" s="414"/>
      <c r="LMV700" s="414"/>
      <c r="LMW700" s="414"/>
      <c r="LMX700" s="414"/>
      <c r="LMY700" s="413"/>
      <c r="LMZ700" s="413"/>
      <c r="LNA700" s="414"/>
      <c r="LNB700" s="414"/>
      <c r="LNC700" s="413"/>
      <c r="LND700" s="413"/>
      <c r="LNE700" s="414"/>
      <c r="LNF700" s="414"/>
      <c r="LNG700" s="413"/>
      <c r="LNH700" s="413"/>
      <c r="LNI700" s="413"/>
      <c r="LNJ700" s="413"/>
      <c r="LNK700" s="413"/>
      <c r="LNL700" s="413"/>
      <c r="LNM700" s="413"/>
      <c r="LNN700" s="414"/>
      <c r="LNO700" s="414"/>
      <c r="LNP700" s="413"/>
      <c r="LNQ700" s="413"/>
      <c r="LNR700" s="414"/>
      <c r="LNS700" s="414"/>
      <c r="LNT700" s="413"/>
      <c r="LNU700" s="413"/>
      <c r="LNV700" s="413"/>
      <c r="LNW700" s="413"/>
      <c r="LNX700" s="413"/>
      <c r="LNY700" s="407"/>
      <c r="LNZ700" s="439"/>
      <c r="LOA700" s="413"/>
      <c r="LOB700" s="413"/>
      <c r="LOC700" s="413"/>
      <c r="LOD700" s="413"/>
      <c r="LOE700" s="413"/>
      <c r="LOF700" s="413"/>
      <c r="LOG700" s="413"/>
      <c r="LOH700" s="412"/>
      <c r="LOI700" s="412"/>
      <c r="LOJ700" s="412"/>
      <c r="LOK700" s="412"/>
      <c r="LOL700" s="412"/>
      <c r="LOM700" s="412"/>
      <c r="LON700" s="412"/>
      <c r="LOO700" s="412"/>
      <c r="LOP700" s="412"/>
      <c r="LOQ700" s="412"/>
      <c r="LOR700" s="412"/>
      <c r="LOS700" s="412"/>
      <c r="LOT700" s="412"/>
      <c r="LOU700" s="412"/>
      <c r="LOV700" s="412"/>
      <c r="LOW700" s="412"/>
      <c r="LOX700" s="412"/>
      <c r="LOY700" s="412"/>
      <c r="LOZ700" s="412"/>
      <c r="LPA700" s="412"/>
      <c r="LPB700" s="412"/>
      <c r="LPC700" s="412"/>
      <c r="LPD700" s="412"/>
      <c r="LPE700" s="412"/>
      <c r="LPF700" s="412"/>
      <c r="LPG700" s="412"/>
      <c r="LPH700" s="412"/>
      <c r="LPI700" s="412"/>
      <c r="LPJ700" s="412"/>
      <c r="LPK700" s="412"/>
      <c r="LPL700" s="412"/>
      <c r="LPM700" s="412"/>
      <c r="LPN700" s="412"/>
      <c r="LPO700" s="412"/>
      <c r="LPP700" s="412"/>
      <c r="LPQ700" s="412"/>
      <c r="LPR700" s="412"/>
      <c r="LPS700" s="412"/>
      <c r="LPT700" s="412"/>
      <c r="LPU700" s="412"/>
      <c r="LPV700" s="412"/>
      <c r="LPW700" s="412"/>
      <c r="LPX700" s="412"/>
      <c r="LPY700" s="412"/>
      <c r="LPZ700" s="413"/>
      <c r="LQA700" s="413"/>
      <c r="LQB700" s="413"/>
      <c r="LQC700" s="413"/>
      <c r="LQD700" s="413"/>
      <c r="LQE700" s="413"/>
      <c r="LQF700" s="413"/>
      <c r="LQG700" s="413"/>
      <c r="LQH700" s="413"/>
      <c r="LQI700" s="413"/>
      <c r="LQJ700" s="413"/>
      <c r="LQK700" s="413"/>
      <c r="LQL700" s="413"/>
      <c r="LQM700" s="413"/>
      <c r="LQN700" s="413"/>
      <c r="LQO700" s="413"/>
      <c r="LQP700" s="413"/>
      <c r="LQQ700" s="413"/>
      <c r="LQR700" s="413"/>
      <c r="LQS700" s="413"/>
      <c r="LQT700" s="413"/>
      <c r="LQU700" s="413"/>
      <c r="LQV700" s="413"/>
      <c r="LQW700" s="413"/>
      <c r="LQX700" s="414"/>
      <c r="LQY700" s="414"/>
      <c r="LQZ700" s="414"/>
      <c r="LRA700" s="414"/>
      <c r="LRB700" s="414"/>
      <c r="LRC700" s="413"/>
      <c r="LRD700" s="413"/>
      <c r="LRE700" s="414"/>
      <c r="LRF700" s="414"/>
      <c r="LRG700" s="413"/>
      <c r="LRH700" s="413"/>
      <c r="LRI700" s="414"/>
      <c r="LRJ700" s="414"/>
      <c r="LRK700" s="413"/>
      <c r="LRL700" s="413"/>
      <c r="LRM700" s="413"/>
      <c r="LRN700" s="413"/>
      <c r="LRO700" s="413"/>
      <c r="LRP700" s="413"/>
      <c r="LRQ700" s="413"/>
      <c r="LRR700" s="414"/>
      <c r="LRS700" s="414"/>
      <c r="LRT700" s="413"/>
      <c r="LRU700" s="413"/>
      <c r="LRV700" s="414"/>
      <c r="LRW700" s="414"/>
      <c r="LRX700" s="413"/>
      <c r="LRY700" s="413"/>
      <c r="LRZ700" s="413"/>
      <c r="LSA700" s="413"/>
      <c r="LSB700" s="413"/>
      <c r="LSC700" s="407"/>
      <c r="LSD700" s="439"/>
      <c r="LSE700" s="413"/>
      <c r="LSF700" s="413"/>
      <c r="LSG700" s="413"/>
      <c r="LSH700" s="413"/>
      <c r="LSI700" s="413"/>
      <c r="LSJ700" s="413"/>
      <c r="LSK700" s="413"/>
      <c r="LSL700" s="412"/>
      <c r="LSM700" s="412"/>
      <c r="LSN700" s="412"/>
      <c r="LSO700" s="412"/>
      <c r="LSP700" s="412"/>
      <c r="LSQ700" s="412"/>
      <c r="LSR700" s="412"/>
      <c r="LSS700" s="412"/>
      <c r="LST700" s="412"/>
      <c r="LSU700" s="412"/>
      <c r="LSV700" s="412"/>
      <c r="LSW700" s="412"/>
      <c r="LSX700" s="412"/>
      <c r="LSY700" s="412"/>
      <c r="LSZ700" s="412"/>
      <c r="LTA700" s="412"/>
      <c r="LTB700" s="412"/>
      <c r="LTC700" s="412"/>
      <c r="LTD700" s="412"/>
      <c r="LTE700" s="412"/>
      <c r="LTF700" s="412"/>
      <c r="LTG700" s="412"/>
      <c r="LTH700" s="412"/>
      <c r="LTI700" s="412"/>
      <c r="LTJ700" s="412"/>
      <c r="LTK700" s="412"/>
      <c r="LTL700" s="412"/>
      <c r="LTM700" s="412"/>
      <c r="LTN700" s="412"/>
      <c r="LTO700" s="412"/>
      <c r="LTP700" s="412"/>
      <c r="LTQ700" s="412"/>
      <c r="LTR700" s="412"/>
      <c r="LTS700" s="412"/>
      <c r="LTT700" s="412"/>
      <c r="LTU700" s="412"/>
      <c r="LTV700" s="412"/>
      <c r="LTW700" s="412"/>
      <c r="LTX700" s="412"/>
      <c r="LTY700" s="412"/>
      <c r="LTZ700" s="412"/>
      <c r="LUA700" s="412"/>
      <c r="LUB700" s="412"/>
      <c r="LUC700" s="412"/>
      <c r="LUD700" s="413"/>
      <c r="LUE700" s="413"/>
      <c r="LUF700" s="413"/>
      <c r="LUG700" s="413"/>
      <c r="LUH700" s="413"/>
      <c r="LUI700" s="413"/>
      <c r="LUJ700" s="413"/>
      <c r="LUK700" s="413"/>
      <c r="LUL700" s="413"/>
      <c r="LUM700" s="413"/>
      <c r="LUN700" s="413"/>
      <c r="LUO700" s="413"/>
      <c r="LUP700" s="413"/>
      <c r="LUQ700" s="413"/>
      <c r="LUR700" s="413"/>
      <c r="LUS700" s="413"/>
      <c r="LUT700" s="413"/>
      <c r="LUU700" s="413"/>
      <c r="LUV700" s="413"/>
      <c r="LUW700" s="413"/>
      <c r="LUX700" s="413"/>
      <c r="LUY700" s="413"/>
      <c r="LUZ700" s="413"/>
      <c r="LVA700" s="413"/>
      <c r="LVB700" s="414"/>
      <c r="LVC700" s="414"/>
      <c r="LVD700" s="414"/>
      <c r="LVE700" s="414"/>
      <c r="LVF700" s="414"/>
      <c r="LVG700" s="413"/>
      <c r="LVH700" s="413"/>
      <c r="LVI700" s="414"/>
      <c r="LVJ700" s="414"/>
      <c r="LVK700" s="413"/>
      <c r="LVL700" s="413"/>
      <c r="LVM700" s="414"/>
      <c r="LVN700" s="414"/>
      <c r="LVO700" s="413"/>
      <c r="LVP700" s="413"/>
      <c r="LVQ700" s="413"/>
      <c r="LVR700" s="413"/>
      <c r="LVS700" s="413"/>
      <c r="LVT700" s="413"/>
      <c r="LVU700" s="413"/>
      <c r="LVV700" s="414"/>
      <c r="LVW700" s="414"/>
      <c r="LVX700" s="413"/>
      <c r="LVY700" s="413"/>
      <c r="LVZ700" s="414"/>
      <c r="LWA700" s="414"/>
      <c r="LWB700" s="413"/>
      <c r="LWC700" s="413"/>
      <c r="LWD700" s="413"/>
      <c r="LWE700" s="413"/>
      <c r="LWF700" s="413"/>
      <c r="LWG700" s="407"/>
      <c r="LWH700" s="439"/>
      <c r="LWI700" s="413"/>
      <c r="LWJ700" s="413"/>
      <c r="LWK700" s="413"/>
      <c r="LWL700" s="413"/>
      <c r="LWM700" s="413"/>
      <c r="LWN700" s="413"/>
      <c r="LWO700" s="413"/>
      <c r="LWP700" s="412"/>
      <c r="LWQ700" s="412"/>
      <c r="LWR700" s="412"/>
      <c r="LWS700" s="412"/>
      <c r="LWT700" s="412"/>
      <c r="LWU700" s="412"/>
      <c r="LWV700" s="412"/>
      <c r="LWW700" s="412"/>
      <c r="LWX700" s="412"/>
      <c r="LWY700" s="412"/>
      <c r="LWZ700" s="412"/>
      <c r="LXA700" s="412"/>
      <c r="LXB700" s="412"/>
      <c r="LXC700" s="412"/>
      <c r="LXD700" s="412"/>
      <c r="LXE700" s="412"/>
      <c r="LXF700" s="412"/>
      <c r="LXG700" s="412"/>
      <c r="LXH700" s="412"/>
      <c r="LXI700" s="412"/>
      <c r="LXJ700" s="412"/>
      <c r="LXK700" s="412"/>
      <c r="LXL700" s="412"/>
      <c r="LXM700" s="412"/>
      <c r="LXN700" s="412"/>
      <c r="LXO700" s="412"/>
      <c r="LXP700" s="412"/>
      <c r="LXQ700" s="412"/>
      <c r="LXR700" s="412"/>
      <c r="LXS700" s="412"/>
      <c r="LXT700" s="412"/>
      <c r="LXU700" s="412"/>
      <c r="LXV700" s="412"/>
      <c r="LXW700" s="412"/>
      <c r="LXX700" s="412"/>
      <c r="LXY700" s="412"/>
      <c r="LXZ700" s="412"/>
      <c r="LYA700" s="412"/>
      <c r="LYB700" s="412"/>
      <c r="LYC700" s="412"/>
      <c r="LYD700" s="412"/>
      <c r="LYE700" s="412"/>
      <c r="LYF700" s="412"/>
      <c r="LYG700" s="412"/>
      <c r="LYH700" s="413"/>
      <c r="LYI700" s="413"/>
      <c r="LYJ700" s="413"/>
      <c r="LYK700" s="413"/>
      <c r="LYL700" s="413"/>
      <c r="LYM700" s="413"/>
      <c r="LYN700" s="413"/>
      <c r="LYO700" s="413"/>
      <c r="LYP700" s="413"/>
      <c r="LYQ700" s="413"/>
      <c r="LYR700" s="413"/>
      <c r="LYS700" s="413"/>
      <c r="LYT700" s="413"/>
      <c r="LYU700" s="413"/>
      <c r="LYV700" s="413"/>
      <c r="LYW700" s="413"/>
      <c r="LYX700" s="413"/>
      <c r="LYY700" s="413"/>
      <c r="LYZ700" s="413"/>
      <c r="LZA700" s="413"/>
      <c r="LZB700" s="413"/>
      <c r="LZC700" s="413"/>
      <c r="LZD700" s="413"/>
      <c r="LZE700" s="413"/>
      <c r="LZF700" s="414"/>
      <c r="LZG700" s="414"/>
      <c r="LZH700" s="414"/>
      <c r="LZI700" s="414"/>
      <c r="LZJ700" s="414"/>
      <c r="LZK700" s="413"/>
      <c r="LZL700" s="413"/>
      <c r="LZM700" s="414"/>
      <c r="LZN700" s="414"/>
      <c r="LZO700" s="413"/>
      <c r="LZP700" s="413"/>
      <c r="LZQ700" s="414"/>
      <c r="LZR700" s="414"/>
      <c r="LZS700" s="413"/>
      <c r="LZT700" s="413"/>
      <c r="LZU700" s="413"/>
      <c r="LZV700" s="413"/>
      <c r="LZW700" s="413"/>
      <c r="LZX700" s="413"/>
      <c r="LZY700" s="413"/>
      <c r="LZZ700" s="414"/>
      <c r="MAA700" s="414"/>
      <c r="MAB700" s="413"/>
      <c r="MAC700" s="413"/>
      <c r="MAD700" s="414"/>
      <c r="MAE700" s="414"/>
      <c r="MAF700" s="413"/>
      <c r="MAG700" s="413"/>
      <c r="MAH700" s="413"/>
      <c r="MAI700" s="413"/>
      <c r="MAJ700" s="413"/>
      <c r="MAK700" s="407"/>
      <c r="MAL700" s="439"/>
      <c r="MAM700" s="413"/>
      <c r="MAN700" s="413"/>
      <c r="MAO700" s="413"/>
      <c r="MAP700" s="413"/>
      <c r="MAQ700" s="413"/>
      <c r="MAR700" s="413"/>
      <c r="MAS700" s="413"/>
      <c r="MAT700" s="412"/>
      <c r="MAU700" s="412"/>
      <c r="MAV700" s="412"/>
      <c r="MAW700" s="412"/>
      <c r="MAX700" s="412"/>
      <c r="MAY700" s="412"/>
      <c r="MAZ700" s="412"/>
      <c r="MBA700" s="412"/>
      <c r="MBB700" s="412"/>
      <c r="MBC700" s="412"/>
      <c r="MBD700" s="412"/>
      <c r="MBE700" s="412"/>
      <c r="MBF700" s="412"/>
      <c r="MBG700" s="412"/>
      <c r="MBH700" s="412"/>
      <c r="MBI700" s="412"/>
      <c r="MBJ700" s="412"/>
      <c r="MBK700" s="412"/>
      <c r="MBL700" s="412"/>
      <c r="MBM700" s="412"/>
      <c r="MBN700" s="412"/>
      <c r="MBO700" s="412"/>
      <c r="MBP700" s="412"/>
      <c r="MBQ700" s="412"/>
      <c r="MBR700" s="412"/>
      <c r="MBS700" s="412"/>
      <c r="MBT700" s="412"/>
      <c r="MBU700" s="412"/>
      <c r="MBV700" s="412"/>
      <c r="MBW700" s="412"/>
      <c r="MBX700" s="412"/>
      <c r="MBY700" s="412"/>
      <c r="MBZ700" s="412"/>
      <c r="MCA700" s="412"/>
      <c r="MCB700" s="412"/>
      <c r="MCC700" s="412"/>
      <c r="MCD700" s="412"/>
      <c r="MCE700" s="412"/>
      <c r="MCF700" s="412"/>
      <c r="MCG700" s="412"/>
      <c r="MCH700" s="412"/>
      <c r="MCI700" s="412"/>
      <c r="MCJ700" s="412"/>
      <c r="MCK700" s="412"/>
      <c r="MCL700" s="413"/>
      <c r="MCM700" s="413"/>
      <c r="MCN700" s="413"/>
      <c r="MCO700" s="413"/>
      <c r="MCP700" s="413"/>
      <c r="MCQ700" s="413"/>
      <c r="MCR700" s="413"/>
      <c r="MCS700" s="413"/>
      <c r="MCT700" s="413"/>
      <c r="MCU700" s="413"/>
      <c r="MCV700" s="413"/>
      <c r="MCW700" s="413"/>
      <c r="MCX700" s="413"/>
      <c r="MCY700" s="413"/>
      <c r="MCZ700" s="413"/>
      <c r="MDA700" s="413"/>
      <c r="MDB700" s="413"/>
      <c r="MDC700" s="413"/>
      <c r="MDD700" s="413"/>
      <c r="MDE700" s="413"/>
      <c r="MDF700" s="413"/>
      <c r="MDG700" s="413"/>
      <c r="MDH700" s="413"/>
      <c r="MDI700" s="413"/>
      <c r="MDJ700" s="414"/>
      <c r="MDK700" s="414"/>
      <c r="MDL700" s="414"/>
      <c r="MDM700" s="414"/>
      <c r="MDN700" s="414"/>
      <c r="MDO700" s="413"/>
      <c r="MDP700" s="413"/>
      <c r="MDQ700" s="414"/>
      <c r="MDR700" s="414"/>
      <c r="MDS700" s="413"/>
      <c r="MDT700" s="413"/>
      <c r="MDU700" s="414"/>
      <c r="MDV700" s="414"/>
      <c r="MDW700" s="413"/>
      <c r="MDX700" s="413"/>
      <c r="MDY700" s="413"/>
      <c r="MDZ700" s="413"/>
      <c r="MEA700" s="413"/>
      <c r="MEB700" s="413"/>
      <c r="MEC700" s="413"/>
      <c r="MED700" s="414"/>
      <c r="MEE700" s="414"/>
      <c r="MEF700" s="413"/>
      <c r="MEG700" s="413"/>
      <c r="MEH700" s="414"/>
      <c r="MEI700" s="414"/>
      <c r="MEJ700" s="413"/>
      <c r="MEK700" s="413"/>
      <c r="MEL700" s="413"/>
      <c r="MEM700" s="413"/>
      <c r="MEN700" s="413"/>
      <c r="MEO700" s="407"/>
      <c r="MEP700" s="439"/>
      <c r="MEQ700" s="413"/>
      <c r="MER700" s="413"/>
      <c r="MES700" s="413"/>
      <c r="MET700" s="413"/>
      <c r="MEU700" s="413"/>
      <c r="MEV700" s="413"/>
      <c r="MEW700" s="413"/>
      <c r="MEX700" s="412"/>
      <c r="MEY700" s="412"/>
      <c r="MEZ700" s="412"/>
      <c r="MFA700" s="412"/>
      <c r="MFB700" s="412"/>
      <c r="MFC700" s="412"/>
      <c r="MFD700" s="412"/>
      <c r="MFE700" s="412"/>
      <c r="MFF700" s="412"/>
      <c r="MFG700" s="412"/>
      <c r="MFH700" s="412"/>
      <c r="MFI700" s="412"/>
      <c r="MFJ700" s="412"/>
      <c r="MFK700" s="412"/>
      <c r="MFL700" s="412"/>
      <c r="MFM700" s="412"/>
      <c r="MFN700" s="412"/>
      <c r="MFO700" s="412"/>
      <c r="MFP700" s="412"/>
      <c r="MFQ700" s="412"/>
      <c r="MFR700" s="412"/>
      <c r="MFS700" s="412"/>
      <c r="MFT700" s="412"/>
      <c r="MFU700" s="412"/>
      <c r="MFV700" s="412"/>
      <c r="MFW700" s="412"/>
      <c r="MFX700" s="412"/>
      <c r="MFY700" s="412"/>
      <c r="MFZ700" s="412"/>
      <c r="MGA700" s="412"/>
      <c r="MGB700" s="412"/>
      <c r="MGC700" s="412"/>
      <c r="MGD700" s="412"/>
      <c r="MGE700" s="412"/>
      <c r="MGF700" s="412"/>
      <c r="MGG700" s="412"/>
      <c r="MGH700" s="412"/>
      <c r="MGI700" s="412"/>
      <c r="MGJ700" s="412"/>
      <c r="MGK700" s="412"/>
      <c r="MGL700" s="412"/>
      <c r="MGM700" s="412"/>
      <c r="MGN700" s="412"/>
      <c r="MGO700" s="412"/>
      <c r="MGP700" s="413"/>
      <c r="MGQ700" s="413"/>
      <c r="MGR700" s="413"/>
      <c r="MGS700" s="413"/>
      <c r="MGT700" s="413"/>
      <c r="MGU700" s="413"/>
      <c r="MGV700" s="413"/>
      <c r="MGW700" s="413"/>
      <c r="MGX700" s="413"/>
      <c r="MGY700" s="413"/>
      <c r="MGZ700" s="413"/>
      <c r="MHA700" s="413"/>
      <c r="MHB700" s="413"/>
      <c r="MHC700" s="413"/>
      <c r="MHD700" s="413"/>
      <c r="MHE700" s="413"/>
      <c r="MHF700" s="413"/>
      <c r="MHG700" s="413"/>
      <c r="MHH700" s="413"/>
      <c r="MHI700" s="413"/>
      <c r="MHJ700" s="413"/>
      <c r="MHK700" s="413"/>
      <c r="MHL700" s="413"/>
      <c r="MHM700" s="413"/>
      <c r="MHN700" s="414"/>
      <c r="MHO700" s="414"/>
      <c r="MHP700" s="414"/>
      <c r="MHQ700" s="414"/>
      <c r="MHR700" s="414"/>
      <c r="MHS700" s="413"/>
      <c r="MHT700" s="413"/>
      <c r="MHU700" s="414"/>
      <c r="MHV700" s="414"/>
      <c r="MHW700" s="413"/>
      <c r="MHX700" s="413"/>
      <c r="MHY700" s="414"/>
      <c r="MHZ700" s="414"/>
      <c r="MIA700" s="413"/>
      <c r="MIB700" s="413"/>
      <c r="MIC700" s="413"/>
      <c r="MID700" s="413"/>
      <c r="MIE700" s="413"/>
      <c r="MIF700" s="413"/>
      <c r="MIG700" s="413"/>
      <c r="MIH700" s="414"/>
      <c r="MII700" s="414"/>
      <c r="MIJ700" s="413"/>
      <c r="MIK700" s="413"/>
      <c r="MIL700" s="414"/>
      <c r="MIM700" s="414"/>
      <c r="MIN700" s="413"/>
      <c r="MIO700" s="413"/>
      <c r="MIP700" s="413"/>
      <c r="MIQ700" s="413"/>
      <c r="MIR700" s="413"/>
      <c r="MIS700" s="407"/>
      <c r="MIT700" s="439"/>
      <c r="MIU700" s="413"/>
      <c r="MIV700" s="413"/>
      <c r="MIW700" s="413"/>
      <c r="MIX700" s="413"/>
      <c r="MIY700" s="413"/>
      <c r="MIZ700" s="413"/>
      <c r="MJA700" s="413"/>
      <c r="MJB700" s="412"/>
      <c r="MJC700" s="412"/>
      <c r="MJD700" s="412"/>
      <c r="MJE700" s="412"/>
      <c r="MJF700" s="412"/>
      <c r="MJG700" s="412"/>
      <c r="MJH700" s="412"/>
      <c r="MJI700" s="412"/>
      <c r="MJJ700" s="412"/>
      <c r="MJK700" s="412"/>
      <c r="MJL700" s="412"/>
      <c r="MJM700" s="412"/>
      <c r="MJN700" s="412"/>
      <c r="MJO700" s="412"/>
      <c r="MJP700" s="412"/>
      <c r="MJQ700" s="412"/>
      <c r="MJR700" s="412"/>
      <c r="MJS700" s="412"/>
      <c r="MJT700" s="412"/>
      <c r="MJU700" s="412"/>
      <c r="MJV700" s="412"/>
      <c r="MJW700" s="412"/>
      <c r="MJX700" s="412"/>
      <c r="MJY700" s="412"/>
      <c r="MJZ700" s="412"/>
      <c r="MKA700" s="412"/>
      <c r="MKB700" s="412"/>
      <c r="MKC700" s="412"/>
      <c r="MKD700" s="412"/>
      <c r="MKE700" s="412"/>
      <c r="MKF700" s="412"/>
      <c r="MKG700" s="412"/>
      <c r="MKH700" s="412"/>
      <c r="MKI700" s="412"/>
      <c r="MKJ700" s="412"/>
      <c r="MKK700" s="412"/>
      <c r="MKL700" s="412"/>
      <c r="MKM700" s="412"/>
      <c r="MKN700" s="412"/>
      <c r="MKO700" s="412"/>
      <c r="MKP700" s="412"/>
      <c r="MKQ700" s="412"/>
      <c r="MKR700" s="412"/>
      <c r="MKS700" s="412"/>
      <c r="MKT700" s="413"/>
      <c r="MKU700" s="413"/>
      <c r="MKV700" s="413"/>
      <c r="MKW700" s="413"/>
      <c r="MKX700" s="413"/>
      <c r="MKY700" s="413"/>
      <c r="MKZ700" s="413"/>
      <c r="MLA700" s="413"/>
      <c r="MLB700" s="413"/>
      <c r="MLC700" s="413"/>
      <c r="MLD700" s="413"/>
      <c r="MLE700" s="413"/>
      <c r="MLF700" s="413"/>
      <c r="MLG700" s="413"/>
      <c r="MLH700" s="413"/>
      <c r="MLI700" s="413"/>
      <c r="MLJ700" s="413"/>
      <c r="MLK700" s="413"/>
      <c r="MLL700" s="413"/>
      <c r="MLM700" s="413"/>
      <c r="MLN700" s="413"/>
      <c r="MLO700" s="413"/>
      <c r="MLP700" s="413"/>
      <c r="MLQ700" s="413"/>
      <c r="MLR700" s="414"/>
      <c r="MLS700" s="414"/>
      <c r="MLT700" s="414"/>
      <c r="MLU700" s="414"/>
      <c r="MLV700" s="414"/>
      <c r="MLW700" s="413"/>
      <c r="MLX700" s="413"/>
      <c r="MLY700" s="414"/>
      <c r="MLZ700" s="414"/>
      <c r="MMA700" s="413"/>
      <c r="MMB700" s="413"/>
      <c r="MMC700" s="414"/>
      <c r="MMD700" s="414"/>
      <c r="MME700" s="413"/>
      <c r="MMF700" s="413"/>
      <c r="MMG700" s="413"/>
      <c r="MMH700" s="413"/>
      <c r="MMI700" s="413"/>
      <c r="MMJ700" s="413"/>
      <c r="MMK700" s="413"/>
      <c r="MML700" s="414"/>
      <c r="MMM700" s="414"/>
      <c r="MMN700" s="413"/>
      <c r="MMO700" s="413"/>
      <c r="MMP700" s="414"/>
      <c r="MMQ700" s="414"/>
      <c r="MMR700" s="413"/>
      <c r="MMS700" s="413"/>
      <c r="MMT700" s="413"/>
      <c r="MMU700" s="413"/>
      <c r="MMV700" s="413"/>
      <c r="MMW700" s="407"/>
      <c r="MMX700" s="439"/>
      <c r="MMY700" s="413"/>
      <c r="MMZ700" s="413"/>
      <c r="MNA700" s="413"/>
      <c r="MNB700" s="413"/>
      <c r="MNC700" s="413"/>
      <c r="MND700" s="413"/>
      <c r="MNE700" s="413"/>
      <c r="MNF700" s="412"/>
      <c r="MNG700" s="412"/>
      <c r="MNH700" s="412"/>
      <c r="MNI700" s="412"/>
      <c r="MNJ700" s="412"/>
      <c r="MNK700" s="412"/>
      <c r="MNL700" s="412"/>
      <c r="MNM700" s="412"/>
      <c r="MNN700" s="412"/>
      <c r="MNO700" s="412"/>
      <c r="MNP700" s="412"/>
      <c r="MNQ700" s="412"/>
      <c r="MNR700" s="412"/>
      <c r="MNS700" s="412"/>
      <c r="MNT700" s="412"/>
      <c r="MNU700" s="412"/>
      <c r="MNV700" s="412"/>
      <c r="MNW700" s="412"/>
      <c r="MNX700" s="412"/>
      <c r="MNY700" s="412"/>
      <c r="MNZ700" s="412"/>
      <c r="MOA700" s="412"/>
      <c r="MOB700" s="412"/>
      <c r="MOC700" s="412"/>
      <c r="MOD700" s="412"/>
      <c r="MOE700" s="412"/>
      <c r="MOF700" s="412"/>
      <c r="MOG700" s="412"/>
      <c r="MOH700" s="412"/>
      <c r="MOI700" s="412"/>
      <c r="MOJ700" s="412"/>
      <c r="MOK700" s="412"/>
      <c r="MOL700" s="412"/>
      <c r="MOM700" s="412"/>
      <c r="MON700" s="412"/>
      <c r="MOO700" s="412"/>
      <c r="MOP700" s="412"/>
      <c r="MOQ700" s="412"/>
      <c r="MOR700" s="412"/>
      <c r="MOS700" s="412"/>
      <c r="MOT700" s="412"/>
      <c r="MOU700" s="412"/>
      <c r="MOV700" s="412"/>
      <c r="MOW700" s="412"/>
      <c r="MOX700" s="413"/>
      <c r="MOY700" s="413"/>
      <c r="MOZ700" s="413"/>
      <c r="MPA700" s="413"/>
      <c r="MPB700" s="413"/>
      <c r="MPC700" s="413"/>
      <c r="MPD700" s="413"/>
      <c r="MPE700" s="413"/>
      <c r="MPF700" s="413"/>
      <c r="MPG700" s="413"/>
      <c r="MPH700" s="413"/>
      <c r="MPI700" s="413"/>
      <c r="MPJ700" s="413"/>
      <c r="MPK700" s="413"/>
      <c r="MPL700" s="413"/>
      <c r="MPM700" s="413"/>
      <c r="MPN700" s="413"/>
      <c r="MPO700" s="413"/>
      <c r="MPP700" s="413"/>
      <c r="MPQ700" s="413"/>
      <c r="MPR700" s="413"/>
      <c r="MPS700" s="413"/>
      <c r="MPT700" s="413"/>
      <c r="MPU700" s="413"/>
      <c r="MPV700" s="414"/>
      <c r="MPW700" s="414"/>
      <c r="MPX700" s="414"/>
      <c r="MPY700" s="414"/>
      <c r="MPZ700" s="414"/>
      <c r="MQA700" s="413"/>
      <c r="MQB700" s="413"/>
      <c r="MQC700" s="414"/>
      <c r="MQD700" s="414"/>
      <c r="MQE700" s="413"/>
      <c r="MQF700" s="413"/>
      <c r="MQG700" s="414"/>
      <c r="MQH700" s="414"/>
      <c r="MQI700" s="413"/>
      <c r="MQJ700" s="413"/>
      <c r="MQK700" s="413"/>
      <c r="MQL700" s="413"/>
      <c r="MQM700" s="413"/>
      <c r="MQN700" s="413"/>
      <c r="MQO700" s="413"/>
      <c r="MQP700" s="414"/>
      <c r="MQQ700" s="414"/>
      <c r="MQR700" s="413"/>
      <c r="MQS700" s="413"/>
      <c r="MQT700" s="414"/>
      <c r="MQU700" s="414"/>
      <c r="MQV700" s="413"/>
      <c r="MQW700" s="413"/>
      <c r="MQX700" s="413"/>
      <c r="MQY700" s="413"/>
      <c r="MQZ700" s="413"/>
      <c r="MRA700" s="407"/>
      <c r="MRB700" s="439"/>
      <c r="MRC700" s="413"/>
      <c r="MRD700" s="413"/>
      <c r="MRE700" s="413"/>
      <c r="MRF700" s="413"/>
      <c r="MRG700" s="413"/>
      <c r="MRH700" s="413"/>
      <c r="MRI700" s="413"/>
      <c r="MRJ700" s="412"/>
      <c r="MRK700" s="412"/>
      <c r="MRL700" s="412"/>
      <c r="MRM700" s="412"/>
      <c r="MRN700" s="412"/>
      <c r="MRO700" s="412"/>
      <c r="MRP700" s="412"/>
      <c r="MRQ700" s="412"/>
      <c r="MRR700" s="412"/>
      <c r="MRS700" s="412"/>
      <c r="MRT700" s="412"/>
      <c r="MRU700" s="412"/>
      <c r="MRV700" s="412"/>
      <c r="MRW700" s="412"/>
      <c r="MRX700" s="412"/>
      <c r="MRY700" s="412"/>
      <c r="MRZ700" s="412"/>
      <c r="MSA700" s="412"/>
      <c r="MSB700" s="412"/>
      <c r="MSC700" s="412"/>
      <c r="MSD700" s="412"/>
      <c r="MSE700" s="412"/>
      <c r="MSF700" s="412"/>
      <c r="MSG700" s="412"/>
      <c r="MSH700" s="412"/>
      <c r="MSI700" s="412"/>
      <c r="MSJ700" s="412"/>
      <c r="MSK700" s="412"/>
      <c r="MSL700" s="412"/>
      <c r="MSM700" s="412"/>
      <c r="MSN700" s="412"/>
      <c r="MSO700" s="412"/>
      <c r="MSP700" s="412"/>
      <c r="MSQ700" s="412"/>
      <c r="MSR700" s="412"/>
      <c r="MSS700" s="412"/>
      <c r="MST700" s="412"/>
      <c r="MSU700" s="412"/>
      <c r="MSV700" s="412"/>
      <c r="MSW700" s="412"/>
      <c r="MSX700" s="412"/>
      <c r="MSY700" s="412"/>
      <c r="MSZ700" s="412"/>
      <c r="MTA700" s="412"/>
      <c r="MTB700" s="413"/>
      <c r="MTC700" s="413"/>
      <c r="MTD700" s="413"/>
      <c r="MTE700" s="413"/>
      <c r="MTF700" s="413"/>
      <c r="MTG700" s="413"/>
      <c r="MTH700" s="413"/>
      <c r="MTI700" s="413"/>
      <c r="MTJ700" s="413"/>
      <c r="MTK700" s="413"/>
      <c r="MTL700" s="413"/>
      <c r="MTM700" s="413"/>
      <c r="MTN700" s="413"/>
      <c r="MTO700" s="413"/>
      <c r="MTP700" s="413"/>
      <c r="MTQ700" s="413"/>
      <c r="MTR700" s="413"/>
      <c r="MTS700" s="413"/>
      <c r="MTT700" s="413"/>
      <c r="MTU700" s="413"/>
      <c r="MTV700" s="413"/>
      <c r="MTW700" s="413"/>
      <c r="MTX700" s="413"/>
      <c r="MTY700" s="413"/>
      <c r="MTZ700" s="414"/>
      <c r="MUA700" s="414"/>
      <c r="MUB700" s="414"/>
      <c r="MUC700" s="414"/>
      <c r="MUD700" s="414"/>
      <c r="MUE700" s="413"/>
      <c r="MUF700" s="413"/>
      <c r="MUG700" s="414"/>
      <c r="MUH700" s="414"/>
      <c r="MUI700" s="413"/>
      <c r="MUJ700" s="413"/>
      <c r="MUK700" s="414"/>
      <c r="MUL700" s="414"/>
      <c r="MUM700" s="413"/>
      <c r="MUN700" s="413"/>
      <c r="MUO700" s="413"/>
      <c r="MUP700" s="413"/>
      <c r="MUQ700" s="413"/>
      <c r="MUR700" s="413"/>
      <c r="MUS700" s="413"/>
      <c r="MUT700" s="414"/>
      <c r="MUU700" s="414"/>
      <c r="MUV700" s="413"/>
      <c r="MUW700" s="413"/>
      <c r="MUX700" s="414"/>
      <c r="MUY700" s="414"/>
      <c r="MUZ700" s="413"/>
      <c r="MVA700" s="413"/>
      <c r="MVB700" s="413"/>
      <c r="MVC700" s="413"/>
      <c r="MVD700" s="413"/>
      <c r="MVE700" s="407"/>
      <c r="MVF700" s="439"/>
      <c r="MVG700" s="413"/>
      <c r="MVH700" s="413"/>
      <c r="MVI700" s="413"/>
      <c r="MVJ700" s="413"/>
      <c r="MVK700" s="413"/>
      <c r="MVL700" s="413"/>
      <c r="MVM700" s="413"/>
      <c r="MVN700" s="412"/>
      <c r="MVO700" s="412"/>
      <c r="MVP700" s="412"/>
      <c r="MVQ700" s="412"/>
      <c r="MVR700" s="412"/>
      <c r="MVS700" s="412"/>
      <c r="MVT700" s="412"/>
      <c r="MVU700" s="412"/>
      <c r="MVV700" s="412"/>
      <c r="MVW700" s="412"/>
      <c r="MVX700" s="412"/>
      <c r="MVY700" s="412"/>
      <c r="MVZ700" s="412"/>
      <c r="MWA700" s="412"/>
      <c r="MWB700" s="412"/>
      <c r="MWC700" s="412"/>
      <c r="MWD700" s="412"/>
      <c r="MWE700" s="412"/>
      <c r="MWF700" s="412"/>
      <c r="MWG700" s="412"/>
      <c r="MWH700" s="412"/>
      <c r="MWI700" s="412"/>
      <c r="MWJ700" s="412"/>
      <c r="MWK700" s="412"/>
      <c r="MWL700" s="412"/>
      <c r="MWM700" s="412"/>
      <c r="MWN700" s="412"/>
      <c r="MWO700" s="412"/>
      <c r="MWP700" s="412"/>
      <c r="MWQ700" s="412"/>
      <c r="MWR700" s="412"/>
      <c r="MWS700" s="412"/>
      <c r="MWT700" s="412"/>
      <c r="MWU700" s="412"/>
      <c r="MWV700" s="412"/>
      <c r="MWW700" s="412"/>
      <c r="MWX700" s="412"/>
      <c r="MWY700" s="412"/>
      <c r="MWZ700" s="412"/>
      <c r="MXA700" s="412"/>
      <c r="MXB700" s="412"/>
      <c r="MXC700" s="412"/>
      <c r="MXD700" s="412"/>
      <c r="MXE700" s="412"/>
      <c r="MXF700" s="413"/>
      <c r="MXG700" s="413"/>
      <c r="MXH700" s="413"/>
      <c r="MXI700" s="413"/>
      <c r="MXJ700" s="413"/>
      <c r="MXK700" s="413"/>
      <c r="MXL700" s="413"/>
      <c r="MXM700" s="413"/>
      <c r="MXN700" s="413"/>
      <c r="MXO700" s="413"/>
      <c r="MXP700" s="413"/>
      <c r="MXQ700" s="413"/>
      <c r="MXR700" s="413"/>
      <c r="MXS700" s="413"/>
      <c r="MXT700" s="413"/>
      <c r="MXU700" s="413"/>
      <c r="MXV700" s="413"/>
      <c r="MXW700" s="413"/>
      <c r="MXX700" s="413"/>
      <c r="MXY700" s="413"/>
      <c r="MXZ700" s="413"/>
      <c r="MYA700" s="413"/>
      <c r="MYB700" s="413"/>
      <c r="MYC700" s="413"/>
      <c r="MYD700" s="414"/>
      <c r="MYE700" s="414"/>
      <c r="MYF700" s="414"/>
      <c r="MYG700" s="414"/>
      <c r="MYH700" s="414"/>
      <c r="MYI700" s="413"/>
      <c r="MYJ700" s="413"/>
      <c r="MYK700" s="414"/>
      <c r="MYL700" s="414"/>
      <c r="MYM700" s="413"/>
      <c r="MYN700" s="413"/>
      <c r="MYO700" s="414"/>
      <c r="MYP700" s="414"/>
      <c r="MYQ700" s="413"/>
      <c r="MYR700" s="413"/>
      <c r="MYS700" s="413"/>
      <c r="MYT700" s="413"/>
      <c r="MYU700" s="413"/>
      <c r="MYV700" s="413"/>
      <c r="MYW700" s="413"/>
      <c r="MYX700" s="414"/>
      <c r="MYY700" s="414"/>
      <c r="MYZ700" s="413"/>
      <c r="MZA700" s="413"/>
      <c r="MZB700" s="414"/>
      <c r="MZC700" s="414"/>
      <c r="MZD700" s="413"/>
      <c r="MZE700" s="413"/>
      <c r="MZF700" s="413"/>
      <c r="MZG700" s="413"/>
      <c r="MZH700" s="413"/>
      <c r="MZI700" s="407"/>
      <c r="MZJ700" s="439"/>
      <c r="MZK700" s="413"/>
      <c r="MZL700" s="413"/>
      <c r="MZM700" s="413"/>
      <c r="MZN700" s="413"/>
      <c r="MZO700" s="413"/>
      <c r="MZP700" s="413"/>
      <c r="MZQ700" s="413"/>
      <c r="MZR700" s="412"/>
      <c r="MZS700" s="412"/>
      <c r="MZT700" s="412"/>
      <c r="MZU700" s="412"/>
      <c r="MZV700" s="412"/>
      <c r="MZW700" s="412"/>
      <c r="MZX700" s="412"/>
      <c r="MZY700" s="412"/>
      <c r="MZZ700" s="412"/>
      <c r="NAA700" s="412"/>
      <c r="NAB700" s="412"/>
      <c r="NAC700" s="412"/>
      <c r="NAD700" s="412"/>
      <c r="NAE700" s="412"/>
      <c r="NAF700" s="412"/>
      <c r="NAG700" s="412"/>
      <c r="NAH700" s="412"/>
      <c r="NAI700" s="412"/>
      <c r="NAJ700" s="412"/>
      <c r="NAK700" s="412"/>
      <c r="NAL700" s="412"/>
      <c r="NAM700" s="412"/>
      <c r="NAN700" s="412"/>
      <c r="NAO700" s="412"/>
      <c r="NAP700" s="412"/>
      <c r="NAQ700" s="412"/>
      <c r="NAR700" s="412"/>
      <c r="NAS700" s="412"/>
      <c r="NAT700" s="412"/>
      <c r="NAU700" s="412"/>
      <c r="NAV700" s="412"/>
      <c r="NAW700" s="412"/>
      <c r="NAX700" s="412"/>
      <c r="NAY700" s="412"/>
      <c r="NAZ700" s="412"/>
      <c r="NBA700" s="412"/>
      <c r="NBB700" s="412"/>
      <c r="NBC700" s="412"/>
      <c r="NBD700" s="412"/>
      <c r="NBE700" s="412"/>
      <c r="NBF700" s="412"/>
      <c r="NBG700" s="412"/>
      <c r="NBH700" s="412"/>
      <c r="NBI700" s="412"/>
      <c r="NBJ700" s="413"/>
      <c r="NBK700" s="413"/>
      <c r="NBL700" s="413"/>
      <c r="NBM700" s="413"/>
      <c r="NBN700" s="413"/>
      <c r="NBO700" s="413"/>
      <c r="NBP700" s="413"/>
      <c r="NBQ700" s="413"/>
      <c r="NBR700" s="413"/>
      <c r="NBS700" s="413"/>
      <c r="NBT700" s="413"/>
      <c r="NBU700" s="413"/>
      <c r="NBV700" s="413"/>
      <c r="NBW700" s="413"/>
      <c r="NBX700" s="413"/>
      <c r="NBY700" s="413"/>
      <c r="NBZ700" s="413"/>
      <c r="NCA700" s="413"/>
      <c r="NCB700" s="413"/>
      <c r="NCC700" s="413"/>
      <c r="NCD700" s="413"/>
      <c r="NCE700" s="413"/>
      <c r="NCF700" s="413"/>
      <c r="NCG700" s="413"/>
      <c r="NCH700" s="414"/>
      <c r="NCI700" s="414"/>
      <c r="NCJ700" s="414"/>
      <c r="NCK700" s="414"/>
      <c r="NCL700" s="414"/>
      <c r="NCM700" s="413"/>
      <c r="NCN700" s="413"/>
      <c r="NCO700" s="414"/>
      <c r="NCP700" s="414"/>
      <c r="NCQ700" s="413"/>
      <c r="NCR700" s="413"/>
      <c r="NCS700" s="414"/>
      <c r="NCT700" s="414"/>
      <c r="NCU700" s="413"/>
      <c r="NCV700" s="413"/>
      <c r="NCW700" s="413"/>
      <c r="NCX700" s="413"/>
      <c r="NCY700" s="413"/>
      <c r="NCZ700" s="413"/>
      <c r="NDA700" s="413"/>
      <c r="NDB700" s="414"/>
      <c r="NDC700" s="414"/>
      <c r="NDD700" s="413"/>
      <c r="NDE700" s="413"/>
      <c r="NDF700" s="414"/>
      <c r="NDG700" s="414"/>
      <c r="NDH700" s="413"/>
      <c r="NDI700" s="413"/>
      <c r="NDJ700" s="413"/>
      <c r="NDK700" s="413"/>
      <c r="NDL700" s="413"/>
      <c r="NDM700" s="407"/>
      <c r="NDN700" s="439"/>
      <c r="NDO700" s="413"/>
      <c r="NDP700" s="413"/>
      <c r="NDQ700" s="413"/>
      <c r="NDR700" s="413"/>
      <c r="NDS700" s="413"/>
      <c r="NDT700" s="413"/>
      <c r="NDU700" s="413"/>
      <c r="NDV700" s="412"/>
      <c r="NDW700" s="412"/>
      <c r="NDX700" s="412"/>
      <c r="NDY700" s="412"/>
      <c r="NDZ700" s="412"/>
      <c r="NEA700" s="412"/>
      <c r="NEB700" s="412"/>
      <c r="NEC700" s="412"/>
      <c r="NED700" s="412"/>
      <c r="NEE700" s="412"/>
      <c r="NEF700" s="412"/>
      <c r="NEG700" s="412"/>
      <c r="NEH700" s="412"/>
      <c r="NEI700" s="412"/>
      <c r="NEJ700" s="412"/>
      <c r="NEK700" s="412"/>
      <c r="NEL700" s="412"/>
      <c r="NEM700" s="412"/>
      <c r="NEN700" s="412"/>
      <c r="NEO700" s="412"/>
      <c r="NEP700" s="412"/>
      <c r="NEQ700" s="412"/>
      <c r="NER700" s="412"/>
      <c r="NES700" s="412"/>
      <c r="NET700" s="412"/>
      <c r="NEU700" s="412"/>
      <c r="NEV700" s="412"/>
      <c r="NEW700" s="412"/>
      <c r="NEX700" s="412"/>
      <c r="NEY700" s="412"/>
      <c r="NEZ700" s="412"/>
      <c r="NFA700" s="412"/>
      <c r="NFB700" s="412"/>
      <c r="NFC700" s="412"/>
      <c r="NFD700" s="412"/>
      <c r="NFE700" s="412"/>
      <c r="NFF700" s="412"/>
      <c r="NFG700" s="412"/>
      <c r="NFH700" s="412"/>
      <c r="NFI700" s="412"/>
      <c r="NFJ700" s="412"/>
      <c r="NFK700" s="412"/>
      <c r="NFL700" s="412"/>
      <c r="NFM700" s="412"/>
      <c r="NFN700" s="413"/>
      <c r="NFO700" s="413"/>
      <c r="NFP700" s="413"/>
      <c r="NFQ700" s="413"/>
      <c r="NFR700" s="413"/>
      <c r="NFS700" s="413"/>
      <c r="NFT700" s="413"/>
      <c r="NFU700" s="413"/>
      <c r="NFV700" s="413"/>
      <c r="NFW700" s="413"/>
      <c r="NFX700" s="413"/>
      <c r="NFY700" s="413"/>
      <c r="NFZ700" s="413"/>
      <c r="NGA700" s="413"/>
      <c r="NGB700" s="413"/>
      <c r="NGC700" s="413"/>
      <c r="NGD700" s="413"/>
      <c r="NGE700" s="413"/>
      <c r="NGF700" s="413"/>
      <c r="NGG700" s="413"/>
      <c r="NGH700" s="413"/>
      <c r="NGI700" s="413"/>
      <c r="NGJ700" s="413"/>
      <c r="NGK700" s="413"/>
      <c r="NGL700" s="414"/>
      <c r="NGM700" s="414"/>
      <c r="NGN700" s="414"/>
      <c r="NGO700" s="414"/>
      <c r="NGP700" s="414"/>
      <c r="NGQ700" s="413"/>
      <c r="NGR700" s="413"/>
      <c r="NGS700" s="414"/>
      <c r="NGT700" s="414"/>
      <c r="NGU700" s="413"/>
      <c r="NGV700" s="413"/>
      <c r="NGW700" s="414"/>
      <c r="NGX700" s="414"/>
      <c r="NGY700" s="413"/>
      <c r="NGZ700" s="413"/>
      <c r="NHA700" s="413"/>
      <c r="NHB700" s="413"/>
      <c r="NHC700" s="413"/>
      <c r="NHD700" s="413"/>
      <c r="NHE700" s="413"/>
      <c r="NHF700" s="414"/>
      <c r="NHG700" s="414"/>
      <c r="NHH700" s="413"/>
      <c r="NHI700" s="413"/>
      <c r="NHJ700" s="414"/>
      <c r="NHK700" s="414"/>
      <c r="NHL700" s="413"/>
      <c r="NHM700" s="413"/>
      <c r="NHN700" s="413"/>
      <c r="NHO700" s="413"/>
      <c r="NHP700" s="413"/>
      <c r="NHQ700" s="407"/>
      <c r="NHR700" s="439"/>
      <c r="NHS700" s="413"/>
      <c r="NHT700" s="413"/>
      <c r="NHU700" s="413"/>
      <c r="NHV700" s="413"/>
      <c r="NHW700" s="413"/>
      <c r="NHX700" s="413"/>
      <c r="NHY700" s="413"/>
      <c r="NHZ700" s="412"/>
      <c r="NIA700" s="412"/>
      <c r="NIB700" s="412"/>
      <c r="NIC700" s="412"/>
      <c r="NID700" s="412"/>
      <c r="NIE700" s="412"/>
      <c r="NIF700" s="412"/>
      <c r="NIG700" s="412"/>
      <c r="NIH700" s="412"/>
      <c r="NII700" s="412"/>
      <c r="NIJ700" s="412"/>
      <c r="NIK700" s="412"/>
      <c r="NIL700" s="412"/>
      <c r="NIM700" s="412"/>
      <c r="NIN700" s="412"/>
      <c r="NIO700" s="412"/>
      <c r="NIP700" s="412"/>
      <c r="NIQ700" s="412"/>
      <c r="NIR700" s="412"/>
      <c r="NIS700" s="412"/>
      <c r="NIT700" s="412"/>
      <c r="NIU700" s="412"/>
      <c r="NIV700" s="412"/>
      <c r="NIW700" s="412"/>
      <c r="NIX700" s="412"/>
      <c r="NIY700" s="412"/>
      <c r="NIZ700" s="412"/>
      <c r="NJA700" s="412"/>
      <c r="NJB700" s="412"/>
      <c r="NJC700" s="412"/>
      <c r="NJD700" s="412"/>
      <c r="NJE700" s="412"/>
      <c r="NJF700" s="412"/>
      <c r="NJG700" s="412"/>
      <c r="NJH700" s="412"/>
      <c r="NJI700" s="412"/>
      <c r="NJJ700" s="412"/>
      <c r="NJK700" s="412"/>
      <c r="NJL700" s="412"/>
      <c r="NJM700" s="412"/>
      <c r="NJN700" s="412"/>
      <c r="NJO700" s="412"/>
      <c r="NJP700" s="412"/>
      <c r="NJQ700" s="412"/>
      <c r="NJR700" s="413"/>
      <c r="NJS700" s="413"/>
      <c r="NJT700" s="413"/>
      <c r="NJU700" s="413"/>
      <c r="NJV700" s="413"/>
      <c r="NJW700" s="413"/>
      <c r="NJX700" s="413"/>
      <c r="NJY700" s="413"/>
      <c r="NJZ700" s="413"/>
      <c r="NKA700" s="413"/>
      <c r="NKB700" s="413"/>
      <c r="NKC700" s="413"/>
      <c r="NKD700" s="413"/>
      <c r="NKE700" s="413"/>
      <c r="NKF700" s="413"/>
      <c r="NKG700" s="413"/>
      <c r="NKH700" s="413"/>
      <c r="NKI700" s="413"/>
      <c r="NKJ700" s="413"/>
      <c r="NKK700" s="413"/>
      <c r="NKL700" s="413"/>
      <c r="NKM700" s="413"/>
      <c r="NKN700" s="413"/>
      <c r="NKO700" s="413"/>
      <c r="NKP700" s="414"/>
      <c r="NKQ700" s="414"/>
      <c r="NKR700" s="414"/>
      <c r="NKS700" s="414"/>
      <c r="NKT700" s="414"/>
      <c r="NKU700" s="413"/>
      <c r="NKV700" s="413"/>
      <c r="NKW700" s="414"/>
      <c r="NKX700" s="414"/>
      <c r="NKY700" s="413"/>
      <c r="NKZ700" s="413"/>
      <c r="NLA700" s="414"/>
      <c r="NLB700" s="414"/>
      <c r="NLC700" s="413"/>
      <c r="NLD700" s="413"/>
      <c r="NLE700" s="413"/>
      <c r="NLF700" s="413"/>
      <c r="NLG700" s="413"/>
      <c r="NLH700" s="413"/>
      <c r="NLI700" s="413"/>
      <c r="NLJ700" s="414"/>
      <c r="NLK700" s="414"/>
      <c r="NLL700" s="413"/>
      <c r="NLM700" s="413"/>
      <c r="NLN700" s="414"/>
      <c r="NLO700" s="414"/>
      <c r="NLP700" s="413"/>
      <c r="NLQ700" s="413"/>
      <c r="NLR700" s="413"/>
      <c r="NLS700" s="413"/>
      <c r="NLT700" s="413"/>
      <c r="NLU700" s="407"/>
      <c r="NLV700" s="439"/>
      <c r="NLW700" s="413"/>
      <c r="NLX700" s="413"/>
      <c r="NLY700" s="413"/>
      <c r="NLZ700" s="413"/>
      <c r="NMA700" s="413"/>
      <c r="NMB700" s="413"/>
      <c r="NMC700" s="413"/>
      <c r="NMD700" s="412"/>
      <c r="NME700" s="412"/>
      <c r="NMF700" s="412"/>
      <c r="NMG700" s="412"/>
      <c r="NMH700" s="412"/>
      <c r="NMI700" s="412"/>
      <c r="NMJ700" s="412"/>
      <c r="NMK700" s="412"/>
      <c r="NML700" s="412"/>
      <c r="NMM700" s="412"/>
      <c r="NMN700" s="412"/>
      <c r="NMO700" s="412"/>
      <c r="NMP700" s="412"/>
      <c r="NMQ700" s="412"/>
      <c r="NMR700" s="412"/>
      <c r="NMS700" s="412"/>
      <c r="NMT700" s="412"/>
      <c r="NMU700" s="412"/>
      <c r="NMV700" s="412"/>
      <c r="NMW700" s="412"/>
      <c r="NMX700" s="412"/>
      <c r="NMY700" s="412"/>
      <c r="NMZ700" s="412"/>
      <c r="NNA700" s="412"/>
      <c r="NNB700" s="412"/>
      <c r="NNC700" s="412"/>
      <c r="NND700" s="412"/>
      <c r="NNE700" s="412"/>
      <c r="NNF700" s="412"/>
      <c r="NNG700" s="412"/>
      <c r="NNH700" s="412"/>
      <c r="NNI700" s="412"/>
      <c r="NNJ700" s="412"/>
      <c r="NNK700" s="412"/>
      <c r="NNL700" s="412"/>
      <c r="NNM700" s="412"/>
      <c r="NNN700" s="412"/>
      <c r="NNO700" s="412"/>
      <c r="NNP700" s="412"/>
      <c r="NNQ700" s="412"/>
      <c r="NNR700" s="412"/>
      <c r="NNS700" s="412"/>
      <c r="NNT700" s="412"/>
      <c r="NNU700" s="412"/>
      <c r="NNV700" s="413"/>
      <c r="NNW700" s="413"/>
      <c r="NNX700" s="413"/>
      <c r="NNY700" s="413"/>
      <c r="NNZ700" s="413"/>
      <c r="NOA700" s="413"/>
      <c r="NOB700" s="413"/>
      <c r="NOC700" s="413"/>
      <c r="NOD700" s="413"/>
      <c r="NOE700" s="413"/>
      <c r="NOF700" s="413"/>
      <c r="NOG700" s="413"/>
      <c r="NOH700" s="413"/>
      <c r="NOI700" s="413"/>
      <c r="NOJ700" s="413"/>
      <c r="NOK700" s="413"/>
      <c r="NOL700" s="413"/>
      <c r="NOM700" s="413"/>
      <c r="NON700" s="413"/>
      <c r="NOO700" s="413"/>
      <c r="NOP700" s="413"/>
      <c r="NOQ700" s="413"/>
      <c r="NOR700" s="413"/>
      <c r="NOS700" s="413"/>
      <c r="NOT700" s="414"/>
      <c r="NOU700" s="414"/>
      <c r="NOV700" s="414"/>
      <c r="NOW700" s="414"/>
      <c r="NOX700" s="414"/>
      <c r="NOY700" s="413"/>
      <c r="NOZ700" s="413"/>
      <c r="NPA700" s="414"/>
      <c r="NPB700" s="414"/>
      <c r="NPC700" s="413"/>
      <c r="NPD700" s="413"/>
      <c r="NPE700" s="414"/>
      <c r="NPF700" s="414"/>
      <c r="NPG700" s="413"/>
      <c r="NPH700" s="413"/>
      <c r="NPI700" s="413"/>
      <c r="NPJ700" s="413"/>
      <c r="NPK700" s="413"/>
      <c r="NPL700" s="413"/>
      <c r="NPM700" s="413"/>
      <c r="NPN700" s="414"/>
      <c r="NPO700" s="414"/>
      <c r="NPP700" s="413"/>
      <c r="NPQ700" s="413"/>
      <c r="NPR700" s="414"/>
      <c r="NPS700" s="414"/>
      <c r="NPT700" s="413"/>
      <c r="NPU700" s="413"/>
      <c r="NPV700" s="413"/>
      <c r="NPW700" s="413"/>
      <c r="NPX700" s="413"/>
      <c r="NPY700" s="407"/>
      <c r="NPZ700" s="439"/>
      <c r="NQA700" s="413"/>
      <c r="NQB700" s="413"/>
      <c r="NQC700" s="413"/>
      <c r="NQD700" s="413"/>
      <c r="NQE700" s="413"/>
      <c r="NQF700" s="413"/>
      <c r="NQG700" s="413"/>
      <c r="NQH700" s="412"/>
      <c r="NQI700" s="412"/>
      <c r="NQJ700" s="412"/>
      <c r="NQK700" s="412"/>
      <c r="NQL700" s="412"/>
      <c r="NQM700" s="412"/>
      <c r="NQN700" s="412"/>
      <c r="NQO700" s="412"/>
      <c r="NQP700" s="412"/>
      <c r="NQQ700" s="412"/>
      <c r="NQR700" s="412"/>
      <c r="NQS700" s="412"/>
      <c r="NQT700" s="412"/>
      <c r="NQU700" s="412"/>
      <c r="NQV700" s="412"/>
      <c r="NQW700" s="412"/>
      <c r="NQX700" s="412"/>
      <c r="NQY700" s="412"/>
      <c r="NQZ700" s="412"/>
      <c r="NRA700" s="412"/>
      <c r="NRB700" s="412"/>
      <c r="NRC700" s="412"/>
      <c r="NRD700" s="412"/>
      <c r="NRE700" s="412"/>
      <c r="NRF700" s="412"/>
      <c r="NRG700" s="412"/>
      <c r="NRH700" s="412"/>
      <c r="NRI700" s="412"/>
      <c r="NRJ700" s="412"/>
      <c r="NRK700" s="412"/>
      <c r="NRL700" s="412"/>
      <c r="NRM700" s="412"/>
      <c r="NRN700" s="412"/>
      <c r="NRO700" s="412"/>
      <c r="NRP700" s="412"/>
      <c r="NRQ700" s="412"/>
      <c r="NRR700" s="412"/>
      <c r="NRS700" s="412"/>
      <c r="NRT700" s="412"/>
      <c r="NRU700" s="412"/>
      <c r="NRV700" s="412"/>
      <c r="NRW700" s="412"/>
      <c r="NRX700" s="412"/>
      <c r="NRY700" s="412"/>
      <c r="NRZ700" s="413"/>
      <c r="NSA700" s="413"/>
      <c r="NSB700" s="413"/>
      <c r="NSC700" s="413"/>
      <c r="NSD700" s="413"/>
      <c r="NSE700" s="413"/>
      <c r="NSF700" s="413"/>
      <c r="NSG700" s="413"/>
      <c r="NSH700" s="413"/>
      <c r="NSI700" s="413"/>
      <c r="NSJ700" s="413"/>
      <c r="NSK700" s="413"/>
      <c r="NSL700" s="413"/>
      <c r="NSM700" s="413"/>
      <c r="NSN700" s="413"/>
      <c r="NSO700" s="413"/>
      <c r="NSP700" s="413"/>
      <c r="NSQ700" s="413"/>
      <c r="NSR700" s="413"/>
      <c r="NSS700" s="413"/>
      <c r="NST700" s="413"/>
      <c r="NSU700" s="413"/>
      <c r="NSV700" s="413"/>
      <c r="NSW700" s="413"/>
      <c r="NSX700" s="414"/>
      <c r="NSY700" s="414"/>
      <c r="NSZ700" s="414"/>
      <c r="NTA700" s="414"/>
      <c r="NTB700" s="414"/>
      <c r="NTC700" s="413"/>
      <c r="NTD700" s="413"/>
      <c r="NTE700" s="414"/>
      <c r="NTF700" s="414"/>
      <c r="NTG700" s="413"/>
      <c r="NTH700" s="413"/>
      <c r="NTI700" s="414"/>
      <c r="NTJ700" s="414"/>
      <c r="NTK700" s="413"/>
      <c r="NTL700" s="413"/>
      <c r="NTM700" s="413"/>
      <c r="NTN700" s="413"/>
      <c r="NTO700" s="413"/>
      <c r="NTP700" s="413"/>
      <c r="NTQ700" s="413"/>
      <c r="NTR700" s="414"/>
      <c r="NTS700" s="414"/>
      <c r="NTT700" s="413"/>
      <c r="NTU700" s="413"/>
      <c r="NTV700" s="414"/>
      <c r="NTW700" s="414"/>
      <c r="NTX700" s="413"/>
      <c r="NTY700" s="413"/>
      <c r="NTZ700" s="413"/>
      <c r="NUA700" s="413"/>
      <c r="NUB700" s="413"/>
      <c r="NUC700" s="407"/>
      <c r="NUD700" s="439"/>
      <c r="NUE700" s="413"/>
      <c r="NUF700" s="413"/>
      <c r="NUG700" s="413"/>
      <c r="NUH700" s="413"/>
      <c r="NUI700" s="413"/>
      <c r="NUJ700" s="413"/>
      <c r="NUK700" s="413"/>
      <c r="NUL700" s="412"/>
      <c r="NUM700" s="412"/>
      <c r="NUN700" s="412"/>
      <c r="NUO700" s="412"/>
      <c r="NUP700" s="412"/>
      <c r="NUQ700" s="412"/>
      <c r="NUR700" s="412"/>
      <c r="NUS700" s="412"/>
      <c r="NUT700" s="412"/>
      <c r="NUU700" s="412"/>
      <c r="NUV700" s="412"/>
      <c r="NUW700" s="412"/>
      <c r="NUX700" s="412"/>
      <c r="NUY700" s="412"/>
      <c r="NUZ700" s="412"/>
      <c r="NVA700" s="412"/>
      <c r="NVB700" s="412"/>
      <c r="NVC700" s="412"/>
      <c r="NVD700" s="412"/>
      <c r="NVE700" s="412"/>
      <c r="NVF700" s="412"/>
      <c r="NVG700" s="412"/>
      <c r="NVH700" s="412"/>
      <c r="NVI700" s="412"/>
      <c r="NVJ700" s="412"/>
      <c r="NVK700" s="412"/>
      <c r="NVL700" s="412"/>
      <c r="NVM700" s="412"/>
      <c r="NVN700" s="412"/>
      <c r="NVO700" s="412"/>
      <c r="NVP700" s="412"/>
      <c r="NVQ700" s="412"/>
      <c r="NVR700" s="412"/>
      <c r="NVS700" s="412"/>
      <c r="NVT700" s="412"/>
      <c r="NVU700" s="412"/>
      <c r="NVV700" s="412"/>
      <c r="NVW700" s="412"/>
      <c r="NVX700" s="412"/>
      <c r="NVY700" s="412"/>
      <c r="NVZ700" s="412"/>
      <c r="NWA700" s="412"/>
      <c r="NWB700" s="412"/>
      <c r="NWC700" s="412"/>
      <c r="NWD700" s="413"/>
      <c r="NWE700" s="413"/>
      <c r="NWF700" s="413"/>
      <c r="NWG700" s="413"/>
      <c r="NWH700" s="413"/>
      <c r="NWI700" s="413"/>
      <c r="NWJ700" s="413"/>
      <c r="NWK700" s="413"/>
      <c r="NWL700" s="413"/>
      <c r="NWM700" s="413"/>
      <c r="NWN700" s="413"/>
      <c r="NWO700" s="413"/>
      <c r="NWP700" s="413"/>
      <c r="NWQ700" s="413"/>
      <c r="NWR700" s="413"/>
      <c r="NWS700" s="413"/>
      <c r="NWT700" s="413"/>
      <c r="NWU700" s="413"/>
      <c r="NWV700" s="413"/>
      <c r="NWW700" s="413"/>
      <c r="NWX700" s="413"/>
      <c r="NWY700" s="413"/>
      <c r="NWZ700" s="413"/>
      <c r="NXA700" s="413"/>
      <c r="NXB700" s="414"/>
      <c r="NXC700" s="414"/>
      <c r="NXD700" s="414"/>
      <c r="NXE700" s="414"/>
      <c r="NXF700" s="414"/>
      <c r="NXG700" s="413"/>
      <c r="NXH700" s="413"/>
      <c r="NXI700" s="414"/>
      <c r="NXJ700" s="414"/>
      <c r="NXK700" s="413"/>
      <c r="NXL700" s="413"/>
      <c r="NXM700" s="414"/>
      <c r="NXN700" s="414"/>
      <c r="NXO700" s="413"/>
      <c r="NXP700" s="413"/>
      <c r="NXQ700" s="413"/>
      <c r="NXR700" s="413"/>
      <c r="NXS700" s="413"/>
      <c r="NXT700" s="413"/>
      <c r="NXU700" s="413"/>
      <c r="NXV700" s="414"/>
      <c r="NXW700" s="414"/>
      <c r="NXX700" s="413"/>
      <c r="NXY700" s="413"/>
      <c r="NXZ700" s="414"/>
      <c r="NYA700" s="414"/>
      <c r="NYB700" s="413"/>
      <c r="NYC700" s="413"/>
      <c r="NYD700" s="413"/>
      <c r="NYE700" s="413"/>
      <c r="NYF700" s="413"/>
      <c r="NYG700" s="407"/>
      <c r="NYH700" s="439"/>
      <c r="NYI700" s="413"/>
      <c r="NYJ700" s="413"/>
      <c r="NYK700" s="413"/>
      <c r="NYL700" s="413"/>
      <c r="NYM700" s="413"/>
      <c r="NYN700" s="413"/>
      <c r="NYO700" s="413"/>
      <c r="NYP700" s="412"/>
      <c r="NYQ700" s="412"/>
      <c r="NYR700" s="412"/>
      <c r="NYS700" s="412"/>
      <c r="NYT700" s="412"/>
      <c r="NYU700" s="412"/>
      <c r="NYV700" s="412"/>
      <c r="NYW700" s="412"/>
      <c r="NYX700" s="412"/>
      <c r="NYY700" s="412"/>
      <c r="NYZ700" s="412"/>
      <c r="NZA700" s="412"/>
      <c r="NZB700" s="412"/>
      <c r="NZC700" s="412"/>
      <c r="NZD700" s="412"/>
      <c r="NZE700" s="412"/>
      <c r="NZF700" s="412"/>
      <c r="NZG700" s="412"/>
      <c r="NZH700" s="412"/>
      <c r="NZI700" s="412"/>
      <c r="NZJ700" s="412"/>
      <c r="NZK700" s="412"/>
      <c r="NZL700" s="412"/>
      <c r="NZM700" s="412"/>
      <c r="NZN700" s="412"/>
      <c r="NZO700" s="412"/>
      <c r="NZP700" s="412"/>
      <c r="NZQ700" s="412"/>
      <c r="NZR700" s="412"/>
      <c r="NZS700" s="412"/>
      <c r="NZT700" s="412"/>
      <c r="NZU700" s="412"/>
      <c r="NZV700" s="412"/>
      <c r="NZW700" s="412"/>
      <c r="NZX700" s="412"/>
      <c r="NZY700" s="412"/>
      <c r="NZZ700" s="412"/>
      <c r="OAA700" s="412"/>
      <c r="OAB700" s="412"/>
      <c r="OAC700" s="412"/>
      <c r="OAD700" s="412"/>
      <c r="OAE700" s="412"/>
      <c r="OAF700" s="412"/>
      <c r="OAG700" s="412"/>
      <c r="OAH700" s="413"/>
      <c r="OAI700" s="413"/>
      <c r="OAJ700" s="413"/>
      <c r="OAK700" s="413"/>
      <c r="OAL700" s="413"/>
      <c r="OAM700" s="413"/>
      <c r="OAN700" s="413"/>
      <c r="OAO700" s="413"/>
      <c r="OAP700" s="413"/>
      <c r="OAQ700" s="413"/>
      <c r="OAR700" s="413"/>
      <c r="OAS700" s="413"/>
      <c r="OAT700" s="413"/>
      <c r="OAU700" s="413"/>
      <c r="OAV700" s="413"/>
      <c r="OAW700" s="413"/>
      <c r="OAX700" s="413"/>
      <c r="OAY700" s="413"/>
      <c r="OAZ700" s="413"/>
      <c r="OBA700" s="413"/>
      <c r="OBB700" s="413"/>
      <c r="OBC700" s="413"/>
      <c r="OBD700" s="413"/>
      <c r="OBE700" s="413"/>
      <c r="OBF700" s="414"/>
      <c r="OBG700" s="414"/>
      <c r="OBH700" s="414"/>
      <c r="OBI700" s="414"/>
      <c r="OBJ700" s="414"/>
      <c r="OBK700" s="413"/>
      <c r="OBL700" s="413"/>
      <c r="OBM700" s="414"/>
      <c r="OBN700" s="414"/>
      <c r="OBO700" s="413"/>
      <c r="OBP700" s="413"/>
      <c r="OBQ700" s="414"/>
      <c r="OBR700" s="414"/>
      <c r="OBS700" s="413"/>
      <c r="OBT700" s="413"/>
      <c r="OBU700" s="413"/>
      <c r="OBV700" s="413"/>
      <c r="OBW700" s="413"/>
      <c r="OBX700" s="413"/>
      <c r="OBY700" s="413"/>
      <c r="OBZ700" s="414"/>
      <c r="OCA700" s="414"/>
      <c r="OCB700" s="413"/>
      <c r="OCC700" s="413"/>
      <c r="OCD700" s="414"/>
      <c r="OCE700" s="414"/>
      <c r="OCF700" s="413"/>
      <c r="OCG700" s="413"/>
      <c r="OCH700" s="413"/>
      <c r="OCI700" s="413"/>
      <c r="OCJ700" s="413"/>
      <c r="OCK700" s="407"/>
      <c r="OCL700" s="439"/>
      <c r="OCM700" s="413"/>
      <c r="OCN700" s="413"/>
      <c r="OCO700" s="413"/>
      <c r="OCP700" s="413"/>
      <c r="OCQ700" s="413"/>
      <c r="OCR700" s="413"/>
      <c r="OCS700" s="413"/>
      <c r="OCT700" s="412"/>
      <c r="OCU700" s="412"/>
      <c r="OCV700" s="412"/>
      <c r="OCW700" s="412"/>
      <c r="OCX700" s="412"/>
      <c r="OCY700" s="412"/>
      <c r="OCZ700" s="412"/>
      <c r="ODA700" s="412"/>
      <c r="ODB700" s="412"/>
      <c r="ODC700" s="412"/>
      <c r="ODD700" s="412"/>
      <c r="ODE700" s="412"/>
      <c r="ODF700" s="412"/>
      <c r="ODG700" s="412"/>
      <c r="ODH700" s="412"/>
      <c r="ODI700" s="412"/>
      <c r="ODJ700" s="412"/>
      <c r="ODK700" s="412"/>
      <c r="ODL700" s="412"/>
      <c r="ODM700" s="412"/>
      <c r="ODN700" s="412"/>
      <c r="ODO700" s="412"/>
      <c r="ODP700" s="412"/>
      <c r="ODQ700" s="412"/>
      <c r="ODR700" s="412"/>
      <c r="ODS700" s="412"/>
      <c r="ODT700" s="412"/>
      <c r="ODU700" s="412"/>
      <c r="ODV700" s="412"/>
      <c r="ODW700" s="412"/>
      <c r="ODX700" s="412"/>
      <c r="ODY700" s="412"/>
      <c r="ODZ700" s="412"/>
      <c r="OEA700" s="412"/>
      <c r="OEB700" s="412"/>
      <c r="OEC700" s="412"/>
      <c r="OED700" s="412"/>
      <c r="OEE700" s="412"/>
      <c r="OEF700" s="412"/>
      <c r="OEG700" s="412"/>
      <c r="OEH700" s="412"/>
      <c r="OEI700" s="412"/>
      <c r="OEJ700" s="412"/>
      <c r="OEK700" s="412"/>
      <c r="OEL700" s="413"/>
      <c r="OEM700" s="413"/>
      <c r="OEN700" s="413"/>
      <c r="OEO700" s="413"/>
      <c r="OEP700" s="413"/>
      <c r="OEQ700" s="413"/>
      <c r="OER700" s="413"/>
      <c r="OES700" s="413"/>
      <c r="OET700" s="413"/>
      <c r="OEU700" s="413"/>
      <c r="OEV700" s="413"/>
      <c r="OEW700" s="413"/>
      <c r="OEX700" s="413"/>
      <c r="OEY700" s="413"/>
      <c r="OEZ700" s="413"/>
      <c r="OFA700" s="413"/>
      <c r="OFB700" s="413"/>
      <c r="OFC700" s="413"/>
      <c r="OFD700" s="413"/>
      <c r="OFE700" s="413"/>
      <c r="OFF700" s="413"/>
      <c r="OFG700" s="413"/>
      <c r="OFH700" s="413"/>
      <c r="OFI700" s="413"/>
      <c r="OFJ700" s="414"/>
      <c r="OFK700" s="414"/>
      <c r="OFL700" s="414"/>
      <c r="OFM700" s="414"/>
      <c r="OFN700" s="414"/>
      <c r="OFO700" s="413"/>
      <c r="OFP700" s="413"/>
      <c r="OFQ700" s="414"/>
      <c r="OFR700" s="414"/>
      <c r="OFS700" s="413"/>
      <c r="OFT700" s="413"/>
      <c r="OFU700" s="414"/>
      <c r="OFV700" s="414"/>
      <c r="OFW700" s="413"/>
      <c r="OFX700" s="413"/>
      <c r="OFY700" s="413"/>
      <c r="OFZ700" s="413"/>
      <c r="OGA700" s="413"/>
      <c r="OGB700" s="413"/>
      <c r="OGC700" s="413"/>
      <c r="OGD700" s="414"/>
      <c r="OGE700" s="414"/>
      <c r="OGF700" s="413"/>
      <c r="OGG700" s="413"/>
      <c r="OGH700" s="414"/>
      <c r="OGI700" s="414"/>
      <c r="OGJ700" s="413"/>
      <c r="OGK700" s="413"/>
      <c r="OGL700" s="413"/>
      <c r="OGM700" s="413"/>
      <c r="OGN700" s="413"/>
      <c r="OGO700" s="407"/>
      <c r="OGP700" s="439"/>
      <c r="OGQ700" s="413"/>
      <c r="OGR700" s="413"/>
      <c r="OGS700" s="413"/>
      <c r="OGT700" s="413"/>
      <c r="OGU700" s="413"/>
      <c r="OGV700" s="413"/>
      <c r="OGW700" s="413"/>
      <c r="OGX700" s="412"/>
      <c r="OGY700" s="412"/>
      <c r="OGZ700" s="412"/>
      <c r="OHA700" s="412"/>
      <c r="OHB700" s="412"/>
      <c r="OHC700" s="412"/>
      <c r="OHD700" s="412"/>
      <c r="OHE700" s="412"/>
      <c r="OHF700" s="412"/>
      <c r="OHG700" s="412"/>
      <c r="OHH700" s="412"/>
      <c r="OHI700" s="412"/>
      <c r="OHJ700" s="412"/>
      <c r="OHK700" s="412"/>
      <c r="OHL700" s="412"/>
      <c r="OHM700" s="412"/>
      <c r="OHN700" s="412"/>
      <c r="OHO700" s="412"/>
      <c r="OHP700" s="412"/>
      <c r="OHQ700" s="412"/>
      <c r="OHR700" s="412"/>
      <c r="OHS700" s="412"/>
      <c r="OHT700" s="412"/>
      <c r="OHU700" s="412"/>
      <c r="OHV700" s="412"/>
      <c r="OHW700" s="412"/>
      <c r="OHX700" s="412"/>
      <c r="OHY700" s="412"/>
      <c r="OHZ700" s="412"/>
      <c r="OIA700" s="412"/>
      <c r="OIB700" s="412"/>
      <c r="OIC700" s="412"/>
      <c r="OID700" s="412"/>
      <c r="OIE700" s="412"/>
      <c r="OIF700" s="412"/>
      <c r="OIG700" s="412"/>
      <c r="OIH700" s="412"/>
      <c r="OII700" s="412"/>
      <c r="OIJ700" s="412"/>
      <c r="OIK700" s="412"/>
      <c r="OIL700" s="412"/>
      <c r="OIM700" s="412"/>
      <c r="OIN700" s="412"/>
      <c r="OIO700" s="412"/>
      <c r="OIP700" s="413"/>
      <c r="OIQ700" s="413"/>
      <c r="OIR700" s="413"/>
      <c r="OIS700" s="413"/>
      <c r="OIT700" s="413"/>
      <c r="OIU700" s="413"/>
      <c r="OIV700" s="413"/>
      <c r="OIW700" s="413"/>
      <c r="OIX700" s="413"/>
      <c r="OIY700" s="413"/>
      <c r="OIZ700" s="413"/>
      <c r="OJA700" s="413"/>
      <c r="OJB700" s="413"/>
      <c r="OJC700" s="413"/>
      <c r="OJD700" s="413"/>
      <c r="OJE700" s="413"/>
      <c r="OJF700" s="413"/>
      <c r="OJG700" s="413"/>
      <c r="OJH700" s="413"/>
      <c r="OJI700" s="413"/>
      <c r="OJJ700" s="413"/>
      <c r="OJK700" s="413"/>
      <c r="OJL700" s="413"/>
      <c r="OJM700" s="413"/>
      <c r="OJN700" s="414"/>
      <c r="OJO700" s="414"/>
      <c r="OJP700" s="414"/>
      <c r="OJQ700" s="414"/>
      <c r="OJR700" s="414"/>
      <c r="OJS700" s="413"/>
      <c r="OJT700" s="413"/>
      <c r="OJU700" s="414"/>
      <c r="OJV700" s="414"/>
      <c r="OJW700" s="413"/>
      <c r="OJX700" s="413"/>
      <c r="OJY700" s="414"/>
      <c r="OJZ700" s="414"/>
      <c r="OKA700" s="413"/>
      <c r="OKB700" s="413"/>
      <c r="OKC700" s="413"/>
      <c r="OKD700" s="413"/>
      <c r="OKE700" s="413"/>
      <c r="OKF700" s="413"/>
      <c r="OKG700" s="413"/>
      <c r="OKH700" s="414"/>
      <c r="OKI700" s="414"/>
      <c r="OKJ700" s="413"/>
      <c r="OKK700" s="413"/>
      <c r="OKL700" s="414"/>
      <c r="OKM700" s="414"/>
      <c r="OKN700" s="413"/>
      <c r="OKO700" s="413"/>
      <c r="OKP700" s="413"/>
      <c r="OKQ700" s="413"/>
      <c r="OKR700" s="413"/>
      <c r="OKS700" s="407"/>
      <c r="OKT700" s="439"/>
      <c r="OKU700" s="413"/>
      <c r="OKV700" s="413"/>
      <c r="OKW700" s="413"/>
      <c r="OKX700" s="413"/>
      <c r="OKY700" s="413"/>
      <c r="OKZ700" s="413"/>
      <c r="OLA700" s="413"/>
      <c r="OLB700" s="412"/>
      <c r="OLC700" s="412"/>
      <c r="OLD700" s="412"/>
      <c r="OLE700" s="412"/>
      <c r="OLF700" s="412"/>
      <c r="OLG700" s="412"/>
      <c r="OLH700" s="412"/>
      <c r="OLI700" s="412"/>
      <c r="OLJ700" s="412"/>
      <c r="OLK700" s="412"/>
      <c r="OLL700" s="412"/>
      <c r="OLM700" s="412"/>
      <c r="OLN700" s="412"/>
      <c r="OLO700" s="412"/>
      <c r="OLP700" s="412"/>
      <c r="OLQ700" s="412"/>
      <c r="OLR700" s="412"/>
      <c r="OLS700" s="412"/>
      <c r="OLT700" s="412"/>
      <c r="OLU700" s="412"/>
      <c r="OLV700" s="412"/>
      <c r="OLW700" s="412"/>
      <c r="OLX700" s="412"/>
      <c r="OLY700" s="412"/>
      <c r="OLZ700" s="412"/>
      <c r="OMA700" s="412"/>
      <c r="OMB700" s="412"/>
      <c r="OMC700" s="412"/>
      <c r="OMD700" s="412"/>
      <c r="OME700" s="412"/>
      <c r="OMF700" s="412"/>
      <c r="OMG700" s="412"/>
      <c r="OMH700" s="412"/>
      <c r="OMI700" s="412"/>
      <c r="OMJ700" s="412"/>
      <c r="OMK700" s="412"/>
      <c r="OML700" s="412"/>
      <c r="OMM700" s="412"/>
      <c r="OMN700" s="412"/>
      <c r="OMO700" s="412"/>
      <c r="OMP700" s="412"/>
      <c r="OMQ700" s="412"/>
      <c r="OMR700" s="412"/>
      <c r="OMS700" s="412"/>
      <c r="OMT700" s="413"/>
      <c r="OMU700" s="413"/>
      <c r="OMV700" s="413"/>
      <c r="OMW700" s="413"/>
      <c r="OMX700" s="413"/>
      <c r="OMY700" s="413"/>
      <c r="OMZ700" s="413"/>
      <c r="ONA700" s="413"/>
      <c r="ONB700" s="413"/>
      <c r="ONC700" s="413"/>
      <c r="OND700" s="413"/>
      <c r="ONE700" s="413"/>
      <c r="ONF700" s="413"/>
      <c r="ONG700" s="413"/>
      <c r="ONH700" s="413"/>
      <c r="ONI700" s="413"/>
      <c r="ONJ700" s="413"/>
      <c r="ONK700" s="413"/>
      <c r="ONL700" s="413"/>
      <c r="ONM700" s="413"/>
      <c r="ONN700" s="413"/>
      <c r="ONO700" s="413"/>
      <c r="ONP700" s="413"/>
      <c r="ONQ700" s="413"/>
      <c r="ONR700" s="414"/>
      <c r="ONS700" s="414"/>
      <c r="ONT700" s="414"/>
      <c r="ONU700" s="414"/>
      <c r="ONV700" s="414"/>
      <c r="ONW700" s="413"/>
      <c r="ONX700" s="413"/>
      <c r="ONY700" s="414"/>
      <c r="ONZ700" s="414"/>
      <c r="OOA700" s="413"/>
      <c r="OOB700" s="413"/>
      <c r="OOC700" s="414"/>
      <c r="OOD700" s="414"/>
      <c r="OOE700" s="413"/>
      <c r="OOF700" s="413"/>
      <c r="OOG700" s="413"/>
      <c r="OOH700" s="413"/>
      <c r="OOI700" s="413"/>
      <c r="OOJ700" s="413"/>
      <c r="OOK700" s="413"/>
      <c r="OOL700" s="414"/>
      <c r="OOM700" s="414"/>
      <c r="OON700" s="413"/>
      <c r="OOO700" s="413"/>
      <c r="OOP700" s="414"/>
      <c r="OOQ700" s="414"/>
      <c r="OOR700" s="413"/>
      <c r="OOS700" s="413"/>
      <c r="OOT700" s="413"/>
      <c r="OOU700" s="413"/>
      <c r="OOV700" s="413"/>
      <c r="OOW700" s="407"/>
      <c r="OOX700" s="439"/>
      <c r="OOY700" s="413"/>
      <c r="OOZ700" s="413"/>
      <c r="OPA700" s="413"/>
      <c r="OPB700" s="413"/>
      <c r="OPC700" s="413"/>
      <c r="OPD700" s="413"/>
      <c r="OPE700" s="413"/>
      <c r="OPF700" s="412"/>
      <c r="OPG700" s="412"/>
      <c r="OPH700" s="412"/>
      <c r="OPI700" s="412"/>
      <c r="OPJ700" s="412"/>
      <c r="OPK700" s="412"/>
      <c r="OPL700" s="412"/>
      <c r="OPM700" s="412"/>
      <c r="OPN700" s="412"/>
      <c r="OPO700" s="412"/>
      <c r="OPP700" s="412"/>
      <c r="OPQ700" s="412"/>
      <c r="OPR700" s="412"/>
      <c r="OPS700" s="412"/>
      <c r="OPT700" s="412"/>
      <c r="OPU700" s="412"/>
      <c r="OPV700" s="412"/>
      <c r="OPW700" s="412"/>
      <c r="OPX700" s="412"/>
      <c r="OPY700" s="412"/>
      <c r="OPZ700" s="412"/>
      <c r="OQA700" s="412"/>
      <c r="OQB700" s="412"/>
      <c r="OQC700" s="412"/>
      <c r="OQD700" s="412"/>
      <c r="OQE700" s="412"/>
      <c r="OQF700" s="412"/>
      <c r="OQG700" s="412"/>
      <c r="OQH700" s="412"/>
      <c r="OQI700" s="412"/>
      <c r="OQJ700" s="412"/>
      <c r="OQK700" s="412"/>
      <c r="OQL700" s="412"/>
      <c r="OQM700" s="412"/>
      <c r="OQN700" s="412"/>
      <c r="OQO700" s="412"/>
      <c r="OQP700" s="412"/>
      <c r="OQQ700" s="412"/>
      <c r="OQR700" s="412"/>
      <c r="OQS700" s="412"/>
      <c r="OQT700" s="412"/>
      <c r="OQU700" s="412"/>
      <c r="OQV700" s="412"/>
      <c r="OQW700" s="412"/>
      <c r="OQX700" s="413"/>
      <c r="OQY700" s="413"/>
      <c r="OQZ700" s="413"/>
      <c r="ORA700" s="413"/>
      <c r="ORB700" s="413"/>
      <c r="ORC700" s="413"/>
      <c r="ORD700" s="413"/>
      <c r="ORE700" s="413"/>
      <c r="ORF700" s="413"/>
      <c r="ORG700" s="413"/>
      <c r="ORH700" s="413"/>
      <c r="ORI700" s="413"/>
      <c r="ORJ700" s="413"/>
      <c r="ORK700" s="413"/>
      <c r="ORL700" s="413"/>
      <c r="ORM700" s="413"/>
      <c r="ORN700" s="413"/>
      <c r="ORO700" s="413"/>
      <c r="ORP700" s="413"/>
      <c r="ORQ700" s="413"/>
      <c r="ORR700" s="413"/>
      <c r="ORS700" s="413"/>
      <c r="ORT700" s="413"/>
      <c r="ORU700" s="413"/>
      <c r="ORV700" s="414"/>
      <c r="ORW700" s="414"/>
      <c r="ORX700" s="414"/>
      <c r="ORY700" s="414"/>
      <c r="ORZ700" s="414"/>
      <c r="OSA700" s="413"/>
      <c r="OSB700" s="413"/>
      <c r="OSC700" s="414"/>
      <c r="OSD700" s="414"/>
      <c r="OSE700" s="413"/>
      <c r="OSF700" s="413"/>
      <c r="OSG700" s="414"/>
      <c r="OSH700" s="414"/>
      <c r="OSI700" s="413"/>
      <c r="OSJ700" s="413"/>
      <c r="OSK700" s="413"/>
      <c r="OSL700" s="413"/>
      <c r="OSM700" s="413"/>
      <c r="OSN700" s="413"/>
      <c r="OSO700" s="413"/>
      <c r="OSP700" s="414"/>
      <c r="OSQ700" s="414"/>
      <c r="OSR700" s="413"/>
      <c r="OSS700" s="413"/>
      <c r="OST700" s="414"/>
      <c r="OSU700" s="414"/>
      <c r="OSV700" s="413"/>
      <c r="OSW700" s="413"/>
      <c r="OSX700" s="413"/>
      <c r="OSY700" s="413"/>
      <c r="OSZ700" s="413"/>
      <c r="OTA700" s="407"/>
      <c r="OTB700" s="439"/>
      <c r="OTC700" s="413"/>
      <c r="OTD700" s="413"/>
      <c r="OTE700" s="413"/>
      <c r="OTF700" s="413"/>
      <c r="OTG700" s="413"/>
      <c r="OTH700" s="413"/>
      <c r="OTI700" s="413"/>
      <c r="OTJ700" s="412"/>
      <c r="OTK700" s="412"/>
      <c r="OTL700" s="412"/>
      <c r="OTM700" s="412"/>
      <c r="OTN700" s="412"/>
      <c r="OTO700" s="412"/>
      <c r="OTP700" s="412"/>
      <c r="OTQ700" s="412"/>
      <c r="OTR700" s="412"/>
      <c r="OTS700" s="412"/>
      <c r="OTT700" s="412"/>
      <c r="OTU700" s="412"/>
      <c r="OTV700" s="412"/>
      <c r="OTW700" s="412"/>
      <c r="OTX700" s="412"/>
      <c r="OTY700" s="412"/>
      <c r="OTZ700" s="412"/>
      <c r="OUA700" s="412"/>
      <c r="OUB700" s="412"/>
      <c r="OUC700" s="412"/>
      <c r="OUD700" s="412"/>
      <c r="OUE700" s="412"/>
      <c r="OUF700" s="412"/>
      <c r="OUG700" s="412"/>
      <c r="OUH700" s="412"/>
      <c r="OUI700" s="412"/>
      <c r="OUJ700" s="412"/>
      <c r="OUK700" s="412"/>
      <c r="OUL700" s="412"/>
      <c r="OUM700" s="412"/>
      <c r="OUN700" s="412"/>
      <c r="OUO700" s="412"/>
      <c r="OUP700" s="412"/>
      <c r="OUQ700" s="412"/>
      <c r="OUR700" s="412"/>
      <c r="OUS700" s="412"/>
      <c r="OUT700" s="412"/>
      <c r="OUU700" s="412"/>
      <c r="OUV700" s="412"/>
      <c r="OUW700" s="412"/>
      <c r="OUX700" s="412"/>
      <c r="OUY700" s="412"/>
      <c r="OUZ700" s="412"/>
      <c r="OVA700" s="412"/>
      <c r="OVB700" s="413"/>
      <c r="OVC700" s="413"/>
      <c r="OVD700" s="413"/>
      <c r="OVE700" s="413"/>
      <c r="OVF700" s="413"/>
      <c r="OVG700" s="413"/>
      <c r="OVH700" s="413"/>
      <c r="OVI700" s="413"/>
      <c r="OVJ700" s="413"/>
      <c r="OVK700" s="413"/>
      <c r="OVL700" s="413"/>
      <c r="OVM700" s="413"/>
      <c r="OVN700" s="413"/>
      <c r="OVO700" s="413"/>
      <c r="OVP700" s="413"/>
      <c r="OVQ700" s="413"/>
      <c r="OVR700" s="413"/>
      <c r="OVS700" s="413"/>
      <c r="OVT700" s="413"/>
      <c r="OVU700" s="413"/>
      <c r="OVV700" s="413"/>
      <c r="OVW700" s="413"/>
      <c r="OVX700" s="413"/>
      <c r="OVY700" s="413"/>
      <c r="OVZ700" s="414"/>
      <c r="OWA700" s="414"/>
      <c r="OWB700" s="414"/>
      <c r="OWC700" s="414"/>
      <c r="OWD700" s="414"/>
      <c r="OWE700" s="413"/>
      <c r="OWF700" s="413"/>
      <c r="OWG700" s="414"/>
      <c r="OWH700" s="414"/>
      <c r="OWI700" s="413"/>
      <c r="OWJ700" s="413"/>
      <c r="OWK700" s="414"/>
      <c r="OWL700" s="414"/>
      <c r="OWM700" s="413"/>
      <c r="OWN700" s="413"/>
      <c r="OWO700" s="413"/>
      <c r="OWP700" s="413"/>
      <c r="OWQ700" s="413"/>
      <c r="OWR700" s="413"/>
      <c r="OWS700" s="413"/>
      <c r="OWT700" s="414"/>
      <c r="OWU700" s="414"/>
      <c r="OWV700" s="413"/>
      <c r="OWW700" s="413"/>
      <c r="OWX700" s="414"/>
      <c r="OWY700" s="414"/>
      <c r="OWZ700" s="413"/>
      <c r="OXA700" s="413"/>
      <c r="OXB700" s="413"/>
      <c r="OXC700" s="413"/>
      <c r="OXD700" s="413"/>
      <c r="OXE700" s="407"/>
      <c r="OXF700" s="439"/>
      <c r="OXG700" s="413"/>
      <c r="OXH700" s="413"/>
      <c r="OXI700" s="413"/>
      <c r="OXJ700" s="413"/>
      <c r="OXK700" s="413"/>
      <c r="OXL700" s="413"/>
      <c r="OXM700" s="413"/>
      <c r="OXN700" s="412"/>
      <c r="OXO700" s="412"/>
      <c r="OXP700" s="412"/>
      <c r="OXQ700" s="412"/>
      <c r="OXR700" s="412"/>
      <c r="OXS700" s="412"/>
      <c r="OXT700" s="412"/>
      <c r="OXU700" s="412"/>
      <c r="OXV700" s="412"/>
      <c r="OXW700" s="412"/>
      <c r="OXX700" s="412"/>
      <c r="OXY700" s="412"/>
      <c r="OXZ700" s="412"/>
      <c r="OYA700" s="412"/>
      <c r="OYB700" s="412"/>
      <c r="OYC700" s="412"/>
      <c r="OYD700" s="412"/>
      <c r="OYE700" s="412"/>
      <c r="OYF700" s="412"/>
      <c r="OYG700" s="412"/>
      <c r="OYH700" s="412"/>
      <c r="OYI700" s="412"/>
      <c r="OYJ700" s="412"/>
      <c r="OYK700" s="412"/>
      <c r="OYL700" s="412"/>
      <c r="OYM700" s="412"/>
      <c r="OYN700" s="412"/>
      <c r="OYO700" s="412"/>
      <c r="OYP700" s="412"/>
      <c r="OYQ700" s="412"/>
      <c r="OYR700" s="412"/>
      <c r="OYS700" s="412"/>
      <c r="OYT700" s="412"/>
      <c r="OYU700" s="412"/>
      <c r="OYV700" s="412"/>
      <c r="OYW700" s="412"/>
      <c r="OYX700" s="412"/>
      <c r="OYY700" s="412"/>
      <c r="OYZ700" s="412"/>
      <c r="OZA700" s="412"/>
      <c r="OZB700" s="412"/>
      <c r="OZC700" s="412"/>
      <c r="OZD700" s="412"/>
      <c r="OZE700" s="412"/>
      <c r="OZF700" s="413"/>
      <c r="OZG700" s="413"/>
      <c r="OZH700" s="413"/>
      <c r="OZI700" s="413"/>
      <c r="OZJ700" s="413"/>
      <c r="OZK700" s="413"/>
      <c r="OZL700" s="413"/>
      <c r="OZM700" s="413"/>
      <c r="OZN700" s="413"/>
      <c r="OZO700" s="413"/>
      <c r="OZP700" s="413"/>
      <c r="OZQ700" s="413"/>
      <c r="OZR700" s="413"/>
      <c r="OZS700" s="413"/>
      <c r="OZT700" s="413"/>
      <c r="OZU700" s="413"/>
      <c r="OZV700" s="413"/>
      <c r="OZW700" s="413"/>
      <c r="OZX700" s="413"/>
      <c r="OZY700" s="413"/>
      <c r="OZZ700" s="413"/>
      <c r="PAA700" s="413"/>
      <c r="PAB700" s="413"/>
      <c r="PAC700" s="413"/>
      <c r="PAD700" s="414"/>
      <c r="PAE700" s="414"/>
      <c r="PAF700" s="414"/>
      <c r="PAG700" s="414"/>
      <c r="PAH700" s="414"/>
      <c r="PAI700" s="413"/>
      <c r="PAJ700" s="413"/>
      <c r="PAK700" s="414"/>
      <c r="PAL700" s="414"/>
      <c r="PAM700" s="413"/>
      <c r="PAN700" s="413"/>
      <c r="PAO700" s="414"/>
      <c r="PAP700" s="414"/>
      <c r="PAQ700" s="413"/>
      <c r="PAR700" s="413"/>
      <c r="PAS700" s="413"/>
      <c r="PAT700" s="413"/>
      <c r="PAU700" s="413"/>
      <c r="PAV700" s="413"/>
      <c r="PAW700" s="413"/>
      <c r="PAX700" s="414"/>
      <c r="PAY700" s="414"/>
      <c r="PAZ700" s="413"/>
      <c r="PBA700" s="413"/>
      <c r="PBB700" s="414"/>
      <c r="PBC700" s="414"/>
      <c r="PBD700" s="413"/>
      <c r="PBE700" s="413"/>
      <c r="PBF700" s="413"/>
      <c r="PBG700" s="413"/>
      <c r="PBH700" s="413"/>
      <c r="PBI700" s="407"/>
      <c r="PBJ700" s="439"/>
      <c r="PBK700" s="413"/>
      <c r="PBL700" s="413"/>
      <c r="PBM700" s="413"/>
      <c r="PBN700" s="413"/>
      <c r="PBO700" s="413"/>
      <c r="PBP700" s="413"/>
      <c r="PBQ700" s="413"/>
      <c r="PBR700" s="412"/>
      <c r="PBS700" s="412"/>
      <c r="PBT700" s="412"/>
      <c r="PBU700" s="412"/>
      <c r="PBV700" s="412"/>
      <c r="PBW700" s="412"/>
      <c r="PBX700" s="412"/>
      <c r="PBY700" s="412"/>
      <c r="PBZ700" s="412"/>
      <c r="PCA700" s="412"/>
      <c r="PCB700" s="412"/>
      <c r="PCC700" s="412"/>
      <c r="PCD700" s="412"/>
      <c r="PCE700" s="412"/>
      <c r="PCF700" s="412"/>
      <c r="PCG700" s="412"/>
      <c r="PCH700" s="412"/>
      <c r="PCI700" s="412"/>
      <c r="PCJ700" s="412"/>
      <c r="PCK700" s="412"/>
      <c r="PCL700" s="412"/>
      <c r="PCM700" s="412"/>
      <c r="PCN700" s="412"/>
      <c r="PCO700" s="412"/>
      <c r="PCP700" s="412"/>
      <c r="PCQ700" s="412"/>
      <c r="PCR700" s="412"/>
      <c r="PCS700" s="412"/>
      <c r="PCT700" s="412"/>
      <c r="PCU700" s="412"/>
      <c r="PCV700" s="412"/>
      <c r="PCW700" s="412"/>
      <c r="PCX700" s="412"/>
      <c r="PCY700" s="412"/>
      <c r="PCZ700" s="412"/>
      <c r="PDA700" s="412"/>
      <c r="PDB700" s="412"/>
      <c r="PDC700" s="412"/>
      <c r="PDD700" s="412"/>
      <c r="PDE700" s="412"/>
      <c r="PDF700" s="412"/>
      <c r="PDG700" s="412"/>
      <c r="PDH700" s="412"/>
      <c r="PDI700" s="412"/>
      <c r="PDJ700" s="413"/>
      <c r="PDK700" s="413"/>
      <c r="PDL700" s="413"/>
      <c r="PDM700" s="413"/>
      <c r="PDN700" s="413"/>
      <c r="PDO700" s="413"/>
      <c r="PDP700" s="413"/>
      <c r="PDQ700" s="413"/>
      <c r="PDR700" s="413"/>
      <c r="PDS700" s="413"/>
      <c r="PDT700" s="413"/>
      <c r="PDU700" s="413"/>
      <c r="PDV700" s="413"/>
      <c r="PDW700" s="413"/>
      <c r="PDX700" s="413"/>
      <c r="PDY700" s="413"/>
      <c r="PDZ700" s="413"/>
      <c r="PEA700" s="413"/>
      <c r="PEB700" s="413"/>
      <c r="PEC700" s="413"/>
      <c r="PED700" s="413"/>
      <c r="PEE700" s="413"/>
      <c r="PEF700" s="413"/>
      <c r="PEG700" s="413"/>
      <c r="PEH700" s="414"/>
      <c r="PEI700" s="414"/>
      <c r="PEJ700" s="414"/>
      <c r="PEK700" s="414"/>
      <c r="PEL700" s="414"/>
      <c r="PEM700" s="413"/>
      <c r="PEN700" s="413"/>
      <c r="PEO700" s="414"/>
      <c r="PEP700" s="414"/>
      <c r="PEQ700" s="413"/>
      <c r="PER700" s="413"/>
      <c r="PES700" s="414"/>
      <c r="PET700" s="414"/>
      <c r="PEU700" s="413"/>
      <c r="PEV700" s="413"/>
      <c r="PEW700" s="413"/>
      <c r="PEX700" s="413"/>
      <c r="PEY700" s="413"/>
      <c r="PEZ700" s="413"/>
      <c r="PFA700" s="413"/>
      <c r="PFB700" s="414"/>
      <c r="PFC700" s="414"/>
      <c r="PFD700" s="413"/>
      <c r="PFE700" s="413"/>
      <c r="PFF700" s="414"/>
      <c r="PFG700" s="414"/>
      <c r="PFH700" s="413"/>
      <c r="PFI700" s="413"/>
      <c r="PFJ700" s="413"/>
      <c r="PFK700" s="413"/>
      <c r="PFL700" s="413"/>
      <c r="PFM700" s="407"/>
      <c r="PFN700" s="439"/>
      <c r="PFO700" s="413"/>
      <c r="PFP700" s="413"/>
      <c r="PFQ700" s="413"/>
      <c r="PFR700" s="413"/>
      <c r="PFS700" s="413"/>
      <c r="PFT700" s="413"/>
      <c r="PFU700" s="413"/>
      <c r="PFV700" s="412"/>
      <c r="PFW700" s="412"/>
      <c r="PFX700" s="412"/>
      <c r="PFY700" s="412"/>
      <c r="PFZ700" s="412"/>
      <c r="PGA700" s="412"/>
      <c r="PGB700" s="412"/>
      <c r="PGC700" s="412"/>
      <c r="PGD700" s="412"/>
      <c r="PGE700" s="412"/>
      <c r="PGF700" s="412"/>
      <c r="PGG700" s="412"/>
      <c r="PGH700" s="412"/>
      <c r="PGI700" s="412"/>
      <c r="PGJ700" s="412"/>
      <c r="PGK700" s="412"/>
      <c r="PGL700" s="412"/>
      <c r="PGM700" s="412"/>
      <c r="PGN700" s="412"/>
      <c r="PGO700" s="412"/>
      <c r="PGP700" s="412"/>
      <c r="PGQ700" s="412"/>
      <c r="PGR700" s="412"/>
      <c r="PGS700" s="412"/>
      <c r="PGT700" s="412"/>
      <c r="PGU700" s="412"/>
      <c r="PGV700" s="412"/>
      <c r="PGW700" s="412"/>
      <c r="PGX700" s="412"/>
      <c r="PGY700" s="412"/>
      <c r="PGZ700" s="412"/>
      <c r="PHA700" s="412"/>
      <c r="PHB700" s="412"/>
      <c r="PHC700" s="412"/>
      <c r="PHD700" s="412"/>
      <c r="PHE700" s="412"/>
      <c r="PHF700" s="412"/>
      <c r="PHG700" s="412"/>
      <c r="PHH700" s="412"/>
      <c r="PHI700" s="412"/>
      <c r="PHJ700" s="412"/>
      <c r="PHK700" s="412"/>
      <c r="PHL700" s="412"/>
      <c r="PHM700" s="412"/>
      <c r="PHN700" s="413"/>
      <c r="PHO700" s="413"/>
      <c r="PHP700" s="413"/>
      <c r="PHQ700" s="413"/>
      <c r="PHR700" s="413"/>
      <c r="PHS700" s="413"/>
      <c r="PHT700" s="413"/>
      <c r="PHU700" s="413"/>
      <c r="PHV700" s="413"/>
      <c r="PHW700" s="413"/>
      <c r="PHX700" s="413"/>
      <c r="PHY700" s="413"/>
      <c r="PHZ700" s="413"/>
      <c r="PIA700" s="413"/>
      <c r="PIB700" s="413"/>
      <c r="PIC700" s="413"/>
      <c r="PID700" s="413"/>
      <c r="PIE700" s="413"/>
      <c r="PIF700" s="413"/>
      <c r="PIG700" s="413"/>
      <c r="PIH700" s="413"/>
      <c r="PII700" s="413"/>
      <c r="PIJ700" s="413"/>
      <c r="PIK700" s="413"/>
      <c r="PIL700" s="414"/>
      <c r="PIM700" s="414"/>
      <c r="PIN700" s="414"/>
      <c r="PIO700" s="414"/>
      <c r="PIP700" s="414"/>
      <c r="PIQ700" s="413"/>
      <c r="PIR700" s="413"/>
      <c r="PIS700" s="414"/>
      <c r="PIT700" s="414"/>
      <c r="PIU700" s="413"/>
      <c r="PIV700" s="413"/>
      <c r="PIW700" s="414"/>
      <c r="PIX700" s="414"/>
      <c r="PIY700" s="413"/>
      <c r="PIZ700" s="413"/>
      <c r="PJA700" s="413"/>
      <c r="PJB700" s="413"/>
      <c r="PJC700" s="413"/>
      <c r="PJD700" s="413"/>
      <c r="PJE700" s="413"/>
      <c r="PJF700" s="414"/>
      <c r="PJG700" s="414"/>
      <c r="PJH700" s="413"/>
      <c r="PJI700" s="413"/>
      <c r="PJJ700" s="414"/>
      <c r="PJK700" s="414"/>
      <c r="PJL700" s="413"/>
      <c r="PJM700" s="413"/>
      <c r="PJN700" s="413"/>
      <c r="PJO700" s="413"/>
      <c r="PJP700" s="413"/>
      <c r="PJQ700" s="407"/>
      <c r="PJR700" s="439"/>
      <c r="PJS700" s="413"/>
      <c r="PJT700" s="413"/>
      <c r="PJU700" s="413"/>
      <c r="PJV700" s="413"/>
      <c r="PJW700" s="413"/>
      <c r="PJX700" s="413"/>
      <c r="PJY700" s="413"/>
      <c r="PJZ700" s="412"/>
      <c r="PKA700" s="412"/>
      <c r="PKB700" s="412"/>
      <c r="PKC700" s="412"/>
      <c r="PKD700" s="412"/>
      <c r="PKE700" s="412"/>
      <c r="PKF700" s="412"/>
      <c r="PKG700" s="412"/>
      <c r="PKH700" s="412"/>
      <c r="PKI700" s="412"/>
      <c r="PKJ700" s="412"/>
      <c r="PKK700" s="412"/>
      <c r="PKL700" s="412"/>
      <c r="PKM700" s="412"/>
      <c r="PKN700" s="412"/>
      <c r="PKO700" s="412"/>
      <c r="PKP700" s="412"/>
      <c r="PKQ700" s="412"/>
      <c r="PKR700" s="412"/>
      <c r="PKS700" s="412"/>
      <c r="PKT700" s="412"/>
      <c r="PKU700" s="412"/>
      <c r="PKV700" s="412"/>
      <c r="PKW700" s="412"/>
      <c r="PKX700" s="412"/>
      <c r="PKY700" s="412"/>
      <c r="PKZ700" s="412"/>
      <c r="PLA700" s="412"/>
      <c r="PLB700" s="412"/>
      <c r="PLC700" s="412"/>
      <c r="PLD700" s="412"/>
      <c r="PLE700" s="412"/>
      <c r="PLF700" s="412"/>
      <c r="PLG700" s="412"/>
      <c r="PLH700" s="412"/>
      <c r="PLI700" s="412"/>
      <c r="PLJ700" s="412"/>
      <c r="PLK700" s="412"/>
      <c r="PLL700" s="412"/>
      <c r="PLM700" s="412"/>
      <c r="PLN700" s="412"/>
      <c r="PLO700" s="412"/>
      <c r="PLP700" s="412"/>
      <c r="PLQ700" s="412"/>
      <c r="PLR700" s="413"/>
      <c r="PLS700" s="413"/>
      <c r="PLT700" s="413"/>
      <c r="PLU700" s="413"/>
      <c r="PLV700" s="413"/>
      <c r="PLW700" s="413"/>
      <c r="PLX700" s="413"/>
      <c r="PLY700" s="413"/>
      <c r="PLZ700" s="413"/>
      <c r="PMA700" s="413"/>
      <c r="PMB700" s="413"/>
      <c r="PMC700" s="413"/>
      <c r="PMD700" s="413"/>
      <c r="PME700" s="413"/>
      <c r="PMF700" s="413"/>
      <c r="PMG700" s="413"/>
      <c r="PMH700" s="413"/>
      <c r="PMI700" s="413"/>
      <c r="PMJ700" s="413"/>
      <c r="PMK700" s="413"/>
      <c r="PML700" s="413"/>
      <c r="PMM700" s="413"/>
      <c r="PMN700" s="413"/>
      <c r="PMO700" s="413"/>
      <c r="PMP700" s="414"/>
      <c r="PMQ700" s="414"/>
      <c r="PMR700" s="414"/>
      <c r="PMS700" s="414"/>
      <c r="PMT700" s="414"/>
      <c r="PMU700" s="413"/>
      <c r="PMV700" s="413"/>
      <c r="PMW700" s="414"/>
      <c r="PMX700" s="414"/>
      <c r="PMY700" s="413"/>
      <c r="PMZ700" s="413"/>
      <c r="PNA700" s="414"/>
      <c r="PNB700" s="414"/>
      <c r="PNC700" s="413"/>
      <c r="PND700" s="413"/>
      <c r="PNE700" s="413"/>
      <c r="PNF700" s="413"/>
      <c r="PNG700" s="413"/>
      <c r="PNH700" s="413"/>
      <c r="PNI700" s="413"/>
      <c r="PNJ700" s="414"/>
      <c r="PNK700" s="414"/>
      <c r="PNL700" s="413"/>
      <c r="PNM700" s="413"/>
      <c r="PNN700" s="414"/>
      <c r="PNO700" s="414"/>
      <c r="PNP700" s="413"/>
      <c r="PNQ700" s="413"/>
      <c r="PNR700" s="413"/>
      <c r="PNS700" s="413"/>
      <c r="PNT700" s="413"/>
      <c r="PNU700" s="407"/>
      <c r="PNV700" s="439"/>
      <c r="PNW700" s="413"/>
      <c r="PNX700" s="413"/>
      <c r="PNY700" s="413"/>
      <c r="PNZ700" s="413"/>
      <c r="POA700" s="413"/>
      <c r="POB700" s="413"/>
      <c r="POC700" s="413"/>
      <c r="POD700" s="412"/>
      <c r="POE700" s="412"/>
      <c r="POF700" s="412"/>
      <c r="POG700" s="412"/>
      <c r="POH700" s="412"/>
      <c r="POI700" s="412"/>
      <c r="POJ700" s="412"/>
      <c r="POK700" s="412"/>
      <c r="POL700" s="412"/>
      <c r="POM700" s="412"/>
      <c r="PON700" s="412"/>
      <c r="POO700" s="412"/>
      <c r="POP700" s="412"/>
      <c r="POQ700" s="412"/>
      <c r="POR700" s="412"/>
      <c r="POS700" s="412"/>
      <c r="POT700" s="412"/>
      <c r="POU700" s="412"/>
      <c r="POV700" s="412"/>
      <c r="POW700" s="412"/>
      <c r="POX700" s="412"/>
      <c r="POY700" s="412"/>
      <c r="POZ700" s="412"/>
      <c r="PPA700" s="412"/>
      <c r="PPB700" s="412"/>
      <c r="PPC700" s="412"/>
      <c r="PPD700" s="412"/>
      <c r="PPE700" s="412"/>
      <c r="PPF700" s="412"/>
      <c r="PPG700" s="412"/>
      <c r="PPH700" s="412"/>
      <c r="PPI700" s="412"/>
      <c r="PPJ700" s="412"/>
      <c r="PPK700" s="412"/>
      <c r="PPL700" s="412"/>
      <c r="PPM700" s="412"/>
      <c r="PPN700" s="412"/>
      <c r="PPO700" s="412"/>
      <c r="PPP700" s="412"/>
      <c r="PPQ700" s="412"/>
      <c r="PPR700" s="412"/>
      <c r="PPS700" s="412"/>
      <c r="PPT700" s="412"/>
      <c r="PPU700" s="412"/>
      <c r="PPV700" s="413"/>
      <c r="PPW700" s="413"/>
      <c r="PPX700" s="413"/>
      <c r="PPY700" s="413"/>
      <c r="PPZ700" s="413"/>
      <c r="PQA700" s="413"/>
      <c r="PQB700" s="413"/>
      <c r="PQC700" s="413"/>
      <c r="PQD700" s="413"/>
      <c r="PQE700" s="413"/>
      <c r="PQF700" s="413"/>
      <c r="PQG700" s="413"/>
      <c r="PQH700" s="413"/>
      <c r="PQI700" s="413"/>
      <c r="PQJ700" s="413"/>
      <c r="PQK700" s="413"/>
      <c r="PQL700" s="413"/>
      <c r="PQM700" s="413"/>
      <c r="PQN700" s="413"/>
      <c r="PQO700" s="413"/>
      <c r="PQP700" s="413"/>
      <c r="PQQ700" s="413"/>
      <c r="PQR700" s="413"/>
      <c r="PQS700" s="413"/>
      <c r="PQT700" s="414"/>
      <c r="PQU700" s="414"/>
      <c r="PQV700" s="414"/>
      <c r="PQW700" s="414"/>
      <c r="PQX700" s="414"/>
      <c r="PQY700" s="413"/>
      <c r="PQZ700" s="413"/>
      <c r="PRA700" s="414"/>
      <c r="PRB700" s="414"/>
      <c r="PRC700" s="413"/>
      <c r="PRD700" s="413"/>
      <c r="PRE700" s="414"/>
      <c r="PRF700" s="414"/>
      <c r="PRG700" s="413"/>
      <c r="PRH700" s="413"/>
      <c r="PRI700" s="413"/>
      <c r="PRJ700" s="413"/>
      <c r="PRK700" s="413"/>
      <c r="PRL700" s="413"/>
      <c r="PRM700" s="413"/>
      <c r="PRN700" s="414"/>
      <c r="PRO700" s="414"/>
      <c r="PRP700" s="413"/>
      <c r="PRQ700" s="413"/>
      <c r="PRR700" s="414"/>
      <c r="PRS700" s="414"/>
      <c r="PRT700" s="413"/>
      <c r="PRU700" s="413"/>
      <c r="PRV700" s="413"/>
      <c r="PRW700" s="413"/>
      <c r="PRX700" s="413"/>
      <c r="PRY700" s="407"/>
      <c r="PRZ700" s="439"/>
      <c r="PSA700" s="413"/>
      <c r="PSB700" s="413"/>
      <c r="PSC700" s="413"/>
      <c r="PSD700" s="413"/>
      <c r="PSE700" s="413"/>
      <c r="PSF700" s="413"/>
      <c r="PSG700" s="413"/>
      <c r="PSH700" s="412"/>
      <c r="PSI700" s="412"/>
      <c r="PSJ700" s="412"/>
      <c r="PSK700" s="412"/>
      <c r="PSL700" s="412"/>
      <c r="PSM700" s="412"/>
      <c r="PSN700" s="412"/>
      <c r="PSO700" s="412"/>
      <c r="PSP700" s="412"/>
      <c r="PSQ700" s="412"/>
      <c r="PSR700" s="412"/>
      <c r="PSS700" s="412"/>
      <c r="PST700" s="412"/>
      <c r="PSU700" s="412"/>
      <c r="PSV700" s="412"/>
      <c r="PSW700" s="412"/>
      <c r="PSX700" s="412"/>
      <c r="PSY700" s="412"/>
      <c r="PSZ700" s="412"/>
      <c r="PTA700" s="412"/>
      <c r="PTB700" s="412"/>
      <c r="PTC700" s="412"/>
      <c r="PTD700" s="412"/>
      <c r="PTE700" s="412"/>
      <c r="PTF700" s="412"/>
      <c r="PTG700" s="412"/>
      <c r="PTH700" s="412"/>
      <c r="PTI700" s="412"/>
      <c r="PTJ700" s="412"/>
      <c r="PTK700" s="412"/>
      <c r="PTL700" s="412"/>
      <c r="PTM700" s="412"/>
      <c r="PTN700" s="412"/>
      <c r="PTO700" s="412"/>
      <c r="PTP700" s="412"/>
      <c r="PTQ700" s="412"/>
      <c r="PTR700" s="412"/>
      <c r="PTS700" s="412"/>
      <c r="PTT700" s="412"/>
      <c r="PTU700" s="412"/>
      <c r="PTV700" s="412"/>
      <c r="PTW700" s="412"/>
      <c r="PTX700" s="412"/>
      <c r="PTY700" s="412"/>
      <c r="PTZ700" s="413"/>
      <c r="PUA700" s="413"/>
      <c r="PUB700" s="413"/>
      <c r="PUC700" s="413"/>
      <c r="PUD700" s="413"/>
      <c r="PUE700" s="413"/>
      <c r="PUF700" s="413"/>
      <c r="PUG700" s="413"/>
      <c r="PUH700" s="413"/>
      <c r="PUI700" s="413"/>
      <c r="PUJ700" s="413"/>
      <c r="PUK700" s="413"/>
      <c r="PUL700" s="413"/>
      <c r="PUM700" s="413"/>
      <c r="PUN700" s="413"/>
      <c r="PUO700" s="413"/>
      <c r="PUP700" s="413"/>
      <c r="PUQ700" s="413"/>
      <c r="PUR700" s="413"/>
      <c r="PUS700" s="413"/>
      <c r="PUT700" s="413"/>
      <c r="PUU700" s="413"/>
      <c r="PUV700" s="413"/>
      <c r="PUW700" s="413"/>
      <c r="PUX700" s="414"/>
      <c r="PUY700" s="414"/>
      <c r="PUZ700" s="414"/>
      <c r="PVA700" s="414"/>
      <c r="PVB700" s="414"/>
      <c r="PVC700" s="413"/>
      <c r="PVD700" s="413"/>
      <c r="PVE700" s="414"/>
      <c r="PVF700" s="414"/>
      <c r="PVG700" s="413"/>
      <c r="PVH700" s="413"/>
      <c r="PVI700" s="414"/>
      <c r="PVJ700" s="414"/>
      <c r="PVK700" s="413"/>
      <c r="PVL700" s="413"/>
      <c r="PVM700" s="413"/>
      <c r="PVN700" s="413"/>
      <c r="PVO700" s="413"/>
      <c r="PVP700" s="413"/>
      <c r="PVQ700" s="413"/>
      <c r="PVR700" s="414"/>
      <c r="PVS700" s="414"/>
      <c r="PVT700" s="413"/>
      <c r="PVU700" s="413"/>
      <c r="PVV700" s="414"/>
      <c r="PVW700" s="414"/>
      <c r="PVX700" s="413"/>
      <c r="PVY700" s="413"/>
      <c r="PVZ700" s="413"/>
      <c r="PWA700" s="413"/>
      <c r="PWB700" s="413"/>
      <c r="PWC700" s="407"/>
      <c r="PWD700" s="439"/>
      <c r="PWE700" s="413"/>
      <c r="PWF700" s="413"/>
      <c r="PWG700" s="413"/>
      <c r="PWH700" s="413"/>
      <c r="PWI700" s="413"/>
      <c r="PWJ700" s="413"/>
      <c r="PWK700" s="413"/>
      <c r="PWL700" s="412"/>
      <c r="PWM700" s="412"/>
      <c r="PWN700" s="412"/>
      <c r="PWO700" s="412"/>
      <c r="PWP700" s="412"/>
      <c r="PWQ700" s="412"/>
      <c r="PWR700" s="412"/>
      <c r="PWS700" s="412"/>
      <c r="PWT700" s="412"/>
      <c r="PWU700" s="412"/>
      <c r="PWV700" s="412"/>
      <c r="PWW700" s="412"/>
      <c r="PWX700" s="412"/>
      <c r="PWY700" s="412"/>
      <c r="PWZ700" s="412"/>
      <c r="PXA700" s="412"/>
      <c r="PXB700" s="412"/>
      <c r="PXC700" s="412"/>
      <c r="PXD700" s="412"/>
      <c r="PXE700" s="412"/>
      <c r="PXF700" s="412"/>
      <c r="PXG700" s="412"/>
      <c r="PXH700" s="412"/>
      <c r="PXI700" s="412"/>
      <c r="PXJ700" s="412"/>
      <c r="PXK700" s="412"/>
      <c r="PXL700" s="412"/>
      <c r="PXM700" s="412"/>
      <c r="PXN700" s="412"/>
      <c r="PXO700" s="412"/>
      <c r="PXP700" s="412"/>
      <c r="PXQ700" s="412"/>
      <c r="PXR700" s="412"/>
      <c r="PXS700" s="412"/>
      <c r="PXT700" s="412"/>
      <c r="PXU700" s="412"/>
      <c r="PXV700" s="412"/>
      <c r="PXW700" s="412"/>
      <c r="PXX700" s="412"/>
      <c r="PXY700" s="412"/>
      <c r="PXZ700" s="412"/>
      <c r="PYA700" s="412"/>
      <c r="PYB700" s="412"/>
      <c r="PYC700" s="412"/>
      <c r="PYD700" s="413"/>
      <c r="PYE700" s="413"/>
      <c r="PYF700" s="413"/>
      <c r="PYG700" s="413"/>
      <c r="PYH700" s="413"/>
      <c r="PYI700" s="413"/>
      <c r="PYJ700" s="413"/>
      <c r="PYK700" s="413"/>
      <c r="PYL700" s="413"/>
      <c r="PYM700" s="413"/>
      <c r="PYN700" s="413"/>
      <c r="PYO700" s="413"/>
      <c r="PYP700" s="413"/>
      <c r="PYQ700" s="413"/>
      <c r="PYR700" s="413"/>
      <c r="PYS700" s="413"/>
      <c r="PYT700" s="413"/>
      <c r="PYU700" s="413"/>
      <c r="PYV700" s="413"/>
      <c r="PYW700" s="413"/>
      <c r="PYX700" s="413"/>
      <c r="PYY700" s="413"/>
      <c r="PYZ700" s="413"/>
      <c r="PZA700" s="413"/>
      <c r="PZB700" s="414"/>
      <c r="PZC700" s="414"/>
      <c r="PZD700" s="414"/>
      <c r="PZE700" s="414"/>
      <c r="PZF700" s="414"/>
      <c r="PZG700" s="413"/>
      <c r="PZH700" s="413"/>
      <c r="PZI700" s="414"/>
      <c r="PZJ700" s="414"/>
      <c r="PZK700" s="413"/>
      <c r="PZL700" s="413"/>
      <c r="PZM700" s="414"/>
      <c r="PZN700" s="414"/>
      <c r="PZO700" s="413"/>
      <c r="PZP700" s="413"/>
      <c r="PZQ700" s="413"/>
      <c r="PZR700" s="413"/>
      <c r="PZS700" s="413"/>
      <c r="PZT700" s="413"/>
      <c r="PZU700" s="413"/>
      <c r="PZV700" s="414"/>
      <c r="PZW700" s="414"/>
      <c r="PZX700" s="413"/>
      <c r="PZY700" s="413"/>
      <c r="PZZ700" s="414"/>
      <c r="QAA700" s="414"/>
      <c r="QAB700" s="413"/>
      <c r="QAC700" s="413"/>
      <c r="QAD700" s="413"/>
      <c r="QAE700" s="413"/>
      <c r="QAF700" s="413"/>
      <c r="QAG700" s="407"/>
      <c r="QAH700" s="439"/>
      <c r="QAI700" s="413"/>
      <c r="QAJ700" s="413"/>
      <c r="QAK700" s="413"/>
      <c r="QAL700" s="413"/>
      <c r="QAM700" s="413"/>
      <c r="QAN700" s="413"/>
      <c r="QAO700" s="413"/>
      <c r="QAP700" s="412"/>
      <c r="QAQ700" s="412"/>
      <c r="QAR700" s="412"/>
      <c r="QAS700" s="412"/>
      <c r="QAT700" s="412"/>
      <c r="QAU700" s="412"/>
      <c r="QAV700" s="412"/>
      <c r="QAW700" s="412"/>
      <c r="QAX700" s="412"/>
      <c r="QAY700" s="412"/>
      <c r="QAZ700" s="412"/>
      <c r="QBA700" s="412"/>
      <c r="QBB700" s="412"/>
      <c r="QBC700" s="412"/>
      <c r="QBD700" s="412"/>
      <c r="QBE700" s="412"/>
      <c r="QBF700" s="412"/>
      <c r="QBG700" s="412"/>
      <c r="QBH700" s="412"/>
      <c r="QBI700" s="412"/>
      <c r="QBJ700" s="412"/>
      <c r="QBK700" s="412"/>
      <c r="QBL700" s="412"/>
      <c r="QBM700" s="412"/>
      <c r="QBN700" s="412"/>
      <c r="QBO700" s="412"/>
      <c r="QBP700" s="412"/>
      <c r="QBQ700" s="412"/>
      <c r="QBR700" s="412"/>
      <c r="QBS700" s="412"/>
      <c r="QBT700" s="412"/>
      <c r="QBU700" s="412"/>
      <c r="QBV700" s="412"/>
      <c r="QBW700" s="412"/>
      <c r="QBX700" s="412"/>
      <c r="QBY700" s="412"/>
      <c r="QBZ700" s="412"/>
      <c r="QCA700" s="412"/>
      <c r="QCB700" s="412"/>
      <c r="QCC700" s="412"/>
      <c r="QCD700" s="412"/>
      <c r="QCE700" s="412"/>
      <c r="QCF700" s="412"/>
      <c r="QCG700" s="412"/>
      <c r="QCH700" s="413"/>
      <c r="QCI700" s="413"/>
      <c r="QCJ700" s="413"/>
      <c r="QCK700" s="413"/>
      <c r="QCL700" s="413"/>
      <c r="QCM700" s="413"/>
      <c r="QCN700" s="413"/>
      <c r="QCO700" s="413"/>
      <c r="QCP700" s="413"/>
      <c r="QCQ700" s="413"/>
      <c r="QCR700" s="413"/>
      <c r="QCS700" s="413"/>
      <c r="QCT700" s="413"/>
      <c r="QCU700" s="413"/>
      <c r="QCV700" s="413"/>
      <c r="QCW700" s="413"/>
      <c r="QCX700" s="413"/>
      <c r="QCY700" s="413"/>
      <c r="QCZ700" s="413"/>
      <c r="QDA700" s="413"/>
      <c r="QDB700" s="413"/>
      <c r="QDC700" s="413"/>
      <c r="QDD700" s="413"/>
      <c r="QDE700" s="413"/>
      <c r="QDF700" s="414"/>
      <c r="QDG700" s="414"/>
      <c r="QDH700" s="414"/>
      <c r="QDI700" s="414"/>
      <c r="QDJ700" s="414"/>
      <c r="QDK700" s="413"/>
      <c r="QDL700" s="413"/>
      <c r="QDM700" s="414"/>
      <c r="QDN700" s="414"/>
      <c r="QDO700" s="413"/>
      <c r="QDP700" s="413"/>
      <c r="QDQ700" s="414"/>
      <c r="QDR700" s="414"/>
      <c r="QDS700" s="413"/>
      <c r="QDT700" s="413"/>
      <c r="QDU700" s="413"/>
      <c r="QDV700" s="413"/>
      <c r="QDW700" s="413"/>
      <c r="QDX700" s="413"/>
      <c r="QDY700" s="413"/>
      <c r="QDZ700" s="414"/>
      <c r="QEA700" s="414"/>
      <c r="QEB700" s="413"/>
      <c r="QEC700" s="413"/>
      <c r="QED700" s="414"/>
      <c r="QEE700" s="414"/>
      <c r="QEF700" s="413"/>
      <c r="QEG700" s="413"/>
      <c r="QEH700" s="413"/>
      <c r="QEI700" s="413"/>
      <c r="QEJ700" s="413"/>
      <c r="QEK700" s="407"/>
      <c r="QEL700" s="439"/>
      <c r="QEM700" s="413"/>
      <c r="QEN700" s="413"/>
      <c r="QEO700" s="413"/>
      <c r="QEP700" s="413"/>
      <c r="QEQ700" s="413"/>
      <c r="QER700" s="413"/>
      <c r="QES700" s="413"/>
      <c r="QET700" s="412"/>
      <c r="QEU700" s="412"/>
      <c r="QEV700" s="412"/>
      <c r="QEW700" s="412"/>
      <c r="QEX700" s="412"/>
      <c r="QEY700" s="412"/>
      <c r="QEZ700" s="412"/>
      <c r="QFA700" s="412"/>
      <c r="QFB700" s="412"/>
      <c r="QFC700" s="412"/>
      <c r="QFD700" s="412"/>
      <c r="QFE700" s="412"/>
      <c r="QFF700" s="412"/>
      <c r="QFG700" s="412"/>
      <c r="QFH700" s="412"/>
      <c r="QFI700" s="412"/>
      <c r="QFJ700" s="412"/>
      <c r="QFK700" s="412"/>
      <c r="QFL700" s="412"/>
      <c r="QFM700" s="412"/>
      <c r="QFN700" s="412"/>
      <c r="QFO700" s="412"/>
      <c r="QFP700" s="412"/>
      <c r="QFQ700" s="412"/>
      <c r="QFR700" s="412"/>
      <c r="QFS700" s="412"/>
      <c r="QFT700" s="412"/>
      <c r="QFU700" s="412"/>
      <c r="QFV700" s="412"/>
      <c r="QFW700" s="412"/>
      <c r="QFX700" s="412"/>
      <c r="QFY700" s="412"/>
      <c r="QFZ700" s="412"/>
      <c r="QGA700" s="412"/>
      <c r="QGB700" s="412"/>
      <c r="QGC700" s="412"/>
      <c r="QGD700" s="412"/>
      <c r="QGE700" s="412"/>
      <c r="QGF700" s="412"/>
      <c r="QGG700" s="412"/>
      <c r="QGH700" s="412"/>
      <c r="QGI700" s="412"/>
      <c r="QGJ700" s="412"/>
      <c r="QGK700" s="412"/>
      <c r="QGL700" s="413"/>
      <c r="QGM700" s="413"/>
      <c r="QGN700" s="413"/>
      <c r="QGO700" s="413"/>
      <c r="QGP700" s="413"/>
      <c r="QGQ700" s="413"/>
      <c r="QGR700" s="413"/>
      <c r="QGS700" s="413"/>
      <c r="QGT700" s="413"/>
      <c r="QGU700" s="413"/>
      <c r="QGV700" s="413"/>
      <c r="QGW700" s="413"/>
      <c r="QGX700" s="413"/>
      <c r="QGY700" s="413"/>
      <c r="QGZ700" s="413"/>
      <c r="QHA700" s="413"/>
      <c r="QHB700" s="413"/>
      <c r="QHC700" s="413"/>
      <c r="QHD700" s="413"/>
      <c r="QHE700" s="413"/>
      <c r="QHF700" s="413"/>
      <c r="QHG700" s="413"/>
      <c r="QHH700" s="413"/>
      <c r="QHI700" s="413"/>
      <c r="QHJ700" s="414"/>
      <c r="QHK700" s="414"/>
      <c r="QHL700" s="414"/>
      <c r="QHM700" s="414"/>
      <c r="QHN700" s="414"/>
      <c r="QHO700" s="413"/>
      <c r="QHP700" s="413"/>
      <c r="QHQ700" s="414"/>
      <c r="QHR700" s="414"/>
      <c r="QHS700" s="413"/>
      <c r="QHT700" s="413"/>
      <c r="QHU700" s="414"/>
      <c r="QHV700" s="414"/>
      <c r="QHW700" s="413"/>
      <c r="QHX700" s="413"/>
      <c r="QHY700" s="413"/>
      <c r="QHZ700" s="413"/>
      <c r="QIA700" s="413"/>
      <c r="QIB700" s="413"/>
      <c r="QIC700" s="413"/>
      <c r="QID700" s="414"/>
      <c r="QIE700" s="414"/>
      <c r="QIF700" s="413"/>
      <c r="QIG700" s="413"/>
      <c r="QIH700" s="414"/>
      <c r="QII700" s="414"/>
      <c r="QIJ700" s="413"/>
      <c r="QIK700" s="413"/>
      <c r="QIL700" s="413"/>
      <c r="QIM700" s="413"/>
      <c r="QIN700" s="413"/>
      <c r="QIO700" s="407"/>
      <c r="QIP700" s="439"/>
      <c r="QIQ700" s="413"/>
      <c r="QIR700" s="413"/>
      <c r="QIS700" s="413"/>
      <c r="QIT700" s="413"/>
      <c r="QIU700" s="413"/>
      <c r="QIV700" s="413"/>
      <c r="QIW700" s="413"/>
      <c r="QIX700" s="412"/>
      <c r="QIY700" s="412"/>
      <c r="QIZ700" s="412"/>
      <c r="QJA700" s="412"/>
      <c r="QJB700" s="412"/>
      <c r="QJC700" s="412"/>
      <c r="QJD700" s="412"/>
      <c r="QJE700" s="412"/>
      <c r="QJF700" s="412"/>
      <c r="QJG700" s="412"/>
      <c r="QJH700" s="412"/>
      <c r="QJI700" s="412"/>
      <c r="QJJ700" s="412"/>
      <c r="QJK700" s="412"/>
      <c r="QJL700" s="412"/>
      <c r="QJM700" s="412"/>
      <c r="QJN700" s="412"/>
      <c r="QJO700" s="412"/>
      <c r="QJP700" s="412"/>
      <c r="QJQ700" s="412"/>
      <c r="QJR700" s="412"/>
      <c r="QJS700" s="412"/>
      <c r="QJT700" s="412"/>
      <c r="QJU700" s="412"/>
      <c r="QJV700" s="412"/>
      <c r="QJW700" s="412"/>
      <c r="QJX700" s="412"/>
      <c r="QJY700" s="412"/>
      <c r="QJZ700" s="412"/>
      <c r="QKA700" s="412"/>
      <c r="QKB700" s="412"/>
      <c r="QKC700" s="412"/>
      <c r="QKD700" s="412"/>
      <c r="QKE700" s="412"/>
      <c r="QKF700" s="412"/>
      <c r="QKG700" s="412"/>
      <c r="QKH700" s="412"/>
      <c r="QKI700" s="412"/>
      <c r="QKJ700" s="412"/>
      <c r="QKK700" s="412"/>
      <c r="QKL700" s="412"/>
      <c r="QKM700" s="412"/>
      <c r="QKN700" s="412"/>
      <c r="QKO700" s="412"/>
      <c r="QKP700" s="413"/>
      <c r="QKQ700" s="413"/>
      <c r="QKR700" s="413"/>
      <c r="QKS700" s="413"/>
      <c r="QKT700" s="413"/>
      <c r="QKU700" s="413"/>
      <c r="QKV700" s="413"/>
      <c r="QKW700" s="413"/>
      <c r="QKX700" s="413"/>
      <c r="QKY700" s="413"/>
      <c r="QKZ700" s="413"/>
      <c r="QLA700" s="413"/>
      <c r="QLB700" s="413"/>
      <c r="QLC700" s="413"/>
      <c r="QLD700" s="413"/>
      <c r="QLE700" s="413"/>
      <c r="QLF700" s="413"/>
      <c r="QLG700" s="413"/>
      <c r="QLH700" s="413"/>
      <c r="QLI700" s="413"/>
      <c r="QLJ700" s="413"/>
      <c r="QLK700" s="413"/>
      <c r="QLL700" s="413"/>
      <c r="QLM700" s="413"/>
      <c r="QLN700" s="414"/>
      <c r="QLO700" s="414"/>
      <c r="QLP700" s="414"/>
      <c r="QLQ700" s="414"/>
      <c r="QLR700" s="414"/>
      <c r="QLS700" s="413"/>
      <c r="QLT700" s="413"/>
      <c r="QLU700" s="414"/>
      <c r="QLV700" s="414"/>
      <c r="QLW700" s="413"/>
      <c r="QLX700" s="413"/>
      <c r="QLY700" s="414"/>
      <c r="QLZ700" s="414"/>
      <c r="QMA700" s="413"/>
      <c r="QMB700" s="413"/>
      <c r="QMC700" s="413"/>
      <c r="QMD700" s="413"/>
      <c r="QME700" s="413"/>
      <c r="QMF700" s="413"/>
      <c r="QMG700" s="413"/>
      <c r="QMH700" s="414"/>
      <c r="QMI700" s="414"/>
      <c r="QMJ700" s="413"/>
      <c r="QMK700" s="413"/>
      <c r="QML700" s="414"/>
      <c r="QMM700" s="414"/>
      <c r="QMN700" s="413"/>
      <c r="QMO700" s="413"/>
      <c r="QMP700" s="413"/>
      <c r="QMQ700" s="413"/>
      <c r="QMR700" s="413"/>
      <c r="QMS700" s="407"/>
      <c r="QMT700" s="439"/>
      <c r="QMU700" s="413"/>
      <c r="QMV700" s="413"/>
      <c r="QMW700" s="413"/>
      <c r="QMX700" s="413"/>
      <c r="QMY700" s="413"/>
      <c r="QMZ700" s="413"/>
      <c r="QNA700" s="413"/>
      <c r="QNB700" s="412"/>
      <c r="QNC700" s="412"/>
      <c r="QND700" s="412"/>
      <c r="QNE700" s="412"/>
      <c r="QNF700" s="412"/>
      <c r="QNG700" s="412"/>
      <c r="QNH700" s="412"/>
      <c r="QNI700" s="412"/>
      <c r="QNJ700" s="412"/>
      <c r="QNK700" s="412"/>
      <c r="QNL700" s="412"/>
      <c r="QNM700" s="412"/>
      <c r="QNN700" s="412"/>
      <c r="QNO700" s="412"/>
      <c r="QNP700" s="412"/>
      <c r="QNQ700" s="412"/>
      <c r="QNR700" s="412"/>
      <c r="QNS700" s="412"/>
      <c r="QNT700" s="412"/>
      <c r="QNU700" s="412"/>
      <c r="QNV700" s="412"/>
      <c r="QNW700" s="412"/>
      <c r="QNX700" s="412"/>
      <c r="QNY700" s="412"/>
      <c r="QNZ700" s="412"/>
      <c r="QOA700" s="412"/>
      <c r="QOB700" s="412"/>
      <c r="QOC700" s="412"/>
      <c r="QOD700" s="412"/>
      <c r="QOE700" s="412"/>
      <c r="QOF700" s="412"/>
      <c r="QOG700" s="412"/>
      <c r="QOH700" s="412"/>
      <c r="QOI700" s="412"/>
      <c r="QOJ700" s="412"/>
      <c r="QOK700" s="412"/>
      <c r="QOL700" s="412"/>
      <c r="QOM700" s="412"/>
      <c r="QON700" s="412"/>
      <c r="QOO700" s="412"/>
      <c r="QOP700" s="412"/>
      <c r="QOQ700" s="412"/>
      <c r="QOR700" s="412"/>
      <c r="QOS700" s="412"/>
      <c r="QOT700" s="413"/>
      <c r="QOU700" s="413"/>
      <c r="QOV700" s="413"/>
      <c r="QOW700" s="413"/>
      <c r="QOX700" s="413"/>
      <c r="QOY700" s="413"/>
      <c r="QOZ700" s="413"/>
      <c r="QPA700" s="413"/>
      <c r="QPB700" s="413"/>
      <c r="QPC700" s="413"/>
      <c r="QPD700" s="413"/>
      <c r="QPE700" s="413"/>
      <c r="QPF700" s="413"/>
      <c r="QPG700" s="413"/>
      <c r="QPH700" s="413"/>
      <c r="QPI700" s="413"/>
      <c r="QPJ700" s="413"/>
      <c r="QPK700" s="413"/>
      <c r="QPL700" s="413"/>
      <c r="QPM700" s="413"/>
      <c r="QPN700" s="413"/>
      <c r="QPO700" s="413"/>
      <c r="QPP700" s="413"/>
      <c r="QPQ700" s="413"/>
      <c r="QPR700" s="414"/>
      <c r="QPS700" s="414"/>
      <c r="QPT700" s="414"/>
      <c r="QPU700" s="414"/>
      <c r="QPV700" s="414"/>
      <c r="QPW700" s="413"/>
      <c r="QPX700" s="413"/>
      <c r="QPY700" s="414"/>
      <c r="QPZ700" s="414"/>
      <c r="QQA700" s="413"/>
      <c r="QQB700" s="413"/>
      <c r="QQC700" s="414"/>
      <c r="QQD700" s="414"/>
      <c r="QQE700" s="413"/>
      <c r="QQF700" s="413"/>
      <c r="QQG700" s="413"/>
      <c r="QQH700" s="413"/>
      <c r="QQI700" s="413"/>
      <c r="QQJ700" s="413"/>
      <c r="QQK700" s="413"/>
      <c r="QQL700" s="414"/>
      <c r="QQM700" s="414"/>
      <c r="QQN700" s="413"/>
      <c r="QQO700" s="413"/>
      <c r="QQP700" s="414"/>
      <c r="QQQ700" s="414"/>
      <c r="QQR700" s="413"/>
      <c r="QQS700" s="413"/>
      <c r="QQT700" s="413"/>
      <c r="QQU700" s="413"/>
      <c r="QQV700" s="413"/>
      <c r="QQW700" s="407"/>
      <c r="QQX700" s="439"/>
      <c r="QQY700" s="413"/>
      <c r="QQZ700" s="413"/>
      <c r="QRA700" s="413"/>
      <c r="QRB700" s="413"/>
      <c r="QRC700" s="413"/>
      <c r="QRD700" s="413"/>
      <c r="QRE700" s="413"/>
      <c r="QRF700" s="412"/>
      <c r="QRG700" s="412"/>
      <c r="QRH700" s="412"/>
      <c r="QRI700" s="412"/>
      <c r="QRJ700" s="412"/>
      <c r="QRK700" s="412"/>
      <c r="QRL700" s="412"/>
      <c r="QRM700" s="412"/>
      <c r="QRN700" s="412"/>
      <c r="QRO700" s="412"/>
      <c r="QRP700" s="412"/>
      <c r="QRQ700" s="412"/>
      <c r="QRR700" s="412"/>
      <c r="QRS700" s="412"/>
      <c r="QRT700" s="412"/>
      <c r="QRU700" s="412"/>
      <c r="QRV700" s="412"/>
      <c r="QRW700" s="412"/>
      <c r="QRX700" s="412"/>
      <c r="QRY700" s="412"/>
      <c r="QRZ700" s="412"/>
      <c r="QSA700" s="412"/>
      <c r="QSB700" s="412"/>
      <c r="QSC700" s="412"/>
      <c r="QSD700" s="412"/>
      <c r="QSE700" s="412"/>
      <c r="QSF700" s="412"/>
      <c r="QSG700" s="412"/>
      <c r="QSH700" s="412"/>
      <c r="QSI700" s="412"/>
      <c r="QSJ700" s="412"/>
      <c r="QSK700" s="412"/>
      <c r="QSL700" s="412"/>
      <c r="QSM700" s="412"/>
      <c r="QSN700" s="412"/>
      <c r="QSO700" s="412"/>
      <c r="QSP700" s="412"/>
      <c r="QSQ700" s="412"/>
      <c r="QSR700" s="412"/>
      <c r="QSS700" s="412"/>
      <c r="QST700" s="412"/>
      <c r="QSU700" s="412"/>
      <c r="QSV700" s="412"/>
      <c r="QSW700" s="412"/>
      <c r="QSX700" s="413"/>
      <c r="QSY700" s="413"/>
      <c r="QSZ700" s="413"/>
      <c r="QTA700" s="413"/>
      <c r="QTB700" s="413"/>
      <c r="QTC700" s="413"/>
      <c r="QTD700" s="413"/>
      <c r="QTE700" s="413"/>
      <c r="QTF700" s="413"/>
      <c r="QTG700" s="413"/>
      <c r="QTH700" s="413"/>
      <c r="QTI700" s="413"/>
      <c r="QTJ700" s="413"/>
      <c r="QTK700" s="413"/>
      <c r="QTL700" s="413"/>
      <c r="QTM700" s="413"/>
      <c r="QTN700" s="413"/>
      <c r="QTO700" s="413"/>
      <c r="QTP700" s="413"/>
      <c r="QTQ700" s="413"/>
      <c r="QTR700" s="413"/>
      <c r="QTS700" s="413"/>
      <c r="QTT700" s="413"/>
      <c r="QTU700" s="413"/>
      <c r="QTV700" s="414"/>
      <c r="QTW700" s="414"/>
      <c r="QTX700" s="414"/>
      <c r="QTY700" s="414"/>
      <c r="QTZ700" s="414"/>
      <c r="QUA700" s="413"/>
      <c r="QUB700" s="413"/>
      <c r="QUC700" s="414"/>
      <c r="QUD700" s="414"/>
      <c r="QUE700" s="413"/>
      <c r="QUF700" s="413"/>
      <c r="QUG700" s="414"/>
      <c r="QUH700" s="414"/>
      <c r="QUI700" s="413"/>
      <c r="QUJ700" s="413"/>
      <c r="QUK700" s="413"/>
      <c r="QUL700" s="413"/>
      <c r="QUM700" s="413"/>
      <c r="QUN700" s="413"/>
      <c r="QUO700" s="413"/>
      <c r="QUP700" s="414"/>
      <c r="QUQ700" s="414"/>
      <c r="QUR700" s="413"/>
      <c r="QUS700" s="413"/>
      <c r="QUT700" s="414"/>
      <c r="QUU700" s="414"/>
      <c r="QUV700" s="413"/>
      <c r="QUW700" s="413"/>
      <c r="QUX700" s="413"/>
      <c r="QUY700" s="413"/>
      <c r="QUZ700" s="413"/>
      <c r="QVA700" s="407"/>
      <c r="QVB700" s="439"/>
      <c r="QVC700" s="413"/>
      <c r="QVD700" s="413"/>
      <c r="QVE700" s="413"/>
      <c r="QVF700" s="413"/>
      <c r="QVG700" s="413"/>
      <c r="QVH700" s="413"/>
      <c r="QVI700" s="413"/>
      <c r="QVJ700" s="412"/>
      <c r="QVK700" s="412"/>
      <c r="QVL700" s="412"/>
      <c r="QVM700" s="412"/>
      <c r="QVN700" s="412"/>
      <c r="QVO700" s="412"/>
      <c r="QVP700" s="412"/>
      <c r="QVQ700" s="412"/>
      <c r="QVR700" s="412"/>
      <c r="QVS700" s="412"/>
      <c r="QVT700" s="412"/>
      <c r="QVU700" s="412"/>
      <c r="QVV700" s="412"/>
      <c r="QVW700" s="412"/>
      <c r="QVX700" s="412"/>
      <c r="QVY700" s="412"/>
      <c r="QVZ700" s="412"/>
      <c r="QWA700" s="412"/>
      <c r="QWB700" s="412"/>
      <c r="QWC700" s="412"/>
      <c r="QWD700" s="412"/>
      <c r="QWE700" s="412"/>
      <c r="QWF700" s="412"/>
      <c r="QWG700" s="412"/>
      <c r="QWH700" s="412"/>
      <c r="QWI700" s="412"/>
      <c r="QWJ700" s="412"/>
      <c r="QWK700" s="412"/>
      <c r="QWL700" s="412"/>
      <c r="QWM700" s="412"/>
      <c r="QWN700" s="412"/>
      <c r="QWO700" s="412"/>
      <c r="QWP700" s="412"/>
      <c r="QWQ700" s="412"/>
      <c r="QWR700" s="412"/>
      <c r="QWS700" s="412"/>
      <c r="QWT700" s="412"/>
      <c r="QWU700" s="412"/>
      <c r="QWV700" s="412"/>
      <c r="QWW700" s="412"/>
      <c r="QWX700" s="412"/>
      <c r="QWY700" s="412"/>
      <c r="QWZ700" s="412"/>
      <c r="QXA700" s="412"/>
      <c r="QXB700" s="413"/>
      <c r="QXC700" s="413"/>
      <c r="QXD700" s="413"/>
      <c r="QXE700" s="413"/>
      <c r="QXF700" s="413"/>
      <c r="QXG700" s="413"/>
      <c r="QXH700" s="413"/>
      <c r="QXI700" s="413"/>
      <c r="QXJ700" s="413"/>
      <c r="QXK700" s="413"/>
      <c r="QXL700" s="413"/>
      <c r="QXM700" s="413"/>
      <c r="QXN700" s="413"/>
      <c r="QXO700" s="413"/>
      <c r="QXP700" s="413"/>
      <c r="QXQ700" s="413"/>
      <c r="QXR700" s="413"/>
      <c r="QXS700" s="413"/>
      <c r="QXT700" s="413"/>
      <c r="QXU700" s="413"/>
      <c r="QXV700" s="413"/>
      <c r="QXW700" s="413"/>
      <c r="QXX700" s="413"/>
      <c r="QXY700" s="413"/>
      <c r="QXZ700" s="414"/>
      <c r="QYA700" s="414"/>
      <c r="QYB700" s="414"/>
      <c r="QYC700" s="414"/>
      <c r="QYD700" s="414"/>
      <c r="QYE700" s="413"/>
      <c r="QYF700" s="413"/>
      <c r="QYG700" s="414"/>
      <c r="QYH700" s="414"/>
      <c r="QYI700" s="413"/>
      <c r="QYJ700" s="413"/>
      <c r="QYK700" s="414"/>
      <c r="QYL700" s="414"/>
      <c r="QYM700" s="413"/>
      <c r="QYN700" s="413"/>
      <c r="QYO700" s="413"/>
      <c r="QYP700" s="413"/>
      <c r="QYQ700" s="413"/>
      <c r="QYR700" s="413"/>
      <c r="QYS700" s="413"/>
      <c r="QYT700" s="414"/>
      <c r="QYU700" s="414"/>
      <c r="QYV700" s="413"/>
      <c r="QYW700" s="413"/>
      <c r="QYX700" s="414"/>
      <c r="QYY700" s="414"/>
      <c r="QYZ700" s="413"/>
      <c r="QZA700" s="413"/>
      <c r="QZB700" s="413"/>
      <c r="QZC700" s="413"/>
      <c r="QZD700" s="413"/>
      <c r="QZE700" s="407"/>
      <c r="QZF700" s="439"/>
      <c r="QZG700" s="413"/>
      <c r="QZH700" s="413"/>
      <c r="QZI700" s="413"/>
      <c r="QZJ700" s="413"/>
      <c r="QZK700" s="413"/>
      <c r="QZL700" s="413"/>
      <c r="QZM700" s="413"/>
      <c r="QZN700" s="412"/>
      <c r="QZO700" s="412"/>
      <c r="QZP700" s="412"/>
      <c r="QZQ700" s="412"/>
      <c r="QZR700" s="412"/>
      <c r="QZS700" s="412"/>
      <c r="QZT700" s="412"/>
      <c r="QZU700" s="412"/>
      <c r="QZV700" s="412"/>
      <c r="QZW700" s="412"/>
      <c r="QZX700" s="412"/>
      <c r="QZY700" s="412"/>
      <c r="QZZ700" s="412"/>
      <c r="RAA700" s="412"/>
      <c r="RAB700" s="412"/>
      <c r="RAC700" s="412"/>
      <c r="RAD700" s="412"/>
      <c r="RAE700" s="412"/>
      <c r="RAF700" s="412"/>
      <c r="RAG700" s="412"/>
      <c r="RAH700" s="412"/>
      <c r="RAI700" s="412"/>
      <c r="RAJ700" s="412"/>
      <c r="RAK700" s="412"/>
      <c r="RAL700" s="412"/>
      <c r="RAM700" s="412"/>
      <c r="RAN700" s="412"/>
      <c r="RAO700" s="412"/>
      <c r="RAP700" s="412"/>
      <c r="RAQ700" s="412"/>
      <c r="RAR700" s="412"/>
      <c r="RAS700" s="412"/>
      <c r="RAT700" s="412"/>
      <c r="RAU700" s="412"/>
      <c r="RAV700" s="412"/>
      <c r="RAW700" s="412"/>
      <c r="RAX700" s="412"/>
      <c r="RAY700" s="412"/>
      <c r="RAZ700" s="412"/>
      <c r="RBA700" s="412"/>
      <c r="RBB700" s="412"/>
      <c r="RBC700" s="412"/>
      <c r="RBD700" s="412"/>
      <c r="RBE700" s="412"/>
      <c r="RBF700" s="413"/>
      <c r="RBG700" s="413"/>
      <c r="RBH700" s="413"/>
      <c r="RBI700" s="413"/>
      <c r="RBJ700" s="413"/>
      <c r="RBK700" s="413"/>
      <c r="RBL700" s="413"/>
      <c r="RBM700" s="413"/>
      <c r="RBN700" s="413"/>
      <c r="RBO700" s="413"/>
      <c r="RBP700" s="413"/>
      <c r="RBQ700" s="413"/>
      <c r="RBR700" s="413"/>
      <c r="RBS700" s="413"/>
      <c r="RBT700" s="413"/>
      <c r="RBU700" s="413"/>
      <c r="RBV700" s="413"/>
      <c r="RBW700" s="413"/>
      <c r="RBX700" s="413"/>
      <c r="RBY700" s="413"/>
      <c r="RBZ700" s="413"/>
      <c r="RCA700" s="413"/>
      <c r="RCB700" s="413"/>
    </row>
    <row r="701" spans="1:12248" s="80" customFormat="1" ht="127.5" hidden="1" customHeight="1" x14ac:dyDescent="0.3">
      <c r="A701" s="407"/>
      <c r="B701" s="499" t="s">
        <v>13</v>
      </c>
      <c r="C701" s="440" t="s">
        <v>118</v>
      </c>
      <c r="D701" s="412">
        <f t="shared" si="449"/>
        <v>0</v>
      </c>
      <c r="E701" s="412">
        <v>0</v>
      </c>
      <c r="F701" s="412"/>
      <c r="G701" s="412">
        <v>0</v>
      </c>
      <c r="H701" s="412">
        <v>0</v>
      </c>
      <c r="I701" s="412">
        <f t="shared" ref="I701:I717" si="458">K701</f>
        <v>0</v>
      </c>
      <c r="J701" s="412" t="e">
        <f t="shared" ref="J701:J720" si="459">I701/D701</f>
        <v>#DIV/0!</v>
      </c>
      <c r="K701" s="412">
        <v>0</v>
      </c>
      <c r="L701" s="412" t="e">
        <f t="shared" si="455"/>
        <v>#DIV/0!</v>
      </c>
      <c r="M701" s="412"/>
      <c r="N701" s="412"/>
      <c r="O701" s="412"/>
      <c r="P701" s="412"/>
      <c r="Q701" s="412"/>
      <c r="R701" s="412"/>
      <c r="S701" s="412">
        <f t="shared" ref="S701:S717" si="460">U701</f>
        <v>0</v>
      </c>
      <c r="T701" s="570" t="e">
        <f t="shared" si="431"/>
        <v>#DIV/0!</v>
      </c>
      <c r="U701" s="413">
        <v>0</v>
      </c>
      <c r="V701" s="570" t="e">
        <f t="shared" ref="V701:V720" si="461">U701/E701</f>
        <v>#DIV/0!</v>
      </c>
      <c r="W701" s="412"/>
      <c r="X701" s="412"/>
      <c r="Y701" s="412"/>
      <c r="Z701" s="412"/>
      <c r="AA701" s="412"/>
      <c r="AB701" s="412"/>
      <c r="AC701" s="413">
        <f t="shared" si="445"/>
        <v>0</v>
      </c>
      <c r="AD701" s="570" t="e">
        <f t="shared" si="446"/>
        <v>#DIV/0!</v>
      </c>
      <c r="AE701" s="413">
        <v>0</v>
      </c>
      <c r="AF701" s="575" t="e">
        <f t="shared" si="456"/>
        <v>#DIV/0!</v>
      </c>
      <c r="AG701" s="412"/>
      <c r="AH701" s="575" t="e">
        <f t="shared" si="433"/>
        <v>#DIV/0!</v>
      </c>
      <c r="AI701" s="412"/>
      <c r="AJ701" s="412"/>
      <c r="AK701" s="412"/>
      <c r="AL701" s="575"/>
      <c r="AM701" s="412"/>
      <c r="AN701" s="412"/>
      <c r="AO701" s="412"/>
      <c r="AP701" s="412"/>
      <c r="AQ701" s="412"/>
      <c r="AR701" s="412"/>
      <c r="AS701" s="412"/>
      <c r="AT701" s="412"/>
      <c r="AU701" s="413">
        <f>AV701</f>
        <v>0</v>
      </c>
      <c r="AV701" s="413">
        <f t="shared" si="450"/>
        <v>0</v>
      </c>
      <c r="AW701" s="413">
        <v>0</v>
      </c>
      <c r="AX701" s="413"/>
      <c r="AY701" s="413">
        <v>0</v>
      </c>
      <c r="AZ701" s="413">
        <v>0</v>
      </c>
      <c r="BA701" s="413">
        <f t="shared" si="435"/>
        <v>0</v>
      </c>
      <c r="BB701" s="413"/>
      <c r="BC701" s="413"/>
      <c r="BD701" s="413"/>
      <c r="BE701" s="413">
        <f t="shared" si="436"/>
        <v>0</v>
      </c>
      <c r="BF701" s="413">
        <f>E701</f>
        <v>0</v>
      </c>
      <c r="BG701" s="413"/>
      <c r="BH701" s="413"/>
      <c r="BI701" s="413">
        <f t="shared" si="451"/>
        <v>0</v>
      </c>
      <c r="BJ701" s="413">
        <v>0</v>
      </c>
      <c r="BK701" s="413"/>
      <c r="BL701" s="413">
        <v>0</v>
      </c>
      <c r="BM701" s="413">
        <v>0</v>
      </c>
      <c r="BN701" s="413">
        <f t="shared" si="448"/>
        <v>0</v>
      </c>
      <c r="BO701" s="413">
        <f t="shared" si="452"/>
        <v>0</v>
      </c>
      <c r="BP701" s="413">
        <v>0</v>
      </c>
      <c r="BQ701" s="413"/>
      <c r="BR701" s="413">
        <v>0</v>
      </c>
      <c r="BS701" s="413">
        <v>0</v>
      </c>
      <c r="BT701" s="413">
        <f t="shared" si="424"/>
        <v>0</v>
      </c>
      <c r="BU701" s="413">
        <f t="shared" si="425"/>
        <v>0</v>
      </c>
      <c r="BV701" s="413">
        <f t="shared" si="453"/>
        <v>0</v>
      </c>
      <c r="BW701" s="413">
        <v>0</v>
      </c>
      <c r="BX701" s="413"/>
      <c r="BY701" s="413">
        <v>0</v>
      </c>
      <c r="BZ701" s="413">
        <v>0</v>
      </c>
      <c r="CA701" s="413">
        <f t="shared" si="427"/>
        <v>0</v>
      </c>
      <c r="CB701" s="413"/>
      <c r="CC701" s="413"/>
      <c r="CD701" s="413"/>
      <c r="CE701" s="413">
        <f t="shared" si="437"/>
        <v>0</v>
      </c>
      <c r="CF701" s="413">
        <f t="shared" si="440"/>
        <v>0</v>
      </c>
      <c r="CG701" s="413"/>
      <c r="CH701" s="413">
        <f t="shared" si="428"/>
        <v>0</v>
      </c>
      <c r="CI701" s="413">
        <f t="shared" si="457"/>
        <v>0</v>
      </c>
      <c r="CJ701" s="413"/>
      <c r="CK701" s="413">
        <f t="shared" si="454"/>
        <v>0</v>
      </c>
      <c r="CL701" s="413">
        <v>0</v>
      </c>
      <c r="CM701" s="413"/>
      <c r="CN701" s="413">
        <v>0</v>
      </c>
      <c r="CO701" s="413">
        <v>0</v>
      </c>
      <c r="CP701" s="413"/>
      <c r="CQ701" s="413"/>
      <c r="CR701" s="413"/>
      <c r="CS701" s="413"/>
      <c r="CT701" s="413"/>
      <c r="CU701" s="413"/>
      <c r="CV701" s="413"/>
      <c r="CW701" s="413"/>
      <c r="CX701" s="413"/>
      <c r="CY701" s="413"/>
      <c r="CZ701" s="413"/>
      <c r="DA701" s="413"/>
      <c r="DB701" s="413"/>
      <c r="DC701" s="414"/>
      <c r="DD701" s="414"/>
      <c r="DE701" s="414"/>
      <c r="DF701" s="414"/>
      <c r="DG701" s="412"/>
      <c r="DH701" s="412"/>
      <c r="DI701" s="412"/>
      <c r="DJ701" s="412"/>
      <c r="DK701" s="412"/>
      <c r="DL701" s="412"/>
      <c r="DM701" s="412"/>
      <c r="DN701" s="412"/>
      <c r="DO701" s="412"/>
      <c r="DP701" s="412"/>
      <c r="DQ701" s="412"/>
      <c r="DR701" s="412"/>
      <c r="DS701" s="412"/>
      <c r="DT701" s="412"/>
      <c r="DU701" s="412"/>
      <c r="DV701" s="412"/>
      <c r="DW701" s="412"/>
      <c r="DX701" s="412"/>
      <c r="DY701" s="412"/>
      <c r="DZ701" s="413"/>
      <c r="EA701" s="413"/>
      <c r="EB701" s="413"/>
      <c r="EC701" s="413"/>
      <c r="ED701" s="413"/>
      <c r="EE701" s="413"/>
      <c r="EF701" s="413"/>
      <c r="EG701" s="413"/>
      <c r="EH701" s="413"/>
      <c r="EI701" s="413"/>
      <c r="EJ701" s="413"/>
      <c r="EK701" s="413"/>
      <c r="EL701" s="413"/>
      <c r="EM701" s="413"/>
      <c r="EN701" s="413"/>
      <c r="EO701" s="413"/>
      <c r="EP701" s="413"/>
      <c r="EQ701" s="413"/>
      <c r="ER701" s="413"/>
      <c r="ES701" s="413"/>
      <c r="ET701" s="413"/>
      <c r="EU701" s="413"/>
      <c r="EV701" s="413"/>
      <c r="EW701" s="413"/>
      <c r="EX701" s="414"/>
      <c r="EY701" s="414"/>
      <c r="EZ701" s="414"/>
      <c r="FA701" s="414"/>
      <c r="FB701" s="414"/>
      <c r="FC701" s="413"/>
      <c r="FD701" s="413"/>
      <c r="FE701" s="414"/>
      <c r="FF701" s="414"/>
      <c r="FG701" s="413"/>
      <c r="FH701" s="413"/>
      <c r="FI701" s="414"/>
      <c r="FJ701" s="414"/>
      <c r="FK701" s="413"/>
      <c r="FL701" s="413"/>
      <c r="FM701" s="413"/>
      <c r="FN701" s="413"/>
      <c r="FO701" s="413"/>
      <c r="FP701" s="413"/>
      <c r="FQ701" s="413"/>
      <c r="FR701" s="414"/>
      <c r="FS701" s="414"/>
      <c r="FT701" s="413"/>
      <c r="FU701" s="413"/>
      <c r="FV701" s="414"/>
      <c r="FW701" s="414"/>
      <c r="FX701" s="413"/>
      <c r="FY701" s="413"/>
      <c r="FZ701" s="413"/>
      <c r="GA701" s="413"/>
      <c r="GB701" s="413"/>
      <c r="GC701" s="407"/>
      <c r="GD701" s="439"/>
      <c r="GE701" s="413"/>
      <c r="GF701" s="413"/>
      <c r="GG701" s="413"/>
      <c r="GH701" s="413"/>
      <c r="GI701" s="413"/>
      <c r="GJ701" s="413"/>
      <c r="GK701" s="413"/>
      <c r="GL701" s="412"/>
      <c r="GM701" s="412"/>
      <c r="GN701" s="412"/>
      <c r="GO701" s="412"/>
      <c r="GP701" s="412"/>
      <c r="GQ701" s="412"/>
      <c r="GR701" s="412"/>
      <c r="GS701" s="412"/>
      <c r="GT701" s="412"/>
      <c r="GU701" s="412"/>
      <c r="GV701" s="412"/>
      <c r="GW701" s="412"/>
      <c r="GX701" s="412"/>
      <c r="GY701" s="412"/>
      <c r="GZ701" s="412"/>
      <c r="HA701" s="412"/>
      <c r="HB701" s="412"/>
      <c r="HC701" s="412"/>
      <c r="HD701" s="412"/>
      <c r="HE701" s="412"/>
      <c r="HF701" s="412"/>
      <c r="HG701" s="412"/>
      <c r="HH701" s="412"/>
      <c r="HI701" s="412"/>
      <c r="HJ701" s="412"/>
      <c r="HK701" s="412"/>
      <c r="HL701" s="412"/>
      <c r="HM701" s="412"/>
      <c r="HN701" s="412"/>
      <c r="HO701" s="412"/>
      <c r="HP701" s="412"/>
      <c r="HQ701" s="412"/>
      <c r="HR701" s="412"/>
      <c r="HS701" s="412"/>
      <c r="HT701" s="412"/>
      <c r="HU701" s="412"/>
      <c r="HV701" s="412"/>
      <c r="HW701" s="412"/>
      <c r="HX701" s="412"/>
      <c r="HY701" s="412"/>
      <c r="HZ701" s="412"/>
      <c r="IA701" s="412"/>
      <c r="IB701" s="412"/>
      <c r="IC701" s="412"/>
      <c r="ID701" s="413"/>
      <c r="IE701" s="413"/>
      <c r="IF701" s="413"/>
      <c r="IG701" s="413"/>
      <c r="IH701" s="413"/>
      <c r="II701" s="413"/>
      <c r="IJ701" s="413"/>
      <c r="IK701" s="413"/>
      <c r="IL701" s="413"/>
      <c r="IM701" s="413"/>
      <c r="IN701" s="413"/>
      <c r="IO701" s="413"/>
      <c r="IP701" s="413"/>
      <c r="IQ701" s="413"/>
      <c r="IR701" s="413"/>
      <c r="IS701" s="413"/>
      <c r="IT701" s="413"/>
      <c r="IU701" s="413"/>
      <c r="IV701" s="413"/>
      <c r="IW701" s="413"/>
      <c r="IX701" s="413"/>
      <c r="IY701" s="413"/>
      <c r="IZ701" s="413"/>
      <c r="JA701" s="413"/>
      <c r="JB701" s="414"/>
      <c r="JC701" s="414"/>
      <c r="JD701" s="414"/>
      <c r="JE701" s="414"/>
      <c r="JF701" s="414"/>
      <c r="JG701" s="413"/>
      <c r="JH701" s="413"/>
      <c r="JI701" s="414"/>
      <c r="JJ701" s="414"/>
      <c r="JK701" s="413"/>
      <c r="JL701" s="413"/>
      <c r="JM701" s="414"/>
      <c r="JN701" s="414"/>
      <c r="JO701" s="413"/>
      <c r="JP701" s="413"/>
      <c r="JQ701" s="413"/>
      <c r="JR701" s="413"/>
      <c r="JS701" s="413"/>
      <c r="JT701" s="413"/>
      <c r="JU701" s="413"/>
      <c r="JV701" s="414"/>
      <c r="JW701" s="414"/>
      <c r="JX701" s="413"/>
      <c r="JY701" s="413"/>
      <c r="JZ701" s="414"/>
      <c r="KA701" s="414"/>
      <c r="KB701" s="413"/>
      <c r="KC701" s="413"/>
      <c r="KD701" s="413"/>
      <c r="KE701" s="413"/>
      <c r="KF701" s="413"/>
      <c r="KG701" s="407"/>
      <c r="KH701" s="439"/>
      <c r="KI701" s="413"/>
      <c r="KJ701" s="413"/>
      <c r="KK701" s="413"/>
      <c r="KL701" s="413"/>
      <c r="KM701" s="413"/>
      <c r="KN701" s="413"/>
      <c r="KO701" s="413"/>
      <c r="KP701" s="412"/>
      <c r="KQ701" s="412"/>
      <c r="KR701" s="412"/>
      <c r="KS701" s="412"/>
      <c r="KT701" s="412"/>
      <c r="KU701" s="412"/>
      <c r="KV701" s="412"/>
      <c r="KW701" s="412"/>
      <c r="KX701" s="412"/>
      <c r="KY701" s="412"/>
      <c r="KZ701" s="412"/>
      <c r="LA701" s="412"/>
      <c r="LB701" s="412"/>
      <c r="LC701" s="412"/>
      <c r="LD701" s="412"/>
      <c r="LE701" s="412"/>
      <c r="LF701" s="412"/>
      <c r="LG701" s="412"/>
      <c r="LH701" s="412"/>
      <c r="LI701" s="412"/>
      <c r="LJ701" s="412"/>
      <c r="LK701" s="412"/>
      <c r="LL701" s="412"/>
      <c r="LM701" s="412"/>
      <c r="LN701" s="412"/>
      <c r="LO701" s="412"/>
      <c r="LP701" s="412"/>
      <c r="LQ701" s="412"/>
      <c r="LR701" s="412"/>
      <c r="LS701" s="412"/>
      <c r="LT701" s="412"/>
      <c r="LU701" s="412"/>
      <c r="LV701" s="412"/>
      <c r="LW701" s="412"/>
      <c r="LX701" s="412"/>
      <c r="LY701" s="412"/>
      <c r="LZ701" s="412"/>
      <c r="MA701" s="412"/>
      <c r="MB701" s="412"/>
      <c r="MC701" s="412"/>
      <c r="MD701" s="412"/>
      <c r="ME701" s="412"/>
      <c r="MF701" s="412"/>
      <c r="MG701" s="412"/>
      <c r="MH701" s="413"/>
      <c r="MI701" s="413"/>
      <c r="MJ701" s="413"/>
      <c r="MK701" s="413"/>
      <c r="ML701" s="413"/>
      <c r="MM701" s="413"/>
      <c r="MN701" s="413"/>
      <c r="MO701" s="413"/>
      <c r="MP701" s="413"/>
      <c r="MQ701" s="413"/>
      <c r="MR701" s="413"/>
      <c r="MS701" s="413"/>
      <c r="MT701" s="413"/>
      <c r="MU701" s="413"/>
      <c r="MV701" s="413"/>
      <c r="MW701" s="413"/>
      <c r="MX701" s="413"/>
      <c r="MY701" s="413"/>
      <c r="MZ701" s="413"/>
      <c r="NA701" s="413"/>
      <c r="NB701" s="413"/>
      <c r="NC701" s="413"/>
      <c r="ND701" s="413"/>
      <c r="NE701" s="413"/>
      <c r="NF701" s="414"/>
      <c r="NG701" s="414"/>
      <c r="NH701" s="414"/>
      <c r="NI701" s="414"/>
      <c r="NJ701" s="414"/>
      <c r="NK701" s="413"/>
      <c r="NL701" s="413"/>
      <c r="NM701" s="414"/>
      <c r="NN701" s="414"/>
      <c r="NO701" s="413"/>
      <c r="NP701" s="413"/>
      <c r="NQ701" s="414"/>
      <c r="NR701" s="414"/>
      <c r="NS701" s="413"/>
      <c r="NT701" s="413"/>
      <c r="NU701" s="413"/>
      <c r="NV701" s="413"/>
      <c r="NW701" s="413"/>
      <c r="NX701" s="413"/>
      <c r="NY701" s="413"/>
      <c r="NZ701" s="414"/>
      <c r="OA701" s="414"/>
      <c r="OB701" s="413"/>
      <c r="OC701" s="413"/>
      <c r="OD701" s="414"/>
      <c r="OE701" s="414"/>
      <c r="OF701" s="413"/>
      <c r="OG701" s="413"/>
      <c r="OH701" s="413"/>
      <c r="OI701" s="413"/>
      <c r="OJ701" s="413"/>
      <c r="OK701" s="407"/>
      <c r="OL701" s="439"/>
      <c r="OM701" s="413"/>
      <c r="ON701" s="413"/>
      <c r="OO701" s="413"/>
      <c r="OP701" s="413"/>
      <c r="OQ701" s="413"/>
      <c r="OR701" s="413"/>
      <c r="OS701" s="413"/>
      <c r="OT701" s="412"/>
      <c r="OU701" s="412"/>
      <c r="OV701" s="412"/>
      <c r="OW701" s="412"/>
      <c r="OX701" s="412"/>
      <c r="OY701" s="412"/>
      <c r="OZ701" s="412"/>
      <c r="PA701" s="412"/>
      <c r="PB701" s="412"/>
      <c r="PC701" s="412"/>
      <c r="PD701" s="412"/>
      <c r="PE701" s="412"/>
      <c r="PF701" s="412"/>
      <c r="PG701" s="412"/>
      <c r="PH701" s="412"/>
      <c r="PI701" s="412"/>
      <c r="PJ701" s="412"/>
      <c r="PK701" s="412"/>
      <c r="PL701" s="412"/>
      <c r="PM701" s="412"/>
      <c r="PN701" s="412"/>
      <c r="PO701" s="412"/>
      <c r="PP701" s="412"/>
      <c r="PQ701" s="412"/>
      <c r="PR701" s="412"/>
      <c r="PS701" s="412"/>
      <c r="PT701" s="412"/>
      <c r="PU701" s="412"/>
      <c r="PV701" s="412"/>
      <c r="PW701" s="412"/>
      <c r="PX701" s="412"/>
      <c r="PY701" s="412"/>
      <c r="PZ701" s="412"/>
      <c r="QA701" s="412"/>
      <c r="QB701" s="412"/>
      <c r="QC701" s="412"/>
      <c r="QD701" s="412"/>
      <c r="QE701" s="412"/>
      <c r="QF701" s="412"/>
      <c r="QG701" s="412"/>
      <c r="QH701" s="412"/>
      <c r="QI701" s="412"/>
      <c r="QJ701" s="412"/>
      <c r="QK701" s="412"/>
      <c r="QL701" s="413"/>
      <c r="QM701" s="413"/>
      <c r="QN701" s="413"/>
      <c r="QO701" s="413"/>
      <c r="QP701" s="413"/>
      <c r="QQ701" s="413"/>
      <c r="QR701" s="413"/>
      <c r="QS701" s="413"/>
      <c r="QT701" s="413"/>
      <c r="QU701" s="413"/>
      <c r="QV701" s="413"/>
      <c r="QW701" s="413"/>
      <c r="QX701" s="413"/>
      <c r="QY701" s="413"/>
      <c r="QZ701" s="413"/>
      <c r="RA701" s="413"/>
      <c r="RB701" s="413"/>
      <c r="RC701" s="413"/>
      <c r="RD701" s="413"/>
      <c r="RE701" s="413"/>
      <c r="RF701" s="413"/>
      <c r="RG701" s="413"/>
      <c r="RH701" s="413"/>
      <c r="RI701" s="413"/>
      <c r="RJ701" s="414"/>
      <c r="RK701" s="414"/>
      <c r="RL701" s="414"/>
      <c r="RM701" s="414"/>
      <c r="RN701" s="414"/>
      <c r="RO701" s="413"/>
      <c r="RP701" s="413"/>
      <c r="RQ701" s="414"/>
      <c r="RR701" s="414"/>
      <c r="RS701" s="413"/>
      <c r="RT701" s="413"/>
      <c r="RU701" s="414"/>
      <c r="RV701" s="414"/>
      <c r="RW701" s="413"/>
      <c r="RX701" s="413"/>
      <c r="RY701" s="413"/>
      <c r="RZ701" s="413"/>
      <c r="SA701" s="413"/>
      <c r="SB701" s="413"/>
      <c r="SC701" s="413"/>
      <c r="SD701" s="414"/>
      <c r="SE701" s="414"/>
      <c r="SF701" s="413"/>
      <c r="SG701" s="413"/>
      <c r="SH701" s="414"/>
      <c r="SI701" s="414"/>
      <c r="SJ701" s="413"/>
      <c r="SK701" s="413"/>
      <c r="SL701" s="413"/>
      <c r="SM701" s="413"/>
      <c r="SN701" s="413"/>
      <c r="SO701" s="407"/>
      <c r="SP701" s="439"/>
      <c r="SQ701" s="413"/>
      <c r="SR701" s="413"/>
      <c r="SS701" s="413"/>
      <c r="ST701" s="413"/>
      <c r="SU701" s="413"/>
      <c r="SV701" s="413"/>
      <c r="SW701" s="413"/>
      <c r="SX701" s="412"/>
      <c r="SY701" s="412"/>
      <c r="SZ701" s="412"/>
      <c r="TA701" s="412"/>
      <c r="TB701" s="412"/>
      <c r="TC701" s="412"/>
      <c r="TD701" s="412"/>
      <c r="TE701" s="412"/>
      <c r="TF701" s="412"/>
      <c r="TG701" s="412"/>
      <c r="TH701" s="412"/>
      <c r="TI701" s="412"/>
      <c r="TJ701" s="412"/>
      <c r="TK701" s="412"/>
      <c r="TL701" s="412"/>
      <c r="TM701" s="412"/>
      <c r="TN701" s="412"/>
      <c r="TO701" s="412"/>
      <c r="TP701" s="412"/>
      <c r="TQ701" s="412"/>
      <c r="TR701" s="412"/>
      <c r="TS701" s="412"/>
      <c r="TT701" s="412"/>
      <c r="TU701" s="412"/>
      <c r="TV701" s="412"/>
      <c r="TW701" s="412"/>
      <c r="TX701" s="412"/>
      <c r="TY701" s="412"/>
      <c r="TZ701" s="412"/>
      <c r="UA701" s="412"/>
      <c r="UB701" s="412"/>
      <c r="UC701" s="412"/>
      <c r="UD701" s="412"/>
      <c r="UE701" s="412"/>
      <c r="UF701" s="412"/>
      <c r="UG701" s="412"/>
      <c r="UH701" s="412"/>
      <c r="UI701" s="412"/>
      <c r="UJ701" s="412"/>
      <c r="UK701" s="412"/>
      <c r="UL701" s="412"/>
      <c r="UM701" s="412"/>
      <c r="UN701" s="412"/>
      <c r="UO701" s="412"/>
      <c r="UP701" s="413"/>
      <c r="UQ701" s="413"/>
      <c r="UR701" s="413"/>
      <c r="US701" s="413"/>
      <c r="UT701" s="413"/>
      <c r="UU701" s="413"/>
      <c r="UV701" s="413"/>
      <c r="UW701" s="413"/>
      <c r="UX701" s="413"/>
      <c r="UY701" s="413"/>
      <c r="UZ701" s="413"/>
      <c r="VA701" s="413"/>
      <c r="VB701" s="413"/>
      <c r="VC701" s="413"/>
      <c r="VD701" s="413"/>
      <c r="VE701" s="413"/>
      <c r="VF701" s="413"/>
      <c r="VG701" s="413"/>
      <c r="VH701" s="413"/>
      <c r="VI701" s="413"/>
      <c r="VJ701" s="413"/>
      <c r="VK701" s="413"/>
      <c r="VL701" s="413"/>
      <c r="VM701" s="413"/>
      <c r="VN701" s="414"/>
      <c r="VO701" s="414"/>
      <c r="VP701" s="414"/>
      <c r="VQ701" s="414"/>
      <c r="VR701" s="414"/>
      <c r="VS701" s="413"/>
      <c r="VT701" s="413"/>
      <c r="VU701" s="414"/>
      <c r="VV701" s="414"/>
      <c r="VW701" s="413"/>
      <c r="VX701" s="413"/>
      <c r="VY701" s="414"/>
      <c r="VZ701" s="414"/>
      <c r="WA701" s="413"/>
      <c r="WB701" s="413"/>
      <c r="WC701" s="413"/>
      <c r="WD701" s="413"/>
      <c r="WE701" s="413"/>
      <c r="WF701" s="413"/>
      <c r="WG701" s="413"/>
      <c r="WH701" s="414"/>
      <c r="WI701" s="414"/>
      <c r="WJ701" s="413"/>
      <c r="WK701" s="413"/>
      <c r="WL701" s="414"/>
      <c r="WM701" s="414"/>
      <c r="WN701" s="413"/>
      <c r="WO701" s="413"/>
      <c r="WP701" s="413"/>
      <c r="WQ701" s="413"/>
      <c r="WR701" s="413"/>
      <c r="WS701" s="407"/>
      <c r="WT701" s="439"/>
      <c r="WU701" s="413"/>
      <c r="WV701" s="413"/>
      <c r="WW701" s="413"/>
      <c r="WX701" s="413"/>
      <c r="WY701" s="413"/>
      <c r="WZ701" s="413"/>
      <c r="XA701" s="413"/>
      <c r="XB701" s="412"/>
      <c r="XC701" s="412"/>
      <c r="XD701" s="412"/>
      <c r="XE701" s="412"/>
      <c r="XF701" s="412"/>
      <c r="XG701" s="412"/>
      <c r="XH701" s="412"/>
      <c r="XI701" s="412"/>
      <c r="XJ701" s="412"/>
      <c r="XK701" s="412"/>
      <c r="XL701" s="412"/>
      <c r="XM701" s="412"/>
      <c r="XN701" s="412"/>
      <c r="XO701" s="412"/>
      <c r="XP701" s="412"/>
      <c r="XQ701" s="412"/>
      <c r="XR701" s="412"/>
      <c r="XS701" s="412"/>
      <c r="XT701" s="412"/>
      <c r="XU701" s="412"/>
      <c r="XV701" s="412"/>
      <c r="XW701" s="412"/>
      <c r="XX701" s="412"/>
      <c r="XY701" s="412"/>
      <c r="XZ701" s="412"/>
      <c r="YA701" s="412"/>
      <c r="YB701" s="412"/>
      <c r="YC701" s="412"/>
      <c r="YD701" s="412"/>
      <c r="YE701" s="412"/>
      <c r="YF701" s="412"/>
      <c r="YG701" s="412"/>
      <c r="YH701" s="412"/>
      <c r="YI701" s="412"/>
      <c r="YJ701" s="412"/>
      <c r="YK701" s="412"/>
      <c r="YL701" s="412"/>
      <c r="YM701" s="412"/>
      <c r="YN701" s="412"/>
      <c r="YO701" s="412"/>
      <c r="YP701" s="412"/>
      <c r="YQ701" s="412"/>
      <c r="YR701" s="412"/>
      <c r="YS701" s="412"/>
      <c r="YT701" s="413"/>
      <c r="YU701" s="413"/>
      <c r="YV701" s="413"/>
      <c r="YW701" s="413"/>
      <c r="YX701" s="413"/>
      <c r="YY701" s="413"/>
      <c r="YZ701" s="413"/>
      <c r="ZA701" s="413"/>
      <c r="ZB701" s="413"/>
      <c r="ZC701" s="413"/>
      <c r="ZD701" s="413"/>
      <c r="ZE701" s="413"/>
      <c r="ZF701" s="413"/>
      <c r="ZG701" s="413"/>
      <c r="ZH701" s="413"/>
      <c r="ZI701" s="413"/>
      <c r="ZJ701" s="413"/>
      <c r="ZK701" s="413"/>
      <c r="ZL701" s="413"/>
      <c r="ZM701" s="413"/>
      <c r="ZN701" s="413"/>
      <c r="ZO701" s="413"/>
      <c r="ZP701" s="413"/>
      <c r="ZQ701" s="413"/>
      <c r="ZR701" s="414"/>
      <c r="ZS701" s="414"/>
      <c r="ZT701" s="414"/>
      <c r="ZU701" s="414"/>
      <c r="ZV701" s="414"/>
      <c r="ZW701" s="413"/>
      <c r="ZX701" s="413"/>
      <c r="ZY701" s="414"/>
      <c r="ZZ701" s="414"/>
      <c r="AAA701" s="413"/>
      <c r="AAB701" s="413"/>
      <c r="AAC701" s="414"/>
      <c r="AAD701" s="414"/>
      <c r="AAE701" s="413"/>
      <c r="AAF701" s="413"/>
      <c r="AAG701" s="413"/>
      <c r="AAH701" s="413"/>
      <c r="AAI701" s="413"/>
      <c r="AAJ701" s="413"/>
      <c r="AAK701" s="413"/>
      <c r="AAL701" s="414"/>
      <c r="AAM701" s="414"/>
      <c r="AAN701" s="413"/>
      <c r="AAO701" s="413"/>
      <c r="AAP701" s="414"/>
      <c r="AAQ701" s="414"/>
      <c r="AAR701" s="413"/>
      <c r="AAS701" s="413"/>
      <c r="AAT701" s="413"/>
      <c r="AAU701" s="413"/>
      <c r="AAV701" s="413"/>
      <c r="AAW701" s="407"/>
      <c r="AAX701" s="439"/>
      <c r="AAY701" s="413"/>
      <c r="AAZ701" s="413"/>
      <c r="ABA701" s="413"/>
      <c r="ABB701" s="413"/>
      <c r="ABC701" s="413"/>
      <c r="ABD701" s="413"/>
      <c r="ABE701" s="413"/>
      <c r="ABF701" s="412"/>
      <c r="ABG701" s="412"/>
      <c r="ABH701" s="412"/>
      <c r="ABI701" s="412"/>
      <c r="ABJ701" s="412"/>
      <c r="ABK701" s="412"/>
      <c r="ABL701" s="412"/>
      <c r="ABM701" s="412"/>
      <c r="ABN701" s="412"/>
      <c r="ABO701" s="412"/>
      <c r="ABP701" s="412"/>
      <c r="ABQ701" s="412"/>
      <c r="ABR701" s="412"/>
      <c r="ABS701" s="412"/>
      <c r="ABT701" s="412"/>
      <c r="ABU701" s="412"/>
      <c r="ABV701" s="412"/>
      <c r="ABW701" s="412"/>
      <c r="ABX701" s="412"/>
      <c r="ABY701" s="412"/>
      <c r="ABZ701" s="412"/>
      <c r="ACA701" s="412"/>
      <c r="ACB701" s="412"/>
      <c r="ACC701" s="412"/>
      <c r="ACD701" s="412"/>
      <c r="ACE701" s="412"/>
      <c r="ACF701" s="412"/>
      <c r="ACG701" s="412"/>
      <c r="ACH701" s="412"/>
      <c r="ACI701" s="412"/>
      <c r="ACJ701" s="412"/>
      <c r="ACK701" s="412"/>
      <c r="ACL701" s="412"/>
      <c r="ACM701" s="412"/>
      <c r="ACN701" s="412"/>
      <c r="ACO701" s="412"/>
      <c r="ACP701" s="412"/>
      <c r="ACQ701" s="412"/>
      <c r="ACR701" s="412"/>
      <c r="ACS701" s="412"/>
      <c r="ACT701" s="412"/>
      <c r="ACU701" s="412"/>
      <c r="ACV701" s="412"/>
      <c r="ACW701" s="412"/>
      <c r="ACX701" s="413"/>
      <c r="ACY701" s="413"/>
      <c r="ACZ701" s="413"/>
      <c r="ADA701" s="413"/>
      <c r="ADB701" s="413"/>
      <c r="ADC701" s="413"/>
      <c r="ADD701" s="413"/>
      <c r="ADE701" s="413"/>
      <c r="ADF701" s="413"/>
      <c r="ADG701" s="413"/>
      <c r="ADH701" s="413"/>
      <c r="ADI701" s="413"/>
      <c r="ADJ701" s="413"/>
      <c r="ADK701" s="413"/>
      <c r="ADL701" s="413"/>
      <c r="ADM701" s="413"/>
      <c r="ADN701" s="413"/>
      <c r="ADO701" s="413"/>
      <c r="ADP701" s="413"/>
      <c r="ADQ701" s="413"/>
      <c r="ADR701" s="413"/>
      <c r="ADS701" s="413"/>
      <c r="ADT701" s="413"/>
      <c r="ADU701" s="413"/>
      <c r="ADV701" s="414"/>
      <c r="ADW701" s="414"/>
      <c r="ADX701" s="414"/>
      <c r="ADY701" s="414"/>
      <c r="ADZ701" s="414"/>
      <c r="AEA701" s="413"/>
      <c r="AEB701" s="413"/>
      <c r="AEC701" s="414"/>
      <c r="AED701" s="414"/>
      <c r="AEE701" s="413"/>
      <c r="AEF701" s="413"/>
      <c r="AEG701" s="414"/>
      <c r="AEH701" s="414"/>
      <c r="AEI701" s="413"/>
      <c r="AEJ701" s="413"/>
      <c r="AEK701" s="413"/>
      <c r="AEL701" s="413"/>
      <c r="AEM701" s="413"/>
      <c r="AEN701" s="413"/>
      <c r="AEO701" s="413"/>
      <c r="AEP701" s="414"/>
      <c r="AEQ701" s="414"/>
      <c r="AER701" s="413"/>
      <c r="AES701" s="413"/>
      <c r="AET701" s="414"/>
      <c r="AEU701" s="414"/>
      <c r="AEV701" s="413"/>
      <c r="AEW701" s="413"/>
      <c r="AEX701" s="413"/>
      <c r="AEY701" s="413"/>
      <c r="AEZ701" s="413"/>
      <c r="AFA701" s="407"/>
      <c r="AFB701" s="439"/>
      <c r="AFC701" s="413"/>
      <c r="AFD701" s="413"/>
      <c r="AFE701" s="413"/>
      <c r="AFF701" s="413"/>
      <c r="AFG701" s="413"/>
      <c r="AFH701" s="413"/>
      <c r="AFI701" s="413"/>
      <c r="AFJ701" s="412"/>
      <c r="AFK701" s="412"/>
      <c r="AFL701" s="412"/>
      <c r="AFM701" s="412"/>
      <c r="AFN701" s="412"/>
      <c r="AFO701" s="412"/>
      <c r="AFP701" s="412"/>
      <c r="AFQ701" s="412"/>
      <c r="AFR701" s="412"/>
      <c r="AFS701" s="412"/>
      <c r="AFT701" s="412"/>
      <c r="AFU701" s="412"/>
      <c r="AFV701" s="412"/>
      <c r="AFW701" s="412"/>
      <c r="AFX701" s="412"/>
      <c r="AFY701" s="412"/>
      <c r="AFZ701" s="412"/>
      <c r="AGA701" s="412"/>
      <c r="AGB701" s="412"/>
      <c r="AGC701" s="412"/>
      <c r="AGD701" s="412"/>
      <c r="AGE701" s="412"/>
      <c r="AGF701" s="412"/>
      <c r="AGG701" s="412"/>
      <c r="AGH701" s="412"/>
      <c r="AGI701" s="412"/>
      <c r="AGJ701" s="412"/>
      <c r="AGK701" s="412"/>
      <c r="AGL701" s="412"/>
      <c r="AGM701" s="412"/>
      <c r="AGN701" s="412"/>
      <c r="AGO701" s="412"/>
      <c r="AGP701" s="412"/>
      <c r="AGQ701" s="412"/>
      <c r="AGR701" s="412"/>
      <c r="AGS701" s="412"/>
      <c r="AGT701" s="412"/>
      <c r="AGU701" s="412"/>
      <c r="AGV701" s="412"/>
      <c r="AGW701" s="412"/>
      <c r="AGX701" s="412"/>
      <c r="AGY701" s="412"/>
      <c r="AGZ701" s="412"/>
      <c r="AHA701" s="412"/>
      <c r="AHB701" s="413"/>
      <c r="AHC701" s="413"/>
      <c r="AHD701" s="413"/>
      <c r="AHE701" s="413"/>
      <c r="AHF701" s="413"/>
      <c r="AHG701" s="413"/>
      <c r="AHH701" s="413"/>
      <c r="AHI701" s="413"/>
      <c r="AHJ701" s="413"/>
      <c r="AHK701" s="413"/>
      <c r="AHL701" s="413"/>
      <c r="AHM701" s="413"/>
      <c r="AHN701" s="413"/>
      <c r="AHO701" s="413"/>
      <c r="AHP701" s="413"/>
      <c r="AHQ701" s="413"/>
      <c r="AHR701" s="413"/>
      <c r="AHS701" s="413"/>
      <c r="AHT701" s="413"/>
      <c r="AHU701" s="413"/>
      <c r="AHV701" s="413"/>
      <c r="AHW701" s="413"/>
      <c r="AHX701" s="413"/>
      <c r="AHY701" s="413"/>
      <c r="AHZ701" s="414"/>
      <c r="AIA701" s="414"/>
      <c r="AIB701" s="414"/>
      <c r="AIC701" s="414"/>
      <c r="AID701" s="414"/>
      <c r="AIE701" s="413"/>
      <c r="AIF701" s="413"/>
      <c r="AIG701" s="414"/>
      <c r="AIH701" s="414"/>
      <c r="AII701" s="413"/>
      <c r="AIJ701" s="413"/>
      <c r="AIK701" s="414"/>
      <c r="AIL701" s="414"/>
      <c r="AIM701" s="413"/>
      <c r="AIN701" s="413"/>
      <c r="AIO701" s="413"/>
      <c r="AIP701" s="413"/>
      <c r="AIQ701" s="413"/>
      <c r="AIR701" s="413"/>
      <c r="AIS701" s="413"/>
      <c r="AIT701" s="414"/>
      <c r="AIU701" s="414"/>
      <c r="AIV701" s="413"/>
      <c r="AIW701" s="413"/>
      <c r="AIX701" s="414"/>
      <c r="AIY701" s="414"/>
      <c r="AIZ701" s="413"/>
      <c r="AJA701" s="413"/>
      <c r="AJB701" s="413"/>
      <c r="AJC701" s="413"/>
      <c r="AJD701" s="413"/>
      <c r="AJE701" s="407"/>
      <c r="AJF701" s="439"/>
      <c r="AJG701" s="413"/>
      <c r="AJH701" s="413"/>
      <c r="AJI701" s="413"/>
      <c r="AJJ701" s="413"/>
      <c r="AJK701" s="413"/>
      <c r="AJL701" s="413"/>
      <c r="AJM701" s="413"/>
      <c r="AJN701" s="412"/>
      <c r="AJO701" s="412"/>
      <c r="AJP701" s="412"/>
      <c r="AJQ701" s="412"/>
      <c r="AJR701" s="412"/>
      <c r="AJS701" s="412"/>
      <c r="AJT701" s="412"/>
      <c r="AJU701" s="412"/>
      <c r="AJV701" s="412"/>
      <c r="AJW701" s="412"/>
      <c r="AJX701" s="412"/>
      <c r="AJY701" s="412"/>
      <c r="AJZ701" s="412"/>
      <c r="AKA701" s="412"/>
      <c r="AKB701" s="412"/>
      <c r="AKC701" s="412"/>
      <c r="AKD701" s="412"/>
      <c r="AKE701" s="412"/>
      <c r="AKF701" s="412"/>
      <c r="AKG701" s="412"/>
      <c r="AKH701" s="412"/>
      <c r="AKI701" s="412"/>
      <c r="AKJ701" s="412"/>
      <c r="AKK701" s="412"/>
      <c r="AKL701" s="412"/>
      <c r="AKM701" s="412"/>
      <c r="AKN701" s="412"/>
      <c r="AKO701" s="412"/>
      <c r="AKP701" s="412"/>
      <c r="AKQ701" s="412"/>
      <c r="AKR701" s="412"/>
      <c r="AKS701" s="412"/>
      <c r="AKT701" s="412"/>
      <c r="AKU701" s="412"/>
      <c r="AKV701" s="412"/>
      <c r="AKW701" s="412"/>
      <c r="AKX701" s="412"/>
      <c r="AKY701" s="412"/>
      <c r="AKZ701" s="412"/>
      <c r="ALA701" s="412"/>
      <c r="ALB701" s="412"/>
      <c r="ALC701" s="412"/>
      <c r="ALD701" s="412"/>
      <c r="ALE701" s="412"/>
      <c r="ALF701" s="413"/>
      <c r="ALG701" s="413"/>
      <c r="ALH701" s="413"/>
      <c r="ALI701" s="413"/>
      <c r="ALJ701" s="413"/>
      <c r="ALK701" s="413"/>
      <c r="ALL701" s="413"/>
      <c r="ALM701" s="413"/>
      <c r="ALN701" s="413"/>
      <c r="ALO701" s="413"/>
      <c r="ALP701" s="413"/>
      <c r="ALQ701" s="413"/>
      <c r="ALR701" s="413"/>
      <c r="ALS701" s="413"/>
      <c r="ALT701" s="413"/>
      <c r="ALU701" s="413"/>
      <c r="ALV701" s="413"/>
      <c r="ALW701" s="413"/>
      <c r="ALX701" s="413"/>
      <c r="ALY701" s="413"/>
      <c r="ALZ701" s="413"/>
      <c r="AMA701" s="413"/>
      <c r="AMB701" s="413"/>
      <c r="AMC701" s="413"/>
      <c r="AMD701" s="414"/>
      <c r="AME701" s="414"/>
      <c r="AMF701" s="414"/>
      <c r="AMG701" s="414"/>
      <c r="AMH701" s="414"/>
      <c r="AMI701" s="413"/>
      <c r="AMJ701" s="413"/>
      <c r="AMK701" s="414"/>
      <c r="AML701" s="414"/>
      <c r="AMM701" s="413"/>
      <c r="AMN701" s="413"/>
      <c r="AMO701" s="414"/>
      <c r="AMP701" s="414"/>
      <c r="AMQ701" s="413"/>
      <c r="AMR701" s="413"/>
      <c r="AMS701" s="413"/>
      <c r="AMT701" s="413"/>
      <c r="AMU701" s="413"/>
      <c r="AMV701" s="413"/>
      <c r="AMW701" s="413"/>
      <c r="AMX701" s="414"/>
      <c r="AMY701" s="414"/>
      <c r="AMZ701" s="413"/>
      <c r="ANA701" s="413"/>
      <c r="ANB701" s="414"/>
      <c r="ANC701" s="414"/>
      <c r="AND701" s="413"/>
      <c r="ANE701" s="413"/>
      <c r="ANF701" s="413"/>
      <c r="ANG701" s="413"/>
      <c r="ANH701" s="413"/>
      <c r="ANI701" s="407"/>
      <c r="ANJ701" s="439"/>
      <c r="ANK701" s="413"/>
      <c r="ANL701" s="413"/>
      <c r="ANM701" s="413"/>
      <c r="ANN701" s="413"/>
      <c r="ANO701" s="413"/>
      <c r="ANP701" s="413"/>
      <c r="ANQ701" s="413"/>
      <c r="ANR701" s="412"/>
      <c r="ANS701" s="412"/>
      <c r="ANT701" s="412"/>
      <c r="ANU701" s="412"/>
      <c r="ANV701" s="412"/>
      <c r="ANW701" s="412"/>
      <c r="ANX701" s="412"/>
      <c r="ANY701" s="412"/>
      <c r="ANZ701" s="412"/>
      <c r="AOA701" s="412"/>
      <c r="AOB701" s="412"/>
      <c r="AOC701" s="412"/>
      <c r="AOD701" s="412"/>
      <c r="AOE701" s="412"/>
      <c r="AOF701" s="412"/>
      <c r="AOG701" s="412"/>
      <c r="AOH701" s="412"/>
      <c r="AOI701" s="412"/>
      <c r="AOJ701" s="412"/>
      <c r="AOK701" s="412"/>
      <c r="AOL701" s="412"/>
      <c r="AOM701" s="412"/>
      <c r="AON701" s="412"/>
      <c r="AOO701" s="412"/>
      <c r="AOP701" s="412"/>
      <c r="AOQ701" s="412"/>
      <c r="AOR701" s="412"/>
      <c r="AOS701" s="412"/>
      <c r="AOT701" s="412"/>
      <c r="AOU701" s="412"/>
      <c r="AOV701" s="412"/>
      <c r="AOW701" s="412"/>
      <c r="AOX701" s="412"/>
      <c r="AOY701" s="412"/>
      <c r="AOZ701" s="412"/>
      <c r="APA701" s="412"/>
      <c r="APB701" s="412"/>
      <c r="APC701" s="412"/>
      <c r="APD701" s="412"/>
      <c r="APE701" s="412"/>
      <c r="APF701" s="412"/>
      <c r="APG701" s="412"/>
      <c r="APH701" s="412"/>
      <c r="API701" s="412"/>
      <c r="APJ701" s="413"/>
      <c r="APK701" s="413"/>
      <c r="APL701" s="413"/>
      <c r="APM701" s="413"/>
      <c r="APN701" s="413"/>
      <c r="APO701" s="413"/>
      <c r="APP701" s="413"/>
      <c r="APQ701" s="413"/>
      <c r="APR701" s="413"/>
      <c r="APS701" s="413"/>
      <c r="APT701" s="413"/>
      <c r="APU701" s="413"/>
      <c r="APV701" s="413"/>
      <c r="APW701" s="413"/>
      <c r="APX701" s="413"/>
      <c r="APY701" s="413"/>
      <c r="APZ701" s="413"/>
      <c r="AQA701" s="413"/>
      <c r="AQB701" s="413"/>
      <c r="AQC701" s="413"/>
      <c r="AQD701" s="413"/>
      <c r="AQE701" s="413"/>
      <c r="AQF701" s="413"/>
      <c r="AQG701" s="413"/>
      <c r="AQH701" s="414"/>
      <c r="AQI701" s="414"/>
      <c r="AQJ701" s="414"/>
      <c r="AQK701" s="414"/>
      <c r="AQL701" s="414"/>
      <c r="AQM701" s="413"/>
      <c r="AQN701" s="413"/>
      <c r="AQO701" s="414"/>
      <c r="AQP701" s="414"/>
      <c r="AQQ701" s="413"/>
      <c r="AQR701" s="413"/>
      <c r="AQS701" s="414"/>
      <c r="AQT701" s="414"/>
      <c r="AQU701" s="413"/>
      <c r="AQV701" s="413"/>
      <c r="AQW701" s="413"/>
      <c r="AQX701" s="413"/>
      <c r="AQY701" s="413"/>
      <c r="AQZ701" s="413"/>
      <c r="ARA701" s="413"/>
      <c r="ARB701" s="414"/>
      <c r="ARC701" s="414"/>
      <c r="ARD701" s="413"/>
      <c r="ARE701" s="413"/>
      <c r="ARF701" s="414"/>
      <c r="ARG701" s="414"/>
      <c r="ARH701" s="413"/>
      <c r="ARI701" s="413"/>
      <c r="ARJ701" s="413"/>
      <c r="ARK701" s="413"/>
      <c r="ARL701" s="413"/>
      <c r="ARM701" s="407"/>
      <c r="ARN701" s="439"/>
      <c r="ARO701" s="413"/>
      <c r="ARP701" s="413"/>
      <c r="ARQ701" s="413"/>
      <c r="ARR701" s="413"/>
      <c r="ARS701" s="413"/>
      <c r="ART701" s="413"/>
      <c r="ARU701" s="413"/>
      <c r="ARV701" s="412"/>
      <c r="ARW701" s="412"/>
      <c r="ARX701" s="412"/>
      <c r="ARY701" s="412"/>
      <c r="ARZ701" s="412"/>
      <c r="ASA701" s="412"/>
      <c r="ASB701" s="412"/>
      <c r="ASC701" s="412"/>
      <c r="ASD701" s="412"/>
      <c r="ASE701" s="412"/>
      <c r="ASF701" s="412"/>
      <c r="ASG701" s="412"/>
      <c r="ASH701" s="412"/>
      <c r="ASI701" s="412"/>
      <c r="ASJ701" s="412"/>
      <c r="ASK701" s="412"/>
      <c r="ASL701" s="412"/>
      <c r="ASM701" s="412"/>
      <c r="ASN701" s="412"/>
      <c r="ASO701" s="412"/>
      <c r="ASP701" s="412"/>
      <c r="ASQ701" s="412"/>
      <c r="ASR701" s="412"/>
      <c r="ASS701" s="412"/>
      <c r="AST701" s="412"/>
      <c r="ASU701" s="412"/>
      <c r="ASV701" s="412"/>
      <c r="ASW701" s="412"/>
      <c r="ASX701" s="412"/>
      <c r="ASY701" s="412"/>
      <c r="ASZ701" s="412"/>
      <c r="ATA701" s="412"/>
      <c r="ATB701" s="412"/>
      <c r="ATC701" s="412"/>
      <c r="ATD701" s="412"/>
      <c r="ATE701" s="412"/>
      <c r="ATF701" s="412"/>
      <c r="ATG701" s="412"/>
      <c r="ATH701" s="412"/>
      <c r="ATI701" s="412"/>
      <c r="ATJ701" s="412"/>
      <c r="ATK701" s="412"/>
      <c r="ATL701" s="412"/>
      <c r="ATM701" s="412"/>
      <c r="ATN701" s="413"/>
      <c r="ATO701" s="413"/>
      <c r="ATP701" s="413"/>
      <c r="ATQ701" s="413"/>
      <c r="ATR701" s="413"/>
      <c r="ATS701" s="413"/>
      <c r="ATT701" s="413"/>
      <c r="ATU701" s="413"/>
      <c r="ATV701" s="413"/>
      <c r="ATW701" s="413"/>
      <c r="ATX701" s="413"/>
      <c r="ATY701" s="413"/>
      <c r="ATZ701" s="413"/>
      <c r="AUA701" s="413"/>
      <c r="AUB701" s="413"/>
      <c r="AUC701" s="413"/>
      <c r="AUD701" s="413"/>
      <c r="AUE701" s="413"/>
      <c r="AUF701" s="413"/>
      <c r="AUG701" s="413"/>
      <c r="AUH701" s="413"/>
      <c r="AUI701" s="413"/>
      <c r="AUJ701" s="413"/>
      <c r="AUK701" s="413"/>
      <c r="AUL701" s="414"/>
      <c r="AUM701" s="414"/>
      <c r="AUN701" s="414"/>
      <c r="AUO701" s="414"/>
      <c r="AUP701" s="414"/>
      <c r="AUQ701" s="413"/>
      <c r="AUR701" s="413"/>
      <c r="AUS701" s="414"/>
      <c r="AUT701" s="414"/>
      <c r="AUU701" s="413"/>
      <c r="AUV701" s="413"/>
      <c r="AUW701" s="414"/>
      <c r="AUX701" s="414"/>
      <c r="AUY701" s="413"/>
      <c r="AUZ701" s="413"/>
      <c r="AVA701" s="413"/>
      <c r="AVB701" s="413"/>
      <c r="AVC701" s="413"/>
      <c r="AVD701" s="413"/>
      <c r="AVE701" s="413"/>
      <c r="AVF701" s="414"/>
      <c r="AVG701" s="414"/>
      <c r="AVH701" s="413"/>
      <c r="AVI701" s="413"/>
      <c r="AVJ701" s="414"/>
      <c r="AVK701" s="414"/>
      <c r="AVL701" s="413"/>
      <c r="AVM701" s="413"/>
      <c r="AVN701" s="413"/>
      <c r="AVO701" s="413"/>
      <c r="AVP701" s="413"/>
      <c r="AVQ701" s="407"/>
      <c r="AVR701" s="439"/>
      <c r="AVS701" s="413"/>
      <c r="AVT701" s="413"/>
      <c r="AVU701" s="413"/>
      <c r="AVV701" s="413"/>
      <c r="AVW701" s="413"/>
      <c r="AVX701" s="413"/>
      <c r="AVY701" s="413"/>
      <c r="AVZ701" s="412"/>
      <c r="AWA701" s="412"/>
      <c r="AWB701" s="412"/>
      <c r="AWC701" s="412"/>
      <c r="AWD701" s="412"/>
      <c r="AWE701" s="412"/>
      <c r="AWF701" s="412"/>
      <c r="AWG701" s="412"/>
      <c r="AWH701" s="412"/>
      <c r="AWI701" s="412"/>
      <c r="AWJ701" s="412"/>
      <c r="AWK701" s="412"/>
      <c r="AWL701" s="412"/>
      <c r="AWM701" s="412"/>
      <c r="AWN701" s="412"/>
      <c r="AWO701" s="412"/>
      <c r="AWP701" s="412"/>
      <c r="AWQ701" s="412"/>
      <c r="AWR701" s="412"/>
      <c r="AWS701" s="412"/>
      <c r="AWT701" s="412"/>
      <c r="AWU701" s="412"/>
      <c r="AWV701" s="412"/>
      <c r="AWW701" s="412"/>
      <c r="AWX701" s="412"/>
      <c r="AWY701" s="412"/>
      <c r="AWZ701" s="412"/>
      <c r="AXA701" s="412"/>
      <c r="AXB701" s="412"/>
      <c r="AXC701" s="412"/>
      <c r="AXD701" s="412"/>
      <c r="AXE701" s="412"/>
      <c r="AXF701" s="412"/>
      <c r="AXG701" s="412"/>
      <c r="AXH701" s="412"/>
      <c r="AXI701" s="412"/>
      <c r="AXJ701" s="412"/>
      <c r="AXK701" s="412"/>
      <c r="AXL701" s="412"/>
      <c r="AXM701" s="412"/>
      <c r="AXN701" s="412"/>
      <c r="AXO701" s="412"/>
      <c r="AXP701" s="412"/>
      <c r="AXQ701" s="412"/>
      <c r="AXR701" s="413"/>
      <c r="AXS701" s="413"/>
      <c r="AXT701" s="413"/>
      <c r="AXU701" s="413"/>
      <c r="AXV701" s="413"/>
      <c r="AXW701" s="413"/>
      <c r="AXX701" s="413"/>
      <c r="AXY701" s="413"/>
      <c r="AXZ701" s="413"/>
      <c r="AYA701" s="413"/>
      <c r="AYB701" s="413"/>
      <c r="AYC701" s="413"/>
      <c r="AYD701" s="413"/>
      <c r="AYE701" s="413"/>
      <c r="AYF701" s="413"/>
      <c r="AYG701" s="413"/>
      <c r="AYH701" s="413"/>
      <c r="AYI701" s="413"/>
      <c r="AYJ701" s="413"/>
      <c r="AYK701" s="413"/>
      <c r="AYL701" s="413"/>
      <c r="AYM701" s="413"/>
      <c r="AYN701" s="413"/>
      <c r="AYO701" s="413"/>
      <c r="AYP701" s="414"/>
      <c r="AYQ701" s="414"/>
      <c r="AYR701" s="414"/>
      <c r="AYS701" s="414"/>
      <c r="AYT701" s="414"/>
      <c r="AYU701" s="413"/>
      <c r="AYV701" s="413"/>
      <c r="AYW701" s="414"/>
      <c r="AYX701" s="414"/>
      <c r="AYY701" s="413"/>
      <c r="AYZ701" s="413"/>
      <c r="AZA701" s="414"/>
      <c r="AZB701" s="414"/>
      <c r="AZC701" s="413"/>
      <c r="AZD701" s="413"/>
      <c r="AZE701" s="413"/>
      <c r="AZF701" s="413"/>
      <c r="AZG701" s="413"/>
      <c r="AZH701" s="413"/>
      <c r="AZI701" s="413"/>
      <c r="AZJ701" s="414"/>
      <c r="AZK701" s="414"/>
      <c r="AZL701" s="413"/>
      <c r="AZM701" s="413"/>
      <c r="AZN701" s="414"/>
      <c r="AZO701" s="414"/>
      <c r="AZP701" s="413"/>
      <c r="AZQ701" s="413"/>
      <c r="AZR701" s="413"/>
      <c r="AZS701" s="413"/>
      <c r="AZT701" s="413"/>
      <c r="AZU701" s="407"/>
      <c r="AZV701" s="439"/>
      <c r="AZW701" s="413"/>
      <c r="AZX701" s="413"/>
      <c r="AZY701" s="413"/>
      <c r="AZZ701" s="413"/>
      <c r="BAA701" s="413"/>
      <c r="BAB701" s="413"/>
      <c r="BAC701" s="413"/>
      <c r="BAD701" s="412"/>
      <c r="BAE701" s="412"/>
      <c r="BAF701" s="412"/>
      <c r="BAG701" s="412"/>
      <c r="BAH701" s="412"/>
      <c r="BAI701" s="412"/>
      <c r="BAJ701" s="412"/>
      <c r="BAK701" s="412"/>
      <c r="BAL701" s="412"/>
      <c r="BAM701" s="412"/>
      <c r="BAN701" s="412"/>
      <c r="BAO701" s="412"/>
      <c r="BAP701" s="412"/>
      <c r="BAQ701" s="412"/>
      <c r="BAR701" s="412"/>
      <c r="BAS701" s="412"/>
      <c r="BAT701" s="412"/>
      <c r="BAU701" s="412"/>
      <c r="BAV701" s="412"/>
      <c r="BAW701" s="412"/>
      <c r="BAX701" s="412"/>
      <c r="BAY701" s="412"/>
      <c r="BAZ701" s="412"/>
      <c r="BBA701" s="412"/>
      <c r="BBB701" s="412"/>
      <c r="BBC701" s="412"/>
      <c r="BBD701" s="412"/>
      <c r="BBE701" s="412"/>
      <c r="BBF701" s="412"/>
      <c r="BBG701" s="412"/>
      <c r="BBH701" s="412"/>
      <c r="BBI701" s="412"/>
      <c r="BBJ701" s="412"/>
      <c r="BBK701" s="412"/>
      <c r="BBL701" s="412"/>
      <c r="BBM701" s="412"/>
      <c r="BBN701" s="412"/>
      <c r="BBO701" s="412"/>
      <c r="BBP701" s="412"/>
      <c r="BBQ701" s="412"/>
      <c r="BBR701" s="412"/>
      <c r="BBS701" s="412"/>
      <c r="BBT701" s="412"/>
      <c r="BBU701" s="412"/>
      <c r="BBV701" s="413"/>
      <c r="BBW701" s="413"/>
      <c r="BBX701" s="413"/>
      <c r="BBY701" s="413"/>
      <c r="BBZ701" s="413"/>
      <c r="BCA701" s="413"/>
      <c r="BCB701" s="413"/>
      <c r="BCC701" s="413"/>
      <c r="BCD701" s="413"/>
      <c r="BCE701" s="413"/>
      <c r="BCF701" s="413"/>
      <c r="BCG701" s="413"/>
      <c r="BCH701" s="413"/>
      <c r="BCI701" s="413"/>
      <c r="BCJ701" s="413"/>
      <c r="BCK701" s="413"/>
      <c r="BCL701" s="413"/>
      <c r="BCM701" s="413"/>
      <c r="BCN701" s="413"/>
      <c r="BCO701" s="413"/>
      <c r="BCP701" s="413"/>
      <c r="BCQ701" s="413"/>
      <c r="BCR701" s="413"/>
      <c r="BCS701" s="413"/>
      <c r="BCT701" s="414"/>
      <c r="BCU701" s="414"/>
      <c r="BCV701" s="414"/>
      <c r="BCW701" s="414"/>
      <c r="BCX701" s="414"/>
      <c r="BCY701" s="413"/>
      <c r="BCZ701" s="413"/>
      <c r="BDA701" s="414"/>
      <c r="BDB701" s="414"/>
      <c r="BDC701" s="413"/>
      <c r="BDD701" s="413"/>
      <c r="BDE701" s="414"/>
      <c r="BDF701" s="414"/>
      <c r="BDG701" s="413"/>
      <c r="BDH701" s="413"/>
      <c r="BDI701" s="413"/>
      <c r="BDJ701" s="413"/>
      <c r="BDK701" s="413"/>
      <c r="BDL701" s="413"/>
      <c r="BDM701" s="413"/>
      <c r="BDN701" s="414"/>
      <c r="BDO701" s="414"/>
      <c r="BDP701" s="413"/>
      <c r="BDQ701" s="413"/>
      <c r="BDR701" s="414"/>
      <c r="BDS701" s="414"/>
      <c r="BDT701" s="413"/>
      <c r="BDU701" s="413"/>
      <c r="BDV701" s="413"/>
      <c r="BDW701" s="413"/>
      <c r="BDX701" s="413"/>
      <c r="BDY701" s="407"/>
      <c r="BDZ701" s="439"/>
      <c r="BEA701" s="413"/>
      <c r="BEB701" s="413"/>
      <c r="BEC701" s="413"/>
      <c r="BED701" s="413"/>
      <c r="BEE701" s="413"/>
      <c r="BEF701" s="413"/>
      <c r="BEG701" s="413"/>
      <c r="BEH701" s="412"/>
      <c r="BEI701" s="412"/>
      <c r="BEJ701" s="412"/>
      <c r="BEK701" s="412"/>
      <c r="BEL701" s="412"/>
      <c r="BEM701" s="412"/>
      <c r="BEN701" s="412"/>
      <c r="BEO701" s="412"/>
      <c r="BEP701" s="412"/>
      <c r="BEQ701" s="412"/>
      <c r="BER701" s="412"/>
      <c r="BES701" s="412"/>
      <c r="BET701" s="412"/>
      <c r="BEU701" s="412"/>
      <c r="BEV701" s="412"/>
      <c r="BEW701" s="412"/>
      <c r="BEX701" s="412"/>
      <c r="BEY701" s="412"/>
      <c r="BEZ701" s="412"/>
      <c r="BFA701" s="412"/>
      <c r="BFB701" s="412"/>
      <c r="BFC701" s="412"/>
      <c r="BFD701" s="412"/>
      <c r="BFE701" s="412"/>
      <c r="BFF701" s="412"/>
      <c r="BFG701" s="412"/>
      <c r="BFH701" s="412"/>
      <c r="BFI701" s="412"/>
      <c r="BFJ701" s="412"/>
      <c r="BFK701" s="412"/>
      <c r="BFL701" s="412"/>
      <c r="BFM701" s="412"/>
      <c r="BFN701" s="412"/>
      <c r="BFO701" s="412"/>
      <c r="BFP701" s="412"/>
      <c r="BFQ701" s="412"/>
      <c r="BFR701" s="412"/>
      <c r="BFS701" s="412"/>
      <c r="BFT701" s="412"/>
      <c r="BFU701" s="412"/>
      <c r="BFV701" s="412"/>
      <c r="BFW701" s="412"/>
      <c r="BFX701" s="412"/>
      <c r="BFY701" s="412"/>
      <c r="BFZ701" s="413"/>
      <c r="BGA701" s="413"/>
      <c r="BGB701" s="413"/>
      <c r="BGC701" s="413"/>
      <c r="BGD701" s="413"/>
      <c r="BGE701" s="413"/>
      <c r="BGF701" s="413"/>
      <c r="BGG701" s="413"/>
      <c r="BGH701" s="413"/>
      <c r="BGI701" s="413"/>
      <c r="BGJ701" s="413"/>
      <c r="BGK701" s="413"/>
      <c r="BGL701" s="413"/>
      <c r="BGM701" s="413"/>
      <c r="BGN701" s="413"/>
      <c r="BGO701" s="413"/>
      <c r="BGP701" s="413"/>
      <c r="BGQ701" s="413"/>
      <c r="BGR701" s="413"/>
      <c r="BGS701" s="413"/>
      <c r="BGT701" s="413"/>
      <c r="BGU701" s="413"/>
      <c r="BGV701" s="413"/>
      <c r="BGW701" s="413"/>
      <c r="BGX701" s="414"/>
      <c r="BGY701" s="414"/>
      <c r="BGZ701" s="414"/>
      <c r="BHA701" s="414"/>
      <c r="BHB701" s="414"/>
      <c r="BHC701" s="413"/>
      <c r="BHD701" s="413"/>
      <c r="BHE701" s="414"/>
      <c r="BHF701" s="414"/>
      <c r="BHG701" s="413"/>
      <c r="BHH701" s="413"/>
      <c r="BHI701" s="414"/>
      <c r="BHJ701" s="414"/>
      <c r="BHK701" s="413"/>
      <c r="BHL701" s="413"/>
      <c r="BHM701" s="413"/>
      <c r="BHN701" s="413"/>
      <c r="BHO701" s="413"/>
      <c r="BHP701" s="413"/>
      <c r="BHQ701" s="413"/>
      <c r="BHR701" s="414"/>
      <c r="BHS701" s="414"/>
      <c r="BHT701" s="413"/>
      <c r="BHU701" s="413"/>
      <c r="BHV701" s="414"/>
      <c r="BHW701" s="414"/>
      <c r="BHX701" s="413"/>
      <c r="BHY701" s="413"/>
      <c r="BHZ701" s="413"/>
      <c r="BIA701" s="413"/>
      <c r="BIB701" s="413"/>
      <c r="BIC701" s="407"/>
      <c r="BID701" s="439"/>
      <c r="BIE701" s="413"/>
      <c r="BIF701" s="413"/>
      <c r="BIG701" s="413"/>
      <c r="BIH701" s="413"/>
      <c r="BII701" s="413"/>
      <c r="BIJ701" s="413"/>
      <c r="BIK701" s="413"/>
      <c r="BIL701" s="412"/>
      <c r="BIM701" s="412"/>
      <c r="BIN701" s="412"/>
      <c r="BIO701" s="412"/>
      <c r="BIP701" s="412"/>
      <c r="BIQ701" s="412"/>
      <c r="BIR701" s="412"/>
      <c r="BIS701" s="412"/>
      <c r="BIT701" s="412"/>
      <c r="BIU701" s="412"/>
      <c r="BIV701" s="412"/>
      <c r="BIW701" s="412"/>
      <c r="BIX701" s="412"/>
      <c r="BIY701" s="412"/>
      <c r="BIZ701" s="412"/>
      <c r="BJA701" s="412"/>
      <c r="BJB701" s="412"/>
      <c r="BJC701" s="412"/>
      <c r="BJD701" s="412"/>
      <c r="BJE701" s="412"/>
      <c r="BJF701" s="412"/>
      <c r="BJG701" s="412"/>
      <c r="BJH701" s="412"/>
      <c r="BJI701" s="412"/>
      <c r="BJJ701" s="412"/>
      <c r="BJK701" s="412"/>
      <c r="BJL701" s="412"/>
      <c r="BJM701" s="412"/>
      <c r="BJN701" s="412"/>
      <c r="BJO701" s="412"/>
      <c r="BJP701" s="412"/>
      <c r="BJQ701" s="412"/>
      <c r="BJR701" s="412"/>
      <c r="BJS701" s="412"/>
      <c r="BJT701" s="412"/>
      <c r="BJU701" s="412"/>
      <c r="BJV701" s="412"/>
      <c r="BJW701" s="412"/>
      <c r="BJX701" s="412"/>
      <c r="BJY701" s="412"/>
      <c r="BJZ701" s="412"/>
      <c r="BKA701" s="412"/>
      <c r="BKB701" s="412"/>
      <c r="BKC701" s="412"/>
      <c r="BKD701" s="413"/>
      <c r="BKE701" s="413"/>
      <c r="BKF701" s="413"/>
      <c r="BKG701" s="413"/>
      <c r="BKH701" s="413"/>
      <c r="BKI701" s="413"/>
      <c r="BKJ701" s="413"/>
      <c r="BKK701" s="413"/>
      <c r="BKL701" s="413"/>
      <c r="BKM701" s="413"/>
      <c r="BKN701" s="413"/>
      <c r="BKO701" s="413"/>
      <c r="BKP701" s="413"/>
      <c r="BKQ701" s="413"/>
      <c r="BKR701" s="413"/>
      <c r="BKS701" s="413"/>
      <c r="BKT701" s="413"/>
      <c r="BKU701" s="413"/>
      <c r="BKV701" s="413"/>
      <c r="BKW701" s="413"/>
      <c r="BKX701" s="413"/>
      <c r="BKY701" s="413"/>
      <c r="BKZ701" s="413"/>
      <c r="BLA701" s="413"/>
      <c r="BLB701" s="414"/>
      <c r="BLC701" s="414"/>
      <c r="BLD701" s="414"/>
      <c r="BLE701" s="414"/>
      <c r="BLF701" s="414"/>
      <c r="BLG701" s="413"/>
      <c r="BLH701" s="413"/>
      <c r="BLI701" s="414"/>
      <c r="BLJ701" s="414"/>
      <c r="BLK701" s="413"/>
      <c r="BLL701" s="413"/>
      <c r="BLM701" s="414"/>
      <c r="BLN701" s="414"/>
      <c r="BLO701" s="413"/>
      <c r="BLP701" s="413"/>
      <c r="BLQ701" s="413"/>
      <c r="BLR701" s="413"/>
      <c r="BLS701" s="413"/>
      <c r="BLT701" s="413"/>
      <c r="BLU701" s="413"/>
      <c r="BLV701" s="414"/>
      <c r="BLW701" s="414"/>
      <c r="BLX701" s="413"/>
      <c r="BLY701" s="413"/>
      <c r="BLZ701" s="414"/>
      <c r="BMA701" s="414"/>
      <c r="BMB701" s="413"/>
      <c r="BMC701" s="413"/>
      <c r="BMD701" s="413"/>
      <c r="BME701" s="413"/>
      <c r="BMF701" s="413"/>
      <c r="BMG701" s="407"/>
      <c r="BMH701" s="439"/>
      <c r="BMI701" s="413"/>
      <c r="BMJ701" s="413"/>
      <c r="BMK701" s="413"/>
      <c r="BML701" s="413"/>
      <c r="BMM701" s="413"/>
      <c r="BMN701" s="413"/>
      <c r="BMO701" s="413"/>
      <c r="BMP701" s="412"/>
      <c r="BMQ701" s="412"/>
      <c r="BMR701" s="412"/>
      <c r="BMS701" s="412"/>
      <c r="BMT701" s="412"/>
      <c r="BMU701" s="412"/>
      <c r="BMV701" s="412"/>
      <c r="BMW701" s="412"/>
      <c r="BMX701" s="412"/>
      <c r="BMY701" s="412"/>
      <c r="BMZ701" s="412"/>
      <c r="BNA701" s="412"/>
      <c r="BNB701" s="412"/>
      <c r="BNC701" s="412"/>
      <c r="BND701" s="412"/>
      <c r="BNE701" s="412"/>
      <c r="BNF701" s="412"/>
      <c r="BNG701" s="412"/>
      <c r="BNH701" s="412"/>
      <c r="BNI701" s="412"/>
      <c r="BNJ701" s="412"/>
      <c r="BNK701" s="412"/>
      <c r="BNL701" s="412"/>
      <c r="BNM701" s="412"/>
      <c r="BNN701" s="412"/>
      <c r="BNO701" s="412"/>
      <c r="BNP701" s="412"/>
      <c r="BNQ701" s="412"/>
      <c r="BNR701" s="412"/>
      <c r="BNS701" s="412"/>
      <c r="BNT701" s="412"/>
      <c r="BNU701" s="412"/>
      <c r="BNV701" s="412"/>
      <c r="BNW701" s="412"/>
      <c r="BNX701" s="412"/>
      <c r="BNY701" s="412"/>
      <c r="BNZ701" s="412"/>
      <c r="BOA701" s="412"/>
      <c r="BOB701" s="412"/>
      <c r="BOC701" s="412"/>
      <c r="BOD701" s="412"/>
      <c r="BOE701" s="412"/>
      <c r="BOF701" s="412"/>
      <c r="BOG701" s="412"/>
      <c r="BOH701" s="413"/>
      <c r="BOI701" s="413"/>
      <c r="BOJ701" s="413"/>
      <c r="BOK701" s="413"/>
      <c r="BOL701" s="413"/>
      <c r="BOM701" s="413"/>
      <c r="BON701" s="413"/>
      <c r="BOO701" s="413"/>
      <c r="BOP701" s="413"/>
      <c r="BOQ701" s="413"/>
      <c r="BOR701" s="413"/>
      <c r="BOS701" s="413"/>
      <c r="BOT701" s="413"/>
      <c r="BOU701" s="413"/>
      <c r="BOV701" s="413"/>
      <c r="BOW701" s="413"/>
      <c r="BOX701" s="413"/>
      <c r="BOY701" s="413"/>
      <c r="BOZ701" s="413"/>
      <c r="BPA701" s="413"/>
      <c r="BPB701" s="413"/>
      <c r="BPC701" s="413"/>
      <c r="BPD701" s="413"/>
      <c r="BPE701" s="413"/>
      <c r="BPF701" s="414"/>
      <c r="BPG701" s="414"/>
      <c r="BPH701" s="414"/>
      <c r="BPI701" s="414"/>
      <c r="BPJ701" s="414"/>
      <c r="BPK701" s="413"/>
      <c r="BPL701" s="413"/>
      <c r="BPM701" s="414"/>
      <c r="BPN701" s="414"/>
      <c r="BPO701" s="413"/>
      <c r="BPP701" s="413"/>
      <c r="BPQ701" s="414"/>
      <c r="BPR701" s="414"/>
      <c r="BPS701" s="413"/>
      <c r="BPT701" s="413"/>
      <c r="BPU701" s="413"/>
      <c r="BPV701" s="413"/>
      <c r="BPW701" s="413"/>
      <c r="BPX701" s="413"/>
      <c r="BPY701" s="413"/>
      <c r="BPZ701" s="414"/>
      <c r="BQA701" s="414"/>
      <c r="BQB701" s="413"/>
      <c r="BQC701" s="413"/>
      <c r="BQD701" s="414"/>
      <c r="BQE701" s="414"/>
      <c r="BQF701" s="413"/>
      <c r="BQG701" s="413"/>
      <c r="BQH701" s="413"/>
      <c r="BQI701" s="413"/>
      <c r="BQJ701" s="413"/>
      <c r="BQK701" s="407"/>
      <c r="BQL701" s="439"/>
      <c r="BQM701" s="413"/>
      <c r="BQN701" s="413"/>
      <c r="BQO701" s="413"/>
      <c r="BQP701" s="413"/>
      <c r="BQQ701" s="413"/>
      <c r="BQR701" s="413"/>
      <c r="BQS701" s="413"/>
      <c r="BQT701" s="412"/>
      <c r="BQU701" s="412"/>
      <c r="BQV701" s="412"/>
      <c r="BQW701" s="412"/>
      <c r="BQX701" s="412"/>
      <c r="BQY701" s="412"/>
      <c r="BQZ701" s="412"/>
      <c r="BRA701" s="412"/>
      <c r="BRB701" s="412"/>
      <c r="BRC701" s="412"/>
      <c r="BRD701" s="412"/>
      <c r="BRE701" s="412"/>
      <c r="BRF701" s="412"/>
      <c r="BRG701" s="412"/>
      <c r="BRH701" s="412"/>
      <c r="BRI701" s="412"/>
      <c r="BRJ701" s="412"/>
      <c r="BRK701" s="412"/>
      <c r="BRL701" s="412"/>
      <c r="BRM701" s="412"/>
      <c r="BRN701" s="412"/>
      <c r="BRO701" s="412"/>
      <c r="BRP701" s="412"/>
      <c r="BRQ701" s="412"/>
      <c r="BRR701" s="412"/>
      <c r="BRS701" s="412"/>
      <c r="BRT701" s="412"/>
      <c r="BRU701" s="412"/>
      <c r="BRV701" s="412"/>
      <c r="BRW701" s="412"/>
      <c r="BRX701" s="412"/>
      <c r="BRY701" s="412"/>
      <c r="BRZ701" s="412"/>
      <c r="BSA701" s="412"/>
      <c r="BSB701" s="412"/>
      <c r="BSC701" s="412"/>
      <c r="BSD701" s="412"/>
      <c r="BSE701" s="412"/>
      <c r="BSF701" s="412"/>
      <c r="BSG701" s="412"/>
      <c r="BSH701" s="412"/>
      <c r="BSI701" s="412"/>
      <c r="BSJ701" s="412"/>
      <c r="BSK701" s="412"/>
      <c r="BSL701" s="413"/>
      <c r="BSM701" s="413"/>
      <c r="BSN701" s="413"/>
      <c r="BSO701" s="413"/>
      <c r="BSP701" s="413"/>
      <c r="BSQ701" s="413"/>
      <c r="BSR701" s="413"/>
      <c r="BSS701" s="413"/>
      <c r="BST701" s="413"/>
      <c r="BSU701" s="413"/>
      <c r="BSV701" s="413"/>
      <c r="BSW701" s="413"/>
      <c r="BSX701" s="413"/>
      <c r="BSY701" s="413"/>
      <c r="BSZ701" s="413"/>
      <c r="BTA701" s="413"/>
      <c r="BTB701" s="413"/>
      <c r="BTC701" s="413"/>
      <c r="BTD701" s="413"/>
      <c r="BTE701" s="413"/>
      <c r="BTF701" s="413"/>
      <c r="BTG701" s="413"/>
      <c r="BTH701" s="413"/>
      <c r="BTI701" s="413"/>
      <c r="BTJ701" s="414"/>
      <c r="BTK701" s="414"/>
      <c r="BTL701" s="414"/>
      <c r="BTM701" s="414"/>
      <c r="BTN701" s="414"/>
      <c r="BTO701" s="413"/>
      <c r="BTP701" s="413"/>
      <c r="BTQ701" s="414"/>
      <c r="BTR701" s="414"/>
      <c r="BTS701" s="413"/>
      <c r="BTT701" s="413"/>
      <c r="BTU701" s="414"/>
      <c r="BTV701" s="414"/>
      <c r="BTW701" s="413"/>
      <c r="BTX701" s="413"/>
      <c r="BTY701" s="413"/>
      <c r="BTZ701" s="413"/>
      <c r="BUA701" s="413"/>
      <c r="BUB701" s="413"/>
      <c r="BUC701" s="413"/>
      <c r="BUD701" s="414"/>
      <c r="BUE701" s="414"/>
      <c r="BUF701" s="413"/>
      <c r="BUG701" s="413"/>
      <c r="BUH701" s="414"/>
      <c r="BUI701" s="414"/>
      <c r="BUJ701" s="413"/>
      <c r="BUK701" s="413"/>
      <c r="BUL701" s="413"/>
      <c r="BUM701" s="413"/>
      <c r="BUN701" s="413"/>
      <c r="BUO701" s="407"/>
      <c r="BUP701" s="439"/>
      <c r="BUQ701" s="413"/>
      <c r="BUR701" s="413"/>
      <c r="BUS701" s="413"/>
      <c r="BUT701" s="413"/>
      <c r="BUU701" s="413"/>
      <c r="BUV701" s="413"/>
      <c r="BUW701" s="413"/>
      <c r="BUX701" s="412"/>
      <c r="BUY701" s="412"/>
      <c r="BUZ701" s="412"/>
      <c r="BVA701" s="412"/>
      <c r="BVB701" s="412"/>
      <c r="BVC701" s="412"/>
      <c r="BVD701" s="412"/>
      <c r="BVE701" s="412"/>
      <c r="BVF701" s="412"/>
      <c r="BVG701" s="412"/>
      <c r="BVH701" s="412"/>
      <c r="BVI701" s="412"/>
      <c r="BVJ701" s="412"/>
      <c r="BVK701" s="412"/>
      <c r="BVL701" s="412"/>
      <c r="BVM701" s="412"/>
      <c r="BVN701" s="412"/>
      <c r="BVO701" s="412"/>
      <c r="BVP701" s="412"/>
      <c r="BVQ701" s="412"/>
      <c r="BVR701" s="412"/>
      <c r="BVS701" s="412"/>
      <c r="BVT701" s="412"/>
      <c r="BVU701" s="412"/>
      <c r="BVV701" s="412"/>
      <c r="BVW701" s="412"/>
      <c r="BVX701" s="412"/>
      <c r="BVY701" s="412"/>
      <c r="BVZ701" s="412"/>
      <c r="BWA701" s="412"/>
      <c r="BWB701" s="412"/>
      <c r="BWC701" s="412"/>
      <c r="BWD701" s="412"/>
      <c r="BWE701" s="412"/>
      <c r="BWF701" s="412"/>
      <c r="BWG701" s="412"/>
      <c r="BWH701" s="412"/>
      <c r="BWI701" s="412"/>
      <c r="BWJ701" s="412"/>
      <c r="BWK701" s="412"/>
      <c r="BWL701" s="412"/>
      <c r="BWM701" s="412"/>
      <c r="BWN701" s="412"/>
      <c r="BWO701" s="412"/>
      <c r="BWP701" s="413"/>
      <c r="BWQ701" s="413"/>
      <c r="BWR701" s="413"/>
      <c r="BWS701" s="413"/>
      <c r="BWT701" s="413"/>
      <c r="BWU701" s="413"/>
      <c r="BWV701" s="413"/>
      <c r="BWW701" s="413"/>
      <c r="BWX701" s="413"/>
      <c r="BWY701" s="413"/>
      <c r="BWZ701" s="413"/>
      <c r="BXA701" s="413"/>
      <c r="BXB701" s="413"/>
      <c r="BXC701" s="413"/>
      <c r="BXD701" s="413"/>
      <c r="BXE701" s="413"/>
      <c r="BXF701" s="413"/>
      <c r="BXG701" s="413"/>
      <c r="BXH701" s="413"/>
      <c r="BXI701" s="413"/>
      <c r="BXJ701" s="413"/>
      <c r="BXK701" s="413"/>
      <c r="BXL701" s="413"/>
      <c r="BXM701" s="413"/>
      <c r="BXN701" s="414"/>
      <c r="BXO701" s="414"/>
      <c r="BXP701" s="414"/>
      <c r="BXQ701" s="414"/>
      <c r="BXR701" s="414"/>
      <c r="BXS701" s="413"/>
      <c r="BXT701" s="413"/>
      <c r="BXU701" s="414"/>
      <c r="BXV701" s="414"/>
      <c r="BXW701" s="413"/>
      <c r="BXX701" s="413"/>
      <c r="BXY701" s="414"/>
      <c r="BXZ701" s="414"/>
      <c r="BYA701" s="413"/>
      <c r="BYB701" s="413"/>
      <c r="BYC701" s="413"/>
      <c r="BYD701" s="413"/>
      <c r="BYE701" s="413"/>
      <c r="BYF701" s="413"/>
      <c r="BYG701" s="413"/>
      <c r="BYH701" s="414"/>
      <c r="BYI701" s="414"/>
      <c r="BYJ701" s="413"/>
      <c r="BYK701" s="413"/>
      <c r="BYL701" s="414"/>
      <c r="BYM701" s="414"/>
      <c r="BYN701" s="413"/>
      <c r="BYO701" s="413"/>
      <c r="BYP701" s="413"/>
      <c r="BYQ701" s="413"/>
      <c r="BYR701" s="413"/>
      <c r="BYS701" s="407"/>
      <c r="BYT701" s="439"/>
      <c r="BYU701" s="413"/>
      <c r="BYV701" s="413"/>
      <c r="BYW701" s="413"/>
      <c r="BYX701" s="413"/>
      <c r="BYY701" s="413"/>
      <c r="BYZ701" s="413"/>
      <c r="BZA701" s="413"/>
      <c r="BZB701" s="412"/>
      <c r="BZC701" s="412"/>
      <c r="BZD701" s="412"/>
      <c r="BZE701" s="412"/>
      <c r="BZF701" s="412"/>
      <c r="BZG701" s="412"/>
      <c r="BZH701" s="412"/>
      <c r="BZI701" s="412"/>
      <c r="BZJ701" s="412"/>
      <c r="BZK701" s="412"/>
      <c r="BZL701" s="412"/>
      <c r="BZM701" s="412"/>
      <c r="BZN701" s="412"/>
      <c r="BZO701" s="412"/>
      <c r="BZP701" s="412"/>
      <c r="BZQ701" s="412"/>
      <c r="BZR701" s="412"/>
      <c r="BZS701" s="412"/>
      <c r="BZT701" s="412"/>
      <c r="BZU701" s="412"/>
      <c r="BZV701" s="412"/>
      <c r="BZW701" s="412"/>
      <c r="BZX701" s="412"/>
      <c r="BZY701" s="412"/>
      <c r="BZZ701" s="412"/>
      <c r="CAA701" s="412"/>
      <c r="CAB701" s="412"/>
      <c r="CAC701" s="412"/>
      <c r="CAD701" s="412"/>
      <c r="CAE701" s="412"/>
      <c r="CAF701" s="412"/>
      <c r="CAG701" s="412"/>
      <c r="CAH701" s="412"/>
      <c r="CAI701" s="412"/>
      <c r="CAJ701" s="412"/>
      <c r="CAK701" s="412"/>
      <c r="CAL701" s="412"/>
      <c r="CAM701" s="412"/>
      <c r="CAN701" s="412"/>
      <c r="CAO701" s="412"/>
      <c r="CAP701" s="412"/>
      <c r="CAQ701" s="412"/>
      <c r="CAR701" s="412"/>
      <c r="CAS701" s="412"/>
      <c r="CAT701" s="413"/>
      <c r="CAU701" s="413"/>
      <c r="CAV701" s="413"/>
      <c r="CAW701" s="413"/>
      <c r="CAX701" s="413"/>
      <c r="CAY701" s="413"/>
      <c r="CAZ701" s="413"/>
      <c r="CBA701" s="413"/>
      <c r="CBB701" s="413"/>
      <c r="CBC701" s="413"/>
      <c r="CBD701" s="413"/>
      <c r="CBE701" s="413"/>
      <c r="CBF701" s="413"/>
      <c r="CBG701" s="413"/>
      <c r="CBH701" s="413"/>
      <c r="CBI701" s="413"/>
      <c r="CBJ701" s="413"/>
      <c r="CBK701" s="413"/>
      <c r="CBL701" s="413"/>
      <c r="CBM701" s="413"/>
      <c r="CBN701" s="413"/>
      <c r="CBO701" s="413"/>
      <c r="CBP701" s="413"/>
      <c r="CBQ701" s="413"/>
      <c r="CBR701" s="414"/>
      <c r="CBS701" s="414"/>
      <c r="CBT701" s="414"/>
      <c r="CBU701" s="414"/>
      <c r="CBV701" s="414"/>
      <c r="CBW701" s="413"/>
      <c r="CBX701" s="413"/>
      <c r="CBY701" s="414"/>
      <c r="CBZ701" s="414"/>
      <c r="CCA701" s="413"/>
      <c r="CCB701" s="413"/>
      <c r="CCC701" s="414"/>
      <c r="CCD701" s="414"/>
      <c r="CCE701" s="413"/>
      <c r="CCF701" s="413"/>
      <c r="CCG701" s="413"/>
      <c r="CCH701" s="413"/>
      <c r="CCI701" s="413"/>
      <c r="CCJ701" s="413"/>
      <c r="CCK701" s="413"/>
      <c r="CCL701" s="414"/>
      <c r="CCM701" s="414"/>
      <c r="CCN701" s="413"/>
      <c r="CCO701" s="413"/>
      <c r="CCP701" s="414"/>
      <c r="CCQ701" s="414"/>
      <c r="CCR701" s="413"/>
      <c r="CCS701" s="413"/>
      <c r="CCT701" s="413"/>
      <c r="CCU701" s="413"/>
      <c r="CCV701" s="413"/>
      <c r="CCW701" s="407"/>
      <c r="CCX701" s="439"/>
      <c r="CCY701" s="413"/>
      <c r="CCZ701" s="413"/>
      <c r="CDA701" s="413"/>
      <c r="CDB701" s="413"/>
      <c r="CDC701" s="413"/>
      <c r="CDD701" s="413"/>
      <c r="CDE701" s="413"/>
      <c r="CDF701" s="412"/>
      <c r="CDG701" s="412"/>
      <c r="CDH701" s="412"/>
      <c r="CDI701" s="412"/>
      <c r="CDJ701" s="412"/>
      <c r="CDK701" s="412"/>
      <c r="CDL701" s="412"/>
      <c r="CDM701" s="412"/>
      <c r="CDN701" s="412"/>
      <c r="CDO701" s="412"/>
      <c r="CDP701" s="412"/>
      <c r="CDQ701" s="412"/>
      <c r="CDR701" s="412"/>
      <c r="CDS701" s="412"/>
      <c r="CDT701" s="412"/>
      <c r="CDU701" s="412"/>
      <c r="CDV701" s="412"/>
      <c r="CDW701" s="412"/>
      <c r="CDX701" s="412"/>
      <c r="CDY701" s="412"/>
      <c r="CDZ701" s="412"/>
      <c r="CEA701" s="412"/>
      <c r="CEB701" s="412"/>
      <c r="CEC701" s="412"/>
      <c r="CED701" s="412"/>
      <c r="CEE701" s="412"/>
      <c r="CEF701" s="412"/>
      <c r="CEG701" s="412"/>
      <c r="CEH701" s="412"/>
      <c r="CEI701" s="412"/>
      <c r="CEJ701" s="412"/>
      <c r="CEK701" s="412"/>
      <c r="CEL701" s="412"/>
      <c r="CEM701" s="412"/>
      <c r="CEN701" s="412"/>
      <c r="CEO701" s="412"/>
      <c r="CEP701" s="412"/>
      <c r="CEQ701" s="412"/>
      <c r="CER701" s="412"/>
      <c r="CES701" s="412"/>
      <c r="CET701" s="412"/>
      <c r="CEU701" s="412"/>
      <c r="CEV701" s="412"/>
      <c r="CEW701" s="412"/>
      <c r="CEX701" s="413"/>
      <c r="CEY701" s="413"/>
      <c r="CEZ701" s="413"/>
      <c r="CFA701" s="413"/>
      <c r="CFB701" s="413"/>
      <c r="CFC701" s="413"/>
      <c r="CFD701" s="413"/>
      <c r="CFE701" s="413"/>
      <c r="CFF701" s="413"/>
      <c r="CFG701" s="413"/>
      <c r="CFH701" s="413"/>
      <c r="CFI701" s="413"/>
      <c r="CFJ701" s="413"/>
      <c r="CFK701" s="413"/>
      <c r="CFL701" s="413"/>
      <c r="CFM701" s="413"/>
      <c r="CFN701" s="413"/>
      <c r="CFO701" s="413"/>
      <c r="CFP701" s="413"/>
      <c r="CFQ701" s="413"/>
      <c r="CFR701" s="413"/>
      <c r="CFS701" s="413"/>
      <c r="CFT701" s="413"/>
      <c r="CFU701" s="413"/>
      <c r="CFV701" s="414"/>
      <c r="CFW701" s="414"/>
      <c r="CFX701" s="414"/>
      <c r="CFY701" s="414"/>
      <c r="CFZ701" s="414"/>
      <c r="CGA701" s="413"/>
      <c r="CGB701" s="413"/>
      <c r="CGC701" s="414"/>
      <c r="CGD701" s="414"/>
      <c r="CGE701" s="413"/>
      <c r="CGF701" s="413"/>
      <c r="CGG701" s="414"/>
      <c r="CGH701" s="414"/>
      <c r="CGI701" s="413"/>
      <c r="CGJ701" s="413"/>
      <c r="CGK701" s="413"/>
      <c r="CGL701" s="413"/>
      <c r="CGM701" s="413"/>
      <c r="CGN701" s="413"/>
      <c r="CGO701" s="413"/>
      <c r="CGP701" s="414"/>
      <c r="CGQ701" s="414"/>
      <c r="CGR701" s="413"/>
      <c r="CGS701" s="413"/>
      <c r="CGT701" s="414"/>
      <c r="CGU701" s="414"/>
      <c r="CGV701" s="413"/>
      <c r="CGW701" s="413"/>
      <c r="CGX701" s="413"/>
      <c r="CGY701" s="413"/>
      <c r="CGZ701" s="413"/>
      <c r="CHA701" s="407"/>
      <c r="CHB701" s="439"/>
      <c r="CHC701" s="413"/>
      <c r="CHD701" s="413"/>
      <c r="CHE701" s="413"/>
      <c r="CHF701" s="413"/>
      <c r="CHG701" s="413"/>
      <c r="CHH701" s="413"/>
      <c r="CHI701" s="413"/>
      <c r="CHJ701" s="412"/>
      <c r="CHK701" s="412"/>
      <c r="CHL701" s="412"/>
      <c r="CHM701" s="412"/>
      <c r="CHN701" s="412"/>
      <c r="CHO701" s="412"/>
      <c r="CHP701" s="412"/>
      <c r="CHQ701" s="412"/>
      <c r="CHR701" s="412"/>
      <c r="CHS701" s="412"/>
      <c r="CHT701" s="412"/>
      <c r="CHU701" s="412"/>
      <c r="CHV701" s="412"/>
      <c r="CHW701" s="412"/>
      <c r="CHX701" s="412"/>
      <c r="CHY701" s="412"/>
      <c r="CHZ701" s="412"/>
      <c r="CIA701" s="412"/>
      <c r="CIB701" s="412"/>
      <c r="CIC701" s="412"/>
      <c r="CID701" s="412"/>
      <c r="CIE701" s="412"/>
      <c r="CIF701" s="412"/>
      <c r="CIG701" s="412"/>
      <c r="CIH701" s="412"/>
      <c r="CII701" s="412"/>
      <c r="CIJ701" s="412"/>
      <c r="CIK701" s="412"/>
      <c r="CIL701" s="412"/>
      <c r="CIM701" s="412"/>
      <c r="CIN701" s="412"/>
      <c r="CIO701" s="412"/>
      <c r="CIP701" s="412"/>
      <c r="CIQ701" s="412"/>
      <c r="CIR701" s="412"/>
      <c r="CIS701" s="412"/>
      <c r="CIT701" s="412"/>
      <c r="CIU701" s="412"/>
      <c r="CIV701" s="412"/>
      <c r="CIW701" s="412"/>
      <c r="CIX701" s="412"/>
      <c r="CIY701" s="412"/>
      <c r="CIZ701" s="412"/>
      <c r="CJA701" s="412"/>
      <c r="CJB701" s="413"/>
      <c r="CJC701" s="413"/>
      <c r="CJD701" s="413"/>
      <c r="CJE701" s="413"/>
      <c r="CJF701" s="413"/>
      <c r="CJG701" s="413"/>
      <c r="CJH701" s="413"/>
      <c r="CJI701" s="413"/>
      <c r="CJJ701" s="413"/>
      <c r="CJK701" s="413"/>
      <c r="CJL701" s="413"/>
      <c r="CJM701" s="413"/>
      <c r="CJN701" s="413"/>
      <c r="CJO701" s="413"/>
      <c r="CJP701" s="413"/>
      <c r="CJQ701" s="413"/>
      <c r="CJR701" s="413"/>
      <c r="CJS701" s="413"/>
      <c r="CJT701" s="413"/>
      <c r="CJU701" s="413"/>
      <c r="CJV701" s="413"/>
      <c r="CJW701" s="413"/>
      <c r="CJX701" s="413"/>
      <c r="CJY701" s="413"/>
      <c r="CJZ701" s="414"/>
      <c r="CKA701" s="414"/>
      <c r="CKB701" s="414"/>
      <c r="CKC701" s="414"/>
      <c r="CKD701" s="414"/>
      <c r="CKE701" s="413"/>
      <c r="CKF701" s="413"/>
      <c r="CKG701" s="414"/>
      <c r="CKH701" s="414"/>
      <c r="CKI701" s="413"/>
      <c r="CKJ701" s="413"/>
      <c r="CKK701" s="414"/>
      <c r="CKL701" s="414"/>
      <c r="CKM701" s="413"/>
      <c r="CKN701" s="413"/>
      <c r="CKO701" s="413"/>
      <c r="CKP701" s="413"/>
      <c r="CKQ701" s="413"/>
      <c r="CKR701" s="413"/>
      <c r="CKS701" s="413"/>
      <c r="CKT701" s="414"/>
      <c r="CKU701" s="414"/>
      <c r="CKV701" s="413"/>
      <c r="CKW701" s="413"/>
      <c r="CKX701" s="414"/>
      <c r="CKY701" s="414"/>
      <c r="CKZ701" s="413"/>
      <c r="CLA701" s="413"/>
      <c r="CLB701" s="413"/>
      <c r="CLC701" s="413"/>
      <c r="CLD701" s="413"/>
      <c r="CLE701" s="407"/>
      <c r="CLF701" s="439"/>
      <c r="CLG701" s="413"/>
      <c r="CLH701" s="413"/>
      <c r="CLI701" s="413"/>
      <c r="CLJ701" s="413"/>
      <c r="CLK701" s="413"/>
      <c r="CLL701" s="413"/>
      <c r="CLM701" s="413"/>
      <c r="CLN701" s="412"/>
      <c r="CLO701" s="412"/>
      <c r="CLP701" s="412"/>
      <c r="CLQ701" s="412"/>
      <c r="CLR701" s="412"/>
      <c r="CLS701" s="412"/>
      <c r="CLT701" s="412"/>
      <c r="CLU701" s="412"/>
      <c r="CLV701" s="412"/>
      <c r="CLW701" s="412"/>
      <c r="CLX701" s="412"/>
      <c r="CLY701" s="412"/>
      <c r="CLZ701" s="412"/>
      <c r="CMA701" s="412"/>
      <c r="CMB701" s="412"/>
      <c r="CMC701" s="412"/>
      <c r="CMD701" s="412"/>
      <c r="CME701" s="412"/>
      <c r="CMF701" s="412"/>
      <c r="CMG701" s="412"/>
      <c r="CMH701" s="412"/>
      <c r="CMI701" s="412"/>
      <c r="CMJ701" s="412"/>
      <c r="CMK701" s="412"/>
      <c r="CML701" s="412"/>
      <c r="CMM701" s="412"/>
      <c r="CMN701" s="412"/>
      <c r="CMO701" s="412"/>
      <c r="CMP701" s="412"/>
      <c r="CMQ701" s="412"/>
      <c r="CMR701" s="412"/>
      <c r="CMS701" s="412"/>
      <c r="CMT701" s="412"/>
      <c r="CMU701" s="412"/>
      <c r="CMV701" s="412"/>
      <c r="CMW701" s="412"/>
      <c r="CMX701" s="412"/>
      <c r="CMY701" s="412"/>
      <c r="CMZ701" s="412"/>
      <c r="CNA701" s="412"/>
      <c r="CNB701" s="412"/>
      <c r="CNC701" s="412"/>
      <c r="CND701" s="412"/>
      <c r="CNE701" s="412"/>
      <c r="CNF701" s="413"/>
      <c r="CNG701" s="413"/>
      <c r="CNH701" s="413"/>
      <c r="CNI701" s="413"/>
      <c r="CNJ701" s="413"/>
      <c r="CNK701" s="413"/>
      <c r="CNL701" s="413"/>
      <c r="CNM701" s="413"/>
      <c r="CNN701" s="413"/>
      <c r="CNO701" s="413"/>
      <c r="CNP701" s="413"/>
      <c r="CNQ701" s="413"/>
      <c r="CNR701" s="413"/>
      <c r="CNS701" s="413"/>
      <c r="CNT701" s="413"/>
      <c r="CNU701" s="413"/>
      <c r="CNV701" s="413"/>
      <c r="CNW701" s="413"/>
      <c r="CNX701" s="413"/>
      <c r="CNY701" s="413"/>
      <c r="CNZ701" s="413"/>
      <c r="COA701" s="413"/>
      <c r="COB701" s="413"/>
      <c r="COC701" s="413"/>
      <c r="COD701" s="414"/>
      <c r="COE701" s="414"/>
      <c r="COF701" s="414"/>
      <c r="COG701" s="414"/>
      <c r="COH701" s="414"/>
      <c r="COI701" s="413"/>
      <c r="COJ701" s="413"/>
      <c r="COK701" s="414"/>
      <c r="COL701" s="414"/>
      <c r="COM701" s="413"/>
      <c r="CON701" s="413"/>
      <c r="COO701" s="414"/>
      <c r="COP701" s="414"/>
      <c r="COQ701" s="413"/>
      <c r="COR701" s="413"/>
      <c r="COS701" s="413"/>
      <c r="COT701" s="413"/>
      <c r="COU701" s="413"/>
      <c r="COV701" s="413"/>
      <c r="COW701" s="413"/>
      <c r="COX701" s="414"/>
      <c r="COY701" s="414"/>
      <c r="COZ701" s="413"/>
      <c r="CPA701" s="413"/>
      <c r="CPB701" s="414"/>
      <c r="CPC701" s="414"/>
      <c r="CPD701" s="413"/>
      <c r="CPE701" s="413"/>
      <c r="CPF701" s="413"/>
      <c r="CPG701" s="413"/>
      <c r="CPH701" s="413"/>
      <c r="CPI701" s="407"/>
      <c r="CPJ701" s="439"/>
      <c r="CPK701" s="413"/>
      <c r="CPL701" s="413"/>
      <c r="CPM701" s="413"/>
      <c r="CPN701" s="413"/>
      <c r="CPO701" s="413"/>
      <c r="CPP701" s="413"/>
      <c r="CPQ701" s="413"/>
      <c r="CPR701" s="412"/>
      <c r="CPS701" s="412"/>
      <c r="CPT701" s="412"/>
      <c r="CPU701" s="412"/>
      <c r="CPV701" s="412"/>
      <c r="CPW701" s="412"/>
      <c r="CPX701" s="412"/>
      <c r="CPY701" s="412"/>
      <c r="CPZ701" s="412"/>
      <c r="CQA701" s="412"/>
      <c r="CQB701" s="412"/>
      <c r="CQC701" s="412"/>
      <c r="CQD701" s="412"/>
      <c r="CQE701" s="412"/>
      <c r="CQF701" s="412"/>
      <c r="CQG701" s="412"/>
      <c r="CQH701" s="412"/>
      <c r="CQI701" s="412"/>
      <c r="CQJ701" s="412"/>
      <c r="CQK701" s="412"/>
      <c r="CQL701" s="412"/>
      <c r="CQM701" s="412"/>
      <c r="CQN701" s="412"/>
      <c r="CQO701" s="412"/>
      <c r="CQP701" s="412"/>
      <c r="CQQ701" s="412"/>
      <c r="CQR701" s="412"/>
      <c r="CQS701" s="412"/>
      <c r="CQT701" s="412"/>
      <c r="CQU701" s="412"/>
      <c r="CQV701" s="412"/>
      <c r="CQW701" s="412"/>
      <c r="CQX701" s="412"/>
      <c r="CQY701" s="412"/>
      <c r="CQZ701" s="412"/>
      <c r="CRA701" s="412"/>
      <c r="CRB701" s="412"/>
      <c r="CRC701" s="412"/>
      <c r="CRD701" s="412"/>
      <c r="CRE701" s="412"/>
      <c r="CRF701" s="412"/>
      <c r="CRG701" s="412"/>
      <c r="CRH701" s="412"/>
      <c r="CRI701" s="412"/>
      <c r="CRJ701" s="413"/>
      <c r="CRK701" s="413"/>
      <c r="CRL701" s="413"/>
      <c r="CRM701" s="413"/>
      <c r="CRN701" s="413"/>
      <c r="CRO701" s="413"/>
      <c r="CRP701" s="413"/>
      <c r="CRQ701" s="413"/>
      <c r="CRR701" s="413"/>
      <c r="CRS701" s="413"/>
      <c r="CRT701" s="413"/>
      <c r="CRU701" s="413"/>
      <c r="CRV701" s="413"/>
      <c r="CRW701" s="413"/>
      <c r="CRX701" s="413"/>
      <c r="CRY701" s="413"/>
      <c r="CRZ701" s="413"/>
      <c r="CSA701" s="413"/>
      <c r="CSB701" s="413"/>
      <c r="CSC701" s="413"/>
      <c r="CSD701" s="413"/>
      <c r="CSE701" s="413"/>
      <c r="CSF701" s="413"/>
      <c r="CSG701" s="413"/>
      <c r="CSH701" s="414"/>
      <c r="CSI701" s="414"/>
      <c r="CSJ701" s="414"/>
      <c r="CSK701" s="414"/>
      <c r="CSL701" s="414"/>
      <c r="CSM701" s="413"/>
      <c r="CSN701" s="413"/>
      <c r="CSO701" s="414"/>
      <c r="CSP701" s="414"/>
      <c r="CSQ701" s="413"/>
      <c r="CSR701" s="413"/>
      <c r="CSS701" s="414"/>
      <c r="CST701" s="414"/>
      <c r="CSU701" s="413"/>
      <c r="CSV701" s="413"/>
      <c r="CSW701" s="413"/>
      <c r="CSX701" s="413"/>
      <c r="CSY701" s="413"/>
      <c r="CSZ701" s="413"/>
      <c r="CTA701" s="413"/>
      <c r="CTB701" s="414"/>
      <c r="CTC701" s="414"/>
      <c r="CTD701" s="413"/>
      <c r="CTE701" s="413"/>
      <c r="CTF701" s="414"/>
      <c r="CTG701" s="414"/>
      <c r="CTH701" s="413"/>
      <c r="CTI701" s="413"/>
      <c r="CTJ701" s="413"/>
      <c r="CTK701" s="413"/>
      <c r="CTL701" s="413"/>
      <c r="CTM701" s="407"/>
      <c r="CTN701" s="439"/>
      <c r="CTO701" s="413"/>
      <c r="CTP701" s="413"/>
      <c r="CTQ701" s="413"/>
      <c r="CTR701" s="413"/>
      <c r="CTS701" s="413"/>
      <c r="CTT701" s="413"/>
      <c r="CTU701" s="413"/>
      <c r="CTV701" s="412"/>
      <c r="CTW701" s="412"/>
      <c r="CTX701" s="412"/>
      <c r="CTY701" s="412"/>
      <c r="CTZ701" s="412"/>
      <c r="CUA701" s="412"/>
      <c r="CUB701" s="412"/>
      <c r="CUC701" s="412"/>
      <c r="CUD701" s="412"/>
      <c r="CUE701" s="412"/>
      <c r="CUF701" s="412"/>
      <c r="CUG701" s="412"/>
      <c r="CUH701" s="412"/>
      <c r="CUI701" s="412"/>
      <c r="CUJ701" s="412"/>
      <c r="CUK701" s="412"/>
      <c r="CUL701" s="412"/>
      <c r="CUM701" s="412"/>
      <c r="CUN701" s="412"/>
      <c r="CUO701" s="412"/>
      <c r="CUP701" s="412"/>
      <c r="CUQ701" s="412"/>
      <c r="CUR701" s="412"/>
      <c r="CUS701" s="412"/>
      <c r="CUT701" s="412"/>
      <c r="CUU701" s="412"/>
      <c r="CUV701" s="412"/>
      <c r="CUW701" s="412"/>
      <c r="CUX701" s="412"/>
      <c r="CUY701" s="412"/>
      <c r="CUZ701" s="412"/>
      <c r="CVA701" s="412"/>
      <c r="CVB701" s="412"/>
      <c r="CVC701" s="412"/>
      <c r="CVD701" s="412"/>
      <c r="CVE701" s="412"/>
      <c r="CVF701" s="412"/>
      <c r="CVG701" s="412"/>
      <c r="CVH701" s="412"/>
      <c r="CVI701" s="412"/>
      <c r="CVJ701" s="412"/>
      <c r="CVK701" s="412"/>
      <c r="CVL701" s="412"/>
      <c r="CVM701" s="412"/>
      <c r="CVN701" s="413"/>
      <c r="CVO701" s="413"/>
      <c r="CVP701" s="413"/>
      <c r="CVQ701" s="413"/>
      <c r="CVR701" s="413"/>
      <c r="CVS701" s="413"/>
      <c r="CVT701" s="413"/>
      <c r="CVU701" s="413"/>
      <c r="CVV701" s="413"/>
      <c r="CVW701" s="413"/>
      <c r="CVX701" s="413"/>
      <c r="CVY701" s="413"/>
      <c r="CVZ701" s="413"/>
      <c r="CWA701" s="413"/>
      <c r="CWB701" s="413"/>
      <c r="CWC701" s="413"/>
      <c r="CWD701" s="413"/>
      <c r="CWE701" s="413"/>
      <c r="CWF701" s="413"/>
      <c r="CWG701" s="413"/>
      <c r="CWH701" s="413"/>
      <c r="CWI701" s="413"/>
      <c r="CWJ701" s="413"/>
      <c r="CWK701" s="413"/>
      <c r="CWL701" s="414"/>
      <c r="CWM701" s="414"/>
      <c r="CWN701" s="414"/>
      <c r="CWO701" s="414"/>
      <c r="CWP701" s="414"/>
      <c r="CWQ701" s="413"/>
      <c r="CWR701" s="413"/>
      <c r="CWS701" s="414"/>
      <c r="CWT701" s="414"/>
      <c r="CWU701" s="413"/>
      <c r="CWV701" s="413"/>
      <c r="CWW701" s="414"/>
      <c r="CWX701" s="414"/>
      <c r="CWY701" s="413"/>
      <c r="CWZ701" s="413"/>
      <c r="CXA701" s="413"/>
      <c r="CXB701" s="413"/>
      <c r="CXC701" s="413"/>
      <c r="CXD701" s="413"/>
      <c r="CXE701" s="413"/>
      <c r="CXF701" s="414"/>
      <c r="CXG701" s="414"/>
      <c r="CXH701" s="413"/>
      <c r="CXI701" s="413"/>
      <c r="CXJ701" s="414"/>
      <c r="CXK701" s="414"/>
      <c r="CXL701" s="413"/>
      <c r="CXM701" s="413"/>
      <c r="CXN701" s="413"/>
      <c r="CXO701" s="413"/>
      <c r="CXP701" s="413"/>
      <c r="CXQ701" s="407"/>
      <c r="CXR701" s="439"/>
      <c r="CXS701" s="413"/>
      <c r="CXT701" s="413"/>
      <c r="CXU701" s="413"/>
      <c r="CXV701" s="413"/>
      <c r="CXW701" s="413"/>
      <c r="CXX701" s="413"/>
      <c r="CXY701" s="413"/>
      <c r="CXZ701" s="412"/>
      <c r="CYA701" s="412"/>
      <c r="CYB701" s="412"/>
      <c r="CYC701" s="412"/>
      <c r="CYD701" s="412"/>
      <c r="CYE701" s="412"/>
      <c r="CYF701" s="412"/>
      <c r="CYG701" s="412"/>
      <c r="CYH701" s="412"/>
      <c r="CYI701" s="412"/>
      <c r="CYJ701" s="412"/>
      <c r="CYK701" s="412"/>
      <c r="CYL701" s="412"/>
      <c r="CYM701" s="412"/>
      <c r="CYN701" s="412"/>
      <c r="CYO701" s="412"/>
      <c r="CYP701" s="412"/>
      <c r="CYQ701" s="412"/>
      <c r="CYR701" s="412"/>
      <c r="CYS701" s="412"/>
      <c r="CYT701" s="412"/>
      <c r="CYU701" s="412"/>
      <c r="CYV701" s="412"/>
      <c r="CYW701" s="412"/>
      <c r="CYX701" s="412"/>
      <c r="CYY701" s="412"/>
      <c r="CYZ701" s="412"/>
      <c r="CZA701" s="412"/>
      <c r="CZB701" s="412"/>
      <c r="CZC701" s="412"/>
      <c r="CZD701" s="412"/>
      <c r="CZE701" s="412"/>
      <c r="CZF701" s="412"/>
      <c r="CZG701" s="412"/>
      <c r="CZH701" s="412"/>
      <c r="CZI701" s="412"/>
      <c r="CZJ701" s="412"/>
      <c r="CZK701" s="412"/>
      <c r="CZL701" s="412"/>
      <c r="CZM701" s="412"/>
      <c r="CZN701" s="412"/>
      <c r="CZO701" s="412"/>
      <c r="CZP701" s="412"/>
      <c r="CZQ701" s="412"/>
      <c r="CZR701" s="413"/>
      <c r="CZS701" s="413"/>
      <c r="CZT701" s="413"/>
      <c r="CZU701" s="413"/>
      <c r="CZV701" s="413"/>
      <c r="CZW701" s="413"/>
      <c r="CZX701" s="413"/>
      <c r="CZY701" s="413"/>
      <c r="CZZ701" s="413"/>
      <c r="DAA701" s="413"/>
      <c r="DAB701" s="413"/>
      <c r="DAC701" s="413"/>
      <c r="DAD701" s="413"/>
      <c r="DAE701" s="413"/>
      <c r="DAF701" s="413"/>
      <c r="DAG701" s="413"/>
      <c r="DAH701" s="413"/>
      <c r="DAI701" s="413"/>
      <c r="DAJ701" s="413"/>
      <c r="DAK701" s="413"/>
      <c r="DAL701" s="413"/>
      <c r="DAM701" s="413"/>
      <c r="DAN701" s="413"/>
      <c r="DAO701" s="413"/>
      <c r="DAP701" s="414"/>
      <c r="DAQ701" s="414"/>
      <c r="DAR701" s="414"/>
      <c r="DAS701" s="414"/>
      <c r="DAT701" s="414"/>
      <c r="DAU701" s="413"/>
      <c r="DAV701" s="413"/>
      <c r="DAW701" s="414"/>
      <c r="DAX701" s="414"/>
      <c r="DAY701" s="413"/>
      <c r="DAZ701" s="413"/>
      <c r="DBA701" s="414"/>
      <c r="DBB701" s="414"/>
      <c r="DBC701" s="413"/>
      <c r="DBD701" s="413"/>
      <c r="DBE701" s="413"/>
      <c r="DBF701" s="413"/>
      <c r="DBG701" s="413"/>
      <c r="DBH701" s="413"/>
      <c r="DBI701" s="413"/>
      <c r="DBJ701" s="414"/>
      <c r="DBK701" s="414"/>
      <c r="DBL701" s="413"/>
      <c r="DBM701" s="413"/>
      <c r="DBN701" s="414"/>
      <c r="DBO701" s="414"/>
      <c r="DBP701" s="413"/>
      <c r="DBQ701" s="413"/>
      <c r="DBR701" s="413"/>
      <c r="DBS701" s="413"/>
      <c r="DBT701" s="413"/>
      <c r="DBU701" s="407"/>
      <c r="DBV701" s="439"/>
      <c r="DBW701" s="413"/>
      <c r="DBX701" s="413"/>
      <c r="DBY701" s="413"/>
      <c r="DBZ701" s="413"/>
      <c r="DCA701" s="413"/>
      <c r="DCB701" s="413"/>
      <c r="DCC701" s="413"/>
      <c r="DCD701" s="412"/>
      <c r="DCE701" s="412"/>
      <c r="DCF701" s="412"/>
      <c r="DCG701" s="412"/>
      <c r="DCH701" s="412"/>
      <c r="DCI701" s="412"/>
      <c r="DCJ701" s="412"/>
      <c r="DCK701" s="412"/>
      <c r="DCL701" s="412"/>
      <c r="DCM701" s="412"/>
      <c r="DCN701" s="412"/>
      <c r="DCO701" s="412"/>
      <c r="DCP701" s="412"/>
      <c r="DCQ701" s="412"/>
      <c r="DCR701" s="412"/>
      <c r="DCS701" s="412"/>
      <c r="DCT701" s="412"/>
      <c r="DCU701" s="412"/>
      <c r="DCV701" s="412"/>
      <c r="DCW701" s="412"/>
      <c r="DCX701" s="412"/>
      <c r="DCY701" s="412"/>
      <c r="DCZ701" s="412"/>
      <c r="DDA701" s="412"/>
      <c r="DDB701" s="412"/>
      <c r="DDC701" s="412"/>
      <c r="DDD701" s="412"/>
      <c r="DDE701" s="412"/>
      <c r="DDF701" s="412"/>
      <c r="DDG701" s="412"/>
      <c r="DDH701" s="412"/>
      <c r="DDI701" s="412"/>
      <c r="DDJ701" s="412"/>
      <c r="DDK701" s="412"/>
      <c r="DDL701" s="412"/>
      <c r="DDM701" s="412"/>
      <c r="DDN701" s="412"/>
      <c r="DDO701" s="412"/>
      <c r="DDP701" s="412"/>
      <c r="DDQ701" s="412"/>
      <c r="DDR701" s="412"/>
      <c r="DDS701" s="412"/>
      <c r="DDT701" s="412"/>
      <c r="DDU701" s="412"/>
      <c r="DDV701" s="413"/>
      <c r="DDW701" s="413"/>
      <c r="DDX701" s="413"/>
      <c r="DDY701" s="413"/>
      <c r="DDZ701" s="413"/>
      <c r="DEA701" s="413"/>
      <c r="DEB701" s="413"/>
      <c r="DEC701" s="413"/>
      <c r="DED701" s="413"/>
      <c r="DEE701" s="413"/>
      <c r="DEF701" s="413"/>
      <c r="DEG701" s="413"/>
      <c r="DEH701" s="413"/>
      <c r="DEI701" s="413"/>
      <c r="DEJ701" s="413"/>
      <c r="DEK701" s="413"/>
      <c r="DEL701" s="413"/>
      <c r="DEM701" s="413"/>
      <c r="DEN701" s="413"/>
      <c r="DEO701" s="413"/>
      <c r="DEP701" s="413"/>
      <c r="DEQ701" s="413"/>
      <c r="DER701" s="413"/>
      <c r="DES701" s="413"/>
      <c r="DET701" s="414"/>
      <c r="DEU701" s="414"/>
      <c r="DEV701" s="414"/>
      <c r="DEW701" s="414"/>
      <c r="DEX701" s="414"/>
      <c r="DEY701" s="413"/>
      <c r="DEZ701" s="413"/>
      <c r="DFA701" s="414"/>
      <c r="DFB701" s="414"/>
      <c r="DFC701" s="413"/>
      <c r="DFD701" s="413"/>
      <c r="DFE701" s="414"/>
      <c r="DFF701" s="414"/>
      <c r="DFG701" s="413"/>
      <c r="DFH701" s="413"/>
      <c r="DFI701" s="413"/>
      <c r="DFJ701" s="413"/>
      <c r="DFK701" s="413"/>
      <c r="DFL701" s="413"/>
      <c r="DFM701" s="413"/>
      <c r="DFN701" s="414"/>
      <c r="DFO701" s="414"/>
      <c r="DFP701" s="413"/>
      <c r="DFQ701" s="413"/>
      <c r="DFR701" s="414"/>
      <c r="DFS701" s="414"/>
      <c r="DFT701" s="413"/>
      <c r="DFU701" s="413"/>
      <c r="DFV701" s="413"/>
      <c r="DFW701" s="413"/>
      <c r="DFX701" s="413"/>
      <c r="DFY701" s="407"/>
      <c r="DFZ701" s="439"/>
      <c r="DGA701" s="413"/>
      <c r="DGB701" s="413"/>
      <c r="DGC701" s="413"/>
      <c r="DGD701" s="413"/>
      <c r="DGE701" s="413"/>
      <c r="DGF701" s="413"/>
      <c r="DGG701" s="413"/>
      <c r="DGH701" s="412"/>
      <c r="DGI701" s="412"/>
      <c r="DGJ701" s="412"/>
      <c r="DGK701" s="412"/>
      <c r="DGL701" s="412"/>
      <c r="DGM701" s="412"/>
      <c r="DGN701" s="412"/>
      <c r="DGO701" s="412"/>
      <c r="DGP701" s="412"/>
      <c r="DGQ701" s="412"/>
      <c r="DGR701" s="412"/>
      <c r="DGS701" s="412"/>
      <c r="DGT701" s="412"/>
      <c r="DGU701" s="412"/>
      <c r="DGV701" s="412"/>
      <c r="DGW701" s="412"/>
      <c r="DGX701" s="412"/>
      <c r="DGY701" s="412"/>
      <c r="DGZ701" s="412"/>
      <c r="DHA701" s="412"/>
      <c r="DHB701" s="412"/>
      <c r="DHC701" s="412"/>
      <c r="DHD701" s="412"/>
      <c r="DHE701" s="412"/>
      <c r="DHF701" s="412"/>
      <c r="DHG701" s="412"/>
      <c r="DHH701" s="412"/>
      <c r="DHI701" s="412"/>
      <c r="DHJ701" s="412"/>
      <c r="DHK701" s="412"/>
      <c r="DHL701" s="412"/>
      <c r="DHM701" s="412"/>
      <c r="DHN701" s="412"/>
      <c r="DHO701" s="412"/>
      <c r="DHP701" s="412"/>
      <c r="DHQ701" s="412"/>
      <c r="DHR701" s="412"/>
      <c r="DHS701" s="412"/>
      <c r="DHT701" s="412"/>
      <c r="DHU701" s="412"/>
      <c r="DHV701" s="412"/>
      <c r="DHW701" s="412"/>
      <c r="DHX701" s="412"/>
      <c r="DHY701" s="412"/>
      <c r="DHZ701" s="413"/>
      <c r="DIA701" s="413"/>
      <c r="DIB701" s="413"/>
      <c r="DIC701" s="413"/>
      <c r="DID701" s="413"/>
      <c r="DIE701" s="413"/>
      <c r="DIF701" s="413"/>
      <c r="DIG701" s="413"/>
      <c r="DIH701" s="413"/>
      <c r="DII701" s="413"/>
      <c r="DIJ701" s="413"/>
      <c r="DIK701" s="413"/>
      <c r="DIL701" s="413"/>
      <c r="DIM701" s="413"/>
      <c r="DIN701" s="413"/>
      <c r="DIO701" s="413"/>
      <c r="DIP701" s="413"/>
      <c r="DIQ701" s="413"/>
      <c r="DIR701" s="413"/>
      <c r="DIS701" s="413"/>
      <c r="DIT701" s="413"/>
      <c r="DIU701" s="413"/>
      <c r="DIV701" s="413"/>
      <c r="DIW701" s="413"/>
      <c r="DIX701" s="414"/>
      <c r="DIY701" s="414"/>
      <c r="DIZ701" s="414"/>
      <c r="DJA701" s="414"/>
      <c r="DJB701" s="414"/>
      <c r="DJC701" s="413"/>
      <c r="DJD701" s="413"/>
      <c r="DJE701" s="414"/>
      <c r="DJF701" s="414"/>
      <c r="DJG701" s="413"/>
      <c r="DJH701" s="413"/>
      <c r="DJI701" s="414"/>
      <c r="DJJ701" s="414"/>
      <c r="DJK701" s="413"/>
      <c r="DJL701" s="413"/>
      <c r="DJM701" s="413"/>
      <c r="DJN701" s="413"/>
      <c r="DJO701" s="413"/>
      <c r="DJP701" s="413"/>
      <c r="DJQ701" s="413"/>
      <c r="DJR701" s="414"/>
      <c r="DJS701" s="414"/>
      <c r="DJT701" s="413"/>
      <c r="DJU701" s="413"/>
      <c r="DJV701" s="414"/>
      <c r="DJW701" s="414"/>
      <c r="DJX701" s="413"/>
      <c r="DJY701" s="413"/>
      <c r="DJZ701" s="413"/>
      <c r="DKA701" s="413"/>
      <c r="DKB701" s="413"/>
      <c r="DKC701" s="407"/>
      <c r="DKD701" s="439"/>
      <c r="DKE701" s="413"/>
      <c r="DKF701" s="413"/>
      <c r="DKG701" s="413"/>
      <c r="DKH701" s="413"/>
      <c r="DKI701" s="413"/>
      <c r="DKJ701" s="413"/>
      <c r="DKK701" s="413"/>
      <c r="DKL701" s="412"/>
      <c r="DKM701" s="412"/>
      <c r="DKN701" s="412"/>
      <c r="DKO701" s="412"/>
      <c r="DKP701" s="412"/>
      <c r="DKQ701" s="412"/>
      <c r="DKR701" s="412"/>
      <c r="DKS701" s="412"/>
      <c r="DKT701" s="412"/>
      <c r="DKU701" s="412"/>
      <c r="DKV701" s="412"/>
      <c r="DKW701" s="412"/>
      <c r="DKX701" s="412"/>
      <c r="DKY701" s="412"/>
      <c r="DKZ701" s="412"/>
      <c r="DLA701" s="412"/>
      <c r="DLB701" s="412"/>
      <c r="DLC701" s="412"/>
      <c r="DLD701" s="412"/>
      <c r="DLE701" s="412"/>
      <c r="DLF701" s="412"/>
      <c r="DLG701" s="412"/>
      <c r="DLH701" s="412"/>
      <c r="DLI701" s="412"/>
      <c r="DLJ701" s="412"/>
      <c r="DLK701" s="412"/>
      <c r="DLL701" s="412"/>
      <c r="DLM701" s="412"/>
      <c r="DLN701" s="412"/>
      <c r="DLO701" s="412"/>
      <c r="DLP701" s="412"/>
      <c r="DLQ701" s="412"/>
      <c r="DLR701" s="412"/>
      <c r="DLS701" s="412"/>
      <c r="DLT701" s="412"/>
      <c r="DLU701" s="412"/>
      <c r="DLV701" s="412"/>
      <c r="DLW701" s="412"/>
      <c r="DLX701" s="412"/>
      <c r="DLY701" s="412"/>
      <c r="DLZ701" s="412"/>
      <c r="DMA701" s="412"/>
      <c r="DMB701" s="412"/>
      <c r="DMC701" s="412"/>
      <c r="DMD701" s="413"/>
      <c r="DME701" s="413"/>
      <c r="DMF701" s="413"/>
      <c r="DMG701" s="413"/>
      <c r="DMH701" s="413"/>
      <c r="DMI701" s="413"/>
      <c r="DMJ701" s="413"/>
      <c r="DMK701" s="413"/>
      <c r="DML701" s="413"/>
      <c r="DMM701" s="413"/>
      <c r="DMN701" s="413"/>
      <c r="DMO701" s="413"/>
      <c r="DMP701" s="413"/>
      <c r="DMQ701" s="413"/>
      <c r="DMR701" s="413"/>
      <c r="DMS701" s="413"/>
      <c r="DMT701" s="413"/>
      <c r="DMU701" s="413"/>
      <c r="DMV701" s="413"/>
      <c r="DMW701" s="413"/>
      <c r="DMX701" s="413"/>
      <c r="DMY701" s="413"/>
      <c r="DMZ701" s="413"/>
      <c r="DNA701" s="413"/>
      <c r="DNB701" s="414"/>
      <c r="DNC701" s="414"/>
      <c r="DND701" s="414"/>
      <c r="DNE701" s="414"/>
      <c r="DNF701" s="414"/>
      <c r="DNG701" s="413"/>
      <c r="DNH701" s="413"/>
      <c r="DNI701" s="414"/>
      <c r="DNJ701" s="414"/>
      <c r="DNK701" s="413"/>
      <c r="DNL701" s="413"/>
      <c r="DNM701" s="414"/>
      <c r="DNN701" s="414"/>
      <c r="DNO701" s="413"/>
      <c r="DNP701" s="413"/>
      <c r="DNQ701" s="413"/>
      <c r="DNR701" s="413"/>
      <c r="DNS701" s="413"/>
      <c r="DNT701" s="413"/>
      <c r="DNU701" s="413"/>
      <c r="DNV701" s="414"/>
      <c r="DNW701" s="414"/>
      <c r="DNX701" s="413"/>
      <c r="DNY701" s="413"/>
      <c r="DNZ701" s="414"/>
      <c r="DOA701" s="414"/>
      <c r="DOB701" s="413"/>
      <c r="DOC701" s="413"/>
      <c r="DOD701" s="413"/>
      <c r="DOE701" s="413"/>
      <c r="DOF701" s="413"/>
      <c r="DOG701" s="407"/>
      <c r="DOH701" s="439"/>
      <c r="DOI701" s="413"/>
      <c r="DOJ701" s="413"/>
      <c r="DOK701" s="413"/>
      <c r="DOL701" s="413"/>
      <c r="DOM701" s="413"/>
      <c r="DON701" s="413"/>
      <c r="DOO701" s="413"/>
      <c r="DOP701" s="412"/>
      <c r="DOQ701" s="412"/>
      <c r="DOR701" s="412"/>
      <c r="DOS701" s="412"/>
      <c r="DOT701" s="412"/>
      <c r="DOU701" s="412"/>
      <c r="DOV701" s="412"/>
      <c r="DOW701" s="412"/>
      <c r="DOX701" s="412"/>
      <c r="DOY701" s="412"/>
      <c r="DOZ701" s="412"/>
      <c r="DPA701" s="412"/>
      <c r="DPB701" s="412"/>
      <c r="DPC701" s="412"/>
      <c r="DPD701" s="412"/>
      <c r="DPE701" s="412"/>
      <c r="DPF701" s="412"/>
      <c r="DPG701" s="412"/>
      <c r="DPH701" s="412"/>
      <c r="DPI701" s="412"/>
      <c r="DPJ701" s="412"/>
      <c r="DPK701" s="412"/>
      <c r="DPL701" s="412"/>
      <c r="DPM701" s="412"/>
      <c r="DPN701" s="412"/>
      <c r="DPO701" s="412"/>
      <c r="DPP701" s="412"/>
      <c r="DPQ701" s="412"/>
      <c r="DPR701" s="412"/>
      <c r="DPS701" s="412"/>
      <c r="DPT701" s="412"/>
      <c r="DPU701" s="412"/>
      <c r="DPV701" s="412"/>
      <c r="DPW701" s="412"/>
      <c r="DPX701" s="412"/>
      <c r="DPY701" s="412"/>
      <c r="DPZ701" s="412"/>
      <c r="DQA701" s="412"/>
      <c r="DQB701" s="412"/>
      <c r="DQC701" s="412"/>
      <c r="DQD701" s="412"/>
      <c r="DQE701" s="412"/>
      <c r="DQF701" s="412"/>
      <c r="DQG701" s="412"/>
      <c r="DQH701" s="413"/>
      <c r="DQI701" s="413"/>
      <c r="DQJ701" s="413"/>
      <c r="DQK701" s="413"/>
      <c r="DQL701" s="413"/>
      <c r="DQM701" s="413"/>
      <c r="DQN701" s="413"/>
      <c r="DQO701" s="413"/>
      <c r="DQP701" s="413"/>
      <c r="DQQ701" s="413"/>
      <c r="DQR701" s="413"/>
      <c r="DQS701" s="413"/>
      <c r="DQT701" s="413"/>
      <c r="DQU701" s="413"/>
      <c r="DQV701" s="413"/>
      <c r="DQW701" s="413"/>
      <c r="DQX701" s="413"/>
      <c r="DQY701" s="413"/>
      <c r="DQZ701" s="413"/>
      <c r="DRA701" s="413"/>
      <c r="DRB701" s="413"/>
      <c r="DRC701" s="413"/>
      <c r="DRD701" s="413"/>
      <c r="DRE701" s="413"/>
      <c r="DRF701" s="414"/>
      <c r="DRG701" s="414"/>
      <c r="DRH701" s="414"/>
      <c r="DRI701" s="414"/>
      <c r="DRJ701" s="414"/>
      <c r="DRK701" s="413"/>
      <c r="DRL701" s="413"/>
      <c r="DRM701" s="414"/>
      <c r="DRN701" s="414"/>
      <c r="DRO701" s="413"/>
      <c r="DRP701" s="413"/>
      <c r="DRQ701" s="414"/>
      <c r="DRR701" s="414"/>
      <c r="DRS701" s="413"/>
      <c r="DRT701" s="413"/>
      <c r="DRU701" s="413"/>
      <c r="DRV701" s="413"/>
      <c r="DRW701" s="413"/>
      <c r="DRX701" s="413"/>
      <c r="DRY701" s="413"/>
      <c r="DRZ701" s="414"/>
      <c r="DSA701" s="414"/>
      <c r="DSB701" s="413"/>
      <c r="DSC701" s="413"/>
      <c r="DSD701" s="414"/>
      <c r="DSE701" s="414"/>
      <c r="DSF701" s="413"/>
      <c r="DSG701" s="413"/>
      <c r="DSH701" s="413"/>
      <c r="DSI701" s="413"/>
      <c r="DSJ701" s="413"/>
      <c r="DSK701" s="407"/>
      <c r="DSL701" s="439"/>
      <c r="DSM701" s="413"/>
      <c r="DSN701" s="413"/>
      <c r="DSO701" s="413"/>
      <c r="DSP701" s="413"/>
      <c r="DSQ701" s="413"/>
      <c r="DSR701" s="413"/>
      <c r="DSS701" s="413"/>
      <c r="DST701" s="412"/>
      <c r="DSU701" s="412"/>
      <c r="DSV701" s="412"/>
      <c r="DSW701" s="412"/>
      <c r="DSX701" s="412"/>
      <c r="DSY701" s="412"/>
      <c r="DSZ701" s="412"/>
      <c r="DTA701" s="412"/>
      <c r="DTB701" s="412"/>
      <c r="DTC701" s="412"/>
      <c r="DTD701" s="412"/>
      <c r="DTE701" s="412"/>
      <c r="DTF701" s="412"/>
      <c r="DTG701" s="412"/>
      <c r="DTH701" s="412"/>
      <c r="DTI701" s="412"/>
      <c r="DTJ701" s="412"/>
      <c r="DTK701" s="412"/>
      <c r="DTL701" s="412"/>
      <c r="DTM701" s="412"/>
      <c r="DTN701" s="412"/>
      <c r="DTO701" s="412"/>
      <c r="DTP701" s="412"/>
      <c r="DTQ701" s="412"/>
      <c r="DTR701" s="412"/>
      <c r="DTS701" s="412"/>
      <c r="DTT701" s="412"/>
      <c r="DTU701" s="412"/>
      <c r="DTV701" s="412"/>
      <c r="DTW701" s="412"/>
      <c r="DTX701" s="412"/>
      <c r="DTY701" s="412"/>
      <c r="DTZ701" s="412"/>
      <c r="DUA701" s="412"/>
      <c r="DUB701" s="412"/>
      <c r="DUC701" s="412"/>
      <c r="DUD701" s="412"/>
      <c r="DUE701" s="412"/>
      <c r="DUF701" s="412"/>
      <c r="DUG701" s="412"/>
      <c r="DUH701" s="412"/>
      <c r="DUI701" s="412"/>
      <c r="DUJ701" s="412"/>
      <c r="DUK701" s="412"/>
      <c r="DUL701" s="413"/>
      <c r="DUM701" s="413"/>
      <c r="DUN701" s="413"/>
      <c r="DUO701" s="413"/>
      <c r="DUP701" s="413"/>
      <c r="DUQ701" s="413"/>
      <c r="DUR701" s="413"/>
      <c r="DUS701" s="413"/>
      <c r="DUT701" s="413"/>
      <c r="DUU701" s="413"/>
      <c r="DUV701" s="413"/>
      <c r="DUW701" s="413"/>
      <c r="DUX701" s="413"/>
      <c r="DUY701" s="413"/>
      <c r="DUZ701" s="413"/>
      <c r="DVA701" s="413"/>
      <c r="DVB701" s="413"/>
      <c r="DVC701" s="413"/>
      <c r="DVD701" s="413"/>
      <c r="DVE701" s="413"/>
      <c r="DVF701" s="413"/>
      <c r="DVG701" s="413"/>
      <c r="DVH701" s="413"/>
      <c r="DVI701" s="413"/>
      <c r="DVJ701" s="414"/>
      <c r="DVK701" s="414"/>
      <c r="DVL701" s="414"/>
      <c r="DVM701" s="414"/>
      <c r="DVN701" s="414"/>
      <c r="DVO701" s="413"/>
      <c r="DVP701" s="413"/>
      <c r="DVQ701" s="414"/>
      <c r="DVR701" s="414"/>
      <c r="DVS701" s="413"/>
      <c r="DVT701" s="413"/>
      <c r="DVU701" s="414"/>
      <c r="DVV701" s="414"/>
      <c r="DVW701" s="413"/>
      <c r="DVX701" s="413"/>
      <c r="DVY701" s="413"/>
      <c r="DVZ701" s="413"/>
      <c r="DWA701" s="413"/>
      <c r="DWB701" s="413"/>
      <c r="DWC701" s="413"/>
      <c r="DWD701" s="414"/>
      <c r="DWE701" s="414"/>
      <c r="DWF701" s="413"/>
      <c r="DWG701" s="413"/>
      <c r="DWH701" s="414"/>
      <c r="DWI701" s="414"/>
      <c r="DWJ701" s="413"/>
      <c r="DWK701" s="413"/>
      <c r="DWL701" s="413"/>
      <c r="DWM701" s="413"/>
      <c r="DWN701" s="413"/>
      <c r="DWO701" s="407"/>
      <c r="DWP701" s="439"/>
      <c r="DWQ701" s="413"/>
      <c r="DWR701" s="413"/>
      <c r="DWS701" s="413"/>
      <c r="DWT701" s="413"/>
      <c r="DWU701" s="413"/>
      <c r="DWV701" s="413"/>
      <c r="DWW701" s="413"/>
      <c r="DWX701" s="412"/>
      <c r="DWY701" s="412"/>
      <c r="DWZ701" s="412"/>
      <c r="DXA701" s="412"/>
      <c r="DXB701" s="412"/>
      <c r="DXC701" s="412"/>
      <c r="DXD701" s="412"/>
      <c r="DXE701" s="412"/>
      <c r="DXF701" s="412"/>
      <c r="DXG701" s="412"/>
      <c r="DXH701" s="412"/>
      <c r="DXI701" s="412"/>
      <c r="DXJ701" s="412"/>
      <c r="DXK701" s="412"/>
      <c r="DXL701" s="412"/>
      <c r="DXM701" s="412"/>
      <c r="DXN701" s="412"/>
      <c r="DXO701" s="412"/>
      <c r="DXP701" s="412"/>
      <c r="DXQ701" s="412"/>
      <c r="DXR701" s="412"/>
      <c r="DXS701" s="412"/>
      <c r="DXT701" s="412"/>
      <c r="DXU701" s="412"/>
      <c r="DXV701" s="412"/>
      <c r="DXW701" s="412"/>
      <c r="DXX701" s="412"/>
      <c r="DXY701" s="412"/>
      <c r="DXZ701" s="412"/>
      <c r="DYA701" s="412"/>
      <c r="DYB701" s="412"/>
      <c r="DYC701" s="412"/>
      <c r="DYD701" s="412"/>
      <c r="DYE701" s="412"/>
      <c r="DYF701" s="412"/>
      <c r="DYG701" s="412"/>
      <c r="DYH701" s="412"/>
      <c r="DYI701" s="412"/>
      <c r="DYJ701" s="412"/>
      <c r="DYK701" s="412"/>
      <c r="DYL701" s="412"/>
      <c r="DYM701" s="412"/>
      <c r="DYN701" s="412"/>
      <c r="DYO701" s="412"/>
      <c r="DYP701" s="413"/>
      <c r="DYQ701" s="413"/>
      <c r="DYR701" s="413"/>
      <c r="DYS701" s="413"/>
      <c r="DYT701" s="413"/>
      <c r="DYU701" s="413"/>
      <c r="DYV701" s="413"/>
      <c r="DYW701" s="413"/>
      <c r="DYX701" s="413"/>
      <c r="DYY701" s="413"/>
      <c r="DYZ701" s="413"/>
      <c r="DZA701" s="413"/>
      <c r="DZB701" s="413"/>
      <c r="DZC701" s="413"/>
      <c r="DZD701" s="413"/>
      <c r="DZE701" s="413"/>
      <c r="DZF701" s="413"/>
      <c r="DZG701" s="413"/>
      <c r="DZH701" s="413"/>
      <c r="DZI701" s="413"/>
      <c r="DZJ701" s="413"/>
      <c r="DZK701" s="413"/>
      <c r="DZL701" s="413"/>
      <c r="DZM701" s="413"/>
      <c r="DZN701" s="414"/>
      <c r="DZO701" s="414"/>
      <c r="DZP701" s="414"/>
      <c r="DZQ701" s="414"/>
      <c r="DZR701" s="414"/>
      <c r="DZS701" s="413"/>
      <c r="DZT701" s="413"/>
      <c r="DZU701" s="414"/>
      <c r="DZV701" s="414"/>
      <c r="DZW701" s="413"/>
      <c r="DZX701" s="413"/>
      <c r="DZY701" s="414"/>
      <c r="DZZ701" s="414"/>
      <c r="EAA701" s="413"/>
      <c r="EAB701" s="413"/>
      <c r="EAC701" s="413"/>
      <c r="EAD701" s="413"/>
      <c r="EAE701" s="413"/>
      <c r="EAF701" s="413"/>
      <c r="EAG701" s="413"/>
      <c r="EAH701" s="414"/>
      <c r="EAI701" s="414"/>
      <c r="EAJ701" s="413"/>
      <c r="EAK701" s="413"/>
      <c r="EAL701" s="414"/>
      <c r="EAM701" s="414"/>
      <c r="EAN701" s="413"/>
      <c r="EAO701" s="413"/>
      <c r="EAP701" s="413"/>
      <c r="EAQ701" s="413"/>
      <c r="EAR701" s="413"/>
      <c r="EAS701" s="407"/>
      <c r="EAT701" s="439"/>
      <c r="EAU701" s="413"/>
      <c r="EAV701" s="413"/>
      <c r="EAW701" s="413"/>
      <c r="EAX701" s="413"/>
      <c r="EAY701" s="413"/>
      <c r="EAZ701" s="413"/>
      <c r="EBA701" s="413"/>
      <c r="EBB701" s="412"/>
      <c r="EBC701" s="412"/>
      <c r="EBD701" s="412"/>
      <c r="EBE701" s="412"/>
      <c r="EBF701" s="412"/>
      <c r="EBG701" s="412"/>
      <c r="EBH701" s="412"/>
      <c r="EBI701" s="412"/>
      <c r="EBJ701" s="412"/>
      <c r="EBK701" s="412"/>
      <c r="EBL701" s="412"/>
      <c r="EBM701" s="412"/>
      <c r="EBN701" s="412"/>
      <c r="EBO701" s="412"/>
      <c r="EBP701" s="412"/>
      <c r="EBQ701" s="412"/>
      <c r="EBR701" s="412"/>
      <c r="EBS701" s="412"/>
      <c r="EBT701" s="412"/>
      <c r="EBU701" s="412"/>
      <c r="EBV701" s="412"/>
      <c r="EBW701" s="412"/>
      <c r="EBX701" s="412"/>
      <c r="EBY701" s="412"/>
      <c r="EBZ701" s="412"/>
      <c r="ECA701" s="412"/>
      <c r="ECB701" s="412"/>
      <c r="ECC701" s="412"/>
      <c r="ECD701" s="412"/>
      <c r="ECE701" s="412"/>
      <c r="ECF701" s="412"/>
      <c r="ECG701" s="412"/>
      <c r="ECH701" s="412"/>
      <c r="ECI701" s="412"/>
      <c r="ECJ701" s="412"/>
      <c r="ECK701" s="412"/>
      <c r="ECL701" s="412"/>
      <c r="ECM701" s="412"/>
      <c r="ECN701" s="412"/>
      <c r="ECO701" s="412"/>
      <c r="ECP701" s="412"/>
      <c r="ECQ701" s="412"/>
      <c r="ECR701" s="412"/>
      <c r="ECS701" s="412"/>
      <c r="ECT701" s="413"/>
      <c r="ECU701" s="413"/>
      <c r="ECV701" s="413"/>
      <c r="ECW701" s="413"/>
      <c r="ECX701" s="413"/>
      <c r="ECY701" s="413"/>
      <c r="ECZ701" s="413"/>
      <c r="EDA701" s="413"/>
      <c r="EDB701" s="413"/>
      <c r="EDC701" s="413"/>
      <c r="EDD701" s="413"/>
      <c r="EDE701" s="413"/>
      <c r="EDF701" s="413"/>
      <c r="EDG701" s="413"/>
      <c r="EDH701" s="413"/>
      <c r="EDI701" s="413"/>
      <c r="EDJ701" s="413"/>
      <c r="EDK701" s="413"/>
      <c r="EDL701" s="413"/>
      <c r="EDM701" s="413"/>
      <c r="EDN701" s="413"/>
      <c r="EDO701" s="413"/>
      <c r="EDP701" s="413"/>
      <c r="EDQ701" s="413"/>
      <c r="EDR701" s="414"/>
      <c r="EDS701" s="414"/>
      <c r="EDT701" s="414"/>
      <c r="EDU701" s="414"/>
      <c r="EDV701" s="414"/>
      <c r="EDW701" s="413"/>
      <c r="EDX701" s="413"/>
      <c r="EDY701" s="414"/>
      <c r="EDZ701" s="414"/>
      <c r="EEA701" s="413"/>
      <c r="EEB701" s="413"/>
      <c r="EEC701" s="414"/>
      <c r="EED701" s="414"/>
      <c r="EEE701" s="413"/>
      <c r="EEF701" s="413"/>
      <c r="EEG701" s="413"/>
      <c r="EEH701" s="413"/>
      <c r="EEI701" s="413"/>
      <c r="EEJ701" s="413"/>
      <c r="EEK701" s="413"/>
      <c r="EEL701" s="414"/>
      <c r="EEM701" s="414"/>
      <c r="EEN701" s="413"/>
      <c r="EEO701" s="413"/>
      <c r="EEP701" s="414"/>
      <c r="EEQ701" s="414"/>
      <c r="EER701" s="413"/>
      <c r="EES701" s="413"/>
      <c r="EET701" s="413"/>
      <c r="EEU701" s="413"/>
      <c r="EEV701" s="413"/>
      <c r="EEW701" s="407"/>
      <c r="EEX701" s="439"/>
      <c r="EEY701" s="413"/>
      <c r="EEZ701" s="413"/>
      <c r="EFA701" s="413"/>
      <c r="EFB701" s="413"/>
      <c r="EFC701" s="413"/>
      <c r="EFD701" s="413"/>
      <c r="EFE701" s="413"/>
      <c r="EFF701" s="412"/>
      <c r="EFG701" s="412"/>
      <c r="EFH701" s="412"/>
      <c r="EFI701" s="412"/>
      <c r="EFJ701" s="412"/>
      <c r="EFK701" s="412"/>
      <c r="EFL701" s="412"/>
      <c r="EFM701" s="412"/>
      <c r="EFN701" s="412"/>
      <c r="EFO701" s="412"/>
      <c r="EFP701" s="412"/>
      <c r="EFQ701" s="412"/>
      <c r="EFR701" s="412"/>
      <c r="EFS701" s="412"/>
      <c r="EFT701" s="412"/>
      <c r="EFU701" s="412"/>
      <c r="EFV701" s="412"/>
      <c r="EFW701" s="412"/>
      <c r="EFX701" s="412"/>
      <c r="EFY701" s="412"/>
      <c r="EFZ701" s="412"/>
      <c r="EGA701" s="412"/>
      <c r="EGB701" s="412"/>
      <c r="EGC701" s="412"/>
      <c r="EGD701" s="412"/>
      <c r="EGE701" s="412"/>
      <c r="EGF701" s="412"/>
      <c r="EGG701" s="412"/>
      <c r="EGH701" s="412"/>
      <c r="EGI701" s="412"/>
      <c r="EGJ701" s="412"/>
      <c r="EGK701" s="412"/>
      <c r="EGL701" s="412"/>
      <c r="EGM701" s="412"/>
      <c r="EGN701" s="412"/>
      <c r="EGO701" s="412"/>
      <c r="EGP701" s="412"/>
      <c r="EGQ701" s="412"/>
      <c r="EGR701" s="412"/>
      <c r="EGS701" s="412"/>
      <c r="EGT701" s="412"/>
      <c r="EGU701" s="412"/>
      <c r="EGV701" s="412"/>
      <c r="EGW701" s="412"/>
      <c r="EGX701" s="413"/>
      <c r="EGY701" s="413"/>
      <c r="EGZ701" s="413"/>
      <c r="EHA701" s="413"/>
      <c r="EHB701" s="413"/>
      <c r="EHC701" s="413"/>
      <c r="EHD701" s="413"/>
      <c r="EHE701" s="413"/>
      <c r="EHF701" s="413"/>
      <c r="EHG701" s="413"/>
      <c r="EHH701" s="413"/>
      <c r="EHI701" s="413"/>
      <c r="EHJ701" s="413"/>
      <c r="EHK701" s="413"/>
      <c r="EHL701" s="413"/>
      <c r="EHM701" s="413"/>
      <c r="EHN701" s="413"/>
      <c r="EHO701" s="413"/>
      <c r="EHP701" s="413"/>
      <c r="EHQ701" s="413"/>
      <c r="EHR701" s="413"/>
      <c r="EHS701" s="413"/>
      <c r="EHT701" s="413"/>
      <c r="EHU701" s="413"/>
      <c r="EHV701" s="414"/>
      <c r="EHW701" s="414"/>
      <c r="EHX701" s="414"/>
      <c r="EHY701" s="414"/>
      <c r="EHZ701" s="414"/>
      <c r="EIA701" s="413"/>
      <c r="EIB701" s="413"/>
      <c r="EIC701" s="414"/>
      <c r="EID701" s="414"/>
      <c r="EIE701" s="413"/>
      <c r="EIF701" s="413"/>
      <c r="EIG701" s="414"/>
      <c r="EIH701" s="414"/>
      <c r="EII701" s="413"/>
      <c r="EIJ701" s="413"/>
      <c r="EIK701" s="413"/>
      <c r="EIL701" s="413"/>
      <c r="EIM701" s="413"/>
      <c r="EIN701" s="413"/>
      <c r="EIO701" s="413"/>
      <c r="EIP701" s="414"/>
      <c r="EIQ701" s="414"/>
      <c r="EIR701" s="413"/>
      <c r="EIS701" s="413"/>
      <c r="EIT701" s="414"/>
      <c r="EIU701" s="414"/>
      <c r="EIV701" s="413"/>
      <c r="EIW701" s="413"/>
      <c r="EIX701" s="413"/>
      <c r="EIY701" s="413"/>
      <c r="EIZ701" s="413"/>
      <c r="EJA701" s="407"/>
      <c r="EJB701" s="439"/>
      <c r="EJC701" s="413"/>
      <c r="EJD701" s="413"/>
      <c r="EJE701" s="413"/>
      <c r="EJF701" s="413"/>
      <c r="EJG701" s="413"/>
      <c r="EJH701" s="413"/>
      <c r="EJI701" s="413"/>
      <c r="EJJ701" s="412"/>
      <c r="EJK701" s="412"/>
      <c r="EJL701" s="412"/>
      <c r="EJM701" s="412"/>
      <c r="EJN701" s="412"/>
      <c r="EJO701" s="412"/>
      <c r="EJP701" s="412"/>
      <c r="EJQ701" s="412"/>
      <c r="EJR701" s="412"/>
      <c r="EJS701" s="412"/>
      <c r="EJT701" s="412"/>
      <c r="EJU701" s="412"/>
      <c r="EJV701" s="412"/>
      <c r="EJW701" s="412"/>
      <c r="EJX701" s="412"/>
      <c r="EJY701" s="412"/>
      <c r="EJZ701" s="412"/>
      <c r="EKA701" s="412"/>
      <c r="EKB701" s="412"/>
      <c r="EKC701" s="412"/>
      <c r="EKD701" s="412"/>
      <c r="EKE701" s="412"/>
      <c r="EKF701" s="412"/>
      <c r="EKG701" s="412"/>
      <c r="EKH701" s="412"/>
      <c r="EKI701" s="412"/>
      <c r="EKJ701" s="412"/>
      <c r="EKK701" s="412"/>
      <c r="EKL701" s="412"/>
      <c r="EKM701" s="412"/>
      <c r="EKN701" s="412"/>
      <c r="EKO701" s="412"/>
      <c r="EKP701" s="412"/>
      <c r="EKQ701" s="412"/>
      <c r="EKR701" s="412"/>
      <c r="EKS701" s="412"/>
      <c r="EKT701" s="412"/>
      <c r="EKU701" s="412"/>
      <c r="EKV701" s="412"/>
      <c r="EKW701" s="412"/>
      <c r="EKX701" s="412"/>
      <c r="EKY701" s="412"/>
      <c r="EKZ701" s="412"/>
      <c r="ELA701" s="412"/>
      <c r="ELB701" s="413"/>
      <c r="ELC701" s="413"/>
      <c r="ELD701" s="413"/>
      <c r="ELE701" s="413"/>
      <c r="ELF701" s="413"/>
      <c r="ELG701" s="413"/>
      <c r="ELH701" s="413"/>
      <c r="ELI701" s="413"/>
      <c r="ELJ701" s="413"/>
      <c r="ELK701" s="413"/>
      <c r="ELL701" s="413"/>
      <c r="ELM701" s="413"/>
      <c r="ELN701" s="413"/>
      <c r="ELO701" s="413"/>
      <c r="ELP701" s="413"/>
      <c r="ELQ701" s="413"/>
      <c r="ELR701" s="413"/>
      <c r="ELS701" s="413"/>
      <c r="ELT701" s="413"/>
      <c r="ELU701" s="413"/>
      <c r="ELV701" s="413"/>
      <c r="ELW701" s="413"/>
      <c r="ELX701" s="413"/>
      <c r="ELY701" s="413"/>
      <c r="ELZ701" s="414"/>
      <c r="EMA701" s="414"/>
      <c r="EMB701" s="414"/>
      <c r="EMC701" s="414"/>
      <c r="EMD701" s="414"/>
      <c r="EME701" s="413"/>
      <c r="EMF701" s="413"/>
      <c r="EMG701" s="414"/>
      <c r="EMH701" s="414"/>
      <c r="EMI701" s="413"/>
      <c r="EMJ701" s="413"/>
      <c r="EMK701" s="414"/>
      <c r="EML701" s="414"/>
      <c r="EMM701" s="413"/>
      <c r="EMN701" s="413"/>
      <c r="EMO701" s="413"/>
      <c r="EMP701" s="413"/>
      <c r="EMQ701" s="413"/>
      <c r="EMR701" s="413"/>
      <c r="EMS701" s="413"/>
      <c r="EMT701" s="414"/>
      <c r="EMU701" s="414"/>
      <c r="EMV701" s="413"/>
      <c r="EMW701" s="413"/>
      <c r="EMX701" s="414"/>
      <c r="EMY701" s="414"/>
      <c r="EMZ701" s="413"/>
      <c r="ENA701" s="413"/>
      <c r="ENB701" s="413"/>
      <c r="ENC701" s="413"/>
      <c r="END701" s="413"/>
      <c r="ENE701" s="407"/>
      <c r="ENF701" s="439"/>
      <c r="ENG701" s="413"/>
      <c r="ENH701" s="413"/>
      <c r="ENI701" s="413"/>
      <c r="ENJ701" s="413"/>
      <c r="ENK701" s="413"/>
      <c r="ENL701" s="413"/>
      <c r="ENM701" s="413"/>
      <c r="ENN701" s="412"/>
      <c r="ENO701" s="412"/>
      <c r="ENP701" s="412"/>
      <c r="ENQ701" s="412"/>
      <c r="ENR701" s="412"/>
      <c r="ENS701" s="412"/>
      <c r="ENT701" s="412"/>
      <c r="ENU701" s="412"/>
      <c r="ENV701" s="412"/>
      <c r="ENW701" s="412"/>
      <c r="ENX701" s="412"/>
      <c r="ENY701" s="412"/>
      <c r="ENZ701" s="412"/>
      <c r="EOA701" s="412"/>
      <c r="EOB701" s="412"/>
      <c r="EOC701" s="412"/>
      <c r="EOD701" s="412"/>
      <c r="EOE701" s="412"/>
      <c r="EOF701" s="412"/>
      <c r="EOG701" s="412"/>
      <c r="EOH701" s="412"/>
      <c r="EOI701" s="412"/>
      <c r="EOJ701" s="412"/>
      <c r="EOK701" s="412"/>
      <c r="EOL701" s="412"/>
      <c r="EOM701" s="412"/>
      <c r="EON701" s="412"/>
      <c r="EOO701" s="412"/>
      <c r="EOP701" s="412"/>
      <c r="EOQ701" s="412"/>
      <c r="EOR701" s="412"/>
      <c r="EOS701" s="412"/>
      <c r="EOT701" s="412"/>
      <c r="EOU701" s="412"/>
      <c r="EOV701" s="412"/>
      <c r="EOW701" s="412"/>
      <c r="EOX701" s="412"/>
      <c r="EOY701" s="412"/>
      <c r="EOZ701" s="412"/>
      <c r="EPA701" s="412"/>
      <c r="EPB701" s="412"/>
      <c r="EPC701" s="412"/>
      <c r="EPD701" s="412"/>
      <c r="EPE701" s="412"/>
      <c r="EPF701" s="413"/>
      <c r="EPG701" s="413"/>
      <c r="EPH701" s="413"/>
      <c r="EPI701" s="413"/>
      <c r="EPJ701" s="413"/>
      <c r="EPK701" s="413"/>
      <c r="EPL701" s="413"/>
      <c r="EPM701" s="413"/>
      <c r="EPN701" s="413"/>
      <c r="EPO701" s="413"/>
      <c r="EPP701" s="413"/>
      <c r="EPQ701" s="413"/>
      <c r="EPR701" s="413"/>
      <c r="EPS701" s="413"/>
      <c r="EPT701" s="413"/>
      <c r="EPU701" s="413"/>
      <c r="EPV701" s="413"/>
      <c r="EPW701" s="413"/>
      <c r="EPX701" s="413"/>
      <c r="EPY701" s="413"/>
      <c r="EPZ701" s="413"/>
      <c r="EQA701" s="413"/>
      <c r="EQB701" s="413"/>
      <c r="EQC701" s="413"/>
      <c r="EQD701" s="414"/>
      <c r="EQE701" s="414"/>
      <c r="EQF701" s="414"/>
      <c r="EQG701" s="414"/>
      <c r="EQH701" s="414"/>
      <c r="EQI701" s="413"/>
      <c r="EQJ701" s="413"/>
      <c r="EQK701" s="414"/>
      <c r="EQL701" s="414"/>
      <c r="EQM701" s="413"/>
      <c r="EQN701" s="413"/>
      <c r="EQO701" s="414"/>
      <c r="EQP701" s="414"/>
      <c r="EQQ701" s="413"/>
      <c r="EQR701" s="413"/>
      <c r="EQS701" s="413"/>
      <c r="EQT701" s="413"/>
      <c r="EQU701" s="413"/>
      <c r="EQV701" s="413"/>
      <c r="EQW701" s="413"/>
      <c r="EQX701" s="414"/>
      <c r="EQY701" s="414"/>
      <c r="EQZ701" s="413"/>
      <c r="ERA701" s="413"/>
      <c r="ERB701" s="414"/>
      <c r="ERC701" s="414"/>
      <c r="ERD701" s="413"/>
      <c r="ERE701" s="413"/>
      <c r="ERF701" s="413"/>
      <c r="ERG701" s="413"/>
      <c r="ERH701" s="413"/>
      <c r="ERI701" s="407"/>
      <c r="ERJ701" s="439"/>
      <c r="ERK701" s="413"/>
      <c r="ERL701" s="413"/>
      <c r="ERM701" s="413"/>
      <c r="ERN701" s="413"/>
      <c r="ERO701" s="413"/>
      <c r="ERP701" s="413"/>
      <c r="ERQ701" s="413"/>
      <c r="ERR701" s="412"/>
      <c r="ERS701" s="412"/>
      <c r="ERT701" s="412"/>
      <c r="ERU701" s="412"/>
      <c r="ERV701" s="412"/>
      <c r="ERW701" s="412"/>
      <c r="ERX701" s="412"/>
      <c r="ERY701" s="412"/>
      <c r="ERZ701" s="412"/>
      <c r="ESA701" s="412"/>
      <c r="ESB701" s="412"/>
      <c r="ESC701" s="412"/>
      <c r="ESD701" s="412"/>
      <c r="ESE701" s="412"/>
      <c r="ESF701" s="412"/>
      <c r="ESG701" s="412"/>
      <c r="ESH701" s="412"/>
      <c r="ESI701" s="412"/>
      <c r="ESJ701" s="412"/>
      <c r="ESK701" s="412"/>
      <c r="ESL701" s="412"/>
      <c r="ESM701" s="412"/>
      <c r="ESN701" s="412"/>
      <c r="ESO701" s="412"/>
      <c r="ESP701" s="412"/>
      <c r="ESQ701" s="412"/>
      <c r="ESR701" s="412"/>
      <c r="ESS701" s="412"/>
      <c r="EST701" s="412"/>
      <c r="ESU701" s="412"/>
      <c r="ESV701" s="412"/>
      <c r="ESW701" s="412"/>
      <c r="ESX701" s="412"/>
      <c r="ESY701" s="412"/>
      <c r="ESZ701" s="412"/>
      <c r="ETA701" s="412"/>
      <c r="ETB701" s="412"/>
      <c r="ETC701" s="412"/>
      <c r="ETD701" s="412"/>
      <c r="ETE701" s="412"/>
      <c r="ETF701" s="412"/>
      <c r="ETG701" s="412"/>
      <c r="ETH701" s="412"/>
      <c r="ETI701" s="412"/>
      <c r="ETJ701" s="413"/>
      <c r="ETK701" s="413"/>
      <c r="ETL701" s="413"/>
      <c r="ETM701" s="413"/>
      <c r="ETN701" s="413"/>
      <c r="ETO701" s="413"/>
      <c r="ETP701" s="413"/>
      <c r="ETQ701" s="413"/>
      <c r="ETR701" s="413"/>
      <c r="ETS701" s="413"/>
      <c r="ETT701" s="413"/>
      <c r="ETU701" s="413"/>
      <c r="ETV701" s="413"/>
      <c r="ETW701" s="413"/>
      <c r="ETX701" s="413"/>
      <c r="ETY701" s="413"/>
      <c r="ETZ701" s="413"/>
      <c r="EUA701" s="413"/>
      <c r="EUB701" s="413"/>
      <c r="EUC701" s="413"/>
      <c r="EUD701" s="413"/>
      <c r="EUE701" s="413"/>
      <c r="EUF701" s="413"/>
      <c r="EUG701" s="413"/>
      <c r="EUH701" s="414"/>
      <c r="EUI701" s="414"/>
      <c r="EUJ701" s="414"/>
      <c r="EUK701" s="414"/>
      <c r="EUL701" s="414"/>
      <c r="EUM701" s="413"/>
      <c r="EUN701" s="413"/>
      <c r="EUO701" s="414"/>
      <c r="EUP701" s="414"/>
      <c r="EUQ701" s="413"/>
      <c r="EUR701" s="413"/>
      <c r="EUS701" s="414"/>
      <c r="EUT701" s="414"/>
      <c r="EUU701" s="413"/>
      <c r="EUV701" s="413"/>
      <c r="EUW701" s="413"/>
      <c r="EUX701" s="413"/>
      <c r="EUY701" s="413"/>
      <c r="EUZ701" s="413"/>
      <c r="EVA701" s="413"/>
      <c r="EVB701" s="414"/>
      <c r="EVC701" s="414"/>
      <c r="EVD701" s="413"/>
      <c r="EVE701" s="413"/>
      <c r="EVF701" s="414"/>
      <c r="EVG701" s="414"/>
      <c r="EVH701" s="413"/>
      <c r="EVI701" s="413"/>
      <c r="EVJ701" s="413"/>
      <c r="EVK701" s="413"/>
      <c r="EVL701" s="413"/>
      <c r="EVM701" s="407"/>
      <c r="EVN701" s="439"/>
      <c r="EVO701" s="413"/>
      <c r="EVP701" s="413"/>
      <c r="EVQ701" s="413"/>
      <c r="EVR701" s="413"/>
      <c r="EVS701" s="413"/>
      <c r="EVT701" s="413"/>
      <c r="EVU701" s="413"/>
      <c r="EVV701" s="412"/>
      <c r="EVW701" s="412"/>
      <c r="EVX701" s="412"/>
      <c r="EVY701" s="412"/>
      <c r="EVZ701" s="412"/>
      <c r="EWA701" s="412"/>
      <c r="EWB701" s="412"/>
      <c r="EWC701" s="412"/>
      <c r="EWD701" s="412"/>
      <c r="EWE701" s="412"/>
      <c r="EWF701" s="412"/>
      <c r="EWG701" s="412"/>
      <c r="EWH701" s="412"/>
      <c r="EWI701" s="412"/>
      <c r="EWJ701" s="412"/>
      <c r="EWK701" s="412"/>
      <c r="EWL701" s="412"/>
      <c r="EWM701" s="412"/>
      <c r="EWN701" s="412"/>
      <c r="EWO701" s="412"/>
      <c r="EWP701" s="412"/>
      <c r="EWQ701" s="412"/>
      <c r="EWR701" s="412"/>
      <c r="EWS701" s="412"/>
      <c r="EWT701" s="412"/>
      <c r="EWU701" s="412"/>
      <c r="EWV701" s="412"/>
      <c r="EWW701" s="412"/>
      <c r="EWX701" s="412"/>
      <c r="EWY701" s="412"/>
      <c r="EWZ701" s="412"/>
      <c r="EXA701" s="412"/>
      <c r="EXB701" s="412"/>
      <c r="EXC701" s="412"/>
      <c r="EXD701" s="412"/>
      <c r="EXE701" s="412"/>
      <c r="EXF701" s="412"/>
      <c r="EXG701" s="412"/>
      <c r="EXH701" s="412"/>
      <c r="EXI701" s="412"/>
      <c r="EXJ701" s="412"/>
      <c r="EXK701" s="412"/>
      <c r="EXL701" s="412"/>
      <c r="EXM701" s="412"/>
      <c r="EXN701" s="413"/>
      <c r="EXO701" s="413"/>
      <c r="EXP701" s="413"/>
      <c r="EXQ701" s="413"/>
      <c r="EXR701" s="413"/>
      <c r="EXS701" s="413"/>
      <c r="EXT701" s="413"/>
      <c r="EXU701" s="413"/>
      <c r="EXV701" s="413"/>
      <c r="EXW701" s="413"/>
      <c r="EXX701" s="413"/>
      <c r="EXY701" s="413"/>
      <c r="EXZ701" s="413"/>
      <c r="EYA701" s="413"/>
      <c r="EYB701" s="413"/>
      <c r="EYC701" s="413"/>
      <c r="EYD701" s="413"/>
      <c r="EYE701" s="413"/>
      <c r="EYF701" s="413"/>
      <c r="EYG701" s="413"/>
      <c r="EYH701" s="413"/>
      <c r="EYI701" s="413"/>
      <c r="EYJ701" s="413"/>
      <c r="EYK701" s="413"/>
      <c r="EYL701" s="414"/>
      <c r="EYM701" s="414"/>
      <c r="EYN701" s="414"/>
      <c r="EYO701" s="414"/>
      <c r="EYP701" s="414"/>
      <c r="EYQ701" s="413"/>
      <c r="EYR701" s="413"/>
      <c r="EYS701" s="414"/>
      <c r="EYT701" s="414"/>
      <c r="EYU701" s="413"/>
      <c r="EYV701" s="413"/>
      <c r="EYW701" s="414"/>
      <c r="EYX701" s="414"/>
      <c r="EYY701" s="413"/>
      <c r="EYZ701" s="413"/>
      <c r="EZA701" s="413"/>
      <c r="EZB701" s="413"/>
      <c r="EZC701" s="413"/>
      <c r="EZD701" s="413"/>
      <c r="EZE701" s="413"/>
      <c r="EZF701" s="414"/>
      <c r="EZG701" s="414"/>
      <c r="EZH701" s="413"/>
      <c r="EZI701" s="413"/>
      <c r="EZJ701" s="414"/>
      <c r="EZK701" s="414"/>
      <c r="EZL701" s="413"/>
      <c r="EZM701" s="413"/>
      <c r="EZN701" s="413"/>
      <c r="EZO701" s="413"/>
      <c r="EZP701" s="413"/>
      <c r="EZQ701" s="407"/>
      <c r="EZR701" s="439"/>
      <c r="EZS701" s="413"/>
      <c r="EZT701" s="413"/>
      <c r="EZU701" s="413"/>
      <c r="EZV701" s="413"/>
      <c r="EZW701" s="413"/>
      <c r="EZX701" s="413"/>
      <c r="EZY701" s="413"/>
      <c r="EZZ701" s="412"/>
      <c r="FAA701" s="412"/>
      <c r="FAB701" s="412"/>
      <c r="FAC701" s="412"/>
      <c r="FAD701" s="412"/>
      <c r="FAE701" s="412"/>
      <c r="FAF701" s="412"/>
      <c r="FAG701" s="412"/>
      <c r="FAH701" s="412"/>
      <c r="FAI701" s="412"/>
      <c r="FAJ701" s="412"/>
      <c r="FAK701" s="412"/>
      <c r="FAL701" s="412"/>
      <c r="FAM701" s="412"/>
      <c r="FAN701" s="412"/>
      <c r="FAO701" s="412"/>
      <c r="FAP701" s="412"/>
      <c r="FAQ701" s="412"/>
      <c r="FAR701" s="412"/>
      <c r="FAS701" s="412"/>
      <c r="FAT701" s="412"/>
      <c r="FAU701" s="412"/>
      <c r="FAV701" s="412"/>
      <c r="FAW701" s="412"/>
      <c r="FAX701" s="412"/>
      <c r="FAY701" s="412"/>
      <c r="FAZ701" s="412"/>
      <c r="FBA701" s="412"/>
      <c r="FBB701" s="412"/>
      <c r="FBC701" s="412"/>
      <c r="FBD701" s="412"/>
      <c r="FBE701" s="412"/>
      <c r="FBF701" s="412"/>
      <c r="FBG701" s="412"/>
      <c r="FBH701" s="412"/>
      <c r="FBI701" s="412"/>
      <c r="FBJ701" s="412"/>
      <c r="FBK701" s="412"/>
      <c r="FBL701" s="412"/>
      <c r="FBM701" s="412"/>
      <c r="FBN701" s="412"/>
      <c r="FBO701" s="412"/>
      <c r="FBP701" s="412"/>
      <c r="FBQ701" s="412"/>
      <c r="FBR701" s="413"/>
      <c r="FBS701" s="413"/>
      <c r="FBT701" s="413"/>
      <c r="FBU701" s="413"/>
      <c r="FBV701" s="413"/>
      <c r="FBW701" s="413"/>
      <c r="FBX701" s="413"/>
      <c r="FBY701" s="413"/>
      <c r="FBZ701" s="413"/>
      <c r="FCA701" s="413"/>
      <c r="FCB701" s="413"/>
      <c r="FCC701" s="413"/>
      <c r="FCD701" s="413"/>
      <c r="FCE701" s="413"/>
      <c r="FCF701" s="413"/>
      <c r="FCG701" s="413"/>
      <c r="FCH701" s="413"/>
      <c r="FCI701" s="413"/>
      <c r="FCJ701" s="413"/>
      <c r="FCK701" s="413"/>
      <c r="FCL701" s="413"/>
      <c r="FCM701" s="413"/>
      <c r="FCN701" s="413"/>
      <c r="FCO701" s="413"/>
      <c r="FCP701" s="414"/>
      <c r="FCQ701" s="414"/>
      <c r="FCR701" s="414"/>
      <c r="FCS701" s="414"/>
      <c r="FCT701" s="414"/>
      <c r="FCU701" s="413"/>
      <c r="FCV701" s="413"/>
      <c r="FCW701" s="414"/>
      <c r="FCX701" s="414"/>
      <c r="FCY701" s="413"/>
      <c r="FCZ701" s="413"/>
      <c r="FDA701" s="414"/>
      <c r="FDB701" s="414"/>
      <c r="FDC701" s="413"/>
      <c r="FDD701" s="413"/>
      <c r="FDE701" s="413"/>
      <c r="FDF701" s="413"/>
      <c r="FDG701" s="413"/>
      <c r="FDH701" s="413"/>
      <c r="FDI701" s="413"/>
      <c r="FDJ701" s="414"/>
      <c r="FDK701" s="414"/>
      <c r="FDL701" s="413"/>
      <c r="FDM701" s="413"/>
      <c r="FDN701" s="414"/>
      <c r="FDO701" s="414"/>
      <c r="FDP701" s="413"/>
      <c r="FDQ701" s="413"/>
      <c r="FDR701" s="413"/>
      <c r="FDS701" s="413"/>
      <c r="FDT701" s="413"/>
      <c r="FDU701" s="407"/>
      <c r="FDV701" s="439"/>
      <c r="FDW701" s="413"/>
      <c r="FDX701" s="413"/>
      <c r="FDY701" s="413"/>
      <c r="FDZ701" s="413"/>
      <c r="FEA701" s="413"/>
      <c r="FEB701" s="413"/>
      <c r="FEC701" s="413"/>
      <c r="FED701" s="412"/>
      <c r="FEE701" s="412"/>
      <c r="FEF701" s="412"/>
      <c r="FEG701" s="412"/>
      <c r="FEH701" s="412"/>
      <c r="FEI701" s="412"/>
      <c r="FEJ701" s="412"/>
      <c r="FEK701" s="412"/>
      <c r="FEL701" s="412"/>
      <c r="FEM701" s="412"/>
      <c r="FEN701" s="412"/>
      <c r="FEO701" s="412"/>
      <c r="FEP701" s="412"/>
      <c r="FEQ701" s="412"/>
      <c r="FER701" s="412"/>
      <c r="FES701" s="412"/>
      <c r="FET701" s="412"/>
      <c r="FEU701" s="412"/>
      <c r="FEV701" s="412"/>
      <c r="FEW701" s="412"/>
      <c r="FEX701" s="412"/>
      <c r="FEY701" s="412"/>
      <c r="FEZ701" s="412"/>
      <c r="FFA701" s="412"/>
      <c r="FFB701" s="412"/>
      <c r="FFC701" s="412"/>
      <c r="FFD701" s="412"/>
      <c r="FFE701" s="412"/>
      <c r="FFF701" s="412"/>
      <c r="FFG701" s="412"/>
      <c r="FFH701" s="412"/>
      <c r="FFI701" s="412"/>
      <c r="FFJ701" s="412"/>
      <c r="FFK701" s="412"/>
      <c r="FFL701" s="412"/>
      <c r="FFM701" s="412"/>
      <c r="FFN701" s="412"/>
      <c r="FFO701" s="412"/>
      <c r="FFP701" s="412"/>
      <c r="FFQ701" s="412"/>
      <c r="FFR701" s="412"/>
      <c r="FFS701" s="412"/>
      <c r="FFT701" s="412"/>
      <c r="FFU701" s="412"/>
      <c r="FFV701" s="413"/>
      <c r="FFW701" s="413"/>
      <c r="FFX701" s="413"/>
      <c r="FFY701" s="413"/>
      <c r="FFZ701" s="413"/>
      <c r="FGA701" s="413"/>
      <c r="FGB701" s="413"/>
      <c r="FGC701" s="413"/>
      <c r="FGD701" s="413"/>
      <c r="FGE701" s="413"/>
      <c r="FGF701" s="413"/>
      <c r="FGG701" s="413"/>
      <c r="FGH701" s="413"/>
      <c r="FGI701" s="413"/>
      <c r="FGJ701" s="413"/>
      <c r="FGK701" s="413"/>
      <c r="FGL701" s="413"/>
      <c r="FGM701" s="413"/>
      <c r="FGN701" s="413"/>
      <c r="FGO701" s="413"/>
      <c r="FGP701" s="413"/>
      <c r="FGQ701" s="413"/>
      <c r="FGR701" s="413"/>
      <c r="FGS701" s="413"/>
      <c r="FGT701" s="414"/>
      <c r="FGU701" s="414"/>
      <c r="FGV701" s="414"/>
      <c r="FGW701" s="414"/>
      <c r="FGX701" s="414"/>
      <c r="FGY701" s="413"/>
      <c r="FGZ701" s="413"/>
      <c r="FHA701" s="414"/>
      <c r="FHB701" s="414"/>
      <c r="FHC701" s="413"/>
      <c r="FHD701" s="413"/>
      <c r="FHE701" s="414"/>
      <c r="FHF701" s="414"/>
      <c r="FHG701" s="413"/>
      <c r="FHH701" s="413"/>
      <c r="FHI701" s="413"/>
      <c r="FHJ701" s="413"/>
      <c r="FHK701" s="413"/>
      <c r="FHL701" s="413"/>
      <c r="FHM701" s="413"/>
      <c r="FHN701" s="414"/>
      <c r="FHO701" s="414"/>
      <c r="FHP701" s="413"/>
      <c r="FHQ701" s="413"/>
      <c r="FHR701" s="414"/>
      <c r="FHS701" s="414"/>
      <c r="FHT701" s="413"/>
      <c r="FHU701" s="413"/>
      <c r="FHV701" s="413"/>
      <c r="FHW701" s="413"/>
      <c r="FHX701" s="413"/>
      <c r="FHY701" s="407"/>
      <c r="FHZ701" s="439"/>
      <c r="FIA701" s="413"/>
      <c r="FIB701" s="413"/>
      <c r="FIC701" s="413"/>
      <c r="FID701" s="413"/>
      <c r="FIE701" s="413"/>
      <c r="FIF701" s="413"/>
      <c r="FIG701" s="413"/>
      <c r="FIH701" s="412"/>
      <c r="FII701" s="412"/>
      <c r="FIJ701" s="412"/>
      <c r="FIK701" s="412"/>
      <c r="FIL701" s="412"/>
      <c r="FIM701" s="412"/>
      <c r="FIN701" s="412"/>
      <c r="FIO701" s="412"/>
      <c r="FIP701" s="412"/>
      <c r="FIQ701" s="412"/>
      <c r="FIR701" s="412"/>
      <c r="FIS701" s="412"/>
      <c r="FIT701" s="412"/>
      <c r="FIU701" s="412"/>
      <c r="FIV701" s="412"/>
      <c r="FIW701" s="412"/>
      <c r="FIX701" s="412"/>
      <c r="FIY701" s="412"/>
      <c r="FIZ701" s="412"/>
      <c r="FJA701" s="412"/>
      <c r="FJB701" s="412"/>
      <c r="FJC701" s="412"/>
      <c r="FJD701" s="412"/>
      <c r="FJE701" s="412"/>
      <c r="FJF701" s="412"/>
      <c r="FJG701" s="412"/>
      <c r="FJH701" s="412"/>
      <c r="FJI701" s="412"/>
      <c r="FJJ701" s="412"/>
      <c r="FJK701" s="412"/>
      <c r="FJL701" s="412"/>
      <c r="FJM701" s="412"/>
      <c r="FJN701" s="412"/>
      <c r="FJO701" s="412"/>
      <c r="FJP701" s="412"/>
      <c r="FJQ701" s="412"/>
      <c r="FJR701" s="412"/>
      <c r="FJS701" s="412"/>
      <c r="FJT701" s="412"/>
      <c r="FJU701" s="412"/>
      <c r="FJV701" s="412"/>
      <c r="FJW701" s="412"/>
      <c r="FJX701" s="412"/>
      <c r="FJY701" s="412"/>
      <c r="FJZ701" s="413"/>
      <c r="FKA701" s="413"/>
      <c r="FKB701" s="413"/>
      <c r="FKC701" s="413"/>
      <c r="FKD701" s="413"/>
      <c r="FKE701" s="413"/>
      <c r="FKF701" s="413"/>
      <c r="FKG701" s="413"/>
      <c r="FKH701" s="413"/>
      <c r="FKI701" s="413"/>
      <c r="FKJ701" s="413"/>
      <c r="FKK701" s="413"/>
      <c r="FKL701" s="413"/>
      <c r="FKM701" s="413"/>
      <c r="FKN701" s="413"/>
      <c r="FKO701" s="413"/>
      <c r="FKP701" s="413"/>
      <c r="FKQ701" s="413"/>
      <c r="FKR701" s="413"/>
      <c r="FKS701" s="413"/>
      <c r="FKT701" s="413"/>
      <c r="FKU701" s="413"/>
      <c r="FKV701" s="413"/>
      <c r="FKW701" s="413"/>
      <c r="FKX701" s="414"/>
      <c r="FKY701" s="414"/>
      <c r="FKZ701" s="414"/>
      <c r="FLA701" s="414"/>
      <c r="FLB701" s="414"/>
      <c r="FLC701" s="413"/>
      <c r="FLD701" s="413"/>
      <c r="FLE701" s="414"/>
      <c r="FLF701" s="414"/>
      <c r="FLG701" s="413"/>
      <c r="FLH701" s="413"/>
      <c r="FLI701" s="414"/>
      <c r="FLJ701" s="414"/>
      <c r="FLK701" s="413"/>
      <c r="FLL701" s="413"/>
      <c r="FLM701" s="413"/>
      <c r="FLN701" s="413"/>
      <c r="FLO701" s="413"/>
      <c r="FLP701" s="413"/>
      <c r="FLQ701" s="413"/>
      <c r="FLR701" s="414"/>
      <c r="FLS701" s="414"/>
      <c r="FLT701" s="413"/>
      <c r="FLU701" s="413"/>
      <c r="FLV701" s="414"/>
      <c r="FLW701" s="414"/>
      <c r="FLX701" s="413"/>
      <c r="FLY701" s="413"/>
      <c r="FLZ701" s="413"/>
      <c r="FMA701" s="413"/>
      <c r="FMB701" s="413"/>
      <c r="FMC701" s="407"/>
      <c r="FMD701" s="439"/>
      <c r="FME701" s="413"/>
      <c r="FMF701" s="413"/>
      <c r="FMG701" s="413"/>
      <c r="FMH701" s="413"/>
      <c r="FMI701" s="413"/>
      <c r="FMJ701" s="413"/>
      <c r="FMK701" s="413"/>
      <c r="FML701" s="412"/>
      <c r="FMM701" s="412"/>
      <c r="FMN701" s="412"/>
      <c r="FMO701" s="412"/>
      <c r="FMP701" s="412"/>
      <c r="FMQ701" s="412"/>
      <c r="FMR701" s="412"/>
      <c r="FMS701" s="412"/>
      <c r="FMT701" s="412"/>
      <c r="FMU701" s="412"/>
      <c r="FMV701" s="412"/>
      <c r="FMW701" s="412"/>
      <c r="FMX701" s="412"/>
      <c r="FMY701" s="412"/>
      <c r="FMZ701" s="412"/>
      <c r="FNA701" s="412"/>
      <c r="FNB701" s="412"/>
      <c r="FNC701" s="412"/>
      <c r="FND701" s="412"/>
      <c r="FNE701" s="412"/>
      <c r="FNF701" s="412"/>
      <c r="FNG701" s="412"/>
      <c r="FNH701" s="412"/>
      <c r="FNI701" s="412"/>
      <c r="FNJ701" s="412"/>
      <c r="FNK701" s="412"/>
      <c r="FNL701" s="412"/>
      <c r="FNM701" s="412"/>
      <c r="FNN701" s="412"/>
      <c r="FNO701" s="412"/>
      <c r="FNP701" s="412"/>
      <c r="FNQ701" s="412"/>
      <c r="FNR701" s="412"/>
      <c r="FNS701" s="412"/>
      <c r="FNT701" s="412"/>
      <c r="FNU701" s="412"/>
      <c r="FNV701" s="412"/>
      <c r="FNW701" s="412"/>
      <c r="FNX701" s="412"/>
      <c r="FNY701" s="412"/>
      <c r="FNZ701" s="412"/>
      <c r="FOA701" s="412"/>
      <c r="FOB701" s="412"/>
      <c r="FOC701" s="412"/>
      <c r="FOD701" s="413"/>
      <c r="FOE701" s="413"/>
      <c r="FOF701" s="413"/>
      <c r="FOG701" s="413"/>
      <c r="FOH701" s="413"/>
      <c r="FOI701" s="413"/>
      <c r="FOJ701" s="413"/>
      <c r="FOK701" s="413"/>
      <c r="FOL701" s="413"/>
      <c r="FOM701" s="413"/>
      <c r="FON701" s="413"/>
      <c r="FOO701" s="413"/>
      <c r="FOP701" s="413"/>
      <c r="FOQ701" s="413"/>
      <c r="FOR701" s="413"/>
      <c r="FOS701" s="413"/>
      <c r="FOT701" s="413"/>
      <c r="FOU701" s="413"/>
      <c r="FOV701" s="413"/>
      <c r="FOW701" s="413"/>
      <c r="FOX701" s="413"/>
      <c r="FOY701" s="413"/>
      <c r="FOZ701" s="413"/>
      <c r="FPA701" s="413"/>
      <c r="FPB701" s="414"/>
      <c r="FPC701" s="414"/>
      <c r="FPD701" s="414"/>
      <c r="FPE701" s="414"/>
      <c r="FPF701" s="414"/>
      <c r="FPG701" s="413"/>
      <c r="FPH701" s="413"/>
      <c r="FPI701" s="414"/>
      <c r="FPJ701" s="414"/>
      <c r="FPK701" s="413"/>
      <c r="FPL701" s="413"/>
      <c r="FPM701" s="414"/>
      <c r="FPN701" s="414"/>
      <c r="FPO701" s="413"/>
      <c r="FPP701" s="413"/>
      <c r="FPQ701" s="413"/>
      <c r="FPR701" s="413"/>
      <c r="FPS701" s="413"/>
      <c r="FPT701" s="413"/>
      <c r="FPU701" s="413"/>
      <c r="FPV701" s="414"/>
      <c r="FPW701" s="414"/>
      <c r="FPX701" s="413"/>
      <c r="FPY701" s="413"/>
      <c r="FPZ701" s="414"/>
      <c r="FQA701" s="414"/>
      <c r="FQB701" s="413"/>
      <c r="FQC701" s="413"/>
      <c r="FQD701" s="413"/>
      <c r="FQE701" s="413"/>
      <c r="FQF701" s="413"/>
      <c r="FQG701" s="407"/>
      <c r="FQH701" s="439"/>
      <c r="FQI701" s="413"/>
      <c r="FQJ701" s="413"/>
      <c r="FQK701" s="413"/>
      <c r="FQL701" s="413"/>
      <c r="FQM701" s="413"/>
      <c r="FQN701" s="413"/>
      <c r="FQO701" s="413"/>
      <c r="FQP701" s="412"/>
      <c r="FQQ701" s="412"/>
      <c r="FQR701" s="412"/>
      <c r="FQS701" s="412"/>
      <c r="FQT701" s="412"/>
      <c r="FQU701" s="412"/>
      <c r="FQV701" s="412"/>
      <c r="FQW701" s="412"/>
      <c r="FQX701" s="412"/>
      <c r="FQY701" s="412"/>
      <c r="FQZ701" s="412"/>
      <c r="FRA701" s="412"/>
      <c r="FRB701" s="412"/>
      <c r="FRC701" s="412"/>
      <c r="FRD701" s="412"/>
      <c r="FRE701" s="412"/>
      <c r="FRF701" s="412"/>
      <c r="FRG701" s="412"/>
      <c r="FRH701" s="412"/>
      <c r="FRI701" s="412"/>
      <c r="FRJ701" s="412"/>
      <c r="FRK701" s="412"/>
      <c r="FRL701" s="412"/>
      <c r="FRM701" s="412"/>
      <c r="FRN701" s="412"/>
      <c r="FRO701" s="412"/>
      <c r="FRP701" s="412"/>
      <c r="FRQ701" s="412"/>
      <c r="FRR701" s="412"/>
      <c r="FRS701" s="412"/>
      <c r="FRT701" s="412"/>
      <c r="FRU701" s="412"/>
      <c r="FRV701" s="412"/>
      <c r="FRW701" s="412"/>
      <c r="FRX701" s="412"/>
      <c r="FRY701" s="412"/>
      <c r="FRZ701" s="412"/>
      <c r="FSA701" s="412"/>
      <c r="FSB701" s="412"/>
      <c r="FSC701" s="412"/>
      <c r="FSD701" s="412"/>
      <c r="FSE701" s="412"/>
      <c r="FSF701" s="412"/>
      <c r="FSG701" s="412"/>
      <c r="FSH701" s="413"/>
      <c r="FSI701" s="413"/>
      <c r="FSJ701" s="413"/>
      <c r="FSK701" s="413"/>
      <c r="FSL701" s="413"/>
      <c r="FSM701" s="413"/>
      <c r="FSN701" s="413"/>
      <c r="FSO701" s="413"/>
      <c r="FSP701" s="413"/>
      <c r="FSQ701" s="413"/>
      <c r="FSR701" s="413"/>
      <c r="FSS701" s="413"/>
      <c r="FST701" s="413"/>
      <c r="FSU701" s="413"/>
      <c r="FSV701" s="413"/>
      <c r="FSW701" s="413"/>
      <c r="FSX701" s="413"/>
      <c r="FSY701" s="413"/>
      <c r="FSZ701" s="413"/>
      <c r="FTA701" s="413"/>
      <c r="FTB701" s="413"/>
      <c r="FTC701" s="413"/>
      <c r="FTD701" s="413"/>
      <c r="FTE701" s="413"/>
      <c r="FTF701" s="414"/>
      <c r="FTG701" s="414"/>
      <c r="FTH701" s="414"/>
      <c r="FTI701" s="414"/>
      <c r="FTJ701" s="414"/>
      <c r="FTK701" s="413"/>
      <c r="FTL701" s="413"/>
      <c r="FTM701" s="414"/>
      <c r="FTN701" s="414"/>
      <c r="FTO701" s="413"/>
      <c r="FTP701" s="413"/>
      <c r="FTQ701" s="414"/>
      <c r="FTR701" s="414"/>
      <c r="FTS701" s="413"/>
      <c r="FTT701" s="413"/>
      <c r="FTU701" s="413"/>
      <c r="FTV701" s="413"/>
      <c r="FTW701" s="413"/>
      <c r="FTX701" s="413"/>
      <c r="FTY701" s="413"/>
      <c r="FTZ701" s="414"/>
      <c r="FUA701" s="414"/>
      <c r="FUB701" s="413"/>
      <c r="FUC701" s="413"/>
      <c r="FUD701" s="414"/>
      <c r="FUE701" s="414"/>
      <c r="FUF701" s="413"/>
      <c r="FUG701" s="413"/>
      <c r="FUH701" s="413"/>
      <c r="FUI701" s="413"/>
      <c r="FUJ701" s="413"/>
      <c r="FUK701" s="407"/>
      <c r="FUL701" s="439"/>
      <c r="FUM701" s="413"/>
      <c r="FUN701" s="413"/>
      <c r="FUO701" s="413"/>
      <c r="FUP701" s="413"/>
      <c r="FUQ701" s="413"/>
      <c r="FUR701" s="413"/>
      <c r="FUS701" s="413"/>
      <c r="FUT701" s="412"/>
      <c r="FUU701" s="412"/>
      <c r="FUV701" s="412"/>
      <c r="FUW701" s="412"/>
      <c r="FUX701" s="412"/>
      <c r="FUY701" s="412"/>
      <c r="FUZ701" s="412"/>
      <c r="FVA701" s="412"/>
      <c r="FVB701" s="412"/>
      <c r="FVC701" s="412"/>
      <c r="FVD701" s="412"/>
      <c r="FVE701" s="412"/>
      <c r="FVF701" s="412"/>
      <c r="FVG701" s="412"/>
      <c r="FVH701" s="412"/>
      <c r="FVI701" s="412"/>
      <c r="FVJ701" s="412"/>
      <c r="FVK701" s="412"/>
      <c r="FVL701" s="412"/>
      <c r="FVM701" s="412"/>
      <c r="FVN701" s="412"/>
      <c r="FVO701" s="412"/>
      <c r="FVP701" s="412"/>
      <c r="FVQ701" s="412"/>
      <c r="FVR701" s="412"/>
      <c r="FVS701" s="412"/>
      <c r="FVT701" s="412"/>
      <c r="FVU701" s="412"/>
      <c r="FVV701" s="412"/>
      <c r="FVW701" s="412"/>
      <c r="FVX701" s="412"/>
      <c r="FVY701" s="412"/>
      <c r="FVZ701" s="412"/>
      <c r="FWA701" s="412"/>
      <c r="FWB701" s="412"/>
      <c r="FWC701" s="412"/>
      <c r="FWD701" s="412"/>
      <c r="FWE701" s="412"/>
      <c r="FWF701" s="412"/>
      <c r="FWG701" s="412"/>
      <c r="FWH701" s="412"/>
      <c r="FWI701" s="412"/>
      <c r="FWJ701" s="412"/>
      <c r="FWK701" s="412"/>
      <c r="FWL701" s="413"/>
      <c r="FWM701" s="413"/>
      <c r="FWN701" s="413"/>
      <c r="FWO701" s="413"/>
      <c r="FWP701" s="413"/>
      <c r="FWQ701" s="413"/>
      <c r="FWR701" s="413"/>
      <c r="FWS701" s="413"/>
      <c r="FWT701" s="413"/>
      <c r="FWU701" s="413"/>
      <c r="FWV701" s="413"/>
      <c r="FWW701" s="413"/>
      <c r="FWX701" s="413"/>
      <c r="FWY701" s="413"/>
      <c r="FWZ701" s="413"/>
      <c r="FXA701" s="413"/>
      <c r="FXB701" s="413"/>
      <c r="FXC701" s="413"/>
      <c r="FXD701" s="413"/>
      <c r="FXE701" s="413"/>
      <c r="FXF701" s="413"/>
      <c r="FXG701" s="413"/>
      <c r="FXH701" s="413"/>
      <c r="FXI701" s="413"/>
      <c r="FXJ701" s="414"/>
      <c r="FXK701" s="414"/>
      <c r="FXL701" s="414"/>
      <c r="FXM701" s="414"/>
      <c r="FXN701" s="414"/>
      <c r="FXO701" s="413"/>
      <c r="FXP701" s="413"/>
      <c r="FXQ701" s="414"/>
      <c r="FXR701" s="414"/>
      <c r="FXS701" s="413"/>
      <c r="FXT701" s="413"/>
      <c r="FXU701" s="414"/>
      <c r="FXV701" s="414"/>
      <c r="FXW701" s="413"/>
      <c r="FXX701" s="413"/>
      <c r="FXY701" s="413"/>
      <c r="FXZ701" s="413"/>
      <c r="FYA701" s="413"/>
      <c r="FYB701" s="413"/>
      <c r="FYC701" s="413"/>
      <c r="FYD701" s="414"/>
      <c r="FYE701" s="414"/>
      <c r="FYF701" s="413"/>
      <c r="FYG701" s="413"/>
      <c r="FYH701" s="414"/>
      <c r="FYI701" s="414"/>
      <c r="FYJ701" s="413"/>
      <c r="FYK701" s="413"/>
      <c r="FYL701" s="413"/>
      <c r="FYM701" s="413"/>
      <c r="FYN701" s="413"/>
      <c r="FYO701" s="407"/>
      <c r="FYP701" s="439"/>
      <c r="FYQ701" s="413"/>
      <c r="FYR701" s="413"/>
      <c r="FYS701" s="413"/>
      <c r="FYT701" s="413"/>
      <c r="FYU701" s="413"/>
      <c r="FYV701" s="413"/>
      <c r="FYW701" s="413"/>
      <c r="FYX701" s="412"/>
      <c r="FYY701" s="412"/>
      <c r="FYZ701" s="412"/>
      <c r="FZA701" s="412"/>
      <c r="FZB701" s="412"/>
      <c r="FZC701" s="412"/>
      <c r="FZD701" s="412"/>
      <c r="FZE701" s="412"/>
      <c r="FZF701" s="412"/>
      <c r="FZG701" s="412"/>
      <c r="FZH701" s="412"/>
      <c r="FZI701" s="412"/>
      <c r="FZJ701" s="412"/>
      <c r="FZK701" s="412"/>
      <c r="FZL701" s="412"/>
      <c r="FZM701" s="412"/>
      <c r="FZN701" s="412"/>
      <c r="FZO701" s="412"/>
      <c r="FZP701" s="412"/>
      <c r="FZQ701" s="412"/>
      <c r="FZR701" s="412"/>
      <c r="FZS701" s="412"/>
      <c r="FZT701" s="412"/>
      <c r="FZU701" s="412"/>
      <c r="FZV701" s="412"/>
      <c r="FZW701" s="412"/>
      <c r="FZX701" s="412"/>
      <c r="FZY701" s="412"/>
      <c r="FZZ701" s="412"/>
      <c r="GAA701" s="412"/>
      <c r="GAB701" s="412"/>
      <c r="GAC701" s="412"/>
      <c r="GAD701" s="412"/>
      <c r="GAE701" s="412"/>
      <c r="GAF701" s="412"/>
      <c r="GAG701" s="412"/>
      <c r="GAH701" s="412"/>
      <c r="GAI701" s="412"/>
      <c r="GAJ701" s="412"/>
      <c r="GAK701" s="412"/>
      <c r="GAL701" s="412"/>
      <c r="GAM701" s="412"/>
      <c r="GAN701" s="412"/>
      <c r="GAO701" s="412"/>
      <c r="GAP701" s="413"/>
      <c r="GAQ701" s="413"/>
      <c r="GAR701" s="413"/>
      <c r="GAS701" s="413"/>
      <c r="GAT701" s="413"/>
      <c r="GAU701" s="413"/>
      <c r="GAV701" s="413"/>
      <c r="GAW701" s="413"/>
      <c r="GAX701" s="413"/>
      <c r="GAY701" s="413"/>
      <c r="GAZ701" s="413"/>
      <c r="GBA701" s="413"/>
      <c r="GBB701" s="413"/>
      <c r="GBC701" s="413"/>
      <c r="GBD701" s="413"/>
      <c r="GBE701" s="413"/>
      <c r="GBF701" s="413"/>
      <c r="GBG701" s="413"/>
      <c r="GBH701" s="413"/>
      <c r="GBI701" s="413"/>
      <c r="GBJ701" s="413"/>
      <c r="GBK701" s="413"/>
      <c r="GBL701" s="413"/>
      <c r="GBM701" s="413"/>
      <c r="GBN701" s="414"/>
      <c r="GBO701" s="414"/>
      <c r="GBP701" s="414"/>
      <c r="GBQ701" s="414"/>
      <c r="GBR701" s="414"/>
      <c r="GBS701" s="413"/>
      <c r="GBT701" s="413"/>
      <c r="GBU701" s="414"/>
      <c r="GBV701" s="414"/>
      <c r="GBW701" s="413"/>
      <c r="GBX701" s="413"/>
      <c r="GBY701" s="414"/>
      <c r="GBZ701" s="414"/>
      <c r="GCA701" s="413"/>
      <c r="GCB701" s="413"/>
      <c r="GCC701" s="413"/>
      <c r="GCD701" s="413"/>
      <c r="GCE701" s="413"/>
      <c r="GCF701" s="413"/>
      <c r="GCG701" s="413"/>
      <c r="GCH701" s="414"/>
      <c r="GCI701" s="414"/>
      <c r="GCJ701" s="413"/>
      <c r="GCK701" s="413"/>
      <c r="GCL701" s="414"/>
      <c r="GCM701" s="414"/>
      <c r="GCN701" s="413"/>
      <c r="GCO701" s="413"/>
      <c r="GCP701" s="413"/>
      <c r="GCQ701" s="413"/>
      <c r="GCR701" s="413"/>
      <c r="GCS701" s="407"/>
      <c r="GCT701" s="439"/>
      <c r="GCU701" s="413"/>
      <c r="GCV701" s="413"/>
      <c r="GCW701" s="413"/>
      <c r="GCX701" s="413"/>
      <c r="GCY701" s="413"/>
      <c r="GCZ701" s="413"/>
      <c r="GDA701" s="413"/>
      <c r="GDB701" s="412"/>
      <c r="GDC701" s="412"/>
      <c r="GDD701" s="412"/>
      <c r="GDE701" s="412"/>
      <c r="GDF701" s="412"/>
      <c r="GDG701" s="412"/>
      <c r="GDH701" s="412"/>
      <c r="GDI701" s="412"/>
      <c r="GDJ701" s="412"/>
      <c r="GDK701" s="412"/>
      <c r="GDL701" s="412"/>
      <c r="GDM701" s="412"/>
      <c r="GDN701" s="412"/>
      <c r="GDO701" s="412"/>
      <c r="GDP701" s="412"/>
      <c r="GDQ701" s="412"/>
      <c r="GDR701" s="412"/>
      <c r="GDS701" s="412"/>
      <c r="GDT701" s="412"/>
      <c r="GDU701" s="412"/>
      <c r="GDV701" s="412"/>
      <c r="GDW701" s="412"/>
      <c r="GDX701" s="412"/>
      <c r="GDY701" s="412"/>
      <c r="GDZ701" s="412"/>
      <c r="GEA701" s="412"/>
      <c r="GEB701" s="412"/>
      <c r="GEC701" s="412"/>
      <c r="GED701" s="412"/>
      <c r="GEE701" s="412"/>
      <c r="GEF701" s="412"/>
      <c r="GEG701" s="412"/>
      <c r="GEH701" s="412"/>
      <c r="GEI701" s="412"/>
      <c r="GEJ701" s="412"/>
      <c r="GEK701" s="412"/>
      <c r="GEL701" s="412"/>
      <c r="GEM701" s="412"/>
      <c r="GEN701" s="412"/>
      <c r="GEO701" s="412"/>
      <c r="GEP701" s="412"/>
      <c r="GEQ701" s="412"/>
      <c r="GER701" s="412"/>
      <c r="GES701" s="412"/>
      <c r="GET701" s="413"/>
      <c r="GEU701" s="413"/>
      <c r="GEV701" s="413"/>
      <c r="GEW701" s="413"/>
      <c r="GEX701" s="413"/>
      <c r="GEY701" s="413"/>
      <c r="GEZ701" s="413"/>
      <c r="GFA701" s="413"/>
      <c r="GFB701" s="413"/>
      <c r="GFC701" s="413"/>
      <c r="GFD701" s="413"/>
      <c r="GFE701" s="413"/>
      <c r="GFF701" s="413"/>
      <c r="GFG701" s="413"/>
      <c r="GFH701" s="413"/>
      <c r="GFI701" s="413"/>
      <c r="GFJ701" s="413"/>
      <c r="GFK701" s="413"/>
      <c r="GFL701" s="413"/>
      <c r="GFM701" s="413"/>
      <c r="GFN701" s="413"/>
      <c r="GFO701" s="413"/>
      <c r="GFP701" s="413"/>
      <c r="GFQ701" s="413"/>
      <c r="GFR701" s="414"/>
      <c r="GFS701" s="414"/>
      <c r="GFT701" s="414"/>
      <c r="GFU701" s="414"/>
      <c r="GFV701" s="414"/>
      <c r="GFW701" s="413"/>
      <c r="GFX701" s="413"/>
      <c r="GFY701" s="414"/>
      <c r="GFZ701" s="414"/>
      <c r="GGA701" s="413"/>
      <c r="GGB701" s="413"/>
      <c r="GGC701" s="414"/>
      <c r="GGD701" s="414"/>
      <c r="GGE701" s="413"/>
      <c r="GGF701" s="413"/>
      <c r="GGG701" s="413"/>
      <c r="GGH701" s="413"/>
      <c r="GGI701" s="413"/>
      <c r="GGJ701" s="413"/>
      <c r="GGK701" s="413"/>
      <c r="GGL701" s="414"/>
      <c r="GGM701" s="414"/>
      <c r="GGN701" s="413"/>
      <c r="GGO701" s="413"/>
      <c r="GGP701" s="414"/>
      <c r="GGQ701" s="414"/>
      <c r="GGR701" s="413"/>
      <c r="GGS701" s="413"/>
      <c r="GGT701" s="413"/>
      <c r="GGU701" s="413"/>
      <c r="GGV701" s="413"/>
      <c r="GGW701" s="407"/>
      <c r="GGX701" s="439"/>
      <c r="GGY701" s="413"/>
      <c r="GGZ701" s="413"/>
      <c r="GHA701" s="413"/>
      <c r="GHB701" s="413"/>
      <c r="GHC701" s="413"/>
      <c r="GHD701" s="413"/>
      <c r="GHE701" s="413"/>
      <c r="GHF701" s="412"/>
      <c r="GHG701" s="412"/>
      <c r="GHH701" s="412"/>
      <c r="GHI701" s="412"/>
      <c r="GHJ701" s="412"/>
      <c r="GHK701" s="412"/>
      <c r="GHL701" s="412"/>
      <c r="GHM701" s="412"/>
      <c r="GHN701" s="412"/>
      <c r="GHO701" s="412"/>
      <c r="GHP701" s="412"/>
      <c r="GHQ701" s="412"/>
      <c r="GHR701" s="412"/>
      <c r="GHS701" s="412"/>
      <c r="GHT701" s="412"/>
      <c r="GHU701" s="412"/>
      <c r="GHV701" s="412"/>
      <c r="GHW701" s="412"/>
      <c r="GHX701" s="412"/>
      <c r="GHY701" s="412"/>
      <c r="GHZ701" s="412"/>
      <c r="GIA701" s="412"/>
      <c r="GIB701" s="412"/>
      <c r="GIC701" s="412"/>
      <c r="GID701" s="412"/>
      <c r="GIE701" s="412"/>
      <c r="GIF701" s="412"/>
      <c r="GIG701" s="412"/>
      <c r="GIH701" s="412"/>
      <c r="GII701" s="412"/>
      <c r="GIJ701" s="412"/>
      <c r="GIK701" s="412"/>
      <c r="GIL701" s="412"/>
      <c r="GIM701" s="412"/>
      <c r="GIN701" s="412"/>
      <c r="GIO701" s="412"/>
      <c r="GIP701" s="412"/>
      <c r="GIQ701" s="412"/>
      <c r="GIR701" s="412"/>
      <c r="GIS701" s="412"/>
      <c r="GIT701" s="412"/>
      <c r="GIU701" s="412"/>
      <c r="GIV701" s="412"/>
      <c r="GIW701" s="412"/>
      <c r="GIX701" s="413"/>
      <c r="GIY701" s="413"/>
      <c r="GIZ701" s="413"/>
      <c r="GJA701" s="413"/>
      <c r="GJB701" s="413"/>
      <c r="GJC701" s="413"/>
      <c r="GJD701" s="413"/>
      <c r="GJE701" s="413"/>
      <c r="GJF701" s="413"/>
      <c r="GJG701" s="413"/>
      <c r="GJH701" s="413"/>
      <c r="GJI701" s="413"/>
      <c r="GJJ701" s="413"/>
      <c r="GJK701" s="413"/>
      <c r="GJL701" s="413"/>
      <c r="GJM701" s="413"/>
      <c r="GJN701" s="413"/>
      <c r="GJO701" s="413"/>
      <c r="GJP701" s="413"/>
      <c r="GJQ701" s="413"/>
      <c r="GJR701" s="413"/>
      <c r="GJS701" s="413"/>
      <c r="GJT701" s="413"/>
      <c r="GJU701" s="413"/>
      <c r="GJV701" s="414"/>
      <c r="GJW701" s="414"/>
      <c r="GJX701" s="414"/>
      <c r="GJY701" s="414"/>
      <c r="GJZ701" s="414"/>
      <c r="GKA701" s="413"/>
      <c r="GKB701" s="413"/>
      <c r="GKC701" s="414"/>
      <c r="GKD701" s="414"/>
      <c r="GKE701" s="413"/>
      <c r="GKF701" s="413"/>
      <c r="GKG701" s="414"/>
      <c r="GKH701" s="414"/>
      <c r="GKI701" s="413"/>
      <c r="GKJ701" s="413"/>
      <c r="GKK701" s="413"/>
      <c r="GKL701" s="413"/>
      <c r="GKM701" s="413"/>
      <c r="GKN701" s="413"/>
      <c r="GKO701" s="413"/>
      <c r="GKP701" s="414"/>
      <c r="GKQ701" s="414"/>
      <c r="GKR701" s="413"/>
      <c r="GKS701" s="413"/>
      <c r="GKT701" s="414"/>
      <c r="GKU701" s="414"/>
      <c r="GKV701" s="413"/>
      <c r="GKW701" s="413"/>
      <c r="GKX701" s="413"/>
      <c r="GKY701" s="413"/>
      <c r="GKZ701" s="413"/>
      <c r="GLA701" s="407"/>
      <c r="GLB701" s="439"/>
      <c r="GLC701" s="413"/>
      <c r="GLD701" s="413"/>
      <c r="GLE701" s="413"/>
      <c r="GLF701" s="413"/>
      <c r="GLG701" s="413"/>
      <c r="GLH701" s="413"/>
      <c r="GLI701" s="413"/>
      <c r="GLJ701" s="412"/>
      <c r="GLK701" s="412"/>
      <c r="GLL701" s="412"/>
      <c r="GLM701" s="412"/>
      <c r="GLN701" s="412"/>
      <c r="GLO701" s="412"/>
      <c r="GLP701" s="412"/>
      <c r="GLQ701" s="412"/>
      <c r="GLR701" s="412"/>
      <c r="GLS701" s="412"/>
      <c r="GLT701" s="412"/>
      <c r="GLU701" s="412"/>
      <c r="GLV701" s="412"/>
      <c r="GLW701" s="412"/>
      <c r="GLX701" s="412"/>
      <c r="GLY701" s="412"/>
      <c r="GLZ701" s="412"/>
      <c r="GMA701" s="412"/>
      <c r="GMB701" s="412"/>
      <c r="GMC701" s="412"/>
      <c r="GMD701" s="412"/>
      <c r="GME701" s="412"/>
      <c r="GMF701" s="412"/>
      <c r="GMG701" s="412"/>
      <c r="GMH701" s="412"/>
      <c r="GMI701" s="412"/>
      <c r="GMJ701" s="412"/>
      <c r="GMK701" s="412"/>
      <c r="GML701" s="412"/>
      <c r="GMM701" s="412"/>
      <c r="GMN701" s="412"/>
      <c r="GMO701" s="412"/>
      <c r="GMP701" s="412"/>
      <c r="GMQ701" s="412"/>
      <c r="GMR701" s="412"/>
      <c r="GMS701" s="412"/>
      <c r="GMT701" s="412"/>
      <c r="GMU701" s="412"/>
      <c r="GMV701" s="412"/>
      <c r="GMW701" s="412"/>
      <c r="GMX701" s="412"/>
      <c r="GMY701" s="412"/>
      <c r="GMZ701" s="412"/>
      <c r="GNA701" s="412"/>
      <c r="GNB701" s="413"/>
      <c r="GNC701" s="413"/>
      <c r="GND701" s="413"/>
      <c r="GNE701" s="413"/>
      <c r="GNF701" s="413"/>
      <c r="GNG701" s="413"/>
      <c r="GNH701" s="413"/>
      <c r="GNI701" s="413"/>
      <c r="GNJ701" s="413"/>
      <c r="GNK701" s="413"/>
      <c r="GNL701" s="413"/>
      <c r="GNM701" s="413"/>
      <c r="GNN701" s="413"/>
      <c r="GNO701" s="413"/>
      <c r="GNP701" s="413"/>
      <c r="GNQ701" s="413"/>
      <c r="GNR701" s="413"/>
      <c r="GNS701" s="413"/>
      <c r="GNT701" s="413"/>
      <c r="GNU701" s="413"/>
      <c r="GNV701" s="413"/>
      <c r="GNW701" s="413"/>
      <c r="GNX701" s="413"/>
      <c r="GNY701" s="413"/>
      <c r="GNZ701" s="414"/>
      <c r="GOA701" s="414"/>
      <c r="GOB701" s="414"/>
      <c r="GOC701" s="414"/>
      <c r="GOD701" s="414"/>
      <c r="GOE701" s="413"/>
      <c r="GOF701" s="413"/>
      <c r="GOG701" s="414"/>
      <c r="GOH701" s="414"/>
      <c r="GOI701" s="413"/>
      <c r="GOJ701" s="413"/>
      <c r="GOK701" s="414"/>
      <c r="GOL701" s="414"/>
      <c r="GOM701" s="413"/>
      <c r="GON701" s="413"/>
      <c r="GOO701" s="413"/>
      <c r="GOP701" s="413"/>
      <c r="GOQ701" s="413"/>
      <c r="GOR701" s="413"/>
      <c r="GOS701" s="413"/>
      <c r="GOT701" s="414"/>
      <c r="GOU701" s="414"/>
      <c r="GOV701" s="413"/>
      <c r="GOW701" s="413"/>
      <c r="GOX701" s="414"/>
      <c r="GOY701" s="414"/>
      <c r="GOZ701" s="413"/>
      <c r="GPA701" s="413"/>
      <c r="GPB701" s="413"/>
      <c r="GPC701" s="413"/>
      <c r="GPD701" s="413"/>
      <c r="GPE701" s="407"/>
      <c r="GPF701" s="439"/>
      <c r="GPG701" s="413"/>
      <c r="GPH701" s="413"/>
      <c r="GPI701" s="413"/>
      <c r="GPJ701" s="413"/>
      <c r="GPK701" s="413"/>
      <c r="GPL701" s="413"/>
      <c r="GPM701" s="413"/>
      <c r="GPN701" s="412"/>
      <c r="GPO701" s="412"/>
      <c r="GPP701" s="412"/>
      <c r="GPQ701" s="412"/>
      <c r="GPR701" s="412"/>
      <c r="GPS701" s="412"/>
      <c r="GPT701" s="412"/>
      <c r="GPU701" s="412"/>
      <c r="GPV701" s="412"/>
      <c r="GPW701" s="412"/>
      <c r="GPX701" s="412"/>
      <c r="GPY701" s="412"/>
      <c r="GPZ701" s="412"/>
      <c r="GQA701" s="412"/>
      <c r="GQB701" s="412"/>
      <c r="GQC701" s="412"/>
      <c r="GQD701" s="412"/>
      <c r="GQE701" s="412"/>
      <c r="GQF701" s="412"/>
      <c r="GQG701" s="412"/>
      <c r="GQH701" s="412"/>
      <c r="GQI701" s="412"/>
      <c r="GQJ701" s="412"/>
      <c r="GQK701" s="412"/>
      <c r="GQL701" s="412"/>
      <c r="GQM701" s="412"/>
      <c r="GQN701" s="412"/>
      <c r="GQO701" s="412"/>
      <c r="GQP701" s="412"/>
      <c r="GQQ701" s="412"/>
      <c r="GQR701" s="412"/>
      <c r="GQS701" s="412"/>
      <c r="GQT701" s="412"/>
      <c r="GQU701" s="412"/>
      <c r="GQV701" s="412"/>
      <c r="GQW701" s="412"/>
      <c r="GQX701" s="412"/>
      <c r="GQY701" s="412"/>
      <c r="GQZ701" s="412"/>
      <c r="GRA701" s="412"/>
      <c r="GRB701" s="412"/>
      <c r="GRC701" s="412"/>
      <c r="GRD701" s="412"/>
      <c r="GRE701" s="412"/>
      <c r="GRF701" s="413"/>
      <c r="GRG701" s="413"/>
      <c r="GRH701" s="413"/>
      <c r="GRI701" s="413"/>
      <c r="GRJ701" s="413"/>
      <c r="GRK701" s="413"/>
      <c r="GRL701" s="413"/>
      <c r="GRM701" s="413"/>
      <c r="GRN701" s="413"/>
      <c r="GRO701" s="413"/>
      <c r="GRP701" s="413"/>
      <c r="GRQ701" s="413"/>
      <c r="GRR701" s="413"/>
      <c r="GRS701" s="413"/>
      <c r="GRT701" s="413"/>
      <c r="GRU701" s="413"/>
      <c r="GRV701" s="413"/>
      <c r="GRW701" s="413"/>
      <c r="GRX701" s="413"/>
      <c r="GRY701" s="413"/>
      <c r="GRZ701" s="413"/>
      <c r="GSA701" s="413"/>
      <c r="GSB701" s="413"/>
      <c r="GSC701" s="413"/>
      <c r="GSD701" s="414"/>
      <c r="GSE701" s="414"/>
      <c r="GSF701" s="414"/>
      <c r="GSG701" s="414"/>
      <c r="GSH701" s="414"/>
      <c r="GSI701" s="413"/>
      <c r="GSJ701" s="413"/>
      <c r="GSK701" s="414"/>
      <c r="GSL701" s="414"/>
      <c r="GSM701" s="413"/>
      <c r="GSN701" s="413"/>
      <c r="GSO701" s="414"/>
      <c r="GSP701" s="414"/>
      <c r="GSQ701" s="413"/>
      <c r="GSR701" s="413"/>
      <c r="GSS701" s="413"/>
      <c r="GST701" s="413"/>
      <c r="GSU701" s="413"/>
      <c r="GSV701" s="413"/>
      <c r="GSW701" s="413"/>
      <c r="GSX701" s="414"/>
      <c r="GSY701" s="414"/>
      <c r="GSZ701" s="413"/>
      <c r="GTA701" s="413"/>
      <c r="GTB701" s="414"/>
      <c r="GTC701" s="414"/>
      <c r="GTD701" s="413"/>
      <c r="GTE701" s="413"/>
      <c r="GTF701" s="413"/>
      <c r="GTG701" s="413"/>
      <c r="GTH701" s="413"/>
      <c r="GTI701" s="407"/>
      <c r="GTJ701" s="439"/>
      <c r="GTK701" s="413"/>
      <c r="GTL701" s="413"/>
      <c r="GTM701" s="413"/>
      <c r="GTN701" s="413"/>
      <c r="GTO701" s="413"/>
      <c r="GTP701" s="413"/>
      <c r="GTQ701" s="413"/>
      <c r="GTR701" s="412"/>
      <c r="GTS701" s="412"/>
      <c r="GTT701" s="412"/>
      <c r="GTU701" s="412"/>
      <c r="GTV701" s="412"/>
      <c r="GTW701" s="412"/>
      <c r="GTX701" s="412"/>
      <c r="GTY701" s="412"/>
      <c r="GTZ701" s="412"/>
      <c r="GUA701" s="412"/>
      <c r="GUB701" s="412"/>
      <c r="GUC701" s="412"/>
      <c r="GUD701" s="412"/>
      <c r="GUE701" s="412"/>
      <c r="GUF701" s="412"/>
      <c r="GUG701" s="412"/>
      <c r="GUH701" s="412"/>
      <c r="GUI701" s="412"/>
      <c r="GUJ701" s="412"/>
      <c r="GUK701" s="412"/>
      <c r="GUL701" s="412"/>
      <c r="GUM701" s="412"/>
      <c r="GUN701" s="412"/>
      <c r="GUO701" s="412"/>
      <c r="GUP701" s="412"/>
      <c r="GUQ701" s="412"/>
      <c r="GUR701" s="412"/>
      <c r="GUS701" s="412"/>
      <c r="GUT701" s="412"/>
      <c r="GUU701" s="412"/>
      <c r="GUV701" s="412"/>
      <c r="GUW701" s="412"/>
      <c r="GUX701" s="412"/>
      <c r="GUY701" s="412"/>
      <c r="GUZ701" s="412"/>
      <c r="GVA701" s="412"/>
      <c r="GVB701" s="412"/>
      <c r="GVC701" s="412"/>
      <c r="GVD701" s="412"/>
      <c r="GVE701" s="412"/>
      <c r="GVF701" s="412"/>
      <c r="GVG701" s="412"/>
      <c r="GVH701" s="412"/>
      <c r="GVI701" s="412"/>
      <c r="GVJ701" s="413"/>
      <c r="GVK701" s="413"/>
      <c r="GVL701" s="413"/>
      <c r="GVM701" s="413"/>
      <c r="GVN701" s="413"/>
      <c r="GVO701" s="413"/>
      <c r="GVP701" s="413"/>
      <c r="GVQ701" s="413"/>
      <c r="GVR701" s="413"/>
      <c r="GVS701" s="413"/>
      <c r="GVT701" s="413"/>
      <c r="GVU701" s="413"/>
      <c r="GVV701" s="413"/>
      <c r="GVW701" s="413"/>
      <c r="GVX701" s="413"/>
      <c r="GVY701" s="413"/>
      <c r="GVZ701" s="413"/>
      <c r="GWA701" s="413"/>
      <c r="GWB701" s="413"/>
      <c r="GWC701" s="413"/>
      <c r="GWD701" s="413"/>
      <c r="GWE701" s="413"/>
      <c r="GWF701" s="413"/>
      <c r="GWG701" s="413"/>
      <c r="GWH701" s="414"/>
      <c r="GWI701" s="414"/>
      <c r="GWJ701" s="414"/>
      <c r="GWK701" s="414"/>
      <c r="GWL701" s="414"/>
      <c r="GWM701" s="413"/>
      <c r="GWN701" s="413"/>
      <c r="GWO701" s="414"/>
      <c r="GWP701" s="414"/>
      <c r="GWQ701" s="413"/>
      <c r="GWR701" s="413"/>
      <c r="GWS701" s="414"/>
      <c r="GWT701" s="414"/>
      <c r="GWU701" s="413"/>
      <c r="GWV701" s="413"/>
      <c r="GWW701" s="413"/>
      <c r="GWX701" s="413"/>
      <c r="GWY701" s="413"/>
      <c r="GWZ701" s="413"/>
      <c r="GXA701" s="413"/>
      <c r="GXB701" s="414"/>
      <c r="GXC701" s="414"/>
      <c r="GXD701" s="413"/>
      <c r="GXE701" s="413"/>
      <c r="GXF701" s="414"/>
      <c r="GXG701" s="414"/>
      <c r="GXH701" s="413"/>
      <c r="GXI701" s="413"/>
      <c r="GXJ701" s="413"/>
      <c r="GXK701" s="413"/>
      <c r="GXL701" s="413"/>
      <c r="GXM701" s="407"/>
      <c r="GXN701" s="439"/>
      <c r="GXO701" s="413"/>
      <c r="GXP701" s="413"/>
      <c r="GXQ701" s="413"/>
      <c r="GXR701" s="413"/>
      <c r="GXS701" s="413"/>
      <c r="GXT701" s="413"/>
      <c r="GXU701" s="413"/>
      <c r="GXV701" s="412"/>
      <c r="GXW701" s="412"/>
      <c r="GXX701" s="412"/>
      <c r="GXY701" s="412"/>
      <c r="GXZ701" s="412"/>
      <c r="GYA701" s="412"/>
      <c r="GYB701" s="412"/>
      <c r="GYC701" s="412"/>
      <c r="GYD701" s="412"/>
      <c r="GYE701" s="412"/>
      <c r="GYF701" s="412"/>
      <c r="GYG701" s="412"/>
      <c r="GYH701" s="412"/>
      <c r="GYI701" s="412"/>
      <c r="GYJ701" s="412"/>
      <c r="GYK701" s="412"/>
      <c r="GYL701" s="412"/>
      <c r="GYM701" s="412"/>
      <c r="GYN701" s="412"/>
      <c r="GYO701" s="412"/>
      <c r="GYP701" s="412"/>
      <c r="GYQ701" s="412"/>
      <c r="GYR701" s="412"/>
      <c r="GYS701" s="412"/>
      <c r="GYT701" s="412"/>
      <c r="GYU701" s="412"/>
      <c r="GYV701" s="412"/>
      <c r="GYW701" s="412"/>
      <c r="GYX701" s="412"/>
      <c r="GYY701" s="412"/>
      <c r="GYZ701" s="412"/>
      <c r="GZA701" s="412"/>
      <c r="GZB701" s="412"/>
      <c r="GZC701" s="412"/>
      <c r="GZD701" s="412"/>
      <c r="GZE701" s="412"/>
      <c r="GZF701" s="412"/>
      <c r="GZG701" s="412"/>
      <c r="GZH701" s="412"/>
      <c r="GZI701" s="412"/>
      <c r="GZJ701" s="412"/>
      <c r="GZK701" s="412"/>
      <c r="GZL701" s="412"/>
      <c r="GZM701" s="412"/>
      <c r="GZN701" s="413"/>
      <c r="GZO701" s="413"/>
      <c r="GZP701" s="413"/>
      <c r="GZQ701" s="413"/>
      <c r="GZR701" s="413"/>
      <c r="GZS701" s="413"/>
      <c r="GZT701" s="413"/>
      <c r="GZU701" s="413"/>
      <c r="GZV701" s="413"/>
      <c r="GZW701" s="413"/>
      <c r="GZX701" s="413"/>
      <c r="GZY701" s="413"/>
      <c r="GZZ701" s="413"/>
      <c r="HAA701" s="413"/>
      <c r="HAB701" s="413"/>
      <c r="HAC701" s="413"/>
      <c r="HAD701" s="413"/>
      <c r="HAE701" s="413"/>
      <c r="HAF701" s="413"/>
      <c r="HAG701" s="413"/>
      <c r="HAH701" s="413"/>
      <c r="HAI701" s="413"/>
      <c r="HAJ701" s="413"/>
      <c r="HAK701" s="413"/>
      <c r="HAL701" s="414"/>
      <c r="HAM701" s="414"/>
      <c r="HAN701" s="414"/>
      <c r="HAO701" s="414"/>
      <c r="HAP701" s="414"/>
      <c r="HAQ701" s="413"/>
      <c r="HAR701" s="413"/>
      <c r="HAS701" s="414"/>
      <c r="HAT701" s="414"/>
      <c r="HAU701" s="413"/>
      <c r="HAV701" s="413"/>
      <c r="HAW701" s="414"/>
      <c r="HAX701" s="414"/>
      <c r="HAY701" s="413"/>
      <c r="HAZ701" s="413"/>
      <c r="HBA701" s="413"/>
      <c r="HBB701" s="413"/>
      <c r="HBC701" s="413"/>
      <c r="HBD701" s="413"/>
      <c r="HBE701" s="413"/>
      <c r="HBF701" s="414"/>
      <c r="HBG701" s="414"/>
      <c r="HBH701" s="413"/>
      <c r="HBI701" s="413"/>
      <c r="HBJ701" s="414"/>
      <c r="HBK701" s="414"/>
      <c r="HBL701" s="413"/>
      <c r="HBM701" s="413"/>
      <c r="HBN701" s="413"/>
      <c r="HBO701" s="413"/>
      <c r="HBP701" s="413"/>
      <c r="HBQ701" s="407"/>
      <c r="HBR701" s="439"/>
      <c r="HBS701" s="413"/>
      <c r="HBT701" s="413"/>
      <c r="HBU701" s="413"/>
      <c r="HBV701" s="413"/>
      <c r="HBW701" s="413"/>
      <c r="HBX701" s="413"/>
      <c r="HBY701" s="413"/>
      <c r="HBZ701" s="412"/>
      <c r="HCA701" s="412"/>
      <c r="HCB701" s="412"/>
      <c r="HCC701" s="412"/>
      <c r="HCD701" s="412"/>
      <c r="HCE701" s="412"/>
      <c r="HCF701" s="412"/>
      <c r="HCG701" s="412"/>
      <c r="HCH701" s="412"/>
      <c r="HCI701" s="412"/>
      <c r="HCJ701" s="412"/>
      <c r="HCK701" s="412"/>
      <c r="HCL701" s="412"/>
      <c r="HCM701" s="412"/>
      <c r="HCN701" s="412"/>
      <c r="HCO701" s="412"/>
      <c r="HCP701" s="412"/>
      <c r="HCQ701" s="412"/>
      <c r="HCR701" s="412"/>
      <c r="HCS701" s="412"/>
      <c r="HCT701" s="412"/>
      <c r="HCU701" s="412"/>
      <c r="HCV701" s="412"/>
      <c r="HCW701" s="412"/>
      <c r="HCX701" s="412"/>
      <c r="HCY701" s="412"/>
      <c r="HCZ701" s="412"/>
      <c r="HDA701" s="412"/>
      <c r="HDB701" s="412"/>
      <c r="HDC701" s="412"/>
      <c r="HDD701" s="412"/>
      <c r="HDE701" s="412"/>
      <c r="HDF701" s="412"/>
      <c r="HDG701" s="412"/>
      <c r="HDH701" s="412"/>
      <c r="HDI701" s="412"/>
      <c r="HDJ701" s="412"/>
      <c r="HDK701" s="412"/>
      <c r="HDL701" s="412"/>
      <c r="HDM701" s="412"/>
      <c r="HDN701" s="412"/>
      <c r="HDO701" s="412"/>
      <c r="HDP701" s="412"/>
      <c r="HDQ701" s="412"/>
      <c r="HDR701" s="413"/>
      <c r="HDS701" s="413"/>
      <c r="HDT701" s="413"/>
      <c r="HDU701" s="413"/>
      <c r="HDV701" s="413"/>
      <c r="HDW701" s="413"/>
      <c r="HDX701" s="413"/>
      <c r="HDY701" s="413"/>
      <c r="HDZ701" s="413"/>
      <c r="HEA701" s="413"/>
      <c r="HEB701" s="413"/>
      <c r="HEC701" s="413"/>
      <c r="HED701" s="413"/>
      <c r="HEE701" s="413"/>
      <c r="HEF701" s="413"/>
      <c r="HEG701" s="413"/>
      <c r="HEH701" s="413"/>
      <c r="HEI701" s="413"/>
      <c r="HEJ701" s="413"/>
      <c r="HEK701" s="413"/>
      <c r="HEL701" s="413"/>
      <c r="HEM701" s="413"/>
      <c r="HEN701" s="413"/>
      <c r="HEO701" s="413"/>
      <c r="HEP701" s="414"/>
      <c r="HEQ701" s="414"/>
      <c r="HER701" s="414"/>
      <c r="HES701" s="414"/>
      <c r="HET701" s="414"/>
      <c r="HEU701" s="413"/>
      <c r="HEV701" s="413"/>
      <c r="HEW701" s="414"/>
      <c r="HEX701" s="414"/>
      <c r="HEY701" s="413"/>
      <c r="HEZ701" s="413"/>
      <c r="HFA701" s="414"/>
      <c r="HFB701" s="414"/>
      <c r="HFC701" s="413"/>
      <c r="HFD701" s="413"/>
      <c r="HFE701" s="413"/>
      <c r="HFF701" s="413"/>
      <c r="HFG701" s="413"/>
      <c r="HFH701" s="413"/>
      <c r="HFI701" s="413"/>
      <c r="HFJ701" s="414"/>
      <c r="HFK701" s="414"/>
      <c r="HFL701" s="413"/>
      <c r="HFM701" s="413"/>
      <c r="HFN701" s="414"/>
      <c r="HFO701" s="414"/>
      <c r="HFP701" s="413"/>
      <c r="HFQ701" s="413"/>
      <c r="HFR701" s="413"/>
      <c r="HFS701" s="413"/>
      <c r="HFT701" s="413"/>
      <c r="HFU701" s="407"/>
      <c r="HFV701" s="439"/>
      <c r="HFW701" s="413"/>
      <c r="HFX701" s="413"/>
      <c r="HFY701" s="413"/>
      <c r="HFZ701" s="413"/>
      <c r="HGA701" s="413"/>
      <c r="HGB701" s="413"/>
      <c r="HGC701" s="413"/>
      <c r="HGD701" s="412"/>
      <c r="HGE701" s="412"/>
      <c r="HGF701" s="412"/>
      <c r="HGG701" s="412"/>
      <c r="HGH701" s="412"/>
      <c r="HGI701" s="412"/>
      <c r="HGJ701" s="412"/>
      <c r="HGK701" s="412"/>
      <c r="HGL701" s="412"/>
      <c r="HGM701" s="412"/>
      <c r="HGN701" s="412"/>
      <c r="HGO701" s="412"/>
      <c r="HGP701" s="412"/>
      <c r="HGQ701" s="412"/>
      <c r="HGR701" s="412"/>
      <c r="HGS701" s="412"/>
      <c r="HGT701" s="412"/>
      <c r="HGU701" s="412"/>
      <c r="HGV701" s="412"/>
      <c r="HGW701" s="412"/>
      <c r="HGX701" s="412"/>
      <c r="HGY701" s="412"/>
      <c r="HGZ701" s="412"/>
      <c r="HHA701" s="412"/>
      <c r="HHB701" s="412"/>
      <c r="HHC701" s="412"/>
      <c r="HHD701" s="412"/>
      <c r="HHE701" s="412"/>
      <c r="HHF701" s="412"/>
      <c r="HHG701" s="412"/>
      <c r="HHH701" s="412"/>
      <c r="HHI701" s="412"/>
      <c r="HHJ701" s="412"/>
      <c r="HHK701" s="412"/>
      <c r="HHL701" s="412"/>
      <c r="HHM701" s="412"/>
      <c r="HHN701" s="412"/>
      <c r="HHO701" s="412"/>
      <c r="HHP701" s="412"/>
      <c r="HHQ701" s="412"/>
      <c r="HHR701" s="412"/>
      <c r="HHS701" s="412"/>
      <c r="HHT701" s="412"/>
      <c r="HHU701" s="412"/>
      <c r="HHV701" s="413"/>
      <c r="HHW701" s="413"/>
      <c r="HHX701" s="413"/>
      <c r="HHY701" s="413"/>
      <c r="HHZ701" s="413"/>
      <c r="HIA701" s="413"/>
      <c r="HIB701" s="413"/>
      <c r="HIC701" s="413"/>
      <c r="HID701" s="413"/>
      <c r="HIE701" s="413"/>
      <c r="HIF701" s="413"/>
      <c r="HIG701" s="413"/>
      <c r="HIH701" s="413"/>
      <c r="HII701" s="413"/>
      <c r="HIJ701" s="413"/>
      <c r="HIK701" s="413"/>
      <c r="HIL701" s="413"/>
      <c r="HIM701" s="413"/>
      <c r="HIN701" s="413"/>
      <c r="HIO701" s="413"/>
      <c r="HIP701" s="413"/>
      <c r="HIQ701" s="413"/>
      <c r="HIR701" s="413"/>
      <c r="HIS701" s="413"/>
      <c r="HIT701" s="414"/>
      <c r="HIU701" s="414"/>
      <c r="HIV701" s="414"/>
      <c r="HIW701" s="414"/>
      <c r="HIX701" s="414"/>
      <c r="HIY701" s="413"/>
      <c r="HIZ701" s="413"/>
      <c r="HJA701" s="414"/>
      <c r="HJB701" s="414"/>
      <c r="HJC701" s="413"/>
      <c r="HJD701" s="413"/>
      <c r="HJE701" s="414"/>
      <c r="HJF701" s="414"/>
      <c r="HJG701" s="413"/>
      <c r="HJH701" s="413"/>
      <c r="HJI701" s="413"/>
      <c r="HJJ701" s="413"/>
      <c r="HJK701" s="413"/>
      <c r="HJL701" s="413"/>
      <c r="HJM701" s="413"/>
      <c r="HJN701" s="414"/>
      <c r="HJO701" s="414"/>
      <c r="HJP701" s="413"/>
      <c r="HJQ701" s="413"/>
      <c r="HJR701" s="414"/>
      <c r="HJS701" s="414"/>
      <c r="HJT701" s="413"/>
      <c r="HJU701" s="413"/>
      <c r="HJV701" s="413"/>
      <c r="HJW701" s="413"/>
      <c r="HJX701" s="413"/>
      <c r="HJY701" s="407"/>
      <c r="HJZ701" s="439"/>
      <c r="HKA701" s="413"/>
      <c r="HKB701" s="413"/>
      <c r="HKC701" s="413"/>
      <c r="HKD701" s="413"/>
      <c r="HKE701" s="413"/>
      <c r="HKF701" s="413"/>
      <c r="HKG701" s="413"/>
      <c r="HKH701" s="412"/>
      <c r="HKI701" s="412"/>
      <c r="HKJ701" s="412"/>
      <c r="HKK701" s="412"/>
      <c r="HKL701" s="412"/>
      <c r="HKM701" s="412"/>
      <c r="HKN701" s="412"/>
      <c r="HKO701" s="412"/>
      <c r="HKP701" s="412"/>
      <c r="HKQ701" s="412"/>
      <c r="HKR701" s="412"/>
      <c r="HKS701" s="412"/>
      <c r="HKT701" s="412"/>
      <c r="HKU701" s="412"/>
      <c r="HKV701" s="412"/>
      <c r="HKW701" s="412"/>
      <c r="HKX701" s="412"/>
      <c r="HKY701" s="412"/>
      <c r="HKZ701" s="412"/>
      <c r="HLA701" s="412"/>
      <c r="HLB701" s="412"/>
      <c r="HLC701" s="412"/>
      <c r="HLD701" s="412"/>
      <c r="HLE701" s="412"/>
      <c r="HLF701" s="412"/>
      <c r="HLG701" s="412"/>
      <c r="HLH701" s="412"/>
      <c r="HLI701" s="412"/>
      <c r="HLJ701" s="412"/>
      <c r="HLK701" s="412"/>
      <c r="HLL701" s="412"/>
      <c r="HLM701" s="412"/>
      <c r="HLN701" s="412"/>
      <c r="HLO701" s="412"/>
      <c r="HLP701" s="412"/>
      <c r="HLQ701" s="412"/>
      <c r="HLR701" s="412"/>
      <c r="HLS701" s="412"/>
      <c r="HLT701" s="412"/>
      <c r="HLU701" s="412"/>
      <c r="HLV701" s="412"/>
      <c r="HLW701" s="412"/>
      <c r="HLX701" s="412"/>
      <c r="HLY701" s="412"/>
      <c r="HLZ701" s="413"/>
      <c r="HMA701" s="413"/>
      <c r="HMB701" s="413"/>
      <c r="HMC701" s="413"/>
      <c r="HMD701" s="413"/>
      <c r="HME701" s="413"/>
      <c r="HMF701" s="413"/>
      <c r="HMG701" s="413"/>
      <c r="HMH701" s="413"/>
      <c r="HMI701" s="413"/>
      <c r="HMJ701" s="413"/>
      <c r="HMK701" s="413"/>
      <c r="HML701" s="413"/>
      <c r="HMM701" s="413"/>
      <c r="HMN701" s="413"/>
      <c r="HMO701" s="413"/>
      <c r="HMP701" s="413"/>
      <c r="HMQ701" s="413"/>
      <c r="HMR701" s="413"/>
      <c r="HMS701" s="413"/>
      <c r="HMT701" s="413"/>
      <c r="HMU701" s="413"/>
      <c r="HMV701" s="413"/>
      <c r="HMW701" s="413"/>
      <c r="HMX701" s="414"/>
      <c r="HMY701" s="414"/>
      <c r="HMZ701" s="414"/>
      <c r="HNA701" s="414"/>
      <c r="HNB701" s="414"/>
      <c r="HNC701" s="413"/>
      <c r="HND701" s="413"/>
      <c r="HNE701" s="414"/>
      <c r="HNF701" s="414"/>
      <c r="HNG701" s="413"/>
      <c r="HNH701" s="413"/>
      <c r="HNI701" s="414"/>
      <c r="HNJ701" s="414"/>
      <c r="HNK701" s="413"/>
      <c r="HNL701" s="413"/>
      <c r="HNM701" s="413"/>
      <c r="HNN701" s="413"/>
      <c r="HNO701" s="413"/>
      <c r="HNP701" s="413"/>
      <c r="HNQ701" s="413"/>
      <c r="HNR701" s="414"/>
      <c r="HNS701" s="414"/>
      <c r="HNT701" s="413"/>
      <c r="HNU701" s="413"/>
      <c r="HNV701" s="414"/>
      <c r="HNW701" s="414"/>
      <c r="HNX701" s="413"/>
      <c r="HNY701" s="413"/>
      <c r="HNZ701" s="413"/>
      <c r="HOA701" s="413"/>
      <c r="HOB701" s="413"/>
      <c r="HOC701" s="407"/>
      <c r="HOD701" s="439"/>
      <c r="HOE701" s="413"/>
      <c r="HOF701" s="413"/>
      <c r="HOG701" s="413"/>
      <c r="HOH701" s="413"/>
      <c r="HOI701" s="413"/>
      <c r="HOJ701" s="413"/>
      <c r="HOK701" s="413"/>
      <c r="HOL701" s="412"/>
      <c r="HOM701" s="412"/>
      <c r="HON701" s="412"/>
      <c r="HOO701" s="412"/>
      <c r="HOP701" s="412"/>
      <c r="HOQ701" s="412"/>
      <c r="HOR701" s="412"/>
      <c r="HOS701" s="412"/>
      <c r="HOT701" s="412"/>
      <c r="HOU701" s="412"/>
      <c r="HOV701" s="412"/>
      <c r="HOW701" s="412"/>
      <c r="HOX701" s="412"/>
      <c r="HOY701" s="412"/>
      <c r="HOZ701" s="412"/>
      <c r="HPA701" s="412"/>
      <c r="HPB701" s="412"/>
      <c r="HPC701" s="412"/>
      <c r="HPD701" s="412"/>
      <c r="HPE701" s="412"/>
      <c r="HPF701" s="412"/>
      <c r="HPG701" s="412"/>
      <c r="HPH701" s="412"/>
      <c r="HPI701" s="412"/>
      <c r="HPJ701" s="412"/>
      <c r="HPK701" s="412"/>
      <c r="HPL701" s="412"/>
      <c r="HPM701" s="412"/>
      <c r="HPN701" s="412"/>
      <c r="HPO701" s="412"/>
      <c r="HPP701" s="412"/>
      <c r="HPQ701" s="412"/>
      <c r="HPR701" s="412"/>
      <c r="HPS701" s="412"/>
      <c r="HPT701" s="412"/>
      <c r="HPU701" s="412"/>
      <c r="HPV701" s="412"/>
      <c r="HPW701" s="412"/>
      <c r="HPX701" s="412"/>
      <c r="HPY701" s="412"/>
      <c r="HPZ701" s="412"/>
      <c r="HQA701" s="412"/>
      <c r="HQB701" s="412"/>
      <c r="HQC701" s="412"/>
      <c r="HQD701" s="413"/>
      <c r="HQE701" s="413"/>
      <c r="HQF701" s="413"/>
      <c r="HQG701" s="413"/>
      <c r="HQH701" s="413"/>
      <c r="HQI701" s="413"/>
      <c r="HQJ701" s="413"/>
      <c r="HQK701" s="413"/>
      <c r="HQL701" s="413"/>
      <c r="HQM701" s="413"/>
      <c r="HQN701" s="413"/>
      <c r="HQO701" s="413"/>
      <c r="HQP701" s="413"/>
      <c r="HQQ701" s="413"/>
      <c r="HQR701" s="413"/>
      <c r="HQS701" s="413"/>
      <c r="HQT701" s="413"/>
      <c r="HQU701" s="413"/>
      <c r="HQV701" s="413"/>
      <c r="HQW701" s="413"/>
      <c r="HQX701" s="413"/>
      <c r="HQY701" s="413"/>
      <c r="HQZ701" s="413"/>
      <c r="HRA701" s="413"/>
      <c r="HRB701" s="414"/>
      <c r="HRC701" s="414"/>
      <c r="HRD701" s="414"/>
      <c r="HRE701" s="414"/>
      <c r="HRF701" s="414"/>
      <c r="HRG701" s="413"/>
      <c r="HRH701" s="413"/>
      <c r="HRI701" s="414"/>
      <c r="HRJ701" s="414"/>
      <c r="HRK701" s="413"/>
      <c r="HRL701" s="413"/>
      <c r="HRM701" s="414"/>
      <c r="HRN701" s="414"/>
      <c r="HRO701" s="413"/>
      <c r="HRP701" s="413"/>
      <c r="HRQ701" s="413"/>
      <c r="HRR701" s="413"/>
      <c r="HRS701" s="413"/>
      <c r="HRT701" s="413"/>
      <c r="HRU701" s="413"/>
      <c r="HRV701" s="414"/>
      <c r="HRW701" s="414"/>
      <c r="HRX701" s="413"/>
      <c r="HRY701" s="413"/>
      <c r="HRZ701" s="414"/>
      <c r="HSA701" s="414"/>
      <c r="HSB701" s="413"/>
      <c r="HSC701" s="413"/>
      <c r="HSD701" s="413"/>
      <c r="HSE701" s="413"/>
      <c r="HSF701" s="413"/>
      <c r="HSG701" s="407"/>
      <c r="HSH701" s="439"/>
      <c r="HSI701" s="413"/>
      <c r="HSJ701" s="413"/>
      <c r="HSK701" s="413"/>
      <c r="HSL701" s="413"/>
      <c r="HSM701" s="413"/>
      <c r="HSN701" s="413"/>
      <c r="HSO701" s="413"/>
      <c r="HSP701" s="412"/>
      <c r="HSQ701" s="412"/>
      <c r="HSR701" s="412"/>
      <c r="HSS701" s="412"/>
      <c r="HST701" s="412"/>
      <c r="HSU701" s="412"/>
      <c r="HSV701" s="412"/>
      <c r="HSW701" s="412"/>
      <c r="HSX701" s="412"/>
      <c r="HSY701" s="412"/>
      <c r="HSZ701" s="412"/>
      <c r="HTA701" s="412"/>
      <c r="HTB701" s="412"/>
      <c r="HTC701" s="412"/>
      <c r="HTD701" s="412"/>
      <c r="HTE701" s="412"/>
      <c r="HTF701" s="412"/>
      <c r="HTG701" s="412"/>
      <c r="HTH701" s="412"/>
      <c r="HTI701" s="412"/>
      <c r="HTJ701" s="412"/>
      <c r="HTK701" s="412"/>
      <c r="HTL701" s="412"/>
      <c r="HTM701" s="412"/>
      <c r="HTN701" s="412"/>
      <c r="HTO701" s="412"/>
      <c r="HTP701" s="412"/>
      <c r="HTQ701" s="412"/>
      <c r="HTR701" s="412"/>
      <c r="HTS701" s="412"/>
      <c r="HTT701" s="412"/>
      <c r="HTU701" s="412"/>
      <c r="HTV701" s="412"/>
      <c r="HTW701" s="412"/>
      <c r="HTX701" s="412"/>
      <c r="HTY701" s="412"/>
      <c r="HTZ701" s="412"/>
      <c r="HUA701" s="412"/>
      <c r="HUB701" s="412"/>
      <c r="HUC701" s="412"/>
      <c r="HUD701" s="412"/>
      <c r="HUE701" s="412"/>
      <c r="HUF701" s="412"/>
      <c r="HUG701" s="412"/>
      <c r="HUH701" s="413"/>
      <c r="HUI701" s="413"/>
      <c r="HUJ701" s="413"/>
      <c r="HUK701" s="413"/>
      <c r="HUL701" s="413"/>
      <c r="HUM701" s="413"/>
      <c r="HUN701" s="413"/>
      <c r="HUO701" s="413"/>
      <c r="HUP701" s="413"/>
      <c r="HUQ701" s="413"/>
      <c r="HUR701" s="413"/>
      <c r="HUS701" s="413"/>
      <c r="HUT701" s="413"/>
      <c r="HUU701" s="413"/>
      <c r="HUV701" s="413"/>
      <c r="HUW701" s="413"/>
      <c r="HUX701" s="413"/>
      <c r="HUY701" s="413"/>
      <c r="HUZ701" s="413"/>
      <c r="HVA701" s="413"/>
      <c r="HVB701" s="413"/>
      <c r="HVC701" s="413"/>
      <c r="HVD701" s="413"/>
      <c r="HVE701" s="413"/>
      <c r="HVF701" s="414"/>
      <c r="HVG701" s="414"/>
      <c r="HVH701" s="414"/>
      <c r="HVI701" s="414"/>
      <c r="HVJ701" s="414"/>
      <c r="HVK701" s="413"/>
      <c r="HVL701" s="413"/>
      <c r="HVM701" s="414"/>
      <c r="HVN701" s="414"/>
      <c r="HVO701" s="413"/>
      <c r="HVP701" s="413"/>
      <c r="HVQ701" s="414"/>
      <c r="HVR701" s="414"/>
      <c r="HVS701" s="413"/>
      <c r="HVT701" s="413"/>
      <c r="HVU701" s="413"/>
      <c r="HVV701" s="413"/>
      <c r="HVW701" s="413"/>
      <c r="HVX701" s="413"/>
      <c r="HVY701" s="413"/>
      <c r="HVZ701" s="414"/>
      <c r="HWA701" s="414"/>
      <c r="HWB701" s="413"/>
      <c r="HWC701" s="413"/>
      <c r="HWD701" s="414"/>
      <c r="HWE701" s="414"/>
      <c r="HWF701" s="413"/>
      <c r="HWG701" s="413"/>
      <c r="HWH701" s="413"/>
      <c r="HWI701" s="413"/>
      <c r="HWJ701" s="413"/>
      <c r="HWK701" s="407"/>
      <c r="HWL701" s="439"/>
      <c r="HWM701" s="413"/>
      <c r="HWN701" s="413"/>
      <c r="HWO701" s="413"/>
      <c r="HWP701" s="413"/>
      <c r="HWQ701" s="413"/>
      <c r="HWR701" s="413"/>
      <c r="HWS701" s="413"/>
      <c r="HWT701" s="412"/>
      <c r="HWU701" s="412"/>
      <c r="HWV701" s="412"/>
      <c r="HWW701" s="412"/>
      <c r="HWX701" s="412"/>
      <c r="HWY701" s="412"/>
      <c r="HWZ701" s="412"/>
      <c r="HXA701" s="412"/>
      <c r="HXB701" s="412"/>
      <c r="HXC701" s="412"/>
      <c r="HXD701" s="412"/>
      <c r="HXE701" s="412"/>
      <c r="HXF701" s="412"/>
      <c r="HXG701" s="412"/>
      <c r="HXH701" s="412"/>
      <c r="HXI701" s="412"/>
      <c r="HXJ701" s="412"/>
      <c r="HXK701" s="412"/>
      <c r="HXL701" s="412"/>
      <c r="HXM701" s="412"/>
      <c r="HXN701" s="412"/>
      <c r="HXO701" s="412"/>
      <c r="HXP701" s="412"/>
      <c r="HXQ701" s="412"/>
      <c r="HXR701" s="412"/>
      <c r="HXS701" s="412"/>
      <c r="HXT701" s="412"/>
      <c r="HXU701" s="412"/>
      <c r="HXV701" s="412"/>
      <c r="HXW701" s="412"/>
      <c r="HXX701" s="412"/>
      <c r="HXY701" s="412"/>
      <c r="HXZ701" s="412"/>
      <c r="HYA701" s="412"/>
      <c r="HYB701" s="412"/>
      <c r="HYC701" s="412"/>
      <c r="HYD701" s="412"/>
      <c r="HYE701" s="412"/>
      <c r="HYF701" s="412"/>
      <c r="HYG701" s="412"/>
      <c r="HYH701" s="412"/>
      <c r="HYI701" s="412"/>
      <c r="HYJ701" s="412"/>
      <c r="HYK701" s="412"/>
      <c r="HYL701" s="413"/>
      <c r="HYM701" s="413"/>
      <c r="HYN701" s="413"/>
      <c r="HYO701" s="413"/>
      <c r="HYP701" s="413"/>
      <c r="HYQ701" s="413"/>
      <c r="HYR701" s="413"/>
      <c r="HYS701" s="413"/>
      <c r="HYT701" s="413"/>
      <c r="HYU701" s="413"/>
      <c r="HYV701" s="413"/>
      <c r="HYW701" s="413"/>
      <c r="HYX701" s="413"/>
      <c r="HYY701" s="413"/>
      <c r="HYZ701" s="413"/>
      <c r="HZA701" s="413"/>
      <c r="HZB701" s="413"/>
      <c r="HZC701" s="413"/>
      <c r="HZD701" s="413"/>
      <c r="HZE701" s="413"/>
      <c r="HZF701" s="413"/>
      <c r="HZG701" s="413"/>
      <c r="HZH701" s="413"/>
      <c r="HZI701" s="413"/>
      <c r="HZJ701" s="414"/>
      <c r="HZK701" s="414"/>
      <c r="HZL701" s="414"/>
      <c r="HZM701" s="414"/>
      <c r="HZN701" s="414"/>
      <c r="HZO701" s="413"/>
      <c r="HZP701" s="413"/>
      <c r="HZQ701" s="414"/>
      <c r="HZR701" s="414"/>
      <c r="HZS701" s="413"/>
      <c r="HZT701" s="413"/>
      <c r="HZU701" s="414"/>
      <c r="HZV701" s="414"/>
      <c r="HZW701" s="413"/>
      <c r="HZX701" s="413"/>
      <c r="HZY701" s="413"/>
      <c r="HZZ701" s="413"/>
      <c r="IAA701" s="413"/>
      <c r="IAB701" s="413"/>
      <c r="IAC701" s="413"/>
      <c r="IAD701" s="414"/>
      <c r="IAE701" s="414"/>
      <c r="IAF701" s="413"/>
      <c r="IAG701" s="413"/>
      <c r="IAH701" s="414"/>
      <c r="IAI701" s="414"/>
      <c r="IAJ701" s="413"/>
      <c r="IAK701" s="413"/>
      <c r="IAL701" s="413"/>
      <c r="IAM701" s="413"/>
      <c r="IAN701" s="413"/>
      <c r="IAO701" s="407"/>
      <c r="IAP701" s="439"/>
      <c r="IAQ701" s="413"/>
      <c r="IAR701" s="413"/>
      <c r="IAS701" s="413"/>
      <c r="IAT701" s="413"/>
      <c r="IAU701" s="413"/>
      <c r="IAV701" s="413"/>
      <c r="IAW701" s="413"/>
      <c r="IAX701" s="412"/>
      <c r="IAY701" s="412"/>
      <c r="IAZ701" s="412"/>
      <c r="IBA701" s="412"/>
      <c r="IBB701" s="412"/>
      <c r="IBC701" s="412"/>
      <c r="IBD701" s="412"/>
      <c r="IBE701" s="412"/>
      <c r="IBF701" s="412"/>
      <c r="IBG701" s="412"/>
      <c r="IBH701" s="412"/>
      <c r="IBI701" s="412"/>
      <c r="IBJ701" s="412"/>
      <c r="IBK701" s="412"/>
      <c r="IBL701" s="412"/>
      <c r="IBM701" s="412"/>
      <c r="IBN701" s="412"/>
      <c r="IBO701" s="412"/>
      <c r="IBP701" s="412"/>
      <c r="IBQ701" s="412"/>
      <c r="IBR701" s="412"/>
      <c r="IBS701" s="412"/>
      <c r="IBT701" s="412"/>
      <c r="IBU701" s="412"/>
      <c r="IBV701" s="412"/>
      <c r="IBW701" s="412"/>
      <c r="IBX701" s="412"/>
      <c r="IBY701" s="412"/>
      <c r="IBZ701" s="412"/>
      <c r="ICA701" s="412"/>
      <c r="ICB701" s="412"/>
      <c r="ICC701" s="412"/>
      <c r="ICD701" s="412"/>
      <c r="ICE701" s="412"/>
      <c r="ICF701" s="412"/>
      <c r="ICG701" s="412"/>
      <c r="ICH701" s="412"/>
      <c r="ICI701" s="412"/>
      <c r="ICJ701" s="412"/>
      <c r="ICK701" s="412"/>
      <c r="ICL701" s="412"/>
      <c r="ICM701" s="412"/>
      <c r="ICN701" s="412"/>
      <c r="ICO701" s="412"/>
      <c r="ICP701" s="413"/>
      <c r="ICQ701" s="413"/>
      <c r="ICR701" s="413"/>
      <c r="ICS701" s="413"/>
      <c r="ICT701" s="413"/>
      <c r="ICU701" s="413"/>
      <c r="ICV701" s="413"/>
      <c r="ICW701" s="413"/>
      <c r="ICX701" s="413"/>
      <c r="ICY701" s="413"/>
      <c r="ICZ701" s="413"/>
      <c r="IDA701" s="413"/>
      <c r="IDB701" s="413"/>
      <c r="IDC701" s="413"/>
      <c r="IDD701" s="413"/>
      <c r="IDE701" s="413"/>
      <c r="IDF701" s="413"/>
      <c r="IDG701" s="413"/>
      <c r="IDH701" s="413"/>
      <c r="IDI701" s="413"/>
      <c r="IDJ701" s="413"/>
      <c r="IDK701" s="413"/>
      <c r="IDL701" s="413"/>
      <c r="IDM701" s="413"/>
      <c r="IDN701" s="414"/>
      <c r="IDO701" s="414"/>
      <c r="IDP701" s="414"/>
      <c r="IDQ701" s="414"/>
      <c r="IDR701" s="414"/>
      <c r="IDS701" s="413"/>
      <c r="IDT701" s="413"/>
      <c r="IDU701" s="414"/>
      <c r="IDV701" s="414"/>
      <c r="IDW701" s="413"/>
      <c r="IDX701" s="413"/>
      <c r="IDY701" s="414"/>
      <c r="IDZ701" s="414"/>
      <c r="IEA701" s="413"/>
      <c r="IEB701" s="413"/>
      <c r="IEC701" s="413"/>
      <c r="IED701" s="413"/>
      <c r="IEE701" s="413"/>
      <c r="IEF701" s="413"/>
      <c r="IEG701" s="413"/>
      <c r="IEH701" s="414"/>
      <c r="IEI701" s="414"/>
      <c r="IEJ701" s="413"/>
      <c r="IEK701" s="413"/>
      <c r="IEL701" s="414"/>
      <c r="IEM701" s="414"/>
      <c r="IEN701" s="413"/>
      <c r="IEO701" s="413"/>
      <c r="IEP701" s="413"/>
      <c r="IEQ701" s="413"/>
      <c r="IER701" s="413"/>
      <c r="IES701" s="407"/>
      <c r="IET701" s="439"/>
      <c r="IEU701" s="413"/>
      <c r="IEV701" s="413"/>
      <c r="IEW701" s="413"/>
      <c r="IEX701" s="413"/>
      <c r="IEY701" s="413"/>
      <c r="IEZ701" s="413"/>
      <c r="IFA701" s="413"/>
      <c r="IFB701" s="412"/>
      <c r="IFC701" s="412"/>
      <c r="IFD701" s="412"/>
      <c r="IFE701" s="412"/>
      <c r="IFF701" s="412"/>
      <c r="IFG701" s="412"/>
      <c r="IFH701" s="412"/>
      <c r="IFI701" s="412"/>
      <c r="IFJ701" s="412"/>
      <c r="IFK701" s="412"/>
      <c r="IFL701" s="412"/>
      <c r="IFM701" s="412"/>
      <c r="IFN701" s="412"/>
      <c r="IFO701" s="412"/>
      <c r="IFP701" s="412"/>
      <c r="IFQ701" s="412"/>
      <c r="IFR701" s="412"/>
      <c r="IFS701" s="412"/>
      <c r="IFT701" s="412"/>
      <c r="IFU701" s="412"/>
      <c r="IFV701" s="412"/>
      <c r="IFW701" s="412"/>
      <c r="IFX701" s="412"/>
      <c r="IFY701" s="412"/>
      <c r="IFZ701" s="412"/>
      <c r="IGA701" s="412"/>
      <c r="IGB701" s="412"/>
      <c r="IGC701" s="412"/>
      <c r="IGD701" s="412"/>
      <c r="IGE701" s="412"/>
      <c r="IGF701" s="412"/>
      <c r="IGG701" s="412"/>
      <c r="IGH701" s="412"/>
      <c r="IGI701" s="412"/>
      <c r="IGJ701" s="412"/>
      <c r="IGK701" s="412"/>
      <c r="IGL701" s="412"/>
      <c r="IGM701" s="412"/>
      <c r="IGN701" s="412"/>
      <c r="IGO701" s="412"/>
      <c r="IGP701" s="412"/>
      <c r="IGQ701" s="412"/>
      <c r="IGR701" s="412"/>
      <c r="IGS701" s="412"/>
      <c r="IGT701" s="413"/>
      <c r="IGU701" s="413"/>
      <c r="IGV701" s="413"/>
      <c r="IGW701" s="413"/>
      <c r="IGX701" s="413"/>
      <c r="IGY701" s="413"/>
      <c r="IGZ701" s="413"/>
      <c r="IHA701" s="413"/>
      <c r="IHB701" s="413"/>
      <c r="IHC701" s="413"/>
      <c r="IHD701" s="413"/>
      <c r="IHE701" s="413"/>
      <c r="IHF701" s="413"/>
      <c r="IHG701" s="413"/>
      <c r="IHH701" s="413"/>
      <c r="IHI701" s="413"/>
      <c r="IHJ701" s="413"/>
      <c r="IHK701" s="413"/>
      <c r="IHL701" s="413"/>
      <c r="IHM701" s="413"/>
      <c r="IHN701" s="413"/>
      <c r="IHO701" s="413"/>
      <c r="IHP701" s="413"/>
      <c r="IHQ701" s="413"/>
      <c r="IHR701" s="414"/>
      <c r="IHS701" s="414"/>
      <c r="IHT701" s="414"/>
      <c r="IHU701" s="414"/>
      <c r="IHV701" s="414"/>
      <c r="IHW701" s="413"/>
      <c r="IHX701" s="413"/>
      <c r="IHY701" s="414"/>
      <c r="IHZ701" s="414"/>
      <c r="IIA701" s="413"/>
      <c r="IIB701" s="413"/>
      <c r="IIC701" s="414"/>
      <c r="IID701" s="414"/>
      <c r="IIE701" s="413"/>
      <c r="IIF701" s="413"/>
      <c r="IIG701" s="413"/>
      <c r="IIH701" s="413"/>
      <c r="III701" s="413"/>
      <c r="IIJ701" s="413"/>
      <c r="IIK701" s="413"/>
      <c r="IIL701" s="414"/>
      <c r="IIM701" s="414"/>
      <c r="IIN701" s="413"/>
      <c r="IIO701" s="413"/>
      <c r="IIP701" s="414"/>
      <c r="IIQ701" s="414"/>
      <c r="IIR701" s="413"/>
      <c r="IIS701" s="413"/>
      <c r="IIT701" s="413"/>
      <c r="IIU701" s="413"/>
      <c r="IIV701" s="413"/>
      <c r="IIW701" s="407"/>
      <c r="IIX701" s="439"/>
      <c r="IIY701" s="413"/>
      <c r="IIZ701" s="413"/>
      <c r="IJA701" s="413"/>
      <c r="IJB701" s="413"/>
      <c r="IJC701" s="413"/>
      <c r="IJD701" s="413"/>
      <c r="IJE701" s="413"/>
      <c r="IJF701" s="412"/>
      <c r="IJG701" s="412"/>
      <c r="IJH701" s="412"/>
      <c r="IJI701" s="412"/>
      <c r="IJJ701" s="412"/>
      <c r="IJK701" s="412"/>
      <c r="IJL701" s="412"/>
      <c r="IJM701" s="412"/>
      <c r="IJN701" s="412"/>
      <c r="IJO701" s="412"/>
      <c r="IJP701" s="412"/>
      <c r="IJQ701" s="412"/>
      <c r="IJR701" s="412"/>
      <c r="IJS701" s="412"/>
      <c r="IJT701" s="412"/>
      <c r="IJU701" s="412"/>
      <c r="IJV701" s="412"/>
      <c r="IJW701" s="412"/>
      <c r="IJX701" s="412"/>
      <c r="IJY701" s="412"/>
      <c r="IJZ701" s="412"/>
      <c r="IKA701" s="412"/>
      <c r="IKB701" s="412"/>
      <c r="IKC701" s="412"/>
      <c r="IKD701" s="412"/>
      <c r="IKE701" s="412"/>
      <c r="IKF701" s="412"/>
      <c r="IKG701" s="412"/>
      <c r="IKH701" s="412"/>
      <c r="IKI701" s="412"/>
      <c r="IKJ701" s="412"/>
      <c r="IKK701" s="412"/>
      <c r="IKL701" s="412"/>
      <c r="IKM701" s="412"/>
      <c r="IKN701" s="412"/>
      <c r="IKO701" s="412"/>
      <c r="IKP701" s="412"/>
      <c r="IKQ701" s="412"/>
      <c r="IKR701" s="412"/>
      <c r="IKS701" s="412"/>
      <c r="IKT701" s="412"/>
      <c r="IKU701" s="412"/>
      <c r="IKV701" s="412"/>
      <c r="IKW701" s="412"/>
      <c r="IKX701" s="413"/>
      <c r="IKY701" s="413"/>
      <c r="IKZ701" s="413"/>
      <c r="ILA701" s="413"/>
      <c r="ILB701" s="413"/>
      <c r="ILC701" s="413"/>
      <c r="ILD701" s="413"/>
      <c r="ILE701" s="413"/>
      <c r="ILF701" s="413"/>
      <c r="ILG701" s="413"/>
      <c r="ILH701" s="413"/>
      <c r="ILI701" s="413"/>
      <c r="ILJ701" s="413"/>
      <c r="ILK701" s="413"/>
      <c r="ILL701" s="413"/>
      <c r="ILM701" s="413"/>
      <c r="ILN701" s="413"/>
      <c r="ILO701" s="413"/>
      <c r="ILP701" s="413"/>
      <c r="ILQ701" s="413"/>
      <c r="ILR701" s="413"/>
      <c r="ILS701" s="413"/>
      <c r="ILT701" s="413"/>
      <c r="ILU701" s="413"/>
      <c r="ILV701" s="414"/>
      <c r="ILW701" s="414"/>
      <c r="ILX701" s="414"/>
      <c r="ILY701" s="414"/>
      <c r="ILZ701" s="414"/>
      <c r="IMA701" s="413"/>
      <c r="IMB701" s="413"/>
      <c r="IMC701" s="414"/>
      <c r="IMD701" s="414"/>
      <c r="IME701" s="413"/>
      <c r="IMF701" s="413"/>
      <c r="IMG701" s="414"/>
      <c r="IMH701" s="414"/>
      <c r="IMI701" s="413"/>
      <c r="IMJ701" s="413"/>
      <c r="IMK701" s="413"/>
      <c r="IML701" s="413"/>
      <c r="IMM701" s="413"/>
      <c r="IMN701" s="413"/>
      <c r="IMO701" s="413"/>
      <c r="IMP701" s="414"/>
      <c r="IMQ701" s="414"/>
      <c r="IMR701" s="413"/>
      <c r="IMS701" s="413"/>
      <c r="IMT701" s="414"/>
      <c r="IMU701" s="414"/>
      <c r="IMV701" s="413"/>
      <c r="IMW701" s="413"/>
      <c r="IMX701" s="413"/>
      <c r="IMY701" s="413"/>
      <c r="IMZ701" s="413"/>
      <c r="INA701" s="407"/>
      <c r="INB701" s="439"/>
      <c r="INC701" s="413"/>
      <c r="IND701" s="413"/>
      <c r="INE701" s="413"/>
      <c r="INF701" s="413"/>
      <c r="ING701" s="413"/>
      <c r="INH701" s="413"/>
      <c r="INI701" s="413"/>
      <c r="INJ701" s="412"/>
      <c r="INK701" s="412"/>
      <c r="INL701" s="412"/>
      <c r="INM701" s="412"/>
      <c r="INN701" s="412"/>
      <c r="INO701" s="412"/>
      <c r="INP701" s="412"/>
      <c r="INQ701" s="412"/>
      <c r="INR701" s="412"/>
      <c r="INS701" s="412"/>
      <c r="INT701" s="412"/>
      <c r="INU701" s="412"/>
      <c r="INV701" s="412"/>
      <c r="INW701" s="412"/>
      <c r="INX701" s="412"/>
      <c r="INY701" s="412"/>
      <c r="INZ701" s="412"/>
      <c r="IOA701" s="412"/>
      <c r="IOB701" s="412"/>
      <c r="IOC701" s="412"/>
      <c r="IOD701" s="412"/>
      <c r="IOE701" s="412"/>
      <c r="IOF701" s="412"/>
      <c r="IOG701" s="412"/>
      <c r="IOH701" s="412"/>
      <c r="IOI701" s="412"/>
      <c r="IOJ701" s="412"/>
      <c r="IOK701" s="412"/>
      <c r="IOL701" s="412"/>
      <c r="IOM701" s="412"/>
      <c r="ION701" s="412"/>
      <c r="IOO701" s="412"/>
      <c r="IOP701" s="412"/>
      <c r="IOQ701" s="412"/>
      <c r="IOR701" s="412"/>
      <c r="IOS701" s="412"/>
      <c r="IOT701" s="412"/>
      <c r="IOU701" s="412"/>
      <c r="IOV701" s="412"/>
      <c r="IOW701" s="412"/>
      <c r="IOX701" s="412"/>
      <c r="IOY701" s="412"/>
      <c r="IOZ701" s="412"/>
      <c r="IPA701" s="412"/>
      <c r="IPB701" s="413"/>
      <c r="IPC701" s="413"/>
      <c r="IPD701" s="413"/>
      <c r="IPE701" s="413"/>
      <c r="IPF701" s="413"/>
      <c r="IPG701" s="413"/>
      <c r="IPH701" s="413"/>
      <c r="IPI701" s="413"/>
      <c r="IPJ701" s="413"/>
      <c r="IPK701" s="413"/>
      <c r="IPL701" s="413"/>
      <c r="IPM701" s="413"/>
      <c r="IPN701" s="413"/>
      <c r="IPO701" s="413"/>
      <c r="IPP701" s="413"/>
      <c r="IPQ701" s="413"/>
      <c r="IPR701" s="413"/>
      <c r="IPS701" s="413"/>
      <c r="IPT701" s="413"/>
      <c r="IPU701" s="413"/>
      <c r="IPV701" s="413"/>
      <c r="IPW701" s="413"/>
      <c r="IPX701" s="413"/>
      <c r="IPY701" s="413"/>
      <c r="IPZ701" s="414"/>
      <c r="IQA701" s="414"/>
      <c r="IQB701" s="414"/>
      <c r="IQC701" s="414"/>
      <c r="IQD701" s="414"/>
      <c r="IQE701" s="413"/>
      <c r="IQF701" s="413"/>
      <c r="IQG701" s="414"/>
      <c r="IQH701" s="414"/>
      <c r="IQI701" s="413"/>
      <c r="IQJ701" s="413"/>
      <c r="IQK701" s="414"/>
      <c r="IQL701" s="414"/>
      <c r="IQM701" s="413"/>
      <c r="IQN701" s="413"/>
      <c r="IQO701" s="413"/>
      <c r="IQP701" s="413"/>
      <c r="IQQ701" s="413"/>
      <c r="IQR701" s="413"/>
      <c r="IQS701" s="413"/>
      <c r="IQT701" s="414"/>
      <c r="IQU701" s="414"/>
      <c r="IQV701" s="413"/>
      <c r="IQW701" s="413"/>
      <c r="IQX701" s="414"/>
      <c r="IQY701" s="414"/>
      <c r="IQZ701" s="413"/>
      <c r="IRA701" s="413"/>
      <c r="IRB701" s="413"/>
      <c r="IRC701" s="413"/>
      <c r="IRD701" s="413"/>
      <c r="IRE701" s="407"/>
      <c r="IRF701" s="439"/>
      <c r="IRG701" s="413"/>
      <c r="IRH701" s="413"/>
      <c r="IRI701" s="413"/>
      <c r="IRJ701" s="413"/>
      <c r="IRK701" s="413"/>
      <c r="IRL701" s="413"/>
      <c r="IRM701" s="413"/>
      <c r="IRN701" s="412"/>
      <c r="IRO701" s="412"/>
      <c r="IRP701" s="412"/>
      <c r="IRQ701" s="412"/>
      <c r="IRR701" s="412"/>
      <c r="IRS701" s="412"/>
      <c r="IRT701" s="412"/>
      <c r="IRU701" s="412"/>
      <c r="IRV701" s="412"/>
      <c r="IRW701" s="412"/>
      <c r="IRX701" s="412"/>
      <c r="IRY701" s="412"/>
      <c r="IRZ701" s="412"/>
      <c r="ISA701" s="412"/>
      <c r="ISB701" s="412"/>
      <c r="ISC701" s="412"/>
      <c r="ISD701" s="412"/>
      <c r="ISE701" s="412"/>
      <c r="ISF701" s="412"/>
      <c r="ISG701" s="412"/>
      <c r="ISH701" s="412"/>
      <c r="ISI701" s="412"/>
      <c r="ISJ701" s="412"/>
      <c r="ISK701" s="412"/>
      <c r="ISL701" s="412"/>
      <c r="ISM701" s="412"/>
      <c r="ISN701" s="412"/>
      <c r="ISO701" s="412"/>
      <c r="ISP701" s="412"/>
      <c r="ISQ701" s="412"/>
      <c r="ISR701" s="412"/>
      <c r="ISS701" s="412"/>
      <c r="IST701" s="412"/>
      <c r="ISU701" s="412"/>
      <c r="ISV701" s="412"/>
      <c r="ISW701" s="412"/>
      <c r="ISX701" s="412"/>
      <c r="ISY701" s="412"/>
      <c r="ISZ701" s="412"/>
      <c r="ITA701" s="412"/>
      <c r="ITB701" s="412"/>
      <c r="ITC701" s="412"/>
      <c r="ITD701" s="412"/>
      <c r="ITE701" s="412"/>
      <c r="ITF701" s="413"/>
      <c r="ITG701" s="413"/>
      <c r="ITH701" s="413"/>
      <c r="ITI701" s="413"/>
      <c r="ITJ701" s="413"/>
      <c r="ITK701" s="413"/>
      <c r="ITL701" s="413"/>
      <c r="ITM701" s="413"/>
      <c r="ITN701" s="413"/>
      <c r="ITO701" s="413"/>
      <c r="ITP701" s="413"/>
      <c r="ITQ701" s="413"/>
      <c r="ITR701" s="413"/>
      <c r="ITS701" s="413"/>
      <c r="ITT701" s="413"/>
      <c r="ITU701" s="413"/>
      <c r="ITV701" s="413"/>
      <c r="ITW701" s="413"/>
      <c r="ITX701" s="413"/>
      <c r="ITY701" s="413"/>
      <c r="ITZ701" s="413"/>
      <c r="IUA701" s="413"/>
      <c r="IUB701" s="413"/>
      <c r="IUC701" s="413"/>
      <c r="IUD701" s="414"/>
      <c r="IUE701" s="414"/>
      <c r="IUF701" s="414"/>
      <c r="IUG701" s="414"/>
      <c r="IUH701" s="414"/>
      <c r="IUI701" s="413"/>
      <c r="IUJ701" s="413"/>
      <c r="IUK701" s="414"/>
      <c r="IUL701" s="414"/>
      <c r="IUM701" s="413"/>
      <c r="IUN701" s="413"/>
      <c r="IUO701" s="414"/>
      <c r="IUP701" s="414"/>
      <c r="IUQ701" s="413"/>
      <c r="IUR701" s="413"/>
      <c r="IUS701" s="413"/>
      <c r="IUT701" s="413"/>
      <c r="IUU701" s="413"/>
      <c r="IUV701" s="413"/>
      <c r="IUW701" s="413"/>
      <c r="IUX701" s="414"/>
      <c r="IUY701" s="414"/>
      <c r="IUZ701" s="413"/>
      <c r="IVA701" s="413"/>
      <c r="IVB701" s="414"/>
      <c r="IVC701" s="414"/>
      <c r="IVD701" s="413"/>
      <c r="IVE701" s="413"/>
      <c r="IVF701" s="413"/>
      <c r="IVG701" s="413"/>
      <c r="IVH701" s="413"/>
      <c r="IVI701" s="407"/>
      <c r="IVJ701" s="439"/>
      <c r="IVK701" s="413"/>
      <c r="IVL701" s="413"/>
      <c r="IVM701" s="413"/>
      <c r="IVN701" s="413"/>
      <c r="IVO701" s="413"/>
      <c r="IVP701" s="413"/>
      <c r="IVQ701" s="413"/>
      <c r="IVR701" s="412"/>
      <c r="IVS701" s="412"/>
      <c r="IVT701" s="412"/>
      <c r="IVU701" s="412"/>
      <c r="IVV701" s="412"/>
      <c r="IVW701" s="412"/>
      <c r="IVX701" s="412"/>
      <c r="IVY701" s="412"/>
      <c r="IVZ701" s="412"/>
      <c r="IWA701" s="412"/>
      <c r="IWB701" s="412"/>
      <c r="IWC701" s="412"/>
      <c r="IWD701" s="412"/>
      <c r="IWE701" s="412"/>
      <c r="IWF701" s="412"/>
      <c r="IWG701" s="412"/>
      <c r="IWH701" s="412"/>
      <c r="IWI701" s="412"/>
      <c r="IWJ701" s="412"/>
      <c r="IWK701" s="412"/>
      <c r="IWL701" s="412"/>
      <c r="IWM701" s="412"/>
      <c r="IWN701" s="412"/>
      <c r="IWO701" s="412"/>
      <c r="IWP701" s="412"/>
      <c r="IWQ701" s="412"/>
      <c r="IWR701" s="412"/>
      <c r="IWS701" s="412"/>
      <c r="IWT701" s="412"/>
      <c r="IWU701" s="412"/>
      <c r="IWV701" s="412"/>
      <c r="IWW701" s="412"/>
      <c r="IWX701" s="412"/>
      <c r="IWY701" s="412"/>
      <c r="IWZ701" s="412"/>
      <c r="IXA701" s="412"/>
      <c r="IXB701" s="412"/>
      <c r="IXC701" s="412"/>
      <c r="IXD701" s="412"/>
      <c r="IXE701" s="412"/>
      <c r="IXF701" s="412"/>
      <c r="IXG701" s="412"/>
      <c r="IXH701" s="412"/>
      <c r="IXI701" s="412"/>
      <c r="IXJ701" s="413"/>
      <c r="IXK701" s="413"/>
      <c r="IXL701" s="413"/>
      <c r="IXM701" s="413"/>
      <c r="IXN701" s="413"/>
      <c r="IXO701" s="413"/>
      <c r="IXP701" s="413"/>
      <c r="IXQ701" s="413"/>
      <c r="IXR701" s="413"/>
      <c r="IXS701" s="413"/>
      <c r="IXT701" s="413"/>
      <c r="IXU701" s="413"/>
      <c r="IXV701" s="413"/>
      <c r="IXW701" s="413"/>
      <c r="IXX701" s="413"/>
      <c r="IXY701" s="413"/>
      <c r="IXZ701" s="413"/>
      <c r="IYA701" s="413"/>
      <c r="IYB701" s="413"/>
      <c r="IYC701" s="413"/>
      <c r="IYD701" s="413"/>
      <c r="IYE701" s="413"/>
      <c r="IYF701" s="413"/>
      <c r="IYG701" s="413"/>
      <c r="IYH701" s="414"/>
      <c r="IYI701" s="414"/>
      <c r="IYJ701" s="414"/>
      <c r="IYK701" s="414"/>
      <c r="IYL701" s="414"/>
      <c r="IYM701" s="413"/>
      <c r="IYN701" s="413"/>
      <c r="IYO701" s="414"/>
      <c r="IYP701" s="414"/>
      <c r="IYQ701" s="413"/>
      <c r="IYR701" s="413"/>
      <c r="IYS701" s="414"/>
      <c r="IYT701" s="414"/>
      <c r="IYU701" s="413"/>
      <c r="IYV701" s="413"/>
      <c r="IYW701" s="413"/>
      <c r="IYX701" s="413"/>
      <c r="IYY701" s="413"/>
      <c r="IYZ701" s="413"/>
      <c r="IZA701" s="413"/>
      <c r="IZB701" s="414"/>
      <c r="IZC701" s="414"/>
      <c r="IZD701" s="413"/>
      <c r="IZE701" s="413"/>
      <c r="IZF701" s="414"/>
      <c r="IZG701" s="414"/>
      <c r="IZH701" s="413"/>
      <c r="IZI701" s="413"/>
      <c r="IZJ701" s="413"/>
      <c r="IZK701" s="413"/>
      <c r="IZL701" s="413"/>
      <c r="IZM701" s="407"/>
      <c r="IZN701" s="439"/>
      <c r="IZO701" s="413"/>
      <c r="IZP701" s="413"/>
      <c r="IZQ701" s="413"/>
      <c r="IZR701" s="413"/>
      <c r="IZS701" s="413"/>
      <c r="IZT701" s="413"/>
      <c r="IZU701" s="413"/>
      <c r="IZV701" s="412"/>
      <c r="IZW701" s="412"/>
      <c r="IZX701" s="412"/>
      <c r="IZY701" s="412"/>
      <c r="IZZ701" s="412"/>
      <c r="JAA701" s="412"/>
      <c r="JAB701" s="412"/>
      <c r="JAC701" s="412"/>
      <c r="JAD701" s="412"/>
      <c r="JAE701" s="412"/>
      <c r="JAF701" s="412"/>
      <c r="JAG701" s="412"/>
      <c r="JAH701" s="412"/>
      <c r="JAI701" s="412"/>
      <c r="JAJ701" s="412"/>
      <c r="JAK701" s="412"/>
      <c r="JAL701" s="412"/>
      <c r="JAM701" s="412"/>
      <c r="JAN701" s="412"/>
      <c r="JAO701" s="412"/>
      <c r="JAP701" s="412"/>
      <c r="JAQ701" s="412"/>
      <c r="JAR701" s="412"/>
      <c r="JAS701" s="412"/>
      <c r="JAT701" s="412"/>
      <c r="JAU701" s="412"/>
      <c r="JAV701" s="412"/>
      <c r="JAW701" s="412"/>
      <c r="JAX701" s="412"/>
      <c r="JAY701" s="412"/>
      <c r="JAZ701" s="412"/>
      <c r="JBA701" s="412"/>
      <c r="JBB701" s="412"/>
      <c r="JBC701" s="412"/>
      <c r="JBD701" s="412"/>
      <c r="JBE701" s="412"/>
      <c r="JBF701" s="412"/>
      <c r="JBG701" s="412"/>
      <c r="JBH701" s="412"/>
      <c r="JBI701" s="412"/>
      <c r="JBJ701" s="412"/>
      <c r="JBK701" s="412"/>
      <c r="JBL701" s="412"/>
      <c r="JBM701" s="412"/>
      <c r="JBN701" s="413"/>
      <c r="JBO701" s="413"/>
      <c r="JBP701" s="413"/>
      <c r="JBQ701" s="413"/>
      <c r="JBR701" s="413"/>
      <c r="JBS701" s="413"/>
      <c r="JBT701" s="413"/>
      <c r="JBU701" s="413"/>
      <c r="JBV701" s="413"/>
      <c r="JBW701" s="413"/>
      <c r="JBX701" s="413"/>
      <c r="JBY701" s="413"/>
      <c r="JBZ701" s="413"/>
      <c r="JCA701" s="413"/>
      <c r="JCB701" s="413"/>
      <c r="JCC701" s="413"/>
      <c r="JCD701" s="413"/>
      <c r="JCE701" s="413"/>
      <c r="JCF701" s="413"/>
      <c r="JCG701" s="413"/>
      <c r="JCH701" s="413"/>
      <c r="JCI701" s="413"/>
      <c r="JCJ701" s="413"/>
      <c r="JCK701" s="413"/>
      <c r="JCL701" s="414"/>
      <c r="JCM701" s="414"/>
      <c r="JCN701" s="414"/>
      <c r="JCO701" s="414"/>
      <c r="JCP701" s="414"/>
      <c r="JCQ701" s="413"/>
      <c r="JCR701" s="413"/>
      <c r="JCS701" s="414"/>
      <c r="JCT701" s="414"/>
      <c r="JCU701" s="413"/>
      <c r="JCV701" s="413"/>
      <c r="JCW701" s="414"/>
      <c r="JCX701" s="414"/>
      <c r="JCY701" s="413"/>
      <c r="JCZ701" s="413"/>
      <c r="JDA701" s="413"/>
      <c r="JDB701" s="413"/>
      <c r="JDC701" s="413"/>
      <c r="JDD701" s="413"/>
      <c r="JDE701" s="413"/>
      <c r="JDF701" s="414"/>
      <c r="JDG701" s="414"/>
      <c r="JDH701" s="413"/>
      <c r="JDI701" s="413"/>
      <c r="JDJ701" s="414"/>
      <c r="JDK701" s="414"/>
      <c r="JDL701" s="413"/>
      <c r="JDM701" s="413"/>
      <c r="JDN701" s="413"/>
      <c r="JDO701" s="413"/>
      <c r="JDP701" s="413"/>
      <c r="JDQ701" s="407"/>
      <c r="JDR701" s="439"/>
      <c r="JDS701" s="413"/>
      <c r="JDT701" s="413"/>
      <c r="JDU701" s="413"/>
      <c r="JDV701" s="413"/>
      <c r="JDW701" s="413"/>
      <c r="JDX701" s="413"/>
      <c r="JDY701" s="413"/>
      <c r="JDZ701" s="412"/>
      <c r="JEA701" s="412"/>
      <c r="JEB701" s="412"/>
      <c r="JEC701" s="412"/>
      <c r="JED701" s="412"/>
      <c r="JEE701" s="412"/>
      <c r="JEF701" s="412"/>
      <c r="JEG701" s="412"/>
      <c r="JEH701" s="412"/>
      <c r="JEI701" s="412"/>
      <c r="JEJ701" s="412"/>
      <c r="JEK701" s="412"/>
      <c r="JEL701" s="412"/>
      <c r="JEM701" s="412"/>
      <c r="JEN701" s="412"/>
      <c r="JEO701" s="412"/>
      <c r="JEP701" s="412"/>
      <c r="JEQ701" s="412"/>
      <c r="JER701" s="412"/>
      <c r="JES701" s="412"/>
      <c r="JET701" s="412"/>
      <c r="JEU701" s="412"/>
      <c r="JEV701" s="412"/>
      <c r="JEW701" s="412"/>
      <c r="JEX701" s="412"/>
      <c r="JEY701" s="412"/>
      <c r="JEZ701" s="412"/>
      <c r="JFA701" s="412"/>
      <c r="JFB701" s="412"/>
      <c r="JFC701" s="412"/>
      <c r="JFD701" s="412"/>
      <c r="JFE701" s="412"/>
      <c r="JFF701" s="412"/>
      <c r="JFG701" s="412"/>
      <c r="JFH701" s="412"/>
      <c r="JFI701" s="412"/>
      <c r="JFJ701" s="412"/>
      <c r="JFK701" s="412"/>
      <c r="JFL701" s="412"/>
      <c r="JFM701" s="412"/>
      <c r="JFN701" s="412"/>
      <c r="JFO701" s="412"/>
      <c r="JFP701" s="412"/>
      <c r="JFQ701" s="412"/>
      <c r="JFR701" s="413"/>
      <c r="JFS701" s="413"/>
      <c r="JFT701" s="413"/>
      <c r="JFU701" s="413"/>
      <c r="JFV701" s="413"/>
      <c r="JFW701" s="413"/>
      <c r="JFX701" s="413"/>
      <c r="JFY701" s="413"/>
      <c r="JFZ701" s="413"/>
      <c r="JGA701" s="413"/>
      <c r="JGB701" s="413"/>
      <c r="JGC701" s="413"/>
      <c r="JGD701" s="413"/>
      <c r="JGE701" s="413"/>
      <c r="JGF701" s="413"/>
      <c r="JGG701" s="413"/>
      <c r="JGH701" s="413"/>
      <c r="JGI701" s="413"/>
      <c r="JGJ701" s="413"/>
      <c r="JGK701" s="413"/>
      <c r="JGL701" s="413"/>
      <c r="JGM701" s="413"/>
      <c r="JGN701" s="413"/>
      <c r="JGO701" s="413"/>
      <c r="JGP701" s="414"/>
      <c r="JGQ701" s="414"/>
      <c r="JGR701" s="414"/>
      <c r="JGS701" s="414"/>
      <c r="JGT701" s="414"/>
      <c r="JGU701" s="413"/>
      <c r="JGV701" s="413"/>
      <c r="JGW701" s="414"/>
      <c r="JGX701" s="414"/>
      <c r="JGY701" s="413"/>
      <c r="JGZ701" s="413"/>
      <c r="JHA701" s="414"/>
      <c r="JHB701" s="414"/>
      <c r="JHC701" s="413"/>
      <c r="JHD701" s="413"/>
      <c r="JHE701" s="413"/>
      <c r="JHF701" s="413"/>
      <c r="JHG701" s="413"/>
      <c r="JHH701" s="413"/>
      <c r="JHI701" s="413"/>
      <c r="JHJ701" s="414"/>
      <c r="JHK701" s="414"/>
      <c r="JHL701" s="413"/>
      <c r="JHM701" s="413"/>
      <c r="JHN701" s="414"/>
      <c r="JHO701" s="414"/>
      <c r="JHP701" s="413"/>
      <c r="JHQ701" s="413"/>
      <c r="JHR701" s="413"/>
      <c r="JHS701" s="413"/>
      <c r="JHT701" s="413"/>
      <c r="JHU701" s="407"/>
      <c r="JHV701" s="439"/>
      <c r="JHW701" s="413"/>
      <c r="JHX701" s="413"/>
      <c r="JHY701" s="413"/>
      <c r="JHZ701" s="413"/>
      <c r="JIA701" s="413"/>
      <c r="JIB701" s="413"/>
      <c r="JIC701" s="413"/>
      <c r="JID701" s="412"/>
      <c r="JIE701" s="412"/>
      <c r="JIF701" s="412"/>
      <c r="JIG701" s="412"/>
      <c r="JIH701" s="412"/>
      <c r="JII701" s="412"/>
      <c r="JIJ701" s="412"/>
      <c r="JIK701" s="412"/>
      <c r="JIL701" s="412"/>
      <c r="JIM701" s="412"/>
      <c r="JIN701" s="412"/>
      <c r="JIO701" s="412"/>
      <c r="JIP701" s="412"/>
      <c r="JIQ701" s="412"/>
      <c r="JIR701" s="412"/>
      <c r="JIS701" s="412"/>
      <c r="JIT701" s="412"/>
      <c r="JIU701" s="412"/>
      <c r="JIV701" s="412"/>
      <c r="JIW701" s="412"/>
      <c r="JIX701" s="412"/>
      <c r="JIY701" s="412"/>
      <c r="JIZ701" s="412"/>
      <c r="JJA701" s="412"/>
      <c r="JJB701" s="412"/>
      <c r="JJC701" s="412"/>
      <c r="JJD701" s="412"/>
      <c r="JJE701" s="412"/>
      <c r="JJF701" s="412"/>
      <c r="JJG701" s="412"/>
      <c r="JJH701" s="412"/>
      <c r="JJI701" s="412"/>
      <c r="JJJ701" s="412"/>
      <c r="JJK701" s="412"/>
      <c r="JJL701" s="412"/>
      <c r="JJM701" s="412"/>
      <c r="JJN701" s="412"/>
      <c r="JJO701" s="412"/>
      <c r="JJP701" s="412"/>
      <c r="JJQ701" s="412"/>
      <c r="JJR701" s="412"/>
      <c r="JJS701" s="412"/>
      <c r="JJT701" s="412"/>
      <c r="JJU701" s="412"/>
      <c r="JJV701" s="413"/>
      <c r="JJW701" s="413"/>
      <c r="JJX701" s="413"/>
      <c r="JJY701" s="413"/>
      <c r="JJZ701" s="413"/>
      <c r="JKA701" s="413"/>
      <c r="JKB701" s="413"/>
      <c r="JKC701" s="413"/>
      <c r="JKD701" s="413"/>
      <c r="JKE701" s="413"/>
      <c r="JKF701" s="413"/>
      <c r="JKG701" s="413"/>
      <c r="JKH701" s="413"/>
      <c r="JKI701" s="413"/>
      <c r="JKJ701" s="413"/>
      <c r="JKK701" s="413"/>
      <c r="JKL701" s="413"/>
      <c r="JKM701" s="413"/>
      <c r="JKN701" s="413"/>
      <c r="JKO701" s="413"/>
      <c r="JKP701" s="413"/>
      <c r="JKQ701" s="413"/>
      <c r="JKR701" s="413"/>
      <c r="JKS701" s="413"/>
      <c r="JKT701" s="414"/>
      <c r="JKU701" s="414"/>
      <c r="JKV701" s="414"/>
      <c r="JKW701" s="414"/>
      <c r="JKX701" s="414"/>
      <c r="JKY701" s="413"/>
      <c r="JKZ701" s="413"/>
      <c r="JLA701" s="414"/>
      <c r="JLB701" s="414"/>
      <c r="JLC701" s="413"/>
      <c r="JLD701" s="413"/>
      <c r="JLE701" s="414"/>
      <c r="JLF701" s="414"/>
      <c r="JLG701" s="413"/>
      <c r="JLH701" s="413"/>
      <c r="JLI701" s="413"/>
      <c r="JLJ701" s="413"/>
      <c r="JLK701" s="413"/>
      <c r="JLL701" s="413"/>
      <c r="JLM701" s="413"/>
      <c r="JLN701" s="414"/>
      <c r="JLO701" s="414"/>
      <c r="JLP701" s="413"/>
      <c r="JLQ701" s="413"/>
      <c r="JLR701" s="414"/>
      <c r="JLS701" s="414"/>
      <c r="JLT701" s="413"/>
      <c r="JLU701" s="413"/>
      <c r="JLV701" s="413"/>
      <c r="JLW701" s="413"/>
      <c r="JLX701" s="413"/>
      <c r="JLY701" s="407"/>
      <c r="JLZ701" s="439"/>
      <c r="JMA701" s="413"/>
      <c r="JMB701" s="413"/>
      <c r="JMC701" s="413"/>
      <c r="JMD701" s="413"/>
      <c r="JME701" s="413"/>
      <c r="JMF701" s="413"/>
      <c r="JMG701" s="413"/>
      <c r="JMH701" s="412"/>
      <c r="JMI701" s="412"/>
      <c r="JMJ701" s="412"/>
      <c r="JMK701" s="412"/>
      <c r="JML701" s="412"/>
      <c r="JMM701" s="412"/>
      <c r="JMN701" s="412"/>
      <c r="JMO701" s="412"/>
      <c r="JMP701" s="412"/>
      <c r="JMQ701" s="412"/>
      <c r="JMR701" s="412"/>
      <c r="JMS701" s="412"/>
      <c r="JMT701" s="412"/>
      <c r="JMU701" s="412"/>
      <c r="JMV701" s="412"/>
      <c r="JMW701" s="412"/>
      <c r="JMX701" s="412"/>
      <c r="JMY701" s="412"/>
      <c r="JMZ701" s="412"/>
      <c r="JNA701" s="412"/>
      <c r="JNB701" s="412"/>
      <c r="JNC701" s="412"/>
      <c r="JND701" s="412"/>
      <c r="JNE701" s="412"/>
      <c r="JNF701" s="412"/>
      <c r="JNG701" s="412"/>
      <c r="JNH701" s="412"/>
      <c r="JNI701" s="412"/>
      <c r="JNJ701" s="412"/>
      <c r="JNK701" s="412"/>
      <c r="JNL701" s="412"/>
      <c r="JNM701" s="412"/>
      <c r="JNN701" s="412"/>
      <c r="JNO701" s="412"/>
      <c r="JNP701" s="412"/>
      <c r="JNQ701" s="412"/>
      <c r="JNR701" s="412"/>
      <c r="JNS701" s="412"/>
      <c r="JNT701" s="412"/>
      <c r="JNU701" s="412"/>
      <c r="JNV701" s="412"/>
      <c r="JNW701" s="412"/>
      <c r="JNX701" s="412"/>
      <c r="JNY701" s="412"/>
      <c r="JNZ701" s="413"/>
      <c r="JOA701" s="413"/>
      <c r="JOB701" s="413"/>
      <c r="JOC701" s="413"/>
      <c r="JOD701" s="413"/>
      <c r="JOE701" s="413"/>
      <c r="JOF701" s="413"/>
      <c r="JOG701" s="413"/>
      <c r="JOH701" s="413"/>
      <c r="JOI701" s="413"/>
      <c r="JOJ701" s="413"/>
      <c r="JOK701" s="413"/>
      <c r="JOL701" s="413"/>
      <c r="JOM701" s="413"/>
      <c r="JON701" s="413"/>
      <c r="JOO701" s="413"/>
      <c r="JOP701" s="413"/>
      <c r="JOQ701" s="413"/>
      <c r="JOR701" s="413"/>
      <c r="JOS701" s="413"/>
      <c r="JOT701" s="413"/>
      <c r="JOU701" s="413"/>
      <c r="JOV701" s="413"/>
      <c r="JOW701" s="413"/>
      <c r="JOX701" s="414"/>
      <c r="JOY701" s="414"/>
      <c r="JOZ701" s="414"/>
      <c r="JPA701" s="414"/>
      <c r="JPB701" s="414"/>
      <c r="JPC701" s="413"/>
      <c r="JPD701" s="413"/>
      <c r="JPE701" s="414"/>
      <c r="JPF701" s="414"/>
      <c r="JPG701" s="413"/>
      <c r="JPH701" s="413"/>
      <c r="JPI701" s="414"/>
      <c r="JPJ701" s="414"/>
      <c r="JPK701" s="413"/>
      <c r="JPL701" s="413"/>
      <c r="JPM701" s="413"/>
      <c r="JPN701" s="413"/>
      <c r="JPO701" s="413"/>
      <c r="JPP701" s="413"/>
      <c r="JPQ701" s="413"/>
      <c r="JPR701" s="414"/>
      <c r="JPS701" s="414"/>
      <c r="JPT701" s="413"/>
      <c r="JPU701" s="413"/>
      <c r="JPV701" s="414"/>
      <c r="JPW701" s="414"/>
      <c r="JPX701" s="413"/>
      <c r="JPY701" s="413"/>
      <c r="JPZ701" s="413"/>
      <c r="JQA701" s="413"/>
      <c r="JQB701" s="413"/>
      <c r="JQC701" s="407"/>
      <c r="JQD701" s="439"/>
      <c r="JQE701" s="413"/>
      <c r="JQF701" s="413"/>
      <c r="JQG701" s="413"/>
      <c r="JQH701" s="413"/>
      <c r="JQI701" s="413"/>
      <c r="JQJ701" s="413"/>
      <c r="JQK701" s="413"/>
      <c r="JQL701" s="412"/>
      <c r="JQM701" s="412"/>
      <c r="JQN701" s="412"/>
      <c r="JQO701" s="412"/>
      <c r="JQP701" s="412"/>
      <c r="JQQ701" s="412"/>
      <c r="JQR701" s="412"/>
      <c r="JQS701" s="412"/>
      <c r="JQT701" s="412"/>
      <c r="JQU701" s="412"/>
      <c r="JQV701" s="412"/>
      <c r="JQW701" s="412"/>
      <c r="JQX701" s="412"/>
      <c r="JQY701" s="412"/>
      <c r="JQZ701" s="412"/>
      <c r="JRA701" s="412"/>
      <c r="JRB701" s="412"/>
      <c r="JRC701" s="412"/>
      <c r="JRD701" s="412"/>
      <c r="JRE701" s="412"/>
      <c r="JRF701" s="412"/>
      <c r="JRG701" s="412"/>
      <c r="JRH701" s="412"/>
      <c r="JRI701" s="412"/>
      <c r="JRJ701" s="412"/>
      <c r="JRK701" s="412"/>
      <c r="JRL701" s="412"/>
      <c r="JRM701" s="412"/>
      <c r="JRN701" s="412"/>
      <c r="JRO701" s="412"/>
      <c r="JRP701" s="412"/>
      <c r="JRQ701" s="412"/>
      <c r="JRR701" s="412"/>
      <c r="JRS701" s="412"/>
      <c r="JRT701" s="412"/>
      <c r="JRU701" s="412"/>
      <c r="JRV701" s="412"/>
      <c r="JRW701" s="412"/>
      <c r="JRX701" s="412"/>
      <c r="JRY701" s="412"/>
      <c r="JRZ701" s="412"/>
      <c r="JSA701" s="412"/>
      <c r="JSB701" s="412"/>
      <c r="JSC701" s="412"/>
      <c r="JSD701" s="413"/>
      <c r="JSE701" s="413"/>
      <c r="JSF701" s="413"/>
      <c r="JSG701" s="413"/>
      <c r="JSH701" s="413"/>
      <c r="JSI701" s="413"/>
      <c r="JSJ701" s="413"/>
      <c r="JSK701" s="413"/>
      <c r="JSL701" s="413"/>
      <c r="JSM701" s="413"/>
      <c r="JSN701" s="413"/>
      <c r="JSO701" s="413"/>
      <c r="JSP701" s="413"/>
      <c r="JSQ701" s="413"/>
      <c r="JSR701" s="413"/>
      <c r="JSS701" s="413"/>
      <c r="JST701" s="413"/>
      <c r="JSU701" s="413"/>
      <c r="JSV701" s="413"/>
      <c r="JSW701" s="413"/>
      <c r="JSX701" s="413"/>
      <c r="JSY701" s="413"/>
      <c r="JSZ701" s="413"/>
      <c r="JTA701" s="413"/>
      <c r="JTB701" s="414"/>
      <c r="JTC701" s="414"/>
      <c r="JTD701" s="414"/>
      <c r="JTE701" s="414"/>
      <c r="JTF701" s="414"/>
      <c r="JTG701" s="413"/>
      <c r="JTH701" s="413"/>
      <c r="JTI701" s="414"/>
      <c r="JTJ701" s="414"/>
      <c r="JTK701" s="413"/>
      <c r="JTL701" s="413"/>
      <c r="JTM701" s="414"/>
      <c r="JTN701" s="414"/>
      <c r="JTO701" s="413"/>
      <c r="JTP701" s="413"/>
      <c r="JTQ701" s="413"/>
      <c r="JTR701" s="413"/>
      <c r="JTS701" s="413"/>
      <c r="JTT701" s="413"/>
      <c r="JTU701" s="413"/>
      <c r="JTV701" s="414"/>
      <c r="JTW701" s="414"/>
      <c r="JTX701" s="413"/>
      <c r="JTY701" s="413"/>
      <c r="JTZ701" s="414"/>
      <c r="JUA701" s="414"/>
      <c r="JUB701" s="413"/>
      <c r="JUC701" s="413"/>
      <c r="JUD701" s="413"/>
      <c r="JUE701" s="413"/>
      <c r="JUF701" s="413"/>
      <c r="JUG701" s="407"/>
      <c r="JUH701" s="439"/>
      <c r="JUI701" s="413"/>
      <c r="JUJ701" s="413"/>
      <c r="JUK701" s="413"/>
      <c r="JUL701" s="413"/>
      <c r="JUM701" s="413"/>
      <c r="JUN701" s="413"/>
      <c r="JUO701" s="413"/>
      <c r="JUP701" s="412"/>
      <c r="JUQ701" s="412"/>
      <c r="JUR701" s="412"/>
      <c r="JUS701" s="412"/>
      <c r="JUT701" s="412"/>
      <c r="JUU701" s="412"/>
      <c r="JUV701" s="412"/>
      <c r="JUW701" s="412"/>
      <c r="JUX701" s="412"/>
      <c r="JUY701" s="412"/>
      <c r="JUZ701" s="412"/>
      <c r="JVA701" s="412"/>
      <c r="JVB701" s="412"/>
      <c r="JVC701" s="412"/>
      <c r="JVD701" s="412"/>
      <c r="JVE701" s="412"/>
      <c r="JVF701" s="412"/>
      <c r="JVG701" s="412"/>
      <c r="JVH701" s="412"/>
      <c r="JVI701" s="412"/>
      <c r="JVJ701" s="412"/>
      <c r="JVK701" s="412"/>
      <c r="JVL701" s="412"/>
      <c r="JVM701" s="412"/>
      <c r="JVN701" s="412"/>
      <c r="JVO701" s="412"/>
      <c r="JVP701" s="412"/>
      <c r="JVQ701" s="412"/>
      <c r="JVR701" s="412"/>
      <c r="JVS701" s="412"/>
      <c r="JVT701" s="412"/>
      <c r="JVU701" s="412"/>
      <c r="JVV701" s="412"/>
      <c r="JVW701" s="412"/>
      <c r="JVX701" s="412"/>
      <c r="JVY701" s="412"/>
      <c r="JVZ701" s="412"/>
      <c r="JWA701" s="412"/>
      <c r="JWB701" s="412"/>
      <c r="JWC701" s="412"/>
      <c r="JWD701" s="412"/>
      <c r="JWE701" s="412"/>
      <c r="JWF701" s="412"/>
      <c r="JWG701" s="412"/>
      <c r="JWH701" s="413"/>
      <c r="JWI701" s="413"/>
      <c r="JWJ701" s="413"/>
      <c r="JWK701" s="413"/>
      <c r="JWL701" s="413"/>
      <c r="JWM701" s="413"/>
      <c r="JWN701" s="413"/>
      <c r="JWO701" s="413"/>
      <c r="JWP701" s="413"/>
      <c r="JWQ701" s="413"/>
      <c r="JWR701" s="413"/>
      <c r="JWS701" s="413"/>
      <c r="JWT701" s="413"/>
      <c r="JWU701" s="413"/>
      <c r="JWV701" s="413"/>
      <c r="JWW701" s="413"/>
      <c r="JWX701" s="413"/>
      <c r="JWY701" s="413"/>
      <c r="JWZ701" s="413"/>
      <c r="JXA701" s="413"/>
      <c r="JXB701" s="413"/>
      <c r="JXC701" s="413"/>
      <c r="JXD701" s="413"/>
      <c r="JXE701" s="413"/>
      <c r="JXF701" s="414"/>
      <c r="JXG701" s="414"/>
      <c r="JXH701" s="414"/>
      <c r="JXI701" s="414"/>
      <c r="JXJ701" s="414"/>
      <c r="JXK701" s="413"/>
      <c r="JXL701" s="413"/>
      <c r="JXM701" s="414"/>
      <c r="JXN701" s="414"/>
      <c r="JXO701" s="413"/>
      <c r="JXP701" s="413"/>
      <c r="JXQ701" s="414"/>
      <c r="JXR701" s="414"/>
      <c r="JXS701" s="413"/>
      <c r="JXT701" s="413"/>
      <c r="JXU701" s="413"/>
      <c r="JXV701" s="413"/>
      <c r="JXW701" s="413"/>
      <c r="JXX701" s="413"/>
      <c r="JXY701" s="413"/>
      <c r="JXZ701" s="414"/>
      <c r="JYA701" s="414"/>
      <c r="JYB701" s="413"/>
      <c r="JYC701" s="413"/>
      <c r="JYD701" s="414"/>
      <c r="JYE701" s="414"/>
      <c r="JYF701" s="413"/>
      <c r="JYG701" s="413"/>
      <c r="JYH701" s="413"/>
      <c r="JYI701" s="413"/>
      <c r="JYJ701" s="413"/>
      <c r="JYK701" s="407"/>
      <c r="JYL701" s="439"/>
      <c r="JYM701" s="413"/>
      <c r="JYN701" s="413"/>
      <c r="JYO701" s="413"/>
      <c r="JYP701" s="413"/>
      <c r="JYQ701" s="413"/>
      <c r="JYR701" s="413"/>
      <c r="JYS701" s="413"/>
      <c r="JYT701" s="412"/>
      <c r="JYU701" s="412"/>
      <c r="JYV701" s="412"/>
      <c r="JYW701" s="412"/>
      <c r="JYX701" s="412"/>
      <c r="JYY701" s="412"/>
      <c r="JYZ701" s="412"/>
      <c r="JZA701" s="412"/>
      <c r="JZB701" s="412"/>
      <c r="JZC701" s="412"/>
      <c r="JZD701" s="412"/>
      <c r="JZE701" s="412"/>
      <c r="JZF701" s="412"/>
      <c r="JZG701" s="412"/>
      <c r="JZH701" s="412"/>
      <c r="JZI701" s="412"/>
      <c r="JZJ701" s="412"/>
      <c r="JZK701" s="412"/>
      <c r="JZL701" s="412"/>
      <c r="JZM701" s="412"/>
      <c r="JZN701" s="412"/>
      <c r="JZO701" s="412"/>
      <c r="JZP701" s="412"/>
      <c r="JZQ701" s="412"/>
      <c r="JZR701" s="412"/>
      <c r="JZS701" s="412"/>
      <c r="JZT701" s="412"/>
      <c r="JZU701" s="412"/>
      <c r="JZV701" s="412"/>
      <c r="JZW701" s="412"/>
      <c r="JZX701" s="412"/>
      <c r="JZY701" s="412"/>
      <c r="JZZ701" s="412"/>
      <c r="KAA701" s="412"/>
      <c r="KAB701" s="412"/>
      <c r="KAC701" s="412"/>
      <c r="KAD701" s="412"/>
      <c r="KAE701" s="412"/>
      <c r="KAF701" s="412"/>
      <c r="KAG701" s="412"/>
      <c r="KAH701" s="412"/>
      <c r="KAI701" s="412"/>
      <c r="KAJ701" s="412"/>
      <c r="KAK701" s="412"/>
      <c r="KAL701" s="413"/>
      <c r="KAM701" s="413"/>
      <c r="KAN701" s="413"/>
      <c r="KAO701" s="413"/>
      <c r="KAP701" s="413"/>
      <c r="KAQ701" s="413"/>
      <c r="KAR701" s="413"/>
      <c r="KAS701" s="413"/>
      <c r="KAT701" s="413"/>
      <c r="KAU701" s="413"/>
      <c r="KAV701" s="413"/>
      <c r="KAW701" s="413"/>
      <c r="KAX701" s="413"/>
      <c r="KAY701" s="413"/>
      <c r="KAZ701" s="413"/>
      <c r="KBA701" s="413"/>
      <c r="KBB701" s="413"/>
      <c r="KBC701" s="413"/>
      <c r="KBD701" s="413"/>
      <c r="KBE701" s="413"/>
      <c r="KBF701" s="413"/>
      <c r="KBG701" s="413"/>
      <c r="KBH701" s="413"/>
      <c r="KBI701" s="413"/>
      <c r="KBJ701" s="414"/>
      <c r="KBK701" s="414"/>
      <c r="KBL701" s="414"/>
      <c r="KBM701" s="414"/>
      <c r="KBN701" s="414"/>
      <c r="KBO701" s="413"/>
      <c r="KBP701" s="413"/>
      <c r="KBQ701" s="414"/>
      <c r="KBR701" s="414"/>
      <c r="KBS701" s="413"/>
      <c r="KBT701" s="413"/>
      <c r="KBU701" s="414"/>
      <c r="KBV701" s="414"/>
      <c r="KBW701" s="413"/>
      <c r="KBX701" s="413"/>
      <c r="KBY701" s="413"/>
      <c r="KBZ701" s="413"/>
      <c r="KCA701" s="413"/>
      <c r="KCB701" s="413"/>
      <c r="KCC701" s="413"/>
      <c r="KCD701" s="414"/>
      <c r="KCE701" s="414"/>
      <c r="KCF701" s="413"/>
      <c r="KCG701" s="413"/>
      <c r="KCH701" s="414"/>
      <c r="KCI701" s="414"/>
      <c r="KCJ701" s="413"/>
      <c r="KCK701" s="413"/>
      <c r="KCL701" s="413"/>
      <c r="KCM701" s="413"/>
      <c r="KCN701" s="413"/>
      <c r="KCO701" s="407"/>
      <c r="KCP701" s="439"/>
      <c r="KCQ701" s="413"/>
      <c r="KCR701" s="413"/>
      <c r="KCS701" s="413"/>
      <c r="KCT701" s="413"/>
      <c r="KCU701" s="413"/>
      <c r="KCV701" s="413"/>
      <c r="KCW701" s="413"/>
      <c r="KCX701" s="412"/>
      <c r="KCY701" s="412"/>
      <c r="KCZ701" s="412"/>
      <c r="KDA701" s="412"/>
      <c r="KDB701" s="412"/>
      <c r="KDC701" s="412"/>
      <c r="KDD701" s="412"/>
      <c r="KDE701" s="412"/>
      <c r="KDF701" s="412"/>
      <c r="KDG701" s="412"/>
      <c r="KDH701" s="412"/>
      <c r="KDI701" s="412"/>
      <c r="KDJ701" s="412"/>
      <c r="KDK701" s="412"/>
      <c r="KDL701" s="412"/>
      <c r="KDM701" s="412"/>
      <c r="KDN701" s="412"/>
      <c r="KDO701" s="412"/>
      <c r="KDP701" s="412"/>
      <c r="KDQ701" s="412"/>
      <c r="KDR701" s="412"/>
      <c r="KDS701" s="412"/>
      <c r="KDT701" s="412"/>
      <c r="KDU701" s="412"/>
      <c r="KDV701" s="412"/>
      <c r="KDW701" s="412"/>
      <c r="KDX701" s="412"/>
      <c r="KDY701" s="412"/>
      <c r="KDZ701" s="412"/>
      <c r="KEA701" s="412"/>
      <c r="KEB701" s="412"/>
      <c r="KEC701" s="412"/>
      <c r="KED701" s="412"/>
      <c r="KEE701" s="412"/>
      <c r="KEF701" s="412"/>
      <c r="KEG701" s="412"/>
      <c r="KEH701" s="412"/>
      <c r="KEI701" s="412"/>
      <c r="KEJ701" s="412"/>
      <c r="KEK701" s="412"/>
      <c r="KEL701" s="412"/>
      <c r="KEM701" s="412"/>
      <c r="KEN701" s="412"/>
      <c r="KEO701" s="412"/>
      <c r="KEP701" s="413"/>
      <c r="KEQ701" s="413"/>
      <c r="KER701" s="413"/>
      <c r="KES701" s="413"/>
      <c r="KET701" s="413"/>
      <c r="KEU701" s="413"/>
      <c r="KEV701" s="413"/>
      <c r="KEW701" s="413"/>
      <c r="KEX701" s="413"/>
      <c r="KEY701" s="413"/>
      <c r="KEZ701" s="413"/>
      <c r="KFA701" s="413"/>
      <c r="KFB701" s="413"/>
      <c r="KFC701" s="413"/>
      <c r="KFD701" s="413"/>
      <c r="KFE701" s="413"/>
      <c r="KFF701" s="413"/>
      <c r="KFG701" s="413"/>
      <c r="KFH701" s="413"/>
      <c r="KFI701" s="413"/>
      <c r="KFJ701" s="413"/>
      <c r="KFK701" s="413"/>
      <c r="KFL701" s="413"/>
      <c r="KFM701" s="413"/>
      <c r="KFN701" s="414"/>
      <c r="KFO701" s="414"/>
      <c r="KFP701" s="414"/>
      <c r="KFQ701" s="414"/>
      <c r="KFR701" s="414"/>
      <c r="KFS701" s="413"/>
      <c r="KFT701" s="413"/>
      <c r="KFU701" s="414"/>
      <c r="KFV701" s="414"/>
      <c r="KFW701" s="413"/>
      <c r="KFX701" s="413"/>
      <c r="KFY701" s="414"/>
      <c r="KFZ701" s="414"/>
      <c r="KGA701" s="413"/>
      <c r="KGB701" s="413"/>
      <c r="KGC701" s="413"/>
      <c r="KGD701" s="413"/>
      <c r="KGE701" s="413"/>
      <c r="KGF701" s="413"/>
      <c r="KGG701" s="413"/>
      <c r="KGH701" s="414"/>
      <c r="KGI701" s="414"/>
      <c r="KGJ701" s="413"/>
      <c r="KGK701" s="413"/>
      <c r="KGL701" s="414"/>
      <c r="KGM701" s="414"/>
      <c r="KGN701" s="413"/>
      <c r="KGO701" s="413"/>
      <c r="KGP701" s="413"/>
      <c r="KGQ701" s="413"/>
      <c r="KGR701" s="413"/>
      <c r="KGS701" s="407"/>
      <c r="KGT701" s="439"/>
      <c r="KGU701" s="413"/>
      <c r="KGV701" s="413"/>
      <c r="KGW701" s="413"/>
      <c r="KGX701" s="413"/>
      <c r="KGY701" s="413"/>
      <c r="KGZ701" s="413"/>
      <c r="KHA701" s="413"/>
      <c r="KHB701" s="412"/>
      <c r="KHC701" s="412"/>
      <c r="KHD701" s="412"/>
      <c r="KHE701" s="412"/>
      <c r="KHF701" s="412"/>
      <c r="KHG701" s="412"/>
      <c r="KHH701" s="412"/>
      <c r="KHI701" s="412"/>
      <c r="KHJ701" s="412"/>
      <c r="KHK701" s="412"/>
      <c r="KHL701" s="412"/>
      <c r="KHM701" s="412"/>
      <c r="KHN701" s="412"/>
      <c r="KHO701" s="412"/>
      <c r="KHP701" s="412"/>
      <c r="KHQ701" s="412"/>
      <c r="KHR701" s="412"/>
      <c r="KHS701" s="412"/>
      <c r="KHT701" s="412"/>
      <c r="KHU701" s="412"/>
      <c r="KHV701" s="412"/>
      <c r="KHW701" s="412"/>
      <c r="KHX701" s="412"/>
      <c r="KHY701" s="412"/>
      <c r="KHZ701" s="412"/>
      <c r="KIA701" s="412"/>
      <c r="KIB701" s="412"/>
      <c r="KIC701" s="412"/>
      <c r="KID701" s="412"/>
      <c r="KIE701" s="412"/>
      <c r="KIF701" s="412"/>
      <c r="KIG701" s="412"/>
      <c r="KIH701" s="412"/>
      <c r="KII701" s="412"/>
      <c r="KIJ701" s="412"/>
      <c r="KIK701" s="412"/>
      <c r="KIL701" s="412"/>
      <c r="KIM701" s="412"/>
      <c r="KIN701" s="412"/>
      <c r="KIO701" s="412"/>
      <c r="KIP701" s="412"/>
      <c r="KIQ701" s="412"/>
      <c r="KIR701" s="412"/>
      <c r="KIS701" s="412"/>
      <c r="KIT701" s="413"/>
      <c r="KIU701" s="413"/>
      <c r="KIV701" s="413"/>
      <c r="KIW701" s="413"/>
      <c r="KIX701" s="413"/>
      <c r="KIY701" s="413"/>
      <c r="KIZ701" s="413"/>
      <c r="KJA701" s="413"/>
      <c r="KJB701" s="413"/>
      <c r="KJC701" s="413"/>
      <c r="KJD701" s="413"/>
      <c r="KJE701" s="413"/>
      <c r="KJF701" s="413"/>
      <c r="KJG701" s="413"/>
      <c r="KJH701" s="413"/>
      <c r="KJI701" s="413"/>
      <c r="KJJ701" s="413"/>
      <c r="KJK701" s="413"/>
      <c r="KJL701" s="413"/>
      <c r="KJM701" s="413"/>
      <c r="KJN701" s="413"/>
      <c r="KJO701" s="413"/>
      <c r="KJP701" s="413"/>
      <c r="KJQ701" s="413"/>
      <c r="KJR701" s="414"/>
      <c r="KJS701" s="414"/>
      <c r="KJT701" s="414"/>
      <c r="KJU701" s="414"/>
      <c r="KJV701" s="414"/>
      <c r="KJW701" s="413"/>
      <c r="KJX701" s="413"/>
      <c r="KJY701" s="414"/>
      <c r="KJZ701" s="414"/>
      <c r="KKA701" s="413"/>
      <c r="KKB701" s="413"/>
      <c r="KKC701" s="414"/>
      <c r="KKD701" s="414"/>
      <c r="KKE701" s="413"/>
      <c r="KKF701" s="413"/>
      <c r="KKG701" s="413"/>
      <c r="KKH701" s="413"/>
      <c r="KKI701" s="413"/>
      <c r="KKJ701" s="413"/>
      <c r="KKK701" s="413"/>
      <c r="KKL701" s="414"/>
      <c r="KKM701" s="414"/>
      <c r="KKN701" s="413"/>
      <c r="KKO701" s="413"/>
      <c r="KKP701" s="414"/>
      <c r="KKQ701" s="414"/>
      <c r="KKR701" s="413"/>
      <c r="KKS701" s="413"/>
      <c r="KKT701" s="413"/>
      <c r="KKU701" s="413"/>
      <c r="KKV701" s="413"/>
      <c r="KKW701" s="407"/>
      <c r="KKX701" s="439"/>
      <c r="KKY701" s="413"/>
      <c r="KKZ701" s="413"/>
      <c r="KLA701" s="413"/>
      <c r="KLB701" s="413"/>
      <c r="KLC701" s="413"/>
      <c r="KLD701" s="413"/>
      <c r="KLE701" s="413"/>
      <c r="KLF701" s="412"/>
      <c r="KLG701" s="412"/>
      <c r="KLH701" s="412"/>
      <c r="KLI701" s="412"/>
      <c r="KLJ701" s="412"/>
      <c r="KLK701" s="412"/>
      <c r="KLL701" s="412"/>
      <c r="KLM701" s="412"/>
      <c r="KLN701" s="412"/>
      <c r="KLO701" s="412"/>
      <c r="KLP701" s="412"/>
      <c r="KLQ701" s="412"/>
      <c r="KLR701" s="412"/>
      <c r="KLS701" s="412"/>
      <c r="KLT701" s="412"/>
      <c r="KLU701" s="412"/>
      <c r="KLV701" s="412"/>
      <c r="KLW701" s="412"/>
      <c r="KLX701" s="412"/>
      <c r="KLY701" s="412"/>
      <c r="KLZ701" s="412"/>
      <c r="KMA701" s="412"/>
      <c r="KMB701" s="412"/>
      <c r="KMC701" s="412"/>
      <c r="KMD701" s="412"/>
      <c r="KME701" s="412"/>
      <c r="KMF701" s="412"/>
      <c r="KMG701" s="412"/>
      <c r="KMH701" s="412"/>
      <c r="KMI701" s="412"/>
      <c r="KMJ701" s="412"/>
      <c r="KMK701" s="412"/>
      <c r="KML701" s="412"/>
      <c r="KMM701" s="412"/>
      <c r="KMN701" s="412"/>
      <c r="KMO701" s="412"/>
      <c r="KMP701" s="412"/>
      <c r="KMQ701" s="412"/>
      <c r="KMR701" s="412"/>
      <c r="KMS701" s="412"/>
      <c r="KMT701" s="412"/>
      <c r="KMU701" s="412"/>
      <c r="KMV701" s="412"/>
      <c r="KMW701" s="412"/>
      <c r="KMX701" s="413"/>
      <c r="KMY701" s="413"/>
      <c r="KMZ701" s="413"/>
      <c r="KNA701" s="413"/>
      <c r="KNB701" s="413"/>
      <c r="KNC701" s="413"/>
      <c r="KND701" s="413"/>
      <c r="KNE701" s="413"/>
      <c r="KNF701" s="413"/>
      <c r="KNG701" s="413"/>
      <c r="KNH701" s="413"/>
      <c r="KNI701" s="413"/>
      <c r="KNJ701" s="413"/>
      <c r="KNK701" s="413"/>
      <c r="KNL701" s="413"/>
      <c r="KNM701" s="413"/>
      <c r="KNN701" s="413"/>
      <c r="KNO701" s="413"/>
      <c r="KNP701" s="413"/>
      <c r="KNQ701" s="413"/>
      <c r="KNR701" s="413"/>
      <c r="KNS701" s="413"/>
      <c r="KNT701" s="413"/>
      <c r="KNU701" s="413"/>
      <c r="KNV701" s="414"/>
      <c r="KNW701" s="414"/>
      <c r="KNX701" s="414"/>
      <c r="KNY701" s="414"/>
      <c r="KNZ701" s="414"/>
      <c r="KOA701" s="413"/>
      <c r="KOB701" s="413"/>
      <c r="KOC701" s="414"/>
      <c r="KOD701" s="414"/>
      <c r="KOE701" s="413"/>
      <c r="KOF701" s="413"/>
      <c r="KOG701" s="414"/>
      <c r="KOH701" s="414"/>
      <c r="KOI701" s="413"/>
      <c r="KOJ701" s="413"/>
      <c r="KOK701" s="413"/>
      <c r="KOL701" s="413"/>
      <c r="KOM701" s="413"/>
      <c r="KON701" s="413"/>
      <c r="KOO701" s="413"/>
      <c r="KOP701" s="414"/>
      <c r="KOQ701" s="414"/>
      <c r="KOR701" s="413"/>
      <c r="KOS701" s="413"/>
      <c r="KOT701" s="414"/>
      <c r="KOU701" s="414"/>
      <c r="KOV701" s="413"/>
      <c r="KOW701" s="413"/>
      <c r="KOX701" s="413"/>
      <c r="KOY701" s="413"/>
      <c r="KOZ701" s="413"/>
      <c r="KPA701" s="407"/>
      <c r="KPB701" s="439"/>
      <c r="KPC701" s="413"/>
      <c r="KPD701" s="413"/>
      <c r="KPE701" s="413"/>
      <c r="KPF701" s="413"/>
      <c r="KPG701" s="413"/>
      <c r="KPH701" s="413"/>
      <c r="KPI701" s="413"/>
      <c r="KPJ701" s="412"/>
      <c r="KPK701" s="412"/>
      <c r="KPL701" s="412"/>
      <c r="KPM701" s="412"/>
      <c r="KPN701" s="412"/>
      <c r="KPO701" s="412"/>
      <c r="KPP701" s="412"/>
      <c r="KPQ701" s="412"/>
      <c r="KPR701" s="412"/>
      <c r="KPS701" s="412"/>
      <c r="KPT701" s="412"/>
      <c r="KPU701" s="412"/>
      <c r="KPV701" s="412"/>
      <c r="KPW701" s="412"/>
      <c r="KPX701" s="412"/>
      <c r="KPY701" s="412"/>
      <c r="KPZ701" s="412"/>
      <c r="KQA701" s="412"/>
      <c r="KQB701" s="412"/>
      <c r="KQC701" s="412"/>
      <c r="KQD701" s="412"/>
      <c r="KQE701" s="412"/>
      <c r="KQF701" s="412"/>
      <c r="KQG701" s="412"/>
      <c r="KQH701" s="412"/>
      <c r="KQI701" s="412"/>
      <c r="KQJ701" s="412"/>
      <c r="KQK701" s="412"/>
      <c r="KQL701" s="412"/>
      <c r="KQM701" s="412"/>
      <c r="KQN701" s="412"/>
      <c r="KQO701" s="412"/>
      <c r="KQP701" s="412"/>
      <c r="KQQ701" s="412"/>
      <c r="KQR701" s="412"/>
      <c r="KQS701" s="412"/>
      <c r="KQT701" s="412"/>
      <c r="KQU701" s="412"/>
      <c r="KQV701" s="412"/>
      <c r="KQW701" s="412"/>
      <c r="KQX701" s="412"/>
      <c r="KQY701" s="412"/>
      <c r="KQZ701" s="412"/>
      <c r="KRA701" s="412"/>
      <c r="KRB701" s="413"/>
      <c r="KRC701" s="413"/>
      <c r="KRD701" s="413"/>
      <c r="KRE701" s="413"/>
      <c r="KRF701" s="413"/>
      <c r="KRG701" s="413"/>
      <c r="KRH701" s="413"/>
      <c r="KRI701" s="413"/>
      <c r="KRJ701" s="413"/>
      <c r="KRK701" s="413"/>
      <c r="KRL701" s="413"/>
      <c r="KRM701" s="413"/>
      <c r="KRN701" s="413"/>
      <c r="KRO701" s="413"/>
      <c r="KRP701" s="413"/>
      <c r="KRQ701" s="413"/>
      <c r="KRR701" s="413"/>
      <c r="KRS701" s="413"/>
      <c r="KRT701" s="413"/>
      <c r="KRU701" s="413"/>
      <c r="KRV701" s="413"/>
      <c r="KRW701" s="413"/>
      <c r="KRX701" s="413"/>
      <c r="KRY701" s="413"/>
      <c r="KRZ701" s="414"/>
      <c r="KSA701" s="414"/>
      <c r="KSB701" s="414"/>
      <c r="KSC701" s="414"/>
      <c r="KSD701" s="414"/>
      <c r="KSE701" s="413"/>
      <c r="KSF701" s="413"/>
      <c r="KSG701" s="414"/>
      <c r="KSH701" s="414"/>
      <c r="KSI701" s="413"/>
      <c r="KSJ701" s="413"/>
      <c r="KSK701" s="414"/>
      <c r="KSL701" s="414"/>
      <c r="KSM701" s="413"/>
      <c r="KSN701" s="413"/>
      <c r="KSO701" s="413"/>
      <c r="KSP701" s="413"/>
      <c r="KSQ701" s="413"/>
      <c r="KSR701" s="413"/>
      <c r="KSS701" s="413"/>
      <c r="KST701" s="414"/>
      <c r="KSU701" s="414"/>
      <c r="KSV701" s="413"/>
      <c r="KSW701" s="413"/>
      <c r="KSX701" s="414"/>
      <c r="KSY701" s="414"/>
      <c r="KSZ701" s="413"/>
      <c r="KTA701" s="413"/>
      <c r="KTB701" s="413"/>
      <c r="KTC701" s="413"/>
      <c r="KTD701" s="413"/>
      <c r="KTE701" s="407"/>
      <c r="KTF701" s="439"/>
      <c r="KTG701" s="413"/>
      <c r="KTH701" s="413"/>
      <c r="KTI701" s="413"/>
      <c r="KTJ701" s="413"/>
      <c r="KTK701" s="413"/>
      <c r="KTL701" s="413"/>
      <c r="KTM701" s="413"/>
      <c r="KTN701" s="412"/>
      <c r="KTO701" s="412"/>
      <c r="KTP701" s="412"/>
      <c r="KTQ701" s="412"/>
      <c r="KTR701" s="412"/>
      <c r="KTS701" s="412"/>
      <c r="KTT701" s="412"/>
      <c r="KTU701" s="412"/>
      <c r="KTV701" s="412"/>
      <c r="KTW701" s="412"/>
      <c r="KTX701" s="412"/>
      <c r="KTY701" s="412"/>
      <c r="KTZ701" s="412"/>
      <c r="KUA701" s="412"/>
      <c r="KUB701" s="412"/>
      <c r="KUC701" s="412"/>
      <c r="KUD701" s="412"/>
      <c r="KUE701" s="412"/>
      <c r="KUF701" s="412"/>
      <c r="KUG701" s="412"/>
      <c r="KUH701" s="412"/>
      <c r="KUI701" s="412"/>
      <c r="KUJ701" s="412"/>
      <c r="KUK701" s="412"/>
      <c r="KUL701" s="412"/>
      <c r="KUM701" s="412"/>
      <c r="KUN701" s="412"/>
      <c r="KUO701" s="412"/>
      <c r="KUP701" s="412"/>
      <c r="KUQ701" s="412"/>
      <c r="KUR701" s="412"/>
      <c r="KUS701" s="412"/>
      <c r="KUT701" s="412"/>
      <c r="KUU701" s="412"/>
      <c r="KUV701" s="412"/>
      <c r="KUW701" s="412"/>
      <c r="KUX701" s="412"/>
      <c r="KUY701" s="412"/>
      <c r="KUZ701" s="412"/>
      <c r="KVA701" s="412"/>
      <c r="KVB701" s="412"/>
      <c r="KVC701" s="412"/>
      <c r="KVD701" s="412"/>
      <c r="KVE701" s="412"/>
      <c r="KVF701" s="413"/>
      <c r="KVG701" s="413"/>
      <c r="KVH701" s="413"/>
      <c r="KVI701" s="413"/>
      <c r="KVJ701" s="413"/>
      <c r="KVK701" s="413"/>
      <c r="KVL701" s="413"/>
      <c r="KVM701" s="413"/>
      <c r="KVN701" s="413"/>
      <c r="KVO701" s="413"/>
      <c r="KVP701" s="413"/>
      <c r="KVQ701" s="413"/>
      <c r="KVR701" s="413"/>
      <c r="KVS701" s="413"/>
      <c r="KVT701" s="413"/>
      <c r="KVU701" s="413"/>
      <c r="KVV701" s="413"/>
      <c r="KVW701" s="413"/>
      <c r="KVX701" s="413"/>
      <c r="KVY701" s="413"/>
      <c r="KVZ701" s="413"/>
      <c r="KWA701" s="413"/>
      <c r="KWB701" s="413"/>
      <c r="KWC701" s="413"/>
      <c r="KWD701" s="414"/>
      <c r="KWE701" s="414"/>
      <c r="KWF701" s="414"/>
      <c r="KWG701" s="414"/>
      <c r="KWH701" s="414"/>
      <c r="KWI701" s="413"/>
      <c r="KWJ701" s="413"/>
      <c r="KWK701" s="414"/>
      <c r="KWL701" s="414"/>
      <c r="KWM701" s="413"/>
      <c r="KWN701" s="413"/>
      <c r="KWO701" s="414"/>
      <c r="KWP701" s="414"/>
      <c r="KWQ701" s="413"/>
      <c r="KWR701" s="413"/>
      <c r="KWS701" s="413"/>
      <c r="KWT701" s="413"/>
      <c r="KWU701" s="413"/>
      <c r="KWV701" s="413"/>
      <c r="KWW701" s="413"/>
      <c r="KWX701" s="414"/>
      <c r="KWY701" s="414"/>
      <c r="KWZ701" s="413"/>
      <c r="KXA701" s="413"/>
      <c r="KXB701" s="414"/>
      <c r="KXC701" s="414"/>
      <c r="KXD701" s="413"/>
      <c r="KXE701" s="413"/>
      <c r="KXF701" s="413"/>
      <c r="KXG701" s="413"/>
      <c r="KXH701" s="413"/>
      <c r="KXI701" s="407"/>
      <c r="KXJ701" s="439"/>
      <c r="KXK701" s="413"/>
      <c r="KXL701" s="413"/>
      <c r="KXM701" s="413"/>
      <c r="KXN701" s="413"/>
      <c r="KXO701" s="413"/>
      <c r="KXP701" s="413"/>
      <c r="KXQ701" s="413"/>
      <c r="KXR701" s="412"/>
      <c r="KXS701" s="412"/>
      <c r="KXT701" s="412"/>
      <c r="KXU701" s="412"/>
      <c r="KXV701" s="412"/>
      <c r="KXW701" s="412"/>
      <c r="KXX701" s="412"/>
      <c r="KXY701" s="412"/>
      <c r="KXZ701" s="412"/>
      <c r="KYA701" s="412"/>
      <c r="KYB701" s="412"/>
      <c r="KYC701" s="412"/>
      <c r="KYD701" s="412"/>
      <c r="KYE701" s="412"/>
      <c r="KYF701" s="412"/>
      <c r="KYG701" s="412"/>
      <c r="KYH701" s="412"/>
      <c r="KYI701" s="412"/>
      <c r="KYJ701" s="412"/>
      <c r="KYK701" s="412"/>
      <c r="KYL701" s="412"/>
      <c r="KYM701" s="412"/>
      <c r="KYN701" s="412"/>
      <c r="KYO701" s="412"/>
      <c r="KYP701" s="412"/>
      <c r="KYQ701" s="412"/>
      <c r="KYR701" s="412"/>
      <c r="KYS701" s="412"/>
      <c r="KYT701" s="412"/>
      <c r="KYU701" s="412"/>
      <c r="KYV701" s="412"/>
      <c r="KYW701" s="412"/>
      <c r="KYX701" s="412"/>
      <c r="KYY701" s="412"/>
      <c r="KYZ701" s="412"/>
      <c r="KZA701" s="412"/>
      <c r="KZB701" s="412"/>
      <c r="KZC701" s="412"/>
      <c r="KZD701" s="412"/>
      <c r="KZE701" s="412"/>
      <c r="KZF701" s="412"/>
      <c r="KZG701" s="412"/>
      <c r="KZH701" s="412"/>
      <c r="KZI701" s="412"/>
      <c r="KZJ701" s="413"/>
      <c r="KZK701" s="413"/>
      <c r="KZL701" s="413"/>
      <c r="KZM701" s="413"/>
      <c r="KZN701" s="413"/>
      <c r="KZO701" s="413"/>
      <c r="KZP701" s="413"/>
      <c r="KZQ701" s="413"/>
      <c r="KZR701" s="413"/>
      <c r="KZS701" s="413"/>
      <c r="KZT701" s="413"/>
      <c r="KZU701" s="413"/>
      <c r="KZV701" s="413"/>
      <c r="KZW701" s="413"/>
      <c r="KZX701" s="413"/>
      <c r="KZY701" s="413"/>
      <c r="KZZ701" s="413"/>
      <c r="LAA701" s="413"/>
      <c r="LAB701" s="413"/>
      <c r="LAC701" s="413"/>
      <c r="LAD701" s="413"/>
      <c r="LAE701" s="413"/>
      <c r="LAF701" s="413"/>
      <c r="LAG701" s="413"/>
      <c r="LAH701" s="414"/>
      <c r="LAI701" s="414"/>
      <c r="LAJ701" s="414"/>
      <c r="LAK701" s="414"/>
      <c r="LAL701" s="414"/>
      <c r="LAM701" s="413"/>
      <c r="LAN701" s="413"/>
      <c r="LAO701" s="414"/>
      <c r="LAP701" s="414"/>
      <c r="LAQ701" s="413"/>
      <c r="LAR701" s="413"/>
      <c r="LAS701" s="414"/>
      <c r="LAT701" s="414"/>
      <c r="LAU701" s="413"/>
      <c r="LAV701" s="413"/>
      <c r="LAW701" s="413"/>
      <c r="LAX701" s="413"/>
      <c r="LAY701" s="413"/>
      <c r="LAZ701" s="413"/>
      <c r="LBA701" s="413"/>
      <c r="LBB701" s="414"/>
      <c r="LBC701" s="414"/>
      <c r="LBD701" s="413"/>
      <c r="LBE701" s="413"/>
      <c r="LBF701" s="414"/>
      <c r="LBG701" s="414"/>
      <c r="LBH701" s="413"/>
      <c r="LBI701" s="413"/>
      <c r="LBJ701" s="413"/>
      <c r="LBK701" s="413"/>
      <c r="LBL701" s="413"/>
      <c r="LBM701" s="407"/>
      <c r="LBN701" s="439"/>
      <c r="LBO701" s="413"/>
      <c r="LBP701" s="413"/>
      <c r="LBQ701" s="413"/>
      <c r="LBR701" s="413"/>
      <c r="LBS701" s="413"/>
      <c r="LBT701" s="413"/>
      <c r="LBU701" s="413"/>
      <c r="LBV701" s="412"/>
      <c r="LBW701" s="412"/>
      <c r="LBX701" s="412"/>
      <c r="LBY701" s="412"/>
      <c r="LBZ701" s="412"/>
      <c r="LCA701" s="412"/>
      <c r="LCB701" s="412"/>
      <c r="LCC701" s="412"/>
      <c r="LCD701" s="412"/>
      <c r="LCE701" s="412"/>
      <c r="LCF701" s="412"/>
      <c r="LCG701" s="412"/>
      <c r="LCH701" s="412"/>
      <c r="LCI701" s="412"/>
      <c r="LCJ701" s="412"/>
      <c r="LCK701" s="412"/>
      <c r="LCL701" s="412"/>
      <c r="LCM701" s="412"/>
      <c r="LCN701" s="412"/>
      <c r="LCO701" s="412"/>
      <c r="LCP701" s="412"/>
      <c r="LCQ701" s="412"/>
      <c r="LCR701" s="412"/>
      <c r="LCS701" s="412"/>
      <c r="LCT701" s="412"/>
      <c r="LCU701" s="412"/>
      <c r="LCV701" s="412"/>
      <c r="LCW701" s="412"/>
      <c r="LCX701" s="412"/>
      <c r="LCY701" s="412"/>
      <c r="LCZ701" s="412"/>
      <c r="LDA701" s="412"/>
      <c r="LDB701" s="412"/>
      <c r="LDC701" s="412"/>
      <c r="LDD701" s="412"/>
      <c r="LDE701" s="412"/>
      <c r="LDF701" s="412"/>
      <c r="LDG701" s="412"/>
      <c r="LDH701" s="412"/>
      <c r="LDI701" s="412"/>
      <c r="LDJ701" s="412"/>
      <c r="LDK701" s="412"/>
      <c r="LDL701" s="412"/>
      <c r="LDM701" s="412"/>
      <c r="LDN701" s="413"/>
      <c r="LDO701" s="413"/>
      <c r="LDP701" s="413"/>
      <c r="LDQ701" s="413"/>
      <c r="LDR701" s="413"/>
      <c r="LDS701" s="413"/>
      <c r="LDT701" s="413"/>
      <c r="LDU701" s="413"/>
      <c r="LDV701" s="413"/>
      <c r="LDW701" s="413"/>
      <c r="LDX701" s="413"/>
      <c r="LDY701" s="413"/>
      <c r="LDZ701" s="413"/>
      <c r="LEA701" s="413"/>
      <c r="LEB701" s="413"/>
      <c r="LEC701" s="413"/>
      <c r="LED701" s="413"/>
      <c r="LEE701" s="413"/>
      <c r="LEF701" s="413"/>
      <c r="LEG701" s="413"/>
      <c r="LEH701" s="413"/>
      <c r="LEI701" s="413"/>
      <c r="LEJ701" s="413"/>
      <c r="LEK701" s="413"/>
      <c r="LEL701" s="414"/>
      <c r="LEM701" s="414"/>
      <c r="LEN701" s="414"/>
      <c r="LEO701" s="414"/>
      <c r="LEP701" s="414"/>
      <c r="LEQ701" s="413"/>
      <c r="LER701" s="413"/>
      <c r="LES701" s="414"/>
      <c r="LET701" s="414"/>
      <c r="LEU701" s="413"/>
      <c r="LEV701" s="413"/>
      <c r="LEW701" s="414"/>
      <c r="LEX701" s="414"/>
      <c r="LEY701" s="413"/>
      <c r="LEZ701" s="413"/>
      <c r="LFA701" s="413"/>
      <c r="LFB701" s="413"/>
      <c r="LFC701" s="413"/>
      <c r="LFD701" s="413"/>
      <c r="LFE701" s="413"/>
      <c r="LFF701" s="414"/>
      <c r="LFG701" s="414"/>
      <c r="LFH701" s="413"/>
      <c r="LFI701" s="413"/>
      <c r="LFJ701" s="414"/>
      <c r="LFK701" s="414"/>
      <c r="LFL701" s="413"/>
      <c r="LFM701" s="413"/>
      <c r="LFN701" s="413"/>
      <c r="LFO701" s="413"/>
      <c r="LFP701" s="413"/>
      <c r="LFQ701" s="407"/>
      <c r="LFR701" s="439"/>
      <c r="LFS701" s="413"/>
      <c r="LFT701" s="413"/>
      <c r="LFU701" s="413"/>
      <c r="LFV701" s="413"/>
      <c r="LFW701" s="413"/>
      <c r="LFX701" s="413"/>
      <c r="LFY701" s="413"/>
      <c r="LFZ701" s="412"/>
      <c r="LGA701" s="412"/>
      <c r="LGB701" s="412"/>
      <c r="LGC701" s="412"/>
      <c r="LGD701" s="412"/>
      <c r="LGE701" s="412"/>
      <c r="LGF701" s="412"/>
      <c r="LGG701" s="412"/>
      <c r="LGH701" s="412"/>
      <c r="LGI701" s="412"/>
      <c r="LGJ701" s="412"/>
      <c r="LGK701" s="412"/>
      <c r="LGL701" s="412"/>
      <c r="LGM701" s="412"/>
      <c r="LGN701" s="412"/>
      <c r="LGO701" s="412"/>
      <c r="LGP701" s="412"/>
      <c r="LGQ701" s="412"/>
      <c r="LGR701" s="412"/>
      <c r="LGS701" s="412"/>
      <c r="LGT701" s="412"/>
      <c r="LGU701" s="412"/>
      <c r="LGV701" s="412"/>
      <c r="LGW701" s="412"/>
      <c r="LGX701" s="412"/>
      <c r="LGY701" s="412"/>
      <c r="LGZ701" s="412"/>
      <c r="LHA701" s="412"/>
      <c r="LHB701" s="412"/>
      <c r="LHC701" s="412"/>
      <c r="LHD701" s="412"/>
      <c r="LHE701" s="412"/>
      <c r="LHF701" s="412"/>
      <c r="LHG701" s="412"/>
      <c r="LHH701" s="412"/>
      <c r="LHI701" s="412"/>
      <c r="LHJ701" s="412"/>
      <c r="LHK701" s="412"/>
      <c r="LHL701" s="412"/>
      <c r="LHM701" s="412"/>
      <c r="LHN701" s="412"/>
      <c r="LHO701" s="412"/>
      <c r="LHP701" s="412"/>
      <c r="LHQ701" s="412"/>
      <c r="LHR701" s="413"/>
      <c r="LHS701" s="413"/>
      <c r="LHT701" s="413"/>
      <c r="LHU701" s="413"/>
      <c r="LHV701" s="413"/>
      <c r="LHW701" s="413"/>
      <c r="LHX701" s="413"/>
      <c r="LHY701" s="413"/>
      <c r="LHZ701" s="413"/>
      <c r="LIA701" s="413"/>
      <c r="LIB701" s="413"/>
      <c r="LIC701" s="413"/>
      <c r="LID701" s="413"/>
      <c r="LIE701" s="413"/>
      <c r="LIF701" s="413"/>
      <c r="LIG701" s="413"/>
      <c r="LIH701" s="413"/>
      <c r="LII701" s="413"/>
      <c r="LIJ701" s="413"/>
      <c r="LIK701" s="413"/>
      <c r="LIL701" s="413"/>
      <c r="LIM701" s="413"/>
      <c r="LIN701" s="413"/>
      <c r="LIO701" s="413"/>
      <c r="LIP701" s="414"/>
      <c r="LIQ701" s="414"/>
      <c r="LIR701" s="414"/>
      <c r="LIS701" s="414"/>
      <c r="LIT701" s="414"/>
      <c r="LIU701" s="413"/>
      <c r="LIV701" s="413"/>
      <c r="LIW701" s="414"/>
      <c r="LIX701" s="414"/>
      <c r="LIY701" s="413"/>
      <c r="LIZ701" s="413"/>
      <c r="LJA701" s="414"/>
      <c r="LJB701" s="414"/>
      <c r="LJC701" s="413"/>
      <c r="LJD701" s="413"/>
      <c r="LJE701" s="413"/>
      <c r="LJF701" s="413"/>
      <c r="LJG701" s="413"/>
      <c r="LJH701" s="413"/>
      <c r="LJI701" s="413"/>
      <c r="LJJ701" s="414"/>
      <c r="LJK701" s="414"/>
      <c r="LJL701" s="413"/>
      <c r="LJM701" s="413"/>
      <c r="LJN701" s="414"/>
      <c r="LJO701" s="414"/>
      <c r="LJP701" s="413"/>
      <c r="LJQ701" s="413"/>
      <c r="LJR701" s="413"/>
      <c r="LJS701" s="413"/>
      <c r="LJT701" s="413"/>
      <c r="LJU701" s="407"/>
      <c r="LJV701" s="439"/>
      <c r="LJW701" s="413"/>
      <c r="LJX701" s="413"/>
      <c r="LJY701" s="413"/>
      <c r="LJZ701" s="413"/>
      <c r="LKA701" s="413"/>
      <c r="LKB701" s="413"/>
      <c r="LKC701" s="413"/>
      <c r="LKD701" s="412"/>
      <c r="LKE701" s="412"/>
      <c r="LKF701" s="412"/>
      <c r="LKG701" s="412"/>
      <c r="LKH701" s="412"/>
      <c r="LKI701" s="412"/>
      <c r="LKJ701" s="412"/>
      <c r="LKK701" s="412"/>
      <c r="LKL701" s="412"/>
      <c r="LKM701" s="412"/>
      <c r="LKN701" s="412"/>
      <c r="LKO701" s="412"/>
      <c r="LKP701" s="412"/>
      <c r="LKQ701" s="412"/>
      <c r="LKR701" s="412"/>
      <c r="LKS701" s="412"/>
      <c r="LKT701" s="412"/>
      <c r="LKU701" s="412"/>
      <c r="LKV701" s="412"/>
      <c r="LKW701" s="412"/>
      <c r="LKX701" s="412"/>
      <c r="LKY701" s="412"/>
      <c r="LKZ701" s="412"/>
      <c r="LLA701" s="412"/>
      <c r="LLB701" s="412"/>
      <c r="LLC701" s="412"/>
      <c r="LLD701" s="412"/>
      <c r="LLE701" s="412"/>
      <c r="LLF701" s="412"/>
      <c r="LLG701" s="412"/>
      <c r="LLH701" s="412"/>
      <c r="LLI701" s="412"/>
      <c r="LLJ701" s="412"/>
      <c r="LLK701" s="412"/>
      <c r="LLL701" s="412"/>
      <c r="LLM701" s="412"/>
      <c r="LLN701" s="412"/>
      <c r="LLO701" s="412"/>
      <c r="LLP701" s="412"/>
      <c r="LLQ701" s="412"/>
      <c r="LLR701" s="412"/>
      <c r="LLS701" s="412"/>
      <c r="LLT701" s="412"/>
      <c r="LLU701" s="412"/>
      <c r="LLV701" s="413"/>
      <c r="LLW701" s="413"/>
      <c r="LLX701" s="413"/>
      <c r="LLY701" s="413"/>
      <c r="LLZ701" s="413"/>
      <c r="LMA701" s="413"/>
      <c r="LMB701" s="413"/>
      <c r="LMC701" s="413"/>
      <c r="LMD701" s="413"/>
      <c r="LME701" s="413"/>
      <c r="LMF701" s="413"/>
      <c r="LMG701" s="413"/>
      <c r="LMH701" s="413"/>
      <c r="LMI701" s="413"/>
      <c r="LMJ701" s="413"/>
      <c r="LMK701" s="413"/>
      <c r="LML701" s="413"/>
      <c r="LMM701" s="413"/>
      <c r="LMN701" s="413"/>
      <c r="LMO701" s="413"/>
      <c r="LMP701" s="413"/>
      <c r="LMQ701" s="413"/>
      <c r="LMR701" s="413"/>
      <c r="LMS701" s="413"/>
      <c r="LMT701" s="414"/>
      <c r="LMU701" s="414"/>
      <c r="LMV701" s="414"/>
      <c r="LMW701" s="414"/>
      <c r="LMX701" s="414"/>
      <c r="LMY701" s="413"/>
      <c r="LMZ701" s="413"/>
      <c r="LNA701" s="414"/>
      <c r="LNB701" s="414"/>
      <c r="LNC701" s="413"/>
      <c r="LND701" s="413"/>
      <c r="LNE701" s="414"/>
      <c r="LNF701" s="414"/>
      <c r="LNG701" s="413"/>
      <c r="LNH701" s="413"/>
      <c r="LNI701" s="413"/>
      <c r="LNJ701" s="413"/>
      <c r="LNK701" s="413"/>
      <c r="LNL701" s="413"/>
      <c r="LNM701" s="413"/>
      <c r="LNN701" s="414"/>
      <c r="LNO701" s="414"/>
      <c r="LNP701" s="413"/>
      <c r="LNQ701" s="413"/>
      <c r="LNR701" s="414"/>
      <c r="LNS701" s="414"/>
      <c r="LNT701" s="413"/>
      <c r="LNU701" s="413"/>
      <c r="LNV701" s="413"/>
      <c r="LNW701" s="413"/>
      <c r="LNX701" s="413"/>
      <c r="LNY701" s="407"/>
      <c r="LNZ701" s="439"/>
      <c r="LOA701" s="413"/>
      <c r="LOB701" s="413"/>
      <c r="LOC701" s="413"/>
      <c r="LOD701" s="413"/>
      <c r="LOE701" s="413"/>
      <c r="LOF701" s="413"/>
      <c r="LOG701" s="413"/>
      <c r="LOH701" s="412"/>
      <c r="LOI701" s="412"/>
      <c r="LOJ701" s="412"/>
      <c r="LOK701" s="412"/>
      <c r="LOL701" s="412"/>
      <c r="LOM701" s="412"/>
      <c r="LON701" s="412"/>
      <c r="LOO701" s="412"/>
      <c r="LOP701" s="412"/>
      <c r="LOQ701" s="412"/>
      <c r="LOR701" s="412"/>
      <c r="LOS701" s="412"/>
      <c r="LOT701" s="412"/>
      <c r="LOU701" s="412"/>
      <c r="LOV701" s="412"/>
      <c r="LOW701" s="412"/>
      <c r="LOX701" s="412"/>
      <c r="LOY701" s="412"/>
      <c r="LOZ701" s="412"/>
      <c r="LPA701" s="412"/>
      <c r="LPB701" s="412"/>
      <c r="LPC701" s="412"/>
      <c r="LPD701" s="412"/>
      <c r="LPE701" s="412"/>
      <c r="LPF701" s="412"/>
      <c r="LPG701" s="412"/>
      <c r="LPH701" s="412"/>
      <c r="LPI701" s="412"/>
      <c r="LPJ701" s="412"/>
      <c r="LPK701" s="412"/>
      <c r="LPL701" s="412"/>
      <c r="LPM701" s="412"/>
      <c r="LPN701" s="412"/>
      <c r="LPO701" s="412"/>
      <c r="LPP701" s="412"/>
      <c r="LPQ701" s="412"/>
      <c r="LPR701" s="412"/>
      <c r="LPS701" s="412"/>
      <c r="LPT701" s="412"/>
      <c r="LPU701" s="412"/>
      <c r="LPV701" s="412"/>
      <c r="LPW701" s="412"/>
      <c r="LPX701" s="412"/>
      <c r="LPY701" s="412"/>
      <c r="LPZ701" s="413"/>
      <c r="LQA701" s="413"/>
      <c r="LQB701" s="413"/>
      <c r="LQC701" s="413"/>
      <c r="LQD701" s="413"/>
      <c r="LQE701" s="413"/>
      <c r="LQF701" s="413"/>
      <c r="LQG701" s="413"/>
      <c r="LQH701" s="413"/>
      <c r="LQI701" s="413"/>
      <c r="LQJ701" s="413"/>
      <c r="LQK701" s="413"/>
      <c r="LQL701" s="413"/>
      <c r="LQM701" s="413"/>
      <c r="LQN701" s="413"/>
      <c r="LQO701" s="413"/>
      <c r="LQP701" s="413"/>
      <c r="LQQ701" s="413"/>
      <c r="LQR701" s="413"/>
      <c r="LQS701" s="413"/>
      <c r="LQT701" s="413"/>
      <c r="LQU701" s="413"/>
      <c r="LQV701" s="413"/>
      <c r="LQW701" s="413"/>
      <c r="LQX701" s="414"/>
      <c r="LQY701" s="414"/>
      <c r="LQZ701" s="414"/>
      <c r="LRA701" s="414"/>
      <c r="LRB701" s="414"/>
      <c r="LRC701" s="413"/>
      <c r="LRD701" s="413"/>
      <c r="LRE701" s="414"/>
      <c r="LRF701" s="414"/>
      <c r="LRG701" s="413"/>
      <c r="LRH701" s="413"/>
      <c r="LRI701" s="414"/>
      <c r="LRJ701" s="414"/>
      <c r="LRK701" s="413"/>
      <c r="LRL701" s="413"/>
      <c r="LRM701" s="413"/>
      <c r="LRN701" s="413"/>
      <c r="LRO701" s="413"/>
      <c r="LRP701" s="413"/>
      <c r="LRQ701" s="413"/>
      <c r="LRR701" s="414"/>
      <c r="LRS701" s="414"/>
      <c r="LRT701" s="413"/>
      <c r="LRU701" s="413"/>
      <c r="LRV701" s="414"/>
      <c r="LRW701" s="414"/>
      <c r="LRX701" s="413"/>
      <c r="LRY701" s="413"/>
      <c r="LRZ701" s="413"/>
      <c r="LSA701" s="413"/>
      <c r="LSB701" s="413"/>
      <c r="LSC701" s="407"/>
      <c r="LSD701" s="439"/>
      <c r="LSE701" s="413"/>
      <c r="LSF701" s="413"/>
      <c r="LSG701" s="413"/>
      <c r="LSH701" s="413"/>
      <c r="LSI701" s="413"/>
      <c r="LSJ701" s="413"/>
      <c r="LSK701" s="413"/>
      <c r="LSL701" s="412"/>
      <c r="LSM701" s="412"/>
      <c r="LSN701" s="412"/>
      <c r="LSO701" s="412"/>
      <c r="LSP701" s="412"/>
      <c r="LSQ701" s="412"/>
      <c r="LSR701" s="412"/>
      <c r="LSS701" s="412"/>
      <c r="LST701" s="412"/>
      <c r="LSU701" s="412"/>
      <c r="LSV701" s="412"/>
      <c r="LSW701" s="412"/>
      <c r="LSX701" s="412"/>
      <c r="LSY701" s="412"/>
      <c r="LSZ701" s="412"/>
      <c r="LTA701" s="412"/>
      <c r="LTB701" s="412"/>
      <c r="LTC701" s="412"/>
      <c r="LTD701" s="412"/>
      <c r="LTE701" s="412"/>
      <c r="LTF701" s="412"/>
      <c r="LTG701" s="412"/>
      <c r="LTH701" s="412"/>
      <c r="LTI701" s="412"/>
      <c r="LTJ701" s="412"/>
      <c r="LTK701" s="412"/>
      <c r="LTL701" s="412"/>
      <c r="LTM701" s="412"/>
      <c r="LTN701" s="412"/>
      <c r="LTO701" s="412"/>
      <c r="LTP701" s="412"/>
      <c r="LTQ701" s="412"/>
      <c r="LTR701" s="412"/>
      <c r="LTS701" s="412"/>
      <c r="LTT701" s="412"/>
      <c r="LTU701" s="412"/>
      <c r="LTV701" s="412"/>
      <c r="LTW701" s="412"/>
      <c r="LTX701" s="412"/>
      <c r="LTY701" s="412"/>
      <c r="LTZ701" s="412"/>
      <c r="LUA701" s="412"/>
      <c r="LUB701" s="412"/>
      <c r="LUC701" s="412"/>
      <c r="LUD701" s="413"/>
      <c r="LUE701" s="413"/>
      <c r="LUF701" s="413"/>
      <c r="LUG701" s="413"/>
      <c r="LUH701" s="413"/>
      <c r="LUI701" s="413"/>
      <c r="LUJ701" s="413"/>
      <c r="LUK701" s="413"/>
      <c r="LUL701" s="413"/>
      <c r="LUM701" s="413"/>
      <c r="LUN701" s="413"/>
      <c r="LUO701" s="413"/>
      <c r="LUP701" s="413"/>
      <c r="LUQ701" s="413"/>
      <c r="LUR701" s="413"/>
      <c r="LUS701" s="413"/>
      <c r="LUT701" s="413"/>
      <c r="LUU701" s="413"/>
      <c r="LUV701" s="413"/>
      <c r="LUW701" s="413"/>
      <c r="LUX701" s="413"/>
      <c r="LUY701" s="413"/>
      <c r="LUZ701" s="413"/>
      <c r="LVA701" s="413"/>
      <c r="LVB701" s="414"/>
      <c r="LVC701" s="414"/>
      <c r="LVD701" s="414"/>
      <c r="LVE701" s="414"/>
      <c r="LVF701" s="414"/>
      <c r="LVG701" s="413"/>
      <c r="LVH701" s="413"/>
      <c r="LVI701" s="414"/>
      <c r="LVJ701" s="414"/>
      <c r="LVK701" s="413"/>
      <c r="LVL701" s="413"/>
      <c r="LVM701" s="414"/>
      <c r="LVN701" s="414"/>
      <c r="LVO701" s="413"/>
      <c r="LVP701" s="413"/>
      <c r="LVQ701" s="413"/>
      <c r="LVR701" s="413"/>
      <c r="LVS701" s="413"/>
      <c r="LVT701" s="413"/>
      <c r="LVU701" s="413"/>
      <c r="LVV701" s="414"/>
      <c r="LVW701" s="414"/>
      <c r="LVX701" s="413"/>
      <c r="LVY701" s="413"/>
      <c r="LVZ701" s="414"/>
      <c r="LWA701" s="414"/>
      <c r="LWB701" s="413"/>
      <c r="LWC701" s="413"/>
      <c r="LWD701" s="413"/>
      <c r="LWE701" s="413"/>
      <c r="LWF701" s="413"/>
      <c r="LWG701" s="407"/>
      <c r="LWH701" s="439"/>
      <c r="LWI701" s="413"/>
      <c r="LWJ701" s="413"/>
      <c r="LWK701" s="413"/>
      <c r="LWL701" s="413"/>
      <c r="LWM701" s="413"/>
      <c r="LWN701" s="413"/>
      <c r="LWO701" s="413"/>
      <c r="LWP701" s="412"/>
      <c r="LWQ701" s="412"/>
      <c r="LWR701" s="412"/>
      <c r="LWS701" s="412"/>
      <c r="LWT701" s="412"/>
      <c r="LWU701" s="412"/>
      <c r="LWV701" s="412"/>
      <c r="LWW701" s="412"/>
      <c r="LWX701" s="412"/>
      <c r="LWY701" s="412"/>
      <c r="LWZ701" s="412"/>
      <c r="LXA701" s="412"/>
      <c r="LXB701" s="412"/>
      <c r="LXC701" s="412"/>
      <c r="LXD701" s="412"/>
      <c r="LXE701" s="412"/>
      <c r="LXF701" s="412"/>
      <c r="LXG701" s="412"/>
      <c r="LXH701" s="412"/>
      <c r="LXI701" s="412"/>
      <c r="LXJ701" s="412"/>
      <c r="LXK701" s="412"/>
      <c r="LXL701" s="412"/>
      <c r="LXM701" s="412"/>
      <c r="LXN701" s="412"/>
      <c r="LXO701" s="412"/>
      <c r="LXP701" s="412"/>
      <c r="LXQ701" s="412"/>
      <c r="LXR701" s="412"/>
      <c r="LXS701" s="412"/>
      <c r="LXT701" s="412"/>
      <c r="LXU701" s="412"/>
      <c r="LXV701" s="412"/>
      <c r="LXW701" s="412"/>
      <c r="LXX701" s="412"/>
      <c r="LXY701" s="412"/>
      <c r="LXZ701" s="412"/>
      <c r="LYA701" s="412"/>
      <c r="LYB701" s="412"/>
      <c r="LYC701" s="412"/>
      <c r="LYD701" s="412"/>
      <c r="LYE701" s="412"/>
      <c r="LYF701" s="412"/>
      <c r="LYG701" s="412"/>
      <c r="LYH701" s="413"/>
      <c r="LYI701" s="413"/>
      <c r="LYJ701" s="413"/>
      <c r="LYK701" s="413"/>
      <c r="LYL701" s="413"/>
      <c r="LYM701" s="413"/>
      <c r="LYN701" s="413"/>
      <c r="LYO701" s="413"/>
      <c r="LYP701" s="413"/>
      <c r="LYQ701" s="413"/>
      <c r="LYR701" s="413"/>
      <c r="LYS701" s="413"/>
      <c r="LYT701" s="413"/>
      <c r="LYU701" s="413"/>
      <c r="LYV701" s="413"/>
      <c r="LYW701" s="413"/>
      <c r="LYX701" s="413"/>
      <c r="LYY701" s="413"/>
      <c r="LYZ701" s="413"/>
      <c r="LZA701" s="413"/>
      <c r="LZB701" s="413"/>
      <c r="LZC701" s="413"/>
      <c r="LZD701" s="413"/>
      <c r="LZE701" s="413"/>
      <c r="LZF701" s="414"/>
      <c r="LZG701" s="414"/>
      <c r="LZH701" s="414"/>
      <c r="LZI701" s="414"/>
      <c r="LZJ701" s="414"/>
      <c r="LZK701" s="413"/>
      <c r="LZL701" s="413"/>
      <c r="LZM701" s="414"/>
      <c r="LZN701" s="414"/>
      <c r="LZO701" s="413"/>
      <c r="LZP701" s="413"/>
      <c r="LZQ701" s="414"/>
      <c r="LZR701" s="414"/>
      <c r="LZS701" s="413"/>
      <c r="LZT701" s="413"/>
      <c r="LZU701" s="413"/>
      <c r="LZV701" s="413"/>
      <c r="LZW701" s="413"/>
      <c r="LZX701" s="413"/>
      <c r="LZY701" s="413"/>
      <c r="LZZ701" s="414"/>
      <c r="MAA701" s="414"/>
      <c r="MAB701" s="413"/>
      <c r="MAC701" s="413"/>
      <c r="MAD701" s="414"/>
      <c r="MAE701" s="414"/>
      <c r="MAF701" s="413"/>
      <c r="MAG701" s="413"/>
      <c r="MAH701" s="413"/>
      <c r="MAI701" s="413"/>
      <c r="MAJ701" s="413"/>
      <c r="MAK701" s="407"/>
      <c r="MAL701" s="439"/>
      <c r="MAM701" s="413"/>
      <c r="MAN701" s="413"/>
      <c r="MAO701" s="413"/>
      <c r="MAP701" s="413"/>
      <c r="MAQ701" s="413"/>
      <c r="MAR701" s="413"/>
      <c r="MAS701" s="413"/>
      <c r="MAT701" s="412"/>
      <c r="MAU701" s="412"/>
      <c r="MAV701" s="412"/>
      <c r="MAW701" s="412"/>
      <c r="MAX701" s="412"/>
      <c r="MAY701" s="412"/>
      <c r="MAZ701" s="412"/>
      <c r="MBA701" s="412"/>
      <c r="MBB701" s="412"/>
      <c r="MBC701" s="412"/>
      <c r="MBD701" s="412"/>
      <c r="MBE701" s="412"/>
      <c r="MBF701" s="412"/>
      <c r="MBG701" s="412"/>
      <c r="MBH701" s="412"/>
      <c r="MBI701" s="412"/>
      <c r="MBJ701" s="412"/>
      <c r="MBK701" s="412"/>
      <c r="MBL701" s="412"/>
      <c r="MBM701" s="412"/>
      <c r="MBN701" s="412"/>
      <c r="MBO701" s="412"/>
      <c r="MBP701" s="412"/>
      <c r="MBQ701" s="412"/>
      <c r="MBR701" s="412"/>
      <c r="MBS701" s="412"/>
      <c r="MBT701" s="412"/>
      <c r="MBU701" s="412"/>
      <c r="MBV701" s="412"/>
      <c r="MBW701" s="412"/>
      <c r="MBX701" s="412"/>
      <c r="MBY701" s="412"/>
      <c r="MBZ701" s="412"/>
      <c r="MCA701" s="412"/>
      <c r="MCB701" s="412"/>
      <c r="MCC701" s="412"/>
      <c r="MCD701" s="412"/>
      <c r="MCE701" s="412"/>
      <c r="MCF701" s="412"/>
      <c r="MCG701" s="412"/>
      <c r="MCH701" s="412"/>
      <c r="MCI701" s="412"/>
      <c r="MCJ701" s="412"/>
      <c r="MCK701" s="412"/>
      <c r="MCL701" s="413"/>
      <c r="MCM701" s="413"/>
      <c r="MCN701" s="413"/>
      <c r="MCO701" s="413"/>
      <c r="MCP701" s="413"/>
      <c r="MCQ701" s="413"/>
      <c r="MCR701" s="413"/>
      <c r="MCS701" s="413"/>
      <c r="MCT701" s="413"/>
      <c r="MCU701" s="413"/>
      <c r="MCV701" s="413"/>
      <c r="MCW701" s="413"/>
      <c r="MCX701" s="413"/>
      <c r="MCY701" s="413"/>
      <c r="MCZ701" s="413"/>
      <c r="MDA701" s="413"/>
      <c r="MDB701" s="413"/>
      <c r="MDC701" s="413"/>
      <c r="MDD701" s="413"/>
      <c r="MDE701" s="413"/>
      <c r="MDF701" s="413"/>
      <c r="MDG701" s="413"/>
      <c r="MDH701" s="413"/>
      <c r="MDI701" s="413"/>
      <c r="MDJ701" s="414"/>
      <c r="MDK701" s="414"/>
      <c r="MDL701" s="414"/>
      <c r="MDM701" s="414"/>
      <c r="MDN701" s="414"/>
      <c r="MDO701" s="413"/>
      <c r="MDP701" s="413"/>
      <c r="MDQ701" s="414"/>
      <c r="MDR701" s="414"/>
      <c r="MDS701" s="413"/>
      <c r="MDT701" s="413"/>
      <c r="MDU701" s="414"/>
      <c r="MDV701" s="414"/>
      <c r="MDW701" s="413"/>
      <c r="MDX701" s="413"/>
      <c r="MDY701" s="413"/>
      <c r="MDZ701" s="413"/>
      <c r="MEA701" s="413"/>
      <c r="MEB701" s="413"/>
      <c r="MEC701" s="413"/>
      <c r="MED701" s="414"/>
      <c r="MEE701" s="414"/>
      <c r="MEF701" s="413"/>
      <c r="MEG701" s="413"/>
      <c r="MEH701" s="414"/>
      <c r="MEI701" s="414"/>
      <c r="MEJ701" s="413"/>
      <c r="MEK701" s="413"/>
      <c r="MEL701" s="413"/>
      <c r="MEM701" s="413"/>
      <c r="MEN701" s="413"/>
      <c r="MEO701" s="407"/>
      <c r="MEP701" s="439"/>
      <c r="MEQ701" s="413"/>
      <c r="MER701" s="413"/>
      <c r="MES701" s="413"/>
      <c r="MET701" s="413"/>
      <c r="MEU701" s="413"/>
      <c r="MEV701" s="413"/>
      <c r="MEW701" s="413"/>
      <c r="MEX701" s="412"/>
      <c r="MEY701" s="412"/>
      <c r="MEZ701" s="412"/>
      <c r="MFA701" s="412"/>
      <c r="MFB701" s="412"/>
      <c r="MFC701" s="412"/>
      <c r="MFD701" s="412"/>
      <c r="MFE701" s="412"/>
      <c r="MFF701" s="412"/>
      <c r="MFG701" s="412"/>
      <c r="MFH701" s="412"/>
      <c r="MFI701" s="412"/>
      <c r="MFJ701" s="412"/>
      <c r="MFK701" s="412"/>
      <c r="MFL701" s="412"/>
      <c r="MFM701" s="412"/>
      <c r="MFN701" s="412"/>
      <c r="MFO701" s="412"/>
      <c r="MFP701" s="412"/>
      <c r="MFQ701" s="412"/>
      <c r="MFR701" s="412"/>
      <c r="MFS701" s="412"/>
      <c r="MFT701" s="412"/>
      <c r="MFU701" s="412"/>
      <c r="MFV701" s="412"/>
      <c r="MFW701" s="412"/>
      <c r="MFX701" s="412"/>
      <c r="MFY701" s="412"/>
      <c r="MFZ701" s="412"/>
      <c r="MGA701" s="412"/>
      <c r="MGB701" s="412"/>
      <c r="MGC701" s="412"/>
      <c r="MGD701" s="412"/>
      <c r="MGE701" s="412"/>
      <c r="MGF701" s="412"/>
      <c r="MGG701" s="412"/>
      <c r="MGH701" s="412"/>
      <c r="MGI701" s="412"/>
      <c r="MGJ701" s="412"/>
      <c r="MGK701" s="412"/>
      <c r="MGL701" s="412"/>
      <c r="MGM701" s="412"/>
      <c r="MGN701" s="412"/>
      <c r="MGO701" s="412"/>
      <c r="MGP701" s="413"/>
      <c r="MGQ701" s="413"/>
      <c r="MGR701" s="413"/>
      <c r="MGS701" s="413"/>
      <c r="MGT701" s="413"/>
      <c r="MGU701" s="413"/>
      <c r="MGV701" s="413"/>
      <c r="MGW701" s="413"/>
      <c r="MGX701" s="413"/>
      <c r="MGY701" s="413"/>
      <c r="MGZ701" s="413"/>
      <c r="MHA701" s="413"/>
      <c r="MHB701" s="413"/>
      <c r="MHC701" s="413"/>
      <c r="MHD701" s="413"/>
      <c r="MHE701" s="413"/>
      <c r="MHF701" s="413"/>
      <c r="MHG701" s="413"/>
      <c r="MHH701" s="413"/>
      <c r="MHI701" s="413"/>
      <c r="MHJ701" s="413"/>
      <c r="MHK701" s="413"/>
      <c r="MHL701" s="413"/>
      <c r="MHM701" s="413"/>
      <c r="MHN701" s="414"/>
      <c r="MHO701" s="414"/>
      <c r="MHP701" s="414"/>
      <c r="MHQ701" s="414"/>
      <c r="MHR701" s="414"/>
      <c r="MHS701" s="413"/>
      <c r="MHT701" s="413"/>
      <c r="MHU701" s="414"/>
      <c r="MHV701" s="414"/>
      <c r="MHW701" s="413"/>
      <c r="MHX701" s="413"/>
      <c r="MHY701" s="414"/>
      <c r="MHZ701" s="414"/>
      <c r="MIA701" s="413"/>
      <c r="MIB701" s="413"/>
      <c r="MIC701" s="413"/>
      <c r="MID701" s="413"/>
      <c r="MIE701" s="413"/>
      <c r="MIF701" s="413"/>
      <c r="MIG701" s="413"/>
      <c r="MIH701" s="414"/>
      <c r="MII701" s="414"/>
      <c r="MIJ701" s="413"/>
      <c r="MIK701" s="413"/>
      <c r="MIL701" s="414"/>
      <c r="MIM701" s="414"/>
      <c r="MIN701" s="413"/>
      <c r="MIO701" s="413"/>
      <c r="MIP701" s="413"/>
      <c r="MIQ701" s="413"/>
      <c r="MIR701" s="413"/>
      <c r="MIS701" s="407"/>
      <c r="MIT701" s="439"/>
      <c r="MIU701" s="413"/>
      <c r="MIV701" s="413"/>
      <c r="MIW701" s="413"/>
      <c r="MIX701" s="413"/>
      <c r="MIY701" s="413"/>
      <c r="MIZ701" s="413"/>
      <c r="MJA701" s="413"/>
      <c r="MJB701" s="412"/>
      <c r="MJC701" s="412"/>
      <c r="MJD701" s="412"/>
      <c r="MJE701" s="412"/>
      <c r="MJF701" s="412"/>
      <c r="MJG701" s="412"/>
      <c r="MJH701" s="412"/>
      <c r="MJI701" s="412"/>
      <c r="MJJ701" s="412"/>
      <c r="MJK701" s="412"/>
      <c r="MJL701" s="412"/>
      <c r="MJM701" s="412"/>
      <c r="MJN701" s="412"/>
      <c r="MJO701" s="412"/>
      <c r="MJP701" s="412"/>
      <c r="MJQ701" s="412"/>
      <c r="MJR701" s="412"/>
      <c r="MJS701" s="412"/>
      <c r="MJT701" s="412"/>
      <c r="MJU701" s="412"/>
      <c r="MJV701" s="412"/>
      <c r="MJW701" s="412"/>
      <c r="MJX701" s="412"/>
      <c r="MJY701" s="412"/>
      <c r="MJZ701" s="412"/>
      <c r="MKA701" s="412"/>
      <c r="MKB701" s="412"/>
      <c r="MKC701" s="412"/>
      <c r="MKD701" s="412"/>
      <c r="MKE701" s="412"/>
      <c r="MKF701" s="412"/>
      <c r="MKG701" s="412"/>
      <c r="MKH701" s="412"/>
      <c r="MKI701" s="412"/>
      <c r="MKJ701" s="412"/>
      <c r="MKK701" s="412"/>
      <c r="MKL701" s="412"/>
      <c r="MKM701" s="412"/>
      <c r="MKN701" s="412"/>
      <c r="MKO701" s="412"/>
      <c r="MKP701" s="412"/>
      <c r="MKQ701" s="412"/>
      <c r="MKR701" s="412"/>
      <c r="MKS701" s="412"/>
      <c r="MKT701" s="413"/>
      <c r="MKU701" s="413"/>
      <c r="MKV701" s="413"/>
      <c r="MKW701" s="413"/>
      <c r="MKX701" s="413"/>
      <c r="MKY701" s="413"/>
      <c r="MKZ701" s="413"/>
      <c r="MLA701" s="413"/>
      <c r="MLB701" s="413"/>
      <c r="MLC701" s="413"/>
      <c r="MLD701" s="413"/>
      <c r="MLE701" s="413"/>
      <c r="MLF701" s="413"/>
      <c r="MLG701" s="413"/>
      <c r="MLH701" s="413"/>
      <c r="MLI701" s="413"/>
      <c r="MLJ701" s="413"/>
      <c r="MLK701" s="413"/>
      <c r="MLL701" s="413"/>
      <c r="MLM701" s="413"/>
      <c r="MLN701" s="413"/>
      <c r="MLO701" s="413"/>
      <c r="MLP701" s="413"/>
      <c r="MLQ701" s="413"/>
      <c r="MLR701" s="414"/>
      <c r="MLS701" s="414"/>
      <c r="MLT701" s="414"/>
      <c r="MLU701" s="414"/>
      <c r="MLV701" s="414"/>
      <c r="MLW701" s="413"/>
      <c r="MLX701" s="413"/>
      <c r="MLY701" s="414"/>
      <c r="MLZ701" s="414"/>
      <c r="MMA701" s="413"/>
      <c r="MMB701" s="413"/>
      <c r="MMC701" s="414"/>
      <c r="MMD701" s="414"/>
      <c r="MME701" s="413"/>
      <c r="MMF701" s="413"/>
      <c r="MMG701" s="413"/>
      <c r="MMH701" s="413"/>
      <c r="MMI701" s="413"/>
      <c r="MMJ701" s="413"/>
      <c r="MMK701" s="413"/>
      <c r="MML701" s="414"/>
      <c r="MMM701" s="414"/>
      <c r="MMN701" s="413"/>
      <c r="MMO701" s="413"/>
      <c r="MMP701" s="414"/>
      <c r="MMQ701" s="414"/>
      <c r="MMR701" s="413"/>
      <c r="MMS701" s="413"/>
      <c r="MMT701" s="413"/>
      <c r="MMU701" s="413"/>
      <c r="MMV701" s="413"/>
      <c r="MMW701" s="407"/>
      <c r="MMX701" s="439"/>
      <c r="MMY701" s="413"/>
      <c r="MMZ701" s="413"/>
      <c r="MNA701" s="413"/>
      <c r="MNB701" s="413"/>
      <c r="MNC701" s="413"/>
      <c r="MND701" s="413"/>
      <c r="MNE701" s="413"/>
      <c r="MNF701" s="412"/>
      <c r="MNG701" s="412"/>
      <c r="MNH701" s="412"/>
      <c r="MNI701" s="412"/>
      <c r="MNJ701" s="412"/>
      <c r="MNK701" s="412"/>
      <c r="MNL701" s="412"/>
      <c r="MNM701" s="412"/>
      <c r="MNN701" s="412"/>
      <c r="MNO701" s="412"/>
      <c r="MNP701" s="412"/>
      <c r="MNQ701" s="412"/>
      <c r="MNR701" s="412"/>
      <c r="MNS701" s="412"/>
      <c r="MNT701" s="412"/>
      <c r="MNU701" s="412"/>
      <c r="MNV701" s="412"/>
      <c r="MNW701" s="412"/>
      <c r="MNX701" s="412"/>
      <c r="MNY701" s="412"/>
      <c r="MNZ701" s="412"/>
      <c r="MOA701" s="412"/>
      <c r="MOB701" s="412"/>
      <c r="MOC701" s="412"/>
      <c r="MOD701" s="412"/>
      <c r="MOE701" s="412"/>
      <c r="MOF701" s="412"/>
      <c r="MOG701" s="412"/>
      <c r="MOH701" s="412"/>
      <c r="MOI701" s="412"/>
      <c r="MOJ701" s="412"/>
      <c r="MOK701" s="412"/>
      <c r="MOL701" s="412"/>
      <c r="MOM701" s="412"/>
      <c r="MON701" s="412"/>
      <c r="MOO701" s="412"/>
      <c r="MOP701" s="412"/>
      <c r="MOQ701" s="412"/>
      <c r="MOR701" s="412"/>
      <c r="MOS701" s="412"/>
      <c r="MOT701" s="412"/>
      <c r="MOU701" s="412"/>
      <c r="MOV701" s="412"/>
      <c r="MOW701" s="412"/>
      <c r="MOX701" s="413"/>
      <c r="MOY701" s="413"/>
      <c r="MOZ701" s="413"/>
      <c r="MPA701" s="413"/>
      <c r="MPB701" s="413"/>
      <c r="MPC701" s="413"/>
      <c r="MPD701" s="413"/>
      <c r="MPE701" s="413"/>
      <c r="MPF701" s="413"/>
      <c r="MPG701" s="413"/>
      <c r="MPH701" s="413"/>
      <c r="MPI701" s="413"/>
      <c r="MPJ701" s="413"/>
      <c r="MPK701" s="413"/>
      <c r="MPL701" s="413"/>
      <c r="MPM701" s="413"/>
      <c r="MPN701" s="413"/>
      <c r="MPO701" s="413"/>
      <c r="MPP701" s="413"/>
      <c r="MPQ701" s="413"/>
      <c r="MPR701" s="413"/>
      <c r="MPS701" s="413"/>
      <c r="MPT701" s="413"/>
      <c r="MPU701" s="413"/>
      <c r="MPV701" s="414"/>
      <c r="MPW701" s="414"/>
      <c r="MPX701" s="414"/>
      <c r="MPY701" s="414"/>
      <c r="MPZ701" s="414"/>
      <c r="MQA701" s="413"/>
      <c r="MQB701" s="413"/>
      <c r="MQC701" s="414"/>
      <c r="MQD701" s="414"/>
      <c r="MQE701" s="413"/>
      <c r="MQF701" s="413"/>
      <c r="MQG701" s="414"/>
      <c r="MQH701" s="414"/>
      <c r="MQI701" s="413"/>
      <c r="MQJ701" s="413"/>
      <c r="MQK701" s="413"/>
      <c r="MQL701" s="413"/>
      <c r="MQM701" s="413"/>
      <c r="MQN701" s="413"/>
      <c r="MQO701" s="413"/>
      <c r="MQP701" s="414"/>
      <c r="MQQ701" s="414"/>
      <c r="MQR701" s="413"/>
      <c r="MQS701" s="413"/>
      <c r="MQT701" s="414"/>
      <c r="MQU701" s="414"/>
      <c r="MQV701" s="413"/>
      <c r="MQW701" s="413"/>
      <c r="MQX701" s="413"/>
      <c r="MQY701" s="413"/>
      <c r="MQZ701" s="413"/>
      <c r="MRA701" s="407"/>
      <c r="MRB701" s="439"/>
      <c r="MRC701" s="413"/>
      <c r="MRD701" s="413"/>
      <c r="MRE701" s="413"/>
      <c r="MRF701" s="413"/>
      <c r="MRG701" s="413"/>
      <c r="MRH701" s="413"/>
      <c r="MRI701" s="413"/>
      <c r="MRJ701" s="412"/>
      <c r="MRK701" s="412"/>
      <c r="MRL701" s="412"/>
      <c r="MRM701" s="412"/>
      <c r="MRN701" s="412"/>
      <c r="MRO701" s="412"/>
      <c r="MRP701" s="412"/>
      <c r="MRQ701" s="412"/>
      <c r="MRR701" s="412"/>
      <c r="MRS701" s="412"/>
      <c r="MRT701" s="412"/>
      <c r="MRU701" s="412"/>
      <c r="MRV701" s="412"/>
      <c r="MRW701" s="412"/>
      <c r="MRX701" s="412"/>
      <c r="MRY701" s="412"/>
      <c r="MRZ701" s="412"/>
      <c r="MSA701" s="412"/>
      <c r="MSB701" s="412"/>
      <c r="MSC701" s="412"/>
      <c r="MSD701" s="412"/>
      <c r="MSE701" s="412"/>
      <c r="MSF701" s="412"/>
      <c r="MSG701" s="412"/>
      <c r="MSH701" s="412"/>
      <c r="MSI701" s="412"/>
      <c r="MSJ701" s="412"/>
      <c r="MSK701" s="412"/>
      <c r="MSL701" s="412"/>
      <c r="MSM701" s="412"/>
      <c r="MSN701" s="412"/>
      <c r="MSO701" s="412"/>
      <c r="MSP701" s="412"/>
      <c r="MSQ701" s="412"/>
      <c r="MSR701" s="412"/>
      <c r="MSS701" s="412"/>
      <c r="MST701" s="412"/>
      <c r="MSU701" s="412"/>
      <c r="MSV701" s="412"/>
      <c r="MSW701" s="412"/>
      <c r="MSX701" s="412"/>
      <c r="MSY701" s="412"/>
      <c r="MSZ701" s="412"/>
      <c r="MTA701" s="412"/>
      <c r="MTB701" s="413"/>
      <c r="MTC701" s="413"/>
      <c r="MTD701" s="413"/>
      <c r="MTE701" s="413"/>
      <c r="MTF701" s="413"/>
      <c r="MTG701" s="413"/>
      <c r="MTH701" s="413"/>
      <c r="MTI701" s="413"/>
      <c r="MTJ701" s="413"/>
      <c r="MTK701" s="413"/>
      <c r="MTL701" s="413"/>
      <c r="MTM701" s="413"/>
      <c r="MTN701" s="413"/>
      <c r="MTO701" s="413"/>
      <c r="MTP701" s="413"/>
      <c r="MTQ701" s="413"/>
      <c r="MTR701" s="413"/>
      <c r="MTS701" s="413"/>
      <c r="MTT701" s="413"/>
      <c r="MTU701" s="413"/>
      <c r="MTV701" s="413"/>
      <c r="MTW701" s="413"/>
      <c r="MTX701" s="413"/>
      <c r="MTY701" s="413"/>
      <c r="MTZ701" s="414"/>
      <c r="MUA701" s="414"/>
      <c r="MUB701" s="414"/>
      <c r="MUC701" s="414"/>
      <c r="MUD701" s="414"/>
      <c r="MUE701" s="413"/>
      <c r="MUF701" s="413"/>
      <c r="MUG701" s="414"/>
      <c r="MUH701" s="414"/>
      <c r="MUI701" s="413"/>
      <c r="MUJ701" s="413"/>
      <c r="MUK701" s="414"/>
      <c r="MUL701" s="414"/>
      <c r="MUM701" s="413"/>
      <c r="MUN701" s="413"/>
      <c r="MUO701" s="413"/>
      <c r="MUP701" s="413"/>
      <c r="MUQ701" s="413"/>
      <c r="MUR701" s="413"/>
      <c r="MUS701" s="413"/>
      <c r="MUT701" s="414"/>
      <c r="MUU701" s="414"/>
      <c r="MUV701" s="413"/>
      <c r="MUW701" s="413"/>
      <c r="MUX701" s="414"/>
      <c r="MUY701" s="414"/>
      <c r="MUZ701" s="413"/>
      <c r="MVA701" s="413"/>
      <c r="MVB701" s="413"/>
      <c r="MVC701" s="413"/>
      <c r="MVD701" s="413"/>
      <c r="MVE701" s="407"/>
      <c r="MVF701" s="439"/>
      <c r="MVG701" s="413"/>
      <c r="MVH701" s="413"/>
      <c r="MVI701" s="413"/>
      <c r="MVJ701" s="413"/>
      <c r="MVK701" s="413"/>
      <c r="MVL701" s="413"/>
      <c r="MVM701" s="413"/>
      <c r="MVN701" s="412"/>
      <c r="MVO701" s="412"/>
      <c r="MVP701" s="412"/>
      <c r="MVQ701" s="412"/>
      <c r="MVR701" s="412"/>
      <c r="MVS701" s="412"/>
      <c r="MVT701" s="412"/>
      <c r="MVU701" s="412"/>
      <c r="MVV701" s="412"/>
      <c r="MVW701" s="412"/>
      <c r="MVX701" s="412"/>
      <c r="MVY701" s="412"/>
      <c r="MVZ701" s="412"/>
      <c r="MWA701" s="412"/>
      <c r="MWB701" s="412"/>
      <c r="MWC701" s="412"/>
      <c r="MWD701" s="412"/>
      <c r="MWE701" s="412"/>
      <c r="MWF701" s="412"/>
      <c r="MWG701" s="412"/>
      <c r="MWH701" s="412"/>
      <c r="MWI701" s="412"/>
      <c r="MWJ701" s="412"/>
      <c r="MWK701" s="412"/>
      <c r="MWL701" s="412"/>
      <c r="MWM701" s="412"/>
      <c r="MWN701" s="412"/>
      <c r="MWO701" s="412"/>
      <c r="MWP701" s="412"/>
      <c r="MWQ701" s="412"/>
      <c r="MWR701" s="412"/>
      <c r="MWS701" s="412"/>
      <c r="MWT701" s="412"/>
      <c r="MWU701" s="412"/>
      <c r="MWV701" s="412"/>
      <c r="MWW701" s="412"/>
      <c r="MWX701" s="412"/>
      <c r="MWY701" s="412"/>
      <c r="MWZ701" s="412"/>
      <c r="MXA701" s="412"/>
      <c r="MXB701" s="412"/>
      <c r="MXC701" s="412"/>
      <c r="MXD701" s="412"/>
      <c r="MXE701" s="412"/>
      <c r="MXF701" s="413"/>
      <c r="MXG701" s="413"/>
      <c r="MXH701" s="413"/>
      <c r="MXI701" s="413"/>
      <c r="MXJ701" s="413"/>
      <c r="MXK701" s="413"/>
      <c r="MXL701" s="413"/>
      <c r="MXM701" s="413"/>
      <c r="MXN701" s="413"/>
      <c r="MXO701" s="413"/>
      <c r="MXP701" s="413"/>
      <c r="MXQ701" s="413"/>
      <c r="MXR701" s="413"/>
      <c r="MXS701" s="413"/>
      <c r="MXT701" s="413"/>
      <c r="MXU701" s="413"/>
      <c r="MXV701" s="413"/>
      <c r="MXW701" s="413"/>
      <c r="MXX701" s="413"/>
      <c r="MXY701" s="413"/>
      <c r="MXZ701" s="413"/>
      <c r="MYA701" s="413"/>
      <c r="MYB701" s="413"/>
      <c r="MYC701" s="413"/>
      <c r="MYD701" s="414"/>
      <c r="MYE701" s="414"/>
      <c r="MYF701" s="414"/>
      <c r="MYG701" s="414"/>
      <c r="MYH701" s="414"/>
      <c r="MYI701" s="413"/>
      <c r="MYJ701" s="413"/>
      <c r="MYK701" s="414"/>
      <c r="MYL701" s="414"/>
      <c r="MYM701" s="413"/>
      <c r="MYN701" s="413"/>
      <c r="MYO701" s="414"/>
      <c r="MYP701" s="414"/>
      <c r="MYQ701" s="413"/>
      <c r="MYR701" s="413"/>
      <c r="MYS701" s="413"/>
      <c r="MYT701" s="413"/>
      <c r="MYU701" s="413"/>
      <c r="MYV701" s="413"/>
      <c r="MYW701" s="413"/>
      <c r="MYX701" s="414"/>
      <c r="MYY701" s="414"/>
      <c r="MYZ701" s="413"/>
      <c r="MZA701" s="413"/>
      <c r="MZB701" s="414"/>
      <c r="MZC701" s="414"/>
      <c r="MZD701" s="413"/>
      <c r="MZE701" s="413"/>
      <c r="MZF701" s="413"/>
      <c r="MZG701" s="413"/>
      <c r="MZH701" s="413"/>
      <c r="MZI701" s="407"/>
      <c r="MZJ701" s="439"/>
      <c r="MZK701" s="413"/>
      <c r="MZL701" s="413"/>
      <c r="MZM701" s="413"/>
      <c r="MZN701" s="413"/>
      <c r="MZO701" s="413"/>
      <c r="MZP701" s="413"/>
      <c r="MZQ701" s="413"/>
      <c r="MZR701" s="412"/>
      <c r="MZS701" s="412"/>
      <c r="MZT701" s="412"/>
      <c r="MZU701" s="412"/>
      <c r="MZV701" s="412"/>
      <c r="MZW701" s="412"/>
      <c r="MZX701" s="412"/>
      <c r="MZY701" s="412"/>
      <c r="MZZ701" s="412"/>
      <c r="NAA701" s="412"/>
      <c r="NAB701" s="412"/>
      <c r="NAC701" s="412"/>
      <c r="NAD701" s="412"/>
      <c r="NAE701" s="412"/>
      <c r="NAF701" s="412"/>
      <c r="NAG701" s="412"/>
      <c r="NAH701" s="412"/>
      <c r="NAI701" s="412"/>
      <c r="NAJ701" s="412"/>
      <c r="NAK701" s="412"/>
      <c r="NAL701" s="412"/>
      <c r="NAM701" s="412"/>
      <c r="NAN701" s="412"/>
      <c r="NAO701" s="412"/>
      <c r="NAP701" s="412"/>
      <c r="NAQ701" s="412"/>
      <c r="NAR701" s="412"/>
      <c r="NAS701" s="412"/>
      <c r="NAT701" s="412"/>
      <c r="NAU701" s="412"/>
      <c r="NAV701" s="412"/>
      <c r="NAW701" s="412"/>
      <c r="NAX701" s="412"/>
      <c r="NAY701" s="412"/>
      <c r="NAZ701" s="412"/>
      <c r="NBA701" s="412"/>
      <c r="NBB701" s="412"/>
      <c r="NBC701" s="412"/>
      <c r="NBD701" s="412"/>
      <c r="NBE701" s="412"/>
      <c r="NBF701" s="412"/>
      <c r="NBG701" s="412"/>
      <c r="NBH701" s="412"/>
      <c r="NBI701" s="412"/>
      <c r="NBJ701" s="413"/>
      <c r="NBK701" s="413"/>
      <c r="NBL701" s="413"/>
      <c r="NBM701" s="413"/>
      <c r="NBN701" s="413"/>
      <c r="NBO701" s="413"/>
      <c r="NBP701" s="413"/>
      <c r="NBQ701" s="413"/>
      <c r="NBR701" s="413"/>
      <c r="NBS701" s="413"/>
      <c r="NBT701" s="413"/>
      <c r="NBU701" s="413"/>
      <c r="NBV701" s="413"/>
      <c r="NBW701" s="413"/>
      <c r="NBX701" s="413"/>
      <c r="NBY701" s="413"/>
      <c r="NBZ701" s="413"/>
      <c r="NCA701" s="413"/>
      <c r="NCB701" s="413"/>
      <c r="NCC701" s="413"/>
      <c r="NCD701" s="413"/>
      <c r="NCE701" s="413"/>
      <c r="NCF701" s="413"/>
      <c r="NCG701" s="413"/>
      <c r="NCH701" s="414"/>
      <c r="NCI701" s="414"/>
      <c r="NCJ701" s="414"/>
      <c r="NCK701" s="414"/>
      <c r="NCL701" s="414"/>
      <c r="NCM701" s="413"/>
      <c r="NCN701" s="413"/>
      <c r="NCO701" s="414"/>
      <c r="NCP701" s="414"/>
      <c r="NCQ701" s="413"/>
      <c r="NCR701" s="413"/>
      <c r="NCS701" s="414"/>
      <c r="NCT701" s="414"/>
      <c r="NCU701" s="413"/>
      <c r="NCV701" s="413"/>
      <c r="NCW701" s="413"/>
      <c r="NCX701" s="413"/>
      <c r="NCY701" s="413"/>
      <c r="NCZ701" s="413"/>
      <c r="NDA701" s="413"/>
      <c r="NDB701" s="414"/>
      <c r="NDC701" s="414"/>
      <c r="NDD701" s="413"/>
      <c r="NDE701" s="413"/>
      <c r="NDF701" s="414"/>
      <c r="NDG701" s="414"/>
      <c r="NDH701" s="413"/>
      <c r="NDI701" s="413"/>
      <c r="NDJ701" s="413"/>
      <c r="NDK701" s="413"/>
      <c r="NDL701" s="413"/>
      <c r="NDM701" s="407"/>
      <c r="NDN701" s="439"/>
      <c r="NDO701" s="413"/>
      <c r="NDP701" s="413"/>
      <c r="NDQ701" s="413"/>
      <c r="NDR701" s="413"/>
      <c r="NDS701" s="413"/>
      <c r="NDT701" s="413"/>
      <c r="NDU701" s="413"/>
      <c r="NDV701" s="412"/>
      <c r="NDW701" s="412"/>
      <c r="NDX701" s="412"/>
      <c r="NDY701" s="412"/>
      <c r="NDZ701" s="412"/>
      <c r="NEA701" s="412"/>
      <c r="NEB701" s="412"/>
      <c r="NEC701" s="412"/>
      <c r="NED701" s="412"/>
      <c r="NEE701" s="412"/>
      <c r="NEF701" s="412"/>
      <c r="NEG701" s="412"/>
      <c r="NEH701" s="412"/>
      <c r="NEI701" s="412"/>
      <c r="NEJ701" s="412"/>
      <c r="NEK701" s="412"/>
      <c r="NEL701" s="412"/>
      <c r="NEM701" s="412"/>
      <c r="NEN701" s="412"/>
      <c r="NEO701" s="412"/>
      <c r="NEP701" s="412"/>
      <c r="NEQ701" s="412"/>
      <c r="NER701" s="412"/>
      <c r="NES701" s="412"/>
      <c r="NET701" s="412"/>
      <c r="NEU701" s="412"/>
      <c r="NEV701" s="412"/>
      <c r="NEW701" s="412"/>
      <c r="NEX701" s="412"/>
      <c r="NEY701" s="412"/>
      <c r="NEZ701" s="412"/>
      <c r="NFA701" s="412"/>
      <c r="NFB701" s="412"/>
      <c r="NFC701" s="412"/>
      <c r="NFD701" s="412"/>
      <c r="NFE701" s="412"/>
      <c r="NFF701" s="412"/>
      <c r="NFG701" s="412"/>
      <c r="NFH701" s="412"/>
      <c r="NFI701" s="412"/>
      <c r="NFJ701" s="412"/>
      <c r="NFK701" s="412"/>
      <c r="NFL701" s="412"/>
      <c r="NFM701" s="412"/>
      <c r="NFN701" s="413"/>
      <c r="NFO701" s="413"/>
      <c r="NFP701" s="413"/>
      <c r="NFQ701" s="413"/>
      <c r="NFR701" s="413"/>
      <c r="NFS701" s="413"/>
      <c r="NFT701" s="413"/>
      <c r="NFU701" s="413"/>
      <c r="NFV701" s="413"/>
      <c r="NFW701" s="413"/>
      <c r="NFX701" s="413"/>
      <c r="NFY701" s="413"/>
      <c r="NFZ701" s="413"/>
      <c r="NGA701" s="413"/>
      <c r="NGB701" s="413"/>
      <c r="NGC701" s="413"/>
      <c r="NGD701" s="413"/>
      <c r="NGE701" s="413"/>
      <c r="NGF701" s="413"/>
      <c r="NGG701" s="413"/>
      <c r="NGH701" s="413"/>
      <c r="NGI701" s="413"/>
      <c r="NGJ701" s="413"/>
      <c r="NGK701" s="413"/>
      <c r="NGL701" s="414"/>
      <c r="NGM701" s="414"/>
      <c r="NGN701" s="414"/>
      <c r="NGO701" s="414"/>
      <c r="NGP701" s="414"/>
      <c r="NGQ701" s="413"/>
      <c r="NGR701" s="413"/>
      <c r="NGS701" s="414"/>
      <c r="NGT701" s="414"/>
      <c r="NGU701" s="413"/>
      <c r="NGV701" s="413"/>
      <c r="NGW701" s="414"/>
      <c r="NGX701" s="414"/>
      <c r="NGY701" s="413"/>
      <c r="NGZ701" s="413"/>
      <c r="NHA701" s="413"/>
      <c r="NHB701" s="413"/>
      <c r="NHC701" s="413"/>
      <c r="NHD701" s="413"/>
      <c r="NHE701" s="413"/>
      <c r="NHF701" s="414"/>
      <c r="NHG701" s="414"/>
      <c r="NHH701" s="413"/>
      <c r="NHI701" s="413"/>
      <c r="NHJ701" s="414"/>
      <c r="NHK701" s="414"/>
      <c r="NHL701" s="413"/>
      <c r="NHM701" s="413"/>
      <c r="NHN701" s="413"/>
      <c r="NHO701" s="413"/>
      <c r="NHP701" s="413"/>
      <c r="NHQ701" s="407"/>
      <c r="NHR701" s="439"/>
      <c r="NHS701" s="413"/>
      <c r="NHT701" s="413"/>
      <c r="NHU701" s="413"/>
      <c r="NHV701" s="413"/>
      <c r="NHW701" s="413"/>
      <c r="NHX701" s="413"/>
      <c r="NHY701" s="413"/>
      <c r="NHZ701" s="412"/>
      <c r="NIA701" s="412"/>
      <c r="NIB701" s="412"/>
      <c r="NIC701" s="412"/>
      <c r="NID701" s="412"/>
      <c r="NIE701" s="412"/>
      <c r="NIF701" s="412"/>
      <c r="NIG701" s="412"/>
      <c r="NIH701" s="412"/>
      <c r="NII701" s="412"/>
      <c r="NIJ701" s="412"/>
      <c r="NIK701" s="412"/>
      <c r="NIL701" s="412"/>
      <c r="NIM701" s="412"/>
      <c r="NIN701" s="412"/>
      <c r="NIO701" s="412"/>
      <c r="NIP701" s="412"/>
      <c r="NIQ701" s="412"/>
      <c r="NIR701" s="412"/>
      <c r="NIS701" s="412"/>
      <c r="NIT701" s="412"/>
      <c r="NIU701" s="412"/>
      <c r="NIV701" s="412"/>
      <c r="NIW701" s="412"/>
      <c r="NIX701" s="412"/>
      <c r="NIY701" s="412"/>
      <c r="NIZ701" s="412"/>
      <c r="NJA701" s="412"/>
      <c r="NJB701" s="412"/>
      <c r="NJC701" s="412"/>
      <c r="NJD701" s="412"/>
      <c r="NJE701" s="412"/>
      <c r="NJF701" s="412"/>
      <c r="NJG701" s="412"/>
      <c r="NJH701" s="412"/>
      <c r="NJI701" s="412"/>
      <c r="NJJ701" s="412"/>
      <c r="NJK701" s="412"/>
      <c r="NJL701" s="412"/>
      <c r="NJM701" s="412"/>
      <c r="NJN701" s="412"/>
      <c r="NJO701" s="412"/>
      <c r="NJP701" s="412"/>
      <c r="NJQ701" s="412"/>
      <c r="NJR701" s="413"/>
      <c r="NJS701" s="413"/>
      <c r="NJT701" s="413"/>
      <c r="NJU701" s="413"/>
      <c r="NJV701" s="413"/>
      <c r="NJW701" s="413"/>
      <c r="NJX701" s="413"/>
      <c r="NJY701" s="413"/>
      <c r="NJZ701" s="413"/>
      <c r="NKA701" s="413"/>
      <c r="NKB701" s="413"/>
      <c r="NKC701" s="413"/>
      <c r="NKD701" s="413"/>
      <c r="NKE701" s="413"/>
      <c r="NKF701" s="413"/>
      <c r="NKG701" s="413"/>
      <c r="NKH701" s="413"/>
      <c r="NKI701" s="413"/>
      <c r="NKJ701" s="413"/>
      <c r="NKK701" s="413"/>
      <c r="NKL701" s="413"/>
      <c r="NKM701" s="413"/>
      <c r="NKN701" s="413"/>
      <c r="NKO701" s="413"/>
      <c r="NKP701" s="414"/>
      <c r="NKQ701" s="414"/>
      <c r="NKR701" s="414"/>
      <c r="NKS701" s="414"/>
      <c r="NKT701" s="414"/>
      <c r="NKU701" s="413"/>
      <c r="NKV701" s="413"/>
      <c r="NKW701" s="414"/>
      <c r="NKX701" s="414"/>
      <c r="NKY701" s="413"/>
      <c r="NKZ701" s="413"/>
      <c r="NLA701" s="414"/>
      <c r="NLB701" s="414"/>
      <c r="NLC701" s="413"/>
      <c r="NLD701" s="413"/>
      <c r="NLE701" s="413"/>
      <c r="NLF701" s="413"/>
      <c r="NLG701" s="413"/>
      <c r="NLH701" s="413"/>
      <c r="NLI701" s="413"/>
      <c r="NLJ701" s="414"/>
      <c r="NLK701" s="414"/>
      <c r="NLL701" s="413"/>
      <c r="NLM701" s="413"/>
      <c r="NLN701" s="414"/>
      <c r="NLO701" s="414"/>
      <c r="NLP701" s="413"/>
      <c r="NLQ701" s="413"/>
      <c r="NLR701" s="413"/>
      <c r="NLS701" s="413"/>
      <c r="NLT701" s="413"/>
      <c r="NLU701" s="407"/>
      <c r="NLV701" s="439"/>
      <c r="NLW701" s="413"/>
      <c r="NLX701" s="413"/>
      <c r="NLY701" s="413"/>
      <c r="NLZ701" s="413"/>
      <c r="NMA701" s="413"/>
      <c r="NMB701" s="413"/>
      <c r="NMC701" s="413"/>
      <c r="NMD701" s="412"/>
      <c r="NME701" s="412"/>
      <c r="NMF701" s="412"/>
      <c r="NMG701" s="412"/>
      <c r="NMH701" s="412"/>
      <c r="NMI701" s="412"/>
      <c r="NMJ701" s="412"/>
      <c r="NMK701" s="412"/>
      <c r="NML701" s="412"/>
      <c r="NMM701" s="412"/>
      <c r="NMN701" s="412"/>
      <c r="NMO701" s="412"/>
      <c r="NMP701" s="412"/>
      <c r="NMQ701" s="412"/>
      <c r="NMR701" s="412"/>
      <c r="NMS701" s="412"/>
      <c r="NMT701" s="412"/>
      <c r="NMU701" s="412"/>
      <c r="NMV701" s="412"/>
      <c r="NMW701" s="412"/>
      <c r="NMX701" s="412"/>
      <c r="NMY701" s="412"/>
      <c r="NMZ701" s="412"/>
      <c r="NNA701" s="412"/>
      <c r="NNB701" s="412"/>
      <c r="NNC701" s="412"/>
      <c r="NND701" s="412"/>
      <c r="NNE701" s="412"/>
      <c r="NNF701" s="412"/>
      <c r="NNG701" s="412"/>
      <c r="NNH701" s="412"/>
      <c r="NNI701" s="412"/>
      <c r="NNJ701" s="412"/>
      <c r="NNK701" s="412"/>
      <c r="NNL701" s="412"/>
      <c r="NNM701" s="412"/>
      <c r="NNN701" s="412"/>
      <c r="NNO701" s="412"/>
      <c r="NNP701" s="412"/>
      <c r="NNQ701" s="412"/>
      <c r="NNR701" s="412"/>
      <c r="NNS701" s="412"/>
      <c r="NNT701" s="412"/>
      <c r="NNU701" s="412"/>
      <c r="NNV701" s="413"/>
      <c r="NNW701" s="413"/>
      <c r="NNX701" s="413"/>
      <c r="NNY701" s="413"/>
      <c r="NNZ701" s="413"/>
      <c r="NOA701" s="413"/>
      <c r="NOB701" s="413"/>
      <c r="NOC701" s="413"/>
      <c r="NOD701" s="413"/>
      <c r="NOE701" s="413"/>
      <c r="NOF701" s="413"/>
      <c r="NOG701" s="413"/>
      <c r="NOH701" s="413"/>
      <c r="NOI701" s="413"/>
      <c r="NOJ701" s="413"/>
      <c r="NOK701" s="413"/>
      <c r="NOL701" s="413"/>
      <c r="NOM701" s="413"/>
      <c r="NON701" s="413"/>
      <c r="NOO701" s="413"/>
      <c r="NOP701" s="413"/>
      <c r="NOQ701" s="413"/>
      <c r="NOR701" s="413"/>
      <c r="NOS701" s="413"/>
      <c r="NOT701" s="414"/>
      <c r="NOU701" s="414"/>
      <c r="NOV701" s="414"/>
      <c r="NOW701" s="414"/>
      <c r="NOX701" s="414"/>
      <c r="NOY701" s="413"/>
      <c r="NOZ701" s="413"/>
      <c r="NPA701" s="414"/>
      <c r="NPB701" s="414"/>
      <c r="NPC701" s="413"/>
      <c r="NPD701" s="413"/>
      <c r="NPE701" s="414"/>
      <c r="NPF701" s="414"/>
      <c r="NPG701" s="413"/>
      <c r="NPH701" s="413"/>
      <c r="NPI701" s="413"/>
      <c r="NPJ701" s="413"/>
      <c r="NPK701" s="413"/>
      <c r="NPL701" s="413"/>
      <c r="NPM701" s="413"/>
      <c r="NPN701" s="414"/>
      <c r="NPO701" s="414"/>
      <c r="NPP701" s="413"/>
      <c r="NPQ701" s="413"/>
      <c r="NPR701" s="414"/>
      <c r="NPS701" s="414"/>
      <c r="NPT701" s="413"/>
      <c r="NPU701" s="413"/>
      <c r="NPV701" s="413"/>
      <c r="NPW701" s="413"/>
      <c r="NPX701" s="413"/>
      <c r="NPY701" s="407"/>
      <c r="NPZ701" s="439"/>
      <c r="NQA701" s="413"/>
      <c r="NQB701" s="413"/>
      <c r="NQC701" s="413"/>
      <c r="NQD701" s="413"/>
      <c r="NQE701" s="413"/>
      <c r="NQF701" s="413"/>
      <c r="NQG701" s="413"/>
      <c r="NQH701" s="412"/>
      <c r="NQI701" s="412"/>
      <c r="NQJ701" s="412"/>
      <c r="NQK701" s="412"/>
      <c r="NQL701" s="412"/>
      <c r="NQM701" s="412"/>
      <c r="NQN701" s="412"/>
      <c r="NQO701" s="412"/>
      <c r="NQP701" s="412"/>
      <c r="NQQ701" s="412"/>
      <c r="NQR701" s="412"/>
      <c r="NQS701" s="412"/>
      <c r="NQT701" s="412"/>
      <c r="NQU701" s="412"/>
      <c r="NQV701" s="412"/>
      <c r="NQW701" s="412"/>
      <c r="NQX701" s="412"/>
      <c r="NQY701" s="412"/>
      <c r="NQZ701" s="412"/>
      <c r="NRA701" s="412"/>
      <c r="NRB701" s="412"/>
      <c r="NRC701" s="412"/>
      <c r="NRD701" s="412"/>
      <c r="NRE701" s="412"/>
      <c r="NRF701" s="412"/>
      <c r="NRG701" s="412"/>
      <c r="NRH701" s="412"/>
      <c r="NRI701" s="412"/>
      <c r="NRJ701" s="412"/>
      <c r="NRK701" s="412"/>
      <c r="NRL701" s="412"/>
      <c r="NRM701" s="412"/>
      <c r="NRN701" s="412"/>
      <c r="NRO701" s="412"/>
      <c r="NRP701" s="412"/>
      <c r="NRQ701" s="412"/>
      <c r="NRR701" s="412"/>
      <c r="NRS701" s="412"/>
      <c r="NRT701" s="412"/>
      <c r="NRU701" s="412"/>
      <c r="NRV701" s="412"/>
      <c r="NRW701" s="412"/>
      <c r="NRX701" s="412"/>
      <c r="NRY701" s="412"/>
      <c r="NRZ701" s="413"/>
      <c r="NSA701" s="413"/>
      <c r="NSB701" s="413"/>
      <c r="NSC701" s="413"/>
      <c r="NSD701" s="413"/>
      <c r="NSE701" s="413"/>
      <c r="NSF701" s="413"/>
      <c r="NSG701" s="413"/>
      <c r="NSH701" s="413"/>
      <c r="NSI701" s="413"/>
      <c r="NSJ701" s="413"/>
      <c r="NSK701" s="413"/>
      <c r="NSL701" s="413"/>
      <c r="NSM701" s="413"/>
      <c r="NSN701" s="413"/>
      <c r="NSO701" s="413"/>
      <c r="NSP701" s="413"/>
      <c r="NSQ701" s="413"/>
      <c r="NSR701" s="413"/>
      <c r="NSS701" s="413"/>
      <c r="NST701" s="413"/>
      <c r="NSU701" s="413"/>
      <c r="NSV701" s="413"/>
      <c r="NSW701" s="413"/>
      <c r="NSX701" s="414"/>
      <c r="NSY701" s="414"/>
      <c r="NSZ701" s="414"/>
      <c r="NTA701" s="414"/>
      <c r="NTB701" s="414"/>
      <c r="NTC701" s="413"/>
      <c r="NTD701" s="413"/>
      <c r="NTE701" s="414"/>
      <c r="NTF701" s="414"/>
      <c r="NTG701" s="413"/>
      <c r="NTH701" s="413"/>
      <c r="NTI701" s="414"/>
      <c r="NTJ701" s="414"/>
      <c r="NTK701" s="413"/>
      <c r="NTL701" s="413"/>
      <c r="NTM701" s="413"/>
      <c r="NTN701" s="413"/>
      <c r="NTO701" s="413"/>
      <c r="NTP701" s="413"/>
      <c r="NTQ701" s="413"/>
      <c r="NTR701" s="414"/>
      <c r="NTS701" s="414"/>
      <c r="NTT701" s="413"/>
      <c r="NTU701" s="413"/>
      <c r="NTV701" s="414"/>
      <c r="NTW701" s="414"/>
      <c r="NTX701" s="413"/>
      <c r="NTY701" s="413"/>
      <c r="NTZ701" s="413"/>
      <c r="NUA701" s="413"/>
      <c r="NUB701" s="413"/>
      <c r="NUC701" s="407"/>
      <c r="NUD701" s="439"/>
      <c r="NUE701" s="413"/>
      <c r="NUF701" s="413"/>
      <c r="NUG701" s="413"/>
      <c r="NUH701" s="413"/>
      <c r="NUI701" s="413"/>
      <c r="NUJ701" s="413"/>
      <c r="NUK701" s="413"/>
      <c r="NUL701" s="412"/>
      <c r="NUM701" s="412"/>
      <c r="NUN701" s="412"/>
      <c r="NUO701" s="412"/>
      <c r="NUP701" s="412"/>
      <c r="NUQ701" s="412"/>
      <c r="NUR701" s="412"/>
      <c r="NUS701" s="412"/>
      <c r="NUT701" s="412"/>
      <c r="NUU701" s="412"/>
      <c r="NUV701" s="412"/>
      <c r="NUW701" s="412"/>
      <c r="NUX701" s="412"/>
      <c r="NUY701" s="412"/>
      <c r="NUZ701" s="412"/>
      <c r="NVA701" s="412"/>
      <c r="NVB701" s="412"/>
      <c r="NVC701" s="412"/>
      <c r="NVD701" s="412"/>
      <c r="NVE701" s="412"/>
      <c r="NVF701" s="412"/>
      <c r="NVG701" s="412"/>
      <c r="NVH701" s="412"/>
      <c r="NVI701" s="412"/>
      <c r="NVJ701" s="412"/>
      <c r="NVK701" s="412"/>
      <c r="NVL701" s="412"/>
      <c r="NVM701" s="412"/>
      <c r="NVN701" s="412"/>
      <c r="NVO701" s="412"/>
      <c r="NVP701" s="412"/>
      <c r="NVQ701" s="412"/>
      <c r="NVR701" s="412"/>
      <c r="NVS701" s="412"/>
      <c r="NVT701" s="412"/>
      <c r="NVU701" s="412"/>
      <c r="NVV701" s="412"/>
      <c r="NVW701" s="412"/>
      <c r="NVX701" s="412"/>
      <c r="NVY701" s="412"/>
      <c r="NVZ701" s="412"/>
      <c r="NWA701" s="412"/>
      <c r="NWB701" s="412"/>
      <c r="NWC701" s="412"/>
      <c r="NWD701" s="413"/>
      <c r="NWE701" s="413"/>
      <c r="NWF701" s="413"/>
      <c r="NWG701" s="413"/>
      <c r="NWH701" s="413"/>
      <c r="NWI701" s="413"/>
      <c r="NWJ701" s="413"/>
      <c r="NWK701" s="413"/>
      <c r="NWL701" s="413"/>
      <c r="NWM701" s="413"/>
      <c r="NWN701" s="413"/>
      <c r="NWO701" s="413"/>
      <c r="NWP701" s="413"/>
      <c r="NWQ701" s="413"/>
      <c r="NWR701" s="413"/>
      <c r="NWS701" s="413"/>
      <c r="NWT701" s="413"/>
      <c r="NWU701" s="413"/>
      <c r="NWV701" s="413"/>
      <c r="NWW701" s="413"/>
      <c r="NWX701" s="413"/>
      <c r="NWY701" s="413"/>
      <c r="NWZ701" s="413"/>
      <c r="NXA701" s="413"/>
      <c r="NXB701" s="414"/>
      <c r="NXC701" s="414"/>
      <c r="NXD701" s="414"/>
      <c r="NXE701" s="414"/>
      <c r="NXF701" s="414"/>
      <c r="NXG701" s="413"/>
      <c r="NXH701" s="413"/>
      <c r="NXI701" s="414"/>
      <c r="NXJ701" s="414"/>
      <c r="NXK701" s="413"/>
      <c r="NXL701" s="413"/>
      <c r="NXM701" s="414"/>
      <c r="NXN701" s="414"/>
      <c r="NXO701" s="413"/>
      <c r="NXP701" s="413"/>
      <c r="NXQ701" s="413"/>
      <c r="NXR701" s="413"/>
      <c r="NXS701" s="413"/>
      <c r="NXT701" s="413"/>
      <c r="NXU701" s="413"/>
      <c r="NXV701" s="414"/>
      <c r="NXW701" s="414"/>
      <c r="NXX701" s="413"/>
      <c r="NXY701" s="413"/>
      <c r="NXZ701" s="414"/>
      <c r="NYA701" s="414"/>
      <c r="NYB701" s="413"/>
      <c r="NYC701" s="413"/>
      <c r="NYD701" s="413"/>
      <c r="NYE701" s="413"/>
      <c r="NYF701" s="413"/>
      <c r="NYG701" s="407"/>
      <c r="NYH701" s="439"/>
      <c r="NYI701" s="413"/>
      <c r="NYJ701" s="413"/>
      <c r="NYK701" s="413"/>
      <c r="NYL701" s="413"/>
      <c r="NYM701" s="413"/>
      <c r="NYN701" s="413"/>
      <c r="NYO701" s="413"/>
      <c r="NYP701" s="412"/>
      <c r="NYQ701" s="412"/>
      <c r="NYR701" s="412"/>
      <c r="NYS701" s="412"/>
      <c r="NYT701" s="412"/>
      <c r="NYU701" s="412"/>
      <c r="NYV701" s="412"/>
      <c r="NYW701" s="412"/>
      <c r="NYX701" s="412"/>
      <c r="NYY701" s="412"/>
      <c r="NYZ701" s="412"/>
      <c r="NZA701" s="412"/>
      <c r="NZB701" s="412"/>
      <c r="NZC701" s="412"/>
      <c r="NZD701" s="412"/>
      <c r="NZE701" s="412"/>
      <c r="NZF701" s="412"/>
      <c r="NZG701" s="412"/>
      <c r="NZH701" s="412"/>
      <c r="NZI701" s="412"/>
      <c r="NZJ701" s="412"/>
      <c r="NZK701" s="412"/>
      <c r="NZL701" s="412"/>
      <c r="NZM701" s="412"/>
      <c r="NZN701" s="412"/>
      <c r="NZO701" s="412"/>
      <c r="NZP701" s="412"/>
      <c r="NZQ701" s="412"/>
      <c r="NZR701" s="412"/>
      <c r="NZS701" s="412"/>
      <c r="NZT701" s="412"/>
      <c r="NZU701" s="412"/>
      <c r="NZV701" s="412"/>
      <c r="NZW701" s="412"/>
      <c r="NZX701" s="412"/>
      <c r="NZY701" s="412"/>
      <c r="NZZ701" s="412"/>
      <c r="OAA701" s="412"/>
      <c r="OAB701" s="412"/>
      <c r="OAC701" s="412"/>
      <c r="OAD701" s="412"/>
      <c r="OAE701" s="412"/>
      <c r="OAF701" s="412"/>
      <c r="OAG701" s="412"/>
      <c r="OAH701" s="413"/>
      <c r="OAI701" s="413"/>
      <c r="OAJ701" s="413"/>
      <c r="OAK701" s="413"/>
      <c r="OAL701" s="413"/>
      <c r="OAM701" s="413"/>
      <c r="OAN701" s="413"/>
      <c r="OAO701" s="413"/>
      <c r="OAP701" s="413"/>
      <c r="OAQ701" s="413"/>
      <c r="OAR701" s="413"/>
      <c r="OAS701" s="413"/>
      <c r="OAT701" s="413"/>
      <c r="OAU701" s="413"/>
      <c r="OAV701" s="413"/>
      <c r="OAW701" s="413"/>
      <c r="OAX701" s="413"/>
      <c r="OAY701" s="413"/>
      <c r="OAZ701" s="413"/>
      <c r="OBA701" s="413"/>
      <c r="OBB701" s="413"/>
      <c r="OBC701" s="413"/>
      <c r="OBD701" s="413"/>
      <c r="OBE701" s="413"/>
      <c r="OBF701" s="414"/>
      <c r="OBG701" s="414"/>
      <c r="OBH701" s="414"/>
      <c r="OBI701" s="414"/>
      <c r="OBJ701" s="414"/>
      <c r="OBK701" s="413"/>
      <c r="OBL701" s="413"/>
      <c r="OBM701" s="414"/>
      <c r="OBN701" s="414"/>
      <c r="OBO701" s="413"/>
      <c r="OBP701" s="413"/>
      <c r="OBQ701" s="414"/>
      <c r="OBR701" s="414"/>
      <c r="OBS701" s="413"/>
      <c r="OBT701" s="413"/>
      <c r="OBU701" s="413"/>
      <c r="OBV701" s="413"/>
      <c r="OBW701" s="413"/>
      <c r="OBX701" s="413"/>
      <c r="OBY701" s="413"/>
      <c r="OBZ701" s="414"/>
      <c r="OCA701" s="414"/>
      <c r="OCB701" s="413"/>
      <c r="OCC701" s="413"/>
      <c r="OCD701" s="414"/>
      <c r="OCE701" s="414"/>
      <c r="OCF701" s="413"/>
      <c r="OCG701" s="413"/>
      <c r="OCH701" s="413"/>
      <c r="OCI701" s="413"/>
      <c r="OCJ701" s="413"/>
      <c r="OCK701" s="407"/>
      <c r="OCL701" s="439"/>
      <c r="OCM701" s="413"/>
      <c r="OCN701" s="413"/>
      <c r="OCO701" s="413"/>
      <c r="OCP701" s="413"/>
      <c r="OCQ701" s="413"/>
      <c r="OCR701" s="413"/>
      <c r="OCS701" s="413"/>
      <c r="OCT701" s="412"/>
      <c r="OCU701" s="412"/>
      <c r="OCV701" s="412"/>
      <c r="OCW701" s="412"/>
      <c r="OCX701" s="412"/>
      <c r="OCY701" s="412"/>
      <c r="OCZ701" s="412"/>
      <c r="ODA701" s="412"/>
      <c r="ODB701" s="412"/>
      <c r="ODC701" s="412"/>
      <c r="ODD701" s="412"/>
      <c r="ODE701" s="412"/>
      <c r="ODF701" s="412"/>
      <c r="ODG701" s="412"/>
      <c r="ODH701" s="412"/>
      <c r="ODI701" s="412"/>
      <c r="ODJ701" s="412"/>
      <c r="ODK701" s="412"/>
      <c r="ODL701" s="412"/>
      <c r="ODM701" s="412"/>
      <c r="ODN701" s="412"/>
      <c r="ODO701" s="412"/>
      <c r="ODP701" s="412"/>
      <c r="ODQ701" s="412"/>
      <c r="ODR701" s="412"/>
      <c r="ODS701" s="412"/>
      <c r="ODT701" s="412"/>
      <c r="ODU701" s="412"/>
      <c r="ODV701" s="412"/>
      <c r="ODW701" s="412"/>
      <c r="ODX701" s="412"/>
      <c r="ODY701" s="412"/>
      <c r="ODZ701" s="412"/>
      <c r="OEA701" s="412"/>
      <c r="OEB701" s="412"/>
      <c r="OEC701" s="412"/>
      <c r="OED701" s="412"/>
      <c r="OEE701" s="412"/>
      <c r="OEF701" s="412"/>
      <c r="OEG701" s="412"/>
      <c r="OEH701" s="412"/>
      <c r="OEI701" s="412"/>
      <c r="OEJ701" s="412"/>
      <c r="OEK701" s="412"/>
      <c r="OEL701" s="413"/>
      <c r="OEM701" s="413"/>
      <c r="OEN701" s="413"/>
      <c r="OEO701" s="413"/>
      <c r="OEP701" s="413"/>
      <c r="OEQ701" s="413"/>
      <c r="OER701" s="413"/>
      <c r="OES701" s="413"/>
      <c r="OET701" s="413"/>
      <c r="OEU701" s="413"/>
      <c r="OEV701" s="413"/>
      <c r="OEW701" s="413"/>
      <c r="OEX701" s="413"/>
      <c r="OEY701" s="413"/>
      <c r="OEZ701" s="413"/>
      <c r="OFA701" s="413"/>
      <c r="OFB701" s="413"/>
      <c r="OFC701" s="413"/>
      <c r="OFD701" s="413"/>
      <c r="OFE701" s="413"/>
      <c r="OFF701" s="413"/>
      <c r="OFG701" s="413"/>
      <c r="OFH701" s="413"/>
      <c r="OFI701" s="413"/>
      <c r="OFJ701" s="414"/>
      <c r="OFK701" s="414"/>
      <c r="OFL701" s="414"/>
      <c r="OFM701" s="414"/>
      <c r="OFN701" s="414"/>
      <c r="OFO701" s="413"/>
      <c r="OFP701" s="413"/>
      <c r="OFQ701" s="414"/>
      <c r="OFR701" s="414"/>
      <c r="OFS701" s="413"/>
      <c r="OFT701" s="413"/>
      <c r="OFU701" s="414"/>
      <c r="OFV701" s="414"/>
      <c r="OFW701" s="413"/>
      <c r="OFX701" s="413"/>
      <c r="OFY701" s="413"/>
      <c r="OFZ701" s="413"/>
      <c r="OGA701" s="413"/>
      <c r="OGB701" s="413"/>
      <c r="OGC701" s="413"/>
      <c r="OGD701" s="414"/>
      <c r="OGE701" s="414"/>
      <c r="OGF701" s="413"/>
      <c r="OGG701" s="413"/>
      <c r="OGH701" s="414"/>
      <c r="OGI701" s="414"/>
      <c r="OGJ701" s="413"/>
      <c r="OGK701" s="413"/>
      <c r="OGL701" s="413"/>
      <c r="OGM701" s="413"/>
      <c r="OGN701" s="413"/>
      <c r="OGO701" s="407"/>
      <c r="OGP701" s="439"/>
      <c r="OGQ701" s="413"/>
      <c r="OGR701" s="413"/>
      <c r="OGS701" s="413"/>
      <c r="OGT701" s="413"/>
      <c r="OGU701" s="413"/>
      <c r="OGV701" s="413"/>
      <c r="OGW701" s="413"/>
      <c r="OGX701" s="412"/>
      <c r="OGY701" s="412"/>
      <c r="OGZ701" s="412"/>
      <c r="OHA701" s="412"/>
      <c r="OHB701" s="412"/>
      <c r="OHC701" s="412"/>
      <c r="OHD701" s="412"/>
      <c r="OHE701" s="412"/>
      <c r="OHF701" s="412"/>
      <c r="OHG701" s="412"/>
      <c r="OHH701" s="412"/>
      <c r="OHI701" s="412"/>
      <c r="OHJ701" s="412"/>
      <c r="OHK701" s="412"/>
      <c r="OHL701" s="412"/>
      <c r="OHM701" s="412"/>
      <c r="OHN701" s="412"/>
      <c r="OHO701" s="412"/>
      <c r="OHP701" s="412"/>
      <c r="OHQ701" s="412"/>
      <c r="OHR701" s="412"/>
      <c r="OHS701" s="412"/>
      <c r="OHT701" s="412"/>
      <c r="OHU701" s="412"/>
      <c r="OHV701" s="412"/>
      <c r="OHW701" s="412"/>
      <c r="OHX701" s="412"/>
      <c r="OHY701" s="412"/>
      <c r="OHZ701" s="412"/>
      <c r="OIA701" s="412"/>
      <c r="OIB701" s="412"/>
      <c r="OIC701" s="412"/>
      <c r="OID701" s="412"/>
      <c r="OIE701" s="412"/>
      <c r="OIF701" s="412"/>
      <c r="OIG701" s="412"/>
      <c r="OIH701" s="412"/>
      <c r="OII701" s="412"/>
      <c r="OIJ701" s="412"/>
      <c r="OIK701" s="412"/>
      <c r="OIL701" s="412"/>
      <c r="OIM701" s="412"/>
      <c r="OIN701" s="412"/>
      <c r="OIO701" s="412"/>
      <c r="OIP701" s="413"/>
      <c r="OIQ701" s="413"/>
      <c r="OIR701" s="413"/>
      <c r="OIS701" s="413"/>
      <c r="OIT701" s="413"/>
      <c r="OIU701" s="413"/>
      <c r="OIV701" s="413"/>
      <c r="OIW701" s="413"/>
      <c r="OIX701" s="413"/>
      <c r="OIY701" s="413"/>
      <c r="OIZ701" s="413"/>
      <c r="OJA701" s="413"/>
      <c r="OJB701" s="413"/>
      <c r="OJC701" s="413"/>
      <c r="OJD701" s="413"/>
      <c r="OJE701" s="413"/>
      <c r="OJF701" s="413"/>
      <c r="OJG701" s="413"/>
      <c r="OJH701" s="413"/>
      <c r="OJI701" s="413"/>
      <c r="OJJ701" s="413"/>
      <c r="OJK701" s="413"/>
      <c r="OJL701" s="413"/>
      <c r="OJM701" s="413"/>
      <c r="OJN701" s="414"/>
      <c r="OJO701" s="414"/>
      <c r="OJP701" s="414"/>
      <c r="OJQ701" s="414"/>
      <c r="OJR701" s="414"/>
      <c r="OJS701" s="413"/>
      <c r="OJT701" s="413"/>
      <c r="OJU701" s="414"/>
      <c r="OJV701" s="414"/>
      <c r="OJW701" s="413"/>
      <c r="OJX701" s="413"/>
      <c r="OJY701" s="414"/>
      <c r="OJZ701" s="414"/>
      <c r="OKA701" s="413"/>
      <c r="OKB701" s="413"/>
      <c r="OKC701" s="413"/>
      <c r="OKD701" s="413"/>
      <c r="OKE701" s="413"/>
      <c r="OKF701" s="413"/>
      <c r="OKG701" s="413"/>
      <c r="OKH701" s="414"/>
      <c r="OKI701" s="414"/>
      <c r="OKJ701" s="413"/>
      <c r="OKK701" s="413"/>
      <c r="OKL701" s="414"/>
      <c r="OKM701" s="414"/>
      <c r="OKN701" s="413"/>
      <c r="OKO701" s="413"/>
      <c r="OKP701" s="413"/>
      <c r="OKQ701" s="413"/>
      <c r="OKR701" s="413"/>
      <c r="OKS701" s="407"/>
      <c r="OKT701" s="439"/>
      <c r="OKU701" s="413"/>
      <c r="OKV701" s="413"/>
      <c r="OKW701" s="413"/>
      <c r="OKX701" s="413"/>
      <c r="OKY701" s="413"/>
      <c r="OKZ701" s="413"/>
      <c r="OLA701" s="413"/>
      <c r="OLB701" s="412"/>
      <c r="OLC701" s="412"/>
      <c r="OLD701" s="412"/>
      <c r="OLE701" s="412"/>
      <c r="OLF701" s="412"/>
      <c r="OLG701" s="412"/>
      <c r="OLH701" s="412"/>
      <c r="OLI701" s="412"/>
      <c r="OLJ701" s="412"/>
      <c r="OLK701" s="412"/>
      <c r="OLL701" s="412"/>
      <c r="OLM701" s="412"/>
      <c r="OLN701" s="412"/>
      <c r="OLO701" s="412"/>
      <c r="OLP701" s="412"/>
      <c r="OLQ701" s="412"/>
      <c r="OLR701" s="412"/>
      <c r="OLS701" s="412"/>
      <c r="OLT701" s="412"/>
      <c r="OLU701" s="412"/>
      <c r="OLV701" s="412"/>
      <c r="OLW701" s="412"/>
      <c r="OLX701" s="412"/>
      <c r="OLY701" s="412"/>
      <c r="OLZ701" s="412"/>
      <c r="OMA701" s="412"/>
      <c r="OMB701" s="412"/>
      <c r="OMC701" s="412"/>
      <c r="OMD701" s="412"/>
      <c r="OME701" s="412"/>
      <c r="OMF701" s="412"/>
      <c r="OMG701" s="412"/>
      <c r="OMH701" s="412"/>
      <c r="OMI701" s="412"/>
      <c r="OMJ701" s="412"/>
      <c r="OMK701" s="412"/>
      <c r="OML701" s="412"/>
      <c r="OMM701" s="412"/>
      <c r="OMN701" s="412"/>
      <c r="OMO701" s="412"/>
      <c r="OMP701" s="412"/>
      <c r="OMQ701" s="412"/>
      <c r="OMR701" s="412"/>
      <c r="OMS701" s="412"/>
      <c r="OMT701" s="413"/>
      <c r="OMU701" s="413"/>
      <c r="OMV701" s="413"/>
      <c r="OMW701" s="413"/>
      <c r="OMX701" s="413"/>
      <c r="OMY701" s="413"/>
      <c r="OMZ701" s="413"/>
      <c r="ONA701" s="413"/>
      <c r="ONB701" s="413"/>
      <c r="ONC701" s="413"/>
      <c r="OND701" s="413"/>
      <c r="ONE701" s="413"/>
      <c r="ONF701" s="413"/>
      <c r="ONG701" s="413"/>
      <c r="ONH701" s="413"/>
      <c r="ONI701" s="413"/>
      <c r="ONJ701" s="413"/>
      <c r="ONK701" s="413"/>
      <c r="ONL701" s="413"/>
      <c r="ONM701" s="413"/>
      <c r="ONN701" s="413"/>
      <c r="ONO701" s="413"/>
      <c r="ONP701" s="413"/>
      <c r="ONQ701" s="413"/>
      <c r="ONR701" s="414"/>
      <c r="ONS701" s="414"/>
      <c r="ONT701" s="414"/>
      <c r="ONU701" s="414"/>
      <c r="ONV701" s="414"/>
      <c r="ONW701" s="413"/>
      <c r="ONX701" s="413"/>
      <c r="ONY701" s="414"/>
      <c r="ONZ701" s="414"/>
      <c r="OOA701" s="413"/>
      <c r="OOB701" s="413"/>
      <c r="OOC701" s="414"/>
      <c r="OOD701" s="414"/>
      <c r="OOE701" s="413"/>
      <c r="OOF701" s="413"/>
      <c r="OOG701" s="413"/>
      <c r="OOH701" s="413"/>
      <c r="OOI701" s="413"/>
      <c r="OOJ701" s="413"/>
      <c r="OOK701" s="413"/>
      <c r="OOL701" s="414"/>
      <c r="OOM701" s="414"/>
      <c r="OON701" s="413"/>
      <c r="OOO701" s="413"/>
      <c r="OOP701" s="414"/>
      <c r="OOQ701" s="414"/>
      <c r="OOR701" s="413"/>
      <c r="OOS701" s="413"/>
      <c r="OOT701" s="413"/>
      <c r="OOU701" s="413"/>
      <c r="OOV701" s="413"/>
      <c r="OOW701" s="407"/>
      <c r="OOX701" s="439"/>
      <c r="OOY701" s="413"/>
      <c r="OOZ701" s="413"/>
      <c r="OPA701" s="413"/>
      <c r="OPB701" s="413"/>
      <c r="OPC701" s="413"/>
      <c r="OPD701" s="413"/>
      <c r="OPE701" s="413"/>
      <c r="OPF701" s="412"/>
      <c r="OPG701" s="412"/>
      <c r="OPH701" s="412"/>
      <c r="OPI701" s="412"/>
      <c r="OPJ701" s="412"/>
      <c r="OPK701" s="412"/>
      <c r="OPL701" s="412"/>
      <c r="OPM701" s="412"/>
      <c r="OPN701" s="412"/>
      <c r="OPO701" s="412"/>
      <c r="OPP701" s="412"/>
      <c r="OPQ701" s="412"/>
      <c r="OPR701" s="412"/>
      <c r="OPS701" s="412"/>
      <c r="OPT701" s="412"/>
      <c r="OPU701" s="412"/>
      <c r="OPV701" s="412"/>
      <c r="OPW701" s="412"/>
      <c r="OPX701" s="412"/>
      <c r="OPY701" s="412"/>
      <c r="OPZ701" s="412"/>
      <c r="OQA701" s="412"/>
      <c r="OQB701" s="412"/>
      <c r="OQC701" s="412"/>
      <c r="OQD701" s="412"/>
      <c r="OQE701" s="412"/>
      <c r="OQF701" s="412"/>
      <c r="OQG701" s="412"/>
      <c r="OQH701" s="412"/>
      <c r="OQI701" s="412"/>
      <c r="OQJ701" s="412"/>
      <c r="OQK701" s="412"/>
      <c r="OQL701" s="412"/>
      <c r="OQM701" s="412"/>
      <c r="OQN701" s="412"/>
      <c r="OQO701" s="412"/>
      <c r="OQP701" s="412"/>
      <c r="OQQ701" s="412"/>
      <c r="OQR701" s="412"/>
      <c r="OQS701" s="412"/>
      <c r="OQT701" s="412"/>
      <c r="OQU701" s="412"/>
      <c r="OQV701" s="412"/>
      <c r="OQW701" s="412"/>
      <c r="OQX701" s="413"/>
      <c r="OQY701" s="413"/>
      <c r="OQZ701" s="413"/>
      <c r="ORA701" s="413"/>
      <c r="ORB701" s="413"/>
      <c r="ORC701" s="413"/>
      <c r="ORD701" s="413"/>
      <c r="ORE701" s="413"/>
      <c r="ORF701" s="413"/>
      <c r="ORG701" s="413"/>
      <c r="ORH701" s="413"/>
      <c r="ORI701" s="413"/>
      <c r="ORJ701" s="413"/>
      <c r="ORK701" s="413"/>
      <c r="ORL701" s="413"/>
      <c r="ORM701" s="413"/>
      <c r="ORN701" s="413"/>
      <c r="ORO701" s="413"/>
      <c r="ORP701" s="413"/>
      <c r="ORQ701" s="413"/>
      <c r="ORR701" s="413"/>
      <c r="ORS701" s="413"/>
      <c r="ORT701" s="413"/>
      <c r="ORU701" s="413"/>
      <c r="ORV701" s="414"/>
      <c r="ORW701" s="414"/>
      <c r="ORX701" s="414"/>
      <c r="ORY701" s="414"/>
      <c r="ORZ701" s="414"/>
      <c r="OSA701" s="413"/>
      <c r="OSB701" s="413"/>
      <c r="OSC701" s="414"/>
      <c r="OSD701" s="414"/>
      <c r="OSE701" s="413"/>
      <c r="OSF701" s="413"/>
      <c r="OSG701" s="414"/>
      <c r="OSH701" s="414"/>
      <c r="OSI701" s="413"/>
      <c r="OSJ701" s="413"/>
      <c r="OSK701" s="413"/>
      <c r="OSL701" s="413"/>
      <c r="OSM701" s="413"/>
      <c r="OSN701" s="413"/>
      <c r="OSO701" s="413"/>
      <c r="OSP701" s="414"/>
      <c r="OSQ701" s="414"/>
      <c r="OSR701" s="413"/>
      <c r="OSS701" s="413"/>
      <c r="OST701" s="414"/>
      <c r="OSU701" s="414"/>
      <c r="OSV701" s="413"/>
      <c r="OSW701" s="413"/>
      <c r="OSX701" s="413"/>
      <c r="OSY701" s="413"/>
      <c r="OSZ701" s="413"/>
      <c r="OTA701" s="407"/>
      <c r="OTB701" s="439"/>
      <c r="OTC701" s="413"/>
      <c r="OTD701" s="413"/>
      <c r="OTE701" s="413"/>
      <c r="OTF701" s="413"/>
      <c r="OTG701" s="413"/>
      <c r="OTH701" s="413"/>
      <c r="OTI701" s="413"/>
      <c r="OTJ701" s="412"/>
      <c r="OTK701" s="412"/>
      <c r="OTL701" s="412"/>
      <c r="OTM701" s="412"/>
      <c r="OTN701" s="412"/>
      <c r="OTO701" s="412"/>
      <c r="OTP701" s="412"/>
      <c r="OTQ701" s="412"/>
      <c r="OTR701" s="412"/>
      <c r="OTS701" s="412"/>
      <c r="OTT701" s="412"/>
      <c r="OTU701" s="412"/>
      <c r="OTV701" s="412"/>
      <c r="OTW701" s="412"/>
      <c r="OTX701" s="412"/>
      <c r="OTY701" s="412"/>
      <c r="OTZ701" s="412"/>
      <c r="OUA701" s="412"/>
      <c r="OUB701" s="412"/>
      <c r="OUC701" s="412"/>
      <c r="OUD701" s="412"/>
      <c r="OUE701" s="412"/>
      <c r="OUF701" s="412"/>
      <c r="OUG701" s="412"/>
      <c r="OUH701" s="412"/>
      <c r="OUI701" s="412"/>
      <c r="OUJ701" s="412"/>
      <c r="OUK701" s="412"/>
      <c r="OUL701" s="412"/>
      <c r="OUM701" s="412"/>
      <c r="OUN701" s="412"/>
      <c r="OUO701" s="412"/>
      <c r="OUP701" s="412"/>
      <c r="OUQ701" s="412"/>
      <c r="OUR701" s="412"/>
      <c r="OUS701" s="412"/>
      <c r="OUT701" s="412"/>
      <c r="OUU701" s="412"/>
      <c r="OUV701" s="412"/>
      <c r="OUW701" s="412"/>
      <c r="OUX701" s="412"/>
      <c r="OUY701" s="412"/>
      <c r="OUZ701" s="412"/>
      <c r="OVA701" s="412"/>
      <c r="OVB701" s="413"/>
      <c r="OVC701" s="413"/>
      <c r="OVD701" s="413"/>
      <c r="OVE701" s="413"/>
      <c r="OVF701" s="413"/>
      <c r="OVG701" s="413"/>
      <c r="OVH701" s="413"/>
      <c r="OVI701" s="413"/>
      <c r="OVJ701" s="413"/>
      <c r="OVK701" s="413"/>
      <c r="OVL701" s="413"/>
      <c r="OVM701" s="413"/>
      <c r="OVN701" s="413"/>
      <c r="OVO701" s="413"/>
      <c r="OVP701" s="413"/>
      <c r="OVQ701" s="413"/>
      <c r="OVR701" s="413"/>
      <c r="OVS701" s="413"/>
      <c r="OVT701" s="413"/>
      <c r="OVU701" s="413"/>
      <c r="OVV701" s="413"/>
      <c r="OVW701" s="413"/>
      <c r="OVX701" s="413"/>
      <c r="OVY701" s="413"/>
      <c r="OVZ701" s="414"/>
      <c r="OWA701" s="414"/>
      <c r="OWB701" s="414"/>
      <c r="OWC701" s="414"/>
      <c r="OWD701" s="414"/>
      <c r="OWE701" s="413"/>
      <c r="OWF701" s="413"/>
      <c r="OWG701" s="414"/>
      <c r="OWH701" s="414"/>
      <c r="OWI701" s="413"/>
      <c r="OWJ701" s="413"/>
      <c r="OWK701" s="414"/>
      <c r="OWL701" s="414"/>
      <c r="OWM701" s="413"/>
      <c r="OWN701" s="413"/>
      <c r="OWO701" s="413"/>
      <c r="OWP701" s="413"/>
      <c r="OWQ701" s="413"/>
      <c r="OWR701" s="413"/>
      <c r="OWS701" s="413"/>
      <c r="OWT701" s="414"/>
      <c r="OWU701" s="414"/>
      <c r="OWV701" s="413"/>
      <c r="OWW701" s="413"/>
      <c r="OWX701" s="414"/>
      <c r="OWY701" s="414"/>
      <c r="OWZ701" s="413"/>
      <c r="OXA701" s="413"/>
      <c r="OXB701" s="413"/>
      <c r="OXC701" s="413"/>
      <c r="OXD701" s="413"/>
      <c r="OXE701" s="407"/>
      <c r="OXF701" s="439"/>
      <c r="OXG701" s="413"/>
      <c r="OXH701" s="413"/>
      <c r="OXI701" s="413"/>
      <c r="OXJ701" s="413"/>
      <c r="OXK701" s="413"/>
      <c r="OXL701" s="413"/>
      <c r="OXM701" s="413"/>
      <c r="OXN701" s="412"/>
      <c r="OXO701" s="412"/>
      <c r="OXP701" s="412"/>
      <c r="OXQ701" s="412"/>
      <c r="OXR701" s="412"/>
      <c r="OXS701" s="412"/>
      <c r="OXT701" s="412"/>
      <c r="OXU701" s="412"/>
      <c r="OXV701" s="412"/>
      <c r="OXW701" s="412"/>
      <c r="OXX701" s="412"/>
      <c r="OXY701" s="412"/>
      <c r="OXZ701" s="412"/>
      <c r="OYA701" s="412"/>
      <c r="OYB701" s="412"/>
      <c r="OYC701" s="412"/>
      <c r="OYD701" s="412"/>
      <c r="OYE701" s="412"/>
      <c r="OYF701" s="412"/>
      <c r="OYG701" s="412"/>
      <c r="OYH701" s="412"/>
      <c r="OYI701" s="412"/>
      <c r="OYJ701" s="412"/>
      <c r="OYK701" s="412"/>
      <c r="OYL701" s="412"/>
      <c r="OYM701" s="412"/>
      <c r="OYN701" s="412"/>
      <c r="OYO701" s="412"/>
      <c r="OYP701" s="412"/>
      <c r="OYQ701" s="412"/>
      <c r="OYR701" s="412"/>
      <c r="OYS701" s="412"/>
      <c r="OYT701" s="412"/>
      <c r="OYU701" s="412"/>
      <c r="OYV701" s="412"/>
      <c r="OYW701" s="412"/>
      <c r="OYX701" s="412"/>
      <c r="OYY701" s="412"/>
      <c r="OYZ701" s="412"/>
      <c r="OZA701" s="412"/>
      <c r="OZB701" s="412"/>
      <c r="OZC701" s="412"/>
      <c r="OZD701" s="412"/>
      <c r="OZE701" s="412"/>
      <c r="OZF701" s="413"/>
      <c r="OZG701" s="413"/>
      <c r="OZH701" s="413"/>
      <c r="OZI701" s="413"/>
      <c r="OZJ701" s="413"/>
      <c r="OZK701" s="413"/>
      <c r="OZL701" s="413"/>
      <c r="OZM701" s="413"/>
      <c r="OZN701" s="413"/>
      <c r="OZO701" s="413"/>
      <c r="OZP701" s="413"/>
      <c r="OZQ701" s="413"/>
      <c r="OZR701" s="413"/>
      <c r="OZS701" s="413"/>
      <c r="OZT701" s="413"/>
      <c r="OZU701" s="413"/>
      <c r="OZV701" s="413"/>
      <c r="OZW701" s="413"/>
      <c r="OZX701" s="413"/>
      <c r="OZY701" s="413"/>
      <c r="OZZ701" s="413"/>
      <c r="PAA701" s="413"/>
      <c r="PAB701" s="413"/>
      <c r="PAC701" s="413"/>
      <c r="PAD701" s="414"/>
      <c r="PAE701" s="414"/>
      <c r="PAF701" s="414"/>
      <c r="PAG701" s="414"/>
      <c r="PAH701" s="414"/>
      <c r="PAI701" s="413"/>
      <c r="PAJ701" s="413"/>
      <c r="PAK701" s="414"/>
      <c r="PAL701" s="414"/>
      <c r="PAM701" s="413"/>
      <c r="PAN701" s="413"/>
      <c r="PAO701" s="414"/>
      <c r="PAP701" s="414"/>
      <c r="PAQ701" s="413"/>
      <c r="PAR701" s="413"/>
      <c r="PAS701" s="413"/>
      <c r="PAT701" s="413"/>
      <c r="PAU701" s="413"/>
      <c r="PAV701" s="413"/>
      <c r="PAW701" s="413"/>
      <c r="PAX701" s="414"/>
      <c r="PAY701" s="414"/>
      <c r="PAZ701" s="413"/>
      <c r="PBA701" s="413"/>
      <c r="PBB701" s="414"/>
      <c r="PBC701" s="414"/>
      <c r="PBD701" s="413"/>
      <c r="PBE701" s="413"/>
      <c r="PBF701" s="413"/>
      <c r="PBG701" s="413"/>
      <c r="PBH701" s="413"/>
      <c r="PBI701" s="407"/>
      <c r="PBJ701" s="439"/>
      <c r="PBK701" s="413"/>
      <c r="PBL701" s="413"/>
      <c r="PBM701" s="413"/>
      <c r="PBN701" s="413"/>
      <c r="PBO701" s="413"/>
      <c r="PBP701" s="413"/>
      <c r="PBQ701" s="413"/>
      <c r="PBR701" s="412"/>
      <c r="PBS701" s="412"/>
      <c r="PBT701" s="412"/>
      <c r="PBU701" s="412"/>
      <c r="PBV701" s="412"/>
      <c r="PBW701" s="412"/>
      <c r="PBX701" s="412"/>
      <c r="PBY701" s="412"/>
      <c r="PBZ701" s="412"/>
      <c r="PCA701" s="412"/>
      <c r="PCB701" s="412"/>
      <c r="PCC701" s="412"/>
      <c r="PCD701" s="412"/>
      <c r="PCE701" s="412"/>
      <c r="PCF701" s="412"/>
      <c r="PCG701" s="412"/>
      <c r="PCH701" s="412"/>
      <c r="PCI701" s="412"/>
      <c r="PCJ701" s="412"/>
      <c r="PCK701" s="412"/>
      <c r="PCL701" s="412"/>
      <c r="PCM701" s="412"/>
      <c r="PCN701" s="412"/>
      <c r="PCO701" s="412"/>
      <c r="PCP701" s="412"/>
      <c r="PCQ701" s="412"/>
      <c r="PCR701" s="412"/>
      <c r="PCS701" s="412"/>
      <c r="PCT701" s="412"/>
      <c r="PCU701" s="412"/>
      <c r="PCV701" s="412"/>
      <c r="PCW701" s="412"/>
      <c r="PCX701" s="412"/>
      <c r="PCY701" s="412"/>
      <c r="PCZ701" s="412"/>
      <c r="PDA701" s="412"/>
      <c r="PDB701" s="412"/>
      <c r="PDC701" s="412"/>
      <c r="PDD701" s="412"/>
      <c r="PDE701" s="412"/>
      <c r="PDF701" s="412"/>
      <c r="PDG701" s="412"/>
      <c r="PDH701" s="412"/>
      <c r="PDI701" s="412"/>
      <c r="PDJ701" s="413"/>
      <c r="PDK701" s="413"/>
      <c r="PDL701" s="413"/>
      <c r="PDM701" s="413"/>
      <c r="PDN701" s="413"/>
      <c r="PDO701" s="413"/>
      <c r="PDP701" s="413"/>
      <c r="PDQ701" s="413"/>
      <c r="PDR701" s="413"/>
      <c r="PDS701" s="413"/>
      <c r="PDT701" s="413"/>
      <c r="PDU701" s="413"/>
      <c r="PDV701" s="413"/>
      <c r="PDW701" s="413"/>
      <c r="PDX701" s="413"/>
      <c r="PDY701" s="413"/>
      <c r="PDZ701" s="413"/>
      <c r="PEA701" s="413"/>
      <c r="PEB701" s="413"/>
      <c r="PEC701" s="413"/>
      <c r="PED701" s="413"/>
      <c r="PEE701" s="413"/>
      <c r="PEF701" s="413"/>
      <c r="PEG701" s="413"/>
      <c r="PEH701" s="414"/>
      <c r="PEI701" s="414"/>
      <c r="PEJ701" s="414"/>
      <c r="PEK701" s="414"/>
      <c r="PEL701" s="414"/>
      <c r="PEM701" s="413"/>
      <c r="PEN701" s="413"/>
      <c r="PEO701" s="414"/>
      <c r="PEP701" s="414"/>
      <c r="PEQ701" s="413"/>
      <c r="PER701" s="413"/>
      <c r="PES701" s="414"/>
      <c r="PET701" s="414"/>
      <c r="PEU701" s="413"/>
      <c r="PEV701" s="413"/>
      <c r="PEW701" s="413"/>
      <c r="PEX701" s="413"/>
      <c r="PEY701" s="413"/>
      <c r="PEZ701" s="413"/>
      <c r="PFA701" s="413"/>
      <c r="PFB701" s="414"/>
      <c r="PFC701" s="414"/>
      <c r="PFD701" s="413"/>
      <c r="PFE701" s="413"/>
      <c r="PFF701" s="414"/>
      <c r="PFG701" s="414"/>
      <c r="PFH701" s="413"/>
      <c r="PFI701" s="413"/>
      <c r="PFJ701" s="413"/>
      <c r="PFK701" s="413"/>
      <c r="PFL701" s="413"/>
      <c r="PFM701" s="407"/>
      <c r="PFN701" s="439"/>
      <c r="PFO701" s="413"/>
      <c r="PFP701" s="413"/>
      <c r="PFQ701" s="413"/>
      <c r="PFR701" s="413"/>
      <c r="PFS701" s="413"/>
      <c r="PFT701" s="413"/>
      <c r="PFU701" s="413"/>
      <c r="PFV701" s="412"/>
      <c r="PFW701" s="412"/>
      <c r="PFX701" s="412"/>
      <c r="PFY701" s="412"/>
      <c r="PFZ701" s="412"/>
      <c r="PGA701" s="412"/>
      <c r="PGB701" s="412"/>
      <c r="PGC701" s="412"/>
      <c r="PGD701" s="412"/>
      <c r="PGE701" s="412"/>
      <c r="PGF701" s="412"/>
      <c r="PGG701" s="412"/>
      <c r="PGH701" s="412"/>
      <c r="PGI701" s="412"/>
      <c r="PGJ701" s="412"/>
      <c r="PGK701" s="412"/>
      <c r="PGL701" s="412"/>
      <c r="PGM701" s="412"/>
      <c r="PGN701" s="412"/>
      <c r="PGO701" s="412"/>
      <c r="PGP701" s="412"/>
      <c r="PGQ701" s="412"/>
      <c r="PGR701" s="412"/>
      <c r="PGS701" s="412"/>
      <c r="PGT701" s="412"/>
      <c r="PGU701" s="412"/>
      <c r="PGV701" s="412"/>
      <c r="PGW701" s="412"/>
      <c r="PGX701" s="412"/>
      <c r="PGY701" s="412"/>
      <c r="PGZ701" s="412"/>
      <c r="PHA701" s="412"/>
      <c r="PHB701" s="412"/>
      <c r="PHC701" s="412"/>
      <c r="PHD701" s="412"/>
      <c r="PHE701" s="412"/>
      <c r="PHF701" s="412"/>
      <c r="PHG701" s="412"/>
      <c r="PHH701" s="412"/>
      <c r="PHI701" s="412"/>
      <c r="PHJ701" s="412"/>
      <c r="PHK701" s="412"/>
      <c r="PHL701" s="412"/>
      <c r="PHM701" s="412"/>
      <c r="PHN701" s="413"/>
      <c r="PHO701" s="413"/>
      <c r="PHP701" s="413"/>
      <c r="PHQ701" s="413"/>
      <c r="PHR701" s="413"/>
      <c r="PHS701" s="413"/>
      <c r="PHT701" s="413"/>
      <c r="PHU701" s="413"/>
      <c r="PHV701" s="413"/>
      <c r="PHW701" s="413"/>
      <c r="PHX701" s="413"/>
      <c r="PHY701" s="413"/>
      <c r="PHZ701" s="413"/>
      <c r="PIA701" s="413"/>
      <c r="PIB701" s="413"/>
      <c r="PIC701" s="413"/>
      <c r="PID701" s="413"/>
      <c r="PIE701" s="413"/>
      <c r="PIF701" s="413"/>
      <c r="PIG701" s="413"/>
      <c r="PIH701" s="413"/>
      <c r="PII701" s="413"/>
      <c r="PIJ701" s="413"/>
      <c r="PIK701" s="413"/>
      <c r="PIL701" s="414"/>
      <c r="PIM701" s="414"/>
      <c r="PIN701" s="414"/>
      <c r="PIO701" s="414"/>
      <c r="PIP701" s="414"/>
      <c r="PIQ701" s="413"/>
      <c r="PIR701" s="413"/>
      <c r="PIS701" s="414"/>
      <c r="PIT701" s="414"/>
      <c r="PIU701" s="413"/>
      <c r="PIV701" s="413"/>
      <c r="PIW701" s="414"/>
      <c r="PIX701" s="414"/>
      <c r="PIY701" s="413"/>
      <c r="PIZ701" s="413"/>
      <c r="PJA701" s="413"/>
      <c r="PJB701" s="413"/>
      <c r="PJC701" s="413"/>
      <c r="PJD701" s="413"/>
      <c r="PJE701" s="413"/>
      <c r="PJF701" s="414"/>
      <c r="PJG701" s="414"/>
      <c r="PJH701" s="413"/>
      <c r="PJI701" s="413"/>
      <c r="PJJ701" s="414"/>
      <c r="PJK701" s="414"/>
      <c r="PJL701" s="413"/>
      <c r="PJM701" s="413"/>
      <c r="PJN701" s="413"/>
      <c r="PJO701" s="413"/>
      <c r="PJP701" s="413"/>
      <c r="PJQ701" s="407"/>
      <c r="PJR701" s="439"/>
      <c r="PJS701" s="413"/>
      <c r="PJT701" s="413"/>
      <c r="PJU701" s="413"/>
      <c r="PJV701" s="413"/>
      <c r="PJW701" s="413"/>
      <c r="PJX701" s="413"/>
      <c r="PJY701" s="413"/>
      <c r="PJZ701" s="412"/>
      <c r="PKA701" s="412"/>
      <c r="PKB701" s="412"/>
      <c r="PKC701" s="412"/>
      <c r="PKD701" s="412"/>
      <c r="PKE701" s="412"/>
      <c r="PKF701" s="412"/>
      <c r="PKG701" s="412"/>
      <c r="PKH701" s="412"/>
      <c r="PKI701" s="412"/>
      <c r="PKJ701" s="412"/>
      <c r="PKK701" s="412"/>
      <c r="PKL701" s="412"/>
      <c r="PKM701" s="412"/>
      <c r="PKN701" s="412"/>
      <c r="PKO701" s="412"/>
      <c r="PKP701" s="412"/>
      <c r="PKQ701" s="412"/>
      <c r="PKR701" s="412"/>
      <c r="PKS701" s="412"/>
      <c r="PKT701" s="412"/>
      <c r="PKU701" s="412"/>
      <c r="PKV701" s="412"/>
      <c r="PKW701" s="412"/>
      <c r="PKX701" s="412"/>
      <c r="PKY701" s="412"/>
      <c r="PKZ701" s="412"/>
      <c r="PLA701" s="412"/>
      <c r="PLB701" s="412"/>
      <c r="PLC701" s="412"/>
      <c r="PLD701" s="412"/>
      <c r="PLE701" s="412"/>
      <c r="PLF701" s="412"/>
      <c r="PLG701" s="412"/>
      <c r="PLH701" s="412"/>
      <c r="PLI701" s="412"/>
      <c r="PLJ701" s="412"/>
      <c r="PLK701" s="412"/>
      <c r="PLL701" s="412"/>
      <c r="PLM701" s="412"/>
      <c r="PLN701" s="412"/>
      <c r="PLO701" s="412"/>
      <c r="PLP701" s="412"/>
      <c r="PLQ701" s="412"/>
      <c r="PLR701" s="413"/>
      <c r="PLS701" s="413"/>
      <c r="PLT701" s="413"/>
      <c r="PLU701" s="413"/>
      <c r="PLV701" s="413"/>
      <c r="PLW701" s="413"/>
      <c r="PLX701" s="413"/>
      <c r="PLY701" s="413"/>
      <c r="PLZ701" s="413"/>
      <c r="PMA701" s="413"/>
      <c r="PMB701" s="413"/>
      <c r="PMC701" s="413"/>
      <c r="PMD701" s="413"/>
      <c r="PME701" s="413"/>
      <c r="PMF701" s="413"/>
      <c r="PMG701" s="413"/>
      <c r="PMH701" s="413"/>
      <c r="PMI701" s="413"/>
      <c r="PMJ701" s="413"/>
      <c r="PMK701" s="413"/>
      <c r="PML701" s="413"/>
      <c r="PMM701" s="413"/>
      <c r="PMN701" s="413"/>
      <c r="PMO701" s="413"/>
      <c r="PMP701" s="414"/>
      <c r="PMQ701" s="414"/>
      <c r="PMR701" s="414"/>
      <c r="PMS701" s="414"/>
      <c r="PMT701" s="414"/>
      <c r="PMU701" s="413"/>
      <c r="PMV701" s="413"/>
      <c r="PMW701" s="414"/>
      <c r="PMX701" s="414"/>
      <c r="PMY701" s="413"/>
      <c r="PMZ701" s="413"/>
      <c r="PNA701" s="414"/>
      <c r="PNB701" s="414"/>
      <c r="PNC701" s="413"/>
      <c r="PND701" s="413"/>
      <c r="PNE701" s="413"/>
      <c r="PNF701" s="413"/>
      <c r="PNG701" s="413"/>
      <c r="PNH701" s="413"/>
      <c r="PNI701" s="413"/>
      <c r="PNJ701" s="414"/>
      <c r="PNK701" s="414"/>
      <c r="PNL701" s="413"/>
      <c r="PNM701" s="413"/>
      <c r="PNN701" s="414"/>
      <c r="PNO701" s="414"/>
      <c r="PNP701" s="413"/>
      <c r="PNQ701" s="413"/>
      <c r="PNR701" s="413"/>
      <c r="PNS701" s="413"/>
      <c r="PNT701" s="413"/>
      <c r="PNU701" s="407"/>
      <c r="PNV701" s="439"/>
      <c r="PNW701" s="413"/>
      <c r="PNX701" s="413"/>
      <c r="PNY701" s="413"/>
      <c r="PNZ701" s="413"/>
      <c r="POA701" s="413"/>
      <c r="POB701" s="413"/>
      <c r="POC701" s="413"/>
      <c r="POD701" s="412"/>
      <c r="POE701" s="412"/>
      <c r="POF701" s="412"/>
      <c r="POG701" s="412"/>
      <c r="POH701" s="412"/>
      <c r="POI701" s="412"/>
      <c r="POJ701" s="412"/>
      <c r="POK701" s="412"/>
      <c r="POL701" s="412"/>
      <c r="POM701" s="412"/>
      <c r="PON701" s="412"/>
      <c r="POO701" s="412"/>
      <c r="POP701" s="412"/>
      <c r="POQ701" s="412"/>
      <c r="POR701" s="412"/>
      <c r="POS701" s="412"/>
      <c r="POT701" s="412"/>
      <c r="POU701" s="412"/>
      <c r="POV701" s="412"/>
      <c r="POW701" s="412"/>
      <c r="POX701" s="412"/>
      <c r="POY701" s="412"/>
      <c r="POZ701" s="412"/>
      <c r="PPA701" s="412"/>
      <c r="PPB701" s="412"/>
      <c r="PPC701" s="412"/>
      <c r="PPD701" s="412"/>
      <c r="PPE701" s="412"/>
      <c r="PPF701" s="412"/>
      <c r="PPG701" s="412"/>
      <c r="PPH701" s="412"/>
      <c r="PPI701" s="412"/>
      <c r="PPJ701" s="412"/>
      <c r="PPK701" s="412"/>
      <c r="PPL701" s="412"/>
      <c r="PPM701" s="412"/>
      <c r="PPN701" s="412"/>
      <c r="PPO701" s="412"/>
      <c r="PPP701" s="412"/>
      <c r="PPQ701" s="412"/>
      <c r="PPR701" s="412"/>
      <c r="PPS701" s="412"/>
      <c r="PPT701" s="412"/>
      <c r="PPU701" s="412"/>
      <c r="PPV701" s="413"/>
      <c r="PPW701" s="413"/>
      <c r="PPX701" s="413"/>
      <c r="PPY701" s="413"/>
      <c r="PPZ701" s="413"/>
      <c r="PQA701" s="413"/>
      <c r="PQB701" s="413"/>
      <c r="PQC701" s="413"/>
      <c r="PQD701" s="413"/>
      <c r="PQE701" s="413"/>
      <c r="PQF701" s="413"/>
      <c r="PQG701" s="413"/>
      <c r="PQH701" s="413"/>
      <c r="PQI701" s="413"/>
      <c r="PQJ701" s="413"/>
      <c r="PQK701" s="413"/>
      <c r="PQL701" s="413"/>
      <c r="PQM701" s="413"/>
      <c r="PQN701" s="413"/>
      <c r="PQO701" s="413"/>
      <c r="PQP701" s="413"/>
      <c r="PQQ701" s="413"/>
      <c r="PQR701" s="413"/>
      <c r="PQS701" s="413"/>
      <c r="PQT701" s="414"/>
      <c r="PQU701" s="414"/>
      <c r="PQV701" s="414"/>
      <c r="PQW701" s="414"/>
      <c r="PQX701" s="414"/>
      <c r="PQY701" s="413"/>
      <c r="PQZ701" s="413"/>
      <c r="PRA701" s="414"/>
      <c r="PRB701" s="414"/>
      <c r="PRC701" s="413"/>
      <c r="PRD701" s="413"/>
      <c r="PRE701" s="414"/>
      <c r="PRF701" s="414"/>
      <c r="PRG701" s="413"/>
      <c r="PRH701" s="413"/>
      <c r="PRI701" s="413"/>
      <c r="PRJ701" s="413"/>
      <c r="PRK701" s="413"/>
      <c r="PRL701" s="413"/>
      <c r="PRM701" s="413"/>
      <c r="PRN701" s="414"/>
      <c r="PRO701" s="414"/>
      <c r="PRP701" s="413"/>
      <c r="PRQ701" s="413"/>
      <c r="PRR701" s="414"/>
      <c r="PRS701" s="414"/>
      <c r="PRT701" s="413"/>
      <c r="PRU701" s="413"/>
      <c r="PRV701" s="413"/>
      <c r="PRW701" s="413"/>
      <c r="PRX701" s="413"/>
      <c r="PRY701" s="407"/>
      <c r="PRZ701" s="439"/>
      <c r="PSA701" s="413"/>
      <c r="PSB701" s="413"/>
      <c r="PSC701" s="413"/>
      <c r="PSD701" s="413"/>
      <c r="PSE701" s="413"/>
      <c r="PSF701" s="413"/>
      <c r="PSG701" s="413"/>
      <c r="PSH701" s="412"/>
      <c r="PSI701" s="412"/>
      <c r="PSJ701" s="412"/>
      <c r="PSK701" s="412"/>
      <c r="PSL701" s="412"/>
      <c r="PSM701" s="412"/>
      <c r="PSN701" s="412"/>
      <c r="PSO701" s="412"/>
      <c r="PSP701" s="412"/>
      <c r="PSQ701" s="412"/>
      <c r="PSR701" s="412"/>
      <c r="PSS701" s="412"/>
      <c r="PST701" s="412"/>
      <c r="PSU701" s="412"/>
      <c r="PSV701" s="412"/>
      <c r="PSW701" s="412"/>
      <c r="PSX701" s="412"/>
      <c r="PSY701" s="412"/>
      <c r="PSZ701" s="412"/>
      <c r="PTA701" s="412"/>
      <c r="PTB701" s="412"/>
      <c r="PTC701" s="412"/>
      <c r="PTD701" s="412"/>
      <c r="PTE701" s="412"/>
      <c r="PTF701" s="412"/>
      <c r="PTG701" s="412"/>
      <c r="PTH701" s="412"/>
      <c r="PTI701" s="412"/>
      <c r="PTJ701" s="412"/>
      <c r="PTK701" s="412"/>
      <c r="PTL701" s="412"/>
      <c r="PTM701" s="412"/>
      <c r="PTN701" s="412"/>
      <c r="PTO701" s="412"/>
      <c r="PTP701" s="412"/>
      <c r="PTQ701" s="412"/>
      <c r="PTR701" s="412"/>
      <c r="PTS701" s="412"/>
      <c r="PTT701" s="412"/>
      <c r="PTU701" s="412"/>
      <c r="PTV701" s="412"/>
      <c r="PTW701" s="412"/>
      <c r="PTX701" s="412"/>
      <c r="PTY701" s="412"/>
      <c r="PTZ701" s="413"/>
      <c r="PUA701" s="413"/>
      <c r="PUB701" s="413"/>
      <c r="PUC701" s="413"/>
      <c r="PUD701" s="413"/>
      <c r="PUE701" s="413"/>
      <c r="PUF701" s="413"/>
      <c r="PUG701" s="413"/>
      <c r="PUH701" s="413"/>
      <c r="PUI701" s="413"/>
      <c r="PUJ701" s="413"/>
      <c r="PUK701" s="413"/>
      <c r="PUL701" s="413"/>
      <c r="PUM701" s="413"/>
      <c r="PUN701" s="413"/>
      <c r="PUO701" s="413"/>
      <c r="PUP701" s="413"/>
      <c r="PUQ701" s="413"/>
      <c r="PUR701" s="413"/>
      <c r="PUS701" s="413"/>
      <c r="PUT701" s="413"/>
      <c r="PUU701" s="413"/>
      <c r="PUV701" s="413"/>
      <c r="PUW701" s="413"/>
      <c r="PUX701" s="414"/>
      <c r="PUY701" s="414"/>
      <c r="PUZ701" s="414"/>
      <c r="PVA701" s="414"/>
      <c r="PVB701" s="414"/>
      <c r="PVC701" s="413"/>
      <c r="PVD701" s="413"/>
      <c r="PVE701" s="414"/>
      <c r="PVF701" s="414"/>
      <c r="PVG701" s="413"/>
      <c r="PVH701" s="413"/>
      <c r="PVI701" s="414"/>
      <c r="PVJ701" s="414"/>
      <c r="PVK701" s="413"/>
      <c r="PVL701" s="413"/>
      <c r="PVM701" s="413"/>
      <c r="PVN701" s="413"/>
      <c r="PVO701" s="413"/>
      <c r="PVP701" s="413"/>
      <c r="PVQ701" s="413"/>
      <c r="PVR701" s="414"/>
      <c r="PVS701" s="414"/>
      <c r="PVT701" s="413"/>
      <c r="PVU701" s="413"/>
      <c r="PVV701" s="414"/>
      <c r="PVW701" s="414"/>
      <c r="PVX701" s="413"/>
      <c r="PVY701" s="413"/>
      <c r="PVZ701" s="413"/>
      <c r="PWA701" s="413"/>
      <c r="PWB701" s="413"/>
      <c r="PWC701" s="407"/>
      <c r="PWD701" s="439"/>
      <c r="PWE701" s="413"/>
      <c r="PWF701" s="413"/>
      <c r="PWG701" s="413"/>
      <c r="PWH701" s="413"/>
      <c r="PWI701" s="413"/>
      <c r="PWJ701" s="413"/>
      <c r="PWK701" s="413"/>
      <c r="PWL701" s="412"/>
      <c r="PWM701" s="412"/>
      <c r="PWN701" s="412"/>
      <c r="PWO701" s="412"/>
      <c r="PWP701" s="412"/>
      <c r="PWQ701" s="412"/>
      <c r="PWR701" s="412"/>
      <c r="PWS701" s="412"/>
      <c r="PWT701" s="412"/>
      <c r="PWU701" s="412"/>
      <c r="PWV701" s="412"/>
      <c r="PWW701" s="412"/>
      <c r="PWX701" s="412"/>
      <c r="PWY701" s="412"/>
      <c r="PWZ701" s="412"/>
      <c r="PXA701" s="412"/>
      <c r="PXB701" s="412"/>
      <c r="PXC701" s="412"/>
      <c r="PXD701" s="412"/>
      <c r="PXE701" s="412"/>
      <c r="PXF701" s="412"/>
      <c r="PXG701" s="412"/>
      <c r="PXH701" s="412"/>
      <c r="PXI701" s="412"/>
      <c r="PXJ701" s="412"/>
      <c r="PXK701" s="412"/>
      <c r="PXL701" s="412"/>
      <c r="PXM701" s="412"/>
      <c r="PXN701" s="412"/>
      <c r="PXO701" s="412"/>
      <c r="PXP701" s="412"/>
      <c r="PXQ701" s="412"/>
      <c r="PXR701" s="412"/>
      <c r="PXS701" s="412"/>
      <c r="PXT701" s="412"/>
      <c r="PXU701" s="412"/>
      <c r="PXV701" s="412"/>
      <c r="PXW701" s="412"/>
      <c r="PXX701" s="412"/>
      <c r="PXY701" s="412"/>
      <c r="PXZ701" s="412"/>
      <c r="PYA701" s="412"/>
      <c r="PYB701" s="412"/>
      <c r="PYC701" s="412"/>
      <c r="PYD701" s="413"/>
      <c r="PYE701" s="413"/>
      <c r="PYF701" s="413"/>
      <c r="PYG701" s="413"/>
      <c r="PYH701" s="413"/>
      <c r="PYI701" s="413"/>
      <c r="PYJ701" s="413"/>
      <c r="PYK701" s="413"/>
      <c r="PYL701" s="413"/>
      <c r="PYM701" s="413"/>
      <c r="PYN701" s="413"/>
      <c r="PYO701" s="413"/>
      <c r="PYP701" s="413"/>
      <c r="PYQ701" s="413"/>
      <c r="PYR701" s="413"/>
      <c r="PYS701" s="413"/>
      <c r="PYT701" s="413"/>
      <c r="PYU701" s="413"/>
      <c r="PYV701" s="413"/>
      <c r="PYW701" s="413"/>
      <c r="PYX701" s="413"/>
      <c r="PYY701" s="413"/>
      <c r="PYZ701" s="413"/>
      <c r="PZA701" s="413"/>
      <c r="PZB701" s="414"/>
      <c r="PZC701" s="414"/>
      <c r="PZD701" s="414"/>
      <c r="PZE701" s="414"/>
      <c r="PZF701" s="414"/>
      <c r="PZG701" s="413"/>
      <c r="PZH701" s="413"/>
      <c r="PZI701" s="414"/>
      <c r="PZJ701" s="414"/>
      <c r="PZK701" s="413"/>
      <c r="PZL701" s="413"/>
      <c r="PZM701" s="414"/>
      <c r="PZN701" s="414"/>
      <c r="PZO701" s="413"/>
      <c r="PZP701" s="413"/>
      <c r="PZQ701" s="413"/>
      <c r="PZR701" s="413"/>
      <c r="PZS701" s="413"/>
      <c r="PZT701" s="413"/>
      <c r="PZU701" s="413"/>
      <c r="PZV701" s="414"/>
      <c r="PZW701" s="414"/>
      <c r="PZX701" s="413"/>
      <c r="PZY701" s="413"/>
      <c r="PZZ701" s="414"/>
      <c r="QAA701" s="414"/>
      <c r="QAB701" s="413"/>
      <c r="QAC701" s="413"/>
      <c r="QAD701" s="413"/>
      <c r="QAE701" s="413"/>
      <c r="QAF701" s="413"/>
      <c r="QAG701" s="407"/>
      <c r="QAH701" s="439"/>
      <c r="QAI701" s="413"/>
      <c r="QAJ701" s="413"/>
      <c r="QAK701" s="413"/>
      <c r="QAL701" s="413"/>
      <c r="QAM701" s="413"/>
      <c r="QAN701" s="413"/>
      <c r="QAO701" s="413"/>
      <c r="QAP701" s="412"/>
      <c r="QAQ701" s="412"/>
      <c r="QAR701" s="412"/>
      <c r="QAS701" s="412"/>
      <c r="QAT701" s="412"/>
      <c r="QAU701" s="412"/>
      <c r="QAV701" s="412"/>
      <c r="QAW701" s="412"/>
      <c r="QAX701" s="412"/>
      <c r="QAY701" s="412"/>
      <c r="QAZ701" s="412"/>
      <c r="QBA701" s="412"/>
      <c r="QBB701" s="412"/>
      <c r="QBC701" s="412"/>
      <c r="QBD701" s="412"/>
      <c r="QBE701" s="412"/>
      <c r="QBF701" s="412"/>
      <c r="QBG701" s="412"/>
      <c r="QBH701" s="412"/>
      <c r="QBI701" s="412"/>
      <c r="QBJ701" s="412"/>
      <c r="QBK701" s="412"/>
      <c r="QBL701" s="412"/>
      <c r="QBM701" s="412"/>
      <c r="QBN701" s="412"/>
      <c r="QBO701" s="412"/>
      <c r="QBP701" s="412"/>
      <c r="QBQ701" s="412"/>
      <c r="QBR701" s="412"/>
      <c r="QBS701" s="412"/>
      <c r="QBT701" s="412"/>
      <c r="QBU701" s="412"/>
      <c r="QBV701" s="412"/>
      <c r="QBW701" s="412"/>
      <c r="QBX701" s="412"/>
      <c r="QBY701" s="412"/>
      <c r="QBZ701" s="412"/>
      <c r="QCA701" s="412"/>
      <c r="QCB701" s="412"/>
      <c r="QCC701" s="412"/>
      <c r="QCD701" s="412"/>
      <c r="QCE701" s="412"/>
      <c r="QCF701" s="412"/>
      <c r="QCG701" s="412"/>
      <c r="QCH701" s="413"/>
      <c r="QCI701" s="413"/>
      <c r="QCJ701" s="413"/>
      <c r="QCK701" s="413"/>
      <c r="QCL701" s="413"/>
      <c r="QCM701" s="413"/>
      <c r="QCN701" s="413"/>
      <c r="QCO701" s="413"/>
      <c r="QCP701" s="413"/>
      <c r="QCQ701" s="413"/>
      <c r="QCR701" s="413"/>
      <c r="QCS701" s="413"/>
      <c r="QCT701" s="413"/>
      <c r="QCU701" s="413"/>
      <c r="QCV701" s="413"/>
      <c r="QCW701" s="413"/>
      <c r="QCX701" s="413"/>
      <c r="QCY701" s="413"/>
      <c r="QCZ701" s="413"/>
      <c r="QDA701" s="413"/>
      <c r="QDB701" s="413"/>
      <c r="QDC701" s="413"/>
      <c r="QDD701" s="413"/>
      <c r="QDE701" s="413"/>
      <c r="QDF701" s="414"/>
      <c r="QDG701" s="414"/>
      <c r="QDH701" s="414"/>
      <c r="QDI701" s="414"/>
      <c r="QDJ701" s="414"/>
      <c r="QDK701" s="413"/>
      <c r="QDL701" s="413"/>
      <c r="QDM701" s="414"/>
      <c r="QDN701" s="414"/>
      <c r="QDO701" s="413"/>
      <c r="QDP701" s="413"/>
      <c r="QDQ701" s="414"/>
      <c r="QDR701" s="414"/>
      <c r="QDS701" s="413"/>
      <c r="QDT701" s="413"/>
      <c r="QDU701" s="413"/>
      <c r="QDV701" s="413"/>
      <c r="QDW701" s="413"/>
      <c r="QDX701" s="413"/>
      <c r="QDY701" s="413"/>
      <c r="QDZ701" s="414"/>
      <c r="QEA701" s="414"/>
      <c r="QEB701" s="413"/>
      <c r="QEC701" s="413"/>
      <c r="QED701" s="414"/>
      <c r="QEE701" s="414"/>
      <c r="QEF701" s="413"/>
      <c r="QEG701" s="413"/>
      <c r="QEH701" s="413"/>
      <c r="QEI701" s="413"/>
      <c r="QEJ701" s="413"/>
      <c r="QEK701" s="407"/>
      <c r="QEL701" s="439"/>
      <c r="QEM701" s="413"/>
      <c r="QEN701" s="413"/>
      <c r="QEO701" s="413"/>
      <c r="QEP701" s="413"/>
      <c r="QEQ701" s="413"/>
      <c r="QER701" s="413"/>
      <c r="QES701" s="413"/>
      <c r="QET701" s="412"/>
      <c r="QEU701" s="412"/>
      <c r="QEV701" s="412"/>
      <c r="QEW701" s="412"/>
      <c r="QEX701" s="412"/>
      <c r="QEY701" s="412"/>
      <c r="QEZ701" s="412"/>
      <c r="QFA701" s="412"/>
      <c r="QFB701" s="412"/>
      <c r="QFC701" s="412"/>
      <c r="QFD701" s="412"/>
      <c r="QFE701" s="412"/>
      <c r="QFF701" s="412"/>
      <c r="QFG701" s="412"/>
      <c r="QFH701" s="412"/>
      <c r="QFI701" s="412"/>
      <c r="QFJ701" s="412"/>
      <c r="QFK701" s="412"/>
      <c r="QFL701" s="412"/>
      <c r="QFM701" s="412"/>
      <c r="QFN701" s="412"/>
      <c r="QFO701" s="412"/>
      <c r="QFP701" s="412"/>
      <c r="QFQ701" s="412"/>
      <c r="QFR701" s="412"/>
      <c r="QFS701" s="412"/>
      <c r="QFT701" s="412"/>
      <c r="QFU701" s="412"/>
      <c r="QFV701" s="412"/>
      <c r="QFW701" s="412"/>
      <c r="QFX701" s="412"/>
      <c r="QFY701" s="412"/>
      <c r="QFZ701" s="412"/>
      <c r="QGA701" s="412"/>
      <c r="QGB701" s="412"/>
      <c r="QGC701" s="412"/>
      <c r="QGD701" s="412"/>
      <c r="QGE701" s="412"/>
      <c r="QGF701" s="412"/>
      <c r="QGG701" s="412"/>
      <c r="QGH701" s="412"/>
      <c r="QGI701" s="412"/>
      <c r="QGJ701" s="412"/>
      <c r="QGK701" s="412"/>
      <c r="QGL701" s="413"/>
      <c r="QGM701" s="413"/>
      <c r="QGN701" s="413"/>
      <c r="QGO701" s="413"/>
      <c r="QGP701" s="413"/>
      <c r="QGQ701" s="413"/>
      <c r="QGR701" s="413"/>
      <c r="QGS701" s="413"/>
      <c r="QGT701" s="413"/>
      <c r="QGU701" s="413"/>
      <c r="QGV701" s="413"/>
      <c r="QGW701" s="413"/>
      <c r="QGX701" s="413"/>
      <c r="QGY701" s="413"/>
      <c r="QGZ701" s="413"/>
      <c r="QHA701" s="413"/>
      <c r="QHB701" s="413"/>
      <c r="QHC701" s="413"/>
      <c r="QHD701" s="413"/>
      <c r="QHE701" s="413"/>
      <c r="QHF701" s="413"/>
      <c r="QHG701" s="413"/>
      <c r="QHH701" s="413"/>
      <c r="QHI701" s="413"/>
      <c r="QHJ701" s="414"/>
      <c r="QHK701" s="414"/>
      <c r="QHL701" s="414"/>
      <c r="QHM701" s="414"/>
      <c r="QHN701" s="414"/>
      <c r="QHO701" s="413"/>
      <c r="QHP701" s="413"/>
      <c r="QHQ701" s="414"/>
      <c r="QHR701" s="414"/>
      <c r="QHS701" s="413"/>
      <c r="QHT701" s="413"/>
      <c r="QHU701" s="414"/>
      <c r="QHV701" s="414"/>
      <c r="QHW701" s="413"/>
      <c r="QHX701" s="413"/>
      <c r="QHY701" s="413"/>
      <c r="QHZ701" s="413"/>
      <c r="QIA701" s="413"/>
      <c r="QIB701" s="413"/>
      <c r="QIC701" s="413"/>
      <c r="QID701" s="414"/>
      <c r="QIE701" s="414"/>
      <c r="QIF701" s="413"/>
      <c r="QIG701" s="413"/>
      <c r="QIH701" s="414"/>
      <c r="QII701" s="414"/>
      <c r="QIJ701" s="413"/>
      <c r="QIK701" s="413"/>
      <c r="QIL701" s="413"/>
      <c r="QIM701" s="413"/>
      <c r="QIN701" s="413"/>
      <c r="QIO701" s="407"/>
      <c r="QIP701" s="439"/>
      <c r="QIQ701" s="413"/>
      <c r="QIR701" s="413"/>
      <c r="QIS701" s="413"/>
      <c r="QIT701" s="413"/>
      <c r="QIU701" s="413"/>
      <c r="QIV701" s="413"/>
      <c r="QIW701" s="413"/>
      <c r="QIX701" s="412"/>
      <c r="QIY701" s="412"/>
      <c r="QIZ701" s="412"/>
      <c r="QJA701" s="412"/>
      <c r="QJB701" s="412"/>
      <c r="QJC701" s="412"/>
      <c r="QJD701" s="412"/>
      <c r="QJE701" s="412"/>
      <c r="QJF701" s="412"/>
      <c r="QJG701" s="412"/>
      <c r="QJH701" s="412"/>
      <c r="QJI701" s="412"/>
      <c r="QJJ701" s="412"/>
      <c r="QJK701" s="412"/>
      <c r="QJL701" s="412"/>
      <c r="QJM701" s="412"/>
      <c r="QJN701" s="412"/>
      <c r="QJO701" s="412"/>
      <c r="QJP701" s="412"/>
      <c r="QJQ701" s="412"/>
      <c r="QJR701" s="412"/>
      <c r="QJS701" s="412"/>
      <c r="QJT701" s="412"/>
      <c r="QJU701" s="412"/>
      <c r="QJV701" s="412"/>
      <c r="QJW701" s="412"/>
      <c r="QJX701" s="412"/>
      <c r="QJY701" s="412"/>
      <c r="QJZ701" s="412"/>
      <c r="QKA701" s="412"/>
      <c r="QKB701" s="412"/>
      <c r="QKC701" s="412"/>
      <c r="QKD701" s="412"/>
      <c r="QKE701" s="412"/>
      <c r="QKF701" s="412"/>
      <c r="QKG701" s="412"/>
      <c r="QKH701" s="412"/>
      <c r="QKI701" s="412"/>
      <c r="QKJ701" s="412"/>
      <c r="QKK701" s="412"/>
      <c r="QKL701" s="412"/>
      <c r="QKM701" s="412"/>
      <c r="QKN701" s="412"/>
      <c r="QKO701" s="412"/>
      <c r="QKP701" s="413"/>
      <c r="QKQ701" s="413"/>
      <c r="QKR701" s="413"/>
      <c r="QKS701" s="413"/>
      <c r="QKT701" s="413"/>
      <c r="QKU701" s="413"/>
      <c r="QKV701" s="413"/>
      <c r="QKW701" s="413"/>
      <c r="QKX701" s="413"/>
      <c r="QKY701" s="413"/>
      <c r="QKZ701" s="413"/>
      <c r="QLA701" s="413"/>
      <c r="QLB701" s="413"/>
      <c r="QLC701" s="413"/>
      <c r="QLD701" s="413"/>
      <c r="QLE701" s="413"/>
      <c r="QLF701" s="413"/>
      <c r="QLG701" s="413"/>
      <c r="QLH701" s="413"/>
      <c r="QLI701" s="413"/>
      <c r="QLJ701" s="413"/>
      <c r="QLK701" s="413"/>
      <c r="QLL701" s="413"/>
      <c r="QLM701" s="413"/>
      <c r="QLN701" s="414"/>
      <c r="QLO701" s="414"/>
      <c r="QLP701" s="414"/>
      <c r="QLQ701" s="414"/>
      <c r="QLR701" s="414"/>
      <c r="QLS701" s="413"/>
      <c r="QLT701" s="413"/>
      <c r="QLU701" s="414"/>
      <c r="QLV701" s="414"/>
      <c r="QLW701" s="413"/>
      <c r="QLX701" s="413"/>
      <c r="QLY701" s="414"/>
      <c r="QLZ701" s="414"/>
      <c r="QMA701" s="413"/>
      <c r="QMB701" s="413"/>
      <c r="QMC701" s="413"/>
      <c r="QMD701" s="413"/>
      <c r="QME701" s="413"/>
      <c r="QMF701" s="413"/>
      <c r="QMG701" s="413"/>
      <c r="QMH701" s="414"/>
      <c r="QMI701" s="414"/>
      <c r="QMJ701" s="413"/>
      <c r="QMK701" s="413"/>
      <c r="QML701" s="414"/>
      <c r="QMM701" s="414"/>
      <c r="QMN701" s="413"/>
      <c r="QMO701" s="413"/>
      <c r="QMP701" s="413"/>
      <c r="QMQ701" s="413"/>
      <c r="QMR701" s="413"/>
      <c r="QMS701" s="407"/>
      <c r="QMT701" s="439"/>
      <c r="QMU701" s="413"/>
      <c r="QMV701" s="413"/>
      <c r="QMW701" s="413"/>
      <c r="QMX701" s="413"/>
      <c r="QMY701" s="413"/>
      <c r="QMZ701" s="413"/>
      <c r="QNA701" s="413"/>
      <c r="QNB701" s="412"/>
      <c r="QNC701" s="412"/>
      <c r="QND701" s="412"/>
      <c r="QNE701" s="412"/>
      <c r="QNF701" s="412"/>
      <c r="QNG701" s="412"/>
      <c r="QNH701" s="412"/>
      <c r="QNI701" s="412"/>
      <c r="QNJ701" s="412"/>
      <c r="QNK701" s="412"/>
      <c r="QNL701" s="412"/>
      <c r="QNM701" s="412"/>
      <c r="QNN701" s="412"/>
      <c r="QNO701" s="412"/>
      <c r="QNP701" s="412"/>
      <c r="QNQ701" s="412"/>
      <c r="QNR701" s="412"/>
      <c r="QNS701" s="412"/>
      <c r="QNT701" s="412"/>
      <c r="QNU701" s="412"/>
      <c r="QNV701" s="412"/>
      <c r="QNW701" s="412"/>
      <c r="QNX701" s="412"/>
      <c r="QNY701" s="412"/>
      <c r="QNZ701" s="412"/>
      <c r="QOA701" s="412"/>
      <c r="QOB701" s="412"/>
      <c r="QOC701" s="412"/>
      <c r="QOD701" s="412"/>
      <c r="QOE701" s="412"/>
      <c r="QOF701" s="412"/>
      <c r="QOG701" s="412"/>
      <c r="QOH701" s="412"/>
      <c r="QOI701" s="412"/>
      <c r="QOJ701" s="412"/>
      <c r="QOK701" s="412"/>
      <c r="QOL701" s="412"/>
      <c r="QOM701" s="412"/>
      <c r="QON701" s="412"/>
      <c r="QOO701" s="412"/>
      <c r="QOP701" s="412"/>
      <c r="QOQ701" s="412"/>
      <c r="QOR701" s="412"/>
      <c r="QOS701" s="412"/>
      <c r="QOT701" s="413"/>
      <c r="QOU701" s="413"/>
      <c r="QOV701" s="413"/>
      <c r="QOW701" s="413"/>
      <c r="QOX701" s="413"/>
      <c r="QOY701" s="413"/>
      <c r="QOZ701" s="413"/>
      <c r="QPA701" s="413"/>
      <c r="QPB701" s="413"/>
      <c r="QPC701" s="413"/>
      <c r="QPD701" s="413"/>
      <c r="QPE701" s="413"/>
      <c r="QPF701" s="413"/>
      <c r="QPG701" s="413"/>
      <c r="QPH701" s="413"/>
      <c r="QPI701" s="413"/>
      <c r="QPJ701" s="413"/>
      <c r="QPK701" s="413"/>
      <c r="QPL701" s="413"/>
      <c r="QPM701" s="413"/>
      <c r="QPN701" s="413"/>
      <c r="QPO701" s="413"/>
      <c r="QPP701" s="413"/>
      <c r="QPQ701" s="413"/>
      <c r="QPR701" s="414"/>
      <c r="QPS701" s="414"/>
      <c r="QPT701" s="414"/>
      <c r="QPU701" s="414"/>
      <c r="QPV701" s="414"/>
      <c r="QPW701" s="413"/>
      <c r="QPX701" s="413"/>
      <c r="QPY701" s="414"/>
      <c r="QPZ701" s="414"/>
      <c r="QQA701" s="413"/>
      <c r="QQB701" s="413"/>
      <c r="QQC701" s="414"/>
      <c r="QQD701" s="414"/>
      <c r="QQE701" s="413"/>
      <c r="QQF701" s="413"/>
      <c r="QQG701" s="413"/>
      <c r="QQH701" s="413"/>
      <c r="QQI701" s="413"/>
      <c r="QQJ701" s="413"/>
      <c r="QQK701" s="413"/>
      <c r="QQL701" s="414"/>
      <c r="QQM701" s="414"/>
      <c r="QQN701" s="413"/>
      <c r="QQO701" s="413"/>
      <c r="QQP701" s="414"/>
      <c r="QQQ701" s="414"/>
      <c r="QQR701" s="413"/>
      <c r="QQS701" s="413"/>
      <c r="QQT701" s="413"/>
      <c r="QQU701" s="413"/>
      <c r="QQV701" s="413"/>
      <c r="QQW701" s="407"/>
      <c r="QQX701" s="439"/>
      <c r="QQY701" s="413"/>
      <c r="QQZ701" s="413"/>
      <c r="QRA701" s="413"/>
      <c r="QRB701" s="413"/>
      <c r="QRC701" s="413"/>
      <c r="QRD701" s="413"/>
      <c r="QRE701" s="413"/>
      <c r="QRF701" s="412"/>
      <c r="QRG701" s="412"/>
      <c r="QRH701" s="412"/>
      <c r="QRI701" s="412"/>
      <c r="QRJ701" s="412"/>
      <c r="QRK701" s="412"/>
      <c r="QRL701" s="412"/>
      <c r="QRM701" s="412"/>
      <c r="QRN701" s="412"/>
      <c r="QRO701" s="412"/>
      <c r="QRP701" s="412"/>
      <c r="QRQ701" s="412"/>
      <c r="QRR701" s="412"/>
      <c r="QRS701" s="412"/>
      <c r="QRT701" s="412"/>
      <c r="QRU701" s="412"/>
      <c r="QRV701" s="412"/>
      <c r="QRW701" s="412"/>
      <c r="QRX701" s="412"/>
      <c r="QRY701" s="412"/>
      <c r="QRZ701" s="412"/>
      <c r="QSA701" s="412"/>
      <c r="QSB701" s="412"/>
      <c r="QSC701" s="412"/>
      <c r="QSD701" s="412"/>
      <c r="QSE701" s="412"/>
      <c r="QSF701" s="412"/>
      <c r="QSG701" s="412"/>
      <c r="QSH701" s="412"/>
      <c r="QSI701" s="412"/>
      <c r="QSJ701" s="412"/>
      <c r="QSK701" s="412"/>
      <c r="QSL701" s="412"/>
      <c r="QSM701" s="412"/>
      <c r="QSN701" s="412"/>
      <c r="QSO701" s="412"/>
      <c r="QSP701" s="412"/>
      <c r="QSQ701" s="412"/>
      <c r="QSR701" s="412"/>
      <c r="QSS701" s="412"/>
      <c r="QST701" s="412"/>
      <c r="QSU701" s="412"/>
      <c r="QSV701" s="412"/>
      <c r="QSW701" s="412"/>
      <c r="QSX701" s="413"/>
      <c r="QSY701" s="413"/>
      <c r="QSZ701" s="413"/>
      <c r="QTA701" s="413"/>
      <c r="QTB701" s="413"/>
      <c r="QTC701" s="413"/>
      <c r="QTD701" s="413"/>
      <c r="QTE701" s="413"/>
      <c r="QTF701" s="413"/>
      <c r="QTG701" s="413"/>
      <c r="QTH701" s="413"/>
      <c r="QTI701" s="413"/>
      <c r="QTJ701" s="413"/>
      <c r="QTK701" s="413"/>
      <c r="QTL701" s="413"/>
      <c r="QTM701" s="413"/>
      <c r="QTN701" s="413"/>
      <c r="QTO701" s="413"/>
      <c r="QTP701" s="413"/>
      <c r="QTQ701" s="413"/>
      <c r="QTR701" s="413"/>
      <c r="QTS701" s="413"/>
      <c r="QTT701" s="413"/>
      <c r="QTU701" s="413"/>
      <c r="QTV701" s="414"/>
      <c r="QTW701" s="414"/>
      <c r="QTX701" s="414"/>
      <c r="QTY701" s="414"/>
      <c r="QTZ701" s="414"/>
      <c r="QUA701" s="413"/>
      <c r="QUB701" s="413"/>
      <c r="QUC701" s="414"/>
      <c r="QUD701" s="414"/>
      <c r="QUE701" s="413"/>
      <c r="QUF701" s="413"/>
      <c r="QUG701" s="414"/>
      <c r="QUH701" s="414"/>
      <c r="QUI701" s="413"/>
      <c r="QUJ701" s="413"/>
      <c r="QUK701" s="413"/>
      <c r="QUL701" s="413"/>
      <c r="QUM701" s="413"/>
      <c r="QUN701" s="413"/>
      <c r="QUO701" s="413"/>
      <c r="QUP701" s="414"/>
      <c r="QUQ701" s="414"/>
      <c r="QUR701" s="413"/>
      <c r="QUS701" s="413"/>
      <c r="QUT701" s="414"/>
      <c r="QUU701" s="414"/>
      <c r="QUV701" s="413"/>
      <c r="QUW701" s="413"/>
      <c r="QUX701" s="413"/>
      <c r="QUY701" s="413"/>
      <c r="QUZ701" s="413"/>
      <c r="QVA701" s="407"/>
      <c r="QVB701" s="439"/>
      <c r="QVC701" s="413"/>
      <c r="QVD701" s="413"/>
      <c r="QVE701" s="413"/>
      <c r="QVF701" s="413"/>
      <c r="QVG701" s="413"/>
      <c r="QVH701" s="413"/>
      <c r="QVI701" s="413"/>
      <c r="QVJ701" s="412"/>
      <c r="QVK701" s="412"/>
      <c r="QVL701" s="412"/>
      <c r="QVM701" s="412"/>
      <c r="QVN701" s="412"/>
      <c r="QVO701" s="412"/>
      <c r="QVP701" s="412"/>
      <c r="QVQ701" s="412"/>
      <c r="QVR701" s="412"/>
      <c r="QVS701" s="412"/>
      <c r="QVT701" s="412"/>
      <c r="QVU701" s="412"/>
      <c r="QVV701" s="412"/>
      <c r="QVW701" s="412"/>
      <c r="QVX701" s="412"/>
      <c r="QVY701" s="412"/>
      <c r="QVZ701" s="412"/>
      <c r="QWA701" s="412"/>
      <c r="QWB701" s="412"/>
      <c r="QWC701" s="412"/>
      <c r="QWD701" s="412"/>
      <c r="QWE701" s="412"/>
      <c r="QWF701" s="412"/>
      <c r="QWG701" s="412"/>
      <c r="QWH701" s="412"/>
      <c r="QWI701" s="412"/>
      <c r="QWJ701" s="412"/>
      <c r="QWK701" s="412"/>
      <c r="QWL701" s="412"/>
      <c r="QWM701" s="412"/>
      <c r="QWN701" s="412"/>
      <c r="QWO701" s="412"/>
      <c r="QWP701" s="412"/>
      <c r="QWQ701" s="412"/>
      <c r="QWR701" s="412"/>
      <c r="QWS701" s="412"/>
      <c r="QWT701" s="412"/>
      <c r="QWU701" s="412"/>
      <c r="QWV701" s="412"/>
      <c r="QWW701" s="412"/>
      <c r="QWX701" s="412"/>
      <c r="QWY701" s="412"/>
      <c r="QWZ701" s="412"/>
      <c r="QXA701" s="412"/>
      <c r="QXB701" s="413"/>
      <c r="QXC701" s="413"/>
      <c r="QXD701" s="413"/>
      <c r="QXE701" s="413"/>
      <c r="QXF701" s="413"/>
      <c r="QXG701" s="413"/>
      <c r="QXH701" s="413"/>
      <c r="QXI701" s="413"/>
      <c r="QXJ701" s="413"/>
      <c r="QXK701" s="413"/>
      <c r="QXL701" s="413"/>
      <c r="QXM701" s="413"/>
      <c r="QXN701" s="413"/>
      <c r="QXO701" s="413"/>
      <c r="QXP701" s="413"/>
      <c r="QXQ701" s="413"/>
      <c r="QXR701" s="413"/>
      <c r="QXS701" s="413"/>
      <c r="QXT701" s="413"/>
      <c r="QXU701" s="413"/>
      <c r="QXV701" s="413"/>
      <c r="QXW701" s="413"/>
      <c r="QXX701" s="413"/>
      <c r="QXY701" s="413"/>
      <c r="QXZ701" s="414"/>
      <c r="QYA701" s="414"/>
      <c r="QYB701" s="414"/>
      <c r="QYC701" s="414"/>
      <c r="QYD701" s="414"/>
      <c r="QYE701" s="413"/>
      <c r="QYF701" s="413"/>
      <c r="QYG701" s="414"/>
      <c r="QYH701" s="414"/>
      <c r="QYI701" s="413"/>
      <c r="QYJ701" s="413"/>
      <c r="QYK701" s="414"/>
      <c r="QYL701" s="414"/>
      <c r="QYM701" s="413"/>
      <c r="QYN701" s="413"/>
      <c r="QYO701" s="413"/>
      <c r="QYP701" s="413"/>
      <c r="QYQ701" s="413"/>
      <c r="QYR701" s="413"/>
      <c r="QYS701" s="413"/>
      <c r="QYT701" s="414"/>
      <c r="QYU701" s="414"/>
      <c r="QYV701" s="413"/>
      <c r="QYW701" s="413"/>
      <c r="QYX701" s="414"/>
      <c r="QYY701" s="414"/>
      <c r="QYZ701" s="413"/>
      <c r="QZA701" s="413"/>
      <c r="QZB701" s="413"/>
      <c r="QZC701" s="413"/>
      <c r="QZD701" s="413"/>
      <c r="QZE701" s="407"/>
      <c r="QZF701" s="439"/>
      <c r="QZG701" s="413"/>
      <c r="QZH701" s="413"/>
      <c r="QZI701" s="413"/>
      <c r="QZJ701" s="413"/>
      <c r="QZK701" s="413"/>
      <c r="QZL701" s="413"/>
      <c r="QZM701" s="413"/>
      <c r="QZN701" s="412"/>
      <c r="QZO701" s="412"/>
      <c r="QZP701" s="412"/>
      <c r="QZQ701" s="412"/>
      <c r="QZR701" s="412"/>
      <c r="QZS701" s="412"/>
      <c r="QZT701" s="412"/>
      <c r="QZU701" s="412"/>
      <c r="QZV701" s="412"/>
      <c r="QZW701" s="412"/>
      <c r="QZX701" s="412"/>
      <c r="QZY701" s="412"/>
      <c r="QZZ701" s="412"/>
      <c r="RAA701" s="412"/>
      <c r="RAB701" s="412"/>
      <c r="RAC701" s="412"/>
      <c r="RAD701" s="412"/>
      <c r="RAE701" s="412"/>
      <c r="RAF701" s="412"/>
      <c r="RAG701" s="412"/>
      <c r="RAH701" s="412"/>
      <c r="RAI701" s="412"/>
      <c r="RAJ701" s="412"/>
      <c r="RAK701" s="412"/>
      <c r="RAL701" s="412"/>
      <c r="RAM701" s="412"/>
      <c r="RAN701" s="412"/>
      <c r="RAO701" s="412"/>
      <c r="RAP701" s="412"/>
      <c r="RAQ701" s="412"/>
      <c r="RAR701" s="412"/>
      <c r="RAS701" s="412"/>
      <c r="RAT701" s="412"/>
      <c r="RAU701" s="412"/>
      <c r="RAV701" s="412"/>
      <c r="RAW701" s="412"/>
      <c r="RAX701" s="412"/>
      <c r="RAY701" s="412"/>
      <c r="RAZ701" s="412"/>
      <c r="RBA701" s="412"/>
      <c r="RBB701" s="412"/>
      <c r="RBC701" s="412"/>
      <c r="RBD701" s="412"/>
      <c r="RBE701" s="412"/>
      <c r="RBF701" s="413"/>
      <c r="RBG701" s="413"/>
      <c r="RBH701" s="413"/>
      <c r="RBI701" s="413"/>
      <c r="RBJ701" s="413"/>
      <c r="RBK701" s="413"/>
      <c r="RBL701" s="413"/>
      <c r="RBM701" s="413"/>
      <c r="RBN701" s="413"/>
      <c r="RBO701" s="413"/>
      <c r="RBP701" s="413"/>
      <c r="RBQ701" s="413"/>
      <c r="RBR701" s="413"/>
      <c r="RBS701" s="413"/>
      <c r="RBT701" s="413"/>
      <c r="RBU701" s="413"/>
      <c r="RBV701" s="413"/>
      <c r="RBW701" s="413"/>
      <c r="RBX701" s="413"/>
      <c r="RBY701" s="413"/>
      <c r="RBZ701" s="413"/>
      <c r="RCA701" s="413"/>
      <c r="RCB701" s="413"/>
    </row>
    <row r="702" spans="1:12248" s="80" customFormat="1" ht="127.5" hidden="1" customHeight="1" x14ac:dyDescent="0.3">
      <c r="A702" s="407"/>
      <c r="B702" s="499" t="s">
        <v>14</v>
      </c>
      <c r="C702" s="440" t="s">
        <v>119</v>
      </c>
      <c r="D702" s="412">
        <f t="shared" si="449"/>
        <v>0</v>
      </c>
      <c r="E702" s="412">
        <v>0</v>
      </c>
      <c r="F702" s="412"/>
      <c r="G702" s="412">
        <v>0</v>
      </c>
      <c r="H702" s="412">
        <v>0</v>
      </c>
      <c r="I702" s="412">
        <f t="shared" si="458"/>
        <v>0</v>
      </c>
      <c r="J702" s="412" t="e">
        <f t="shared" si="459"/>
        <v>#DIV/0!</v>
      </c>
      <c r="K702" s="412">
        <v>0</v>
      </c>
      <c r="L702" s="412" t="e">
        <f t="shared" si="455"/>
        <v>#DIV/0!</v>
      </c>
      <c r="M702" s="412"/>
      <c r="N702" s="412"/>
      <c r="O702" s="412"/>
      <c r="P702" s="412"/>
      <c r="Q702" s="412"/>
      <c r="R702" s="412"/>
      <c r="S702" s="412">
        <f t="shared" si="460"/>
        <v>0</v>
      </c>
      <c r="T702" s="570" t="e">
        <f t="shared" si="431"/>
        <v>#DIV/0!</v>
      </c>
      <c r="U702" s="413">
        <v>0</v>
      </c>
      <c r="V702" s="570" t="e">
        <f t="shared" si="461"/>
        <v>#DIV/0!</v>
      </c>
      <c r="W702" s="412"/>
      <c r="X702" s="412"/>
      <c r="Y702" s="412"/>
      <c r="Z702" s="412"/>
      <c r="AA702" s="412"/>
      <c r="AB702" s="412"/>
      <c r="AC702" s="413">
        <f t="shared" si="445"/>
        <v>0</v>
      </c>
      <c r="AD702" s="570" t="e">
        <f t="shared" si="446"/>
        <v>#DIV/0!</v>
      </c>
      <c r="AE702" s="413">
        <v>0</v>
      </c>
      <c r="AF702" s="575" t="e">
        <f t="shared" si="456"/>
        <v>#DIV/0!</v>
      </c>
      <c r="AG702" s="412"/>
      <c r="AH702" s="575" t="e">
        <f t="shared" si="433"/>
        <v>#DIV/0!</v>
      </c>
      <c r="AI702" s="412"/>
      <c r="AJ702" s="412"/>
      <c r="AK702" s="412"/>
      <c r="AL702" s="575"/>
      <c r="AM702" s="412"/>
      <c r="AN702" s="412"/>
      <c r="AO702" s="412"/>
      <c r="AP702" s="412"/>
      <c r="AQ702" s="412"/>
      <c r="AR702" s="412"/>
      <c r="AS702" s="412"/>
      <c r="AT702" s="412"/>
      <c r="AU702" s="413">
        <f>AV702</f>
        <v>0</v>
      </c>
      <c r="AV702" s="413">
        <f t="shared" si="450"/>
        <v>0</v>
      </c>
      <c r="AW702" s="413">
        <v>0</v>
      </c>
      <c r="AX702" s="413"/>
      <c r="AY702" s="413">
        <v>0</v>
      </c>
      <c r="AZ702" s="413">
        <v>0</v>
      </c>
      <c r="BA702" s="413">
        <f t="shared" si="435"/>
        <v>0</v>
      </c>
      <c r="BB702" s="413"/>
      <c r="BC702" s="413"/>
      <c r="BD702" s="413"/>
      <c r="BE702" s="413">
        <f t="shared" si="436"/>
        <v>0</v>
      </c>
      <c r="BF702" s="413">
        <f>E702</f>
        <v>0</v>
      </c>
      <c r="BG702" s="413"/>
      <c r="BH702" s="413"/>
      <c r="BI702" s="413">
        <f t="shared" si="451"/>
        <v>0</v>
      </c>
      <c r="BJ702" s="413">
        <v>0</v>
      </c>
      <c r="BK702" s="413"/>
      <c r="BL702" s="413">
        <v>0</v>
      </c>
      <c r="BM702" s="413">
        <v>0</v>
      </c>
      <c r="BN702" s="413">
        <f t="shared" si="448"/>
        <v>0</v>
      </c>
      <c r="BO702" s="413">
        <f t="shared" si="452"/>
        <v>0</v>
      </c>
      <c r="BP702" s="413">
        <v>0</v>
      </c>
      <c r="BQ702" s="413"/>
      <c r="BR702" s="413">
        <v>0</v>
      </c>
      <c r="BS702" s="413">
        <v>0</v>
      </c>
      <c r="BT702" s="413">
        <f t="shared" si="424"/>
        <v>0</v>
      </c>
      <c r="BU702" s="413">
        <f t="shared" si="425"/>
        <v>0</v>
      </c>
      <c r="BV702" s="413">
        <f t="shared" si="453"/>
        <v>0</v>
      </c>
      <c r="BW702" s="413">
        <v>0</v>
      </c>
      <c r="BX702" s="413"/>
      <c r="BY702" s="413">
        <v>0</v>
      </c>
      <c r="BZ702" s="413">
        <v>0</v>
      </c>
      <c r="CA702" s="413">
        <f t="shared" si="427"/>
        <v>0</v>
      </c>
      <c r="CB702" s="413"/>
      <c r="CC702" s="413"/>
      <c r="CD702" s="413"/>
      <c r="CE702" s="413">
        <f t="shared" si="437"/>
        <v>0</v>
      </c>
      <c r="CF702" s="413">
        <f t="shared" si="440"/>
        <v>0</v>
      </c>
      <c r="CG702" s="413"/>
      <c r="CH702" s="413">
        <f t="shared" si="428"/>
        <v>0</v>
      </c>
      <c r="CI702" s="413">
        <f t="shared" si="457"/>
        <v>0</v>
      </c>
      <c r="CJ702" s="413"/>
      <c r="CK702" s="413">
        <f t="shared" si="454"/>
        <v>0</v>
      </c>
      <c r="CL702" s="413">
        <v>0</v>
      </c>
      <c r="CM702" s="413"/>
      <c r="CN702" s="413">
        <v>0</v>
      </c>
      <c r="CO702" s="413">
        <v>0</v>
      </c>
      <c r="CP702" s="413"/>
      <c r="CQ702" s="413"/>
      <c r="CR702" s="413"/>
      <c r="CS702" s="413"/>
      <c r="CT702" s="413"/>
      <c r="CU702" s="413"/>
      <c r="CV702" s="413"/>
      <c r="CW702" s="413"/>
      <c r="CX702" s="413"/>
      <c r="CY702" s="413"/>
      <c r="CZ702" s="413"/>
      <c r="DA702" s="413"/>
      <c r="DB702" s="413"/>
      <c r="DC702" s="414"/>
      <c r="DD702" s="414"/>
      <c r="DE702" s="414"/>
      <c r="DF702" s="414"/>
      <c r="DG702" s="412"/>
      <c r="DH702" s="412"/>
      <c r="DI702" s="412"/>
      <c r="DJ702" s="412"/>
      <c r="DK702" s="412"/>
      <c r="DL702" s="412"/>
      <c r="DM702" s="412"/>
      <c r="DN702" s="412"/>
      <c r="DO702" s="412"/>
      <c r="DP702" s="412"/>
      <c r="DQ702" s="412"/>
      <c r="DR702" s="412"/>
      <c r="DS702" s="412"/>
      <c r="DT702" s="412"/>
      <c r="DU702" s="412"/>
      <c r="DV702" s="412"/>
      <c r="DW702" s="412"/>
      <c r="DX702" s="412"/>
      <c r="DY702" s="412"/>
      <c r="DZ702" s="413"/>
      <c r="EA702" s="413"/>
      <c r="EB702" s="413"/>
      <c r="EC702" s="413"/>
      <c r="ED702" s="413"/>
      <c r="EE702" s="413"/>
      <c r="EF702" s="413"/>
      <c r="EG702" s="413"/>
      <c r="EH702" s="413"/>
      <c r="EI702" s="413"/>
      <c r="EJ702" s="413"/>
      <c r="EK702" s="413"/>
      <c r="EL702" s="413"/>
      <c r="EM702" s="413"/>
      <c r="EN702" s="413"/>
      <c r="EO702" s="413"/>
      <c r="EP702" s="413"/>
      <c r="EQ702" s="413"/>
      <c r="ER702" s="413"/>
      <c r="ES702" s="413"/>
      <c r="ET702" s="413"/>
      <c r="EU702" s="413"/>
      <c r="EV702" s="413"/>
      <c r="EW702" s="413"/>
      <c r="EX702" s="414"/>
      <c r="EY702" s="414"/>
      <c r="EZ702" s="414"/>
      <c r="FA702" s="414"/>
      <c r="FB702" s="414"/>
      <c r="FC702" s="413"/>
      <c r="FD702" s="413"/>
      <c r="FE702" s="414"/>
      <c r="FF702" s="414"/>
      <c r="FG702" s="413"/>
      <c r="FH702" s="413"/>
      <c r="FI702" s="414"/>
      <c r="FJ702" s="414"/>
      <c r="FK702" s="413"/>
      <c r="FL702" s="413"/>
      <c r="FM702" s="413"/>
      <c r="FN702" s="413"/>
      <c r="FO702" s="413"/>
      <c r="FP702" s="413"/>
      <c r="FQ702" s="413"/>
      <c r="FR702" s="414"/>
      <c r="FS702" s="414"/>
      <c r="FT702" s="413"/>
      <c r="FU702" s="413"/>
      <c r="FV702" s="414"/>
      <c r="FW702" s="414"/>
      <c r="FX702" s="413"/>
      <c r="FY702" s="413"/>
      <c r="FZ702" s="413"/>
      <c r="GA702" s="413"/>
      <c r="GB702" s="413"/>
      <c r="GC702" s="407"/>
      <c r="GD702" s="439"/>
      <c r="GE702" s="413"/>
      <c r="GF702" s="413"/>
      <c r="GG702" s="413"/>
      <c r="GH702" s="413"/>
      <c r="GI702" s="413"/>
      <c r="GJ702" s="413"/>
      <c r="GK702" s="413"/>
      <c r="GL702" s="412"/>
      <c r="GM702" s="412"/>
      <c r="GN702" s="412"/>
      <c r="GO702" s="412"/>
      <c r="GP702" s="412"/>
      <c r="GQ702" s="412"/>
      <c r="GR702" s="412"/>
      <c r="GS702" s="412"/>
      <c r="GT702" s="412"/>
      <c r="GU702" s="412"/>
      <c r="GV702" s="412"/>
      <c r="GW702" s="412"/>
      <c r="GX702" s="412"/>
      <c r="GY702" s="412"/>
      <c r="GZ702" s="412"/>
      <c r="HA702" s="412"/>
      <c r="HB702" s="412"/>
      <c r="HC702" s="412"/>
      <c r="HD702" s="412"/>
      <c r="HE702" s="412"/>
      <c r="HF702" s="412"/>
      <c r="HG702" s="412"/>
      <c r="HH702" s="412"/>
      <c r="HI702" s="412"/>
      <c r="HJ702" s="412"/>
      <c r="HK702" s="412"/>
      <c r="HL702" s="412"/>
      <c r="HM702" s="412"/>
      <c r="HN702" s="412"/>
      <c r="HO702" s="412"/>
      <c r="HP702" s="412"/>
      <c r="HQ702" s="412"/>
      <c r="HR702" s="412"/>
      <c r="HS702" s="412"/>
      <c r="HT702" s="412"/>
      <c r="HU702" s="412"/>
      <c r="HV702" s="412"/>
      <c r="HW702" s="412"/>
      <c r="HX702" s="412"/>
      <c r="HY702" s="412"/>
      <c r="HZ702" s="412"/>
      <c r="IA702" s="412"/>
      <c r="IB702" s="412"/>
      <c r="IC702" s="412"/>
      <c r="ID702" s="413"/>
      <c r="IE702" s="413"/>
      <c r="IF702" s="413"/>
      <c r="IG702" s="413"/>
      <c r="IH702" s="413"/>
      <c r="II702" s="413"/>
      <c r="IJ702" s="413"/>
      <c r="IK702" s="413"/>
      <c r="IL702" s="413"/>
      <c r="IM702" s="413"/>
      <c r="IN702" s="413"/>
      <c r="IO702" s="413"/>
      <c r="IP702" s="413"/>
      <c r="IQ702" s="413"/>
      <c r="IR702" s="413"/>
      <c r="IS702" s="413"/>
      <c r="IT702" s="413"/>
      <c r="IU702" s="413"/>
      <c r="IV702" s="413"/>
      <c r="IW702" s="413"/>
      <c r="IX702" s="413"/>
      <c r="IY702" s="413"/>
      <c r="IZ702" s="413"/>
      <c r="JA702" s="413"/>
      <c r="JB702" s="414"/>
      <c r="JC702" s="414"/>
      <c r="JD702" s="414"/>
      <c r="JE702" s="414"/>
      <c r="JF702" s="414"/>
      <c r="JG702" s="413"/>
      <c r="JH702" s="413"/>
      <c r="JI702" s="414"/>
      <c r="JJ702" s="414"/>
      <c r="JK702" s="413"/>
      <c r="JL702" s="413"/>
      <c r="JM702" s="414"/>
      <c r="JN702" s="414"/>
      <c r="JO702" s="413"/>
      <c r="JP702" s="413"/>
      <c r="JQ702" s="413"/>
      <c r="JR702" s="413"/>
      <c r="JS702" s="413"/>
      <c r="JT702" s="413"/>
      <c r="JU702" s="413"/>
      <c r="JV702" s="414"/>
      <c r="JW702" s="414"/>
      <c r="JX702" s="413"/>
      <c r="JY702" s="413"/>
      <c r="JZ702" s="414"/>
      <c r="KA702" s="414"/>
      <c r="KB702" s="413"/>
      <c r="KC702" s="413"/>
      <c r="KD702" s="413"/>
      <c r="KE702" s="413"/>
      <c r="KF702" s="413"/>
      <c r="KG702" s="407"/>
      <c r="KH702" s="439"/>
      <c r="KI702" s="413"/>
      <c r="KJ702" s="413"/>
      <c r="KK702" s="413"/>
      <c r="KL702" s="413"/>
      <c r="KM702" s="413"/>
      <c r="KN702" s="413"/>
      <c r="KO702" s="413"/>
      <c r="KP702" s="412"/>
      <c r="KQ702" s="412"/>
      <c r="KR702" s="412"/>
      <c r="KS702" s="412"/>
      <c r="KT702" s="412"/>
      <c r="KU702" s="412"/>
      <c r="KV702" s="412"/>
      <c r="KW702" s="412"/>
      <c r="KX702" s="412"/>
      <c r="KY702" s="412"/>
      <c r="KZ702" s="412"/>
      <c r="LA702" s="412"/>
      <c r="LB702" s="412"/>
      <c r="LC702" s="412"/>
      <c r="LD702" s="412"/>
      <c r="LE702" s="412"/>
      <c r="LF702" s="412"/>
      <c r="LG702" s="412"/>
      <c r="LH702" s="412"/>
      <c r="LI702" s="412"/>
      <c r="LJ702" s="412"/>
      <c r="LK702" s="412"/>
      <c r="LL702" s="412"/>
      <c r="LM702" s="412"/>
      <c r="LN702" s="412"/>
      <c r="LO702" s="412"/>
      <c r="LP702" s="412"/>
      <c r="LQ702" s="412"/>
      <c r="LR702" s="412"/>
      <c r="LS702" s="412"/>
      <c r="LT702" s="412"/>
      <c r="LU702" s="412"/>
      <c r="LV702" s="412"/>
      <c r="LW702" s="412"/>
      <c r="LX702" s="412"/>
      <c r="LY702" s="412"/>
      <c r="LZ702" s="412"/>
      <c r="MA702" s="412"/>
      <c r="MB702" s="412"/>
      <c r="MC702" s="412"/>
      <c r="MD702" s="412"/>
      <c r="ME702" s="412"/>
      <c r="MF702" s="412"/>
      <c r="MG702" s="412"/>
      <c r="MH702" s="413"/>
      <c r="MI702" s="413"/>
      <c r="MJ702" s="413"/>
      <c r="MK702" s="413"/>
      <c r="ML702" s="413"/>
      <c r="MM702" s="413"/>
      <c r="MN702" s="413"/>
      <c r="MO702" s="413"/>
      <c r="MP702" s="413"/>
      <c r="MQ702" s="413"/>
      <c r="MR702" s="413"/>
      <c r="MS702" s="413"/>
      <c r="MT702" s="413"/>
      <c r="MU702" s="413"/>
      <c r="MV702" s="413"/>
      <c r="MW702" s="413"/>
      <c r="MX702" s="413"/>
      <c r="MY702" s="413"/>
      <c r="MZ702" s="413"/>
      <c r="NA702" s="413"/>
      <c r="NB702" s="413"/>
      <c r="NC702" s="413"/>
      <c r="ND702" s="413"/>
      <c r="NE702" s="413"/>
      <c r="NF702" s="414"/>
      <c r="NG702" s="414"/>
      <c r="NH702" s="414"/>
      <c r="NI702" s="414"/>
      <c r="NJ702" s="414"/>
      <c r="NK702" s="413"/>
      <c r="NL702" s="413"/>
      <c r="NM702" s="414"/>
      <c r="NN702" s="414"/>
      <c r="NO702" s="413"/>
      <c r="NP702" s="413"/>
      <c r="NQ702" s="414"/>
      <c r="NR702" s="414"/>
      <c r="NS702" s="413"/>
      <c r="NT702" s="413"/>
      <c r="NU702" s="413"/>
      <c r="NV702" s="413"/>
      <c r="NW702" s="413"/>
      <c r="NX702" s="413"/>
      <c r="NY702" s="413"/>
      <c r="NZ702" s="414"/>
      <c r="OA702" s="414"/>
      <c r="OB702" s="413"/>
      <c r="OC702" s="413"/>
      <c r="OD702" s="414"/>
      <c r="OE702" s="414"/>
      <c r="OF702" s="413"/>
      <c r="OG702" s="413"/>
      <c r="OH702" s="413"/>
      <c r="OI702" s="413"/>
      <c r="OJ702" s="413"/>
      <c r="OK702" s="407"/>
      <c r="OL702" s="439"/>
      <c r="OM702" s="413"/>
      <c r="ON702" s="413"/>
      <c r="OO702" s="413"/>
      <c r="OP702" s="413"/>
      <c r="OQ702" s="413"/>
      <c r="OR702" s="413"/>
      <c r="OS702" s="413"/>
      <c r="OT702" s="412"/>
      <c r="OU702" s="412"/>
      <c r="OV702" s="412"/>
      <c r="OW702" s="412"/>
      <c r="OX702" s="412"/>
      <c r="OY702" s="412"/>
      <c r="OZ702" s="412"/>
      <c r="PA702" s="412"/>
      <c r="PB702" s="412"/>
      <c r="PC702" s="412"/>
      <c r="PD702" s="412"/>
      <c r="PE702" s="412"/>
      <c r="PF702" s="412"/>
      <c r="PG702" s="412"/>
      <c r="PH702" s="412"/>
      <c r="PI702" s="412"/>
      <c r="PJ702" s="412"/>
      <c r="PK702" s="412"/>
      <c r="PL702" s="412"/>
      <c r="PM702" s="412"/>
      <c r="PN702" s="412"/>
      <c r="PO702" s="412"/>
      <c r="PP702" s="412"/>
      <c r="PQ702" s="412"/>
      <c r="PR702" s="412"/>
      <c r="PS702" s="412"/>
      <c r="PT702" s="412"/>
      <c r="PU702" s="412"/>
      <c r="PV702" s="412"/>
      <c r="PW702" s="412"/>
      <c r="PX702" s="412"/>
      <c r="PY702" s="412"/>
      <c r="PZ702" s="412"/>
      <c r="QA702" s="412"/>
      <c r="QB702" s="412"/>
      <c r="QC702" s="412"/>
      <c r="QD702" s="412"/>
      <c r="QE702" s="412"/>
      <c r="QF702" s="412"/>
      <c r="QG702" s="412"/>
      <c r="QH702" s="412"/>
      <c r="QI702" s="412"/>
      <c r="QJ702" s="412"/>
      <c r="QK702" s="412"/>
      <c r="QL702" s="413"/>
      <c r="QM702" s="413"/>
      <c r="QN702" s="413"/>
      <c r="QO702" s="413"/>
      <c r="QP702" s="413"/>
      <c r="QQ702" s="413"/>
      <c r="QR702" s="413"/>
      <c r="QS702" s="413"/>
      <c r="QT702" s="413"/>
      <c r="QU702" s="413"/>
      <c r="QV702" s="413"/>
      <c r="QW702" s="413"/>
      <c r="QX702" s="413"/>
      <c r="QY702" s="413"/>
      <c r="QZ702" s="413"/>
      <c r="RA702" s="413"/>
      <c r="RB702" s="413"/>
      <c r="RC702" s="413"/>
      <c r="RD702" s="413"/>
      <c r="RE702" s="413"/>
      <c r="RF702" s="413"/>
      <c r="RG702" s="413"/>
      <c r="RH702" s="413"/>
      <c r="RI702" s="413"/>
      <c r="RJ702" s="414"/>
      <c r="RK702" s="414"/>
      <c r="RL702" s="414"/>
      <c r="RM702" s="414"/>
      <c r="RN702" s="414"/>
      <c r="RO702" s="413"/>
      <c r="RP702" s="413"/>
      <c r="RQ702" s="414"/>
      <c r="RR702" s="414"/>
      <c r="RS702" s="413"/>
      <c r="RT702" s="413"/>
      <c r="RU702" s="414"/>
      <c r="RV702" s="414"/>
      <c r="RW702" s="413"/>
      <c r="RX702" s="413"/>
      <c r="RY702" s="413"/>
      <c r="RZ702" s="413"/>
      <c r="SA702" s="413"/>
      <c r="SB702" s="413"/>
      <c r="SC702" s="413"/>
      <c r="SD702" s="414"/>
      <c r="SE702" s="414"/>
      <c r="SF702" s="413"/>
      <c r="SG702" s="413"/>
      <c r="SH702" s="414"/>
      <c r="SI702" s="414"/>
      <c r="SJ702" s="413"/>
      <c r="SK702" s="413"/>
      <c r="SL702" s="413"/>
      <c r="SM702" s="413"/>
      <c r="SN702" s="413"/>
      <c r="SO702" s="407"/>
      <c r="SP702" s="439"/>
      <c r="SQ702" s="413"/>
      <c r="SR702" s="413"/>
      <c r="SS702" s="413"/>
      <c r="ST702" s="413"/>
      <c r="SU702" s="413"/>
      <c r="SV702" s="413"/>
      <c r="SW702" s="413"/>
      <c r="SX702" s="412"/>
      <c r="SY702" s="412"/>
      <c r="SZ702" s="412"/>
      <c r="TA702" s="412"/>
      <c r="TB702" s="412"/>
      <c r="TC702" s="412"/>
      <c r="TD702" s="412"/>
      <c r="TE702" s="412"/>
      <c r="TF702" s="412"/>
      <c r="TG702" s="412"/>
      <c r="TH702" s="412"/>
      <c r="TI702" s="412"/>
      <c r="TJ702" s="412"/>
      <c r="TK702" s="412"/>
      <c r="TL702" s="412"/>
      <c r="TM702" s="412"/>
      <c r="TN702" s="412"/>
      <c r="TO702" s="412"/>
      <c r="TP702" s="412"/>
      <c r="TQ702" s="412"/>
      <c r="TR702" s="412"/>
      <c r="TS702" s="412"/>
      <c r="TT702" s="412"/>
      <c r="TU702" s="412"/>
      <c r="TV702" s="412"/>
      <c r="TW702" s="412"/>
      <c r="TX702" s="412"/>
      <c r="TY702" s="412"/>
      <c r="TZ702" s="412"/>
      <c r="UA702" s="412"/>
      <c r="UB702" s="412"/>
      <c r="UC702" s="412"/>
      <c r="UD702" s="412"/>
      <c r="UE702" s="412"/>
      <c r="UF702" s="412"/>
      <c r="UG702" s="412"/>
      <c r="UH702" s="412"/>
      <c r="UI702" s="412"/>
      <c r="UJ702" s="412"/>
      <c r="UK702" s="412"/>
      <c r="UL702" s="412"/>
      <c r="UM702" s="412"/>
      <c r="UN702" s="412"/>
      <c r="UO702" s="412"/>
      <c r="UP702" s="413"/>
      <c r="UQ702" s="413"/>
      <c r="UR702" s="413"/>
      <c r="US702" s="413"/>
      <c r="UT702" s="413"/>
      <c r="UU702" s="413"/>
      <c r="UV702" s="413"/>
      <c r="UW702" s="413"/>
      <c r="UX702" s="413"/>
      <c r="UY702" s="413"/>
      <c r="UZ702" s="413"/>
      <c r="VA702" s="413"/>
      <c r="VB702" s="413"/>
      <c r="VC702" s="413"/>
      <c r="VD702" s="413"/>
      <c r="VE702" s="413"/>
      <c r="VF702" s="413"/>
      <c r="VG702" s="413"/>
      <c r="VH702" s="413"/>
      <c r="VI702" s="413"/>
      <c r="VJ702" s="413"/>
      <c r="VK702" s="413"/>
      <c r="VL702" s="413"/>
      <c r="VM702" s="413"/>
      <c r="VN702" s="414"/>
      <c r="VO702" s="414"/>
      <c r="VP702" s="414"/>
      <c r="VQ702" s="414"/>
      <c r="VR702" s="414"/>
      <c r="VS702" s="413"/>
      <c r="VT702" s="413"/>
      <c r="VU702" s="414"/>
      <c r="VV702" s="414"/>
      <c r="VW702" s="413"/>
      <c r="VX702" s="413"/>
      <c r="VY702" s="414"/>
      <c r="VZ702" s="414"/>
      <c r="WA702" s="413"/>
      <c r="WB702" s="413"/>
      <c r="WC702" s="413"/>
      <c r="WD702" s="413"/>
      <c r="WE702" s="413"/>
      <c r="WF702" s="413"/>
      <c r="WG702" s="413"/>
      <c r="WH702" s="414"/>
      <c r="WI702" s="414"/>
      <c r="WJ702" s="413"/>
      <c r="WK702" s="413"/>
      <c r="WL702" s="414"/>
      <c r="WM702" s="414"/>
      <c r="WN702" s="413"/>
      <c r="WO702" s="413"/>
      <c r="WP702" s="413"/>
      <c r="WQ702" s="413"/>
      <c r="WR702" s="413"/>
      <c r="WS702" s="407"/>
      <c r="WT702" s="439"/>
      <c r="WU702" s="413"/>
      <c r="WV702" s="413"/>
      <c r="WW702" s="413"/>
      <c r="WX702" s="413"/>
      <c r="WY702" s="413"/>
      <c r="WZ702" s="413"/>
      <c r="XA702" s="413"/>
      <c r="XB702" s="412"/>
      <c r="XC702" s="412"/>
      <c r="XD702" s="412"/>
      <c r="XE702" s="412"/>
      <c r="XF702" s="412"/>
      <c r="XG702" s="412"/>
      <c r="XH702" s="412"/>
      <c r="XI702" s="412"/>
      <c r="XJ702" s="412"/>
      <c r="XK702" s="412"/>
      <c r="XL702" s="412"/>
      <c r="XM702" s="412"/>
      <c r="XN702" s="412"/>
      <c r="XO702" s="412"/>
      <c r="XP702" s="412"/>
      <c r="XQ702" s="412"/>
      <c r="XR702" s="412"/>
      <c r="XS702" s="412"/>
      <c r="XT702" s="412"/>
      <c r="XU702" s="412"/>
      <c r="XV702" s="412"/>
      <c r="XW702" s="412"/>
      <c r="XX702" s="412"/>
      <c r="XY702" s="412"/>
      <c r="XZ702" s="412"/>
      <c r="YA702" s="412"/>
      <c r="YB702" s="412"/>
      <c r="YC702" s="412"/>
      <c r="YD702" s="412"/>
      <c r="YE702" s="412"/>
      <c r="YF702" s="412"/>
      <c r="YG702" s="412"/>
      <c r="YH702" s="412"/>
      <c r="YI702" s="412"/>
      <c r="YJ702" s="412"/>
      <c r="YK702" s="412"/>
      <c r="YL702" s="412"/>
      <c r="YM702" s="412"/>
      <c r="YN702" s="412"/>
      <c r="YO702" s="412"/>
      <c r="YP702" s="412"/>
      <c r="YQ702" s="412"/>
      <c r="YR702" s="412"/>
      <c r="YS702" s="412"/>
      <c r="YT702" s="413"/>
      <c r="YU702" s="413"/>
      <c r="YV702" s="413"/>
      <c r="YW702" s="413"/>
      <c r="YX702" s="413"/>
      <c r="YY702" s="413"/>
      <c r="YZ702" s="413"/>
      <c r="ZA702" s="413"/>
      <c r="ZB702" s="413"/>
      <c r="ZC702" s="413"/>
      <c r="ZD702" s="413"/>
      <c r="ZE702" s="413"/>
      <c r="ZF702" s="413"/>
      <c r="ZG702" s="413"/>
      <c r="ZH702" s="413"/>
      <c r="ZI702" s="413"/>
      <c r="ZJ702" s="413"/>
      <c r="ZK702" s="413"/>
      <c r="ZL702" s="413"/>
      <c r="ZM702" s="413"/>
      <c r="ZN702" s="413"/>
      <c r="ZO702" s="413"/>
      <c r="ZP702" s="413"/>
      <c r="ZQ702" s="413"/>
      <c r="ZR702" s="414"/>
      <c r="ZS702" s="414"/>
      <c r="ZT702" s="414"/>
      <c r="ZU702" s="414"/>
      <c r="ZV702" s="414"/>
      <c r="ZW702" s="413"/>
      <c r="ZX702" s="413"/>
      <c r="ZY702" s="414"/>
      <c r="ZZ702" s="414"/>
      <c r="AAA702" s="413"/>
      <c r="AAB702" s="413"/>
      <c r="AAC702" s="414"/>
      <c r="AAD702" s="414"/>
      <c r="AAE702" s="413"/>
      <c r="AAF702" s="413"/>
      <c r="AAG702" s="413"/>
      <c r="AAH702" s="413"/>
      <c r="AAI702" s="413"/>
      <c r="AAJ702" s="413"/>
      <c r="AAK702" s="413"/>
      <c r="AAL702" s="414"/>
      <c r="AAM702" s="414"/>
      <c r="AAN702" s="413"/>
      <c r="AAO702" s="413"/>
      <c r="AAP702" s="414"/>
      <c r="AAQ702" s="414"/>
      <c r="AAR702" s="413"/>
      <c r="AAS702" s="413"/>
      <c r="AAT702" s="413"/>
      <c r="AAU702" s="413"/>
      <c r="AAV702" s="413"/>
      <c r="AAW702" s="407"/>
      <c r="AAX702" s="439"/>
      <c r="AAY702" s="413"/>
      <c r="AAZ702" s="413"/>
      <c r="ABA702" s="413"/>
      <c r="ABB702" s="413"/>
      <c r="ABC702" s="413"/>
      <c r="ABD702" s="413"/>
      <c r="ABE702" s="413"/>
      <c r="ABF702" s="412"/>
      <c r="ABG702" s="412"/>
      <c r="ABH702" s="412"/>
      <c r="ABI702" s="412"/>
      <c r="ABJ702" s="412"/>
      <c r="ABK702" s="412"/>
      <c r="ABL702" s="412"/>
      <c r="ABM702" s="412"/>
      <c r="ABN702" s="412"/>
      <c r="ABO702" s="412"/>
      <c r="ABP702" s="412"/>
      <c r="ABQ702" s="412"/>
      <c r="ABR702" s="412"/>
      <c r="ABS702" s="412"/>
      <c r="ABT702" s="412"/>
      <c r="ABU702" s="412"/>
      <c r="ABV702" s="412"/>
      <c r="ABW702" s="412"/>
      <c r="ABX702" s="412"/>
      <c r="ABY702" s="412"/>
      <c r="ABZ702" s="412"/>
      <c r="ACA702" s="412"/>
      <c r="ACB702" s="412"/>
      <c r="ACC702" s="412"/>
      <c r="ACD702" s="412"/>
      <c r="ACE702" s="412"/>
      <c r="ACF702" s="412"/>
      <c r="ACG702" s="412"/>
      <c r="ACH702" s="412"/>
      <c r="ACI702" s="412"/>
      <c r="ACJ702" s="412"/>
      <c r="ACK702" s="412"/>
      <c r="ACL702" s="412"/>
      <c r="ACM702" s="412"/>
      <c r="ACN702" s="412"/>
      <c r="ACO702" s="412"/>
      <c r="ACP702" s="412"/>
      <c r="ACQ702" s="412"/>
      <c r="ACR702" s="412"/>
      <c r="ACS702" s="412"/>
      <c r="ACT702" s="412"/>
      <c r="ACU702" s="412"/>
      <c r="ACV702" s="412"/>
      <c r="ACW702" s="412"/>
      <c r="ACX702" s="413"/>
      <c r="ACY702" s="413"/>
      <c r="ACZ702" s="413"/>
      <c r="ADA702" s="413"/>
      <c r="ADB702" s="413"/>
      <c r="ADC702" s="413"/>
      <c r="ADD702" s="413"/>
      <c r="ADE702" s="413"/>
      <c r="ADF702" s="413"/>
      <c r="ADG702" s="413"/>
      <c r="ADH702" s="413"/>
      <c r="ADI702" s="413"/>
      <c r="ADJ702" s="413"/>
      <c r="ADK702" s="413"/>
      <c r="ADL702" s="413"/>
      <c r="ADM702" s="413"/>
      <c r="ADN702" s="413"/>
      <c r="ADO702" s="413"/>
      <c r="ADP702" s="413"/>
      <c r="ADQ702" s="413"/>
      <c r="ADR702" s="413"/>
      <c r="ADS702" s="413"/>
      <c r="ADT702" s="413"/>
      <c r="ADU702" s="413"/>
      <c r="ADV702" s="414"/>
      <c r="ADW702" s="414"/>
      <c r="ADX702" s="414"/>
      <c r="ADY702" s="414"/>
      <c r="ADZ702" s="414"/>
      <c r="AEA702" s="413"/>
      <c r="AEB702" s="413"/>
      <c r="AEC702" s="414"/>
      <c r="AED702" s="414"/>
      <c r="AEE702" s="413"/>
      <c r="AEF702" s="413"/>
      <c r="AEG702" s="414"/>
      <c r="AEH702" s="414"/>
      <c r="AEI702" s="413"/>
      <c r="AEJ702" s="413"/>
      <c r="AEK702" s="413"/>
      <c r="AEL702" s="413"/>
      <c r="AEM702" s="413"/>
      <c r="AEN702" s="413"/>
      <c r="AEO702" s="413"/>
      <c r="AEP702" s="414"/>
      <c r="AEQ702" s="414"/>
      <c r="AER702" s="413"/>
      <c r="AES702" s="413"/>
      <c r="AET702" s="414"/>
      <c r="AEU702" s="414"/>
      <c r="AEV702" s="413"/>
      <c r="AEW702" s="413"/>
      <c r="AEX702" s="413"/>
      <c r="AEY702" s="413"/>
      <c r="AEZ702" s="413"/>
      <c r="AFA702" s="407"/>
      <c r="AFB702" s="439"/>
      <c r="AFC702" s="413"/>
      <c r="AFD702" s="413"/>
      <c r="AFE702" s="413"/>
      <c r="AFF702" s="413"/>
      <c r="AFG702" s="413"/>
      <c r="AFH702" s="413"/>
      <c r="AFI702" s="413"/>
      <c r="AFJ702" s="412"/>
      <c r="AFK702" s="412"/>
      <c r="AFL702" s="412"/>
      <c r="AFM702" s="412"/>
      <c r="AFN702" s="412"/>
      <c r="AFO702" s="412"/>
      <c r="AFP702" s="412"/>
      <c r="AFQ702" s="412"/>
      <c r="AFR702" s="412"/>
      <c r="AFS702" s="412"/>
      <c r="AFT702" s="412"/>
      <c r="AFU702" s="412"/>
      <c r="AFV702" s="412"/>
      <c r="AFW702" s="412"/>
      <c r="AFX702" s="412"/>
      <c r="AFY702" s="412"/>
      <c r="AFZ702" s="412"/>
      <c r="AGA702" s="412"/>
      <c r="AGB702" s="412"/>
      <c r="AGC702" s="412"/>
      <c r="AGD702" s="412"/>
      <c r="AGE702" s="412"/>
      <c r="AGF702" s="412"/>
      <c r="AGG702" s="412"/>
      <c r="AGH702" s="412"/>
      <c r="AGI702" s="412"/>
      <c r="AGJ702" s="412"/>
      <c r="AGK702" s="412"/>
      <c r="AGL702" s="412"/>
      <c r="AGM702" s="412"/>
      <c r="AGN702" s="412"/>
      <c r="AGO702" s="412"/>
      <c r="AGP702" s="412"/>
      <c r="AGQ702" s="412"/>
      <c r="AGR702" s="412"/>
      <c r="AGS702" s="412"/>
      <c r="AGT702" s="412"/>
      <c r="AGU702" s="412"/>
      <c r="AGV702" s="412"/>
      <c r="AGW702" s="412"/>
      <c r="AGX702" s="412"/>
      <c r="AGY702" s="412"/>
      <c r="AGZ702" s="412"/>
      <c r="AHA702" s="412"/>
      <c r="AHB702" s="413"/>
      <c r="AHC702" s="413"/>
      <c r="AHD702" s="413"/>
      <c r="AHE702" s="413"/>
      <c r="AHF702" s="413"/>
      <c r="AHG702" s="413"/>
      <c r="AHH702" s="413"/>
      <c r="AHI702" s="413"/>
      <c r="AHJ702" s="413"/>
      <c r="AHK702" s="413"/>
      <c r="AHL702" s="413"/>
      <c r="AHM702" s="413"/>
      <c r="AHN702" s="413"/>
      <c r="AHO702" s="413"/>
      <c r="AHP702" s="413"/>
      <c r="AHQ702" s="413"/>
      <c r="AHR702" s="413"/>
      <c r="AHS702" s="413"/>
      <c r="AHT702" s="413"/>
      <c r="AHU702" s="413"/>
      <c r="AHV702" s="413"/>
      <c r="AHW702" s="413"/>
      <c r="AHX702" s="413"/>
      <c r="AHY702" s="413"/>
      <c r="AHZ702" s="414"/>
      <c r="AIA702" s="414"/>
      <c r="AIB702" s="414"/>
      <c r="AIC702" s="414"/>
      <c r="AID702" s="414"/>
      <c r="AIE702" s="413"/>
      <c r="AIF702" s="413"/>
      <c r="AIG702" s="414"/>
      <c r="AIH702" s="414"/>
      <c r="AII702" s="413"/>
      <c r="AIJ702" s="413"/>
      <c r="AIK702" s="414"/>
      <c r="AIL702" s="414"/>
      <c r="AIM702" s="413"/>
      <c r="AIN702" s="413"/>
      <c r="AIO702" s="413"/>
      <c r="AIP702" s="413"/>
      <c r="AIQ702" s="413"/>
      <c r="AIR702" s="413"/>
      <c r="AIS702" s="413"/>
      <c r="AIT702" s="414"/>
      <c r="AIU702" s="414"/>
      <c r="AIV702" s="413"/>
      <c r="AIW702" s="413"/>
      <c r="AIX702" s="414"/>
      <c r="AIY702" s="414"/>
      <c r="AIZ702" s="413"/>
      <c r="AJA702" s="413"/>
      <c r="AJB702" s="413"/>
      <c r="AJC702" s="413"/>
      <c r="AJD702" s="413"/>
      <c r="AJE702" s="407"/>
      <c r="AJF702" s="439"/>
      <c r="AJG702" s="413"/>
      <c r="AJH702" s="413"/>
      <c r="AJI702" s="413"/>
      <c r="AJJ702" s="413"/>
      <c r="AJK702" s="413"/>
      <c r="AJL702" s="413"/>
      <c r="AJM702" s="413"/>
      <c r="AJN702" s="412"/>
      <c r="AJO702" s="412"/>
      <c r="AJP702" s="412"/>
      <c r="AJQ702" s="412"/>
      <c r="AJR702" s="412"/>
      <c r="AJS702" s="412"/>
      <c r="AJT702" s="412"/>
      <c r="AJU702" s="412"/>
      <c r="AJV702" s="412"/>
      <c r="AJW702" s="412"/>
      <c r="AJX702" s="412"/>
      <c r="AJY702" s="412"/>
      <c r="AJZ702" s="412"/>
      <c r="AKA702" s="412"/>
      <c r="AKB702" s="412"/>
      <c r="AKC702" s="412"/>
      <c r="AKD702" s="412"/>
      <c r="AKE702" s="412"/>
      <c r="AKF702" s="412"/>
      <c r="AKG702" s="412"/>
      <c r="AKH702" s="412"/>
      <c r="AKI702" s="412"/>
      <c r="AKJ702" s="412"/>
      <c r="AKK702" s="412"/>
      <c r="AKL702" s="412"/>
      <c r="AKM702" s="412"/>
      <c r="AKN702" s="412"/>
      <c r="AKO702" s="412"/>
      <c r="AKP702" s="412"/>
      <c r="AKQ702" s="412"/>
      <c r="AKR702" s="412"/>
      <c r="AKS702" s="412"/>
      <c r="AKT702" s="412"/>
      <c r="AKU702" s="412"/>
      <c r="AKV702" s="412"/>
      <c r="AKW702" s="412"/>
      <c r="AKX702" s="412"/>
      <c r="AKY702" s="412"/>
      <c r="AKZ702" s="412"/>
      <c r="ALA702" s="412"/>
      <c r="ALB702" s="412"/>
      <c r="ALC702" s="412"/>
      <c r="ALD702" s="412"/>
      <c r="ALE702" s="412"/>
      <c r="ALF702" s="413"/>
      <c r="ALG702" s="413"/>
      <c r="ALH702" s="413"/>
      <c r="ALI702" s="413"/>
      <c r="ALJ702" s="413"/>
      <c r="ALK702" s="413"/>
      <c r="ALL702" s="413"/>
      <c r="ALM702" s="413"/>
      <c r="ALN702" s="413"/>
      <c r="ALO702" s="413"/>
      <c r="ALP702" s="413"/>
      <c r="ALQ702" s="413"/>
      <c r="ALR702" s="413"/>
      <c r="ALS702" s="413"/>
      <c r="ALT702" s="413"/>
      <c r="ALU702" s="413"/>
      <c r="ALV702" s="413"/>
      <c r="ALW702" s="413"/>
      <c r="ALX702" s="413"/>
      <c r="ALY702" s="413"/>
      <c r="ALZ702" s="413"/>
      <c r="AMA702" s="413"/>
      <c r="AMB702" s="413"/>
      <c r="AMC702" s="413"/>
      <c r="AMD702" s="414"/>
      <c r="AME702" s="414"/>
      <c r="AMF702" s="414"/>
      <c r="AMG702" s="414"/>
      <c r="AMH702" s="414"/>
      <c r="AMI702" s="413"/>
      <c r="AMJ702" s="413"/>
      <c r="AMK702" s="414"/>
      <c r="AML702" s="414"/>
      <c r="AMM702" s="413"/>
      <c r="AMN702" s="413"/>
      <c r="AMO702" s="414"/>
      <c r="AMP702" s="414"/>
      <c r="AMQ702" s="413"/>
      <c r="AMR702" s="413"/>
      <c r="AMS702" s="413"/>
      <c r="AMT702" s="413"/>
      <c r="AMU702" s="413"/>
      <c r="AMV702" s="413"/>
      <c r="AMW702" s="413"/>
      <c r="AMX702" s="414"/>
      <c r="AMY702" s="414"/>
      <c r="AMZ702" s="413"/>
      <c r="ANA702" s="413"/>
      <c r="ANB702" s="414"/>
      <c r="ANC702" s="414"/>
      <c r="AND702" s="413"/>
      <c r="ANE702" s="413"/>
      <c r="ANF702" s="413"/>
      <c r="ANG702" s="413"/>
      <c r="ANH702" s="413"/>
      <c r="ANI702" s="407"/>
      <c r="ANJ702" s="439"/>
      <c r="ANK702" s="413"/>
      <c r="ANL702" s="413"/>
      <c r="ANM702" s="413"/>
      <c r="ANN702" s="413"/>
      <c r="ANO702" s="413"/>
      <c r="ANP702" s="413"/>
      <c r="ANQ702" s="413"/>
      <c r="ANR702" s="412"/>
      <c r="ANS702" s="412"/>
      <c r="ANT702" s="412"/>
      <c r="ANU702" s="412"/>
      <c r="ANV702" s="412"/>
      <c r="ANW702" s="412"/>
      <c r="ANX702" s="412"/>
      <c r="ANY702" s="412"/>
      <c r="ANZ702" s="412"/>
      <c r="AOA702" s="412"/>
      <c r="AOB702" s="412"/>
      <c r="AOC702" s="412"/>
      <c r="AOD702" s="412"/>
      <c r="AOE702" s="412"/>
      <c r="AOF702" s="412"/>
      <c r="AOG702" s="412"/>
      <c r="AOH702" s="412"/>
      <c r="AOI702" s="412"/>
      <c r="AOJ702" s="412"/>
      <c r="AOK702" s="412"/>
      <c r="AOL702" s="412"/>
      <c r="AOM702" s="412"/>
      <c r="AON702" s="412"/>
      <c r="AOO702" s="412"/>
      <c r="AOP702" s="412"/>
      <c r="AOQ702" s="412"/>
      <c r="AOR702" s="412"/>
      <c r="AOS702" s="412"/>
      <c r="AOT702" s="412"/>
      <c r="AOU702" s="412"/>
      <c r="AOV702" s="412"/>
      <c r="AOW702" s="412"/>
      <c r="AOX702" s="412"/>
      <c r="AOY702" s="412"/>
      <c r="AOZ702" s="412"/>
      <c r="APA702" s="412"/>
      <c r="APB702" s="412"/>
      <c r="APC702" s="412"/>
      <c r="APD702" s="412"/>
      <c r="APE702" s="412"/>
      <c r="APF702" s="412"/>
      <c r="APG702" s="412"/>
      <c r="APH702" s="412"/>
      <c r="API702" s="412"/>
      <c r="APJ702" s="413"/>
      <c r="APK702" s="413"/>
      <c r="APL702" s="413"/>
      <c r="APM702" s="413"/>
      <c r="APN702" s="413"/>
      <c r="APO702" s="413"/>
      <c r="APP702" s="413"/>
      <c r="APQ702" s="413"/>
      <c r="APR702" s="413"/>
      <c r="APS702" s="413"/>
      <c r="APT702" s="413"/>
      <c r="APU702" s="413"/>
      <c r="APV702" s="413"/>
      <c r="APW702" s="413"/>
      <c r="APX702" s="413"/>
      <c r="APY702" s="413"/>
      <c r="APZ702" s="413"/>
      <c r="AQA702" s="413"/>
      <c r="AQB702" s="413"/>
      <c r="AQC702" s="413"/>
      <c r="AQD702" s="413"/>
      <c r="AQE702" s="413"/>
      <c r="AQF702" s="413"/>
      <c r="AQG702" s="413"/>
      <c r="AQH702" s="414"/>
      <c r="AQI702" s="414"/>
      <c r="AQJ702" s="414"/>
      <c r="AQK702" s="414"/>
      <c r="AQL702" s="414"/>
      <c r="AQM702" s="413"/>
      <c r="AQN702" s="413"/>
      <c r="AQO702" s="414"/>
      <c r="AQP702" s="414"/>
      <c r="AQQ702" s="413"/>
      <c r="AQR702" s="413"/>
      <c r="AQS702" s="414"/>
      <c r="AQT702" s="414"/>
      <c r="AQU702" s="413"/>
      <c r="AQV702" s="413"/>
      <c r="AQW702" s="413"/>
      <c r="AQX702" s="413"/>
      <c r="AQY702" s="413"/>
      <c r="AQZ702" s="413"/>
      <c r="ARA702" s="413"/>
      <c r="ARB702" s="414"/>
      <c r="ARC702" s="414"/>
      <c r="ARD702" s="413"/>
      <c r="ARE702" s="413"/>
      <c r="ARF702" s="414"/>
      <c r="ARG702" s="414"/>
      <c r="ARH702" s="413"/>
      <c r="ARI702" s="413"/>
      <c r="ARJ702" s="413"/>
      <c r="ARK702" s="413"/>
      <c r="ARL702" s="413"/>
      <c r="ARM702" s="407"/>
      <c r="ARN702" s="439"/>
      <c r="ARO702" s="413"/>
      <c r="ARP702" s="413"/>
      <c r="ARQ702" s="413"/>
      <c r="ARR702" s="413"/>
      <c r="ARS702" s="413"/>
      <c r="ART702" s="413"/>
      <c r="ARU702" s="413"/>
      <c r="ARV702" s="412"/>
      <c r="ARW702" s="412"/>
      <c r="ARX702" s="412"/>
      <c r="ARY702" s="412"/>
      <c r="ARZ702" s="412"/>
      <c r="ASA702" s="412"/>
      <c r="ASB702" s="412"/>
      <c r="ASC702" s="412"/>
      <c r="ASD702" s="412"/>
      <c r="ASE702" s="412"/>
      <c r="ASF702" s="412"/>
      <c r="ASG702" s="412"/>
      <c r="ASH702" s="412"/>
      <c r="ASI702" s="412"/>
      <c r="ASJ702" s="412"/>
      <c r="ASK702" s="412"/>
      <c r="ASL702" s="412"/>
      <c r="ASM702" s="412"/>
      <c r="ASN702" s="412"/>
      <c r="ASO702" s="412"/>
      <c r="ASP702" s="412"/>
      <c r="ASQ702" s="412"/>
      <c r="ASR702" s="412"/>
      <c r="ASS702" s="412"/>
      <c r="AST702" s="412"/>
      <c r="ASU702" s="412"/>
      <c r="ASV702" s="412"/>
      <c r="ASW702" s="412"/>
      <c r="ASX702" s="412"/>
      <c r="ASY702" s="412"/>
      <c r="ASZ702" s="412"/>
      <c r="ATA702" s="412"/>
      <c r="ATB702" s="412"/>
      <c r="ATC702" s="412"/>
      <c r="ATD702" s="412"/>
      <c r="ATE702" s="412"/>
      <c r="ATF702" s="412"/>
      <c r="ATG702" s="412"/>
      <c r="ATH702" s="412"/>
      <c r="ATI702" s="412"/>
      <c r="ATJ702" s="412"/>
      <c r="ATK702" s="412"/>
      <c r="ATL702" s="412"/>
      <c r="ATM702" s="412"/>
      <c r="ATN702" s="413"/>
      <c r="ATO702" s="413"/>
      <c r="ATP702" s="413"/>
      <c r="ATQ702" s="413"/>
      <c r="ATR702" s="413"/>
      <c r="ATS702" s="413"/>
      <c r="ATT702" s="413"/>
      <c r="ATU702" s="413"/>
      <c r="ATV702" s="413"/>
      <c r="ATW702" s="413"/>
      <c r="ATX702" s="413"/>
      <c r="ATY702" s="413"/>
      <c r="ATZ702" s="413"/>
      <c r="AUA702" s="413"/>
      <c r="AUB702" s="413"/>
      <c r="AUC702" s="413"/>
      <c r="AUD702" s="413"/>
      <c r="AUE702" s="413"/>
      <c r="AUF702" s="413"/>
      <c r="AUG702" s="413"/>
      <c r="AUH702" s="413"/>
      <c r="AUI702" s="413"/>
      <c r="AUJ702" s="413"/>
      <c r="AUK702" s="413"/>
      <c r="AUL702" s="414"/>
      <c r="AUM702" s="414"/>
      <c r="AUN702" s="414"/>
      <c r="AUO702" s="414"/>
      <c r="AUP702" s="414"/>
      <c r="AUQ702" s="413"/>
      <c r="AUR702" s="413"/>
      <c r="AUS702" s="414"/>
      <c r="AUT702" s="414"/>
      <c r="AUU702" s="413"/>
      <c r="AUV702" s="413"/>
      <c r="AUW702" s="414"/>
      <c r="AUX702" s="414"/>
      <c r="AUY702" s="413"/>
      <c r="AUZ702" s="413"/>
      <c r="AVA702" s="413"/>
      <c r="AVB702" s="413"/>
      <c r="AVC702" s="413"/>
      <c r="AVD702" s="413"/>
      <c r="AVE702" s="413"/>
      <c r="AVF702" s="414"/>
      <c r="AVG702" s="414"/>
      <c r="AVH702" s="413"/>
      <c r="AVI702" s="413"/>
      <c r="AVJ702" s="414"/>
      <c r="AVK702" s="414"/>
      <c r="AVL702" s="413"/>
      <c r="AVM702" s="413"/>
      <c r="AVN702" s="413"/>
      <c r="AVO702" s="413"/>
      <c r="AVP702" s="413"/>
      <c r="AVQ702" s="407"/>
      <c r="AVR702" s="439"/>
      <c r="AVS702" s="413"/>
      <c r="AVT702" s="413"/>
      <c r="AVU702" s="413"/>
      <c r="AVV702" s="413"/>
      <c r="AVW702" s="413"/>
      <c r="AVX702" s="413"/>
      <c r="AVY702" s="413"/>
      <c r="AVZ702" s="412"/>
      <c r="AWA702" s="412"/>
      <c r="AWB702" s="412"/>
      <c r="AWC702" s="412"/>
      <c r="AWD702" s="412"/>
      <c r="AWE702" s="412"/>
      <c r="AWF702" s="412"/>
      <c r="AWG702" s="412"/>
      <c r="AWH702" s="412"/>
      <c r="AWI702" s="412"/>
      <c r="AWJ702" s="412"/>
      <c r="AWK702" s="412"/>
      <c r="AWL702" s="412"/>
      <c r="AWM702" s="412"/>
      <c r="AWN702" s="412"/>
      <c r="AWO702" s="412"/>
      <c r="AWP702" s="412"/>
      <c r="AWQ702" s="412"/>
      <c r="AWR702" s="412"/>
      <c r="AWS702" s="412"/>
      <c r="AWT702" s="412"/>
      <c r="AWU702" s="412"/>
      <c r="AWV702" s="412"/>
      <c r="AWW702" s="412"/>
      <c r="AWX702" s="412"/>
      <c r="AWY702" s="412"/>
      <c r="AWZ702" s="412"/>
      <c r="AXA702" s="412"/>
      <c r="AXB702" s="412"/>
      <c r="AXC702" s="412"/>
      <c r="AXD702" s="412"/>
      <c r="AXE702" s="412"/>
      <c r="AXF702" s="412"/>
      <c r="AXG702" s="412"/>
      <c r="AXH702" s="412"/>
      <c r="AXI702" s="412"/>
      <c r="AXJ702" s="412"/>
      <c r="AXK702" s="412"/>
      <c r="AXL702" s="412"/>
      <c r="AXM702" s="412"/>
      <c r="AXN702" s="412"/>
      <c r="AXO702" s="412"/>
      <c r="AXP702" s="412"/>
      <c r="AXQ702" s="412"/>
      <c r="AXR702" s="413"/>
      <c r="AXS702" s="413"/>
      <c r="AXT702" s="413"/>
      <c r="AXU702" s="413"/>
      <c r="AXV702" s="413"/>
      <c r="AXW702" s="413"/>
      <c r="AXX702" s="413"/>
      <c r="AXY702" s="413"/>
      <c r="AXZ702" s="413"/>
      <c r="AYA702" s="413"/>
      <c r="AYB702" s="413"/>
      <c r="AYC702" s="413"/>
      <c r="AYD702" s="413"/>
      <c r="AYE702" s="413"/>
      <c r="AYF702" s="413"/>
      <c r="AYG702" s="413"/>
      <c r="AYH702" s="413"/>
      <c r="AYI702" s="413"/>
      <c r="AYJ702" s="413"/>
      <c r="AYK702" s="413"/>
      <c r="AYL702" s="413"/>
      <c r="AYM702" s="413"/>
      <c r="AYN702" s="413"/>
      <c r="AYO702" s="413"/>
      <c r="AYP702" s="414"/>
      <c r="AYQ702" s="414"/>
      <c r="AYR702" s="414"/>
      <c r="AYS702" s="414"/>
      <c r="AYT702" s="414"/>
      <c r="AYU702" s="413"/>
      <c r="AYV702" s="413"/>
      <c r="AYW702" s="414"/>
      <c r="AYX702" s="414"/>
      <c r="AYY702" s="413"/>
      <c r="AYZ702" s="413"/>
      <c r="AZA702" s="414"/>
      <c r="AZB702" s="414"/>
      <c r="AZC702" s="413"/>
      <c r="AZD702" s="413"/>
      <c r="AZE702" s="413"/>
      <c r="AZF702" s="413"/>
      <c r="AZG702" s="413"/>
      <c r="AZH702" s="413"/>
      <c r="AZI702" s="413"/>
      <c r="AZJ702" s="414"/>
      <c r="AZK702" s="414"/>
      <c r="AZL702" s="413"/>
      <c r="AZM702" s="413"/>
      <c r="AZN702" s="414"/>
      <c r="AZO702" s="414"/>
      <c r="AZP702" s="413"/>
      <c r="AZQ702" s="413"/>
      <c r="AZR702" s="413"/>
      <c r="AZS702" s="413"/>
      <c r="AZT702" s="413"/>
      <c r="AZU702" s="407"/>
      <c r="AZV702" s="439"/>
      <c r="AZW702" s="413"/>
      <c r="AZX702" s="413"/>
      <c r="AZY702" s="413"/>
      <c r="AZZ702" s="413"/>
      <c r="BAA702" s="413"/>
      <c r="BAB702" s="413"/>
      <c r="BAC702" s="413"/>
      <c r="BAD702" s="412"/>
      <c r="BAE702" s="412"/>
      <c r="BAF702" s="412"/>
      <c r="BAG702" s="412"/>
      <c r="BAH702" s="412"/>
      <c r="BAI702" s="412"/>
      <c r="BAJ702" s="412"/>
      <c r="BAK702" s="412"/>
      <c r="BAL702" s="412"/>
      <c r="BAM702" s="412"/>
      <c r="BAN702" s="412"/>
      <c r="BAO702" s="412"/>
      <c r="BAP702" s="412"/>
      <c r="BAQ702" s="412"/>
      <c r="BAR702" s="412"/>
      <c r="BAS702" s="412"/>
      <c r="BAT702" s="412"/>
      <c r="BAU702" s="412"/>
      <c r="BAV702" s="412"/>
      <c r="BAW702" s="412"/>
      <c r="BAX702" s="412"/>
      <c r="BAY702" s="412"/>
      <c r="BAZ702" s="412"/>
      <c r="BBA702" s="412"/>
      <c r="BBB702" s="412"/>
      <c r="BBC702" s="412"/>
      <c r="BBD702" s="412"/>
      <c r="BBE702" s="412"/>
      <c r="BBF702" s="412"/>
      <c r="BBG702" s="412"/>
      <c r="BBH702" s="412"/>
      <c r="BBI702" s="412"/>
      <c r="BBJ702" s="412"/>
      <c r="BBK702" s="412"/>
      <c r="BBL702" s="412"/>
      <c r="BBM702" s="412"/>
      <c r="BBN702" s="412"/>
      <c r="BBO702" s="412"/>
      <c r="BBP702" s="412"/>
      <c r="BBQ702" s="412"/>
      <c r="BBR702" s="412"/>
      <c r="BBS702" s="412"/>
      <c r="BBT702" s="412"/>
      <c r="BBU702" s="412"/>
      <c r="BBV702" s="413"/>
      <c r="BBW702" s="413"/>
      <c r="BBX702" s="413"/>
      <c r="BBY702" s="413"/>
      <c r="BBZ702" s="413"/>
      <c r="BCA702" s="413"/>
      <c r="BCB702" s="413"/>
      <c r="BCC702" s="413"/>
      <c r="BCD702" s="413"/>
      <c r="BCE702" s="413"/>
      <c r="BCF702" s="413"/>
      <c r="BCG702" s="413"/>
      <c r="BCH702" s="413"/>
      <c r="BCI702" s="413"/>
      <c r="BCJ702" s="413"/>
      <c r="BCK702" s="413"/>
      <c r="BCL702" s="413"/>
      <c r="BCM702" s="413"/>
      <c r="BCN702" s="413"/>
      <c r="BCO702" s="413"/>
      <c r="BCP702" s="413"/>
      <c r="BCQ702" s="413"/>
      <c r="BCR702" s="413"/>
      <c r="BCS702" s="413"/>
      <c r="BCT702" s="414"/>
      <c r="BCU702" s="414"/>
      <c r="BCV702" s="414"/>
      <c r="BCW702" s="414"/>
      <c r="BCX702" s="414"/>
      <c r="BCY702" s="413"/>
      <c r="BCZ702" s="413"/>
      <c r="BDA702" s="414"/>
      <c r="BDB702" s="414"/>
      <c r="BDC702" s="413"/>
      <c r="BDD702" s="413"/>
      <c r="BDE702" s="414"/>
      <c r="BDF702" s="414"/>
      <c r="BDG702" s="413"/>
      <c r="BDH702" s="413"/>
      <c r="BDI702" s="413"/>
      <c r="BDJ702" s="413"/>
      <c r="BDK702" s="413"/>
      <c r="BDL702" s="413"/>
      <c r="BDM702" s="413"/>
      <c r="BDN702" s="414"/>
      <c r="BDO702" s="414"/>
      <c r="BDP702" s="413"/>
      <c r="BDQ702" s="413"/>
      <c r="BDR702" s="414"/>
      <c r="BDS702" s="414"/>
      <c r="BDT702" s="413"/>
      <c r="BDU702" s="413"/>
      <c r="BDV702" s="413"/>
      <c r="BDW702" s="413"/>
      <c r="BDX702" s="413"/>
      <c r="BDY702" s="407"/>
      <c r="BDZ702" s="439"/>
      <c r="BEA702" s="413"/>
      <c r="BEB702" s="413"/>
      <c r="BEC702" s="413"/>
      <c r="BED702" s="413"/>
      <c r="BEE702" s="413"/>
      <c r="BEF702" s="413"/>
      <c r="BEG702" s="413"/>
      <c r="BEH702" s="412"/>
      <c r="BEI702" s="412"/>
      <c r="BEJ702" s="412"/>
      <c r="BEK702" s="412"/>
      <c r="BEL702" s="412"/>
      <c r="BEM702" s="412"/>
      <c r="BEN702" s="412"/>
      <c r="BEO702" s="412"/>
      <c r="BEP702" s="412"/>
      <c r="BEQ702" s="412"/>
      <c r="BER702" s="412"/>
      <c r="BES702" s="412"/>
      <c r="BET702" s="412"/>
      <c r="BEU702" s="412"/>
      <c r="BEV702" s="412"/>
      <c r="BEW702" s="412"/>
      <c r="BEX702" s="412"/>
      <c r="BEY702" s="412"/>
      <c r="BEZ702" s="412"/>
      <c r="BFA702" s="412"/>
      <c r="BFB702" s="412"/>
      <c r="BFC702" s="412"/>
      <c r="BFD702" s="412"/>
      <c r="BFE702" s="412"/>
      <c r="BFF702" s="412"/>
      <c r="BFG702" s="412"/>
      <c r="BFH702" s="412"/>
      <c r="BFI702" s="412"/>
      <c r="BFJ702" s="412"/>
      <c r="BFK702" s="412"/>
      <c r="BFL702" s="412"/>
      <c r="BFM702" s="412"/>
      <c r="BFN702" s="412"/>
      <c r="BFO702" s="412"/>
      <c r="BFP702" s="412"/>
      <c r="BFQ702" s="412"/>
      <c r="BFR702" s="412"/>
      <c r="BFS702" s="412"/>
      <c r="BFT702" s="412"/>
      <c r="BFU702" s="412"/>
      <c r="BFV702" s="412"/>
      <c r="BFW702" s="412"/>
      <c r="BFX702" s="412"/>
      <c r="BFY702" s="412"/>
      <c r="BFZ702" s="413"/>
      <c r="BGA702" s="413"/>
      <c r="BGB702" s="413"/>
      <c r="BGC702" s="413"/>
      <c r="BGD702" s="413"/>
      <c r="BGE702" s="413"/>
      <c r="BGF702" s="413"/>
      <c r="BGG702" s="413"/>
      <c r="BGH702" s="413"/>
      <c r="BGI702" s="413"/>
      <c r="BGJ702" s="413"/>
      <c r="BGK702" s="413"/>
      <c r="BGL702" s="413"/>
      <c r="BGM702" s="413"/>
      <c r="BGN702" s="413"/>
      <c r="BGO702" s="413"/>
      <c r="BGP702" s="413"/>
      <c r="BGQ702" s="413"/>
      <c r="BGR702" s="413"/>
      <c r="BGS702" s="413"/>
      <c r="BGT702" s="413"/>
      <c r="BGU702" s="413"/>
      <c r="BGV702" s="413"/>
      <c r="BGW702" s="413"/>
      <c r="BGX702" s="414"/>
      <c r="BGY702" s="414"/>
      <c r="BGZ702" s="414"/>
      <c r="BHA702" s="414"/>
      <c r="BHB702" s="414"/>
      <c r="BHC702" s="413"/>
      <c r="BHD702" s="413"/>
      <c r="BHE702" s="414"/>
      <c r="BHF702" s="414"/>
      <c r="BHG702" s="413"/>
      <c r="BHH702" s="413"/>
      <c r="BHI702" s="414"/>
      <c r="BHJ702" s="414"/>
      <c r="BHK702" s="413"/>
      <c r="BHL702" s="413"/>
      <c r="BHM702" s="413"/>
      <c r="BHN702" s="413"/>
      <c r="BHO702" s="413"/>
      <c r="BHP702" s="413"/>
      <c r="BHQ702" s="413"/>
      <c r="BHR702" s="414"/>
      <c r="BHS702" s="414"/>
      <c r="BHT702" s="413"/>
      <c r="BHU702" s="413"/>
      <c r="BHV702" s="414"/>
      <c r="BHW702" s="414"/>
      <c r="BHX702" s="413"/>
      <c r="BHY702" s="413"/>
      <c r="BHZ702" s="413"/>
      <c r="BIA702" s="413"/>
      <c r="BIB702" s="413"/>
      <c r="BIC702" s="407"/>
      <c r="BID702" s="439"/>
      <c r="BIE702" s="413"/>
      <c r="BIF702" s="413"/>
      <c r="BIG702" s="413"/>
      <c r="BIH702" s="413"/>
      <c r="BII702" s="413"/>
      <c r="BIJ702" s="413"/>
      <c r="BIK702" s="413"/>
      <c r="BIL702" s="412"/>
      <c r="BIM702" s="412"/>
      <c r="BIN702" s="412"/>
      <c r="BIO702" s="412"/>
      <c r="BIP702" s="412"/>
      <c r="BIQ702" s="412"/>
      <c r="BIR702" s="412"/>
      <c r="BIS702" s="412"/>
      <c r="BIT702" s="412"/>
      <c r="BIU702" s="412"/>
      <c r="BIV702" s="412"/>
      <c r="BIW702" s="412"/>
      <c r="BIX702" s="412"/>
      <c r="BIY702" s="412"/>
      <c r="BIZ702" s="412"/>
      <c r="BJA702" s="412"/>
      <c r="BJB702" s="412"/>
      <c r="BJC702" s="412"/>
      <c r="BJD702" s="412"/>
      <c r="BJE702" s="412"/>
      <c r="BJF702" s="412"/>
      <c r="BJG702" s="412"/>
      <c r="BJH702" s="412"/>
      <c r="BJI702" s="412"/>
      <c r="BJJ702" s="412"/>
      <c r="BJK702" s="412"/>
      <c r="BJL702" s="412"/>
      <c r="BJM702" s="412"/>
      <c r="BJN702" s="412"/>
      <c r="BJO702" s="412"/>
      <c r="BJP702" s="412"/>
      <c r="BJQ702" s="412"/>
      <c r="BJR702" s="412"/>
      <c r="BJS702" s="412"/>
      <c r="BJT702" s="412"/>
      <c r="BJU702" s="412"/>
      <c r="BJV702" s="412"/>
      <c r="BJW702" s="412"/>
      <c r="BJX702" s="412"/>
      <c r="BJY702" s="412"/>
      <c r="BJZ702" s="412"/>
      <c r="BKA702" s="412"/>
      <c r="BKB702" s="412"/>
      <c r="BKC702" s="412"/>
      <c r="BKD702" s="413"/>
      <c r="BKE702" s="413"/>
      <c r="BKF702" s="413"/>
      <c r="BKG702" s="413"/>
      <c r="BKH702" s="413"/>
      <c r="BKI702" s="413"/>
      <c r="BKJ702" s="413"/>
      <c r="BKK702" s="413"/>
      <c r="BKL702" s="413"/>
      <c r="BKM702" s="413"/>
      <c r="BKN702" s="413"/>
      <c r="BKO702" s="413"/>
      <c r="BKP702" s="413"/>
      <c r="BKQ702" s="413"/>
      <c r="BKR702" s="413"/>
      <c r="BKS702" s="413"/>
      <c r="BKT702" s="413"/>
      <c r="BKU702" s="413"/>
      <c r="BKV702" s="413"/>
      <c r="BKW702" s="413"/>
      <c r="BKX702" s="413"/>
      <c r="BKY702" s="413"/>
      <c r="BKZ702" s="413"/>
      <c r="BLA702" s="413"/>
      <c r="BLB702" s="414"/>
      <c r="BLC702" s="414"/>
      <c r="BLD702" s="414"/>
      <c r="BLE702" s="414"/>
      <c r="BLF702" s="414"/>
      <c r="BLG702" s="413"/>
      <c r="BLH702" s="413"/>
      <c r="BLI702" s="414"/>
      <c r="BLJ702" s="414"/>
      <c r="BLK702" s="413"/>
      <c r="BLL702" s="413"/>
      <c r="BLM702" s="414"/>
      <c r="BLN702" s="414"/>
      <c r="BLO702" s="413"/>
      <c r="BLP702" s="413"/>
      <c r="BLQ702" s="413"/>
      <c r="BLR702" s="413"/>
      <c r="BLS702" s="413"/>
      <c r="BLT702" s="413"/>
      <c r="BLU702" s="413"/>
      <c r="BLV702" s="414"/>
      <c r="BLW702" s="414"/>
      <c r="BLX702" s="413"/>
      <c r="BLY702" s="413"/>
      <c r="BLZ702" s="414"/>
      <c r="BMA702" s="414"/>
      <c r="BMB702" s="413"/>
      <c r="BMC702" s="413"/>
      <c r="BMD702" s="413"/>
      <c r="BME702" s="413"/>
      <c r="BMF702" s="413"/>
      <c r="BMG702" s="407"/>
      <c r="BMH702" s="439"/>
      <c r="BMI702" s="413"/>
      <c r="BMJ702" s="413"/>
      <c r="BMK702" s="413"/>
      <c r="BML702" s="413"/>
      <c r="BMM702" s="413"/>
      <c r="BMN702" s="413"/>
      <c r="BMO702" s="413"/>
      <c r="BMP702" s="412"/>
      <c r="BMQ702" s="412"/>
      <c r="BMR702" s="412"/>
      <c r="BMS702" s="412"/>
      <c r="BMT702" s="412"/>
      <c r="BMU702" s="412"/>
      <c r="BMV702" s="412"/>
      <c r="BMW702" s="412"/>
      <c r="BMX702" s="412"/>
      <c r="BMY702" s="412"/>
      <c r="BMZ702" s="412"/>
      <c r="BNA702" s="412"/>
      <c r="BNB702" s="412"/>
      <c r="BNC702" s="412"/>
      <c r="BND702" s="412"/>
      <c r="BNE702" s="412"/>
      <c r="BNF702" s="412"/>
      <c r="BNG702" s="412"/>
      <c r="BNH702" s="412"/>
      <c r="BNI702" s="412"/>
      <c r="BNJ702" s="412"/>
      <c r="BNK702" s="412"/>
      <c r="BNL702" s="412"/>
      <c r="BNM702" s="412"/>
      <c r="BNN702" s="412"/>
      <c r="BNO702" s="412"/>
      <c r="BNP702" s="412"/>
      <c r="BNQ702" s="412"/>
      <c r="BNR702" s="412"/>
      <c r="BNS702" s="412"/>
      <c r="BNT702" s="412"/>
      <c r="BNU702" s="412"/>
      <c r="BNV702" s="412"/>
      <c r="BNW702" s="412"/>
      <c r="BNX702" s="412"/>
      <c r="BNY702" s="412"/>
      <c r="BNZ702" s="412"/>
      <c r="BOA702" s="412"/>
      <c r="BOB702" s="412"/>
      <c r="BOC702" s="412"/>
      <c r="BOD702" s="412"/>
      <c r="BOE702" s="412"/>
      <c r="BOF702" s="412"/>
      <c r="BOG702" s="412"/>
      <c r="BOH702" s="413"/>
      <c r="BOI702" s="413"/>
      <c r="BOJ702" s="413"/>
      <c r="BOK702" s="413"/>
      <c r="BOL702" s="413"/>
      <c r="BOM702" s="413"/>
      <c r="BON702" s="413"/>
      <c r="BOO702" s="413"/>
      <c r="BOP702" s="413"/>
      <c r="BOQ702" s="413"/>
      <c r="BOR702" s="413"/>
      <c r="BOS702" s="413"/>
      <c r="BOT702" s="413"/>
      <c r="BOU702" s="413"/>
      <c r="BOV702" s="413"/>
      <c r="BOW702" s="413"/>
      <c r="BOX702" s="413"/>
      <c r="BOY702" s="413"/>
      <c r="BOZ702" s="413"/>
      <c r="BPA702" s="413"/>
      <c r="BPB702" s="413"/>
      <c r="BPC702" s="413"/>
      <c r="BPD702" s="413"/>
      <c r="BPE702" s="413"/>
      <c r="BPF702" s="414"/>
      <c r="BPG702" s="414"/>
      <c r="BPH702" s="414"/>
      <c r="BPI702" s="414"/>
      <c r="BPJ702" s="414"/>
      <c r="BPK702" s="413"/>
      <c r="BPL702" s="413"/>
      <c r="BPM702" s="414"/>
      <c r="BPN702" s="414"/>
      <c r="BPO702" s="413"/>
      <c r="BPP702" s="413"/>
      <c r="BPQ702" s="414"/>
      <c r="BPR702" s="414"/>
      <c r="BPS702" s="413"/>
      <c r="BPT702" s="413"/>
      <c r="BPU702" s="413"/>
      <c r="BPV702" s="413"/>
      <c r="BPW702" s="413"/>
      <c r="BPX702" s="413"/>
      <c r="BPY702" s="413"/>
      <c r="BPZ702" s="414"/>
      <c r="BQA702" s="414"/>
      <c r="BQB702" s="413"/>
      <c r="BQC702" s="413"/>
      <c r="BQD702" s="414"/>
      <c r="BQE702" s="414"/>
      <c r="BQF702" s="413"/>
      <c r="BQG702" s="413"/>
      <c r="BQH702" s="413"/>
      <c r="BQI702" s="413"/>
      <c r="BQJ702" s="413"/>
      <c r="BQK702" s="407"/>
      <c r="BQL702" s="439"/>
      <c r="BQM702" s="413"/>
      <c r="BQN702" s="413"/>
      <c r="BQO702" s="413"/>
      <c r="BQP702" s="413"/>
      <c r="BQQ702" s="413"/>
      <c r="BQR702" s="413"/>
      <c r="BQS702" s="413"/>
      <c r="BQT702" s="412"/>
      <c r="BQU702" s="412"/>
      <c r="BQV702" s="412"/>
      <c r="BQW702" s="412"/>
      <c r="BQX702" s="412"/>
      <c r="BQY702" s="412"/>
      <c r="BQZ702" s="412"/>
      <c r="BRA702" s="412"/>
      <c r="BRB702" s="412"/>
      <c r="BRC702" s="412"/>
      <c r="BRD702" s="412"/>
      <c r="BRE702" s="412"/>
      <c r="BRF702" s="412"/>
      <c r="BRG702" s="412"/>
      <c r="BRH702" s="412"/>
      <c r="BRI702" s="412"/>
      <c r="BRJ702" s="412"/>
      <c r="BRK702" s="412"/>
      <c r="BRL702" s="412"/>
      <c r="BRM702" s="412"/>
      <c r="BRN702" s="412"/>
      <c r="BRO702" s="412"/>
      <c r="BRP702" s="412"/>
      <c r="BRQ702" s="412"/>
      <c r="BRR702" s="412"/>
      <c r="BRS702" s="412"/>
      <c r="BRT702" s="412"/>
      <c r="BRU702" s="412"/>
      <c r="BRV702" s="412"/>
      <c r="BRW702" s="412"/>
      <c r="BRX702" s="412"/>
      <c r="BRY702" s="412"/>
      <c r="BRZ702" s="412"/>
      <c r="BSA702" s="412"/>
      <c r="BSB702" s="412"/>
      <c r="BSC702" s="412"/>
      <c r="BSD702" s="412"/>
      <c r="BSE702" s="412"/>
      <c r="BSF702" s="412"/>
      <c r="BSG702" s="412"/>
      <c r="BSH702" s="412"/>
      <c r="BSI702" s="412"/>
      <c r="BSJ702" s="412"/>
      <c r="BSK702" s="412"/>
      <c r="BSL702" s="413"/>
      <c r="BSM702" s="413"/>
      <c r="BSN702" s="413"/>
      <c r="BSO702" s="413"/>
      <c r="BSP702" s="413"/>
      <c r="BSQ702" s="413"/>
      <c r="BSR702" s="413"/>
      <c r="BSS702" s="413"/>
      <c r="BST702" s="413"/>
      <c r="BSU702" s="413"/>
      <c r="BSV702" s="413"/>
      <c r="BSW702" s="413"/>
      <c r="BSX702" s="413"/>
      <c r="BSY702" s="413"/>
      <c r="BSZ702" s="413"/>
      <c r="BTA702" s="413"/>
      <c r="BTB702" s="413"/>
      <c r="BTC702" s="413"/>
      <c r="BTD702" s="413"/>
      <c r="BTE702" s="413"/>
      <c r="BTF702" s="413"/>
      <c r="BTG702" s="413"/>
      <c r="BTH702" s="413"/>
      <c r="BTI702" s="413"/>
      <c r="BTJ702" s="414"/>
      <c r="BTK702" s="414"/>
      <c r="BTL702" s="414"/>
      <c r="BTM702" s="414"/>
      <c r="BTN702" s="414"/>
      <c r="BTO702" s="413"/>
      <c r="BTP702" s="413"/>
      <c r="BTQ702" s="414"/>
      <c r="BTR702" s="414"/>
      <c r="BTS702" s="413"/>
      <c r="BTT702" s="413"/>
      <c r="BTU702" s="414"/>
      <c r="BTV702" s="414"/>
      <c r="BTW702" s="413"/>
      <c r="BTX702" s="413"/>
      <c r="BTY702" s="413"/>
      <c r="BTZ702" s="413"/>
      <c r="BUA702" s="413"/>
      <c r="BUB702" s="413"/>
      <c r="BUC702" s="413"/>
      <c r="BUD702" s="414"/>
      <c r="BUE702" s="414"/>
      <c r="BUF702" s="413"/>
      <c r="BUG702" s="413"/>
      <c r="BUH702" s="414"/>
      <c r="BUI702" s="414"/>
      <c r="BUJ702" s="413"/>
      <c r="BUK702" s="413"/>
      <c r="BUL702" s="413"/>
      <c r="BUM702" s="413"/>
      <c r="BUN702" s="413"/>
      <c r="BUO702" s="407"/>
      <c r="BUP702" s="439"/>
      <c r="BUQ702" s="413"/>
      <c r="BUR702" s="413"/>
      <c r="BUS702" s="413"/>
      <c r="BUT702" s="413"/>
      <c r="BUU702" s="413"/>
      <c r="BUV702" s="413"/>
      <c r="BUW702" s="413"/>
      <c r="BUX702" s="412"/>
      <c r="BUY702" s="412"/>
      <c r="BUZ702" s="412"/>
      <c r="BVA702" s="412"/>
      <c r="BVB702" s="412"/>
      <c r="BVC702" s="412"/>
      <c r="BVD702" s="412"/>
      <c r="BVE702" s="412"/>
      <c r="BVF702" s="412"/>
      <c r="BVG702" s="412"/>
      <c r="BVH702" s="412"/>
      <c r="BVI702" s="412"/>
      <c r="BVJ702" s="412"/>
      <c r="BVK702" s="412"/>
      <c r="BVL702" s="412"/>
      <c r="BVM702" s="412"/>
      <c r="BVN702" s="412"/>
      <c r="BVO702" s="412"/>
      <c r="BVP702" s="412"/>
      <c r="BVQ702" s="412"/>
      <c r="BVR702" s="412"/>
      <c r="BVS702" s="412"/>
      <c r="BVT702" s="412"/>
      <c r="BVU702" s="412"/>
      <c r="BVV702" s="412"/>
      <c r="BVW702" s="412"/>
      <c r="BVX702" s="412"/>
      <c r="BVY702" s="412"/>
      <c r="BVZ702" s="412"/>
      <c r="BWA702" s="412"/>
      <c r="BWB702" s="412"/>
      <c r="BWC702" s="412"/>
      <c r="BWD702" s="412"/>
      <c r="BWE702" s="412"/>
      <c r="BWF702" s="412"/>
      <c r="BWG702" s="412"/>
      <c r="BWH702" s="412"/>
      <c r="BWI702" s="412"/>
      <c r="BWJ702" s="412"/>
      <c r="BWK702" s="412"/>
      <c r="BWL702" s="412"/>
      <c r="BWM702" s="412"/>
      <c r="BWN702" s="412"/>
      <c r="BWO702" s="412"/>
      <c r="BWP702" s="413"/>
      <c r="BWQ702" s="413"/>
      <c r="BWR702" s="413"/>
      <c r="BWS702" s="413"/>
      <c r="BWT702" s="413"/>
      <c r="BWU702" s="413"/>
      <c r="BWV702" s="413"/>
      <c r="BWW702" s="413"/>
      <c r="BWX702" s="413"/>
      <c r="BWY702" s="413"/>
      <c r="BWZ702" s="413"/>
      <c r="BXA702" s="413"/>
      <c r="BXB702" s="413"/>
      <c r="BXC702" s="413"/>
      <c r="BXD702" s="413"/>
      <c r="BXE702" s="413"/>
      <c r="BXF702" s="413"/>
      <c r="BXG702" s="413"/>
      <c r="BXH702" s="413"/>
      <c r="BXI702" s="413"/>
      <c r="BXJ702" s="413"/>
      <c r="BXK702" s="413"/>
      <c r="BXL702" s="413"/>
      <c r="BXM702" s="413"/>
      <c r="BXN702" s="414"/>
      <c r="BXO702" s="414"/>
      <c r="BXP702" s="414"/>
      <c r="BXQ702" s="414"/>
      <c r="BXR702" s="414"/>
      <c r="BXS702" s="413"/>
      <c r="BXT702" s="413"/>
      <c r="BXU702" s="414"/>
      <c r="BXV702" s="414"/>
      <c r="BXW702" s="413"/>
      <c r="BXX702" s="413"/>
      <c r="BXY702" s="414"/>
      <c r="BXZ702" s="414"/>
      <c r="BYA702" s="413"/>
      <c r="BYB702" s="413"/>
      <c r="BYC702" s="413"/>
      <c r="BYD702" s="413"/>
      <c r="BYE702" s="413"/>
      <c r="BYF702" s="413"/>
      <c r="BYG702" s="413"/>
      <c r="BYH702" s="414"/>
      <c r="BYI702" s="414"/>
      <c r="BYJ702" s="413"/>
      <c r="BYK702" s="413"/>
      <c r="BYL702" s="414"/>
      <c r="BYM702" s="414"/>
      <c r="BYN702" s="413"/>
      <c r="BYO702" s="413"/>
      <c r="BYP702" s="413"/>
      <c r="BYQ702" s="413"/>
      <c r="BYR702" s="413"/>
      <c r="BYS702" s="407"/>
      <c r="BYT702" s="439"/>
      <c r="BYU702" s="413"/>
      <c r="BYV702" s="413"/>
      <c r="BYW702" s="413"/>
      <c r="BYX702" s="413"/>
      <c r="BYY702" s="413"/>
      <c r="BYZ702" s="413"/>
      <c r="BZA702" s="413"/>
      <c r="BZB702" s="412"/>
      <c r="BZC702" s="412"/>
      <c r="BZD702" s="412"/>
      <c r="BZE702" s="412"/>
      <c r="BZF702" s="412"/>
      <c r="BZG702" s="412"/>
      <c r="BZH702" s="412"/>
      <c r="BZI702" s="412"/>
      <c r="BZJ702" s="412"/>
      <c r="BZK702" s="412"/>
      <c r="BZL702" s="412"/>
      <c r="BZM702" s="412"/>
      <c r="BZN702" s="412"/>
      <c r="BZO702" s="412"/>
      <c r="BZP702" s="412"/>
      <c r="BZQ702" s="412"/>
      <c r="BZR702" s="412"/>
      <c r="BZS702" s="412"/>
      <c r="BZT702" s="412"/>
      <c r="BZU702" s="412"/>
      <c r="BZV702" s="412"/>
      <c r="BZW702" s="412"/>
      <c r="BZX702" s="412"/>
      <c r="BZY702" s="412"/>
      <c r="BZZ702" s="412"/>
      <c r="CAA702" s="412"/>
      <c r="CAB702" s="412"/>
      <c r="CAC702" s="412"/>
      <c r="CAD702" s="412"/>
      <c r="CAE702" s="412"/>
      <c r="CAF702" s="412"/>
      <c r="CAG702" s="412"/>
      <c r="CAH702" s="412"/>
      <c r="CAI702" s="412"/>
      <c r="CAJ702" s="412"/>
      <c r="CAK702" s="412"/>
      <c r="CAL702" s="412"/>
      <c r="CAM702" s="412"/>
      <c r="CAN702" s="412"/>
      <c r="CAO702" s="412"/>
      <c r="CAP702" s="412"/>
      <c r="CAQ702" s="412"/>
      <c r="CAR702" s="412"/>
      <c r="CAS702" s="412"/>
      <c r="CAT702" s="413"/>
      <c r="CAU702" s="413"/>
      <c r="CAV702" s="413"/>
      <c r="CAW702" s="413"/>
      <c r="CAX702" s="413"/>
      <c r="CAY702" s="413"/>
      <c r="CAZ702" s="413"/>
      <c r="CBA702" s="413"/>
      <c r="CBB702" s="413"/>
      <c r="CBC702" s="413"/>
      <c r="CBD702" s="413"/>
      <c r="CBE702" s="413"/>
      <c r="CBF702" s="413"/>
      <c r="CBG702" s="413"/>
      <c r="CBH702" s="413"/>
      <c r="CBI702" s="413"/>
      <c r="CBJ702" s="413"/>
      <c r="CBK702" s="413"/>
      <c r="CBL702" s="413"/>
      <c r="CBM702" s="413"/>
      <c r="CBN702" s="413"/>
      <c r="CBO702" s="413"/>
      <c r="CBP702" s="413"/>
      <c r="CBQ702" s="413"/>
      <c r="CBR702" s="414"/>
      <c r="CBS702" s="414"/>
      <c r="CBT702" s="414"/>
      <c r="CBU702" s="414"/>
      <c r="CBV702" s="414"/>
      <c r="CBW702" s="413"/>
      <c r="CBX702" s="413"/>
      <c r="CBY702" s="414"/>
      <c r="CBZ702" s="414"/>
      <c r="CCA702" s="413"/>
      <c r="CCB702" s="413"/>
      <c r="CCC702" s="414"/>
      <c r="CCD702" s="414"/>
      <c r="CCE702" s="413"/>
      <c r="CCF702" s="413"/>
      <c r="CCG702" s="413"/>
      <c r="CCH702" s="413"/>
      <c r="CCI702" s="413"/>
      <c r="CCJ702" s="413"/>
      <c r="CCK702" s="413"/>
      <c r="CCL702" s="414"/>
      <c r="CCM702" s="414"/>
      <c r="CCN702" s="413"/>
      <c r="CCO702" s="413"/>
      <c r="CCP702" s="414"/>
      <c r="CCQ702" s="414"/>
      <c r="CCR702" s="413"/>
      <c r="CCS702" s="413"/>
      <c r="CCT702" s="413"/>
      <c r="CCU702" s="413"/>
      <c r="CCV702" s="413"/>
      <c r="CCW702" s="407"/>
      <c r="CCX702" s="439"/>
      <c r="CCY702" s="413"/>
      <c r="CCZ702" s="413"/>
      <c r="CDA702" s="413"/>
      <c r="CDB702" s="413"/>
      <c r="CDC702" s="413"/>
      <c r="CDD702" s="413"/>
      <c r="CDE702" s="413"/>
      <c r="CDF702" s="412"/>
      <c r="CDG702" s="412"/>
      <c r="CDH702" s="412"/>
      <c r="CDI702" s="412"/>
      <c r="CDJ702" s="412"/>
      <c r="CDK702" s="412"/>
      <c r="CDL702" s="412"/>
      <c r="CDM702" s="412"/>
      <c r="CDN702" s="412"/>
      <c r="CDO702" s="412"/>
      <c r="CDP702" s="412"/>
      <c r="CDQ702" s="412"/>
      <c r="CDR702" s="412"/>
      <c r="CDS702" s="412"/>
      <c r="CDT702" s="412"/>
      <c r="CDU702" s="412"/>
      <c r="CDV702" s="412"/>
      <c r="CDW702" s="412"/>
      <c r="CDX702" s="412"/>
      <c r="CDY702" s="412"/>
      <c r="CDZ702" s="412"/>
      <c r="CEA702" s="412"/>
      <c r="CEB702" s="412"/>
      <c r="CEC702" s="412"/>
      <c r="CED702" s="412"/>
      <c r="CEE702" s="412"/>
      <c r="CEF702" s="412"/>
      <c r="CEG702" s="412"/>
      <c r="CEH702" s="412"/>
      <c r="CEI702" s="412"/>
      <c r="CEJ702" s="412"/>
      <c r="CEK702" s="412"/>
      <c r="CEL702" s="412"/>
      <c r="CEM702" s="412"/>
      <c r="CEN702" s="412"/>
      <c r="CEO702" s="412"/>
      <c r="CEP702" s="412"/>
      <c r="CEQ702" s="412"/>
      <c r="CER702" s="412"/>
      <c r="CES702" s="412"/>
      <c r="CET702" s="412"/>
      <c r="CEU702" s="412"/>
      <c r="CEV702" s="412"/>
      <c r="CEW702" s="412"/>
      <c r="CEX702" s="413"/>
      <c r="CEY702" s="413"/>
      <c r="CEZ702" s="413"/>
      <c r="CFA702" s="413"/>
      <c r="CFB702" s="413"/>
      <c r="CFC702" s="413"/>
      <c r="CFD702" s="413"/>
      <c r="CFE702" s="413"/>
      <c r="CFF702" s="413"/>
      <c r="CFG702" s="413"/>
      <c r="CFH702" s="413"/>
      <c r="CFI702" s="413"/>
      <c r="CFJ702" s="413"/>
      <c r="CFK702" s="413"/>
      <c r="CFL702" s="413"/>
      <c r="CFM702" s="413"/>
      <c r="CFN702" s="413"/>
      <c r="CFO702" s="413"/>
      <c r="CFP702" s="413"/>
      <c r="CFQ702" s="413"/>
      <c r="CFR702" s="413"/>
      <c r="CFS702" s="413"/>
      <c r="CFT702" s="413"/>
      <c r="CFU702" s="413"/>
      <c r="CFV702" s="414"/>
      <c r="CFW702" s="414"/>
      <c r="CFX702" s="414"/>
      <c r="CFY702" s="414"/>
      <c r="CFZ702" s="414"/>
      <c r="CGA702" s="413"/>
      <c r="CGB702" s="413"/>
      <c r="CGC702" s="414"/>
      <c r="CGD702" s="414"/>
      <c r="CGE702" s="413"/>
      <c r="CGF702" s="413"/>
      <c r="CGG702" s="414"/>
      <c r="CGH702" s="414"/>
      <c r="CGI702" s="413"/>
      <c r="CGJ702" s="413"/>
      <c r="CGK702" s="413"/>
      <c r="CGL702" s="413"/>
      <c r="CGM702" s="413"/>
      <c r="CGN702" s="413"/>
      <c r="CGO702" s="413"/>
      <c r="CGP702" s="414"/>
      <c r="CGQ702" s="414"/>
      <c r="CGR702" s="413"/>
      <c r="CGS702" s="413"/>
      <c r="CGT702" s="414"/>
      <c r="CGU702" s="414"/>
      <c r="CGV702" s="413"/>
      <c r="CGW702" s="413"/>
      <c r="CGX702" s="413"/>
      <c r="CGY702" s="413"/>
      <c r="CGZ702" s="413"/>
      <c r="CHA702" s="407"/>
      <c r="CHB702" s="439"/>
      <c r="CHC702" s="413"/>
      <c r="CHD702" s="413"/>
      <c r="CHE702" s="413"/>
      <c r="CHF702" s="413"/>
      <c r="CHG702" s="413"/>
      <c r="CHH702" s="413"/>
      <c r="CHI702" s="413"/>
      <c r="CHJ702" s="412"/>
      <c r="CHK702" s="412"/>
      <c r="CHL702" s="412"/>
      <c r="CHM702" s="412"/>
      <c r="CHN702" s="412"/>
      <c r="CHO702" s="412"/>
      <c r="CHP702" s="412"/>
      <c r="CHQ702" s="412"/>
      <c r="CHR702" s="412"/>
      <c r="CHS702" s="412"/>
      <c r="CHT702" s="412"/>
      <c r="CHU702" s="412"/>
      <c r="CHV702" s="412"/>
      <c r="CHW702" s="412"/>
      <c r="CHX702" s="412"/>
      <c r="CHY702" s="412"/>
      <c r="CHZ702" s="412"/>
      <c r="CIA702" s="412"/>
      <c r="CIB702" s="412"/>
      <c r="CIC702" s="412"/>
      <c r="CID702" s="412"/>
      <c r="CIE702" s="412"/>
      <c r="CIF702" s="412"/>
      <c r="CIG702" s="412"/>
      <c r="CIH702" s="412"/>
      <c r="CII702" s="412"/>
      <c r="CIJ702" s="412"/>
      <c r="CIK702" s="412"/>
      <c r="CIL702" s="412"/>
      <c r="CIM702" s="412"/>
      <c r="CIN702" s="412"/>
      <c r="CIO702" s="412"/>
      <c r="CIP702" s="412"/>
      <c r="CIQ702" s="412"/>
      <c r="CIR702" s="412"/>
      <c r="CIS702" s="412"/>
      <c r="CIT702" s="412"/>
      <c r="CIU702" s="412"/>
      <c r="CIV702" s="412"/>
      <c r="CIW702" s="412"/>
      <c r="CIX702" s="412"/>
      <c r="CIY702" s="412"/>
      <c r="CIZ702" s="412"/>
      <c r="CJA702" s="412"/>
      <c r="CJB702" s="413"/>
      <c r="CJC702" s="413"/>
      <c r="CJD702" s="413"/>
      <c r="CJE702" s="413"/>
      <c r="CJF702" s="413"/>
      <c r="CJG702" s="413"/>
      <c r="CJH702" s="413"/>
      <c r="CJI702" s="413"/>
      <c r="CJJ702" s="413"/>
      <c r="CJK702" s="413"/>
      <c r="CJL702" s="413"/>
      <c r="CJM702" s="413"/>
      <c r="CJN702" s="413"/>
      <c r="CJO702" s="413"/>
      <c r="CJP702" s="413"/>
      <c r="CJQ702" s="413"/>
      <c r="CJR702" s="413"/>
      <c r="CJS702" s="413"/>
      <c r="CJT702" s="413"/>
      <c r="CJU702" s="413"/>
      <c r="CJV702" s="413"/>
      <c r="CJW702" s="413"/>
      <c r="CJX702" s="413"/>
      <c r="CJY702" s="413"/>
      <c r="CJZ702" s="414"/>
      <c r="CKA702" s="414"/>
      <c r="CKB702" s="414"/>
      <c r="CKC702" s="414"/>
      <c r="CKD702" s="414"/>
      <c r="CKE702" s="413"/>
      <c r="CKF702" s="413"/>
      <c r="CKG702" s="414"/>
      <c r="CKH702" s="414"/>
      <c r="CKI702" s="413"/>
      <c r="CKJ702" s="413"/>
      <c r="CKK702" s="414"/>
      <c r="CKL702" s="414"/>
      <c r="CKM702" s="413"/>
      <c r="CKN702" s="413"/>
      <c r="CKO702" s="413"/>
      <c r="CKP702" s="413"/>
      <c r="CKQ702" s="413"/>
      <c r="CKR702" s="413"/>
      <c r="CKS702" s="413"/>
      <c r="CKT702" s="414"/>
      <c r="CKU702" s="414"/>
      <c r="CKV702" s="413"/>
      <c r="CKW702" s="413"/>
      <c r="CKX702" s="414"/>
      <c r="CKY702" s="414"/>
      <c r="CKZ702" s="413"/>
      <c r="CLA702" s="413"/>
      <c r="CLB702" s="413"/>
      <c r="CLC702" s="413"/>
      <c r="CLD702" s="413"/>
      <c r="CLE702" s="407"/>
      <c r="CLF702" s="439"/>
      <c r="CLG702" s="413"/>
      <c r="CLH702" s="413"/>
      <c r="CLI702" s="413"/>
      <c r="CLJ702" s="413"/>
      <c r="CLK702" s="413"/>
      <c r="CLL702" s="413"/>
      <c r="CLM702" s="413"/>
      <c r="CLN702" s="412"/>
      <c r="CLO702" s="412"/>
      <c r="CLP702" s="412"/>
      <c r="CLQ702" s="412"/>
      <c r="CLR702" s="412"/>
      <c r="CLS702" s="412"/>
      <c r="CLT702" s="412"/>
      <c r="CLU702" s="412"/>
      <c r="CLV702" s="412"/>
      <c r="CLW702" s="412"/>
      <c r="CLX702" s="412"/>
      <c r="CLY702" s="412"/>
      <c r="CLZ702" s="412"/>
      <c r="CMA702" s="412"/>
      <c r="CMB702" s="412"/>
      <c r="CMC702" s="412"/>
      <c r="CMD702" s="412"/>
      <c r="CME702" s="412"/>
      <c r="CMF702" s="412"/>
      <c r="CMG702" s="412"/>
      <c r="CMH702" s="412"/>
      <c r="CMI702" s="412"/>
      <c r="CMJ702" s="412"/>
      <c r="CMK702" s="412"/>
      <c r="CML702" s="412"/>
      <c r="CMM702" s="412"/>
      <c r="CMN702" s="412"/>
      <c r="CMO702" s="412"/>
      <c r="CMP702" s="412"/>
      <c r="CMQ702" s="412"/>
      <c r="CMR702" s="412"/>
      <c r="CMS702" s="412"/>
      <c r="CMT702" s="412"/>
      <c r="CMU702" s="412"/>
      <c r="CMV702" s="412"/>
      <c r="CMW702" s="412"/>
      <c r="CMX702" s="412"/>
      <c r="CMY702" s="412"/>
      <c r="CMZ702" s="412"/>
      <c r="CNA702" s="412"/>
      <c r="CNB702" s="412"/>
      <c r="CNC702" s="412"/>
      <c r="CND702" s="412"/>
      <c r="CNE702" s="412"/>
      <c r="CNF702" s="413"/>
      <c r="CNG702" s="413"/>
      <c r="CNH702" s="413"/>
      <c r="CNI702" s="413"/>
      <c r="CNJ702" s="413"/>
      <c r="CNK702" s="413"/>
      <c r="CNL702" s="413"/>
      <c r="CNM702" s="413"/>
      <c r="CNN702" s="413"/>
      <c r="CNO702" s="413"/>
      <c r="CNP702" s="413"/>
      <c r="CNQ702" s="413"/>
      <c r="CNR702" s="413"/>
      <c r="CNS702" s="413"/>
      <c r="CNT702" s="413"/>
      <c r="CNU702" s="413"/>
      <c r="CNV702" s="413"/>
      <c r="CNW702" s="413"/>
      <c r="CNX702" s="413"/>
      <c r="CNY702" s="413"/>
      <c r="CNZ702" s="413"/>
      <c r="COA702" s="413"/>
      <c r="COB702" s="413"/>
      <c r="COC702" s="413"/>
      <c r="COD702" s="414"/>
      <c r="COE702" s="414"/>
      <c r="COF702" s="414"/>
      <c r="COG702" s="414"/>
      <c r="COH702" s="414"/>
      <c r="COI702" s="413"/>
      <c r="COJ702" s="413"/>
      <c r="COK702" s="414"/>
      <c r="COL702" s="414"/>
      <c r="COM702" s="413"/>
      <c r="CON702" s="413"/>
      <c r="COO702" s="414"/>
      <c r="COP702" s="414"/>
      <c r="COQ702" s="413"/>
      <c r="COR702" s="413"/>
      <c r="COS702" s="413"/>
      <c r="COT702" s="413"/>
      <c r="COU702" s="413"/>
      <c r="COV702" s="413"/>
      <c r="COW702" s="413"/>
      <c r="COX702" s="414"/>
      <c r="COY702" s="414"/>
      <c r="COZ702" s="413"/>
      <c r="CPA702" s="413"/>
      <c r="CPB702" s="414"/>
      <c r="CPC702" s="414"/>
      <c r="CPD702" s="413"/>
      <c r="CPE702" s="413"/>
      <c r="CPF702" s="413"/>
      <c r="CPG702" s="413"/>
      <c r="CPH702" s="413"/>
      <c r="CPI702" s="407"/>
      <c r="CPJ702" s="439"/>
      <c r="CPK702" s="413"/>
      <c r="CPL702" s="413"/>
      <c r="CPM702" s="413"/>
      <c r="CPN702" s="413"/>
      <c r="CPO702" s="413"/>
      <c r="CPP702" s="413"/>
      <c r="CPQ702" s="413"/>
      <c r="CPR702" s="412"/>
      <c r="CPS702" s="412"/>
      <c r="CPT702" s="412"/>
      <c r="CPU702" s="412"/>
      <c r="CPV702" s="412"/>
      <c r="CPW702" s="412"/>
      <c r="CPX702" s="412"/>
      <c r="CPY702" s="412"/>
      <c r="CPZ702" s="412"/>
      <c r="CQA702" s="412"/>
      <c r="CQB702" s="412"/>
      <c r="CQC702" s="412"/>
      <c r="CQD702" s="412"/>
      <c r="CQE702" s="412"/>
      <c r="CQF702" s="412"/>
      <c r="CQG702" s="412"/>
      <c r="CQH702" s="412"/>
      <c r="CQI702" s="412"/>
      <c r="CQJ702" s="412"/>
      <c r="CQK702" s="412"/>
      <c r="CQL702" s="412"/>
      <c r="CQM702" s="412"/>
      <c r="CQN702" s="412"/>
      <c r="CQO702" s="412"/>
      <c r="CQP702" s="412"/>
      <c r="CQQ702" s="412"/>
      <c r="CQR702" s="412"/>
      <c r="CQS702" s="412"/>
      <c r="CQT702" s="412"/>
      <c r="CQU702" s="412"/>
      <c r="CQV702" s="412"/>
      <c r="CQW702" s="412"/>
      <c r="CQX702" s="412"/>
      <c r="CQY702" s="412"/>
      <c r="CQZ702" s="412"/>
      <c r="CRA702" s="412"/>
      <c r="CRB702" s="412"/>
      <c r="CRC702" s="412"/>
      <c r="CRD702" s="412"/>
      <c r="CRE702" s="412"/>
      <c r="CRF702" s="412"/>
      <c r="CRG702" s="412"/>
      <c r="CRH702" s="412"/>
      <c r="CRI702" s="412"/>
      <c r="CRJ702" s="413"/>
      <c r="CRK702" s="413"/>
      <c r="CRL702" s="413"/>
      <c r="CRM702" s="413"/>
      <c r="CRN702" s="413"/>
      <c r="CRO702" s="413"/>
      <c r="CRP702" s="413"/>
      <c r="CRQ702" s="413"/>
      <c r="CRR702" s="413"/>
      <c r="CRS702" s="413"/>
      <c r="CRT702" s="413"/>
      <c r="CRU702" s="413"/>
      <c r="CRV702" s="413"/>
      <c r="CRW702" s="413"/>
      <c r="CRX702" s="413"/>
      <c r="CRY702" s="413"/>
      <c r="CRZ702" s="413"/>
      <c r="CSA702" s="413"/>
      <c r="CSB702" s="413"/>
      <c r="CSC702" s="413"/>
      <c r="CSD702" s="413"/>
      <c r="CSE702" s="413"/>
      <c r="CSF702" s="413"/>
      <c r="CSG702" s="413"/>
      <c r="CSH702" s="414"/>
      <c r="CSI702" s="414"/>
      <c r="CSJ702" s="414"/>
      <c r="CSK702" s="414"/>
      <c r="CSL702" s="414"/>
      <c r="CSM702" s="413"/>
      <c r="CSN702" s="413"/>
      <c r="CSO702" s="414"/>
      <c r="CSP702" s="414"/>
      <c r="CSQ702" s="413"/>
      <c r="CSR702" s="413"/>
      <c r="CSS702" s="414"/>
      <c r="CST702" s="414"/>
      <c r="CSU702" s="413"/>
      <c r="CSV702" s="413"/>
      <c r="CSW702" s="413"/>
      <c r="CSX702" s="413"/>
      <c r="CSY702" s="413"/>
      <c r="CSZ702" s="413"/>
      <c r="CTA702" s="413"/>
      <c r="CTB702" s="414"/>
      <c r="CTC702" s="414"/>
      <c r="CTD702" s="413"/>
      <c r="CTE702" s="413"/>
      <c r="CTF702" s="414"/>
      <c r="CTG702" s="414"/>
      <c r="CTH702" s="413"/>
      <c r="CTI702" s="413"/>
      <c r="CTJ702" s="413"/>
      <c r="CTK702" s="413"/>
      <c r="CTL702" s="413"/>
      <c r="CTM702" s="407"/>
      <c r="CTN702" s="439"/>
      <c r="CTO702" s="413"/>
      <c r="CTP702" s="413"/>
      <c r="CTQ702" s="413"/>
      <c r="CTR702" s="413"/>
      <c r="CTS702" s="413"/>
      <c r="CTT702" s="413"/>
      <c r="CTU702" s="413"/>
      <c r="CTV702" s="412"/>
      <c r="CTW702" s="412"/>
      <c r="CTX702" s="412"/>
      <c r="CTY702" s="412"/>
      <c r="CTZ702" s="412"/>
      <c r="CUA702" s="412"/>
      <c r="CUB702" s="412"/>
      <c r="CUC702" s="412"/>
      <c r="CUD702" s="412"/>
      <c r="CUE702" s="412"/>
      <c r="CUF702" s="412"/>
      <c r="CUG702" s="412"/>
      <c r="CUH702" s="412"/>
      <c r="CUI702" s="412"/>
      <c r="CUJ702" s="412"/>
      <c r="CUK702" s="412"/>
      <c r="CUL702" s="412"/>
      <c r="CUM702" s="412"/>
      <c r="CUN702" s="412"/>
      <c r="CUO702" s="412"/>
      <c r="CUP702" s="412"/>
      <c r="CUQ702" s="412"/>
      <c r="CUR702" s="412"/>
      <c r="CUS702" s="412"/>
      <c r="CUT702" s="412"/>
      <c r="CUU702" s="412"/>
      <c r="CUV702" s="412"/>
      <c r="CUW702" s="412"/>
      <c r="CUX702" s="412"/>
      <c r="CUY702" s="412"/>
      <c r="CUZ702" s="412"/>
      <c r="CVA702" s="412"/>
      <c r="CVB702" s="412"/>
      <c r="CVC702" s="412"/>
      <c r="CVD702" s="412"/>
      <c r="CVE702" s="412"/>
      <c r="CVF702" s="412"/>
      <c r="CVG702" s="412"/>
      <c r="CVH702" s="412"/>
      <c r="CVI702" s="412"/>
      <c r="CVJ702" s="412"/>
      <c r="CVK702" s="412"/>
      <c r="CVL702" s="412"/>
      <c r="CVM702" s="412"/>
      <c r="CVN702" s="413"/>
      <c r="CVO702" s="413"/>
      <c r="CVP702" s="413"/>
      <c r="CVQ702" s="413"/>
      <c r="CVR702" s="413"/>
      <c r="CVS702" s="413"/>
      <c r="CVT702" s="413"/>
      <c r="CVU702" s="413"/>
      <c r="CVV702" s="413"/>
      <c r="CVW702" s="413"/>
      <c r="CVX702" s="413"/>
      <c r="CVY702" s="413"/>
      <c r="CVZ702" s="413"/>
      <c r="CWA702" s="413"/>
      <c r="CWB702" s="413"/>
      <c r="CWC702" s="413"/>
      <c r="CWD702" s="413"/>
      <c r="CWE702" s="413"/>
      <c r="CWF702" s="413"/>
      <c r="CWG702" s="413"/>
      <c r="CWH702" s="413"/>
      <c r="CWI702" s="413"/>
      <c r="CWJ702" s="413"/>
      <c r="CWK702" s="413"/>
      <c r="CWL702" s="414"/>
      <c r="CWM702" s="414"/>
      <c r="CWN702" s="414"/>
      <c r="CWO702" s="414"/>
      <c r="CWP702" s="414"/>
      <c r="CWQ702" s="413"/>
      <c r="CWR702" s="413"/>
      <c r="CWS702" s="414"/>
      <c r="CWT702" s="414"/>
      <c r="CWU702" s="413"/>
      <c r="CWV702" s="413"/>
      <c r="CWW702" s="414"/>
      <c r="CWX702" s="414"/>
      <c r="CWY702" s="413"/>
      <c r="CWZ702" s="413"/>
      <c r="CXA702" s="413"/>
      <c r="CXB702" s="413"/>
      <c r="CXC702" s="413"/>
      <c r="CXD702" s="413"/>
      <c r="CXE702" s="413"/>
      <c r="CXF702" s="414"/>
      <c r="CXG702" s="414"/>
      <c r="CXH702" s="413"/>
      <c r="CXI702" s="413"/>
      <c r="CXJ702" s="414"/>
      <c r="CXK702" s="414"/>
      <c r="CXL702" s="413"/>
      <c r="CXM702" s="413"/>
      <c r="CXN702" s="413"/>
      <c r="CXO702" s="413"/>
      <c r="CXP702" s="413"/>
      <c r="CXQ702" s="407"/>
      <c r="CXR702" s="439"/>
      <c r="CXS702" s="413"/>
      <c r="CXT702" s="413"/>
      <c r="CXU702" s="413"/>
      <c r="CXV702" s="413"/>
      <c r="CXW702" s="413"/>
      <c r="CXX702" s="413"/>
      <c r="CXY702" s="413"/>
      <c r="CXZ702" s="412"/>
      <c r="CYA702" s="412"/>
      <c r="CYB702" s="412"/>
      <c r="CYC702" s="412"/>
      <c r="CYD702" s="412"/>
      <c r="CYE702" s="412"/>
      <c r="CYF702" s="412"/>
      <c r="CYG702" s="412"/>
      <c r="CYH702" s="412"/>
      <c r="CYI702" s="412"/>
      <c r="CYJ702" s="412"/>
      <c r="CYK702" s="412"/>
      <c r="CYL702" s="412"/>
      <c r="CYM702" s="412"/>
      <c r="CYN702" s="412"/>
      <c r="CYO702" s="412"/>
      <c r="CYP702" s="412"/>
      <c r="CYQ702" s="412"/>
      <c r="CYR702" s="412"/>
      <c r="CYS702" s="412"/>
      <c r="CYT702" s="412"/>
      <c r="CYU702" s="412"/>
      <c r="CYV702" s="412"/>
      <c r="CYW702" s="412"/>
      <c r="CYX702" s="412"/>
      <c r="CYY702" s="412"/>
      <c r="CYZ702" s="412"/>
      <c r="CZA702" s="412"/>
      <c r="CZB702" s="412"/>
      <c r="CZC702" s="412"/>
      <c r="CZD702" s="412"/>
      <c r="CZE702" s="412"/>
      <c r="CZF702" s="412"/>
      <c r="CZG702" s="412"/>
      <c r="CZH702" s="412"/>
      <c r="CZI702" s="412"/>
      <c r="CZJ702" s="412"/>
      <c r="CZK702" s="412"/>
      <c r="CZL702" s="412"/>
      <c r="CZM702" s="412"/>
      <c r="CZN702" s="412"/>
      <c r="CZO702" s="412"/>
      <c r="CZP702" s="412"/>
      <c r="CZQ702" s="412"/>
      <c r="CZR702" s="413"/>
      <c r="CZS702" s="413"/>
      <c r="CZT702" s="413"/>
      <c r="CZU702" s="413"/>
      <c r="CZV702" s="413"/>
      <c r="CZW702" s="413"/>
      <c r="CZX702" s="413"/>
      <c r="CZY702" s="413"/>
      <c r="CZZ702" s="413"/>
      <c r="DAA702" s="413"/>
      <c r="DAB702" s="413"/>
      <c r="DAC702" s="413"/>
      <c r="DAD702" s="413"/>
      <c r="DAE702" s="413"/>
      <c r="DAF702" s="413"/>
      <c r="DAG702" s="413"/>
      <c r="DAH702" s="413"/>
      <c r="DAI702" s="413"/>
      <c r="DAJ702" s="413"/>
      <c r="DAK702" s="413"/>
      <c r="DAL702" s="413"/>
      <c r="DAM702" s="413"/>
      <c r="DAN702" s="413"/>
      <c r="DAO702" s="413"/>
      <c r="DAP702" s="414"/>
      <c r="DAQ702" s="414"/>
      <c r="DAR702" s="414"/>
      <c r="DAS702" s="414"/>
      <c r="DAT702" s="414"/>
      <c r="DAU702" s="413"/>
      <c r="DAV702" s="413"/>
      <c r="DAW702" s="414"/>
      <c r="DAX702" s="414"/>
      <c r="DAY702" s="413"/>
      <c r="DAZ702" s="413"/>
      <c r="DBA702" s="414"/>
      <c r="DBB702" s="414"/>
      <c r="DBC702" s="413"/>
      <c r="DBD702" s="413"/>
      <c r="DBE702" s="413"/>
      <c r="DBF702" s="413"/>
      <c r="DBG702" s="413"/>
      <c r="DBH702" s="413"/>
      <c r="DBI702" s="413"/>
      <c r="DBJ702" s="414"/>
      <c r="DBK702" s="414"/>
      <c r="DBL702" s="413"/>
      <c r="DBM702" s="413"/>
      <c r="DBN702" s="414"/>
      <c r="DBO702" s="414"/>
      <c r="DBP702" s="413"/>
      <c r="DBQ702" s="413"/>
      <c r="DBR702" s="413"/>
      <c r="DBS702" s="413"/>
      <c r="DBT702" s="413"/>
      <c r="DBU702" s="407"/>
      <c r="DBV702" s="439"/>
      <c r="DBW702" s="413"/>
      <c r="DBX702" s="413"/>
      <c r="DBY702" s="413"/>
      <c r="DBZ702" s="413"/>
      <c r="DCA702" s="413"/>
      <c r="DCB702" s="413"/>
      <c r="DCC702" s="413"/>
      <c r="DCD702" s="412"/>
      <c r="DCE702" s="412"/>
      <c r="DCF702" s="412"/>
      <c r="DCG702" s="412"/>
      <c r="DCH702" s="412"/>
      <c r="DCI702" s="412"/>
      <c r="DCJ702" s="412"/>
      <c r="DCK702" s="412"/>
      <c r="DCL702" s="412"/>
      <c r="DCM702" s="412"/>
      <c r="DCN702" s="412"/>
      <c r="DCO702" s="412"/>
      <c r="DCP702" s="412"/>
      <c r="DCQ702" s="412"/>
      <c r="DCR702" s="412"/>
      <c r="DCS702" s="412"/>
      <c r="DCT702" s="412"/>
      <c r="DCU702" s="412"/>
      <c r="DCV702" s="412"/>
      <c r="DCW702" s="412"/>
      <c r="DCX702" s="412"/>
      <c r="DCY702" s="412"/>
      <c r="DCZ702" s="412"/>
      <c r="DDA702" s="412"/>
      <c r="DDB702" s="412"/>
      <c r="DDC702" s="412"/>
      <c r="DDD702" s="412"/>
      <c r="DDE702" s="412"/>
      <c r="DDF702" s="412"/>
      <c r="DDG702" s="412"/>
      <c r="DDH702" s="412"/>
      <c r="DDI702" s="412"/>
      <c r="DDJ702" s="412"/>
      <c r="DDK702" s="412"/>
      <c r="DDL702" s="412"/>
      <c r="DDM702" s="412"/>
      <c r="DDN702" s="412"/>
      <c r="DDO702" s="412"/>
      <c r="DDP702" s="412"/>
      <c r="DDQ702" s="412"/>
      <c r="DDR702" s="412"/>
      <c r="DDS702" s="412"/>
      <c r="DDT702" s="412"/>
      <c r="DDU702" s="412"/>
      <c r="DDV702" s="413"/>
      <c r="DDW702" s="413"/>
      <c r="DDX702" s="413"/>
      <c r="DDY702" s="413"/>
      <c r="DDZ702" s="413"/>
      <c r="DEA702" s="413"/>
      <c r="DEB702" s="413"/>
      <c r="DEC702" s="413"/>
      <c r="DED702" s="413"/>
      <c r="DEE702" s="413"/>
      <c r="DEF702" s="413"/>
      <c r="DEG702" s="413"/>
      <c r="DEH702" s="413"/>
      <c r="DEI702" s="413"/>
      <c r="DEJ702" s="413"/>
      <c r="DEK702" s="413"/>
      <c r="DEL702" s="413"/>
      <c r="DEM702" s="413"/>
      <c r="DEN702" s="413"/>
      <c r="DEO702" s="413"/>
      <c r="DEP702" s="413"/>
      <c r="DEQ702" s="413"/>
      <c r="DER702" s="413"/>
      <c r="DES702" s="413"/>
      <c r="DET702" s="414"/>
      <c r="DEU702" s="414"/>
      <c r="DEV702" s="414"/>
      <c r="DEW702" s="414"/>
      <c r="DEX702" s="414"/>
      <c r="DEY702" s="413"/>
      <c r="DEZ702" s="413"/>
      <c r="DFA702" s="414"/>
      <c r="DFB702" s="414"/>
      <c r="DFC702" s="413"/>
      <c r="DFD702" s="413"/>
      <c r="DFE702" s="414"/>
      <c r="DFF702" s="414"/>
      <c r="DFG702" s="413"/>
      <c r="DFH702" s="413"/>
      <c r="DFI702" s="413"/>
      <c r="DFJ702" s="413"/>
      <c r="DFK702" s="413"/>
      <c r="DFL702" s="413"/>
      <c r="DFM702" s="413"/>
      <c r="DFN702" s="414"/>
      <c r="DFO702" s="414"/>
      <c r="DFP702" s="413"/>
      <c r="DFQ702" s="413"/>
      <c r="DFR702" s="414"/>
      <c r="DFS702" s="414"/>
      <c r="DFT702" s="413"/>
      <c r="DFU702" s="413"/>
      <c r="DFV702" s="413"/>
      <c r="DFW702" s="413"/>
      <c r="DFX702" s="413"/>
      <c r="DFY702" s="407"/>
      <c r="DFZ702" s="439"/>
      <c r="DGA702" s="413"/>
      <c r="DGB702" s="413"/>
      <c r="DGC702" s="413"/>
      <c r="DGD702" s="413"/>
      <c r="DGE702" s="413"/>
      <c r="DGF702" s="413"/>
      <c r="DGG702" s="413"/>
      <c r="DGH702" s="412"/>
      <c r="DGI702" s="412"/>
      <c r="DGJ702" s="412"/>
      <c r="DGK702" s="412"/>
      <c r="DGL702" s="412"/>
      <c r="DGM702" s="412"/>
      <c r="DGN702" s="412"/>
      <c r="DGO702" s="412"/>
      <c r="DGP702" s="412"/>
      <c r="DGQ702" s="412"/>
      <c r="DGR702" s="412"/>
      <c r="DGS702" s="412"/>
      <c r="DGT702" s="412"/>
      <c r="DGU702" s="412"/>
      <c r="DGV702" s="412"/>
      <c r="DGW702" s="412"/>
      <c r="DGX702" s="412"/>
      <c r="DGY702" s="412"/>
      <c r="DGZ702" s="412"/>
      <c r="DHA702" s="412"/>
      <c r="DHB702" s="412"/>
      <c r="DHC702" s="412"/>
      <c r="DHD702" s="412"/>
      <c r="DHE702" s="412"/>
      <c r="DHF702" s="412"/>
      <c r="DHG702" s="412"/>
      <c r="DHH702" s="412"/>
      <c r="DHI702" s="412"/>
      <c r="DHJ702" s="412"/>
      <c r="DHK702" s="412"/>
      <c r="DHL702" s="412"/>
      <c r="DHM702" s="412"/>
      <c r="DHN702" s="412"/>
      <c r="DHO702" s="412"/>
      <c r="DHP702" s="412"/>
      <c r="DHQ702" s="412"/>
      <c r="DHR702" s="412"/>
      <c r="DHS702" s="412"/>
      <c r="DHT702" s="412"/>
      <c r="DHU702" s="412"/>
      <c r="DHV702" s="412"/>
      <c r="DHW702" s="412"/>
      <c r="DHX702" s="412"/>
      <c r="DHY702" s="412"/>
      <c r="DHZ702" s="413"/>
      <c r="DIA702" s="413"/>
      <c r="DIB702" s="413"/>
      <c r="DIC702" s="413"/>
      <c r="DID702" s="413"/>
      <c r="DIE702" s="413"/>
      <c r="DIF702" s="413"/>
      <c r="DIG702" s="413"/>
      <c r="DIH702" s="413"/>
      <c r="DII702" s="413"/>
      <c r="DIJ702" s="413"/>
      <c r="DIK702" s="413"/>
      <c r="DIL702" s="413"/>
      <c r="DIM702" s="413"/>
      <c r="DIN702" s="413"/>
      <c r="DIO702" s="413"/>
      <c r="DIP702" s="413"/>
      <c r="DIQ702" s="413"/>
      <c r="DIR702" s="413"/>
      <c r="DIS702" s="413"/>
      <c r="DIT702" s="413"/>
      <c r="DIU702" s="413"/>
      <c r="DIV702" s="413"/>
      <c r="DIW702" s="413"/>
      <c r="DIX702" s="414"/>
      <c r="DIY702" s="414"/>
      <c r="DIZ702" s="414"/>
      <c r="DJA702" s="414"/>
      <c r="DJB702" s="414"/>
      <c r="DJC702" s="413"/>
      <c r="DJD702" s="413"/>
      <c r="DJE702" s="414"/>
      <c r="DJF702" s="414"/>
      <c r="DJG702" s="413"/>
      <c r="DJH702" s="413"/>
      <c r="DJI702" s="414"/>
      <c r="DJJ702" s="414"/>
      <c r="DJK702" s="413"/>
      <c r="DJL702" s="413"/>
      <c r="DJM702" s="413"/>
      <c r="DJN702" s="413"/>
      <c r="DJO702" s="413"/>
      <c r="DJP702" s="413"/>
      <c r="DJQ702" s="413"/>
      <c r="DJR702" s="414"/>
      <c r="DJS702" s="414"/>
      <c r="DJT702" s="413"/>
      <c r="DJU702" s="413"/>
      <c r="DJV702" s="414"/>
      <c r="DJW702" s="414"/>
      <c r="DJX702" s="413"/>
      <c r="DJY702" s="413"/>
      <c r="DJZ702" s="413"/>
      <c r="DKA702" s="413"/>
      <c r="DKB702" s="413"/>
      <c r="DKC702" s="407"/>
      <c r="DKD702" s="439"/>
      <c r="DKE702" s="413"/>
      <c r="DKF702" s="413"/>
      <c r="DKG702" s="413"/>
      <c r="DKH702" s="413"/>
      <c r="DKI702" s="413"/>
      <c r="DKJ702" s="413"/>
      <c r="DKK702" s="413"/>
      <c r="DKL702" s="412"/>
      <c r="DKM702" s="412"/>
      <c r="DKN702" s="412"/>
      <c r="DKO702" s="412"/>
      <c r="DKP702" s="412"/>
      <c r="DKQ702" s="412"/>
      <c r="DKR702" s="412"/>
      <c r="DKS702" s="412"/>
      <c r="DKT702" s="412"/>
      <c r="DKU702" s="412"/>
      <c r="DKV702" s="412"/>
      <c r="DKW702" s="412"/>
      <c r="DKX702" s="412"/>
      <c r="DKY702" s="412"/>
      <c r="DKZ702" s="412"/>
      <c r="DLA702" s="412"/>
      <c r="DLB702" s="412"/>
      <c r="DLC702" s="412"/>
      <c r="DLD702" s="412"/>
      <c r="DLE702" s="412"/>
      <c r="DLF702" s="412"/>
      <c r="DLG702" s="412"/>
      <c r="DLH702" s="412"/>
      <c r="DLI702" s="412"/>
      <c r="DLJ702" s="412"/>
      <c r="DLK702" s="412"/>
      <c r="DLL702" s="412"/>
      <c r="DLM702" s="412"/>
      <c r="DLN702" s="412"/>
      <c r="DLO702" s="412"/>
      <c r="DLP702" s="412"/>
      <c r="DLQ702" s="412"/>
      <c r="DLR702" s="412"/>
      <c r="DLS702" s="412"/>
      <c r="DLT702" s="412"/>
      <c r="DLU702" s="412"/>
      <c r="DLV702" s="412"/>
      <c r="DLW702" s="412"/>
      <c r="DLX702" s="412"/>
      <c r="DLY702" s="412"/>
      <c r="DLZ702" s="412"/>
      <c r="DMA702" s="412"/>
      <c r="DMB702" s="412"/>
      <c r="DMC702" s="412"/>
      <c r="DMD702" s="413"/>
      <c r="DME702" s="413"/>
      <c r="DMF702" s="413"/>
      <c r="DMG702" s="413"/>
      <c r="DMH702" s="413"/>
      <c r="DMI702" s="413"/>
      <c r="DMJ702" s="413"/>
      <c r="DMK702" s="413"/>
      <c r="DML702" s="413"/>
      <c r="DMM702" s="413"/>
      <c r="DMN702" s="413"/>
      <c r="DMO702" s="413"/>
      <c r="DMP702" s="413"/>
      <c r="DMQ702" s="413"/>
      <c r="DMR702" s="413"/>
      <c r="DMS702" s="413"/>
      <c r="DMT702" s="413"/>
      <c r="DMU702" s="413"/>
      <c r="DMV702" s="413"/>
      <c r="DMW702" s="413"/>
      <c r="DMX702" s="413"/>
      <c r="DMY702" s="413"/>
      <c r="DMZ702" s="413"/>
      <c r="DNA702" s="413"/>
      <c r="DNB702" s="414"/>
      <c r="DNC702" s="414"/>
      <c r="DND702" s="414"/>
      <c r="DNE702" s="414"/>
      <c r="DNF702" s="414"/>
      <c r="DNG702" s="413"/>
      <c r="DNH702" s="413"/>
      <c r="DNI702" s="414"/>
      <c r="DNJ702" s="414"/>
      <c r="DNK702" s="413"/>
      <c r="DNL702" s="413"/>
      <c r="DNM702" s="414"/>
      <c r="DNN702" s="414"/>
      <c r="DNO702" s="413"/>
      <c r="DNP702" s="413"/>
      <c r="DNQ702" s="413"/>
      <c r="DNR702" s="413"/>
      <c r="DNS702" s="413"/>
      <c r="DNT702" s="413"/>
      <c r="DNU702" s="413"/>
      <c r="DNV702" s="414"/>
      <c r="DNW702" s="414"/>
      <c r="DNX702" s="413"/>
      <c r="DNY702" s="413"/>
      <c r="DNZ702" s="414"/>
      <c r="DOA702" s="414"/>
      <c r="DOB702" s="413"/>
      <c r="DOC702" s="413"/>
      <c r="DOD702" s="413"/>
      <c r="DOE702" s="413"/>
      <c r="DOF702" s="413"/>
      <c r="DOG702" s="407"/>
      <c r="DOH702" s="439"/>
      <c r="DOI702" s="413"/>
      <c r="DOJ702" s="413"/>
      <c r="DOK702" s="413"/>
      <c r="DOL702" s="413"/>
      <c r="DOM702" s="413"/>
      <c r="DON702" s="413"/>
      <c r="DOO702" s="413"/>
      <c r="DOP702" s="412"/>
      <c r="DOQ702" s="412"/>
      <c r="DOR702" s="412"/>
      <c r="DOS702" s="412"/>
      <c r="DOT702" s="412"/>
      <c r="DOU702" s="412"/>
      <c r="DOV702" s="412"/>
      <c r="DOW702" s="412"/>
      <c r="DOX702" s="412"/>
      <c r="DOY702" s="412"/>
      <c r="DOZ702" s="412"/>
      <c r="DPA702" s="412"/>
      <c r="DPB702" s="412"/>
      <c r="DPC702" s="412"/>
      <c r="DPD702" s="412"/>
      <c r="DPE702" s="412"/>
      <c r="DPF702" s="412"/>
      <c r="DPG702" s="412"/>
      <c r="DPH702" s="412"/>
      <c r="DPI702" s="412"/>
      <c r="DPJ702" s="412"/>
      <c r="DPK702" s="412"/>
      <c r="DPL702" s="412"/>
      <c r="DPM702" s="412"/>
      <c r="DPN702" s="412"/>
      <c r="DPO702" s="412"/>
      <c r="DPP702" s="412"/>
      <c r="DPQ702" s="412"/>
      <c r="DPR702" s="412"/>
      <c r="DPS702" s="412"/>
      <c r="DPT702" s="412"/>
      <c r="DPU702" s="412"/>
      <c r="DPV702" s="412"/>
      <c r="DPW702" s="412"/>
      <c r="DPX702" s="412"/>
      <c r="DPY702" s="412"/>
      <c r="DPZ702" s="412"/>
      <c r="DQA702" s="412"/>
      <c r="DQB702" s="412"/>
      <c r="DQC702" s="412"/>
      <c r="DQD702" s="412"/>
      <c r="DQE702" s="412"/>
      <c r="DQF702" s="412"/>
      <c r="DQG702" s="412"/>
      <c r="DQH702" s="413"/>
      <c r="DQI702" s="413"/>
      <c r="DQJ702" s="413"/>
      <c r="DQK702" s="413"/>
      <c r="DQL702" s="413"/>
      <c r="DQM702" s="413"/>
      <c r="DQN702" s="413"/>
      <c r="DQO702" s="413"/>
      <c r="DQP702" s="413"/>
      <c r="DQQ702" s="413"/>
      <c r="DQR702" s="413"/>
      <c r="DQS702" s="413"/>
      <c r="DQT702" s="413"/>
      <c r="DQU702" s="413"/>
      <c r="DQV702" s="413"/>
      <c r="DQW702" s="413"/>
      <c r="DQX702" s="413"/>
      <c r="DQY702" s="413"/>
      <c r="DQZ702" s="413"/>
      <c r="DRA702" s="413"/>
      <c r="DRB702" s="413"/>
      <c r="DRC702" s="413"/>
      <c r="DRD702" s="413"/>
      <c r="DRE702" s="413"/>
      <c r="DRF702" s="414"/>
      <c r="DRG702" s="414"/>
      <c r="DRH702" s="414"/>
      <c r="DRI702" s="414"/>
      <c r="DRJ702" s="414"/>
      <c r="DRK702" s="413"/>
      <c r="DRL702" s="413"/>
      <c r="DRM702" s="414"/>
      <c r="DRN702" s="414"/>
      <c r="DRO702" s="413"/>
      <c r="DRP702" s="413"/>
      <c r="DRQ702" s="414"/>
      <c r="DRR702" s="414"/>
      <c r="DRS702" s="413"/>
      <c r="DRT702" s="413"/>
      <c r="DRU702" s="413"/>
      <c r="DRV702" s="413"/>
      <c r="DRW702" s="413"/>
      <c r="DRX702" s="413"/>
      <c r="DRY702" s="413"/>
      <c r="DRZ702" s="414"/>
      <c r="DSA702" s="414"/>
      <c r="DSB702" s="413"/>
      <c r="DSC702" s="413"/>
      <c r="DSD702" s="414"/>
      <c r="DSE702" s="414"/>
      <c r="DSF702" s="413"/>
      <c r="DSG702" s="413"/>
      <c r="DSH702" s="413"/>
      <c r="DSI702" s="413"/>
      <c r="DSJ702" s="413"/>
      <c r="DSK702" s="407"/>
      <c r="DSL702" s="439"/>
      <c r="DSM702" s="413"/>
      <c r="DSN702" s="413"/>
      <c r="DSO702" s="413"/>
      <c r="DSP702" s="413"/>
      <c r="DSQ702" s="413"/>
      <c r="DSR702" s="413"/>
      <c r="DSS702" s="413"/>
      <c r="DST702" s="412"/>
      <c r="DSU702" s="412"/>
      <c r="DSV702" s="412"/>
      <c r="DSW702" s="412"/>
      <c r="DSX702" s="412"/>
      <c r="DSY702" s="412"/>
      <c r="DSZ702" s="412"/>
      <c r="DTA702" s="412"/>
      <c r="DTB702" s="412"/>
      <c r="DTC702" s="412"/>
      <c r="DTD702" s="412"/>
      <c r="DTE702" s="412"/>
      <c r="DTF702" s="412"/>
      <c r="DTG702" s="412"/>
      <c r="DTH702" s="412"/>
      <c r="DTI702" s="412"/>
      <c r="DTJ702" s="412"/>
      <c r="DTK702" s="412"/>
      <c r="DTL702" s="412"/>
      <c r="DTM702" s="412"/>
      <c r="DTN702" s="412"/>
      <c r="DTO702" s="412"/>
      <c r="DTP702" s="412"/>
      <c r="DTQ702" s="412"/>
      <c r="DTR702" s="412"/>
      <c r="DTS702" s="412"/>
      <c r="DTT702" s="412"/>
      <c r="DTU702" s="412"/>
      <c r="DTV702" s="412"/>
      <c r="DTW702" s="412"/>
      <c r="DTX702" s="412"/>
      <c r="DTY702" s="412"/>
      <c r="DTZ702" s="412"/>
      <c r="DUA702" s="412"/>
      <c r="DUB702" s="412"/>
      <c r="DUC702" s="412"/>
      <c r="DUD702" s="412"/>
      <c r="DUE702" s="412"/>
      <c r="DUF702" s="412"/>
      <c r="DUG702" s="412"/>
      <c r="DUH702" s="412"/>
      <c r="DUI702" s="412"/>
      <c r="DUJ702" s="412"/>
      <c r="DUK702" s="412"/>
      <c r="DUL702" s="413"/>
      <c r="DUM702" s="413"/>
      <c r="DUN702" s="413"/>
      <c r="DUO702" s="413"/>
      <c r="DUP702" s="413"/>
      <c r="DUQ702" s="413"/>
      <c r="DUR702" s="413"/>
      <c r="DUS702" s="413"/>
      <c r="DUT702" s="413"/>
      <c r="DUU702" s="413"/>
      <c r="DUV702" s="413"/>
      <c r="DUW702" s="413"/>
      <c r="DUX702" s="413"/>
      <c r="DUY702" s="413"/>
      <c r="DUZ702" s="413"/>
      <c r="DVA702" s="413"/>
      <c r="DVB702" s="413"/>
      <c r="DVC702" s="413"/>
      <c r="DVD702" s="413"/>
      <c r="DVE702" s="413"/>
      <c r="DVF702" s="413"/>
      <c r="DVG702" s="413"/>
      <c r="DVH702" s="413"/>
      <c r="DVI702" s="413"/>
      <c r="DVJ702" s="414"/>
      <c r="DVK702" s="414"/>
      <c r="DVL702" s="414"/>
      <c r="DVM702" s="414"/>
      <c r="DVN702" s="414"/>
      <c r="DVO702" s="413"/>
      <c r="DVP702" s="413"/>
      <c r="DVQ702" s="414"/>
      <c r="DVR702" s="414"/>
      <c r="DVS702" s="413"/>
      <c r="DVT702" s="413"/>
      <c r="DVU702" s="414"/>
      <c r="DVV702" s="414"/>
      <c r="DVW702" s="413"/>
      <c r="DVX702" s="413"/>
      <c r="DVY702" s="413"/>
      <c r="DVZ702" s="413"/>
      <c r="DWA702" s="413"/>
      <c r="DWB702" s="413"/>
      <c r="DWC702" s="413"/>
      <c r="DWD702" s="414"/>
      <c r="DWE702" s="414"/>
      <c r="DWF702" s="413"/>
      <c r="DWG702" s="413"/>
      <c r="DWH702" s="414"/>
      <c r="DWI702" s="414"/>
      <c r="DWJ702" s="413"/>
      <c r="DWK702" s="413"/>
      <c r="DWL702" s="413"/>
      <c r="DWM702" s="413"/>
      <c r="DWN702" s="413"/>
      <c r="DWO702" s="407"/>
      <c r="DWP702" s="439"/>
      <c r="DWQ702" s="413"/>
      <c r="DWR702" s="413"/>
      <c r="DWS702" s="413"/>
      <c r="DWT702" s="413"/>
      <c r="DWU702" s="413"/>
      <c r="DWV702" s="413"/>
      <c r="DWW702" s="413"/>
      <c r="DWX702" s="412"/>
      <c r="DWY702" s="412"/>
      <c r="DWZ702" s="412"/>
      <c r="DXA702" s="412"/>
      <c r="DXB702" s="412"/>
      <c r="DXC702" s="412"/>
      <c r="DXD702" s="412"/>
      <c r="DXE702" s="412"/>
      <c r="DXF702" s="412"/>
      <c r="DXG702" s="412"/>
      <c r="DXH702" s="412"/>
      <c r="DXI702" s="412"/>
      <c r="DXJ702" s="412"/>
      <c r="DXK702" s="412"/>
      <c r="DXL702" s="412"/>
      <c r="DXM702" s="412"/>
      <c r="DXN702" s="412"/>
      <c r="DXO702" s="412"/>
      <c r="DXP702" s="412"/>
      <c r="DXQ702" s="412"/>
      <c r="DXR702" s="412"/>
      <c r="DXS702" s="412"/>
      <c r="DXT702" s="412"/>
      <c r="DXU702" s="412"/>
      <c r="DXV702" s="412"/>
      <c r="DXW702" s="412"/>
      <c r="DXX702" s="412"/>
      <c r="DXY702" s="412"/>
      <c r="DXZ702" s="412"/>
      <c r="DYA702" s="412"/>
      <c r="DYB702" s="412"/>
      <c r="DYC702" s="412"/>
      <c r="DYD702" s="412"/>
      <c r="DYE702" s="412"/>
      <c r="DYF702" s="412"/>
      <c r="DYG702" s="412"/>
      <c r="DYH702" s="412"/>
      <c r="DYI702" s="412"/>
      <c r="DYJ702" s="412"/>
      <c r="DYK702" s="412"/>
      <c r="DYL702" s="412"/>
      <c r="DYM702" s="412"/>
      <c r="DYN702" s="412"/>
      <c r="DYO702" s="412"/>
      <c r="DYP702" s="413"/>
      <c r="DYQ702" s="413"/>
      <c r="DYR702" s="413"/>
      <c r="DYS702" s="413"/>
      <c r="DYT702" s="413"/>
      <c r="DYU702" s="413"/>
      <c r="DYV702" s="413"/>
      <c r="DYW702" s="413"/>
      <c r="DYX702" s="413"/>
      <c r="DYY702" s="413"/>
      <c r="DYZ702" s="413"/>
      <c r="DZA702" s="413"/>
      <c r="DZB702" s="413"/>
      <c r="DZC702" s="413"/>
      <c r="DZD702" s="413"/>
      <c r="DZE702" s="413"/>
      <c r="DZF702" s="413"/>
      <c r="DZG702" s="413"/>
      <c r="DZH702" s="413"/>
      <c r="DZI702" s="413"/>
      <c r="DZJ702" s="413"/>
      <c r="DZK702" s="413"/>
      <c r="DZL702" s="413"/>
      <c r="DZM702" s="413"/>
      <c r="DZN702" s="414"/>
      <c r="DZO702" s="414"/>
      <c r="DZP702" s="414"/>
      <c r="DZQ702" s="414"/>
      <c r="DZR702" s="414"/>
      <c r="DZS702" s="413"/>
      <c r="DZT702" s="413"/>
      <c r="DZU702" s="414"/>
      <c r="DZV702" s="414"/>
      <c r="DZW702" s="413"/>
      <c r="DZX702" s="413"/>
      <c r="DZY702" s="414"/>
      <c r="DZZ702" s="414"/>
      <c r="EAA702" s="413"/>
      <c r="EAB702" s="413"/>
      <c r="EAC702" s="413"/>
      <c r="EAD702" s="413"/>
      <c r="EAE702" s="413"/>
      <c r="EAF702" s="413"/>
      <c r="EAG702" s="413"/>
      <c r="EAH702" s="414"/>
      <c r="EAI702" s="414"/>
      <c r="EAJ702" s="413"/>
      <c r="EAK702" s="413"/>
      <c r="EAL702" s="414"/>
      <c r="EAM702" s="414"/>
      <c r="EAN702" s="413"/>
      <c r="EAO702" s="413"/>
      <c r="EAP702" s="413"/>
      <c r="EAQ702" s="413"/>
      <c r="EAR702" s="413"/>
      <c r="EAS702" s="407"/>
      <c r="EAT702" s="439"/>
      <c r="EAU702" s="413"/>
      <c r="EAV702" s="413"/>
      <c r="EAW702" s="413"/>
      <c r="EAX702" s="413"/>
      <c r="EAY702" s="413"/>
      <c r="EAZ702" s="413"/>
      <c r="EBA702" s="413"/>
      <c r="EBB702" s="412"/>
      <c r="EBC702" s="412"/>
      <c r="EBD702" s="412"/>
      <c r="EBE702" s="412"/>
      <c r="EBF702" s="412"/>
      <c r="EBG702" s="412"/>
      <c r="EBH702" s="412"/>
      <c r="EBI702" s="412"/>
      <c r="EBJ702" s="412"/>
      <c r="EBK702" s="412"/>
      <c r="EBL702" s="412"/>
      <c r="EBM702" s="412"/>
      <c r="EBN702" s="412"/>
      <c r="EBO702" s="412"/>
      <c r="EBP702" s="412"/>
      <c r="EBQ702" s="412"/>
      <c r="EBR702" s="412"/>
      <c r="EBS702" s="412"/>
      <c r="EBT702" s="412"/>
      <c r="EBU702" s="412"/>
      <c r="EBV702" s="412"/>
      <c r="EBW702" s="412"/>
      <c r="EBX702" s="412"/>
      <c r="EBY702" s="412"/>
      <c r="EBZ702" s="412"/>
      <c r="ECA702" s="412"/>
      <c r="ECB702" s="412"/>
      <c r="ECC702" s="412"/>
      <c r="ECD702" s="412"/>
      <c r="ECE702" s="412"/>
      <c r="ECF702" s="412"/>
      <c r="ECG702" s="412"/>
      <c r="ECH702" s="412"/>
      <c r="ECI702" s="412"/>
      <c r="ECJ702" s="412"/>
      <c r="ECK702" s="412"/>
      <c r="ECL702" s="412"/>
      <c r="ECM702" s="412"/>
      <c r="ECN702" s="412"/>
      <c r="ECO702" s="412"/>
      <c r="ECP702" s="412"/>
      <c r="ECQ702" s="412"/>
      <c r="ECR702" s="412"/>
      <c r="ECS702" s="412"/>
      <c r="ECT702" s="413"/>
      <c r="ECU702" s="413"/>
      <c r="ECV702" s="413"/>
      <c r="ECW702" s="413"/>
      <c r="ECX702" s="413"/>
      <c r="ECY702" s="413"/>
      <c r="ECZ702" s="413"/>
      <c r="EDA702" s="413"/>
      <c r="EDB702" s="413"/>
      <c r="EDC702" s="413"/>
      <c r="EDD702" s="413"/>
      <c r="EDE702" s="413"/>
      <c r="EDF702" s="413"/>
      <c r="EDG702" s="413"/>
      <c r="EDH702" s="413"/>
      <c r="EDI702" s="413"/>
      <c r="EDJ702" s="413"/>
      <c r="EDK702" s="413"/>
      <c r="EDL702" s="413"/>
      <c r="EDM702" s="413"/>
      <c r="EDN702" s="413"/>
      <c r="EDO702" s="413"/>
      <c r="EDP702" s="413"/>
      <c r="EDQ702" s="413"/>
      <c r="EDR702" s="414"/>
      <c r="EDS702" s="414"/>
      <c r="EDT702" s="414"/>
      <c r="EDU702" s="414"/>
      <c r="EDV702" s="414"/>
      <c r="EDW702" s="413"/>
      <c r="EDX702" s="413"/>
      <c r="EDY702" s="414"/>
      <c r="EDZ702" s="414"/>
      <c r="EEA702" s="413"/>
      <c r="EEB702" s="413"/>
      <c r="EEC702" s="414"/>
      <c r="EED702" s="414"/>
      <c r="EEE702" s="413"/>
      <c r="EEF702" s="413"/>
      <c r="EEG702" s="413"/>
      <c r="EEH702" s="413"/>
      <c r="EEI702" s="413"/>
      <c r="EEJ702" s="413"/>
      <c r="EEK702" s="413"/>
      <c r="EEL702" s="414"/>
      <c r="EEM702" s="414"/>
      <c r="EEN702" s="413"/>
      <c r="EEO702" s="413"/>
      <c r="EEP702" s="414"/>
      <c r="EEQ702" s="414"/>
      <c r="EER702" s="413"/>
      <c r="EES702" s="413"/>
      <c r="EET702" s="413"/>
      <c r="EEU702" s="413"/>
      <c r="EEV702" s="413"/>
      <c r="EEW702" s="407"/>
      <c r="EEX702" s="439"/>
      <c r="EEY702" s="413"/>
      <c r="EEZ702" s="413"/>
      <c r="EFA702" s="413"/>
      <c r="EFB702" s="413"/>
      <c r="EFC702" s="413"/>
      <c r="EFD702" s="413"/>
      <c r="EFE702" s="413"/>
      <c r="EFF702" s="412"/>
      <c r="EFG702" s="412"/>
      <c r="EFH702" s="412"/>
      <c r="EFI702" s="412"/>
      <c r="EFJ702" s="412"/>
      <c r="EFK702" s="412"/>
      <c r="EFL702" s="412"/>
      <c r="EFM702" s="412"/>
      <c r="EFN702" s="412"/>
      <c r="EFO702" s="412"/>
      <c r="EFP702" s="412"/>
      <c r="EFQ702" s="412"/>
      <c r="EFR702" s="412"/>
      <c r="EFS702" s="412"/>
      <c r="EFT702" s="412"/>
      <c r="EFU702" s="412"/>
      <c r="EFV702" s="412"/>
      <c r="EFW702" s="412"/>
      <c r="EFX702" s="412"/>
      <c r="EFY702" s="412"/>
      <c r="EFZ702" s="412"/>
      <c r="EGA702" s="412"/>
      <c r="EGB702" s="412"/>
      <c r="EGC702" s="412"/>
      <c r="EGD702" s="412"/>
      <c r="EGE702" s="412"/>
      <c r="EGF702" s="412"/>
      <c r="EGG702" s="412"/>
      <c r="EGH702" s="412"/>
      <c r="EGI702" s="412"/>
      <c r="EGJ702" s="412"/>
      <c r="EGK702" s="412"/>
      <c r="EGL702" s="412"/>
      <c r="EGM702" s="412"/>
      <c r="EGN702" s="412"/>
      <c r="EGO702" s="412"/>
      <c r="EGP702" s="412"/>
      <c r="EGQ702" s="412"/>
      <c r="EGR702" s="412"/>
      <c r="EGS702" s="412"/>
      <c r="EGT702" s="412"/>
      <c r="EGU702" s="412"/>
      <c r="EGV702" s="412"/>
      <c r="EGW702" s="412"/>
      <c r="EGX702" s="413"/>
      <c r="EGY702" s="413"/>
      <c r="EGZ702" s="413"/>
      <c r="EHA702" s="413"/>
      <c r="EHB702" s="413"/>
      <c r="EHC702" s="413"/>
      <c r="EHD702" s="413"/>
      <c r="EHE702" s="413"/>
      <c r="EHF702" s="413"/>
      <c r="EHG702" s="413"/>
      <c r="EHH702" s="413"/>
      <c r="EHI702" s="413"/>
      <c r="EHJ702" s="413"/>
      <c r="EHK702" s="413"/>
      <c r="EHL702" s="413"/>
      <c r="EHM702" s="413"/>
      <c r="EHN702" s="413"/>
      <c r="EHO702" s="413"/>
      <c r="EHP702" s="413"/>
      <c r="EHQ702" s="413"/>
      <c r="EHR702" s="413"/>
      <c r="EHS702" s="413"/>
      <c r="EHT702" s="413"/>
      <c r="EHU702" s="413"/>
      <c r="EHV702" s="414"/>
      <c r="EHW702" s="414"/>
      <c r="EHX702" s="414"/>
      <c r="EHY702" s="414"/>
      <c r="EHZ702" s="414"/>
      <c r="EIA702" s="413"/>
      <c r="EIB702" s="413"/>
      <c r="EIC702" s="414"/>
      <c r="EID702" s="414"/>
      <c r="EIE702" s="413"/>
      <c r="EIF702" s="413"/>
      <c r="EIG702" s="414"/>
      <c r="EIH702" s="414"/>
      <c r="EII702" s="413"/>
      <c r="EIJ702" s="413"/>
      <c r="EIK702" s="413"/>
      <c r="EIL702" s="413"/>
      <c r="EIM702" s="413"/>
      <c r="EIN702" s="413"/>
      <c r="EIO702" s="413"/>
      <c r="EIP702" s="414"/>
      <c r="EIQ702" s="414"/>
      <c r="EIR702" s="413"/>
      <c r="EIS702" s="413"/>
      <c r="EIT702" s="414"/>
      <c r="EIU702" s="414"/>
      <c r="EIV702" s="413"/>
      <c r="EIW702" s="413"/>
      <c r="EIX702" s="413"/>
      <c r="EIY702" s="413"/>
      <c r="EIZ702" s="413"/>
      <c r="EJA702" s="407"/>
      <c r="EJB702" s="439"/>
      <c r="EJC702" s="413"/>
      <c r="EJD702" s="413"/>
      <c r="EJE702" s="413"/>
      <c r="EJF702" s="413"/>
      <c r="EJG702" s="413"/>
      <c r="EJH702" s="413"/>
      <c r="EJI702" s="413"/>
      <c r="EJJ702" s="412"/>
      <c r="EJK702" s="412"/>
      <c r="EJL702" s="412"/>
      <c r="EJM702" s="412"/>
      <c r="EJN702" s="412"/>
      <c r="EJO702" s="412"/>
      <c r="EJP702" s="412"/>
      <c r="EJQ702" s="412"/>
      <c r="EJR702" s="412"/>
      <c r="EJS702" s="412"/>
      <c r="EJT702" s="412"/>
      <c r="EJU702" s="412"/>
      <c r="EJV702" s="412"/>
      <c r="EJW702" s="412"/>
      <c r="EJX702" s="412"/>
      <c r="EJY702" s="412"/>
      <c r="EJZ702" s="412"/>
      <c r="EKA702" s="412"/>
      <c r="EKB702" s="412"/>
      <c r="EKC702" s="412"/>
      <c r="EKD702" s="412"/>
      <c r="EKE702" s="412"/>
      <c r="EKF702" s="412"/>
      <c r="EKG702" s="412"/>
      <c r="EKH702" s="412"/>
      <c r="EKI702" s="412"/>
      <c r="EKJ702" s="412"/>
      <c r="EKK702" s="412"/>
      <c r="EKL702" s="412"/>
      <c r="EKM702" s="412"/>
      <c r="EKN702" s="412"/>
      <c r="EKO702" s="412"/>
      <c r="EKP702" s="412"/>
      <c r="EKQ702" s="412"/>
      <c r="EKR702" s="412"/>
      <c r="EKS702" s="412"/>
      <c r="EKT702" s="412"/>
      <c r="EKU702" s="412"/>
      <c r="EKV702" s="412"/>
      <c r="EKW702" s="412"/>
      <c r="EKX702" s="412"/>
      <c r="EKY702" s="412"/>
      <c r="EKZ702" s="412"/>
      <c r="ELA702" s="412"/>
      <c r="ELB702" s="413"/>
      <c r="ELC702" s="413"/>
      <c r="ELD702" s="413"/>
      <c r="ELE702" s="413"/>
      <c r="ELF702" s="413"/>
      <c r="ELG702" s="413"/>
      <c r="ELH702" s="413"/>
      <c r="ELI702" s="413"/>
      <c r="ELJ702" s="413"/>
      <c r="ELK702" s="413"/>
      <c r="ELL702" s="413"/>
      <c r="ELM702" s="413"/>
      <c r="ELN702" s="413"/>
      <c r="ELO702" s="413"/>
      <c r="ELP702" s="413"/>
      <c r="ELQ702" s="413"/>
      <c r="ELR702" s="413"/>
      <c r="ELS702" s="413"/>
      <c r="ELT702" s="413"/>
      <c r="ELU702" s="413"/>
      <c r="ELV702" s="413"/>
      <c r="ELW702" s="413"/>
      <c r="ELX702" s="413"/>
      <c r="ELY702" s="413"/>
      <c r="ELZ702" s="414"/>
      <c r="EMA702" s="414"/>
      <c r="EMB702" s="414"/>
      <c r="EMC702" s="414"/>
      <c r="EMD702" s="414"/>
      <c r="EME702" s="413"/>
      <c r="EMF702" s="413"/>
      <c r="EMG702" s="414"/>
      <c r="EMH702" s="414"/>
      <c r="EMI702" s="413"/>
      <c r="EMJ702" s="413"/>
      <c r="EMK702" s="414"/>
      <c r="EML702" s="414"/>
      <c r="EMM702" s="413"/>
      <c r="EMN702" s="413"/>
      <c r="EMO702" s="413"/>
      <c r="EMP702" s="413"/>
      <c r="EMQ702" s="413"/>
      <c r="EMR702" s="413"/>
      <c r="EMS702" s="413"/>
      <c r="EMT702" s="414"/>
      <c r="EMU702" s="414"/>
      <c r="EMV702" s="413"/>
      <c r="EMW702" s="413"/>
      <c r="EMX702" s="414"/>
      <c r="EMY702" s="414"/>
      <c r="EMZ702" s="413"/>
      <c r="ENA702" s="413"/>
      <c r="ENB702" s="413"/>
      <c r="ENC702" s="413"/>
      <c r="END702" s="413"/>
      <c r="ENE702" s="407"/>
      <c r="ENF702" s="439"/>
      <c r="ENG702" s="413"/>
      <c r="ENH702" s="413"/>
      <c r="ENI702" s="413"/>
      <c r="ENJ702" s="413"/>
      <c r="ENK702" s="413"/>
      <c r="ENL702" s="413"/>
      <c r="ENM702" s="413"/>
      <c r="ENN702" s="412"/>
      <c r="ENO702" s="412"/>
      <c r="ENP702" s="412"/>
      <c r="ENQ702" s="412"/>
      <c r="ENR702" s="412"/>
      <c r="ENS702" s="412"/>
      <c r="ENT702" s="412"/>
      <c r="ENU702" s="412"/>
      <c r="ENV702" s="412"/>
      <c r="ENW702" s="412"/>
      <c r="ENX702" s="412"/>
      <c r="ENY702" s="412"/>
      <c r="ENZ702" s="412"/>
      <c r="EOA702" s="412"/>
      <c r="EOB702" s="412"/>
      <c r="EOC702" s="412"/>
      <c r="EOD702" s="412"/>
      <c r="EOE702" s="412"/>
      <c r="EOF702" s="412"/>
      <c r="EOG702" s="412"/>
      <c r="EOH702" s="412"/>
      <c r="EOI702" s="412"/>
      <c r="EOJ702" s="412"/>
      <c r="EOK702" s="412"/>
      <c r="EOL702" s="412"/>
      <c r="EOM702" s="412"/>
      <c r="EON702" s="412"/>
      <c r="EOO702" s="412"/>
      <c r="EOP702" s="412"/>
      <c r="EOQ702" s="412"/>
      <c r="EOR702" s="412"/>
      <c r="EOS702" s="412"/>
      <c r="EOT702" s="412"/>
      <c r="EOU702" s="412"/>
      <c r="EOV702" s="412"/>
      <c r="EOW702" s="412"/>
      <c r="EOX702" s="412"/>
      <c r="EOY702" s="412"/>
      <c r="EOZ702" s="412"/>
      <c r="EPA702" s="412"/>
      <c r="EPB702" s="412"/>
      <c r="EPC702" s="412"/>
      <c r="EPD702" s="412"/>
      <c r="EPE702" s="412"/>
      <c r="EPF702" s="413"/>
      <c r="EPG702" s="413"/>
      <c r="EPH702" s="413"/>
      <c r="EPI702" s="413"/>
      <c r="EPJ702" s="413"/>
      <c r="EPK702" s="413"/>
      <c r="EPL702" s="413"/>
      <c r="EPM702" s="413"/>
      <c r="EPN702" s="413"/>
      <c r="EPO702" s="413"/>
      <c r="EPP702" s="413"/>
      <c r="EPQ702" s="413"/>
      <c r="EPR702" s="413"/>
      <c r="EPS702" s="413"/>
      <c r="EPT702" s="413"/>
      <c r="EPU702" s="413"/>
      <c r="EPV702" s="413"/>
      <c r="EPW702" s="413"/>
      <c r="EPX702" s="413"/>
      <c r="EPY702" s="413"/>
      <c r="EPZ702" s="413"/>
      <c r="EQA702" s="413"/>
      <c r="EQB702" s="413"/>
      <c r="EQC702" s="413"/>
      <c r="EQD702" s="414"/>
      <c r="EQE702" s="414"/>
      <c r="EQF702" s="414"/>
      <c r="EQG702" s="414"/>
      <c r="EQH702" s="414"/>
      <c r="EQI702" s="413"/>
      <c r="EQJ702" s="413"/>
      <c r="EQK702" s="414"/>
      <c r="EQL702" s="414"/>
      <c r="EQM702" s="413"/>
      <c r="EQN702" s="413"/>
      <c r="EQO702" s="414"/>
      <c r="EQP702" s="414"/>
      <c r="EQQ702" s="413"/>
      <c r="EQR702" s="413"/>
      <c r="EQS702" s="413"/>
      <c r="EQT702" s="413"/>
      <c r="EQU702" s="413"/>
      <c r="EQV702" s="413"/>
      <c r="EQW702" s="413"/>
      <c r="EQX702" s="414"/>
      <c r="EQY702" s="414"/>
      <c r="EQZ702" s="413"/>
      <c r="ERA702" s="413"/>
      <c r="ERB702" s="414"/>
      <c r="ERC702" s="414"/>
      <c r="ERD702" s="413"/>
      <c r="ERE702" s="413"/>
      <c r="ERF702" s="413"/>
      <c r="ERG702" s="413"/>
      <c r="ERH702" s="413"/>
      <c r="ERI702" s="407"/>
      <c r="ERJ702" s="439"/>
      <c r="ERK702" s="413"/>
      <c r="ERL702" s="413"/>
      <c r="ERM702" s="413"/>
      <c r="ERN702" s="413"/>
      <c r="ERO702" s="413"/>
      <c r="ERP702" s="413"/>
      <c r="ERQ702" s="413"/>
      <c r="ERR702" s="412"/>
      <c r="ERS702" s="412"/>
      <c r="ERT702" s="412"/>
      <c r="ERU702" s="412"/>
      <c r="ERV702" s="412"/>
      <c r="ERW702" s="412"/>
      <c r="ERX702" s="412"/>
      <c r="ERY702" s="412"/>
      <c r="ERZ702" s="412"/>
      <c r="ESA702" s="412"/>
      <c r="ESB702" s="412"/>
      <c r="ESC702" s="412"/>
      <c r="ESD702" s="412"/>
      <c r="ESE702" s="412"/>
      <c r="ESF702" s="412"/>
      <c r="ESG702" s="412"/>
      <c r="ESH702" s="412"/>
      <c r="ESI702" s="412"/>
      <c r="ESJ702" s="412"/>
      <c r="ESK702" s="412"/>
      <c r="ESL702" s="412"/>
      <c r="ESM702" s="412"/>
      <c r="ESN702" s="412"/>
      <c r="ESO702" s="412"/>
      <c r="ESP702" s="412"/>
      <c r="ESQ702" s="412"/>
      <c r="ESR702" s="412"/>
      <c r="ESS702" s="412"/>
      <c r="EST702" s="412"/>
      <c r="ESU702" s="412"/>
      <c r="ESV702" s="412"/>
      <c r="ESW702" s="412"/>
      <c r="ESX702" s="412"/>
      <c r="ESY702" s="412"/>
      <c r="ESZ702" s="412"/>
      <c r="ETA702" s="412"/>
      <c r="ETB702" s="412"/>
      <c r="ETC702" s="412"/>
      <c r="ETD702" s="412"/>
      <c r="ETE702" s="412"/>
      <c r="ETF702" s="412"/>
      <c r="ETG702" s="412"/>
      <c r="ETH702" s="412"/>
      <c r="ETI702" s="412"/>
      <c r="ETJ702" s="413"/>
      <c r="ETK702" s="413"/>
      <c r="ETL702" s="413"/>
      <c r="ETM702" s="413"/>
      <c r="ETN702" s="413"/>
      <c r="ETO702" s="413"/>
      <c r="ETP702" s="413"/>
      <c r="ETQ702" s="413"/>
      <c r="ETR702" s="413"/>
      <c r="ETS702" s="413"/>
      <c r="ETT702" s="413"/>
      <c r="ETU702" s="413"/>
      <c r="ETV702" s="413"/>
      <c r="ETW702" s="413"/>
      <c r="ETX702" s="413"/>
      <c r="ETY702" s="413"/>
      <c r="ETZ702" s="413"/>
      <c r="EUA702" s="413"/>
      <c r="EUB702" s="413"/>
      <c r="EUC702" s="413"/>
      <c r="EUD702" s="413"/>
      <c r="EUE702" s="413"/>
      <c r="EUF702" s="413"/>
      <c r="EUG702" s="413"/>
      <c r="EUH702" s="414"/>
      <c r="EUI702" s="414"/>
      <c r="EUJ702" s="414"/>
      <c r="EUK702" s="414"/>
      <c r="EUL702" s="414"/>
      <c r="EUM702" s="413"/>
      <c r="EUN702" s="413"/>
      <c r="EUO702" s="414"/>
      <c r="EUP702" s="414"/>
      <c r="EUQ702" s="413"/>
      <c r="EUR702" s="413"/>
      <c r="EUS702" s="414"/>
      <c r="EUT702" s="414"/>
      <c r="EUU702" s="413"/>
      <c r="EUV702" s="413"/>
      <c r="EUW702" s="413"/>
      <c r="EUX702" s="413"/>
      <c r="EUY702" s="413"/>
      <c r="EUZ702" s="413"/>
      <c r="EVA702" s="413"/>
      <c r="EVB702" s="414"/>
      <c r="EVC702" s="414"/>
      <c r="EVD702" s="413"/>
      <c r="EVE702" s="413"/>
      <c r="EVF702" s="414"/>
      <c r="EVG702" s="414"/>
      <c r="EVH702" s="413"/>
      <c r="EVI702" s="413"/>
      <c r="EVJ702" s="413"/>
      <c r="EVK702" s="413"/>
      <c r="EVL702" s="413"/>
      <c r="EVM702" s="407"/>
      <c r="EVN702" s="439"/>
      <c r="EVO702" s="413"/>
      <c r="EVP702" s="413"/>
      <c r="EVQ702" s="413"/>
      <c r="EVR702" s="413"/>
      <c r="EVS702" s="413"/>
      <c r="EVT702" s="413"/>
      <c r="EVU702" s="413"/>
      <c r="EVV702" s="412"/>
      <c r="EVW702" s="412"/>
      <c r="EVX702" s="412"/>
      <c r="EVY702" s="412"/>
      <c r="EVZ702" s="412"/>
      <c r="EWA702" s="412"/>
      <c r="EWB702" s="412"/>
      <c r="EWC702" s="412"/>
      <c r="EWD702" s="412"/>
      <c r="EWE702" s="412"/>
      <c r="EWF702" s="412"/>
      <c r="EWG702" s="412"/>
      <c r="EWH702" s="412"/>
      <c r="EWI702" s="412"/>
      <c r="EWJ702" s="412"/>
      <c r="EWK702" s="412"/>
      <c r="EWL702" s="412"/>
      <c r="EWM702" s="412"/>
      <c r="EWN702" s="412"/>
      <c r="EWO702" s="412"/>
      <c r="EWP702" s="412"/>
      <c r="EWQ702" s="412"/>
      <c r="EWR702" s="412"/>
      <c r="EWS702" s="412"/>
      <c r="EWT702" s="412"/>
      <c r="EWU702" s="412"/>
      <c r="EWV702" s="412"/>
      <c r="EWW702" s="412"/>
      <c r="EWX702" s="412"/>
      <c r="EWY702" s="412"/>
      <c r="EWZ702" s="412"/>
      <c r="EXA702" s="412"/>
      <c r="EXB702" s="412"/>
      <c r="EXC702" s="412"/>
      <c r="EXD702" s="412"/>
      <c r="EXE702" s="412"/>
      <c r="EXF702" s="412"/>
      <c r="EXG702" s="412"/>
      <c r="EXH702" s="412"/>
      <c r="EXI702" s="412"/>
      <c r="EXJ702" s="412"/>
      <c r="EXK702" s="412"/>
      <c r="EXL702" s="412"/>
      <c r="EXM702" s="412"/>
      <c r="EXN702" s="413"/>
      <c r="EXO702" s="413"/>
      <c r="EXP702" s="413"/>
      <c r="EXQ702" s="413"/>
      <c r="EXR702" s="413"/>
      <c r="EXS702" s="413"/>
      <c r="EXT702" s="413"/>
      <c r="EXU702" s="413"/>
      <c r="EXV702" s="413"/>
      <c r="EXW702" s="413"/>
      <c r="EXX702" s="413"/>
      <c r="EXY702" s="413"/>
      <c r="EXZ702" s="413"/>
      <c r="EYA702" s="413"/>
      <c r="EYB702" s="413"/>
      <c r="EYC702" s="413"/>
      <c r="EYD702" s="413"/>
      <c r="EYE702" s="413"/>
      <c r="EYF702" s="413"/>
      <c r="EYG702" s="413"/>
      <c r="EYH702" s="413"/>
      <c r="EYI702" s="413"/>
      <c r="EYJ702" s="413"/>
      <c r="EYK702" s="413"/>
      <c r="EYL702" s="414"/>
      <c r="EYM702" s="414"/>
      <c r="EYN702" s="414"/>
      <c r="EYO702" s="414"/>
      <c r="EYP702" s="414"/>
      <c r="EYQ702" s="413"/>
      <c r="EYR702" s="413"/>
      <c r="EYS702" s="414"/>
      <c r="EYT702" s="414"/>
      <c r="EYU702" s="413"/>
      <c r="EYV702" s="413"/>
      <c r="EYW702" s="414"/>
      <c r="EYX702" s="414"/>
      <c r="EYY702" s="413"/>
      <c r="EYZ702" s="413"/>
      <c r="EZA702" s="413"/>
      <c r="EZB702" s="413"/>
      <c r="EZC702" s="413"/>
      <c r="EZD702" s="413"/>
      <c r="EZE702" s="413"/>
      <c r="EZF702" s="414"/>
      <c r="EZG702" s="414"/>
      <c r="EZH702" s="413"/>
      <c r="EZI702" s="413"/>
      <c r="EZJ702" s="414"/>
      <c r="EZK702" s="414"/>
      <c r="EZL702" s="413"/>
      <c r="EZM702" s="413"/>
      <c r="EZN702" s="413"/>
      <c r="EZO702" s="413"/>
      <c r="EZP702" s="413"/>
      <c r="EZQ702" s="407"/>
      <c r="EZR702" s="439"/>
      <c r="EZS702" s="413"/>
      <c r="EZT702" s="413"/>
      <c r="EZU702" s="413"/>
      <c r="EZV702" s="413"/>
      <c r="EZW702" s="413"/>
      <c r="EZX702" s="413"/>
      <c r="EZY702" s="413"/>
      <c r="EZZ702" s="412"/>
      <c r="FAA702" s="412"/>
      <c r="FAB702" s="412"/>
      <c r="FAC702" s="412"/>
      <c r="FAD702" s="412"/>
      <c r="FAE702" s="412"/>
      <c r="FAF702" s="412"/>
      <c r="FAG702" s="412"/>
      <c r="FAH702" s="412"/>
      <c r="FAI702" s="412"/>
      <c r="FAJ702" s="412"/>
      <c r="FAK702" s="412"/>
      <c r="FAL702" s="412"/>
      <c r="FAM702" s="412"/>
      <c r="FAN702" s="412"/>
      <c r="FAO702" s="412"/>
      <c r="FAP702" s="412"/>
      <c r="FAQ702" s="412"/>
      <c r="FAR702" s="412"/>
      <c r="FAS702" s="412"/>
      <c r="FAT702" s="412"/>
      <c r="FAU702" s="412"/>
      <c r="FAV702" s="412"/>
      <c r="FAW702" s="412"/>
      <c r="FAX702" s="412"/>
      <c r="FAY702" s="412"/>
      <c r="FAZ702" s="412"/>
      <c r="FBA702" s="412"/>
      <c r="FBB702" s="412"/>
      <c r="FBC702" s="412"/>
      <c r="FBD702" s="412"/>
      <c r="FBE702" s="412"/>
      <c r="FBF702" s="412"/>
      <c r="FBG702" s="412"/>
      <c r="FBH702" s="412"/>
      <c r="FBI702" s="412"/>
      <c r="FBJ702" s="412"/>
      <c r="FBK702" s="412"/>
      <c r="FBL702" s="412"/>
      <c r="FBM702" s="412"/>
      <c r="FBN702" s="412"/>
      <c r="FBO702" s="412"/>
      <c r="FBP702" s="412"/>
      <c r="FBQ702" s="412"/>
      <c r="FBR702" s="413"/>
      <c r="FBS702" s="413"/>
      <c r="FBT702" s="413"/>
      <c r="FBU702" s="413"/>
      <c r="FBV702" s="413"/>
      <c r="FBW702" s="413"/>
      <c r="FBX702" s="413"/>
      <c r="FBY702" s="413"/>
      <c r="FBZ702" s="413"/>
      <c r="FCA702" s="413"/>
      <c r="FCB702" s="413"/>
      <c r="FCC702" s="413"/>
      <c r="FCD702" s="413"/>
      <c r="FCE702" s="413"/>
      <c r="FCF702" s="413"/>
      <c r="FCG702" s="413"/>
      <c r="FCH702" s="413"/>
      <c r="FCI702" s="413"/>
      <c r="FCJ702" s="413"/>
      <c r="FCK702" s="413"/>
      <c r="FCL702" s="413"/>
      <c r="FCM702" s="413"/>
      <c r="FCN702" s="413"/>
      <c r="FCO702" s="413"/>
      <c r="FCP702" s="414"/>
      <c r="FCQ702" s="414"/>
      <c r="FCR702" s="414"/>
      <c r="FCS702" s="414"/>
      <c r="FCT702" s="414"/>
      <c r="FCU702" s="413"/>
      <c r="FCV702" s="413"/>
      <c r="FCW702" s="414"/>
      <c r="FCX702" s="414"/>
      <c r="FCY702" s="413"/>
      <c r="FCZ702" s="413"/>
      <c r="FDA702" s="414"/>
      <c r="FDB702" s="414"/>
      <c r="FDC702" s="413"/>
      <c r="FDD702" s="413"/>
      <c r="FDE702" s="413"/>
      <c r="FDF702" s="413"/>
      <c r="FDG702" s="413"/>
      <c r="FDH702" s="413"/>
      <c r="FDI702" s="413"/>
      <c r="FDJ702" s="414"/>
      <c r="FDK702" s="414"/>
      <c r="FDL702" s="413"/>
      <c r="FDM702" s="413"/>
      <c r="FDN702" s="414"/>
      <c r="FDO702" s="414"/>
      <c r="FDP702" s="413"/>
      <c r="FDQ702" s="413"/>
      <c r="FDR702" s="413"/>
      <c r="FDS702" s="413"/>
      <c r="FDT702" s="413"/>
      <c r="FDU702" s="407"/>
      <c r="FDV702" s="439"/>
      <c r="FDW702" s="413"/>
      <c r="FDX702" s="413"/>
      <c r="FDY702" s="413"/>
      <c r="FDZ702" s="413"/>
      <c r="FEA702" s="413"/>
      <c r="FEB702" s="413"/>
      <c r="FEC702" s="413"/>
      <c r="FED702" s="412"/>
      <c r="FEE702" s="412"/>
      <c r="FEF702" s="412"/>
      <c r="FEG702" s="412"/>
      <c r="FEH702" s="412"/>
      <c r="FEI702" s="412"/>
      <c r="FEJ702" s="412"/>
      <c r="FEK702" s="412"/>
      <c r="FEL702" s="412"/>
      <c r="FEM702" s="412"/>
      <c r="FEN702" s="412"/>
      <c r="FEO702" s="412"/>
      <c r="FEP702" s="412"/>
      <c r="FEQ702" s="412"/>
      <c r="FER702" s="412"/>
      <c r="FES702" s="412"/>
      <c r="FET702" s="412"/>
      <c r="FEU702" s="412"/>
      <c r="FEV702" s="412"/>
      <c r="FEW702" s="412"/>
      <c r="FEX702" s="412"/>
      <c r="FEY702" s="412"/>
      <c r="FEZ702" s="412"/>
      <c r="FFA702" s="412"/>
      <c r="FFB702" s="412"/>
      <c r="FFC702" s="412"/>
      <c r="FFD702" s="412"/>
      <c r="FFE702" s="412"/>
      <c r="FFF702" s="412"/>
      <c r="FFG702" s="412"/>
      <c r="FFH702" s="412"/>
      <c r="FFI702" s="412"/>
      <c r="FFJ702" s="412"/>
      <c r="FFK702" s="412"/>
      <c r="FFL702" s="412"/>
      <c r="FFM702" s="412"/>
      <c r="FFN702" s="412"/>
      <c r="FFO702" s="412"/>
      <c r="FFP702" s="412"/>
      <c r="FFQ702" s="412"/>
      <c r="FFR702" s="412"/>
      <c r="FFS702" s="412"/>
      <c r="FFT702" s="412"/>
      <c r="FFU702" s="412"/>
      <c r="FFV702" s="413"/>
      <c r="FFW702" s="413"/>
      <c r="FFX702" s="413"/>
      <c r="FFY702" s="413"/>
      <c r="FFZ702" s="413"/>
      <c r="FGA702" s="413"/>
      <c r="FGB702" s="413"/>
      <c r="FGC702" s="413"/>
      <c r="FGD702" s="413"/>
      <c r="FGE702" s="413"/>
      <c r="FGF702" s="413"/>
      <c r="FGG702" s="413"/>
      <c r="FGH702" s="413"/>
      <c r="FGI702" s="413"/>
      <c r="FGJ702" s="413"/>
      <c r="FGK702" s="413"/>
      <c r="FGL702" s="413"/>
      <c r="FGM702" s="413"/>
      <c r="FGN702" s="413"/>
      <c r="FGO702" s="413"/>
      <c r="FGP702" s="413"/>
      <c r="FGQ702" s="413"/>
      <c r="FGR702" s="413"/>
      <c r="FGS702" s="413"/>
      <c r="FGT702" s="414"/>
      <c r="FGU702" s="414"/>
      <c r="FGV702" s="414"/>
      <c r="FGW702" s="414"/>
      <c r="FGX702" s="414"/>
      <c r="FGY702" s="413"/>
      <c r="FGZ702" s="413"/>
      <c r="FHA702" s="414"/>
      <c r="FHB702" s="414"/>
      <c r="FHC702" s="413"/>
      <c r="FHD702" s="413"/>
      <c r="FHE702" s="414"/>
      <c r="FHF702" s="414"/>
      <c r="FHG702" s="413"/>
      <c r="FHH702" s="413"/>
      <c r="FHI702" s="413"/>
      <c r="FHJ702" s="413"/>
      <c r="FHK702" s="413"/>
      <c r="FHL702" s="413"/>
      <c r="FHM702" s="413"/>
      <c r="FHN702" s="414"/>
      <c r="FHO702" s="414"/>
      <c r="FHP702" s="413"/>
      <c r="FHQ702" s="413"/>
      <c r="FHR702" s="414"/>
      <c r="FHS702" s="414"/>
      <c r="FHT702" s="413"/>
      <c r="FHU702" s="413"/>
      <c r="FHV702" s="413"/>
      <c r="FHW702" s="413"/>
      <c r="FHX702" s="413"/>
      <c r="FHY702" s="407"/>
      <c r="FHZ702" s="439"/>
      <c r="FIA702" s="413"/>
      <c r="FIB702" s="413"/>
      <c r="FIC702" s="413"/>
      <c r="FID702" s="413"/>
      <c r="FIE702" s="413"/>
      <c r="FIF702" s="413"/>
      <c r="FIG702" s="413"/>
      <c r="FIH702" s="412"/>
      <c r="FII702" s="412"/>
      <c r="FIJ702" s="412"/>
      <c r="FIK702" s="412"/>
      <c r="FIL702" s="412"/>
      <c r="FIM702" s="412"/>
      <c r="FIN702" s="412"/>
      <c r="FIO702" s="412"/>
      <c r="FIP702" s="412"/>
      <c r="FIQ702" s="412"/>
      <c r="FIR702" s="412"/>
      <c r="FIS702" s="412"/>
      <c r="FIT702" s="412"/>
      <c r="FIU702" s="412"/>
      <c r="FIV702" s="412"/>
      <c r="FIW702" s="412"/>
      <c r="FIX702" s="412"/>
      <c r="FIY702" s="412"/>
      <c r="FIZ702" s="412"/>
      <c r="FJA702" s="412"/>
      <c r="FJB702" s="412"/>
      <c r="FJC702" s="412"/>
      <c r="FJD702" s="412"/>
      <c r="FJE702" s="412"/>
      <c r="FJF702" s="412"/>
      <c r="FJG702" s="412"/>
      <c r="FJH702" s="412"/>
      <c r="FJI702" s="412"/>
      <c r="FJJ702" s="412"/>
      <c r="FJK702" s="412"/>
      <c r="FJL702" s="412"/>
      <c r="FJM702" s="412"/>
      <c r="FJN702" s="412"/>
      <c r="FJO702" s="412"/>
      <c r="FJP702" s="412"/>
      <c r="FJQ702" s="412"/>
      <c r="FJR702" s="412"/>
      <c r="FJS702" s="412"/>
      <c r="FJT702" s="412"/>
      <c r="FJU702" s="412"/>
      <c r="FJV702" s="412"/>
      <c r="FJW702" s="412"/>
      <c r="FJX702" s="412"/>
      <c r="FJY702" s="412"/>
      <c r="FJZ702" s="413"/>
      <c r="FKA702" s="413"/>
      <c r="FKB702" s="413"/>
      <c r="FKC702" s="413"/>
      <c r="FKD702" s="413"/>
      <c r="FKE702" s="413"/>
      <c r="FKF702" s="413"/>
      <c r="FKG702" s="413"/>
      <c r="FKH702" s="413"/>
      <c r="FKI702" s="413"/>
      <c r="FKJ702" s="413"/>
      <c r="FKK702" s="413"/>
      <c r="FKL702" s="413"/>
      <c r="FKM702" s="413"/>
      <c r="FKN702" s="413"/>
      <c r="FKO702" s="413"/>
      <c r="FKP702" s="413"/>
      <c r="FKQ702" s="413"/>
      <c r="FKR702" s="413"/>
      <c r="FKS702" s="413"/>
      <c r="FKT702" s="413"/>
      <c r="FKU702" s="413"/>
      <c r="FKV702" s="413"/>
      <c r="FKW702" s="413"/>
      <c r="FKX702" s="414"/>
      <c r="FKY702" s="414"/>
      <c r="FKZ702" s="414"/>
      <c r="FLA702" s="414"/>
      <c r="FLB702" s="414"/>
      <c r="FLC702" s="413"/>
      <c r="FLD702" s="413"/>
      <c r="FLE702" s="414"/>
      <c r="FLF702" s="414"/>
      <c r="FLG702" s="413"/>
      <c r="FLH702" s="413"/>
      <c r="FLI702" s="414"/>
      <c r="FLJ702" s="414"/>
      <c r="FLK702" s="413"/>
      <c r="FLL702" s="413"/>
      <c r="FLM702" s="413"/>
      <c r="FLN702" s="413"/>
      <c r="FLO702" s="413"/>
      <c r="FLP702" s="413"/>
      <c r="FLQ702" s="413"/>
      <c r="FLR702" s="414"/>
      <c r="FLS702" s="414"/>
      <c r="FLT702" s="413"/>
      <c r="FLU702" s="413"/>
      <c r="FLV702" s="414"/>
      <c r="FLW702" s="414"/>
      <c r="FLX702" s="413"/>
      <c r="FLY702" s="413"/>
      <c r="FLZ702" s="413"/>
      <c r="FMA702" s="413"/>
      <c r="FMB702" s="413"/>
      <c r="FMC702" s="407"/>
      <c r="FMD702" s="439"/>
      <c r="FME702" s="413"/>
      <c r="FMF702" s="413"/>
      <c r="FMG702" s="413"/>
      <c r="FMH702" s="413"/>
      <c r="FMI702" s="413"/>
      <c r="FMJ702" s="413"/>
      <c r="FMK702" s="413"/>
      <c r="FML702" s="412"/>
      <c r="FMM702" s="412"/>
      <c r="FMN702" s="412"/>
      <c r="FMO702" s="412"/>
      <c r="FMP702" s="412"/>
      <c r="FMQ702" s="412"/>
      <c r="FMR702" s="412"/>
      <c r="FMS702" s="412"/>
      <c r="FMT702" s="412"/>
      <c r="FMU702" s="412"/>
      <c r="FMV702" s="412"/>
      <c r="FMW702" s="412"/>
      <c r="FMX702" s="412"/>
      <c r="FMY702" s="412"/>
      <c r="FMZ702" s="412"/>
      <c r="FNA702" s="412"/>
      <c r="FNB702" s="412"/>
      <c r="FNC702" s="412"/>
      <c r="FND702" s="412"/>
      <c r="FNE702" s="412"/>
      <c r="FNF702" s="412"/>
      <c r="FNG702" s="412"/>
      <c r="FNH702" s="412"/>
      <c r="FNI702" s="412"/>
      <c r="FNJ702" s="412"/>
      <c r="FNK702" s="412"/>
      <c r="FNL702" s="412"/>
      <c r="FNM702" s="412"/>
      <c r="FNN702" s="412"/>
      <c r="FNO702" s="412"/>
      <c r="FNP702" s="412"/>
      <c r="FNQ702" s="412"/>
      <c r="FNR702" s="412"/>
      <c r="FNS702" s="412"/>
      <c r="FNT702" s="412"/>
      <c r="FNU702" s="412"/>
      <c r="FNV702" s="412"/>
      <c r="FNW702" s="412"/>
      <c r="FNX702" s="412"/>
      <c r="FNY702" s="412"/>
      <c r="FNZ702" s="412"/>
      <c r="FOA702" s="412"/>
      <c r="FOB702" s="412"/>
      <c r="FOC702" s="412"/>
      <c r="FOD702" s="413"/>
      <c r="FOE702" s="413"/>
      <c r="FOF702" s="413"/>
      <c r="FOG702" s="413"/>
      <c r="FOH702" s="413"/>
      <c r="FOI702" s="413"/>
      <c r="FOJ702" s="413"/>
      <c r="FOK702" s="413"/>
      <c r="FOL702" s="413"/>
      <c r="FOM702" s="413"/>
      <c r="FON702" s="413"/>
      <c r="FOO702" s="413"/>
      <c r="FOP702" s="413"/>
      <c r="FOQ702" s="413"/>
      <c r="FOR702" s="413"/>
      <c r="FOS702" s="413"/>
      <c r="FOT702" s="413"/>
      <c r="FOU702" s="413"/>
      <c r="FOV702" s="413"/>
      <c r="FOW702" s="413"/>
      <c r="FOX702" s="413"/>
      <c r="FOY702" s="413"/>
      <c r="FOZ702" s="413"/>
      <c r="FPA702" s="413"/>
      <c r="FPB702" s="414"/>
      <c r="FPC702" s="414"/>
      <c r="FPD702" s="414"/>
      <c r="FPE702" s="414"/>
      <c r="FPF702" s="414"/>
      <c r="FPG702" s="413"/>
      <c r="FPH702" s="413"/>
      <c r="FPI702" s="414"/>
      <c r="FPJ702" s="414"/>
      <c r="FPK702" s="413"/>
      <c r="FPL702" s="413"/>
      <c r="FPM702" s="414"/>
      <c r="FPN702" s="414"/>
      <c r="FPO702" s="413"/>
      <c r="FPP702" s="413"/>
      <c r="FPQ702" s="413"/>
      <c r="FPR702" s="413"/>
      <c r="FPS702" s="413"/>
      <c r="FPT702" s="413"/>
      <c r="FPU702" s="413"/>
      <c r="FPV702" s="414"/>
      <c r="FPW702" s="414"/>
      <c r="FPX702" s="413"/>
      <c r="FPY702" s="413"/>
      <c r="FPZ702" s="414"/>
      <c r="FQA702" s="414"/>
      <c r="FQB702" s="413"/>
      <c r="FQC702" s="413"/>
      <c r="FQD702" s="413"/>
      <c r="FQE702" s="413"/>
      <c r="FQF702" s="413"/>
      <c r="FQG702" s="407"/>
      <c r="FQH702" s="439"/>
      <c r="FQI702" s="413"/>
      <c r="FQJ702" s="413"/>
      <c r="FQK702" s="413"/>
      <c r="FQL702" s="413"/>
      <c r="FQM702" s="413"/>
      <c r="FQN702" s="413"/>
      <c r="FQO702" s="413"/>
      <c r="FQP702" s="412"/>
      <c r="FQQ702" s="412"/>
      <c r="FQR702" s="412"/>
      <c r="FQS702" s="412"/>
      <c r="FQT702" s="412"/>
      <c r="FQU702" s="412"/>
      <c r="FQV702" s="412"/>
      <c r="FQW702" s="412"/>
      <c r="FQX702" s="412"/>
      <c r="FQY702" s="412"/>
      <c r="FQZ702" s="412"/>
      <c r="FRA702" s="412"/>
      <c r="FRB702" s="412"/>
      <c r="FRC702" s="412"/>
      <c r="FRD702" s="412"/>
      <c r="FRE702" s="412"/>
      <c r="FRF702" s="412"/>
      <c r="FRG702" s="412"/>
      <c r="FRH702" s="412"/>
      <c r="FRI702" s="412"/>
      <c r="FRJ702" s="412"/>
      <c r="FRK702" s="412"/>
      <c r="FRL702" s="412"/>
      <c r="FRM702" s="412"/>
      <c r="FRN702" s="412"/>
      <c r="FRO702" s="412"/>
      <c r="FRP702" s="412"/>
      <c r="FRQ702" s="412"/>
      <c r="FRR702" s="412"/>
      <c r="FRS702" s="412"/>
      <c r="FRT702" s="412"/>
      <c r="FRU702" s="412"/>
      <c r="FRV702" s="412"/>
      <c r="FRW702" s="412"/>
      <c r="FRX702" s="412"/>
      <c r="FRY702" s="412"/>
      <c r="FRZ702" s="412"/>
      <c r="FSA702" s="412"/>
      <c r="FSB702" s="412"/>
      <c r="FSC702" s="412"/>
      <c r="FSD702" s="412"/>
      <c r="FSE702" s="412"/>
      <c r="FSF702" s="412"/>
      <c r="FSG702" s="412"/>
      <c r="FSH702" s="413"/>
      <c r="FSI702" s="413"/>
      <c r="FSJ702" s="413"/>
      <c r="FSK702" s="413"/>
      <c r="FSL702" s="413"/>
      <c r="FSM702" s="413"/>
      <c r="FSN702" s="413"/>
      <c r="FSO702" s="413"/>
      <c r="FSP702" s="413"/>
      <c r="FSQ702" s="413"/>
      <c r="FSR702" s="413"/>
      <c r="FSS702" s="413"/>
      <c r="FST702" s="413"/>
      <c r="FSU702" s="413"/>
      <c r="FSV702" s="413"/>
      <c r="FSW702" s="413"/>
      <c r="FSX702" s="413"/>
      <c r="FSY702" s="413"/>
      <c r="FSZ702" s="413"/>
      <c r="FTA702" s="413"/>
      <c r="FTB702" s="413"/>
      <c r="FTC702" s="413"/>
      <c r="FTD702" s="413"/>
      <c r="FTE702" s="413"/>
      <c r="FTF702" s="414"/>
      <c r="FTG702" s="414"/>
      <c r="FTH702" s="414"/>
      <c r="FTI702" s="414"/>
      <c r="FTJ702" s="414"/>
      <c r="FTK702" s="413"/>
      <c r="FTL702" s="413"/>
      <c r="FTM702" s="414"/>
      <c r="FTN702" s="414"/>
      <c r="FTO702" s="413"/>
      <c r="FTP702" s="413"/>
      <c r="FTQ702" s="414"/>
      <c r="FTR702" s="414"/>
      <c r="FTS702" s="413"/>
      <c r="FTT702" s="413"/>
      <c r="FTU702" s="413"/>
      <c r="FTV702" s="413"/>
      <c r="FTW702" s="413"/>
      <c r="FTX702" s="413"/>
      <c r="FTY702" s="413"/>
      <c r="FTZ702" s="414"/>
      <c r="FUA702" s="414"/>
      <c r="FUB702" s="413"/>
      <c r="FUC702" s="413"/>
      <c r="FUD702" s="414"/>
      <c r="FUE702" s="414"/>
      <c r="FUF702" s="413"/>
      <c r="FUG702" s="413"/>
      <c r="FUH702" s="413"/>
      <c r="FUI702" s="413"/>
      <c r="FUJ702" s="413"/>
      <c r="FUK702" s="407"/>
      <c r="FUL702" s="439"/>
      <c r="FUM702" s="413"/>
      <c r="FUN702" s="413"/>
      <c r="FUO702" s="413"/>
      <c r="FUP702" s="413"/>
      <c r="FUQ702" s="413"/>
      <c r="FUR702" s="413"/>
      <c r="FUS702" s="413"/>
      <c r="FUT702" s="412"/>
      <c r="FUU702" s="412"/>
      <c r="FUV702" s="412"/>
      <c r="FUW702" s="412"/>
      <c r="FUX702" s="412"/>
      <c r="FUY702" s="412"/>
      <c r="FUZ702" s="412"/>
      <c r="FVA702" s="412"/>
      <c r="FVB702" s="412"/>
      <c r="FVC702" s="412"/>
      <c r="FVD702" s="412"/>
      <c r="FVE702" s="412"/>
      <c r="FVF702" s="412"/>
      <c r="FVG702" s="412"/>
      <c r="FVH702" s="412"/>
      <c r="FVI702" s="412"/>
      <c r="FVJ702" s="412"/>
      <c r="FVK702" s="412"/>
      <c r="FVL702" s="412"/>
      <c r="FVM702" s="412"/>
      <c r="FVN702" s="412"/>
      <c r="FVO702" s="412"/>
      <c r="FVP702" s="412"/>
      <c r="FVQ702" s="412"/>
      <c r="FVR702" s="412"/>
      <c r="FVS702" s="412"/>
      <c r="FVT702" s="412"/>
      <c r="FVU702" s="412"/>
      <c r="FVV702" s="412"/>
      <c r="FVW702" s="412"/>
      <c r="FVX702" s="412"/>
      <c r="FVY702" s="412"/>
      <c r="FVZ702" s="412"/>
      <c r="FWA702" s="412"/>
      <c r="FWB702" s="412"/>
      <c r="FWC702" s="412"/>
      <c r="FWD702" s="412"/>
      <c r="FWE702" s="412"/>
      <c r="FWF702" s="412"/>
      <c r="FWG702" s="412"/>
      <c r="FWH702" s="412"/>
      <c r="FWI702" s="412"/>
      <c r="FWJ702" s="412"/>
      <c r="FWK702" s="412"/>
      <c r="FWL702" s="413"/>
      <c r="FWM702" s="413"/>
      <c r="FWN702" s="413"/>
      <c r="FWO702" s="413"/>
      <c r="FWP702" s="413"/>
      <c r="FWQ702" s="413"/>
      <c r="FWR702" s="413"/>
      <c r="FWS702" s="413"/>
      <c r="FWT702" s="413"/>
      <c r="FWU702" s="413"/>
      <c r="FWV702" s="413"/>
      <c r="FWW702" s="413"/>
      <c r="FWX702" s="413"/>
      <c r="FWY702" s="413"/>
      <c r="FWZ702" s="413"/>
      <c r="FXA702" s="413"/>
      <c r="FXB702" s="413"/>
      <c r="FXC702" s="413"/>
      <c r="FXD702" s="413"/>
      <c r="FXE702" s="413"/>
      <c r="FXF702" s="413"/>
      <c r="FXG702" s="413"/>
      <c r="FXH702" s="413"/>
      <c r="FXI702" s="413"/>
      <c r="FXJ702" s="414"/>
      <c r="FXK702" s="414"/>
      <c r="FXL702" s="414"/>
      <c r="FXM702" s="414"/>
      <c r="FXN702" s="414"/>
      <c r="FXO702" s="413"/>
      <c r="FXP702" s="413"/>
      <c r="FXQ702" s="414"/>
      <c r="FXR702" s="414"/>
      <c r="FXS702" s="413"/>
      <c r="FXT702" s="413"/>
      <c r="FXU702" s="414"/>
      <c r="FXV702" s="414"/>
      <c r="FXW702" s="413"/>
      <c r="FXX702" s="413"/>
      <c r="FXY702" s="413"/>
      <c r="FXZ702" s="413"/>
      <c r="FYA702" s="413"/>
      <c r="FYB702" s="413"/>
      <c r="FYC702" s="413"/>
      <c r="FYD702" s="414"/>
      <c r="FYE702" s="414"/>
      <c r="FYF702" s="413"/>
      <c r="FYG702" s="413"/>
      <c r="FYH702" s="414"/>
      <c r="FYI702" s="414"/>
      <c r="FYJ702" s="413"/>
      <c r="FYK702" s="413"/>
      <c r="FYL702" s="413"/>
      <c r="FYM702" s="413"/>
      <c r="FYN702" s="413"/>
      <c r="FYO702" s="407"/>
      <c r="FYP702" s="439"/>
      <c r="FYQ702" s="413"/>
      <c r="FYR702" s="413"/>
      <c r="FYS702" s="413"/>
      <c r="FYT702" s="413"/>
      <c r="FYU702" s="413"/>
      <c r="FYV702" s="413"/>
      <c r="FYW702" s="413"/>
      <c r="FYX702" s="412"/>
      <c r="FYY702" s="412"/>
      <c r="FYZ702" s="412"/>
      <c r="FZA702" s="412"/>
      <c r="FZB702" s="412"/>
      <c r="FZC702" s="412"/>
      <c r="FZD702" s="412"/>
      <c r="FZE702" s="412"/>
      <c r="FZF702" s="412"/>
      <c r="FZG702" s="412"/>
      <c r="FZH702" s="412"/>
      <c r="FZI702" s="412"/>
      <c r="FZJ702" s="412"/>
      <c r="FZK702" s="412"/>
      <c r="FZL702" s="412"/>
      <c r="FZM702" s="412"/>
      <c r="FZN702" s="412"/>
      <c r="FZO702" s="412"/>
      <c r="FZP702" s="412"/>
      <c r="FZQ702" s="412"/>
      <c r="FZR702" s="412"/>
      <c r="FZS702" s="412"/>
      <c r="FZT702" s="412"/>
      <c r="FZU702" s="412"/>
      <c r="FZV702" s="412"/>
      <c r="FZW702" s="412"/>
      <c r="FZX702" s="412"/>
      <c r="FZY702" s="412"/>
      <c r="FZZ702" s="412"/>
      <c r="GAA702" s="412"/>
      <c r="GAB702" s="412"/>
      <c r="GAC702" s="412"/>
      <c r="GAD702" s="412"/>
      <c r="GAE702" s="412"/>
      <c r="GAF702" s="412"/>
      <c r="GAG702" s="412"/>
      <c r="GAH702" s="412"/>
      <c r="GAI702" s="412"/>
      <c r="GAJ702" s="412"/>
      <c r="GAK702" s="412"/>
      <c r="GAL702" s="412"/>
      <c r="GAM702" s="412"/>
      <c r="GAN702" s="412"/>
      <c r="GAO702" s="412"/>
      <c r="GAP702" s="413"/>
      <c r="GAQ702" s="413"/>
      <c r="GAR702" s="413"/>
      <c r="GAS702" s="413"/>
      <c r="GAT702" s="413"/>
      <c r="GAU702" s="413"/>
      <c r="GAV702" s="413"/>
      <c r="GAW702" s="413"/>
      <c r="GAX702" s="413"/>
      <c r="GAY702" s="413"/>
      <c r="GAZ702" s="413"/>
      <c r="GBA702" s="413"/>
      <c r="GBB702" s="413"/>
      <c r="GBC702" s="413"/>
      <c r="GBD702" s="413"/>
      <c r="GBE702" s="413"/>
      <c r="GBF702" s="413"/>
      <c r="GBG702" s="413"/>
      <c r="GBH702" s="413"/>
      <c r="GBI702" s="413"/>
      <c r="GBJ702" s="413"/>
      <c r="GBK702" s="413"/>
      <c r="GBL702" s="413"/>
      <c r="GBM702" s="413"/>
      <c r="GBN702" s="414"/>
      <c r="GBO702" s="414"/>
      <c r="GBP702" s="414"/>
      <c r="GBQ702" s="414"/>
      <c r="GBR702" s="414"/>
      <c r="GBS702" s="413"/>
      <c r="GBT702" s="413"/>
      <c r="GBU702" s="414"/>
      <c r="GBV702" s="414"/>
      <c r="GBW702" s="413"/>
      <c r="GBX702" s="413"/>
      <c r="GBY702" s="414"/>
      <c r="GBZ702" s="414"/>
      <c r="GCA702" s="413"/>
      <c r="GCB702" s="413"/>
      <c r="GCC702" s="413"/>
      <c r="GCD702" s="413"/>
      <c r="GCE702" s="413"/>
      <c r="GCF702" s="413"/>
      <c r="GCG702" s="413"/>
      <c r="GCH702" s="414"/>
      <c r="GCI702" s="414"/>
      <c r="GCJ702" s="413"/>
      <c r="GCK702" s="413"/>
      <c r="GCL702" s="414"/>
      <c r="GCM702" s="414"/>
      <c r="GCN702" s="413"/>
      <c r="GCO702" s="413"/>
      <c r="GCP702" s="413"/>
      <c r="GCQ702" s="413"/>
      <c r="GCR702" s="413"/>
      <c r="GCS702" s="407"/>
      <c r="GCT702" s="439"/>
      <c r="GCU702" s="413"/>
      <c r="GCV702" s="413"/>
      <c r="GCW702" s="413"/>
      <c r="GCX702" s="413"/>
      <c r="GCY702" s="413"/>
      <c r="GCZ702" s="413"/>
      <c r="GDA702" s="413"/>
      <c r="GDB702" s="412"/>
      <c r="GDC702" s="412"/>
      <c r="GDD702" s="412"/>
      <c r="GDE702" s="412"/>
      <c r="GDF702" s="412"/>
      <c r="GDG702" s="412"/>
      <c r="GDH702" s="412"/>
      <c r="GDI702" s="412"/>
      <c r="GDJ702" s="412"/>
      <c r="GDK702" s="412"/>
      <c r="GDL702" s="412"/>
      <c r="GDM702" s="412"/>
      <c r="GDN702" s="412"/>
      <c r="GDO702" s="412"/>
      <c r="GDP702" s="412"/>
      <c r="GDQ702" s="412"/>
      <c r="GDR702" s="412"/>
      <c r="GDS702" s="412"/>
      <c r="GDT702" s="412"/>
      <c r="GDU702" s="412"/>
      <c r="GDV702" s="412"/>
      <c r="GDW702" s="412"/>
      <c r="GDX702" s="412"/>
      <c r="GDY702" s="412"/>
      <c r="GDZ702" s="412"/>
      <c r="GEA702" s="412"/>
      <c r="GEB702" s="412"/>
      <c r="GEC702" s="412"/>
      <c r="GED702" s="412"/>
      <c r="GEE702" s="412"/>
      <c r="GEF702" s="412"/>
      <c r="GEG702" s="412"/>
      <c r="GEH702" s="412"/>
      <c r="GEI702" s="412"/>
      <c r="GEJ702" s="412"/>
      <c r="GEK702" s="412"/>
      <c r="GEL702" s="412"/>
      <c r="GEM702" s="412"/>
      <c r="GEN702" s="412"/>
      <c r="GEO702" s="412"/>
      <c r="GEP702" s="412"/>
      <c r="GEQ702" s="412"/>
      <c r="GER702" s="412"/>
      <c r="GES702" s="412"/>
      <c r="GET702" s="413"/>
      <c r="GEU702" s="413"/>
      <c r="GEV702" s="413"/>
      <c r="GEW702" s="413"/>
      <c r="GEX702" s="413"/>
      <c r="GEY702" s="413"/>
      <c r="GEZ702" s="413"/>
      <c r="GFA702" s="413"/>
      <c r="GFB702" s="413"/>
      <c r="GFC702" s="413"/>
      <c r="GFD702" s="413"/>
      <c r="GFE702" s="413"/>
      <c r="GFF702" s="413"/>
      <c r="GFG702" s="413"/>
      <c r="GFH702" s="413"/>
      <c r="GFI702" s="413"/>
      <c r="GFJ702" s="413"/>
      <c r="GFK702" s="413"/>
      <c r="GFL702" s="413"/>
      <c r="GFM702" s="413"/>
      <c r="GFN702" s="413"/>
      <c r="GFO702" s="413"/>
      <c r="GFP702" s="413"/>
      <c r="GFQ702" s="413"/>
      <c r="GFR702" s="414"/>
      <c r="GFS702" s="414"/>
      <c r="GFT702" s="414"/>
      <c r="GFU702" s="414"/>
      <c r="GFV702" s="414"/>
      <c r="GFW702" s="413"/>
      <c r="GFX702" s="413"/>
      <c r="GFY702" s="414"/>
      <c r="GFZ702" s="414"/>
      <c r="GGA702" s="413"/>
      <c r="GGB702" s="413"/>
      <c r="GGC702" s="414"/>
      <c r="GGD702" s="414"/>
      <c r="GGE702" s="413"/>
      <c r="GGF702" s="413"/>
      <c r="GGG702" s="413"/>
      <c r="GGH702" s="413"/>
      <c r="GGI702" s="413"/>
      <c r="GGJ702" s="413"/>
      <c r="GGK702" s="413"/>
      <c r="GGL702" s="414"/>
      <c r="GGM702" s="414"/>
      <c r="GGN702" s="413"/>
      <c r="GGO702" s="413"/>
      <c r="GGP702" s="414"/>
      <c r="GGQ702" s="414"/>
      <c r="GGR702" s="413"/>
      <c r="GGS702" s="413"/>
      <c r="GGT702" s="413"/>
      <c r="GGU702" s="413"/>
      <c r="GGV702" s="413"/>
      <c r="GGW702" s="407"/>
      <c r="GGX702" s="439"/>
      <c r="GGY702" s="413"/>
      <c r="GGZ702" s="413"/>
      <c r="GHA702" s="413"/>
      <c r="GHB702" s="413"/>
      <c r="GHC702" s="413"/>
      <c r="GHD702" s="413"/>
      <c r="GHE702" s="413"/>
      <c r="GHF702" s="412"/>
      <c r="GHG702" s="412"/>
      <c r="GHH702" s="412"/>
      <c r="GHI702" s="412"/>
      <c r="GHJ702" s="412"/>
      <c r="GHK702" s="412"/>
      <c r="GHL702" s="412"/>
      <c r="GHM702" s="412"/>
      <c r="GHN702" s="412"/>
      <c r="GHO702" s="412"/>
      <c r="GHP702" s="412"/>
      <c r="GHQ702" s="412"/>
      <c r="GHR702" s="412"/>
      <c r="GHS702" s="412"/>
      <c r="GHT702" s="412"/>
      <c r="GHU702" s="412"/>
      <c r="GHV702" s="412"/>
      <c r="GHW702" s="412"/>
      <c r="GHX702" s="412"/>
      <c r="GHY702" s="412"/>
      <c r="GHZ702" s="412"/>
      <c r="GIA702" s="412"/>
      <c r="GIB702" s="412"/>
      <c r="GIC702" s="412"/>
      <c r="GID702" s="412"/>
      <c r="GIE702" s="412"/>
      <c r="GIF702" s="412"/>
      <c r="GIG702" s="412"/>
      <c r="GIH702" s="412"/>
      <c r="GII702" s="412"/>
      <c r="GIJ702" s="412"/>
      <c r="GIK702" s="412"/>
      <c r="GIL702" s="412"/>
      <c r="GIM702" s="412"/>
      <c r="GIN702" s="412"/>
      <c r="GIO702" s="412"/>
      <c r="GIP702" s="412"/>
      <c r="GIQ702" s="412"/>
      <c r="GIR702" s="412"/>
      <c r="GIS702" s="412"/>
      <c r="GIT702" s="412"/>
      <c r="GIU702" s="412"/>
      <c r="GIV702" s="412"/>
      <c r="GIW702" s="412"/>
      <c r="GIX702" s="413"/>
      <c r="GIY702" s="413"/>
      <c r="GIZ702" s="413"/>
      <c r="GJA702" s="413"/>
      <c r="GJB702" s="413"/>
      <c r="GJC702" s="413"/>
      <c r="GJD702" s="413"/>
      <c r="GJE702" s="413"/>
      <c r="GJF702" s="413"/>
      <c r="GJG702" s="413"/>
      <c r="GJH702" s="413"/>
      <c r="GJI702" s="413"/>
      <c r="GJJ702" s="413"/>
      <c r="GJK702" s="413"/>
      <c r="GJL702" s="413"/>
      <c r="GJM702" s="413"/>
      <c r="GJN702" s="413"/>
      <c r="GJO702" s="413"/>
      <c r="GJP702" s="413"/>
      <c r="GJQ702" s="413"/>
      <c r="GJR702" s="413"/>
      <c r="GJS702" s="413"/>
      <c r="GJT702" s="413"/>
      <c r="GJU702" s="413"/>
      <c r="GJV702" s="414"/>
      <c r="GJW702" s="414"/>
      <c r="GJX702" s="414"/>
      <c r="GJY702" s="414"/>
      <c r="GJZ702" s="414"/>
      <c r="GKA702" s="413"/>
      <c r="GKB702" s="413"/>
      <c r="GKC702" s="414"/>
      <c r="GKD702" s="414"/>
      <c r="GKE702" s="413"/>
      <c r="GKF702" s="413"/>
      <c r="GKG702" s="414"/>
      <c r="GKH702" s="414"/>
      <c r="GKI702" s="413"/>
      <c r="GKJ702" s="413"/>
      <c r="GKK702" s="413"/>
      <c r="GKL702" s="413"/>
      <c r="GKM702" s="413"/>
      <c r="GKN702" s="413"/>
      <c r="GKO702" s="413"/>
      <c r="GKP702" s="414"/>
      <c r="GKQ702" s="414"/>
      <c r="GKR702" s="413"/>
      <c r="GKS702" s="413"/>
      <c r="GKT702" s="414"/>
      <c r="GKU702" s="414"/>
      <c r="GKV702" s="413"/>
      <c r="GKW702" s="413"/>
      <c r="GKX702" s="413"/>
      <c r="GKY702" s="413"/>
      <c r="GKZ702" s="413"/>
      <c r="GLA702" s="407"/>
      <c r="GLB702" s="439"/>
      <c r="GLC702" s="413"/>
      <c r="GLD702" s="413"/>
      <c r="GLE702" s="413"/>
      <c r="GLF702" s="413"/>
      <c r="GLG702" s="413"/>
      <c r="GLH702" s="413"/>
      <c r="GLI702" s="413"/>
      <c r="GLJ702" s="412"/>
      <c r="GLK702" s="412"/>
      <c r="GLL702" s="412"/>
      <c r="GLM702" s="412"/>
      <c r="GLN702" s="412"/>
      <c r="GLO702" s="412"/>
      <c r="GLP702" s="412"/>
      <c r="GLQ702" s="412"/>
      <c r="GLR702" s="412"/>
      <c r="GLS702" s="412"/>
      <c r="GLT702" s="412"/>
      <c r="GLU702" s="412"/>
      <c r="GLV702" s="412"/>
      <c r="GLW702" s="412"/>
      <c r="GLX702" s="412"/>
      <c r="GLY702" s="412"/>
      <c r="GLZ702" s="412"/>
      <c r="GMA702" s="412"/>
      <c r="GMB702" s="412"/>
      <c r="GMC702" s="412"/>
      <c r="GMD702" s="412"/>
      <c r="GME702" s="412"/>
      <c r="GMF702" s="412"/>
      <c r="GMG702" s="412"/>
      <c r="GMH702" s="412"/>
      <c r="GMI702" s="412"/>
      <c r="GMJ702" s="412"/>
      <c r="GMK702" s="412"/>
      <c r="GML702" s="412"/>
      <c r="GMM702" s="412"/>
      <c r="GMN702" s="412"/>
      <c r="GMO702" s="412"/>
      <c r="GMP702" s="412"/>
      <c r="GMQ702" s="412"/>
      <c r="GMR702" s="412"/>
      <c r="GMS702" s="412"/>
      <c r="GMT702" s="412"/>
      <c r="GMU702" s="412"/>
      <c r="GMV702" s="412"/>
      <c r="GMW702" s="412"/>
      <c r="GMX702" s="412"/>
      <c r="GMY702" s="412"/>
      <c r="GMZ702" s="412"/>
      <c r="GNA702" s="412"/>
      <c r="GNB702" s="413"/>
      <c r="GNC702" s="413"/>
      <c r="GND702" s="413"/>
      <c r="GNE702" s="413"/>
      <c r="GNF702" s="413"/>
      <c r="GNG702" s="413"/>
      <c r="GNH702" s="413"/>
      <c r="GNI702" s="413"/>
      <c r="GNJ702" s="413"/>
      <c r="GNK702" s="413"/>
      <c r="GNL702" s="413"/>
      <c r="GNM702" s="413"/>
      <c r="GNN702" s="413"/>
      <c r="GNO702" s="413"/>
      <c r="GNP702" s="413"/>
      <c r="GNQ702" s="413"/>
      <c r="GNR702" s="413"/>
      <c r="GNS702" s="413"/>
      <c r="GNT702" s="413"/>
      <c r="GNU702" s="413"/>
      <c r="GNV702" s="413"/>
      <c r="GNW702" s="413"/>
      <c r="GNX702" s="413"/>
      <c r="GNY702" s="413"/>
      <c r="GNZ702" s="414"/>
      <c r="GOA702" s="414"/>
      <c r="GOB702" s="414"/>
      <c r="GOC702" s="414"/>
      <c r="GOD702" s="414"/>
      <c r="GOE702" s="413"/>
      <c r="GOF702" s="413"/>
      <c r="GOG702" s="414"/>
      <c r="GOH702" s="414"/>
      <c r="GOI702" s="413"/>
      <c r="GOJ702" s="413"/>
      <c r="GOK702" s="414"/>
      <c r="GOL702" s="414"/>
      <c r="GOM702" s="413"/>
      <c r="GON702" s="413"/>
      <c r="GOO702" s="413"/>
      <c r="GOP702" s="413"/>
      <c r="GOQ702" s="413"/>
      <c r="GOR702" s="413"/>
      <c r="GOS702" s="413"/>
      <c r="GOT702" s="414"/>
      <c r="GOU702" s="414"/>
      <c r="GOV702" s="413"/>
      <c r="GOW702" s="413"/>
      <c r="GOX702" s="414"/>
      <c r="GOY702" s="414"/>
      <c r="GOZ702" s="413"/>
      <c r="GPA702" s="413"/>
      <c r="GPB702" s="413"/>
      <c r="GPC702" s="413"/>
      <c r="GPD702" s="413"/>
      <c r="GPE702" s="407"/>
      <c r="GPF702" s="439"/>
      <c r="GPG702" s="413"/>
      <c r="GPH702" s="413"/>
      <c r="GPI702" s="413"/>
      <c r="GPJ702" s="413"/>
      <c r="GPK702" s="413"/>
      <c r="GPL702" s="413"/>
      <c r="GPM702" s="413"/>
      <c r="GPN702" s="412"/>
      <c r="GPO702" s="412"/>
      <c r="GPP702" s="412"/>
      <c r="GPQ702" s="412"/>
      <c r="GPR702" s="412"/>
      <c r="GPS702" s="412"/>
      <c r="GPT702" s="412"/>
      <c r="GPU702" s="412"/>
      <c r="GPV702" s="412"/>
      <c r="GPW702" s="412"/>
      <c r="GPX702" s="412"/>
      <c r="GPY702" s="412"/>
      <c r="GPZ702" s="412"/>
      <c r="GQA702" s="412"/>
      <c r="GQB702" s="412"/>
      <c r="GQC702" s="412"/>
      <c r="GQD702" s="412"/>
      <c r="GQE702" s="412"/>
      <c r="GQF702" s="412"/>
      <c r="GQG702" s="412"/>
      <c r="GQH702" s="412"/>
      <c r="GQI702" s="412"/>
      <c r="GQJ702" s="412"/>
      <c r="GQK702" s="412"/>
      <c r="GQL702" s="412"/>
      <c r="GQM702" s="412"/>
      <c r="GQN702" s="412"/>
      <c r="GQO702" s="412"/>
      <c r="GQP702" s="412"/>
      <c r="GQQ702" s="412"/>
      <c r="GQR702" s="412"/>
      <c r="GQS702" s="412"/>
      <c r="GQT702" s="412"/>
      <c r="GQU702" s="412"/>
      <c r="GQV702" s="412"/>
      <c r="GQW702" s="412"/>
      <c r="GQX702" s="412"/>
      <c r="GQY702" s="412"/>
      <c r="GQZ702" s="412"/>
      <c r="GRA702" s="412"/>
      <c r="GRB702" s="412"/>
      <c r="GRC702" s="412"/>
      <c r="GRD702" s="412"/>
      <c r="GRE702" s="412"/>
      <c r="GRF702" s="413"/>
      <c r="GRG702" s="413"/>
      <c r="GRH702" s="413"/>
      <c r="GRI702" s="413"/>
      <c r="GRJ702" s="413"/>
      <c r="GRK702" s="413"/>
      <c r="GRL702" s="413"/>
      <c r="GRM702" s="413"/>
      <c r="GRN702" s="413"/>
      <c r="GRO702" s="413"/>
      <c r="GRP702" s="413"/>
      <c r="GRQ702" s="413"/>
      <c r="GRR702" s="413"/>
      <c r="GRS702" s="413"/>
      <c r="GRT702" s="413"/>
      <c r="GRU702" s="413"/>
      <c r="GRV702" s="413"/>
      <c r="GRW702" s="413"/>
      <c r="GRX702" s="413"/>
      <c r="GRY702" s="413"/>
      <c r="GRZ702" s="413"/>
      <c r="GSA702" s="413"/>
      <c r="GSB702" s="413"/>
      <c r="GSC702" s="413"/>
      <c r="GSD702" s="414"/>
      <c r="GSE702" s="414"/>
      <c r="GSF702" s="414"/>
      <c r="GSG702" s="414"/>
      <c r="GSH702" s="414"/>
      <c r="GSI702" s="413"/>
      <c r="GSJ702" s="413"/>
      <c r="GSK702" s="414"/>
      <c r="GSL702" s="414"/>
      <c r="GSM702" s="413"/>
      <c r="GSN702" s="413"/>
      <c r="GSO702" s="414"/>
      <c r="GSP702" s="414"/>
      <c r="GSQ702" s="413"/>
      <c r="GSR702" s="413"/>
      <c r="GSS702" s="413"/>
      <c r="GST702" s="413"/>
      <c r="GSU702" s="413"/>
      <c r="GSV702" s="413"/>
      <c r="GSW702" s="413"/>
      <c r="GSX702" s="414"/>
      <c r="GSY702" s="414"/>
      <c r="GSZ702" s="413"/>
      <c r="GTA702" s="413"/>
      <c r="GTB702" s="414"/>
      <c r="GTC702" s="414"/>
      <c r="GTD702" s="413"/>
      <c r="GTE702" s="413"/>
      <c r="GTF702" s="413"/>
      <c r="GTG702" s="413"/>
      <c r="GTH702" s="413"/>
      <c r="GTI702" s="407"/>
      <c r="GTJ702" s="439"/>
      <c r="GTK702" s="413"/>
      <c r="GTL702" s="413"/>
      <c r="GTM702" s="413"/>
      <c r="GTN702" s="413"/>
      <c r="GTO702" s="413"/>
      <c r="GTP702" s="413"/>
      <c r="GTQ702" s="413"/>
      <c r="GTR702" s="412"/>
      <c r="GTS702" s="412"/>
      <c r="GTT702" s="412"/>
      <c r="GTU702" s="412"/>
      <c r="GTV702" s="412"/>
      <c r="GTW702" s="412"/>
      <c r="GTX702" s="412"/>
      <c r="GTY702" s="412"/>
      <c r="GTZ702" s="412"/>
      <c r="GUA702" s="412"/>
      <c r="GUB702" s="412"/>
      <c r="GUC702" s="412"/>
      <c r="GUD702" s="412"/>
      <c r="GUE702" s="412"/>
      <c r="GUF702" s="412"/>
      <c r="GUG702" s="412"/>
      <c r="GUH702" s="412"/>
      <c r="GUI702" s="412"/>
      <c r="GUJ702" s="412"/>
      <c r="GUK702" s="412"/>
      <c r="GUL702" s="412"/>
      <c r="GUM702" s="412"/>
      <c r="GUN702" s="412"/>
      <c r="GUO702" s="412"/>
      <c r="GUP702" s="412"/>
      <c r="GUQ702" s="412"/>
      <c r="GUR702" s="412"/>
      <c r="GUS702" s="412"/>
      <c r="GUT702" s="412"/>
      <c r="GUU702" s="412"/>
      <c r="GUV702" s="412"/>
      <c r="GUW702" s="412"/>
      <c r="GUX702" s="412"/>
      <c r="GUY702" s="412"/>
      <c r="GUZ702" s="412"/>
      <c r="GVA702" s="412"/>
      <c r="GVB702" s="412"/>
      <c r="GVC702" s="412"/>
      <c r="GVD702" s="412"/>
      <c r="GVE702" s="412"/>
      <c r="GVF702" s="412"/>
      <c r="GVG702" s="412"/>
      <c r="GVH702" s="412"/>
      <c r="GVI702" s="412"/>
      <c r="GVJ702" s="413"/>
      <c r="GVK702" s="413"/>
      <c r="GVL702" s="413"/>
      <c r="GVM702" s="413"/>
      <c r="GVN702" s="413"/>
      <c r="GVO702" s="413"/>
      <c r="GVP702" s="413"/>
      <c r="GVQ702" s="413"/>
      <c r="GVR702" s="413"/>
      <c r="GVS702" s="413"/>
      <c r="GVT702" s="413"/>
      <c r="GVU702" s="413"/>
      <c r="GVV702" s="413"/>
      <c r="GVW702" s="413"/>
      <c r="GVX702" s="413"/>
      <c r="GVY702" s="413"/>
      <c r="GVZ702" s="413"/>
      <c r="GWA702" s="413"/>
      <c r="GWB702" s="413"/>
      <c r="GWC702" s="413"/>
      <c r="GWD702" s="413"/>
      <c r="GWE702" s="413"/>
      <c r="GWF702" s="413"/>
      <c r="GWG702" s="413"/>
      <c r="GWH702" s="414"/>
      <c r="GWI702" s="414"/>
      <c r="GWJ702" s="414"/>
      <c r="GWK702" s="414"/>
      <c r="GWL702" s="414"/>
      <c r="GWM702" s="413"/>
      <c r="GWN702" s="413"/>
      <c r="GWO702" s="414"/>
      <c r="GWP702" s="414"/>
      <c r="GWQ702" s="413"/>
      <c r="GWR702" s="413"/>
      <c r="GWS702" s="414"/>
      <c r="GWT702" s="414"/>
      <c r="GWU702" s="413"/>
      <c r="GWV702" s="413"/>
      <c r="GWW702" s="413"/>
      <c r="GWX702" s="413"/>
      <c r="GWY702" s="413"/>
      <c r="GWZ702" s="413"/>
      <c r="GXA702" s="413"/>
      <c r="GXB702" s="414"/>
      <c r="GXC702" s="414"/>
      <c r="GXD702" s="413"/>
      <c r="GXE702" s="413"/>
      <c r="GXF702" s="414"/>
      <c r="GXG702" s="414"/>
      <c r="GXH702" s="413"/>
      <c r="GXI702" s="413"/>
      <c r="GXJ702" s="413"/>
      <c r="GXK702" s="413"/>
      <c r="GXL702" s="413"/>
      <c r="GXM702" s="407"/>
      <c r="GXN702" s="439"/>
      <c r="GXO702" s="413"/>
      <c r="GXP702" s="413"/>
      <c r="GXQ702" s="413"/>
      <c r="GXR702" s="413"/>
      <c r="GXS702" s="413"/>
      <c r="GXT702" s="413"/>
      <c r="GXU702" s="413"/>
      <c r="GXV702" s="412"/>
      <c r="GXW702" s="412"/>
      <c r="GXX702" s="412"/>
      <c r="GXY702" s="412"/>
      <c r="GXZ702" s="412"/>
      <c r="GYA702" s="412"/>
      <c r="GYB702" s="412"/>
      <c r="GYC702" s="412"/>
      <c r="GYD702" s="412"/>
      <c r="GYE702" s="412"/>
      <c r="GYF702" s="412"/>
      <c r="GYG702" s="412"/>
      <c r="GYH702" s="412"/>
      <c r="GYI702" s="412"/>
      <c r="GYJ702" s="412"/>
      <c r="GYK702" s="412"/>
      <c r="GYL702" s="412"/>
      <c r="GYM702" s="412"/>
      <c r="GYN702" s="412"/>
      <c r="GYO702" s="412"/>
      <c r="GYP702" s="412"/>
      <c r="GYQ702" s="412"/>
      <c r="GYR702" s="412"/>
      <c r="GYS702" s="412"/>
      <c r="GYT702" s="412"/>
      <c r="GYU702" s="412"/>
      <c r="GYV702" s="412"/>
      <c r="GYW702" s="412"/>
      <c r="GYX702" s="412"/>
      <c r="GYY702" s="412"/>
      <c r="GYZ702" s="412"/>
      <c r="GZA702" s="412"/>
      <c r="GZB702" s="412"/>
      <c r="GZC702" s="412"/>
      <c r="GZD702" s="412"/>
      <c r="GZE702" s="412"/>
      <c r="GZF702" s="412"/>
      <c r="GZG702" s="412"/>
      <c r="GZH702" s="412"/>
      <c r="GZI702" s="412"/>
      <c r="GZJ702" s="412"/>
      <c r="GZK702" s="412"/>
      <c r="GZL702" s="412"/>
      <c r="GZM702" s="412"/>
      <c r="GZN702" s="413"/>
      <c r="GZO702" s="413"/>
      <c r="GZP702" s="413"/>
      <c r="GZQ702" s="413"/>
      <c r="GZR702" s="413"/>
      <c r="GZS702" s="413"/>
      <c r="GZT702" s="413"/>
      <c r="GZU702" s="413"/>
      <c r="GZV702" s="413"/>
      <c r="GZW702" s="413"/>
      <c r="GZX702" s="413"/>
      <c r="GZY702" s="413"/>
      <c r="GZZ702" s="413"/>
      <c r="HAA702" s="413"/>
      <c r="HAB702" s="413"/>
      <c r="HAC702" s="413"/>
      <c r="HAD702" s="413"/>
      <c r="HAE702" s="413"/>
      <c r="HAF702" s="413"/>
      <c r="HAG702" s="413"/>
      <c r="HAH702" s="413"/>
      <c r="HAI702" s="413"/>
      <c r="HAJ702" s="413"/>
      <c r="HAK702" s="413"/>
      <c r="HAL702" s="414"/>
      <c r="HAM702" s="414"/>
      <c r="HAN702" s="414"/>
      <c r="HAO702" s="414"/>
      <c r="HAP702" s="414"/>
      <c r="HAQ702" s="413"/>
      <c r="HAR702" s="413"/>
      <c r="HAS702" s="414"/>
      <c r="HAT702" s="414"/>
      <c r="HAU702" s="413"/>
      <c r="HAV702" s="413"/>
      <c r="HAW702" s="414"/>
      <c r="HAX702" s="414"/>
      <c r="HAY702" s="413"/>
      <c r="HAZ702" s="413"/>
      <c r="HBA702" s="413"/>
      <c r="HBB702" s="413"/>
      <c r="HBC702" s="413"/>
      <c r="HBD702" s="413"/>
      <c r="HBE702" s="413"/>
      <c r="HBF702" s="414"/>
      <c r="HBG702" s="414"/>
      <c r="HBH702" s="413"/>
      <c r="HBI702" s="413"/>
      <c r="HBJ702" s="414"/>
      <c r="HBK702" s="414"/>
      <c r="HBL702" s="413"/>
      <c r="HBM702" s="413"/>
      <c r="HBN702" s="413"/>
      <c r="HBO702" s="413"/>
      <c r="HBP702" s="413"/>
      <c r="HBQ702" s="407"/>
      <c r="HBR702" s="439"/>
      <c r="HBS702" s="413"/>
      <c r="HBT702" s="413"/>
      <c r="HBU702" s="413"/>
      <c r="HBV702" s="413"/>
      <c r="HBW702" s="413"/>
      <c r="HBX702" s="413"/>
      <c r="HBY702" s="413"/>
      <c r="HBZ702" s="412"/>
      <c r="HCA702" s="412"/>
      <c r="HCB702" s="412"/>
      <c r="HCC702" s="412"/>
      <c r="HCD702" s="412"/>
      <c r="HCE702" s="412"/>
      <c r="HCF702" s="412"/>
      <c r="HCG702" s="412"/>
      <c r="HCH702" s="412"/>
      <c r="HCI702" s="412"/>
      <c r="HCJ702" s="412"/>
      <c r="HCK702" s="412"/>
      <c r="HCL702" s="412"/>
      <c r="HCM702" s="412"/>
      <c r="HCN702" s="412"/>
      <c r="HCO702" s="412"/>
      <c r="HCP702" s="412"/>
      <c r="HCQ702" s="412"/>
      <c r="HCR702" s="412"/>
      <c r="HCS702" s="412"/>
      <c r="HCT702" s="412"/>
      <c r="HCU702" s="412"/>
      <c r="HCV702" s="412"/>
      <c r="HCW702" s="412"/>
      <c r="HCX702" s="412"/>
      <c r="HCY702" s="412"/>
      <c r="HCZ702" s="412"/>
      <c r="HDA702" s="412"/>
      <c r="HDB702" s="412"/>
      <c r="HDC702" s="412"/>
      <c r="HDD702" s="412"/>
      <c r="HDE702" s="412"/>
      <c r="HDF702" s="412"/>
      <c r="HDG702" s="412"/>
      <c r="HDH702" s="412"/>
      <c r="HDI702" s="412"/>
      <c r="HDJ702" s="412"/>
      <c r="HDK702" s="412"/>
      <c r="HDL702" s="412"/>
      <c r="HDM702" s="412"/>
      <c r="HDN702" s="412"/>
      <c r="HDO702" s="412"/>
      <c r="HDP702" s="412"/>
      <c r="HDQ702" s="412"/>
      <c r="HDR702" s="413"/>
      <c r="HDS702" s="413"/>
      <c r="HDT702" s="413"/>
      <c r="HDU702" s="413"/>
      <c r="HDV702" s="413"/>
      <c r="HDW702" s="413"/>
      <c r="HDX702" s="413"/>
      <c r="HDY702" s="413"/>
      <c r="HDZ702" s="413"/>
      <c r="HEA702" s="413"/>
      <c r="HEB702" s="413"/>
      <c r="HEC702" s="413"/>
      <c r="HED702" s="413"/>
      <c r="HEE702" s="413"/>
      <c r="HEF702" s="413"/>
      <c r="HEG702" s="413"/>
      <c r="HEH702" s="413"/>
      <c r="HEI702" s="413"/>
      <c r="HEJ702" s="413"/>
      <c r="HEK702" s="413"/>
      <c r="HEL702" s="413"/>
      <c r="HEM702" s="413"/>
      <c r="HEN702" s="413"/>
      <c r="HEO702" s="413"/>
      <c r="HEP702" s="414"/>
      <c r="HEQ702" s="414"/>
      <c r="HER702" s="414"/>
      <c r="HES702" s="414"/>
      <c r="HET702" s="414"/>
      <c r="HEU702" s="413"/>
      <c r="HEV702" s="413"/>
      <c r="HEW702" s="414"/>
      <c r="HEX702" s="414"/>
      <c r="HEY702" s="413"/>
      <c r="HEZ702" s="413"/>
      <c r="HFA702" s="414"/>
      <c r="HFB702" s="414"/>
      <c r="HFC702" s="413"/>
      <c r="HFD702" s="413"/>
      <c r="HFE702" s="413"/>
      <c r="HFF702" s="413"/>
      <c r="HFG702" s="413"/>
      <c r="HFH702" s="413"/>
      <c r="HFI702" s="413"/>
      <c r="HFJ702" s="414"/>
      <c r="HFK702" s="414"/>
      <c r="HFL702" s="413"/>
      <c r="HFM702" s="413"/>
      <c r="HFN702" s="414"/>
      <c r="HFO702" s="414"/>
      <c r="HFP702" s="413"/>
      <c r="HFQ702" s="413"/>
      <c r="HFR702" s="413"/>
      <c r="HFS702" s="413"/>
      <c r="HFT702" s="413"/>
      <c r="HFU702" s="407"/>
      <c r="HFV702" s="439"/>
      <c r="HFW702" s="413"/>
      <c r="HFX702" s="413"/>
      <c r="HFY702" s="413"/>
      <c r="HFZ702" s="413"/>
      <c r="HGA702" s="413"/>
      <c r="HGB702" s="413"/>
      <c r="HGC702" s="413"/>
      <c r="HGD702" s="412"/>
      <c r="HGE702" s="412"/>
      <c r="HGF702" s="412"/>
      <c r="HGG702" s="412"/>
      <c r="HGH702" s="412"/>
      <c r="HGI702" s="412"/>
      <c r="HGJ702" s="412"/>
      <c r="HGK702" s="412"/>
      <c r="HGL702" s="412"/>
      <c r="HGM702" s="412"/>
      <c r="HGN702" s="412"/>
      <c r="HGO702" s="412"/>
      <c r="HGP702" s="412"/>
      <c r="HGQ702" s="412"/>
      <c r="HGR702" s="412"/>
      <c r="HGS702" s="412"/>
      <c r="HGT702" s="412"/>
      <c r="HGU702" s="412"/>
      <c r="HGV702" s="412"/>
      <c r="HGW702" s="412"/>
      <c r="HGX702" s="412"/>
      <c r="HGY702" s="412"/>
      <c r="HGZ702" s="412"/>
      <c r="HHA702" s="412"/>
      <c r="HHB702" s="412"/>
      <c r="HHC702" s="412"/>
      <c r="HHD702" s="412"/>
      <c r="HHE702" s="412"/>
      <c r="HHF702" s="412"/>
      <c r="HHG702" s="412"/>
      <c r="HHH702" s="412"/>
      <c r="HHI702" s="412"/>
      <c r="HHJ702" s="412"/>
      <c r="HHK702" s="412"/>
      <c r="HHL702" s="412"/>
      <c r="HHM702" s="412"/>
      <c r="HHN702" s="412"/>
      <c r="HHO702" s="412"/>
      <c r="HHP702" s="412"/>
      <c r="HHQ702" s="412"/>
      <c r="HHR702" s="412"/>
      <c r="HHS702" s="412"/>
      <c r="HHT702" s="412"/>
      <c r="HHU702" s="412"/>
      <c r="HHV702" s="413"/>
      <c r="HHW702" s="413"/>
      <c r="HHX702" s="413"/>
      <c r="HHY702" s="413"/>
      <c r="HHZ702" s="413"/>
      <c r="HIA702" s="413"/>
      <c r="HIB702" s="413"/>
      <c r="HIC702" s="413"/>
      <c r="HID702" s="413"/>
      <c r="HIE702" s="413"/>
      <c r="HIF702" s="413"/>
      <c r="HIG702" s="413"/>
      <c r="HIH702" s="413"/>
      <c r="HII702" s="413"/>
      <c r="HIJ702" s="413"/>
      <c r="HIK702" s="413"/>
      <c r="HIL702" s="413"/>
      <c r="HIM702" s="413"/>
      <c r="HIN702" s="413"/>
      <c r="HIO702" s="413"/>
      <c r="HIP702" s="413"/>
      <c r="HIQ702" s="413"/>
      <c r="HIR702" s="413"/>
      <c r="HIS702" s="413"/>
      <c r="HIT702" s="414"/>
      <c r="HIU702" s="414"/>
      <c r="HIV702" s="414"/>
      <c r="HIW702" s="414"/>
      <c r="HIX702" s="414"/>
      <c r="HIY702" s="413"/>
      <c r="HIZ702" s="413"/>
      <c r="HJA702" s="414"/>
      <c r="HJB702" s="414"/>
      <c r="HJC702" s="413"/>
      <c r="HJD702" s="413"/>
      <c r="HJE702" s="414"/>
      <c r="HJF702" s="414"/>
      <c r="HJG702" s="413"/>
      <c r="HJH702" s="413"/>
      <c r="HJI702" s="413"/>
      <c r="HJJ702" s="413"/>
      <c r="HJK702" s="413"/>
      <c r="HJL702" s="413"/>
      <c r="HJM702" s="413"/>
      <c r="HJN702" s="414"/>
      <c r="HJO702" s="414"/>
      <c r="HJP702" s="413"/>
      <c r="HJQ702" s="413"/>
      <c r="HJR702" s="414"/>
      <c r="HJS702" s="414"/>
      <c r="HJT702" s="413"/>
      <c r="HJU702" s="413"/>
      <c r="HJV702" s="413"/>
      <c r="HJW702" s="413"/>
      <c r="HJX702" s="413"/>
      <c r="HJY702" s="407"/>
      <c r="HJZ702" s="439"/>
      <c r="HKA702" s="413"/>
      <c r="HKB702" s="413"/>
      <c r="HKC702" s="413"/>
      <c r="HKD702" s="413"/>
      <c r="HKE702" s="413"/>
      <c r="HKF702" s="413"/>
      <c r="HKG702" s="413"/>
      <c r="HKH702" s="412"/>
      <c r="HKI702" s="412"/>
      <c r="HKJ702" s="412"/>
      <c r="HKK702" s="412"/>
      <c r="HKL702" s="412"/>
      <c r="HKM702" s="412"/>
      <c r="HKN702" s="412"/>
      <c r="HKO702" s="412"/>
      <c r="HKP702" s="412"/>
      <c r="HKQ702" s="412"/>
      <c r="HKR702" s="412"/>
      <c r="HKS702" s="412"/>
      <c r="HKT702" s="412"/>
      <c r="HKU702" s="412"/>
      <c r="HKV702" s="412"/>
      <c r="HKW702" s="412"/>
      <c r="HKX702" s="412"/>
      <c r="HKY702" s="412"/>
      <c r="HKZ702" s="412"/>
      <c r="HLA702" s="412"/>
      <c r="HLB702" s="412"/>
      <c r="HLC702" s="412"/>
      <c r="HLD702" s="412"/>
      <c r="HLE702" s="412"/>
      <c r="HLF702" s="412"/>
      <c r="HLG702" s="412"/>
      <c r="HLH702" s="412"/>
      <c r="HLI702" s="412"/>
      <c r="HLJ702" s="412"/>
      <c r="HLK702" s="412"/>
      <c r="HLL702" s="412"/>
      <c r="HLM702" s="412"/>
      <c r="HLN702" s="412"/>
      <c r="HLO702" s="412"/>
      <c r="HLP702" s="412"/>
      <c r="HLQ702" s="412"/>
      <c r="HLR702" s="412"/>
      <c r="HLS702" s="412"/>
      <c r="HLT702" s="412"/>
      <c r="HLU702" s="412"/>
      <c r="HLV702" s="412"/>
      <c r="HLW702" s="412"/>
      <c r="HLX702" s="412"/>
      <c r="HLY702" s="412"/>
      <c r="HLZ702" s="413"/>
      <c r="HMA702" s="413"/>
      <c r="HMB702" s="413"/>
      <c r="HMC702" s="413"/>
      <c r="HMD702" s="413"/>
      <c r="HME702" s="413"/>
      <c r="HMF702" s="413"/>
      <c r="HMG702" s="413"/>
      <c r="HMH702" s="413"/>
      <c r="HMI702" s="413"/>
      <c r="HMJ702" s="413"/>
      <c r="HMK702" s="413"/>
      <c r="HML702" s="413"/>
      <c r="HMM702" s="413"/>
      <c r="HMN702" s="413"/>
      <c r="HMO702" s="413"/>
      <c r="HMP702" s="413"/>
      <c r="HMQ702" s="413"/>
      <c r="HMR702" s="413"/>
      <c r="HMS702" s="413"/>
      <c r="HMT702" s="413"/>
      <c r="HMU702" s="413"/>
      <c r="HMV702" s="413"/>
      <c r="HMW702" s="413"/>
      <c r="HMX702" s="414"/>
      <c r="HMY702" s="414"/>
      <c r="HMZ702" s="414"/>
      <c r="HNA702" s="414"/>
      <c r="HNB702" s="414"/>
      <c r="HNC702" s="413"/>
      <c r="HND702" s="413"/>
      <c r="HNE702" s="414"/>
      <c r="HNF702" s="414"/>
      <c r="HNG702" s="413"/>
      <c r="HNH702" s="413"/>
      <c r="HNI702" s="414"/>
      <c r="HNJ702" s="414"/>
      <c r="HNK702" s="413"/>
      <c r="HNL702" s="413"/>
      <c r="HNM702" s="413"/>
      <c r="HNN702" s="413"/>
      <c r="HNO702" s="413"/>
      <c r="HNP702" s="413"/>
      <c r="HNQ702" s="413"/>
      <c r="HNR702" s="414"/>
      <c r="HNS702" s="414"/>
      <c r="HNT702" s="413"/>
      <c r="HNU702" s="413"/>
      <c r="HNV702" s="414"/>
      <c r="HNW702" s="414"/>
      <c r="HNX702" s="413"/>
      <c r="HNY702" s="413"/>
      <c r="HNZ702" s="413"/>
      <c r="HOA702" s="413"/>
      <c r="HOB702" s="413"/>
      <c r="HOC702" s="407"/>
      <c r="HOD702" s="439"/>
      <c r="HOE702" s="413"/>
      <c r="HOF702" s="413"/>
      <c r="HOG702" s="413"/>
      <c r="HOH702" s="413"/>
      <c r="HOI702" s="413"/>
      <c r="HOJ702" s="413"/>
      <c r="HOK702" s="413"/>
      <c r="HOL702" s="412"/>
      <c r="HOM702" s="412"/>
      <c r="HON702" s="412"/>
      <c r="HOO702" s="412"/>
      <c r="HOP702" s="412"/>
      <c r="HOQ702" s="412"/>
      <c r="HOR702" s="412"/>
      <c r="HOS702" s="412"/>
      <c r="HOT702" s="412"/>
      <c r="HOU702" s="412"/>
      <c r="HOV702" s="412"/>
      <c r="HOW702" s="412"/>
      <c r="HOX702" s="412"/>
      <c r="HOY702" s="412"/>
      <c r="HOZ702" s="412"/>
      <c r="HPA702" s="412"/>
      <c r="HPB702" s="412"/>
      <c r="HPC702" s="412"/>
      <c r="HPD702" s="412"/>
      <c r="HPE702" s="412"/>
      <c r="HPF702" s="412"/>
      <c r="HPG702" s="412"/>
      <c r="HPH702" s="412"/>
      <c r="HPI702" s="412"/>
      <c r="HPJ702" s="412"/>
      <c r="HPK702" s="412"/>
      <c r="HPL702" s="412"/>
      <c r="HPM702" s="412"/>
      <c r="HPN702" s="412"/>
      <c r="HPO702" s="412"/>
      <c r="HPP702" s="412"/>
      <c r="HPQ702" s="412"/>
      <c r="HPR702" s="412"/>
      <c r="HPS702" s="412"/>
      <c r="HPT702" s="412"/>
      <c r="HPU702" s="412"/>
      <c r="HPV702" s="412"/>
      <c r="HPW702" s="412"/>
      <c r="HPX702" s="412"/>
      <c r="HPY702" s="412"/>
      <c r="HPZ702" s="412"/>
      <c r="HQA702" s="412"/>
      <c r="HQB702" s="412"/>
      <c r="HQC702" s="412"/>
      <c r="HQD702" s="413"/>
      <c r="HQE702" s="413"/>
      <c r="HQF702" s="413"/>
      <c r="HQG702" s="413"/>
      <c r="HQH702" s="413"/>
      <c r="HQI702" s="413"/>
      <c r="HQJ702" s="413"/>
      <c r="HQK702" s="413"/>
      <c r="HQL702" s="413"/>
      <c r="HQM702" s="413"/>
      <c r="HQN702" s="413"/>
      <c r="HQO702" s="413"/>
      <c r="HQP702" s="413"/>
      <c r="HQQ702" s="413"/>
      <c r="HQR702" s="413"/>
      <c r="HQS702" s="413"/>
      <c r="HQT702" s="413"/>
      <c r="HQU702" s="413"/>
      <c r="HQV702" s="413"/>
      <c r="HQW702" s="413"/>
      <c r="HQX702" s="413"/>
      <c r="HQY702" s="413"/>
      <c r="HQZ702" s="413"/>
      <c r="HRA702" s="413"/>
      <c r="HRB702" s="414"/>
      <c r="HRC702" s="414"/>
      <c r="HRD702" s="414"/>
      <c r="HRE702" s="414"/>
      <c r="HRF702" s="414"/>
      <c r="HRG702" s="413"/>
      <c r="HRH702" s="413"/>
      <c r="HRI702" s="414"/>
      <c r="HRJ702" s="414"/>
      <c r="HRK702" s="413"/>
      <c r="HRL702" s="413"/>
      <c r="HRM702" s="414"/>
      <c r="HRN702" s="414"/>
      <c r="HRO702" s="413"/>
      <c r="HRP702" s="413"/>
      <c r="HRQ702" s="413"/>
      <c r="HRR702" s="413"/>
      <c r="HRS702" s="413"/>
      <c r="HRT702" s="413"/>
      <c r="HRU702" s="413"/>
      <c r="HRV702" s="414"/>
      <c r="HRW702" s="414"/>
      <c r="HRX702" s="413"/>
      <c r="HRY702" s="413"/>
      <c r="HRZ702" s="414"/>
      <c r="HSA702" s="414"/>
      <c r="HSB702" s="413"/>
      <c r="HSC702" s="413"/>
      <c r="HSD702" s="413"/>
      <c r="HSE702" s="413"/>
      <c r="HSF702" s="413"/>
      <c r="HSG702" s="407"/>
      <c r="HSH702" s="439"/>
      <c r="HSI702" s="413"/>
      <c r="HSJ702" s="413"/>
      <c r="HSK702" s="413"/>
      <c r="HSL702" s="413"/>
      <c r="HSM702" s="413"/>
      <c r="HSN702" s="413"/>
      <c r="HSO702" s="413"/>
      <c r="HSP702" s="412"/>
      <c r="HSQ702" s="412"/>
      <c r="HSR702" s="412"/>
      <c r="HSS702" s="412"/>
      <c r="HST702" s="412"/>
      <c r="HSU702" s="412"/>
      <c r="HSV702" s="412"/>
      <c r="HSW702" s="412"/>
      <c r="HSX702" s="412"/>
      <c r="HSY702" s="412"/>
      <c r="HSZ702" s="412"/>
      <c r="HTA702" s="412"/>
      <c r="HTB702" s="412"/>
      <c r="HTC702" s="412"/>
      <c r="HTD702" s="412"/>
      <c r="HTE702" s="412"/>
      <c r="HTF702" s="412"/>
      <c r="HTG702" s="412"/>
      <c r="HTH702" s="412"/>
      <c r="HTI702" s="412"/>
      <c r="HTJ702" s="412"/>
      <c r="HTK702" s="412"/>
      <c r="HTL702" s="412"/>
      <c r="HTM702" s="412"/>
      <c r="HTN702" s="412"/>
      <c r="HTO702" s="412"/>
      <c r="HTP702" s="412"/>
      <c r="HTQ702" s="412"/>
      <c r="HTR702" s="412"/>
      <c r="HTS702" s="412"/>
      <c r="HTT702" s="412"/>
      <c r="HTU702" s="412"/>
      <c r="HTV702" s="412"/>
      <c r="HTW702" s="412"/>
      <c r="HTX702" s="412"/>
      <c r="HTY702" s="412"/>
      <c r="HTZ702" s="412"/>
      <c r="HUA702" s="412"/>
      <c r="HUB702" s="412"/>
      <c r="HUC702" s="412"/>
      <c r="HUD702" s="412"/>
      <c r="HUE702" s="412"/>
      <c r="HUF702" s="412"/>
      <c r="HUG702" s="412"/>
      <c r="HUH702" s="413"/>
      <c r="HUI702" s="413"/>
      <c r="HUJ702" s="413"/>
      <c r="HUK702" s="413"/>
      <c r="HUL702" s="413"/>
      <c r="HUM702" s="413"/>
      <c r="HUN702" s="413"/>
      <c r="HUO702" s="413"/>
      <c r="HUP702" s="413"/>
      <c r="HUQ702" s="413"/>
      <c r="HUR702" s="413"/>
      <c r="HUS702" s="413"/>
      <c r="HUT702" s="413"/>
      <c r="HUU702" s="413"/>
      <c r="HUV702" s="413"/>
      <c r="HUW702" s="413"/>
      <c r="HUX702" s="413"/>
      <c r="HUY702" s="413"/>
      <c r="HUZ702" s="413"/>
      <c r="HVA702" s="413"/>
      <c r="HVB702" s="413"/>
      <c r="HVC702" s="413"/>
      <c r="HVD702" s="413"/>
      <c r="HVE702" s="413"/>
      <c r="HVF702" s="414"/>
      <c r="HVG702" s="414"/>
      <c r="HVH702" s="414"/>
      <c r="HVI702" s="414"/>
      <c r="HVJ702" s="414"/>
      <c r="HVK702" s="413"/>
      <c r="HVL702" s="413"/>
      <c r="HVM702" s="414"/>
      <c r="HVN702" s="414"/>
      <c r="HVO702" s="413"/>
      <c r="HVP702" s="413"/>
      <c r="HVQ702" s="414"/>
      <c r="HVR702" s="414"/>
      <c r="HVS702" s="413"/>
      <c r="HVT702" s="413"/>
      <c r="HVU702" s="413"/>
      <c r="HVV702" s="413"/>
      <c r="HVW702" s="413"/>
      <c r="HVX702" s="413"/>
      <c r="HVY702" s="413"/>
      <c r="HVZ702" s="414"/>
      <c r="HWA702" s="414"/>
      <c r="HWB702" s="413"/>
      <c r="HWC702" s="413"/>
      <c r="HWD702" s="414"/>
      <c r="HWE702" s="414"/>
      <c r="HWF702" s="413"/>
      <c r="HWG702" s="413"/>
      <c r="HWH702" s="413"/>
      <c r="HWI702" s="413"/>
      <c r="HWJ702" s="413"/>
      <c r="HWK702" s="407"/>
      <c r="HWL702" s="439"/>
      <c r="HWM702" s="413"/>
      <c r="HWN702" s="413"/>
      <c r="HWO702" s="413"/>
      <c r="HWP702" s="413"/>
      <c r="HWQ702" s="413"/>
      <c r="HWR702" s="413"/>
      <c r="HWS702" s="413"/>
      <c r="HWT702" s="412"/>
      <c r="HWU702" s="412"/>
      <c r="HWV702" s="412"/>
      <c r="HWW702" s="412"/>
      <c r="HWX702" s="412"/>
      <c r="HWY702" s="412"/>
      <c r="HWZ702" s="412"/>
      <c r="HXA702" s="412"/>
      <c r="HXB702" s="412"/>
      <c r="HXC702" s="412"/>
      <c r="HXD702" s="412"/>
      <c r="HXE702" s="412"/>
      <c r="HXF702" s="412"/>
      <c r="HXG702" s="412"/>
      <c r="HXH702" s="412"/>
      <c r="HXI702" s="412"/>
      <c r="HXJ702" s="412"/>
      <c r="HXK702" s="412"/>
      <c r="HXL702" s="412"/>
      <c r="HXM702" s="412"/>
      <c r="HXN702" s="412"/>
      <c r="HXO702" s="412"/>
      <c r="HXP702" s="412"/>
      <c r="HXQ702" s="412"/>
      <c r="HXR702" s="412"/>
      <c r="HXS702" s="412"/>
      <c r="HXT702" s="412"/>
      <c r="HXU702" s="412"/>
      <c r="HXV702" s="412"/>
      <c r="HXW702" s="412"/>
      <c r="HXX702" s="412"/>
      <c r="HXY702" s="412"/>
      <c r="HXZ702" s="412"/>
      <c r="HYA702" s="412"/>
      <c r="HYB702" s="412"/>
      <c r="HYC702" s="412"/>
      <c r="HYD702" s="412"/>
      <c r="HYE702" s="412"/>
      <c r="HYF702" s="412"/>
      <c r="HYG702" s="412"/>
      <c r="HYH702" s="412"/>
      <c r="HYI702" s="412"/>
      <c r="HYJ702" s="412"/>
      <c r="HYK702" s="412"/>
      <c r="HYL702" s="413"/>
      <c r="HYM702" s="413"/>
      <c r="HYN702" s="413"/>
      <c r="HYO702" s="413"/>
      <c r="HYP702" s="413"/>
      <c r="HYQ702" s="413"/>
      <c r="HYR702" s="413"/>
      <c r="HYS702" s="413"/>
      <c r="HYT702" s="413"/>
      <c r="HYU702" s="413"/>
      <c r="HYV702" s="413"/>
      <c r="HYW702" s="413"/>
      <c r="HYX702" s="413"/>
      <c r="HYY702" s="413"/>
      <c r="HYZ702" s="413"/>
      <c r="HZA702" s="413"/>
      <c r="HZB702" s="413"/>
      <c r="HZC702" s="413"/>
      <c r="HZD702" s="413"/>
      <c r="HZE702" s="413"/>
      <c r="HZF702" s="413"/>
      <c r="HZG702" s="413"/>
      <c r="HZH702" s="413"/>
      <c r="HZI702" s="413"/>
      <c r="HZJ702" s="414"/>
      <c r="HZK702" s="414"/>
      <c r="HZL702" s="414"/>
      <c r="HZM702" s="414"/>
      <c r="HZN702" s="414"/>
      <c r="HZO702" s="413"/>
      <c r="HZP702" s="413"/>
      <c r="HZQ702" s="414"/>
      <c r="HZR702" s="414"/>
      <c r="HZS702" s="413"/>
      <c r="HZT702" s="413"/>
      <c r="HZU702" s="414"/>
      <c r="HZV702" s="414"/>
      <c r="HZW702" s="413"/>
      <c r="HZX702" s="413"/>
      <c r="HZY702" s="413"/>
      <c r="HZZ702" s="413"/>
      <c r="IAA702" s="413"/>
      <c r="IAB702" s="413"/>
      <c r="IAC702" s="413"/>
      <c r="IAD702" s="414"/>
      <c r="IAE702" s="414"/>
      <c r="IAF702" s="413"/>
      <c r="IAG702" s="413"/>
      <c r="IAH702" s="414"/>
      <c r="IAI702" s="414"/>
      <c r="IAJ702" s="413"/>
      <c r="IAK702" s="413"/>
      <c r="IAL702" s="413"/>
      <c r="IAM702" s="413"/>
      <c r="IAN702" s="413"/>
      <c r="IAO702" s="407"/>
      <c r="IAP702" s="439"/>
      <c r="IAQ702" s="413"/>
      <c r="IAR702" s="413"/>
      <c r="IAS702" s="413"/>
      <c r="IAT702" s="413"/>
      <c r="IAU702" s="413"/>
      <c r="IAV702" s="413"/>
      <c r="IAW702" s="413"/>
      <c r="IAX702" s="412"/>
      <c r="IAY702" s="412"/>
      <c r="IAZ702" s="412"/>
      <c r="IBA702" s="412"/>
      <c r="IBB702" s="412"/>
      <c r="IBC702" s="412"/>
      <c r="IBD702" s="412"/>
      <c r="IBE702" s="412"/>
      <c r="IBF702" s="412"/>
      <c r="IBG702" s="412"/>
      <c r="IBH702" s="412"/>
      <c r="IBI702" s="412"/>
      <c r="IBJ702" s="412"/>
      <c r="IBK702" s="412"/>
      <c r="IBL702" s="412"/>
      <c r="IBM702" s="412"/>
      <c r="IBN702" s="412"/>
      <c r="IBO702" s="412"/>
      <c r="IBP702" s="412"/>
      <c r="IBQ702" s="412"/>
      <c r="IBR702" s="412"/>
      <c r="IBS702" s="412"/>
      <c r="IBT702" s="412"/>
      <c r="IBU702" s="412"/>
      <c r="IBV702" s="412"/>
      <c r="IBW702" s="412"/>
      <c r="IBX702" s="412"/>
      <c r="IBY702" s="412"/>
      <c r="IBZ702" s="412"/>
      <c r="ICA702" s="412"/>
      <c r="ICB702" s="412"/>
      <c r="ICC702" s="412"/>
      <c r="ICD702" s="412"/>
      <c r="ICE702" s="412"/>
      <c r="ICF702" s="412"/>
      <c r="ICG702" s="412"/>
      <c r="ICH702" s="412"/>
      <c r="ICI702" s="412"/>
      <c r="ICJ702" s="412"/>
      <c r="ICK702" s="412"/>
      <c r="ICL702" s="412"/>
      <c r="ICM702" s="412"/>
      <c r="ICN702" s="412"/>
      <c r="ICO702" s="412"/>
      <c r="ICP702" s="413"/>
      <c r="ICQ702" s="413"/>
      <c r="ICR702" s="413"/>
      <c r="ICS702" s="413"/>
      <c r="ICT702" s="413"/>
      <c r="ICU702" s="413"/>
      <c r="ICV702" s="413"/>
      <c r="ICW702" s="413"/>
      <c r="ICX702" s="413"/>
      <c r="ICY702" s="413"/>
      <c r="ICZ702" s="413"/>
      <c r="IDA702" s="413"/>
      <c r="IDB702" s="413"/>
      <c r="IDC702" s="413"/>
      <c r="IDD702" s="413"/>
      <c r="IDE702" s="413"/>
      <c r="IDF702" s="413"/>
      <c r="IDG702" s="413"/>
      <c r="IDH702" s="413"/>
      <c r="IDI702" s="413"/>
      <c r="IDJ702" s="413"/>
      <c r="IDK702" s="413"/>
      <c r="IDL702" s="413"/>
      <c r="IDM702" s="413"/>
      <c r="IDN702" s="414"/>
      <c r="IDO702" s="414"/>
      <c r="IDP702" s="414"/>
      <c r="IDQ702" s="414"/>
      <c r="IDR702" s="414"/>
      <c r="IDS702" s="413"/>
      <c r="IDT702" s="413"/>
      <c r="IDU702" s="414"/>
      <c r="IDV702" s="414"/>
      <c r="IDW702" s="413"/>
      <c r="IDX702" s="413"/>
      <c r="IDY702" s="414"/>
      <c r="IDZ702" s="414"/>
      <c r="IEA702" s="413"/>
      <c r="IEB702" s="413"/>
      <c r="IEC702" s="413"/>
      <c r="IED702" s="413"/>
      <c r="IEE702" s="413"/>
      <c r="IEF702" s="413"/>
      <c r="IEG702" s="413"/>
      <c r="IEH702" s="414"/>
      <c r="IEI702" s="414"/>
      <c r="IEJ702" s="413"/>
      <c r="IEK702" s="413"/>
      <c r="IEL702" s="414"/>
      <c r="IEM702" s="414"/>
      <c r="IEN702" s="413"/>
      <c r="IEO702" s="413"/>
      <c r="IEP702" s="413"/>
      <c r="IEQ702" s="413"/>
      <c r="IER702" s="413"/>
      <c r="IES702" s="407"/>
      <c r="IET702" s="439"/>
      <c r="IEU702" s="413"/>
      <c r="IEV702" s="413"/>
      <c r="IEW702" s="413"/>
      <c r="IEX702" s="413"/>
      <c r="IEY702" s="413"/>
      <c r="IEZ702" s="413"/>
      <c r="IFA702" s="413"/>
      <c r="IFB702" s="412"/>
      <c r="IFC702" s="412"/>
      <c r="IFD702" s="412"/>
      <c r="IFE702" s="412"/>
      <c r="IFF702" s="412"/>
      <c r="IFG702" s="412"/>
      <c r="IFH702" s="412"/>
      <c r="IFI702" s="412"/>
      <c r="IFJ702" s="412"/>
      <c r="IFK702" s="412"/>
      <c r="IFL702" s="412"/>
      <c r="IFM702" s="412"/>
      <c r="IFN702" s="412"/>
      <c r="IFO702" s="412"/>
      <c r="IFP702" s="412"/>
      <c r="IFQ702" s="412"/>
      <c r="IFR702" s="412"/>
      <c r="IFS702" s="412"/>
      <c r="IFT702" s="412"/>
      <c r="IFU702" s="412"/>
      <c r="IFV702" s="412"/>
      <c r="IFW702" s="412"/>
      <c r="IFX702" s="412"/>
      <c r="IFY702" s="412"/>
      <c r="IFZ702" s="412"/>
      <c r="IGA702" s="412"/>
      <c r="IGB702" s="412"/>
      <c r="IGC702" s="412"/>
      <c r="IGD702" s="412"/>
      <c r="IGE702" s="412"/>
      <c r="IGF702" s="412"/>
      <c r="IGG702" s="412"/>
      <c r="IGH702" s="412"/>
      <c r="IGI702" s="412"/>
      <c r="IGJ702" s="412"/>
      <c r="IGK702" s="412"/>
      <c r="IGL702" s="412"/>
      <c r="IGM702" s="412"/>
      <c r="IGN702" s="412"/>
      <c r="IGO702" s="412"/>
      <c r="IGP702" s="412"/>
      <c r="IGQ702" s="412"/>
      <c r="IGR702" s="412"/>
      <c r="IGS702" s="412"/>
      <c r="IGT702" s="413"/>
      <c r="IGU702" s="413"/>
      <c r="IGV702" s="413"/>
      <c r="IGW702" s="413"/>
      <c r="IGX702" s="413"/>
      <c r="IGY702" s="413"/>
      <c r="IGZ702" s="413"/>
      <c r="IHA702" s="413"/>
      <c r="IHB702" s="413"/>
      <c r="IHC702" s="413"/>
      <c r="IHD702" s="413"/>
      <c r="IHE702" s="413"/>
      <c r="IHF702" s="413"/>
      <c r="IHG702" s="413"/>
      <c r="IHH702" s="413"/>
      <c r="IHI702" s="413"/>
      <c r="IHJ702" s="413"/>
      <c r="IHK702" s="413"/>
      <c r="IHL702" s="413"/>
      <c r="IHM702" s="413"/>
      <c r="IHN702" s="413"/>
      <c r="IHO702" s="413"/>
      <c r="IHP702" s="413"/>
      <c r="IHQ702" s="413"/>
      <c r="IHR702" s="414"/>
      <c r="IHS702" s="414"/>
      <c r="IHT702" s="414"/>
      <c r="IHU702" s="414"/>
      <c r="IHV702" s="414"/>
      <c r="IHW702" s="413"/>
      <c r="IHX702" s="413"/>
      <c r="IHY702" s="414"/>
      <c r="IHZ702" s="414"/>
      <c r="IIA702" s="413"/>
      <c r="IIB702" s="413"/>
      <c r="IIC702" s="414"/>
      <c r="IID702" s="414"/>
      <c r="IIE702" s="413"/>
      <c r="IIF702" s="413"/>
      <c r="IIG702" s="413"/>
      <c r="IIH702" s="413"/>
      <c r="III702" s="413"/>
      <c r="IIJ702" s="413"/>
      <c r="IIK702" s="413"/>
      <c r="IIL702" s="414"/>
      <c r="IIM702" s="414"/>
      <c r="IIN702" s="413"/>
      <c r="IIO702" s="413"/>
      <c r="IIP702" s="414"/>
      <c r="IIQ702" s="414"/>
      <c r="IIR702" s="413"/>
      <c r="IIS702" s="413"/>
      <c r="IIT702" s="413"/>
      <c r="IIU702" s="413"/>
      <c r="IIV702" s="413"/>
      <c r="IIW702" s="407"/>
      <c r="IIX702" s="439"/>
      <c r="IIY702" s="413"/>
      <c r="IIZ702" s="413"/>
      <c r="IJA702" s="413"/>
      <c r="IJB702" s="413"/>
      <c r="IJC702" s="413"/>
      <c r="IJD702" s="413"/>
      <c r="IJE702" s="413"/>
      <c r="IJF702" s="412"/>
      <c r="IJG702" s="412"/>
      <c r="IJH702" s="412"/>
      <c r="IJI702" s="412"/>
      <c r="IJJ702" s="412"/>
      <c r="IJK702" s="412"/>
      <c r="IJL702" s="412"/>
      <c r="IJM702" s="412"/>
      <c r="IJN702" s="412"/>
      <c r="IJO702" s="412"/>
      <c r="IJP702" s="412"/>
      <c r="IJQ702" s="412"/>
      <c r="IJR702" s="412"/>
      <c r="IJS702" s="412"/>
      <c r="IJT702" s="412"/>
      <c r="IJU702" s="412"/>
      <c r="IJV702" s="412"/>
      <c r="IJW702" s="412"/>
      <c r="IJX702" s="412"/>
      <c r="IJY702" s="412"/>
      <c r="IJZ702" s="412"/>
      <c r="IKA702" s="412"/>
      <c r="IKB702" s="412"/>
      <c r="IKC702" s="412"/>
      <c r="IKD702" s="412"/>
      <c r="IKE702" s="412"/>
      <c r="IKF702" s="412"/>
      <c r="IKG702" s="412"/>
      <c r="IKH702" s="412"/>
      <c r="IKI702" s="412"/>
      <c r="IKJ702" s="412"/>
      <c r="IKK702" s="412"/>
      <c r="IKL702" s="412"/>
      <c r="IKM702" s="412"/>
      <c r="IKN702" s="412"/>
      <c r="IKO702" s="412"/>
      <c r="IKP702" s="412"/>
      <c r="IKQ702" s="412"/>
      <c r="IKR702" s="412"/>
      <c r="IKS702" s="412"/>
      <c r="IKT702" s="412"/>
      <c r="IKU702" s="412"/>
      <c r="IKV702" s="412"/>
      <c r="IKW702" s="412"/>
      <c r="IKX702" s="413"/>
      <c r="IKY702" s="413"/>
      <c r="IKZ702" s="413"/>
      <c r="ILA702" s="413"/>
      <c r="ILB702" s="413"/>
      <c r="ILC702" s="413"/>
      <c r="ILD702" s="413"/>
      <c r="ILE702" s="413"/>
      <c r="ILF702" s="413"/>
      <c r="ILG702" s="413"/>
      <c r="ILH702" s="413"/>
      <c r="ILI702" s="413"/>
      <c r="ILJ702" s="413"/>
      <c r="ILK702" s="413"/>
      <c r="ILL702" s="413"/>
      <c r="ILM702" s="413"/>
      <c r="ILN702" s="413"/>
      <c r="ILO702" s="413"/>
      <c r="ILP702" s="413"/>
      <c r="ILQ702" s="413"/>
      <c r="ILR702" s="413"/>
      <c r="ILS702" s="413"/>
      <c r="ILT702" s="413"/>
      <c r="ILU702" s="413"/>
      <c r="ILV702" s="414"/>
      <c r="ILW702" s="414"/>
      <c r="ILX702" s="414"/>
      <c r="ILY702" s="414"/>
      <c r="ILZ702" s="414"/>
      <c r="IMA702" s="413"/>
      <c r="IMB702" s="413"/>
      <c r="IMC702" s="414"/>
      <c r="IMD702" s="414"/>
      <c r="IME702" s="413"/>
      <c r="IMF702" s="413"/>
      <c r="IMG702" s="414"/>
      <c r="IMH702" s="414"/>
      <c r="IMI702" s="413"/>
      <c r="IMJ702" s="413"/>
      <c r="IMK702" s="413"/>
      <c r="IML702" s="413"/>
      <c r="IMM702" s="413"/>
      <c r="IMN702" s="413"/>
      <c r="IMO702" s="413"/>
      <c r="IMP702" s="414"/>
      <c r="IMQ702" s="414"/>
      <c r="IMR702" s="413"/>
      <c r="IMS702" s="413"/>
      <c r="IMT702" s="414"/>
      <c r="IMU702" s="414"/>
      <c r="IMV702" s="413"/>
      <c r="IMW702" s="413"/>
      <c r="IMX702" s="413"/>
      <c r="IMY702" s="413"/>
      <c r="IMZ702" s="413"/>
      <c r="INA702" s="407"/>
      <c r="INB702" s="439"/>
      <c r="INC702" s="413"/>
      <c r="IND702" s="413"/>
      <c r="INE702" s="413"/>
      <c r="INF702" s="413"/>
      <c r="ING702" s="413"/>
      <c r="INH702" s="413"/>
      <c r="INI702" s="413"/>
      <c r="INJ702" s="412"/>
      <c r="INK702" s="412"/>
      <c r="INL702" s="412"/>
      <c r="INM702" s="412"/>
      <c r="INN702" s="412"/>
      <c r="INO702" s="412"/>
      <c r="INP702" s="412"/>
      <c r="INQ702" s="412"/>
      <c r="INR702" s="412"/>
      <c r="INS702" s="412"/>
      <c r="INT702" s="412"/>
      <c r="INU702" s="412"/>
      <c r="INV702" s="412"/>
      <c r="INW702" s="412"/>
      <c r="INX702" s="412"/>
      <c r="INY702" s="412"/>
      <c r="INZ702" s="412"/>
      <c r="IOA702" s="412"/>
      <c r="IOB702" s="412"/>
      <c r="IOC702" s="412"/>
      <c r="IOD702" s="412"/>
      <c r="IOE702" s="412"/>
      <c r="IOF702" s="412"/>
      <c r="IOG702" s="412"/>
      <c r="IOH702" s="412"/>
      <c r="IOI702" s="412"/>
      <c r="IOJ702" s="412"/>
      <c r="IOK702" s="412"/>
      <c r="IOL702" s="412"/>
      <c r="IOM702" s="412"/>
      <c r="ION702" s="412"/>
      <c r="IOO702" s="412"/>
      <c r="IOP702" s="412"/>
      <c r="IOQ702" s="412"/>
      <c r="IOR702" s="412"/>
      <c r="IOS702" s="412"/>
      <c r="IOT702" s="412"/>
      <c r="IOU702" s="412"/>
      <c r="IOV702" s="412"/>
      <c r="IOW702" s="412"/>
      <c r="IOX702" s="412"/>
      <c r="IOY702" s="412"/>
      <c r="IOZ702" s="412"/>
      <c r="IPA702" s="412"/>
      <c r="IPB702" s="413"/>
      <c r="IPC702" s="413"/>
      <c r="IPD702" s="413"/>
      <c r="IPE702" s="413"/>
      <c r="IPF702" s="413"/>
      <c r="IPG702" s="413"/>
      <c r="IPH702" s="413"/>
      <c r="IPI702" s="413"/>
      <c r="IPJ702" s="413"/>
      <c r="IPK702" s="413"/>
      <c r="IPL702" s="413"/>
      <c r="IPM702" s="413"/>
      <c r="IPN702" s="413"/>
      <c r="IPO702" s="413"/>
      <c r="IPP702" s="413"/>
      <c r="IPQ702" s="413"/>
      <c r="IPR702" s="413"/>
      <c r="IPS702" s="413"/>
      <c r="IPT702" s="413"/>
      <c r="IPU702" s="413"/>
      <c r="IPV702" s="413"/>
      <c r="IPW702" s="413"/>
      <c r="IPX702" s="413"/>
      <c r="IPY702" s="413"/>
      <c r="IPZ702" s="414"/>
      <c r="IQA702" s="414"/>
      <c r="IQB702" s="414"/>
      <c r="IQC702" s="414"/>
      <c r="IQD702" s="414"/>
      <c r="IQE702" s="413"/>
      <c r="IQF702" s="413"/>
      <c r="IQG702" s="414"/>
      <c r="IQH702" s="414"/>
      <c r="IQI702" s="413"/>
      <c r="IQJ702" s="413"/>
      <c r="IQK702" s="414"/>
      <c r="IQL702" s="414"/>
      <c r="IQM702" s="413"/>
      <c r="IQN702" s="413"/>
      <c r="IQO702" s="413"/>
      <c r="IQP702" s="413"/>
      <c r="IQQ702" s="413"/>
      <c r="IQR702" s="413"/>
      <c r="IQS702" s="413"/>
      <c r="IQT702" s="414"/>
      <c r="IQU702" s="414"/>
      <c r="IQV702" s="413"/>
      <c r="IQW702" s="413"/>
      <c r="IQX702" s="414"/>
      <c r="IQY702" s="414"/>
      <c r="IQZ702" s="413"/>
      <c r="IRA702" s="413"/>
      <c r="IRB702" s="413"/>
      <c r="IRC702" s="413"/>
      <c r="IRD702" s="413"/>
      <c r="IRE702" s="407"/>
      <c r="IRF702" s="439"/>
      <c r="IRG702" s="413"/>
      <c r="IRH702" s="413"/>
      <c r="IRI702" s="413"/>
      <c r="IRJ702" s="413"/>
      <c r="IRK702" s="413"/>
      <c r="IRL702" s="413"/>
      <c r="IRM702" s="413"/>
      <c r="IRN702" s="412"/>
      <c r="IRO702" s="412"/>
      <c r="IRP702" s="412"/>
      <c r="IRQ702" s="412"/>
      <c r="IRR702" s="412"/>
      <c r="IRS702" s="412"/>
      <c r="IRT702" s="412"/>
      <c r="IRU702" s="412"/>
      <c r="IRV702" s="412"/>
      <c r="IRW702" s="412"/>
      <c r="IRX702" s="412"/>
      <c r="IRY702" s="412"/>
      <c r="IRZ702" s="412"/>
      <c r="ISA702" s="412"/>
      <c r="ISB702" s="412"/>
      <c r="ISC702" s="412"/>
      <c r="ISD702" s="412"/>
      <c r="ISE702" s="412"/>
      <c r="ISF702" s="412"/>
      <c r="ISG702" s="412"/>
      <c r="ISH702" s="412"/>
      <c r="ISI702" s="412"/>
      <c r="ISJ702" s="412"/>
      <c r="ISK702" s="412"/>
      <c r="ISL702" s="412"/>
      <c r="ISM702" s="412"/>
      <c r="ISN702" s="412"/>
      <c r="ISO702" s="412"/>
      <c r="ISP702" s="412"/>
      <c r="ISQ702" s="412"/>
      <c r="ISR702" s="412"/>
      <c r="ISS702" s="412"/>
      <c r="IST702" s="412"/>
      <c r="ISU702" s="412"/>
      <c r="ISV702" s="412"/>
      <c r="ISW702" s="412"/>
      <c r="ISX702" s="412"/>
      <c r="ISY702" s="412"/>
      <c r="ISZ702" s="412"/>
      <c r="ITA702" s="412"/>
      <c r="ITB702" s="412"/>
      <c r="ITC702" s="412"/>
      <c r="ITD702" s="412"/>
      <c r="ITE702" s="412"/>
      <c r="ITF702" s="413"/>
      <c r="ITG702" s="413"/>
      <c r="ITH702" s="413"/>
      <c r="ITI702" s="413"/>
      <c r="ITJ702" s="413"/>
      <c r="ITK702" s="413"/>
      <c r="ITL702" s="413"/>
      <c r="ITM702" s="413"/>
      <c r="ITN702" s="413"/>
      <c r="ITO702" s="413"/>
      <c r="ITP702" s="413"/>
      <c r="ITQ702" s="413"/>
      <c r="ITR702" s="413"/>
      <c r="ITS702" s="413"/>
      <c r="ITT702" s="413"/>
      <c r="ITU702" s="413"/>
      <c r="ITV702" s="413"/>
      <c r="ITW702" s="413"/>
      <c r="ITX702" s="413"/>
      <c r="ITY702" s="413"/>
      <c r="ITZ702" s="413"/>
      <c r="IUA702" s="413"/>
      <c r="IUB702" s="413"/>
      <c r="IUC702" s="413"/>
      <c r="IUD702" s="414"/>
      <c r="IUE702" s="414"/>
      <c r="IUF702" s="414"/>
      <c r="IUG702" s="414"/>
      <c r="IUH702" s="414"/>
      <c r="IUI702" s="413"/>
      <c r="IUJ702" s="413"/>
      <c r="IUK702" s="414"/>
      <c r="IUL702" s="414"/>
      <c r="IUM702" s="413"/>
      <c r="IUN702" s="413"/>
      <c r="IUO702" s="414"/>
      <c r="IUP702" s="414"/>
      <c r="IUQ702" s="413"/>
      <c r="IUR702" s="413"/>
      <c r="IUS702" s="413"/>
      <c r="IUT702" s="413"/>
      <c r="IUU702" s="413"/>
      <c r="IUV702" s="413"/>
      <c r="IUW702" s="413"/>
      <c r="IUX702" s="414"/>
      <c r="IUY702" s="414"/>
      <c r="IUZ702" s="413"/>
      <c r="IVA702" s="413"/>
      <c r="IVB702" s="414"/>
      <c r="IVC702" s="414"/>
      <c r="IVD702" s="413"/>
      <c r="IVE702" s="413"/>
      <c r="IVF702" s="413"/>
      <c r="IVG702" s="413"/>
      <c r="IVH702" s="413"/>
      <c r="IVI702" s="407"/>
      <c r="IVJ702" s="439"/>
      <c r="IVK702" s="413"/>
      <c r="IVL702" s="413"/>
      <c r="IVM702" s="413"/>
      <c r="IVN702" s="413"/>
      <c r="IVO702" s="413"/>
      <c r="IVP702" s="413"/>
      <c r="IVQ702" s="413"/>
      <c r="IVR702" s="412"/>
      <c r="IVS702" s="412"/>
      <c r="IVT702" s="412"/>
      <c r="IVU702" s="412"/>
      <c r="IVV702" s="412"/>
      <c r="IVW702" s="412"/>
      <c r="IVX702" s="412"/>
      <c r="IVY702" s="412"/>
      <c r="IVZ702" s="412"/>
      <c r="IWA702" s="412"/>
      <c r="IWB702" s="412"/>
      <c r="IWC702" s="412"/>
      <c r="IWD702" s="412"/>
      <c r="IWE702" s="412"/>
      <c r="IWF702" s="412"/>
      <c r="IWG702" s="412"/>
      <c r="IWH702" s="412"/>
      <c r="IWI702" s="412"/>
      <c r="IWJ702" s="412"/>
      <c r="IWK702" s="412"/>
      <c r="IWL702" s="412"/>
      <c r="IWM702" s="412"/>
      <c r="IWN702" s="412"/>
      <c r="IWO702" s="412"/>
      <c r="IWP702" s="412"/>
      <c r="IWQ702" s="412"/>
      <c r="IWR702" s="412"/>
      <c r="IWS702" s="412"/>
      <c r="IWT702" s="412"/>
      <c r="IWU702" s="412"/>
      <c r="IWV702" s="412"/>
      <c r="IWW702" s="412"/>
      <c r="IWX702" s="412"/>
      <c r="IWY702" s="412"/>
      <c r="IWZ702" s="412"/>
      <c r="IXA702" s="412"/>
      <c r="IXB702" s="412"/>
      <c r="IXC702" s="412"/>
      <c r="IXD702" s="412"/>
      <c r="IXE702" s="412"/>
      <c r="IXF702" s="412"/>
      <c r="IXG702" s="412"/>
      <c r="IXH702" s="412"/>
      <c r="IXI702" s="412"/>
      <c r="IXJ702" s="413"/>
      <c r="IXK702" s="413"/>
      <c r="IXL702" s="413"/>
      <c r="IXM702" s="413"/>
      <c r="IXN702" s="413"/>
      <c r="IXO702" s="413"/>
      <c r="IXP702" s="413"/>
      <c r="IXQ702" s="413"/>
      <c r="IXR702" s="413"/>
      <c r="IXS702" s="413"/>
      <c r="IXT702" s="413"/>
      <c r="IXU702" s="413"/>
      <c r="IXV702" s="413"/>
      <c r="IXW702" s="413"/>
      <c r="IXX702" s="413"/>
      <c r="IXY702" s="413"/>
      <c r="IXZ702" s="413"/>
      <c r="IYA702" s="413"/>
      <c r="IYB702" s="413"/>
      <c r="IYC702" s="413"/>
      <c r="IYD702" s="413"/>
      <c r="IYE702" s="413"/>
      <c r="IYF702" s="413"/>
      <c r="IYG702" s="413"/>
      <c r="IYH702" s="414"/>
      <c r="IYI702" s="414"/>
      <c r="IYJ702" s="414"/>
      <c r="IYK702" s="414"/>
      <c r="IYL702" s="414"/>
      <c r="IYM702" s="413"/>
      <c r="IYN702" s="413"/>
      <c r="IYO702" s="414"/>
      <c r="IYP702" s="414"/>
      <c r="IYQ702" s="413"/>
      <c r="IYR702" s="413"/>
      <c r="IYS702" s="414"/>
      <c r="IYT702" s="414"/>
      <c r="IYU702" s="413"/>
      <c r="IYV702" s="413"/>
      <c r="IYW702" s="413"/>
      <c r="IYX702" s="413"/>
      <c r="IYY702" s="413"/>
      <c r="IYZ702" s="413"/>
      <c r="IZA702" s="413"/>
      <c r="IZB702" s="414"/>
      <c r="IZC702" s="414"/>
      <c r="IZD702" s="413"/>
      <c r="IZE702" s="413"/>
      <c r="IZF702" s="414"/>
      <c r="IZG702" s="414"/>
      <c r="IZH702" s="413"/>
      <c r="IZI702" s="413"/>
      <c r="IZJ702" s="413"/>
      <c r="IZK702" s="413"/>
      <c r="IZL702" s="413"/>
      <c r="IZM702" s="407"/>
      <c r="IZN702" s="439"/>
      <c r="IZO702" s="413"/>
      <c r="IZP702" s="413"/>
      <c r="IZQ702" s="413"/>
      <c r="IZR702" s="413"/>
      <c r="IZS702" s="413"/>
      <c r="IZT702" s="413"/>
      <c r="IZU702" s="413"/>
      <c r="IZV702" s="412"/>
      <c r="IZW702" s="412"/>
      <c r="IZX702" s="412"/>
      <c r="IZY702" s="412"/>
      <c r="IZZ702" s="412"/>
      <c r="JAA702" s="412"/>
      <c r="JAB702" s="412"/>
      <c r="JAC702" s="412"/>
      <c r="JAD702" s="412"/>
      <c r="JAE702" s="412"/>
      <c r="JAF702" s="412"/>
      <c r="JAG702" s="412"/>
      <c r="JAH702" s="412"/>
      <c r="JAI702" s="412"/>
      <c r="JAJ702" s="412"/>
      <c r="JAK702" s="412"/>
      <c r="JAL702" s="412"/>
      <c r="JAM702" s="412"/>
      <c r="JAN702" s="412"/>
      <c r="JAO702" s="412"/>
      <c r="JAP702" s="412"/>
      <c r="JAQ702" s="412"/>
      <c r="JAR702" s="412"/>
      <c r="JAS702" s="412"/>
      <c r="JAT702" s="412"/>
      <c r="JAU702" s="412"/>
      <c r="JAV702" s="412"/>
      <c r="JAW702" s="412"/>
      <c r="JAX702" s="412"/>
      <c r="JAY702" s="412"/>
      <c r="JAZ702" s="412"/>
      <c r="JBA702" s="412"/>
      <c r="JBB702" s="412"/>
      <c r="JBC702" s="412"/>
      <c r="JBD702" s="412"/>
      <c r="JBE702" s="412"/>
      <c r="JBF702" s="412"/>
      <c r="JBG702" s="412"/>
      <c r="JBH702" s="412"/>
      <c r="JBI702" s="412"/>
      <c r="JBJ702" s="412"/>
      <c r="JBK702" s="412"/>
      <c r="JBL702" s="412"/>
      <c r="JBM702" s="412"/>
      <c r="JBN702" s="413"/>
      <c r="JBO702" s="413"/>
      <c r="JBP702" s="413"/>
      <c r="JBQ702" s="413"/>
      <c r="JBR702" s="413"/>
      <c r="JBS702" s="413"/>
      <c r="JBT702" s="413"/>
      <c r="JBU702" s="413"/>
      <c r="JBV702" s="413"/>
      <c r="JBW702" s="413"/>
      <c r="JBX702" s="413"/>
      <c r="JBY702" s="413"/>
      <c r="JBZ702" s="413"/>
      <c r="JCA702" s="413"/>
      <c r="JCB702" s="413"/>
      <c r="JCC702" s="413"/>
      <c r="JCD702" s="413"/>
      <c r="JCE702" s="413"/>
      <c r="JCF702" s="413"/>
      <c r="JCG702" s="413"/>
      <c r="JCH702" s="413"/>
      <c r="JCI702" s="413"/>
      <c r="JCJ702" s="413"/>
      <c r="JCK702" s="413"/>
      <c r="JCL702" s="414"/>
      <c r="JCM702" s="414"/>
      <c r="JCN702" s="414"/>
      <c r="JCO702" s="414"/>
      <c r="JCP702" s="414"/>
      <c r="JCQ702" s="413"/>
      <c r="JCR702" s="413"/>
      <c r="JCS702" s="414"/>
      <c r="JCT702" s="414"/>
      <c r="JCU702" s="413"/>
      <c r="JCV702" s="413"/>
      <c r="JCW702" s="414"/>
      <c r="JCX702" s="414"/>
      <c r="JCY702" s="413"/>
      <c r="JCZ702" s="413"/>
      <c r="JDA702" s="413"/>
      <c r="JDB702" s="413"/>
      <c r="JDC702" s="413"/>
      <c r="JDD702" s="413"/>
      <c r="JDE702" s="413"/>
      <c r="JDF702" s="414"/>
      <c r="JDG702" s="414"/>
      <c r="JDH702" s="413"/>
      <c r="JDI702" s="413"/>
      <c r="JDJ702" s="414"/>
      <c r="JDK702" s="414"/>
      <c r="JDL702" s="413"/>
      <c r="JDM702" s="413"/>
      <c r="JDN702" s="413"/>
      <c r="JDO702" s="413"/>
      <c r="JDP702" s="413"/>
      <c r="JDQ702" s="407"/>
      <c r="JDR702" s="439"/>
      <c r="JDS702" s="413"/>
      <c r="JDT702" s="413"/>
      <c r="JDU702" s="413"/>
      <c r="JDV702" s="413"/>
      <c r="JDW702" s="413"/>
      <c r="JDX702" s="413"/>
      <c r="JDY702" s="413"/>
      <c r="JDZ702" s="412"/>
      <c r="JEA702" s="412"/>
      <c r="JEB702" s="412"/>
      <c r="JEC702" s="412"/>
      <c r="JED702" s="412"/>
      <c r="JEE702" s="412"/>
      <c r="JEF702" s="412"/>
      <c r="JEG702" s="412"/>
      <c r="JEH702" s="412"/>
      <c r="JEI702" s="412"/>
      <c r="JEJ702" s="412"/>
      <c r="JEK702" s="412"/>
      <c r="JEL702" s="412"/>
      <c r="JEM702" s="412"/>
      <c r="JEN702" s="412"/>
      <c r="JEO702" s="412"/>
      <c r="JEP702" s="412"/>
      <c r="JEQ702" s="412"/>
      <c r="JER702" s="412"/>
      <c r="JES702" s="412"/>
      <c r="JET702" s="412"/>
      <c r="JEU702" s="412"/>
      <c r="JEV702" s="412"/>
      <c r="JEW702" s="412"/>
      <c r="JEX702" s="412"/>
      <c r="JEY702" s="412"/>
      <c r="JEZ702" s="412"/>
      <c r="JFA702" s="412"/>
      <c r="JFB702" s="412"/>
      <c r="JFC702" s="412"/>
      <c r="JFD702" s="412"/>
      <c r="JFE702" s="412"/>
      <c r="JFF702" s="412"/>
      <c r="JFG702" s="412"/>
      <c r="JFH702" s="412"/>
      <c r="JFI702" s="412"/>
      <c r="JFJ702" s="412"/>
      <c r="JFK702" s="412"/>
      <c r="JFL702" s="412"/>
      <c r="JFM702" s="412"/>
      <c r="JFN702" s="412"/>
      <c r="JFO702" s="412"/>
      <c r="JFP702" s="412"/>
      <c r="JFQ702" s="412"/>
      <c r="JFR702" s="413"/>
      <c r="JFS702" s="413"/>
      <c r="JFT702" s="413"/>
      <c r="JFU702" s="413"/>
      <c r="JFV702" s="413"/>
      <c r="JFW702" s="413"/>
      <c r="JFX702" s="413"/>
      <c r="JFY702" s="413"/>
      <c r="JFZ702" s="413"/>
      <c r="JGA702" s="413"/>
      <c r="JGB702" s="413"/>
      <c r="JGC702" s="413"/>
      <c r="JGD702" s="413"/>
      <c r="JGE702" s="413"/>
      <c r="JGF702" s="413"/>
      <c r="JGG702" s="413"/>
      <c r="JGH702" s="413"/>
      <c r="JGI702" s="413"/>
      <c r="JGJ702" s="413"/>
      <c r="JGK702" s="413"/>
      <c r="JGL702" s="413"/>
      <c r="JGM702" s="413"/>
      <c r="JGN702" s="413"/>
      <c r="JGO702" s="413"/>
      <c r="JGP702" s="414"/>
      <c r="JGQ702" s="414"/>
      <c r="JGR702" s="414"/>
      <c r="JGS702" s="414"/>
      <c r="JGT702" s="414"/>
      <c r="JGU702" s="413"/>
      <c r="JGV702" s="413"/>
      <c r="JGW702" s="414"/>
      <c r="JGX702" s="414"/>
      <c r="JGY702" s="413"/>
      <c r="JGZ702" s="413"/>
      <c r="JHA702" s="414"/>
      <c r="JHB702" s="414"/>
      <c r="JHC702" s="413"/>
      <c r="JHD702" s="413"/>
      <c r="JHE702" s="413"/>
      <c r="JHF702" s="413"/>
      <c r="JHG702" s="413"/>
      <c r="JHH702" s="413"/>
      <c r="JHI702" s="413"/>
      <c r="JHJ702" s="414"/>
      <c r="JHK702" s="414"/>
      <c r="JHL702" s="413"/>
      <c r="JHM702" s="413"/>
      <c r="JHN702" s="414"/>
      <c r="JHO702" s="414"/>
      <c r="JHP702" s="413"/>
      <c r="JHQ702" s="413"/>
      <c r="JHR702" s="413"/>
      <c r="JHS702" s="413"/>
      <c r="JHT702" s="413"/>
      <c r="JHU702" s="407"/>
      <c r="JHV702" s="439"/>
      <c r="JHW702" s="413"/>
      <c r="JHX702" s="413"/>
      <c r="JHY702" s="413"/>
      <c r="JHZ702" s="413"/>
      <c r="JIA702" s="413"/>
      <c r="JIB702" s="413"/>
      <c r="JIC702" s="413"/>
      <c r="JID702" s="412"/>
      <c r="JIE702" s="412"/>
      <c r="JIF702" s="412"/>
      <c r="JIG702" s="412"/>
      <c r="JIH702" s="412"/>
      <c r="JII702" s="412"/>
      <c r="JIJ702" s="412"/>
      <c r="JIK702" s="412"/>
      <c r="JIL702" s="412"/>
      <c r="JIM702" s="412"/>
      <c r="JIN702" s="412"/>
      <c r="JIO702" s="412"/>
      <c r="JIP702" s="412"/>
      <c r="JIQ702" s="412"/>
      <c r="JIR702" s="412"/>
      <c r="JIS702" s="412"/>
      <c r="JIT702" s="412"/>
      <c r="JIU702" s="412"/>
      <c r="JIV702" s="412"/>
      <c r="JIW702" s="412"/>
      <c r="JIX702" s="412"/>
      <c r="JIY702" s="412"/>
      <c r="JIZ702" s="412"/>
      <c r="JJA702" s="412"/>
      <c r="JJB702" s="412"/>
      <c r="JJC702" s="412"/>
      <c r="JJD702" s="412"/>
      <c r="JJE702" s="412"/>
      <c r="JJF702" s="412"/>
      <c r="JJG702" s="412"/>
      <c r="JJH702" s="412"/>
      <c r="JJI702" s="412"/>
      <c r="JJJ702" s="412"/>
      <c r="JJK702" s="412"/>
      <c r="JJL702" s="412"/>
      <c r="JJM702" s="412"/>
      <c r="JJN702" s="412"/>
      <c r="JJO702" s="412"/>
      <c r="JJP702" s="412"/>
      <c r="JJQ702" s="412"/>
      <c r="JJR702" s="412"/>
      <c r="JJS702" s="412"/>
      <c r="JJT702" s="412"/>
      <c r="JJU702" s="412"/>
      <c r="JJV702" s="413"/>
      <c r="JJW702" s="413"/>
      <c r="JJX702" s="413"/>
      <c r="JJY702" s="413"/>
      <c r="JJZ702" s="413"/>
      <c r="JKA702" s="413"/>
      <c r="JKB702" s="413"/>
      <c r="JKC702" s="413"/>
      <c r="JKD702" s="413"/>
      <c r="JKE702" s="413"/>
      <c r="JKF702" s="413"/>
      <c r="JKG702" s="413"/>
      <c r="JKH702" s="413"/>
      <c r="JKI702" s="413"/>
      <c r="JKJ702" s="413"/>
      <c r="JKK702" s="413"/>
      <c r="JKL702" s="413"/>
      <c r="JKM702" s="413"/>
      <c r="JKN702" s="413"/>
      <c r="JKO702" s="413"/>
      <c r="JKP702" s="413"/>
      <c r="JKQ702" s="413"/>
      <c r="JKR702" s="413"/>
      <c r="JKS702" s="413"/>
      <c r="JKT702" s="414"/>
      <c r="JKU702" s="414"/>
      <c r="JKV702" s="414"/>
      <c r="JKW702" s="414"/>
      <c r="JKX702" s="414"/>
      <c r="JKY702" s="413"/>
      <c r="JKZ702" s="413"/>
      <c r="JLA702" s="414"/>
      <c r="JLB702" s="414"/>
      <c r="JLC702" s="413"/>
      <c r="JLD702" s="413"/>
      <c r="JLE702" s="414"/>
      <c r="JLF702" s="414"/>
      <c r="JLG702" s="413"/>
      <c r="JLH702" s="413"/>
      <c r="JLI702" s="413"/>
      <c r="JLJ702" s="413"/>
      <c r="JLK702" s="413"/>
      <c r="JLL702" s="413"/>
      <c r="JLM702" s="413"/>
      <c r="JLN702" s="414"/>
      <c r="JLO702" s="414"/>
      <c r="JLP702" s="413"/>
      <c r="JLQ702" s="413"/>
      <c r="JLR702" s="414"/>
      <c r="JLS702" s="414"/>
      <c r="JLT702" s="413"/>
      <c r="JLU702" s="413"/>
      <c r="JLV702" s="413"/>
      <c r="JLW702" s="413"/>
      <c r="JLX702" s="413"/>
      <c r="JLY702" s="407"/>
      <c r="JLZ702" s="439"/>
      <c r="JMA702" s="413"/>
      <c r="JMB702" s="413"/>
      <c r="JMC702" s="413"/>
      <c r="JMD702" s="413"/>
      <c r="JME702" s="413"/>
      <c r="JMF702" s="413"/>
      <c r="JMG702" s="413"/>
      <c r="JMH702" s="412"/>
      <c r="JMI702" s="412"/>
      <c r="JMJ702" s="412"/>
      <c r="JMK702" s="412"/>
      <c r="JML702" s="412"/>
      <c r="JMM702" s="412"/>
      <c r="JMN702" s="412"/>
      <c r="JMO702" s="412"/>
      <c r="JMP702" s="412"/>
      <c r="JMQ702" s="412"/>
      <c r="JMR702" s="412"/>
      <c r="JMS702" s="412"/>
      <c r="JMT702" s="412"/>
      <c r="JMU702" s="412"/>
      <c r="JMV702" s="412"/>
      <c r="JMW702" s="412"/>
      <c r="JMX702" s="412"/>
      <c r="JMY702" s="412"/>
      <c r="JMZ702" s="412"/>
      <c r="JNA702" s="412"/>
      <c r="JNB702" s="412"/>
      <c r="JNC702" s="412"/>
      <c r="JND702" s="412"/>
      <c r="JNE702" s="412"/>
      <c r="JNF702" s="412"/>
      <c r="JNG702" s="412"/>
      <c r="JNH702" s="412"/>
      <c r="JNI702" s="412"/>
      <c r="JNJ702" s="412"/>
      <c r="JNK702" s="412"/>
      <c r="JNL702" s="412"/>
      <c r="JNM702" s="412"/>
      <c r="JNN702" s="412"/>
      <c r="JNO702" s="412"/>
      <c r="JNP702" s="412"/>
      <c r="JNQ702" s="412"/>
      <c r="JNR702" s="412"/>
      <c r="JNS702" s="412"/>
      <c r="JNT702" s="412"/>
      <c r="JNU702" s="412"/>
      <c r="JNV702" s="412"/>
      <c r="JNW702" s="412"/>
      <c r="JNX702" s="412"/>
      <c r="JNY702" s="412"/>
      <c r="JNZ702" s="413"/>
      <c r="JOA702" s="413"/>
      <c r="JOB702" s="413"/>
      <c r="JOC702" s="413"/>
      <c r="JOD702" s="413"/>
      <c r="JOE702" s="413"/>
      <c r="JOF702" s="413"/>
      <c r="JOG702" s="413"/>
      <c r="JOH702" s="413"/>
      <c r="JOI702" s="413"/>
      <c r="JOJ702" s="413"/>
      <c r="JOK702" s="413"/>
      <c r="JOL702" s="413"/>
      <c r="JOM702" s="413"/>
      <c r="JON702" s="413"/>
      <c r="JOO702" s="413"/>
      <c r="JOP702" s="413"/>
      <c r="JOQ702" s="413"/>
      <c r="JOR702" s="413"/>
      <c r="JOS702" s="413"/>
      <c r="JOT702" s="413"/>
      <c r="JOU702" s="413"/>
      <c r="JOV702" s="413"/>
      <c r="JOW702" s="413"/>
      <c r="JOX702" s="414"/>
      <c r="JOY702" s="414"/>
      <c r="JOZ702" s="414"/>
      <c r="JPA702" s="414"/>
      <c r="JPB702" s="414"/>
      <c r="JPC702" s="413"/>
      <c r="JPD702" s="413"/>
      <c r="JPE702" s="414"/>
      <c r="JPF702" s="414"/>
      <c r="JPG702" s="413"/>
      <c r="JPH702" s="413"/>
      <c r="JPI702" s="414"/>
      <c r="JPJ702" s="414"/>
      <c r="JPK702" s="413"/>
      <c r="JPL702" s="413"/>
      <c r="JPM702" s="413"/>
      <c r="JPN702" s="413"/>
      <c r="JPO702" s="413"/>
      <c r="JPP702" s="413"/>
      <c r="JPQ702" s="413"/>
      <c r="JPR702" s="414"/>
      <c r="JPS702" s="414"/>
      <c r="JPT702" s="413"/>
      <c r="JPU702" s="413"/>
      <c r="JPV702" s="414"/>
      <c r="JPW702" s="414"/>
      <c r="JPX702" s="413"/>
      <c r="JPY702" s="413"/>
      <c r="JPZ702" s="413"/>
      <c r="JQA702" s="413"/>
      <c r="JQB702" s="413"/>
      <c r="JQC702" s="407"/>
      <c r="JQD702" s="439"/>
      <c r="JQE702" s="413"/>
      <c r="JQF702" s="413"/>
      <c r="JQG702" s="413"/>
      <c r="JQH702" s="413"/>
      <c r="JQI702" s="413"/>
      <c r="JQJ702" s="413"/>
      <c r="JQK702" s="413"/>
      <c r="JQL702" s="412"/>
      <c r="JQM702" s="412"/>
      <c r="JQN702" s="412"/>
      <c r="JQO702" s="412"/>
      <c r="JQP702" s="412"/>
      <c r="JQQ702" s="412"/>
      <c r="JQR702" s="412"/>
      <c r="JQS702" s="412"/>
      <c r="JQT702" s="412"/>
      <c r="JQU702" s="412"/>
      <c r="JQV702" s="412"/>
      <c r="JQW702" s="412"/>
      <c r="JQX702" s="412"/>
      <c r="JQY702" s="412"/>
      <c r="JQZ702" s="412"/>
      <c r="JRA702" s="412"/>
      <c r="JRB702" s="412"/>
      <c r="JRC702" s="412"/>
      <c r="JRD702" s="412"/>
      <c r="JRE702" s="412"/>
      <c r="JRF702" s="412"/>
      <c r="JRG702" s="412"/>
      <c r="JRH702" s="412"/>
      <c r="JRI702" s="412"/>
      <c r="JRJ702" s="412"/>
      <c r="JRK702" s="412"/>
      <c r="JRL702" s="412"/>
      <c r="JRM702" s="412"/>
      <c r="JRN702" s="412"/>
      <c r="JRO702" s="412"/>
      <c r="JRP702" s="412"/>
      <c r="JRQ702" s="412"/>
      <c r="JRR702" s="412"/>
      <c r="JRS702" s="412"/>
      <c r="JRT702" s="412"/>
      <c r="JRU702" s="412"/>
      <c r="JRV702" s="412"/>
      <c r="JRW702" s="412"/>
      <c r="JRX702" s="412"/>
      <c r="JRY702" s="412"/>
      <c r="JRZ702" s="412"/>
      <c r="JSA702" s="412"/>
      <c r="JSB702" s="412"/>
      <c r="JSC702" s="412"/>
      <c r="JSD702" s="413"/>
      <c r="JSE702" s="413"/>
      <c r="JSF702" s="413"/>
      <c r="JSG702" s="413"/>
      <c r="JSH702" s="413"/>
      <c r="JSI702" s="413"/>
      <c r="JSJ702" s="413"/>
      <c r="JSK702" s="413"/>
      <c r="JSL702" s="413"/>
      <c r="JSM702" s="413"/>
      <c r="JSN702" s="413"/>
      <c r="JSO702" s="413"/>
      <c r="JSP702" s="413"/>
      <c r="JSQ702" s="413"/>
      <c r="JSR702" s="413"/>
      <c r="JSS702" s="413"/>
      <c r="JST702" s="413"/>
      <c r="JSU702" s="413"/>
      <c r="JSV702" s="413"/>
      <c r="JSW702" s="413"/>
      <c r="JSX702" s="413"/>
      <c r="JSY702" s="413"/>
      <c r="JSZ702" s="413"/>
      <c r="JTA702" s="413"/>
      <c r="JTB702" s="414"/>
      <c r="JTC702" s="414"/>
      <c r="JTD702" s="414"/>
      <c r="JTE702" s="414"/>
      <c r="JTF702" s="414"/>
      <c r="JTG702" s="413"/>
      <c r="JTH702" s="413"/>
      <c r="JTI702" s="414"/>
      <c r="JTJ702" s="414"/>
      <c r="JTK702" s="413"/>
      <c r="JTL702" s="413"/>
      <c r="JTM702" s="414"/>
      <c r="JTN702" s="414"/>
      <c r="JTO702" s="413"/>
      <c r="JTP702" s="413"/>
      <c r="JTQ702" s="413"/>
      <c r="JTR702" s="413"/>
      <c r="JTS702" s="413"/>
      <c r="JTT702" s="413"/>
      <c r="JTU702" s="413"/>
      <c r="JTV702" s="414"/>
      <c r="JTW702" s="414"/>
      <c r="JTX702" s="413"/>
      <c r="JTY702" s="413"/>
      <c r="JTZ702" s="414"/>
      <c r="JUA702" s="414"/>
      <c r="JUB702" s="413"/>
      <c r="JUC702" s="413"/>
      <c r="JUD702" s="413"/>
      <c r="JUE702" s="413"/>
      <c r="JUF702" s="413"/>
      <c r="JUG702" s="407"/>
      <c r="JUH702" s="439"/>
      <c r="JUI702" s="413"/>
      <c r="JUJ702" s="413"/>
      <c r="JUK702" s="413"/>
      <c r="JUL702" s="413"/>
      <c r="JUM702" s="413"/>
      <c r="JUN702" s="413"/>
      <c r="JUO702" s="413"/>
      <c r="JUP702" s="412"/>
      <c r="JUQ702" s="412"/>
      <c r="JUR702" s="412"/>
      <c r="JUS702" s="412"/>
      <c r="JUT702" s="412"/>
      <c r="JUU702" s="412"/>
      <c r="JUV702" s="412"/>
      <c r="JUW702" s="412"/>
      <c r="JUX702" s="412"/>
      <c r="JUY702" s="412"/>
      <c r="JUZ702" s="412"/>
      <c r="JVA702" s="412"/>
      <c r="JVB702" s="412"/>
      <c r="JVC702" s="412"/>
      <c r="JVD702" s="412"/>
      <c r="JVE702" s="412"/>
      <c r="JVF702" s="412"/>
      <c r="JVG702" s="412"/>
      <c r="JVH702" s="412"/>
      <c r="JVI702" s="412"/>
      <c r="JVJ702" s="412"/>
      <c r="JVK702" s="412"/>
      <c r="JVL702" s="412"/>
      <c r="JVM702" s="412"/>
      <c r="JVN702" s="412"/>
      <c r="JVO702" s="412"/>
      <c r="JVP702" s="412"/>
      <c r="JVQ702" s="412"/>
      <c r="JVR702" s="412"/>
      <c r="JVS702" s="412"/>
      <c r="JVT702" s="412"/>
      <c r="JVU702" s="412"/>
      <c r="JVV702" s="412"/>
      <c r="JVW702" s="412"/>
      <c r="JVX702" s="412"/>
      <c r="JVY702" s="412"/>
      <c r="JVZ702" s="412"/>
      <c r="JWA702" s="412"/>
      <c r="JWB702" s="412"/>
      <c r="JWC702" s="412"/>
      <c r="JWD702" s="412"/>
      <c r="JWE702" s="412"/>
      <c r="JWF702" s="412"/>
      <c r="JWG702" s="412"/>
      <c r="JWH702" s="413"/>
      <c r="JWI702" s="413"/>
      <c r="JWJ702" s="413"/>
      <c r="JWK702" s="413"/>
      <c r="JWL702" s="413"/>
      <c r="JWM702" s="413"/>
      <c r="JWN702" s="413"/>
      <c r="JWO702" s="413"/>
      <c r="JWP702" s="413"/>
      <c r="JWQ702" s="413"/>
      <c r="JWR702" s="413"/>
      <c r="JWS702" s="413"/>
      <c r="JWT702" s="413"/>
      <c r="JWU702" s="413"/>
      <c r="JWV702" s="413"/>
      <c r="JWW702" s="413"/>
      <c r="JWX702" s="413"/>
      <c r="JWY702" s="413"/>
      <c r="JWZ702" s="413"/>
      <c r="JXA702" s="413"/>
      <c r="JXB702" s="413"/>
      <c r="JXC702" s="413"/>
      <c r="JXD702" s="413"/>
      <c r="JXE702" s="413"/>
      <c r="JXF702" s="414"/>
      <c r="JXG702" s="414"/>
      <c r="JXH702" s="414"/>
      <c r="JXI702" s="414"/>
      <c r="JXJ702" s="414"/>
      <c r="JXK702" s="413"/>
      <c r="JXL702" s="413"/>
      <c r="JXM702" s="414"/>
      <c r="JXN702" s="414"/>
      <c r="JXO702" s="413"/>
      <c r="JXP702" s="413"/>
      <c r="JXQ702" s="414"/>
      <c r="JXR702" s="414"/>
      <c r="JXS702" s="413"/>
      <c r="JXT702" s="413"/>
      <c r="JXU702" s="413"/>
      <c r="JXV702" s="413"/>
      <c r="JXW702" s="413"/>
      <c r="JXX702" s="413"/>
      <c r="JXY702" s="413"/>
      <c r="JXZ702" s="414"/>
      <c r="JYA702" s="414"/>
      <c r="JYB702" s="413"/>
      <c r="JYC702" s="413"/>
      <c r="JYD702" s="414"/>
      <c r="JYE702" s="414"/>
      <c r="JYF702" s="413"/>
      <c r="JYG702" s="413"/>
      <c r="JYH702" s="413"/>
      <c r="JYI702" s="413"/>
      <c r="JYJ702" s="413"/>
      <c r="JYK702" s="407"/>
      <c r="JYL702" s="439"/>
      <c r="JYM702" s="413"/>
      <c r="JYN702" s="413"/>
      <c r="JYO702" s="413"/>
      <c r="JYP702" s="413"/>
      <c r="JYQ702" s="413"/>
      <c r="JYR702" s="413"/>
      <c r="JYS702" s="413"/>
      <c r="JYT702" s="412"/>
      <c r="JYU702" s="412"/>
      <c r="JYV702" s="412"/>
      <c r="JYW702" s="412"/>
      <c r="JYX702" s="412"/>
      <c r="JYY702" s="412"/>
      <c r="JYZ702" s="412"/>
      <c r="JZA702" s="412"/>
      <c r="JZB702" s="412"/>
      <c r="JZC702" s="412"/>
      <c r="JZD702" s="412"/>
      <c r="JZE702" s="412"/>
      <c r="JZF702" s="412"/>
      <c r="JZG702" s="412"/>
      <c r="JZH702" s="412"/>
      <c r="JZI702" s="412"/>
      <c r="JZJ702" s="412"/>
      <c r="JZK702" s="412"/>
      <c r="JZL702" s="412"/>
      <c r="JZM702" s="412"/>
      <c r="JZN702" s="412"/>
      <c r="JZO702" s="412"/>
      <c r="JZP702" s="412"/>
      <c r="JZQ702" s="412"/>
      <c r="JZR702" s="412"/>
      <c r="JZS702" s="412"/>
      <c r="JZT702" s="412"/>
      <c r="JZU702" s="412"/>
      <c r="JZV702" s="412"/>
      <c r="JZW702" s="412"/>
      <c r="JZX702" s="412"/>
      <c r="JZY702" s="412"/>
      <c r="JZZ702" s="412"/>
      <c r="KAA702" s="412"/>
      <c r="KAB702" s="412"/>
      <c r="KAC702" s="412"/>
      <c r="KAD702" s="412"/>
      <c r="KAE702" s="412"/>
      <c r="KAF702" s="412"/>
      <c r="KAG702" s="412"/>
      <c r="KAH702" s="412"/>
      <c r="KAI702" s="412"/>
      <c r="KAJ702" s="412"/>
      <c r="KAK702" s="412"/>
      <c r="KAL702" s="413"/>
      <c r="KAM702" s="413"/>
      <c r="KAN702" s="413"/>
      <c r="KAO702" s="413"/>
      <c r="KAP702" s="413"/>
      <c r="KAQ702" s="413"/>
      <c r="KAR702" s="413"/>
      <c r="KAS702" s="413"/>
      <c r="KAT702" s="413"/>
      <c r="KAU702" s="413"/>
      <c r="KAV702" s="413"/>
      <c r="KAW702" s="413"/>
      <c r="KAX702" s="413"/>
      <c r="KAY702" s="413"/>
      <c r="KAZ702" s="413"/>
      <c r="KBA702" s="413"/>
      <c r="KBB702" s="413"/>
      <c r="KBC702" s="413"/>
      <c r="KBD702" s="413"/>
      <c r="KBE702" s="413"/>
      <c r="KBF702" s="413"/>
      <c r="KBG702" s="413"/>
      <c r="KBH702" s="413"/>
      <c r="KBI702" s="413"/>
      <c r="KBJ702" s="414"/>
      <c r="KBK702" s="414"/>
      <c r="KBL702" s="414"/>
      <c r="KBM702" s="414"/>
      <c r="KBN702" s="414"/>
      <c r="KBO702" s="413"/>
      <c r="KBP702" s="413"/>
      <c r="KBQ702" s="414"/>
      <c r="KBR702" s="414"/>
      <c r="KBS702" s="413"/>
      <c r="KBT702" s="413"/>
      <c r="KBU702" s="414"/>
      <c r="KBV702" s="414"/>
      <c r="KBW702" s="413"/>
      <c r="KBX702" s="413"/>
      <c r="KBY702" s="413"/>
      <c r="KBZ702" s="413"/>
      <c r="KCA702" s="413"/>
      <c r="KCB702" s="413"/>
      <c r="KCC702" s="413"/>
      <c r="KCD702" s="414"/>
      <c r="KCE702" s="414"/>
      <c r="KCF702" s="413"/>
      <c r="KCG702" s="413"/>
      <c r="KCH702" s="414"/>
      <c r="KCI702" s="414"/>
      <c r="KCJ702" s="413"/>
      <c r="KCK702" s="413"/>
      <c r="KCL702" s="413"/>
      <c r="KCM702" s="413"/>
      <c r="KCN702" s="413"/>
      <c r="KCO702" s="407"/>
      <c r="KCP702" s="439"/>
      <c r="KCQ702" s="413"/>
      <c r="KCR702" s="413"/>
      <c r="KCS702" s="413"/>
      <c r="KCT702" s="413"/>
      <c r="KCU702" s="413"/>
      <c r="KCV702" s="413"/>
      <c r="KCW702" s="413"/>
      <c r="KCX702" s="412"/>
      <c r="KCY702" s="412"/>
      <c r="KCZ702" s="412"/>
      <c r="KDA702" s="412"/>
      <c r="KDB702" s="412"/>
      <c r="KDC702" s="412"/>
      <c r="KDD702" s="412"/>
      <c r="KDE702" s="412"/>
      <c r="KDF702" s="412"/>
      <c r="KDG702" s="412"/>
      <c r="KDH702" s="412"/>
      <c r="KDI702" s="412"/>
      <c r="KDJ702" s="412"/>
      <c r="KDK702" s="412"/>
      <c r="KDL702" s="412"/>
      <c r="KDM702" s="412"/>
      <c r="KDN702" s="412"/>
      <c r="KDO702" s="412"/>
      <c r="KDP702" s="412"/>
      <c r="KDQ702" s="412"/>
      <c r="KDR702" s="412"/>
      <c r="KDS702" s="412"/>
      <c r="KDT702" s="412"/>
      <c r="KDU702" s="412"/>
      <c r="KDV702" s="412"/>
      <c r="KDW702" s="412"/>
      <c r="KDX702" s="412"/>
      <c r="KDY702" s="412"/>
      <c r="KDZ702" s="412"/>
      <c r="KEA702" s="412"/>
      <c r="KEB702" s="412"/>
      <c r="KEC702" s="412"/>
      <c r="KED702" s="412"/>
      <c r="KEE702" s="412"/>
      <c r="KEF702" s="412"/>
      <c r="KEG702" s="412"/>
      <c r="KEH702" s="412"/>
      <c r="KEI702" s="412"/>
      <c r="KEJ702" s="412"/>
      <c r="KEK702" s="412"/>
      <c r="KEL702" s="412"/>
      <c r="KEM702" s="412"/>
      <c r="KEN702" s="412"/>
      <c r="KEO702" s="412"/>
      <c r="KEP702" s="413"/>
      <c r="KEQ702" s="413"/>
      <c r="KER702" s="413"/>
      <c r="KES702" s="413"/>
      <c r="KET702" s="413"/>
      <c r="KEU702" s="413"/>
      <c r="KEV702" s="413"/>
      <c r="KEW702" s="413"/>
      <c r="KEX702" s="413"/>
      <c r="KEY702" s="413"/>
      <c r="KEZ702" s="413"/>
      <c r="KFA702" s="413"/>
      <c r="KFB702" s="413"/>
      <c r="KFC702" s="413"/>
      <c r="KFD702" s="413"/>
      <c r="KFE702" s="413"/>
      <c r="KFF702" s="413"/>
      <c r="KFG702" s="413"/>
      <c r="KFH702" s="413"/>
      <c r="KFI702" s="413"/>
      <c r="KFJ702" s="413"/>
      <c r="KFK702" s="413"/>
      <c r="KFL702" s="413"/>
      <c r="KFM702" s="413"/>
      <c r="KFN702" s="414"/>
      <c r="KFO702" s="414"/>
      <c r="KFP702" s="414"/>
      <c r="KFQ702" s="414"/>
      <c r="KFR702" s="414"/>
      <c r="KFS702" s="413"/>
      <c r="KFT702" s="413"/>
      <c r="KFU702" s="414"/>
      <c r="KFV702" s="414"/>
      <c r="KFW702" s="413"/>
      <c r="KFX702" s="413"/>
      <c r="KFY702" s="414"/>
      <c r="KFZ702" s="414"/>
      <c r="KGA702" s="413"/>
      <c r="KGB702" s="413"/>
      <c r="KGC702" s="413"/>
      <c r="KGD702" s="413"/>
      <c r="KGE702" s="413"/>
      <c r="KGF702" s="413"/>
      <c r="KGG702" s="413"/>
      <c r="KGH702" s="414"/>
      <c r="KGI702" s="414"/>
      <c r="KGJ702" s="413"/>
      <c r="KGK702" s="413"/>
      <c r="KGL702" s="414"/>
      <c r="KGM702" s="414"/>
      <c r="KGN702" s="413"/>
      <c r="KGO702" s="413"/>
      <c r="KGP702" s="413"/>
      <c r="KGQ702" s="413"/>
      <c r="KGR702" s="413"/>
      <c r="KGS702" s="407"/>
      <c r="KGT702" s="439"/>
      <c r="KGU702" s="413"/>
      <c r="KGV702" s="413"/>
      <c r="KGW702" s="413"/>
      <c r="KGX702" s="413"/>
      <c r="KGY702" s="413"/>
      <c r="KGZ702" s="413"/>
      <c r="KHA702" s="413"/>
      <c r="KHB702" s="412"/>
      <c r="KHC702" s="412"/>
      <c r="KHD702" s="412"/>
      <c r="KHE702" s="412"/>
      <c r="KHF702" s="412"/>
      <c r="KHG702" s="412"/>
      <c r="KHH702" s="412"/>
      <c r="KHI702" s="412"/>
      <c r="KHJ702" s="412"/>
      <c r="KHK702" s="412"/>
      <c r="KHL702" s="412"/>
      <c r="KHM702" s="412"/>
      <c r="KHN702" s="412"/>
      <c r="KHO702" s="412"/>
      <c r="KHP702" s="412"/>
      <c r="KHQ702" s="412"/>
      <c r="KHR702" s="412"/>
      <c r="KHS702" s="412"/>
      <c r="KHT702" s="412"/>
      <c r="KHU702" s="412"/>
      <c r="KHV702" s="412"/>
      <c r="KHW702" s="412"/>
      <c r="KHX702" s="412"/>
      <c r="KHY702" s="412"/>
      <c r="KHZ702" s="412"/>
      <c r="KIA702" s="412"/>
      <c r="KIB702" s="412"/>
      <c r="KIC702" s="412"/>
      <c r="KID702" s="412"/>
      <c r="KIE702" s="412"/>
      <c r="KIF702" s="412"/>
      <c r="KIG702" s="412"/>
      <c r="KIH702" s="412"/>
      <c r="KII702" s="412"/>
      <c r="KIJ702" s="412"/>
      <c r="KIK702" s="412"/>
      <c r="KIL702" s="412"/>
      <c r="KIM702" s="412"/>
      <c r="KIN702" s="412"/>
      <c r="KIO702" s="412"/>
      <c r="KIP702" s="412"/>
      <c r="KIQ702" s="412"/>
      <c r="KIR702" s="412"/>
      <c r="KIS702" s="412"/>
      <c r="KIT702" s="413"/>
      <c r="KIU702" s="413"/>
      <c r="KIV702" s="413"/>
      <c r="KIW702" s="413"/>
      <c r="KIX702" s="413"/>
      <c r="KIY702" s="413"/>
      <c r="KIZ702" s="413"/>
      <c r="KJA702" s="413"/>
      <c r="KJB702" s="413"/>
      <c r="KJC702" s="413"/>
      <c r="KJD702" s="413"/>
      <c r="KJE702" s="413"/>
      <c r="KJF702" s="413"/>
      <c r="KJG702" s="413"/>
      <c r="KJH702" s="413"/>
      <c r="KJI702" s="413"/>
      <c r="KJJ702" s="413"/>
      <c r="KJK702" s="413"/>
      <c r="KJL702" s="413"/>
      <c r="KJM702" s="413"/>
      <c r="KJN702" s="413"/>
      <c r="KJO702" s="413"/>
      <c r="KJP702" s="413"/>
      <c r="KJQ702" s="413"/>
      <c r="KJR702" s="414"/>
      <c r="KJS702" s="414"/>
      <c r="KJT702" s="414"/>
      <c r="KJU702" s="414"/>
      <c r="KJV702" s="414"/>
      <c r="KJW702" s="413"/>
      <c r="KJX702" s="413"/>
      <c r="KJY702" s="414"/>
      <c r="KJZ702" s="414"/>
      <c r="KKA702" s="413"/>
      <c r="KKB702" s="413"/>
      <c r="KKC702" s="414"/>
      <c r="KKD702" s="414"/>
      <c r="KKE702" s="413"/>
      <c r="KKF702" s="413"/>
      <c r="KKG702" s="413"/>
      <c r="KKH702" s="413"/>
      <c r="KKI702" s="413"/>
      <c r="KKJ702" s="413"/>
      <c r="KKK702" s="413"/>
      <c r="KKL702" s="414"/>
      <c r="KKM702" s="414"/>
      <c r="KKN702" s="413"/>
      <c r="KKO702" s="413"/>
      <c r="KKP702" s="414"/>
      <c r="KKQ702" s="414"/>
      <c r="KKR702" s="413"/>
      <c r="KKS702" s="413"/>
      <c r="KKT702" s="413"/>
      <c r="KKU702" s="413"/>
      <c r="KKV702" s="413"/>
      <c r="KKW702" s="407"/>
      <c r="KKX702" s="439"/>
      <c r="KKY702" s="413"/>
      <c r="KKZ702" s="413"/>
      <c r="KLA702" s="413"/>
      <c r="KLB702" s="413"/>
      <c r="KLC702" s="413"/>
      <c r="KLD702" s="413"/>
      <c r="KLE702" s="413"/>
      <c r="KLF702" s="412"/>
      <c r="KLG702" s="412"/>
      <c r="KLH702" s="412"/>
      <c r="KLI702" s="412"/>
      <c r="KLJ702" s="412"/>
      <c r="KLK702" s="412"/>
      <c r="KLL702" s="412"/>
      <c r="KLM702" s="412"/>
      <c r="KLN702" s="412"/>
      <c r="KLO702" s="412"/>
      <c r="KLP702" s="412"/>
      <c r="KLQ702" s="412"/>
      <c r="KLR702" s="412"/>
      <c r="KLS702" s="412"/>
      <c r="KLT702" s="412"/>
      <c r="KLU702" s="412"/>
      <c r="KLV702" s="412"/>
      <c r="KLW702" s="412"/>
      <c r="KLX702" s="412"/>
      <c r="KLY702" s="412"/>
      <c r="KLZ702" s="412"/>
      <c r="KMA702" s="412"/>
      <c r="KMB702" s="412"/>
      <c r="KMC702" s="412"/>
      <c r="KMD702" s="412"/>
      <c r="KME702" s="412"/>
      <c r="KMF702" s="412"/>
      <c r="KMG702" s="412"/>
      <c r="KMH702" s="412"/>
      <c r="KMI702" s="412"/>
      <c r="KMJ702" s="412"/>
      <c r="KMK702" s="412"/>
      <c r="KML702" s="412"/>
      <c r="KMM702" s="412"/>
      <c r="KMN702" s="412"/>
      <c r="KMO702" s="412"/>
      <c r="KMP702" s="412"/>
      <c r="KMQ702" s="412"/>
      <c r="KMR702" s="412"/>
      <c r="KMS702" s="412"/>
      <c r="KMT702" s="412"/>
      <c r="KMU702" s="412"/>
      <c r="KMV702" s="412"/>
      <c r="KMW702" s="412"/>
      <c r="KMX702" s="413"/>
      <c r="KMY702" s="413"/>
      <c r="KMZ702" s="413"/>
      <c r="KNA702" s="413"/>
      <c r="KNB702" s="413"/>
      <c r="KNC702" s="413"/>
      <c r="KND702" s="413"/>
      <c r="KNE702" s="413"/>
      <c r="KNF702" s="413"/>
      <c r="KNG702" s="413"/>
      <c r="KNH702" s="413"/>
      <c r="KNI702" s="413"/>
      <c r="KNJ702" s="413"/>
      <c r="KNK702" s="413"/>
      <c r="KNL702" s="413"/>
      <c r="KNM702" s="413"/>
      <c r="KNN702" s="413"/>
      <c r="KNO702" s="413"/>
      <c r="KNP702" s="413"/>
      <c r="KNQ702" s="413"/>
      <c r="KNR702" s="413"/>
      <c r="KNS702" s="413"/>
      <c r="KNT702" s="413"/>
      <c r="KNU702" s="413"/>
      <c r="KNV702" s="414"/>
      <c r="KNW702" s="414"/>
      <c r="KNX702" s="414"/>
      <c r="KNY702" s="414"/>
      <c r="KNZ702" s="414"/>
      <c r="KOA702" s="413"/>
      <c r="KOB702" s="413"/>
      <c r="KOC702" s="414"/>
      <c r="KOD702" s="414"/>
      <c r="KOE702" s="413"/>
      <c r="KOF702" s="413"/>
      <c r="KOG702" s="414"/>
      <c r="KOH702" s="414"/>
      <c r="KOI702" s="413"/>
      <c r="KOJ702" s="413"/>
      <c r="KOK702" s="413"/>
      <c r="KOL702" s="413"/>
      <c r="KOM702" s="413"/>
      <c r="KON702" s="413"/>
      <c r="KOO702" s="413"/>
      <c r="KOP702" s="414"/>
      <c r="KOQ702" s="414"/>
      <c r="KOR702" s="413"/>
      <c r="KOS702" s="413"/>
      <c r="KOT702" s="414"/>
      <c r="KOU702" s="414"/>
      <c r="KOV702" s="413"/>
      <c r="KOW702" s="413"/>
      <c r="KOX702" s="413"/>
      <c r="KOY702" s="413"/>
      <c r="KOZ702" s="413"/>
      <c r="KPA702" s="407"/>
      <c r="KPB702" s="439"/>
      <c r="KPC702" s="413"/>
      <c r="KPD702" s="413"/>
      <c r="KPE702" s="413"/>
      <c r="KPF702" s="413"/>
      <c r="KPG702" s="413"/>
      <c r="KPH702" s="413"/>
      <c r="KPI702" s="413"/>
      <c r="KPJ702" s="412"/>
      <c r="KPK702" s="412"/>
      <c r="KPL702" s="412"/>
      <c r="KPM702" s="412"/>
      <c r="KPN702" s="412"/>
      <c r="KPO702" s="412"/>
      <c r="KPP702" s="412"/>
      <c r="KPQ702" s="412"/>
      <c r="KPR702" s="412"/>
      <c r="KPS702" s="412"/>
      <c r="KPT702" s="412"/>
      <c r="KPU702" s="412"/>
      <c r="KPV702" s="412"/>
      <c r="KPW702" s="412"/>
      <c r="KPX702" s="412"/>
      <c r="KPY702" s="412"/>
      <c r="KPZ702" s="412"/>
      <c r="KQA702" s="412"/>
      <c r="KQB702" s="412"/>
      <c r="KQC702" s="412"/>
      <c r="KQD702" s="412"/>
      <c r="KQE702" s="412"/>
      <c r="KQF702" s="412"/>
      <c r="KQG702" s="412"/>
      <c r="KQH702" s="412"/>
      <c r="KQI702" s="412"/>
      <c r="KQJ702" s="412"/>
      <c r="KQK702" s="412"/>
      <c r="KQL702" s="412"/>
      <c r="KQM702" s="412"/>
      <c r="KQN702" s="412"/>
      <c r="KQO702" s="412"/>
      <c r="KQP702" s="412"/>
      <c r="KQQ702" s="412"/>
      <c r="KQR702" s="412"/>
      <c r="KQS702" s="412"/>
      <c r="KQT702" s="412"/>
      <c r="KQU702" s="412"/>
      <c r="KQV702" s="412"/>
      <c r="KQW702" s="412"/>
      <c r="KQX702" s="412"/>
      <c r="KQY702" s="412"/>
      <c r="KQZ702" s="412"/>
      <c r="KRA702" s="412"/>
      <c r="KRB702" s="413"/>
      <c r="KRC702" s="413"/>
      <c r="KRD702" s="413"/>
      <c r="KRE702" s="413"/>
      <c r="KRF702" s="413"/>
      <c r="KRG702" s="413"/>
      <c r="KRH702" s="413"/>
      <c r="KRI702" s="413"/>
      <c r="KRJ702" s="413"/>
      <c r="KRK702" s="413"/>
      <c r="KRL702" s="413"/>
      <c r="KRM702" s="413"/>
      <c r="KRN702" s="413"/>
      <c r="KRO702" s="413"/>
      <c r="KRP702" s="413"/>
      <c r="KRQ702" s="413"/>
      <c r="KRR702" s="413"/>
      <c r="KRS702" s="413"/>
      <c r="KRT702" s="413"/>
      <c r="KRU702" s="413"/>
      <c r="KRV702" s="413"/>
      <c r="KRW702" s="413"/>
      <c r="KRX702" s="413"/>
      <c r="KRY702" s="413"/>
      <c r="KRZ702" s="414"/>
      <c r="KSA702" s="414"/>
      <c r="KSB702" s="414"/>
      <c r="KSC702" s="414"/>
      <c r="KSD702" s="414"/>
      <c r="KSE702" s="413"/>
      <c r="KSF702" s="413"/>
      <c r="KSG702" s="414"/>
      <c r="KSH702" s="414"/>
      <c r="KSI702" s="413"/>
      <c r="KSJ702" s="413"/>
      <c r="KSK702" s="414"/>
      <c r="KSL702" s="414"/>
      <c r="KSM702" s="413"/>
      <c r="KSN702" s="413"/>
      <c r="KSO702" s="413"/>
      <c r="KSP702" s="413"/>
      <c r="KSQ702" s="413"/>
      <c r="KSR702" s="413"/>
      <c r="KSS702" s="413"/>
      <c r="KST702" s="414"/>
      <c r="KSU702" s="414"/>
      <c r="KSV702" s="413"/>
      <c r="KSW702" s="413"/>
      <c r="KSX702" s="414"/>
      <c r="KSY702" s="414"/>
      <c r="KSZ702" s="413"/>
      <c r="KTA702" s="413"/>
      <c r="KTB702" s="413"/>
      <c r="KTC702" s="413"/>
      <c r="KTD702" s="413"/>
      <c r="KTE702" s="407"/>
      <c r="KTF702" s="439"/>
      <c r="KTG702" s="413"/>
      <c r="KTH702" s="413"/>
      <c r="KTI702" s="413"/>
      <c r="KTJ702" s="413"/>
      <c r="KTK702" s="413"/>
      <c r="KTL702" s="413"/>
      <c r="KTM702" s="413"/>
      <c r="KTN702" s="412"/>
      <c r="KTO702" s="412"/>
      <c r="KTP702" s="412"/>
      <c r="KTQ702" s="412"/>
      <c r="KTR702" s="412"/>
      <c r="KTS702" s="412"/>
      <c r="KTT702" s="412"/>
      <c r="KTU702" s="412"/>
      <c r="KTV702" s="412"/>
      <c r="KTW702" s="412"/>
      <c r="KTX702" s="412"/>
      <c r="KTY702" s="412"/>
      <c r="KTZ702" s="412"/>
      <c r="KUA702" s="412"/>
      <c r="KUB702" s="412"/>
      <c r="KUC702" s="412"/>
      <c r="KUD702" s="412"/>
      <c r="KUE702" s="412"/>
      <c r="KUF702" s="412"/>
      <c r="KUG702" s="412"/>
      <c r="KUH702" s="412"/>
      <c r="KUI702" s="412"/>
      <c r="KUJ702" s="412"/>
      <c r="KUK702" s="412"/>
      <c r="KUL702" s="412"/>
      <c r="KUM702" s="412"/>
      <c r="KUN702" s="412"/>
      <c r="KUO702" s="412"/>
      <c r="KUP702" s="412"/>
      <c r="KUQ702" s="412"/>
      <c r="KUR702" s="412"/>
      <c r="KUS702" s="412"/>
      <c r="KUT702" s="412"/>
      <c r="KUU702" s="412"/>
      <c r="KUV702" s="412"/>
      <c r="KUW702" s="412"/>
      <c r="KUX702" s="412"/>
      <c r="KUY702" s="412"/>
      <c r="KUZ702" s="412"/>
      <c r="KVA702" s="412"/>
      <c r="KVB702" s="412"/>
      <c r="KVC702" s="412"/>
      <c r="KVD702" s="412"/>
      <c r="KVE702" s="412"/>
      <c r="KVF702" s="413"/>
      <c r="KVG702" s="413"/>
      <c r="KVH702" s="413"/>
      <c r="KVI702" s="413"/>
      <c r="KVJ702" s="413"/>
      <c r="KVK702" s="413"/>
      <c r="KVL702" s="413"/>
      <c r="KVM702" s="413"/>
      <c r="KVN702" s="413"/>
      <c r="KVO702" s="413"/>
      <c r="KVP702" s="413"/>
      <c r="KVQ702" s="413"/>
      <c r="KVR702" s="413"/>
      <c r="KVS702" s="413"/>
      <c r="KVT702" s="413"/>
      <c r="KVU702" s="413"/>
      <c r="KVV702" s="413"/>
      <c r="KVW702" s="413"/>
      <c r="KVX702" s="413"/>
      <c r="KVY702" s="413"/>
      <c r="KVZ702" s="413"/>
      <c r="KWA702" s="413"/>
      <c r="KWB702" s="413"/>
      <c r="KWC702" s="413"/>
      <c r="KWD702" s="414"/>
      <c r="KWE702" s="414"/>
      <c r="KWF702" s="414"/>
      <c r="KWG702" s="414"/>
      <c r="KWH702" s="414"/>
      <c r="KWI702" s="413"/>
      <c r="KWJ702" s="413"/>
      <c r="KWK702" s="414"/>
      <c r="KWL702" s="414"/>
      <c r="KWM702" s="413"/>
      <c r="KWN702" s="413"/>
      <c r="KWO702" s="414"/>
      <c r="KWP702" s="414"/>
      <c r="KWQ702" s="413"/>
      <c r="KWR702" s="413"/>
      <c r="KWS702" s="413"/>
      <c r="KWT702" s="413"/>
      <c r="KWU702" s="413"/>
      <c r="KWV702" s="413"/>
      <c r="KWW702" s="413"/>
      <c r="KWX702" s="414"/>
      <c r="KWY702" s="414"/>
      <c r="KWZ702" s="413"/>
      <c r="KXA702" s="413"/>
      <c r="KXB702" s="414"/>
      <c r="KXC702" s="414"/>
      <c r="KXD702" s="413"/>
      <c r="KXE702" s="413"/>
      <c r="KXF702" s="413"/>
      <c r="KXG702" s="413"/>
      <c r="KXH702" s="413"/>
      <c r="KXI702" s="407"/>
      <c r="KXJ702" s="439"/>
      <c r="KXK702" s="413"/>
      <c r="KXL702" s="413"/>
      <c r="KXM702" s="413"/>
      <c r="KXN702" s="413"/>
      <c r="KXO702" s="413"/>
      <c r="KXP702" s="413"/>
      <c r="KXQ702" s="413"/>
      <c r="KXR702" s="412"/>
      <c r="KXS702" s="412"/>
      <c r="KXT702" s="412"/>
      <c r="KXU702" s="412"/>
      <c r="KXV702" s="412"/>
      <c r="KXW702" s="412"/>
      <c r="KXX702" s="412"/>
      <c r="KXY702" s="412"/>
      <c r="KXZ702" s="412"/>
      <c r="KYA702" s="412"/>
      <c r="KYB702" s="412"/>
      <c r="KYC702" s="412"/>
      <c r="KYD702" s="412"/>
      <c r="KYE702" s="412"/>
      <c r="KYF702" s="412"/>
      <c r="KYG702" s="412"/>
      <c r="KYH702" s="412"/>
      <c r="KYI702" s="412"/>
      <c r="KYJ702" s="412"/>
      <c r="KYK702" s="412"/>
      <c r="KYL702" s="412"/>
      <c r="KYM702" s="412"/>
      <c r="KYN702" s="412"/>
      <c r="KYO702" s="412"/>
      <c r="KYP702" s="412"/>
      <c r="KYQ702" s="412"/>
      <c r="KYR702" s="412"/>
      <c r="KYS702" s="412"/>
      <c r="KYT702" s="412"/>
      <c r="KYU702" s="412"/>
      <c r="KYV702" s="412"/>
      <c r="KYW702" s="412"/>
      <c r="KYX702" s="412"/>
      <c r="KYY702" s="412"/>
      <c r="KYZ702" s="412"/>
      <c r="KZA702" s="412"/>
      <c r="KZB702" s="412"/>
      <c r="KZC702" s="412"/>
      <c r="KZD702" s="412"/>
      <c r="KZE702" s="412"/>
      <c r="KZF702" s="412"/>
      <c r="KZG702" s="412"/>
      <c r="KZH702" s="412"/>
      <c r="KZI702" s="412"/>
      <c r="KZJ702" s="413"/>
      <c r="KZK702" s="413"/>
      <c r="KZL702" s="413"/>
      <c r="KZM702" s="413"/>
      <c r="KZN702" s="413"/>
      <c r="KZO702" s="413"/>
      <c r="KZP702" s="413"/>
      <c r="KZQ702" s="413"/>
      <c r="KZR702" s="413"/>
      <c r="KZS702" s="413"/>
      <c r="KZT702" s="413"/>
      <c r="KZU702" s="413"/>
      <c r="KZV702" s="413"/>
      <c r="KZW702" s="413"/>
      <c r="KZX702" s="413"/>
      <c r="KZY702" s="413"/>
      <c r="KZZ702" s="413"/>
      <c r="LAA702" s="413"/>
      <c r="LAB702" s="413"/>
      <c r="LAC702" s="413"/>
      <c r="LAD702" s="413"/>
      <c r="LAE702" s="413"/>
      <c r="LAF702" s="413"/>
      <c r="LAG702" s="413"/>
      <c r="LAH702" s="414"/>
      <c r="LAI702" s="414"/>
      <c r="LAJ702" s="414"/>
      <c r="LAK702" s="414"/>
      <c r="LAL702" s="414"/>
      <c r="LAM702" s="413"/>
      <c r="LAN702" s="413"/>
      <c r="LAO702" s="414"/>
      <c r="LAP702" s="414"/>
      <c r="LAQ702" s="413"/>
      <c r="LAR702" s="413"/>
      <c r="LAS702" s="414"/>
      <c r="LAT702" s="414"/>
      <c r="LAU702" s="413"/>
      <c r="LAV702" s="413"/>
      <c r="LAW702" s="413"/>
      <c r="LAX702" s="413"/>
      <c r="LAY702" s="413"/>
      <c r="LAZ702" s="413"/>
      <c r="LBA702" s="413"/>
      <c r="LBB702" s="414"/>
      <c r="LBC702" s="414"/>
      <c r="LBD702" s="413"/>
      <c r="LBE702" s="413"/>
      <c r="LBF702" s="414"/>
      <c r="LBG702" s="414"/>
      <c r="LBH702" s="413"/>
      <c r="LBI702" s="413"/>
      <c r="LBJ702" s="413"/>
      <c r="LBK702" s="413"/>
      <c r="LBL702" s="413"/>
      <c r="LBM702" s="407"/>
      <c r="LBN702" s="439"/>
      <c r="LBO702" s="413"/>
      <c r="LBP702" s="413"/>
      <c r="LBQ702" s="413"/>
      <c r="LBR702" s="413"/>
      <c r="LBS702" s="413"/>
      <c r="LBT702" s="413"/>
      <c r="LBU702" s="413"/>
      <c r="LBV702" s="412"/>
      <c r="LBW702" s="412"/>
      <c r="LBX702" s="412"/>
      <c r="LBY702" s="412"/>
      <c r="LBZ702" s="412"/>
      <c r="LCA702" s="412"/>
      <c r="LCB702" s="412"/>
      <c r="LCC702" s="412"/>
      <c r="LCD702" s="412"/>
      <c r="LCE702" s="412"/>
      <c r="LCF702" s="412"/>
      <c r="LCG702" s="412"/>
      <c r="LCH702" s="412"/>
      <c r="LCI702" s="412"/>
      <c r="LCJ702" s="412"/>
      <c r="LCK702" s="412"/>
      <c r="LCL702" s="412"/>
      <c r="LCM702" s="412"/>
      <c r="LCN702" s="412"/>
      <c r="LCO702" s="412"/>
      <c r="LCP702" s="412"/>
      <c r="LCQ702" s="412"/>
      <c r="LCR702" s="412"/>
      <c r="LCS702" s="412"/>
      <c r="LCT702" s="412"/>
      <c r="LCU702" s="412"/>
      <c r="LCV702" s="412"/>
      <c r="LCW702" s="412"/>
      <c r="LCX702" s="412"/>
      <c r="LCY702" s="412"/>
      <c r="LCZ702" s="412"/>
      <c r="LDA702" s="412"/>
      <c r="LDB702" s="412"/>
      <c r="LDC702" s="412"/>
      <c r="LDD702" s="412"/>
      <c r="LDE702" s="412"/>
      <c r="LDF702" s="412"/>
      <c r="LDG702" s="412"/>
      <c r="LDH702" s="412"/>
      <c r="LDI702" s="412"/>
      <c r="LDJ702" s="412"/>
      <c r="LDK702" s="412"/>
      <c r="LDL702" s="412"/>
      <c r="LDM702" s="412"/>
      <c r="LDN702" s="413"/>
      <c r="LDO702" s="413"/>
      <c r="LDP702" s="413"/>
      <c r="LDQ702" s="413"/>
      <c r="LDR702" s="413"/>
      <c r="LDS702" s="413"/>
      <c r="LDT702" s="413"/>
      <c r="LDU702" s="413"/>
      <c r="LDV702" s="413"/>
      <c r="LDW702" s="413"/>
      <c r="LDX702" s="413"/>
      <c r="LDY702" s="413"/>
      <c r="LDZ702" s="413"/>
      <c r="LEA702" s="413"/>
      <c r="LEB702" s="413"/>
      <c r="LEC702" s="413"/>
      <c r="LED702" s="413"/>
      <c r="LEE702" s="413"/>
      <c r="LEF702" s="413"/>
      <c r="LEG702" s="413"/>
      <c r="LEH702" s="413"/>
      <c r="LEI702" s="413"/>
      <c r="LEJ702" s="413"/>
      <c r="LEK702" s="413"/>
      <c r="LEL702" s="414"/>
      <c r="LEM702" s="414"/>
      <c r="LEN702" s="414"/>
      <c r="LEO702" s="414"/>
      <c r="LEP702" s="414"/>
      <c r="LEQ702" s="413"/>
      <c r="LER702" s="413"/>
      <c r="LES702" s="414"/>
      <c r="LET702" s="414"/>
      <c r="LEU702" s="413"/>
      <c r="LEV702" s="413"/>
      <c r="LEW702" s="414"/>
      <c r="LEX702" s="414"/>
      <c r="LEY702" s="413"/>
      <c r="LEZ702" s="413"/>
      <c r="LFA702" s="413"/>
      <c r="LFB702" s="413"/>
      <c r="LFC702" s="413"/>
      <c r="LFD702" s="413"/>
      <c r="LFE702" s="413"/>
      <c r="LFF702" s="414"/>
      <c r="LFG702" s="414"/>
      <c r="LFH702" s="413"/>
      <c r="LFI702" s="413"/>
      <c r="LFJ702" s="414"/>
      <c r="LFK702" s="414"/>
      <c r="LFL702" s="413"/>
      <c r="LFM702" s="413"/>
      <c r="LFN702" s="413"/>
      <c r="LFO702" s="413"/>
      <c r="LFP702" s="413"/>
      <c r="LFQ702" s="407"/>
      <c r="LFR702" s="439"/>
      <c r="LFS702" s="413"/>
      <c r="LFT702" s="413"/>
      <c r="LFU702" s="413"/>
      <c r="LFV702" s="413"/>
      <c r="LFW702" s="413"/>
      <c r="LFX702" s="413"/>
      <c r="LFY702" s="413"/>
      <c r="LFZ702" s="412"/>
      <c r="LGA702" s="412"/>
      <c r="LGB702" s="412"/>
      <c r="LGC702" s="412"/>
      <c r="LGD702" s="412"/>
      <c r="LGE702" s="412"/>
      <c r="LGF702" s="412"/>
      <c r="LGG702" s="412"/>
      <c r="LGH702" s="412"/>
      <c r="LGI702" s="412"/>
      <c r="LGJ702" s="412"/>
      <c r="LGK702" s="412"/>
      <c r="LGL702" s="412"/>
      <c r="LGM702" s="412"/>
      <c r="LGN702" s="412"/>
      <c r="LGO702" s="412"/>
      <c r="LGP702" s="412"/>
      <c r="LGQ702" s="412"/>
      <c r="LGR702" s="412"/>
      <c r="LGS702" s="412"/>
      <c r="LGT702" s="412"/>
      <c r="LGU702" s="412"/>
      <c r="LGV702" s="412"/>
      <c r="LGW702" s="412"/>
      <c r="LGX702" s="412"/>
      <c r="LGY702" s="412"/>
      <c r="LGZ702" s="412"/>
      <c r="LHA702" s="412"/>
      <c r="LHB702" s="412"/>
      <c r="LHC702" s="412"/>
      <c r="LHD702" s="412"/>
      <c r="LHE702" s="412"/>
      <c r="LHF702" s="412"/>
      <c r="LHG702" s="412"/>
      <c r="LHH702" s="412"/>
      <c r="LHI702" s="412"/>
      <c r="LHJ702" s="412"/>
      <c r="LHK702" s="412"/>
      <c r="LHL702" s="412"/>
      <c r="LHM702" s="412"/>
      <c r="LHN702" s="412"/>
      <c r="LHO702" s="412"/>
      <c r="LHP702" s="412"/>
      <c r="LHQ702" s="412"/>
      <c r="LHR702" s="413"/>
      <c r="LHS702" s="413"/>
      <c r="LHT702" s="413"/>
      <c r="LHU702" s="413"/>
      <c r="LHV702" s="413"/>
      <c r="LHW702" s="413"/>
      <c r="LHX702" s="413"/>
      <c r="LHY702" s="413"/>
      <c r="LHZ702" s="413"/>
      <c r="LIA702" s="413"/>
      <c r="LIB702" s="413"/>
      <c r="LIC702" s="413"/>
      <c r="LID702" s="413"/>
      <c r="LIE702" s="413"/>
      <c r="LIF702" s="413"/>
      <c r="LIG702" s="413"/>
      <c r="LIH702" s="413"/>
      <c r="LII702" s="413"/>
      <c r="LIJ702" s="413"/>
      <c r="LIK702" s="413"/>
      <c r="LIL702" s="413"/>
      <c r="LIM702" s="413"/>
      <c r="LIN702" s="413"/>
      <c r="LIO702" s="413"/>
      <c r="LIP702" s="414"/>
      <c r="LIQ702" s="414"/>
      <c r="LIR702" s="414"/>
      <c r="LIS702" s="414"/>
      <c r="LIT702" s="414"/>
      <c r="LIU702" s="413"/>
      <c r="LIV702" s="413"/>
      <c r="LIW702" s="414"/>
      <c r="LIX702" s="414"/>
      <c r="LIY702" s="413"/>
      <c r="LIZ702" s="413"/>
      <c r="LJA702" s="414"/>
      <c r="LJB702" s="414"/>
      <c r="LJC702" s="413"/>
      <c r="LJD702" s="413"/>
      <c r="LJE702" s="413"/>
      <c r="LJF702" s="413"/>
      <c r="LJG702" s="413"/>
      <c r="LJH702" s="413"/>
      <c r="LJI702" s="413"/>
      <c r="LJJ702" s="414"/>
      <c r="LJK702" s="414"/>
      <c r="LJL702" s="413"/>
      <c r="LJM702" s="413"/>
      <c r="LJN702" s="414"/>
      <c r="LJO702" s="414"/>
      <c r="LJP702" s="413"/>
      <c r="LJQ702" s="413"/>
      <c r="LJR702" s="413"/>
      <c r="LJS702" s="413"/>
      <c r="LJT702" s="413"/>
      <c r="LJU702" s="407"/>
      <c r="LJV702" s="439"/>
      <c r="LJW702" s="413"/>
      <c r="LJX702" s="413"/>
      <c r="LJY702" s="413"/>
      <c r="LJZ702" s="413"/>
      <c r="LKA702" s="413"/>
      <c r="LKB702" s="413"/>
      <c r="LKC702" s="413"/>
      <c r="LKD702" s="412"/>
      <c r="LKE702" s="412"/>
      <c r="LKF702" s="412"/>
      <c r="LKG702" s="412"/>
      <c r="LKH702" s="412"/>
      <c r="LKI702" s="412"/>
      <c r="LKJ702" s="412"/>
      <c r="LKK702" s="412"/>
      <c r="LKL702" s="412"/>
      <c r="LKM702" s="412"/>
      <c r="LKN702" s="412"/>
      <c r="LKO702" s="412"/>
      <c r="LKP702" s="412"/>
      <c r="LKQ702" s="412"/>
      <c r="LKR702" s="412"/>
      <c r="LKS702" s="412"/>
      <c r="LKT702" s="412"/>
      <c r="LKU702" s="412"/>
      <c r="LKV702" s="412"/>
      <c r="LKW702" s="412"/>
      <c r="LKX702" s="412"/>
      <c r="LKY702" s="412"/>
      <c r="LKZ702" s="412"/>
      <c r="LLA702" s="412"/>
      <c r="LLB702" s="412"/>
      <c r="LLC702" s="412"/>
      <c r="LLD702" s="412"/>
      <c r="LLE702" s="412"/>
      <c r="LLF702" s="412"/>
      <c r="LLG702" s="412"/>
      <c r="LLH702" s="412"/>
      <c r="LLI702" s="412"/>
      <c r="LLJ702" s="412"/>
      <c r="LLK702" s="412"/>
      <c r="LLL702" s="412"/>
      <c r="LLM702" s="412"/>
      <c r="LLN702" s="412"/>
      <c r="LLO702" s="412"/>
      <c r="LLP702" s="412"/>
      <c r="LLQ702" s="412"/>
      <c r="LLR702" s="412"/>
      <c r="LLS702" s="412"/>
      <c r="LLT702" s="412"/>
      <c r="LLU702" s="412"/>
      <c r="LLV702" s="413"/>
      <c r="LLW702" s="413"/>
      <c r="LLX702" s="413"/>
      <c r="LLY702" s="413"/>
      <c r="LLZ702" s="413"/>
      <c r="LMA702" s="413"/>
      <c r="LMB702" s="413"/>
      <c r="LMC702" s="413"/>
      <c r="LMD702" s="413"/>
      <c r="LME702" s="413"/>
      <c r="LMF702" s="413"/>
      <c r="LMG702" s="413"/>
      <c r="LMH702" s="413"/>
      <c r="LMI702" s="413"/>
      <c r="LMJ702" s="413"/>
      <c r="LMK702" s="413"/>
      <c r="LML702" s="413"/>
      <c r="LMM702" s="413"/>
      <c r="LMN702" s="413"/>
      <c r="LMO702" s="413"/>
      <c r="LMP702" s="413"/>
      <c r="LMQ702" s="413"/>
      <c r="LMR702" s="413"/>
      <c r="LMS702" s="413"/>
      <c r="LMT702" s="414"/>
      <c r="LMU702" s="414"/>
      <c r="LMV702" s="414"/>
      <c r="LMW702" s="414"/>
      <c r="LMX702" s="414"/>
      <c r="LMY702" s="413"/>
      <c r="LMZ702" s="413"/>
      <c r="LNA702" s="414"/>
      <c r="LNB702" s="414"/>
      <c r="LNC702" s="413"/>
      <c r="LND702" s="413"/>
      <c r="LNE702" s="414"/>
      <c r="LNF702" s="414"/>
      <c r="LNG702" s="413"/>
      <c r="LNH702" s="413"/>
      <c r="LNI702" s="413"/>
      <c r="LNJ702" s="413"/>
      <c r="LNK702" s="413"/>
      <c r="LNL702" s="413"/>
      <c r="LNM702" s="413"/>
      <c r="LNN702" s="414"/>
      <c r="LNO702" s="414"/>
      <c r="LNP702" s="413"/>
      <c r="LNQ702" s="413"/>
      <c r="LNR702" s="414"/>
      <c r="LNS702" s="414"/>
      <c r="LNT702" s="413"/>
      <c r="LNU702" s="413"/>
      <c r="LNV702" s="413"/>
      <c r="LNW702" s="413"/>
      <c r="LNX702" s="413"/>
      <c r="LNY702" s="407"/>
      <c r="LNZ702" s="439"/>
      <c r="LOA702" s="413"/>
      <c r="LOB702" s="413"/>
      <c r="LOC702" s="413"/>
      <c r="LOD702" s="413"/>
      <c r="LOE702" s="413"/>
      <c r="LOF702" s="413"/>
      <c r="LOG702" s="413"/>
      <c r="LOH702" s="412"/>
      <c r="LOI702" s="412"/>
      <c r="LOJ702" s="412"/>
      <c r="LOK702" s="412"/>
      <c r="LOL702" s="412"/>
      <c r="LOM702" s="412"/>
      <c r="LON702" s="412"/>
      <c r="LOO702" s="412"/>
      <c r="LOP702" s="412"/>
      <c r="LOQ702" s="412"/>
      <c r="LOR702" s="412"/>
      <c r="LOS702" s="412"/>
      <c r="LOT702" s="412"/>
      <c r="LOU702" s="412"/>
      <c r="LOV702" s="412"/>
      <c r="LOW702" s="412"/>
      <c r="LOX702" s="412"/>
      <c r="LOY702" s="412"/>
      <c r="LOZ702" s="412"/>
      <c r="LPA702" s="412"/>
      <c r="LPB702" s="412"/>
      <c r="LPC702" s="412"/>
      <c r="LPD702" s="412"/>
      <c r="LPE702" s="412"/>
      <c r="LPF702" s="412"/>
      <c r="LPG702" s="412"/>
      <c r="LPH702" s="412"/>
      <c r="LPI702" s="412"/>
      <c r="LPJ702" s="412"/>
      <c r="LPK702" s="412"/>
      <c r="LPL702" s="412"/>
      <c r="LPM702" s="412"/>
      <c r="LPN702" s="412"/>
      <c r="LPO702" s="412"/>
      <c r="LPP702" s="412"/>
      <c r="LPQ702" s="412"/>
      <c r="LPR702" s="412"/>
      <c r="LPS702" s="412"/>
      <c r="LPT702" s="412"/>
      <c r="LPU702" s="412"/>
      <c r="LPV702" s="412"/>
      <c r="LPW702" s="412"/>
      <c r="LPX702" s="412"/>
      <c r="LPY702" s="412"/>
      <c r="LPZ702" s="413"/>
      <c r="LQA702" s="413"/>
      <c r="LQB702" s="413"/>
      <c r="LQC702" s="413"/>
      <c r="LQD702" s="413"/>
      <c r="LQE702" s="413"/>
      <c r="LQF702" s="413"/>
      <c r="LQG702" s="413"/>
      <c r="LQH702" s="413"/>
      <c r="LQI702" s="413"/>
      <c r="LQJ702" s="413"/>
      <c r="LQK702" s="413"/>
      <c r="LQL702" s="413"/>
      <c r="LQM702" s="413"/>
      <c r="LQN702" s="413"/>
      <c r="LQO702" s="413"/>
      <c r="LQP702" s="413"/>
      <c r="LQQ702" s="413"/>
      <c r="LQR702" s="413"/>
      <c r="LQS702" s="413"/>
      <c r="LQT702" s="413"/>
      <c r="LQU702" s="413"/>
      <c r="LQV702" s="413"/>
      <c r="LQW702" s="413"/>
      <c r="LQX702" s="414"/>
      <c r="LQY702" s="414"/>
      <c r="LQZ702" s="414"/>
      <c r="LRA702" s="414"/>
      <c r="LRB702" s="414"/>
      <c r="LRC702" s="413"/>
      <c r="LRD702" s="413"/>
      <c r="LRE702" s="414"/>
      <c r="LRF702" s="414"/>
      <c r="LRG702" s="413"/>
      <c r="LRH702" s="413"/>
      <c r="LRI702" s="414"/>
      <c r="LRJ702" s="414"/>
      <c r="LRK702" s="413"/>
      <c r="LRL702" s="413"/>
      <c r="LRM702" s="413"/>
      <c r="LRN702" s="413"/>
      <c r="LRO702" s="413"/>
      <c r="LRP702" s="413"/>
      <c r="LRQ702" s="413"/>
      <c r="LRR702" s="414"/>
      <c r="LRS702" s="414"/>
      <c r="LRT702" s="413"/>
      <c r="LRU702" s="413"/>
      <c r="LRV702" s="414"/>
      <c r="LRW702" s="414"/>
      <c r="LRX702" s="413"/>
      <c r="LRY702" s="413"/>
      <c r="LRZ702" s="413"/>
      <c r="LSA702" s="413"/>
      <c r="LSB702" s="413"/>
      <c r="LSC702" s="407"/>
      <c r="LSD702" s="439"/>
      <c r="LSE702" s="413"/>
      <c r="LSF702" s="413"/>
      <c r="LSG702" s="413"/>
      <c r="LSH702" s="413"/>
      <c r="LSI702" s="413"/>
      <c r="LSJ702" s="413"/>
      <c r="LSK702" s="413"/>
      <c r="LSL702" s="412"/>
      <c r="LSM702" s="412"/>
      <c r="LSN702" s="412"/>
      <c r="LSO702" s="412"/>
      <c r="LSP702" s="412"/>
      <c r="LSQ702" s="412"/>
      <c r="LSR702" s="412"/>
      <c r="LSS702" s="412"/>
      <c r="LST702" s="412"/>
      <c r="LSU702" s="412"/>
      <c r="LSV702" s="412"/>
      <c r="LSW702" s="412"/>
      <c r="LSX702" s="412"/>
      <c r="LSY702" s="412"/>
      <c r="LSZ702" s="412"/>
      <c r="LTA702" s="412"/>
      <c r="LTB702" s="412"/>
      <c r="LTC702" s="412"/>
      <c r="LTD702" s="412"/>
      <c r="LTE702" s="412"/>
      <c r="LTF702" s="412"/>
      <c r="LTG702" s="412"/>
      <c r="LTH702" s="412"/>
      <c r="LTI702" s="412"/>
      <c r="LTJ702" s="412"/>
      <c r="LTK702" s="412"/>
      <c r="LTL702" s="412"/>
      <c r="LTM702" s="412"/>
      <c r="LTN702" s="412"/>
      <c r="LTO702" s="412"/>
      <c r="LTP702" s="412"/>
      <c r="LTQ702" s="412"/>
      <c r="LTR702" s="412"/>
      <c r="LTS702" s="412"/>
      <c r="LTT702" s="412"/>
      <c r="LTU702" s="412"/>
      <c r="LTV702" s="412"/>
      <c r="LTW702" s="412"/>
      <c r="LTX702" s="412"/>
      <c r="LTY702" s="412"/>
      <c r="LTZ702" s="412"/>
      <c r="LUA702" s="412"/>
      <c r="LUB702" s="412"/>
      <c r="LUC702" s="412"/>
      <c r="LUD702" s="413"/>
      <c r="LUE702" s="413"/>
      <c r="LUF702" s="413"/>
      <c r="LUG702" s="413"/>
      <c r="LUH702" s="413"/>
      <c r="LUI702" s="413"/>
      <c r="LUJ702" s="413"/>
      <c r="LUK702" s="413"/>
      <c r="LUL702" s="413"/>
      <c r="LUM702" s="413"/>
      <c r="LUN702" s="413"/>
      <c r="LUO702" s="413"/>
      <c r="LUP702" s="413"/>
      <c r="LUQ702" s="413"/>
      <c r="LUR702" s="413"/>
      <c r="LUS702" s="413"/>
      <c r="LUT702" s="413"/>
      <c r="LUU702" s="413"/>
      <c r="LUV702" s="413"/>
      <c r="LUW702" s="413"/>
      <c r="LUX702" s="413"/>
      <c r="LUY702" s="413"/>
      <c r="LUZ702" s="413"/>
      <c r="LVA702" s="413"/>
      <c r="LVB702" s="414"/>
      <c r="LVC702" s="414"/>
      <c r="LVD702" s="414"/>
      <c r="LVE702" s="414"/>
      <c r="LVF702" s="414"/>
      <c r="LVG702" s="413"/>
      <c r="LVH702" s="413"/>
      <c r="LVI702" s="414"/>
      <c r="LVJ702" s="414"/>
      <c r="LVK702" s="413"/>
      <c r="LVL702" s="413"/>
      <c r="LVM702" s="414"/>
      <c r="LVN702" s="414"/>
      <c r="LVO702" s="413"/>
      <c r="LVP702" s="413"/>
      <c r="LVQ702" s="413"/>
      <c r="LVR702" s="413"/>
      <c r="LVS702" s="413"/>
      <c r="LVT702" s="413"/>
      <c r="LVU702" s="413"/>
      <c r="LVV702" s="414"/>
      <c r="LVW702" s="414"/>
      <c r="LVX702" s="413"/>
      <c r="LVY702" s="413"/>
      <c r="LVZ702" s="414"/>
      <c r="LWA702" s="414"/>
      <c r="LWB702" s="413"/>
      <c r="LWC702" s="413"/>
      <c r="LWD702" s="413"/>
      <c r="LWE702" s="413"/>
      <c r="LWF702" s="413"/>
      <c r="LWG702" s="407"/>
      <c r="LWH702" s="439"/>
      <c r="LWI702" s="413"/>
      <c r="LWJ702" s="413"/>
      <c r="LWK702" s="413"/>
      <c r="LWL702" s="413"/>
      <c r="LWM702" s="413"/>
      <c r="LWN702" s="413"/>
      <c r="LWO702" s="413"/>
      <c r="LWP702" s="412"/>
      <c r="LWQ702" s="412"/>
      <c r="LWR702" s="412"/>
      <c r="LWS702" s="412"/>
      <c r="LWT702" s="412"/>
      <c r="LWU702" s="412"/>
      <c r="LWV702" s="412"/>
      <c r="LWW702" s="412"/>
      <c r="LWX702" s="412"/>
      <c r="LWY702" s="412"/>
      <c r="LWZ702" s="412"/>
      <c r="LXA702" s="412"/>
      <c r="LXB702" s="412"/>
      <c r="LXC702" s="412"/>
      <c r="LXD702" s="412"/>
      <c r="LXE702" s="412"/>
      <c r="LXF702" s="412"/>
      <c r="LXG702" s="412"/>
      <c r="LXH702" s="412"/>
      <c r="LXI702" s="412"/>
      <c r="LXJ702" s="412"/>
      <c r="LXK702" s="412"/>
      <c r="LXL702" s="412"/>
      <c r="LXM702" s="412"/>
      <c r="LXN702" s="412"/>
      <c r="LXO702" s="412"/>
      <c r="LXP702" s="412"/>
      <c r="LXQ702" s="412"/>
      <c r="LXR702" s="412"/>
      <c r="LXS702" s="412"/>
      <c r="LXT702" s="412"/>
      <c r="LXU702" s="412"/>
      <c r="LXV702" s="412"/>
      <c r="LXW702" s="412"/>
      <c r="LXX702" s="412"/>
      <c r="LXY702" s="412"/>
      <c r="LXZ702" s="412"/>
      <c r="LYA702" s="412"/>
      <c r="LYB702" s="412"/>
      <c r="LYC702" s="412"/>
      <c r="LYD702" s="412"/>
      <c r="LYE702" s="412"/>
      <c r="LYF702" s="412"/>
      <c r="LYG702" s="412"/>
      <c r="LYH702" s="413"/>
      <c r="LYI702" s="413"/>
      <c r="LYJ702" s="413"/>
      <c r="LYK702" s="413"/>
      <c r="LYL702" s="413"/>
      <c r="LYM702" s="413"/>
      <c r="LYN702" s="413"/>
      <c r="LYO702" s="413"/>
      <c r="LYP702" s="413"/>
      <c r="LYQ702" s="413"/>
      <c r="LYR702" s="413"/>
      <c r="LYS702" s="413"/>
      <c r="LYT702" s="413"/>
      <c r="LYU702" s="413"/>
      <c r="LYV702" s="413"/>
      <c r="LYW702" s="413"/>
      <c r="LYX702" s="413"/>
      <c r="LYY702" s="413"/>
      <c r="LYZ702" s="413"/>
      <c r="LZA702" s="413"/>
      <c r="LZB702" s="413"/>
      <c r="LZC702" s="413"/>
      <c r="LZD702" s="413"/>
      <c r="LZE702" s="413"/>
      <c r="LZF702" s="414"/>
      <c r="LZG702" s="414"/>
      <c r="LZH702" s="414"/>
      <c r="LZI702" s="414"/>
      <c r="LZJ702" s="414"/>
      <c r="LZK702" s="413"/>
      <c r="LZL702" s="413"/>
      <c r="LZM702" s="414"/>
      <c r="LZN702" s="414"/>
      <c r="LZO702" s="413"/>
      <c r="LZP702" s="413"/>
      <c r="LZQ702" s="414"/>
      <c r="LZR702" s="414"/>
      <c r="LZS702" s="413"/>
      <c r="LZT702" s="413"/>
      <c r="LZU702" s="413"/>
      <c r="LZV702" s="413"/>
      <c r="LZW702" s="413"/>
      <c r="LZX702" s="413"/>
      <c r="LZY702" s="413"/>
      <c r="LZZ702" s="414"/>
      <c r="MAA702" s="414"/>
      <c r="MAB702" s="413"/>
      <c r="MAC702" s="413"/>
      <c r="MAD702" s="414"/>
      <c r="MAE702" s="414"/>
      <c r="MAF702" s="413"/>
      <c r="MAG702" s="413"/>
      <c r="MAH702" s="413"/>
      <c r="MAI702" s="413"/>
      <c r="MAJ702" s="413"/>
      <c r="MAK702" s="407"/>
      <c r="MAL702" s="439"/>
      <c r="MAM702" s="413"/>
      <c r="MAN702" s="413"/>
      <c r="MAO702" s="413"/>
      <c r="MAP702" s="413"/>
      <c r="MAQ702" s="413"/>
      <c r="MAR702" s="413"/>
      <c r="MAS702" s="413"/>
      <c r="MAT702" s="412"/>
      <c r="MAU702" s="412"/>
      <c r="MAV702" s="412"/>
      <c r="MAW702" s="412"/>
      <c r="MAX702" s="412"/>
      <c r="MAY702" s="412"/>
      <c r="MAZ702" s="412"/>
      <c r="MBA702" s="412"/>
      <c r="MBB702" s="412"/>
      <c r="MBC702" s="412"/>
      <c r="MBD702" s="412"/>
      <c r="MBE702" s="412"/>
      <c r="MBF702" s="412"/>
      <c r="MBG702" s="412"/>
      <c r="MBH702" s="412"/>
      <c r="MBI702" s="412"/>
      <c r="MBJ702" s="412"/>
      <c r="MBK702" s="412"/>
      <c r="MBL702" s="412"/>
      <c r="MBM702" s="412"/>
      <c r="MBN702" s="412"/>
      <c r="MBO702" s="412"/>
      <c r="MBP702" s="412"/>
      <c r="MBQ702" s="412"/>
      <c r="MBR702" s="412"/>
      <c r="MBS702" s="412"/>
      <c r="MBT702" s="412"/>
      <c r="MBU702" s="412"/>
      <c r="MBV702" s="412"/>
      <c r="MBW702" s="412"/>
      <c r="MBX702" s="412"/>
      <c r="MBY702" s="412"/>
      <c r="MBZ702" s="412"/>
      <c r="MCA702" s="412"/>
      <c r="MCB702" s="412"/>
      <c r="MCC702" s="412"/>
      <c r="MCD702" s="412"/>
      <c r="MCE702" s="412"/>
      <c r="MCF702" s="412"/>
      <c r="MCG702" s="412"/>
      <c r="MCH702" s="412"/>
      <c r="MCI702" s="412"/>
      <c r="MCJ702" s="412"/>
      <c r="MCK702" s="412"/>
      <c r="MCL702" s="413"/>
      <c r="MCM702" s="413"/>
      <c r="MCN702" s="413"/>
      <c r="MCO702" s="413"/>
      <c r="MCP702" s="413"/>
      <c r="MCQ702" s="413"/>
      <c r="MCR702" s="413"/>
      <c r="MCS702" s="413"/>
      <c r="MCT702" s="413"/>
      <c r="MCU702" s="413"/>
      <c r="MCV702" s="413"/>
      <c r="MCW702" s="413"/>
      <c r="MCX702" s="413"/>
      <c r="MCY702" s="413"/>
      <c r="MCZ702" s="413"/>
      <c r="MDA702" s="413"/>
      <c r="MDB702" s="413"/>
      <c r="MDC702" s="413"/>
      <c r="MDD702" s="413"/>
      <c r="MDE702" s="413"/>
      <c r="MDF702" s="413"/>
      <c r="MDG702" s="413"/>
      <c r="MDH702" s="413"/>
      <c r="MDI702" s="413"/>
      <c r="MDJ702" s="414"/>
      <c r="MDK702" s="414"/>
      <c r="MDL702" s="414"/>
      <c r="MDM702" s="414"/>
      <c r="MDN702" s="414"/>
      <c r="MDO702" s="413"/>
      <c r="MDP702" s="413"/>
      <c r="MDQ702" s="414"/>
      <c r="MDR702" s="414"/>
      <c r="MDS702" s="413"/>
      <c r="MDT702" s="413"/>
      <c r="MDU702" s="414"/>
      <c r="MDV702" s="414"/>
      <c r="MDW702" s="413"/>
      <c r="MDX702" s="413"/>
      <c r="MDY702" s="413"/>
      <c r="MDZ702" s="413"/>
      <c r="MEA702" s="413"/>
      <c r="MEB702" s="413"/>
      <c r="MEC702" s="413"/>
      <c r="MED702" s="414"/>
      <c r="MEE702" s="414"/>
      <c r="MEF702" s="413"/>
      <c r="MEG702" s="413"/>
      <c r="MEH702" s="414"/>
      <c r="MEI702" s="414"/>
      <c r="MEJ702" s="413"/>
      <c r="MEK702" s="413"/>
      <c r="MEL702" s="413"/>
      <c r="MEM702" s="413"/>
      <c r="MEN702" s="413"/>
      <c r="MEO702" s="407"/>
      <c r="MEP702" s="439"/>
      <c r="MEQ702" s="413"/>
      <c r="MER702" s="413"/>
      <c r="MES702" s="413"/>
      <c r="MET702" s="413"/>
      <c r="MEU702" s="413"/>
      <c r="MEV702" s="413"/>
      <c r="MEW702" s="413"/>
      <c r="MEX702" s="412"/>
      <c r="MEY702" s="412"/>
      <c r="MEZ702" s="412"/>
      <c r="MFA702" s="412"/>
      <c r="MFB702" s="412"/>
      <c r="MFC702" s="412"/>
      <c r="MFD702" s="412"/>
      <c r="MFE702" s="412"/>
      <c r="MFF702" s="412"/>
      <c r="MFG702" s="412"/>
      <c r="MFH702" s="412"/>
      <c r="MFI702" s="412"/>
      <c r="MFJ702" s="412"/>
      <c r="MFK702" s="412"/>
      <c r="MFL702" s="412"/>
      <c r="MFM702" s="412"/>
      <c r="MFN702" s="412"/>
      <c r="MFO702" s="412"/>
      <c r="MFP702" s="412"/>
      <c r="MFQ702" s="412"/>
      <c r="MFR702" s="412"/>
      <c r="MFS702" s="412"/>
      <c r="MFT702" s="412"/>
      <c r="MFU702" s="412"/>
      <c r="MFV702" s="412"/>
      <c r="MFW702" s="412"/>
      <c r="MFX702" s="412"/>
      <c r="MFY702" s="412"/>
      <c r="MFZ702" s="412"/>
      <c r="MGA702" s="412"/>
      <c r="MGB702" s="412"/>
      <c r="MGC702" s="412"/>
      <c r="MGD702" s="412"/>
      <c r="MGE702" s="412"/>
      <c r="MGF702" s="412"/>
      <c r="MGG702" s="412"/>
      <c r="MGH702" s="412"/>
      <c r="MGI702" s="412"/>
      <c r="MGJ702" s="412"/>
      <c r="MGK702" s="412"/>
      <c r="MGL702" s="412"/>
      <c r="MGM702" s="412"/>
      <c r="MGN702" s="412"/>
      <c r="MGO702" s="412"/>
      <c r="MGP702" s="413"/>
      <c r="MGQ702" s="413"/>
      <c r="MGR702" s="413"/>
      <c r="MGS702" s="413"/>
      <c r="MGT702" s="413"/>
      <c r="MGU702" s="413"/>
      <c r="MGV702" s="413"/>
      <c r="MGW702" s="413"/>
      <c r="MGX702" s="413"/>
      <c r="MGY702" s="413"/>
      <c r="MGZ702" s="413"/>
      <c r="MHA702" s="413"/>
      <c r="MHB702" s="413"/>
      <c r="MHC702" s="413"/>
      <c r="MHD702" s="413"/>
      <c r="MHE702" s="413"/>
      <c r="MHF702" s="413"/>
      <c r="MHG702" s="413"/>
      <c r="MHH702" s="413"/>
      <c r="MHI702" s="413"/>
      <c r="MHJ702" s="413"/>
      <c r="MHK702" s="413"/>
      <c r="MHL702" s="413"/>
      <c r="MHM702" s="413"/>
      <c r="MHN702" s="414"/>
      <c r="MHO702" s="414"/>
      <c r="MHP702" s="414"/>
      <c r="MHQ702" s="414"/>
      <c r="MHR702" s="414"/>
      <c r="MHS702" s="413"/>
      <c r="MHT702" s="413"/>
      <c r="MHU702" s="414"/>
      <c r="MHV702" s="414"/>
      <c r="MHW702" s="413"/>
      <c r="MHX702" s="413"/>
      <c r="MHY702" s="414"/>
      <c r="MHZ702" s="414"/>
      <c r="MIA702" s="413"/>
      <c r="MIB702" s="413"/>
      <c r="MIC702" s="413"/>
      <c r="MID702" s="413"/>
      <c r="MIE702" s="413"/>
      <c r="MIF702" s="413"/>
      <c r="MIG702" s="413"/>
      <c r="MIH702" s="414"/>
      <c r="MII702" s="414"/>
      <c r="MIJ702" s="413"/>
      <c r="MIK702" s="413"/>
      <c r="MIL702" s="414"/>
      <c r="MIM702" s="414"/>
      <c r="MIN702" s="413"/>
      <c r="MIO702" s="413"/>
      <c r="MIP702" s="413"/>
      <c r="MIQ702" s="413"/>
      <c r="MIR702" s="413"/>
      <c r="MIS702" s="407"/>
      <c r="MIT702" s="439"/>
      <c r="MIU702" s="413"/>
      <c r="MIV702" s="413"/>
      <c r="MIW702" s="413"/>
      <c r="MIX702" s="413"/>
      <c r="MIY702" s="413"/>
      <c r="MIZ702" s="413"/>
      <c r="MJA702" s="413"/>
      <c r="MJB702" s="412"/>
      <c r="MJC702" s="412"/>
      <c r="MJD702" s="412"/>
      <c r="MJE702" s="412"/>
      <c r="MJF702" s="412"/>
      <c r="MJG702" s="412"/>
      <c r="MJH702" s="412"/>
      <c r="MJI702" s="412"/>
      <c r="MJJ702" s="412"/>
      <c r="MJK702" s="412"/>
      <c r="MJL702" s="412"/>
      <c r="MJM702" s="412"/>
      <c r="MJN702" s="412"/>
      <c r="MJO702" s="412"/>
      <c r="MJP702" s="412"/>
      <c r="MJQ702" s="412"/>
      <c r="MJR702" s="412"/>
      <c r="MJS702" s="412"/>
      <c r="MJT702" s="412"/>
      <c r="MJU702" s="412"/>
      <c r="MJV702" s="412"/>
      <c r="MJW702" s="412"/>
      <c r="MJX702" s="412"/>
      <c r="MJY702" s="412"/>
      <c r="MJZ702" s="412"/>
      <c r="MKA702" s="412"/>
      <c r="MKB702" s="412"/>
      <c r="MKC702" s="412"/>
      <c r="MKD702" s="412"/>
      <c r="MKE702" s="412"/>
      <c r="MKF702" s="412"/>
      <c r="MKG702" s="412"/>
      <c r="MKH702" s="412"/>
      <c r="MKI702" s="412"/>
      <c r="MKJ702" s="412"/>
      <c r="MKK702" s="412"/>
      <c r="MKL702" s="412"/>
      <c r="MKM702" s="412"/>
      <c r="MKN702" s="412"/>
      <c r="MKO702" s="412"/>
      <c r="MKP702" s="412"/>
      <c r="MKQ702" s="412"/>
      <c r="MKR702" s="412"/>
      <c r="MKS702" s="412"/>
      <c r="MKT702" s="413"/>
      <c r="MKU702" s="413"/>
      <c r="MKV702" s="413"/>
      <c r="MKW702" s="413"/>
      <c r="MKX702" s="413"/>
      <c r="MKY702" s="413"/>
      <c r="MKZ702" s="413"/>
      <c r="MLA702" s="413"/>
      <c r="MLB702" s="413"/>
      <c r="MLC702" s="413"/>
      <c r="MLD702" s="413"/>
      <c r="MLE702" s="413"/>
      <c r="MLF702" s="413"/>
      <c r="MLG702" s="413"/>
      <c r="MLH702" s="413"/>
      <c r="MLI702" s="413"/>
      <c r="MLJ702" s="413"/>
      <c r="MLK702" s="413"/>
      <c r="MLL702" s="413"/>
      <c r="MLM702" s="413"/>
      <c r="MLN702" s="413"/>
      <c r="MLO702" s="413"/>
      <c r="MLP702" s="413"/>
      <c r="MLQ702" s="413"/>
      <c r="MLR702" s="414"/>
      <c r="MLS702" s="414"/>
      <c r="MLT702" s="414"/>
      <c r="MLU702" s="414"/>
      <c r="MLV702" s="414"/>
      <c r="MLW702" s="413"/>
      <c r="MLX702" s="413"/>
      <c r="MLY702" s="414"/>
      <c r="MLZ702" s="414"/>
      <c r="MMA702" s="413"/>
      <c r="MMB702" s="413"/>
      <c r="MMC702" s="414"/>
      <c r="MMD702" s="414"/>
      <c r="MME702" s="413"/>
      <c r="MMF702" s="413"/>
      <c r="MMG702" s="413"/>
      <c r="MMH702" s="413"/>
      <c r="MMI702" s="413"/>
      <c r="MMJ702" s="413"/>
      <c r="MMK702" s="413"/>
      <c r="MML702" s="414"/>
      <c r="MMM702" s="414"/>
      <c r="MMN702" s="413"/>
      <c r="MMO702" s="413"/>
      <c r="MMP702" s="414"/>
      <c r="MMQ702" s="414"/>
      <c r="MMR702" s="413"/>
      <c r="MMS702" s="413"/>
      <c r="MMT702" s="413"/>
      <c r="MMU702" s="413"/>
      <c r="MMV702" s="413"/>
      <c r="MMW702" s="407"/>
      <c r="MMX702" s="439"/>
      <c r="MMY702" s="413"/>
      <c r="MMZ702" s="413"/>
      <c r="MNA702" s="413"/>
      <c r="MNB702" s="413"/>
      <c r="MNC702" s="413"/>
      <c r="MND702" s="413"/>
      <c r="MNE702" s="413"/>
      <c r="MNF702" s="412"/>
      <c r="MNG702" s="412"/>
      <c r="MNH702" s="412"/>
      <c r="MNI702" s="412"/>
      <c r="MNJ702" s="412"/>
      <c r="MNK702" s="412"/>
      <c r="MNL702" s="412"/>
      <c r="MNM702" s="412"/>
      <c r="MNN702" s="412"/>
      <c r="MNO702" s="412"/>
      <c r="MNP702" s="412"/>
      <c r="MNQ702" s="412"/>
      <c r="MNR702" s="412"/>
      <c r="MNS702" s="412"/>
      <c r="MNT702" s="412"/>
      <c r="MNU702" s="412"/>
      <c r="MNV702" s="412"/>
      <c r="MNW702" s="412"/>
      <c r="MNX702" s="412"/>
      <c r="MNY702" s="412"/>
      <c r="MNZ702" s="412"/>
      <c r="MOA702" s="412"/>
      <c r="MOB702" s="412"/>
      <c r="MOC702" s="412"/>
      <c r="MOD702" s="412"/>
      <c r="MOE702" s="412"/>
      <c r="MOF702" s="412"/>
      <c r="MOG702" s="412"/>
      <c r="MOH702" s="412"/>
      <c r="MOI702" s="412"/>
      <c r="MOJ702" s="412"/>
      <c r="MOK702" s="412"/>
      <c r="MOL702" s="412"/>
      <c r="MOM702" s="412"/>
      <c r="MON702" s="412"/>
      <c r="MOO702" s="412"/>
      <c r="MOP702" s="412"/>
      <c r="MOQ702" s="412"/>
      <c r="MOR702" s="412"/>
      <c r="MOS702" s="412"/>
      <c r="MOT702" s="412"/>
      <c r="MOU702" s="412"/>
      <c r="MOV702" s="412"/>
      <c r="MOW702" s="412"/>
      <c r="MOX702" s="413"/>
      <c r="MOY702" s="413"/>
      <c r="MOZ702" s="413"/>
      <c r="MPA702" s="413"/>
      <c r="MPB702" s="413"/>
      <c r="MPC702" s="413"/>
      <c r="MPD702" s="413"/>
      <c r="MPE702" s="413"/>
      <c r="MPF702" s="413"/>
      <c r="MPG702" s="413"/>
      <c r="MPH702" s="413"/>
      <c r="MPI702" s="413"/>
      <c r="MPJ702" s="413"/>
      <c r="MPK702" s="413"/>
      <c r="MPL702" s="413"/>
      <c r="MPM702" s="413"/>
      <c r="MPN702" s="413"/>
      <c r="MPO702" s="413"/>
      <c r="MPP702" s="413"/>
      <c r="MPQ702" s="413"/>
      <c r="MPR702" s="413"/>
      <c r="MPS702" s="413"/>
      <c r="MPT702" s="413"/>
      <c r="MPU702" s="413"/>
      <c r="MPV702" s="414"/>
      <c r="MPW702" s="414"/>
      <c r="MPX702" s="414"/>
      <c r="MPY702" s="414"/>
      <c r="MPZ702" s="414"/>
      <c r="MQA702" s="413"/>
      <c r="MQB702" s="413"/>
      <c r="MQC702" s="414"/>
      <c r="MQD702" s="414"/>
      <c r="MQE702" s="413"/>
      <c r="MQF702" s="413"/>
      <c r="MQG702" s="414"/>
      <c r="MQH702" s="414"/>
      <c r="MQI702" s="413"/>
      <c r="MQJ702" s="413"/>
      <c r="MQK702" s="413"/>
      <c r="MQL702" s="413"/>
      <c r="MQM702" s="413"/>
      <c r="MQN702" s="413"/>
      <c r="MQO702" s="413"/>
      <c r="MQP702" s="414"/>
      <c r="MQQ702" s="414"/>
      <c r="MQR702" s="413"/>
      <c r="MQS702" s="413"/>
      <c r="MQT702" s="414"/>
      <c r="MQU702" s="414"/>
      <c r="MQV702" s="413"/>
      <c r="MQW702" s="413"/>
      <c r="MQX702" s="413"/>
      <c r="MQY702" s="413"/>
      <c r="MQZ702" s="413"/>
      <c r="MRA702" s="407"/>
      <c r="MRB702" s="439"/>
      <c r="MRC702" s="413"/>
      <c r="MRD702" s="413"/>
      <c r="MRE702" s="413"/>
      <c r="MRF702" s="413"/>
      <c r="MRG702" s="413"/>
      <c r="MRH702" s="413"/>
      <c r="MRI702" s="413"/>
      <c r="MRJ702" s="412"/>
      <c r="MRK702" s="412"/>
      <c r="MRL702" s="412"/>
      <c r="MRM702" s="412"/>
      <c r="MRN702" s="412"/>
      <c r="MRO702" s="412"/>
      <c r="MRP702" s="412"/>
      <c r="MRQ702" s="412"/>
      <c r="MRR702" s="412"/>
      <c r="MRS702" s="412"/>
      <c r="MRT702" s="412"/>
      <c r="MRU702" s="412"/>
      <c r="MRV702" s="412"/>
      <c r="MRW702" s="412"/>
      <c r="MRX702" s="412"/>
      <c r="MRY702" s="412"/>
      <c r="MRZ702" s="412"/>
      <c r="MSA702" s="412"/>
      <c r="MSB702" s="412"/>
      <c r="MSC702" s="412"/>
      <c r="MSD702" s="412"/>
      <c r="MSE702" s="412"/>
      <c r="MSF702" s="412"/>
      <c r="MSG702" s="412"/>
      <c r="MSH702" s="412"/>
      <c r="MSI702" s="412"/>
      <c r="MSJ702" s="412"/>
      <c r="MSK702" s="412"/>
      <c r="MSL702" s="412"/>
      <c r="MSM702" s="412"/>
      <c r="MSN702" s="412"/>
      <c r="MSO702" s="412"/>
      <c r="MSP702" s="412"/>
      <c r="MSQ702" s="412"/>
      <c r="MSR702" s="412"/>
      <c r="MSS702" s="412"/>
      <c r="MST702" s="412"/>
      <c r="MSU702" s="412"/>
      <c r="MSV702" s="412"/>
      <c r="MSW702" s="412"/>
      <c r="MSX702" s="412"/>
      <c r="MSY702" s="412"/>
      <c r="MSZ702" s="412"/>
      <c r="MTA702" s="412"/>
      <c r="MTB702" s="413"/>
      <c r="MTC702" s="413"/>
      <c r="MTD702" s="413"/>
      <c r="MTE702" s="413"/>
      <c r="MTF702" s="413"/>
      <c r="MTG702" s="413"/>
      <c r="MTH702" s="413"/>
      <c r="MTI702" s="413"/>
      <c r="MTJ702" s="413"/>
      <c r="MTK702" s="413"/>
      <c r="MTL702" s="413"/>
      <c r="MTM702" s="413"/>
      <c r="MTN702" s="413"/>
      <c r="MTO702" s="413"/>
      <c r="MTP702" s="413"/>
      <c r="MTQ702" s="413"/>
      <c r="MTR702" s="413"/>
      <c r="MTS702" s="413"/>
      <c r="MTT702" s="413"/>
      <c r="MTU702" s="413"/>
      <c r="MTV702" s="413"/>
      <c r="MTW702" s="413"/>
      <c r="MTX702" s="413"/>
      <c r="MTY702" s="413"/>
      <c r="MTZ702" s="414"/>
      <c r="MUA702" s="414"/>
      <c r="MUB702" s="414"/>
      <c r="MUC702" s="414"/>
      <c r="MUD702" s="414"/>
      <c r="MUE702" s="413"/>
      <c r="MUF702" s="413"/>
      <c r="MUG702" s="414"/>
      <c r="MUH702" s="414"/>
      <c r="MUI702" s="413"/>
      <c r="MUJ702" s="413"/>
      <c r="MUK702" s="414"/>
      <c r="MUL702" s="414"/>
      <c r="MUM702" s="413"/>
      <c r="MUN702" s="413"/>
      <c r="MUO702" s="413"/>
      <c r="MUP702" s="413"/>
      <c r="MUQ702" s="413"/>
      <c r="MUR702" s="413"/>
      <c r="MUS702" s="413"/>
      <c r="MUT702" s="414"/>
      <c r="MUU702" s="414"/>
      <c r="MUV702" s="413"/>
      <c r="MUW702" s="413"/>
      <c r="MUX702" s="414"/>
      <c r="MUY702" s="414"/>
      <c r="MUZ702" s="413"/>
      <c r="MVA702" s="413"/>
      <c r="MVB702" s="413"/>
      <c r="MVC702" s="413"/>
      <c r="MVD702" s="413"/>
      <c r="MVE702" s="407"/>
      <c r="MVF702" s="439"/>
      <c r="MVG702" s="413"/>
      <c r="MVH702" s="413"/>
      <c r="MVI702" s="413"/>
      <c r="MVJ702" s="413"/>
      <c r="MVK702" s="413"/>
      <c r="MVL702" s="413"/>
      <c r="MVM702" s="413"/>
      <c r="MVN702" s="412"/>
      <c r="MVO702" s="412"/>
      <c r="MVP702" s="412"/>
      <c r="MVQ702" s="412"/>
      <c r="MVR702" s="412"/>
      <c r="MVS702" s="412"/>
      <c r="MVT702" s="412"/>
      <c r="MVU702" s="412"/>
      <c r="MVV702" s="412"/>
      <c r="MVW702" s="412"/>
      <c r="MVX702" s="412"/>
      <c r="MVY702" s="412"/>
      <c r="MVZ702" s="412"/>
      <c r="MWA702" s="412"/>
      <c r="MWB702" s="412"/>
      <c r="MWC702" s="412"/>
      <c r="MWD702" s="412"/>
      <c r="MWE702" s="412"/>
      <c r="MWF702" s="412"/>
      <c r="MWG702" s="412"/>
      <c r="MWH702" s="412"/>
      <c r="MWI702" s="412"/>
      <c r="MWJ702" s="412"/>
      <c r="MWK702" s="412"/>
      <c r="MWL702" s="412"/>
      <c r="MWM702" s="412"/>
      <c r="MWN702" s="412"/>
      <c r="MWO702" s="412"/>
      <c r="MWP702" s="412"/>
      <c r="MWQ702" s="412"/>
      <c r="MWR702" s="412"/>
      <c r="MWS702" s="412"/>
      <c r="MWT702" s="412"/>
      <c r="MWU702" s="412"/>
      <c r="MWV702" s="412"/>
      <c r="MWW702" s="412"/>
      <c r="MWX702" s="412"/>
      <c r="MWY702" s="412"/>
      <c r="MWZ702" s="412"/>
      <c r="MXA702" s="412"/>
      <c r="MXB702" s="412"/>
      <c r="MXC702" s="412"/>
      <c r="MXD702" s="412"/>
      <c r="MXE702" s="412"/>
      <c r="MXF702" s="413"/>
      <c r="MXG702" s="413"/>
      <c r="MXH702" s="413"/>
      <c r="MXI702" s="413"/>
      <c r="MXJ702" s="413"/>
      <c r="MXK702" s="413"/>
      <c r="MXL702" s="413"/>
      <c r="MXM702" s="413"/>
      <c r="MXN702" s="413"/>
      <c r="MXO702" s="413"/>
      <c r="MXP702" s="413"/>
      <c r="MXQ702" s="413"/>
      <c r="MXR702" s="413"/>
      <c r="MXS702" s="413"/>
      <c r="MXT702" s="413"/>
      <c r="MXU702" s="413"/>
      <c r="MXV702" s="413"/>
      <c r="MXW702" s="413"/>
      <c r="MXX702" s="413"/>
      <c r="MXY702" s="413"/>
      <c r="MXZ702" s="413"/>
      <c r="MYA702" s="413"/>
      <c r="MYB702" s="413"/>
      <c r="MYC702" s="413"/>
      <c r="MYD702" s="414"/>
      <c r="MYE702" s="414"/>
      <c r="MYF702" s="414"/>
      <c r="MYG702" s="414"/>
      <c r="MYH702" s="414"/>
      <c r="MYI702" s="413"/>
      <c r="MYJ702" s="413"/>
      <c r="MYK702" s="414"/>
      <c r="MYL702" s="414"/>
      <c r="MYM702" s="413"/>
      <c r="MYN702" s="413"/>
      <c r="MYO702" s="414"/>
      <c r="MYP702" s="414"/>
      <c r="MYQ702" s="413"/>
      <c r="MYR702" s="413"/>
      <c r="MYS702" s="413"/>
      <c r="MYT702" s="413"/>
      <c r="MYU702" s="413"/>
      <c r="MYV702" s="413"/>
      <c r="MYW702" s="413"/>
      <c r="MYX702" s="414"/>
      <c r="MYY702" s="414"/>
      <c r="MYZ702" s="413"/>
      <c r="MZA702" s="413"/>
      <c r="MZB702" s="414"/>
      <c r="MZC702" s="414"/>
      <c r="MZD702" s="413"/>
      <c r="MZE702" s="413"/>
      <c r="MZF702" s="413"/>
      <c r="MZG702" s="413"/>
      <c r="MZH702" s="413"/>
      <c r="MZI702" s="407"/>
      <c r="MZJ702" s="439"/>
      <c r="MZK702" s="413"/>
      <c r="MZL702" s="413"/>
      <c r="MZM702" s="413"/>
      <c r="MZN702" s="413"/>
      <c r="MZO702" s="413"/>
      <c r="MZP702" s="413"/>
      <c r="MZQ702" s="413"/>
      <c r="MZR702" s="412"/>
      <c r="MZS702" s="412"/>
      <c r="MZT702" s="412"/>
      <c r="MZU702" s="412"/>
      <c r="MZV702" s="412"/>
      <c r="MZW702" s="412"/>
      <c r="MZX702" s="412"/>
      <c r="MZY702" s="412"/>
      <c r="MZZ702" s="412"/>
      <c r="NAA702" s="412"/>
      <c r="NAB702" s="412"/>
      <c r="NAC702" s="412"/>
      <c r="NAD702" s="412"/>
      <c r="NAE702" s="412"/>
      <c r="NAF702" s="412"/>
      <c r="NAG702" s="412"/>
      <c r="NAH702" s="412"/>
      <c r="NAI702" s="412"/>
      <c r="NAJ702" s="412"/>
      <c r="NAK702" s="412"/>
      <c r="NAL702" s="412"/>
      <c r="NAM702" s="412"/>
      <c r="NAN702" s="412"/>
      <c r="NAO702" s="412"/>
      <c r="NAP702" s="412"/>
      <c r="NAQ702" s="412"/>
      <c r="NAR702" s="412"/>
      <c r="NAS702" s="412"/>
      <c r="NAT702" s="412"/>
      <c r="NAU702" s="412"/>
      <c r="NAV702" s="412"/>
      <c r="NAW702" s="412"/>
      <c r="NAX702" s="412"/>
      <c r="NAY702" s="412"/>
      <c r="NAZ702" s="412"/>
      <c r="NBA702" s="412"/>
      <c r="NBB702" s="412"/>
      <c r="NBC702" s="412"/>
      <c r="NBD702" s="412"/>
      <c r="NBE702" s="412"/>
      <c r="NBF702" s="412"/>
      <c r="NBG702" s="412"/>
      <c r="NBH702" s="412"/>
      <c r="NBI702" s="412"/>
      <c r="NBJ702" s="413"/>
      <c r="NBK702" s="413"/>
      <c r="NBL702" s="413"/>
      <c r="NBM702" s="413"/>
      <c r="NBN702" s="413"/>
      <c r="NBO702" s="413"/>
      <c r="NBP702" s="413"/>
      <c r="NBQ702" s="413"/>
      <c r="NBR702" s="413"/>
      <c r="NBS702" s="413"/>
      <c r="NBT702" s="413"/>
      <c r="NBU702" s="413"/>
      <c r="NBV702" s="413"/>
      <c r="NBW702" s="413"/>
      <c r="NBX702" s="413"/>
      <c r="NBY702" s="413"/>
      <c r="NBZ702" s="413"/>
      <c r="NCA702" s="413"/>
      <c r="NCB702" s="413"/>
      <c r="NCC702" s="413"/>
      <c r="NCD702" s="413"/>
      <c r="NCE702" s="413"/>
      <c r="NCF702" s="413"/>
      <c r="NCG702" s="413"/>
      <c r="NCH702" s="414"/>
      <c r="NCI702" s="414"/>
      <c r="NCJ702" s="414"/>
      <c r="NCK702" s="414"/>
      <c r="NCL702" s="414"/>
      <c r="NCM702" s="413"/>
      <c r="NCN702" s="413"/>
      <c r="NCO702" s="414"/>
      <c r="NCP702" s="414"/>
      <c r="NCQ702" s="413"/>
      <c r="NCR702" s="413"/>
      <c r="NCS702" s="414"/>
      <c r="NCT702" s="414"/>
      <c r="NCU702" s="413"/>
      <c r="NCV702" s="413"/>
      <c r="NCW702" s="413"/>
      <c r="NCX702" s="413"/>
      <c r="NCY702" s="413"/>
      <c r="NCZ702" s="413"/>
      <c r="NDA702" s="413"/>
      <c r="NDB702" s="414"/>
      <c r="NDC702" s="414"/>
      <c r="NDD702" s="413"/>
      <c r="NDE702" s="413"/>
      <c r="NDF702" s="414"/>
      <c r="NDG702" s="414"/>
      <c r="NDH702" s="413"/>
      <c r="NDI702" s="413"/>
      <c r="NDJ702" s="413"/>
      <c r="NDK702" s="413"/>
      <c r="NDL702" s="413"/>
      <c r="NDM702" s="407"/>
      <c r="NDN702" s="439"/>
      <c r="NDO702" s="413"/>
      <c r="NDP702" s="413"/>
      <c r="NDQ702" s="413"/>
      <c r="NDR702" s="413"/>
      <c r="NDS702" s="413"/>
      <c r="NDT702" s="413"/>
      <c r="NDU702" s="413"/>
      <c r="NDV702" s="412"/>
      <c r="NDW702" s="412"/>
      <c r="NDX702" s="412"/>
      <c r="NDY702" s="412"/>
      <c r="NDZ702" s="412"/>
      <c r="NEA702" s="412"/>
      <c r="NEB702" s="412"/>
      <c r="NEC702" s="412"/>
      <c r="NED702" s="412"/>
      <c r="NEE702" s="412"/>
      <c r="NEF702" s="412"/>
      <c r="NEG702" s="412"/>
      <c r="NEH702" s="412"/>
      <c r="NEI702" s="412"/>
      <c r="NEJ702" s="412"/>
      <c r="NEK702" s="412"/>
      <c r="NEL702" s="412"/>
      <c r="NEM702" s="412"/>
      <c r="NEN702" s="412"/>
      <c r="NEO702" s="412"/>
      <c r="NEP702" s="412"/>
      <c r="NEQ702" s="412"/>
      <c r="NER702" s="412"/>
      <c r="NES702" s="412"/>
      <c r="NET702" s="412"/>
      <c r="NEU702" s="412"/>
      <c r="NEV702" s="412"/>
      <c r="NEW702" s="412"/>
      <c r="NEX702" s="412"/>
      <c r="NEY702" s="412"/>
      <c r="NEZ702" s="412"/>
      <c r="NFA702" s="412"/>
      <c r="NFB702" s="412"/>
      <c r="NFC702" s="412"/>
      <c r="NFD702" s="412"/>
      <c r="NFE702" s="412"/>
      <c r="NFF702" s="412"/>
      <c r="NFG702" s="412"/>
      <c r="NFH702" s="412"/>
      <c r="NFI702" s="412"/>
      <c r="NFJ702" s="412"/>
      <c r="NFK702" s="412"/>
      <c r="NFL702" s="412"/>
      <c r="NFM702" s="412"/>
      <c r="NFN702" s="413"/>
      <c r="NFO702" s="413"/>
      <c r="NFP702" s="413"/>
      <c r="NFQ702" s="413"/>
      <c r="NFR702" s="413"/>
      <c r="NFS702" s="413"/>
      <c r="NFT702" s="413"/>
      <c r="NFU702" s="413"/>
      <c r="NFV702" s="413"/>
      <c r="NFW702" s="413"/>
      <c r="NFX702" s="413"/>
      <c r="NFY702" s="413"/>
      <c r="NFZ702" s="413"/>
      <c r="NGA702" s="413"/>
      <c r="NGB702" s="413"/>
      <c r="NGC702" s="413"/>
      <c r="NGD702" s="413"/>
      <c r="NGE702" s="413"/>
      <c r="NGF702" s="413"/>
      <c r="NGG702" s="413"/>
      <c r="NGH702" s="413"/>
      <c r="NGI702" s="413"/>
      <c r="NGJ702" s="413"/>
      <c r="NGK702" s="413"/>
      <c r="NGL702" s="414"/>
      <c r="NGM702" s="414"/>
      <c r="NGN702" s="414"/>
      <c r="NGO702" s="414"/>
      <c r="NGP702" s="414"/>
      <c r="NGQ702" s="413"/>
      <c r="NGR702" s="413"/>
      <c r="NGS702" s="414"/>
      <c r="NGT702" s="414"/>
      <c r="NGU702" s="413"/>
      <c r="NGV702" s="413"/>
      <c r="NGW702" s="414"/>
      <c r="NGX702" s="414"/>
      <c r="NGY702" s="413"/>
      <c r="NGZ702" s="413"/>
      <c r="NHA702" s="413"/>
      <c r="NHB702" s="413"/>
      <c r="NHC702" s="413"/>
      <c r="NHD702" s="413"/>
      <c r="NHE702" s="413"/>
      <c r="NHF702" s="414"/>
      <c r="NHG702" s="414"/>
      <c r="NHH702" s="413"/>
      <c r="NHI702" s="413"/>
      <c r="NHJ702" s="414"/>
      <c r="NHK702" s="414"/>
      <c r="NHL702" s="413"/>
      <c r="NHM702" s="413"/>
      <c r="NHN702" s="413"/>
      <c r="NHO702" s="413"/>
      <c r="NHP702" s="413"/>
      <c r="NHQ702" s="407"/>
      <c r="NHR702" s="439"/>
      <c r="NHS702" s="413"/>
      <c r="NHT702" s="413"/>
      <c r="NHU702" s="413"/>
      <c r="NHV702" s="413"/>
      <c r="NHW702" s="413"/>
      <c r="NHX702" s="413"/>
      <c r="NHY702" s="413"/>
      <c r="NHZ702" s="412"/>
      <c r="NIA702" s="412"/>
      <c r="NIB702" s="412"/>
      <c r="NIC702" s="412"/>
      <c r="NID702" s="412"/>
      <c r="NIE702" s="412"/>
      <c r="NIF702" s="412"/>
      <c r="NIG702" s="412"/>
      <c r="NIH702" s="412"/>
      <c r="NII702" s="412"/>
      <c r="NIJ702" s="412"/>
      <c r="NIK702" s="412"/>
      <c r="NIL702" s="412"/>
      <c r="NIM702" s="412"/>
      <c r="NIN702" s="412"/>
      <c r="NIO702" s="412"/>
      <c r="NIP702" s="412"/>
      <c r="NIQ702" s="412"/>
      <c r="NIR702" s="412"/>
      <c r="NIS702" s="412"/>
      <c r="NIT702" s="412"/>
      <c r="NIU702" s="412"/>
      <c r="NIV702" s="412"/>
      <c r="NIW702" s="412"/>
      <c r="NIX702" s="412"/>
      <c r="NIY702" s="412"/>
      <c r="NIZ702" s="412"/>
      <c r="NJA702" s="412"/>
      <c r="NJB702" s="412"/>
      <c r="NJC702" s="412"/>
      <c r="NJD702" s="412"/>
      <c r="NJE702" s="412"/>
      <c r="NJF702" s="412"/>
      <c r="NJG702" s="412"/>
      <c r="NJH702" s="412"/>
      <c r="NJI702" s="412"/>
      <c r="NJJ702" s="412"/>
      <c r="NJK702" s="412"/>
      <c r="NJL702" s="412"/>
      <c r="NJM702" s="412"/>
      <c r="NJN702" s="412"/>
      <c r="NJO702" s="412"/>
      <c r="NJP702" s="412"/>
      <c r="NJQ702" s="412"/>
      <c r="NJR702" s="413"/>
      <c r="NJS702" s="413"/>
      <c r="NJT702" s="413"/>
      <c r="NJU702" s="413"/>
      <c r="NJV702" s="413"/>
      <c r="NJW702" s="413"/>
      <c r="NJX702" s="413"/>
      <c r="NJY702" s="413"/>
      <c r="NJZ702" s="413"/>
      <c r="NKA702" s="413"/>
      <c r="NKB702" s="413"/>
      <c r="NKC702" s="413"/>
      <c r="NKD702" s="413"/>
      <c r="NKE702" s="413"/>
      <c r="NKF702" s="413"/>
      <c r="NKG702" s="413"/>
      <c r="NKH702" s="413"/>
      <c r="NKI702" s="413"/>
      <c r="NKJ702" s="413"/>
      <c r="NKK702" s="413"/>
      <c r="NKL702" s="413"/>
      <c r="NKM702" s="413"/>
      <c r="NKN702" s="413"/>
      <c r="NKO702" s="413"/>
      <c r="NKP702" s="414"/>
      <c r="NKQ702" s="414"/>
      <c r="NKR702" s="414"/>
      <c r="NKS702" s="414"/>
      <c r="NKT702" s="414"/>
      <c r="NKU702" s="413"/>
      <c r="NKV702" s="413"/>
      <c r="NKW702" s="414"/>
      <c r="NKX702" s="414"/>
      <c r="NKY702" s="413"/>
      <c r="NKZ702" s="413"/>
      <c r="NLA702" s="414"/>
      <c r="NLB702" s="414"/>
      <c r="NLC702" s="413"/>
      <c r="NLD702" s="413"/>
      <c r="NLE702" s="413"/>
      <c r="NLF702" s="413"/>
      <c r="NLG702" s="413"/>
      <c r="NLH702" s="413"/>
      <c r="NLI702" s="413"/>
      <c r="NLJ702" s="414"/>
      <c r="NLK702" s="414"/>
      <c r="NLL702" s="413"/>
      <c r="NLM702" s="413"/>
      <c r="NLN702" s="414"/>
      <c r="NLO702" s="414"/>
      <c r="NLP702" s="413"/>
      <c r="NLQ702" s="413"/>
      <c r="NLR702" s="413"/>
      <c r="NLS702" s="413"/>
      <c r="NLT702" s="413"/>
      <c r="NLU702" s="407"/>
      <c r="NLV702" s="439"/>
      <c r="NLW702" s="413"/>
      <c r="NLX702" s="413"/>
      <c r="NLY702" s="413"/>
      <c r="NLZ702" s="413"/>
      <c r="NMA702" s="413"/>
      <c r="NMB702" s="413"/>
      <c r="NMC702" s="413"/>
      <c r="NMD702" s="412"/>
      <c r="NME702" s="412"/>
      <c r="NMF702" s="412"/>
      <c r="NMG702" s="412"/>
      <c r="NMH702" s="412"/>
      <c r="NMI702" s="412"/>
      <c r="NMJ702" s="412"/>
      <c r="NMK702" s="412"/>
      <c r="NML702" s="412"/>
      <c r="NMM702" s="412"/>
      <c r="NMN702" s="412"/>
      <c r="NMO702" s="412"/>
      <c r="NMP702" s="412"/>
      <c r="NMQ702" s="412"/>
      <c r="NMR702" s="412"/>
      <c r="NMS702" s="412"/>
      <c r="NMT702" s="412"/>
      <c r="NMU702" s="412"/>
      <c r="NMV702" s="412"/>
      <c r="NMW702" s="412"/>
      <c r="NMX702" s="412"/>
      <c r="NMY702" s="412"/>
      <c r="NMZ702" s="412"/>
      <c r="NNA702" s="412"/>
      <c r="NNB702" s="412"/>
      <c r="NNC702" s="412"/>
      <c r="NND702" s="412"/>
      <c r="NNE702" s="412"/>
      <c r="NNF702" s="412"/>
      <c r="NNG702" s="412"/>
      <c r="NNH702" s="412"/>
      <c r="NNI702" s="412"/>
      <c r="NNJ702" s="412"/>
      <c r="NNK702" s="412"/>
      <c r="NNL702" s="412"/>
      <c r="NNM702" s="412"/>
      <c r="NNN702" s="412"/>
      <c r="NNO702" s="412"/>
      <c r="NNP702" s="412"/>
      <c r="NNQ702" s="412"/>
      <c r="NNR702" s="412"/>
      <c r="NNS702" s="412"/>
      <c r="NNT702" s="412"/>
      <c r="NNU702" s="412"/>
      <c r="NNV702" s="413"/>
      <c r="NNW702" s="413"/>
      <c r="NNX702" s="413"/>
      <c r="NNY702" s="413"/>
      <c r="NNZ702" s="413"/>
      <c r="NOA702" s="413"/>
      <c r="NOB702" s="413"/>
      <c r="NOC702" s="413"/>
      <c r="NOD702" s="413"/>
      <c r="NOE702" s="413"/>
      <c r="NOF702" s="413"/>
      <c r="NOG702" s="413"/>
      <c r="NOH702" s="413"/>
      <c r="NOI702" s="413"/>
      <c r="NOJ702" s="413"/>
      <c r="NOK702" s="413"/>
      <c r="NOL702" s="413"/>
      <c r="NOM702" s="413"/>
      <c r="NON702" s="413"/>
      <c r="NOO702" s="413"/>
      <c r="NOP702" s="413"/>
      <c r="NOQ702" s="413"/>
      <c r="NOR702" s="413"/>
      <c r="NOS702" s="413"/>
      <c r="NOT702" s="414"/>
      <c r="NOU702" s="414"/>
      <c r="NOV702" s="414"/>
      <c r="NOW702" s="414"/>
      <c r="NOX702" s="414"/>
      <c r="NOY702" s="413"/>
      <c r="NOZ702" s="413"/>
      <c r="NPA702" s="414"/>
      <c r="NPB702" s="414"/>
      <c r="NPC702" s="413"/>
      <c r="NPD702" s="413"/>
      <c r="NPE702" s="414"/>
      <c r="NPF702" s="414"/>
      <c r="NPG702" s="413"/>
      <c r="NPH702" s="413"/>
      <c r="NPI702" s="413"/>
      <c r="NPJ702" s="413"/>
      <c r="NPK702" s="413"/>
      <c r="NPL702" s="413"/>
      <c r="NPM702" s="413"/>
      <c r="NPN702" s="414"/>
      <c r="NPO702" s="414"/>
      <c r="NPP702" s="413"/>
      <c r="NPQ702" s="413"/>
      <c r="NPR702" s="414"/>
      <c r="NPS702" s="414"/>
      <c r="NPT702" s="413"/>
      <c r="NPU702" s="413"/>
      <c r="NPV702" s="413"/>
      <c r="NPW702" s="413"/>
      <c r="NPX702" s="413"/>
      <c r="NPY702" s="407"/>
      <c r="NPZ702" s="439"/>
      <c r="NQA702" s="413"/>
      <c r="NQB702" s="413"/>
      <c r="NQC702" s="413"/>
      <c r="NQD702" s="413"/>
      <c r="NQE702" s="413"/>
      <c r="NQF702" s="413"/>
      <c r="NQG702" s="413"/>
      <c r="NQH702" s="412"/>
      <c r="NQI702" s="412"/>
      <c r="NQJ702" s="412"/>
      <c r="NQK702" s="412"/>
      <c r="NQL702" s="412"/>
      <c r="NQM702" s="412"/>
      <c r="NQN702" s="412"/>
      <c r="NQO702" s="412"/>
      <c r="NQP702" s="412"/>
      <c r="NQQ702" s="412"/>
      <c r="NQR702" s="412"/>
      <c r="NQS702" s="412"/>
      <c r="NQT702" s="412"/>
      <c r="NQU702" s="412"/>
      <c r="NQV702" s="412"/>
      <c r="NQW702" s="412"/>
      <c r="NQX702" s="412"/>
      <c r="NQY702" s="412"/>
      <c r="NQZ702" s="412"/>
      <c r="NRA702" s="412"/>
      <c r="NRB702" s="412"/>
      <c r="NRC702" s="412"/>
      <c r="NRD702" s="412"/>
      <c r="NRE702" s="412"/>
      <c r="NRF702" s="412"/>
      <c r="NRG702" s="412"/>
      <c r="NRH702" s="412"/>
      <c r="NRI702" s="412"/>
      <c r="NRJ702" s="412"/>
      <c r="NRK702" s="412"/>
      <c r="NRL702" s="412"/>
      <c r="NRM702" s="412"/>
      <c r="NRN702" s="412"/>
      <c r="NRO702" s="412"/>
      <c r="NRP702" s="412"/>
      <c r="NRQ702" s="412"/>
      <c r="NRR702" s="412"/>
      <c r="NRS702" s="412"/>
      <c r="NRT702" s="412"/>
      <c r="NRU702" s="412"/>
      <c r="NRV702" s="412"/>
      <c r="NRW702" s="412"/>
      <c r="NRX702" s="412"/>
      <c r="NRY702" s="412"/>
      <c r="NRZ702" s="413"/>
      <c r="NSA702" s="413"/>
      <c r="NSB702" s="413"/>
      <c r="NSC702" s="413"/>
      <c r="NSD702" s="413"/>
      <c r="NSE702" s="413"/>
      <c r="NSF702" s="413"/>
      <c r="NSG702" s="413"/>
      <c r="NSH702" s="413"/>
      <c r="NSI702" s="413"/>
      <c r="NSJ702" s="413"/>
      <c r="NSK702" s="413"/>
      <c r="NSL702" s="413"/>
      <c r="NSM702" s="413"/>
      <c r="NSN702" s="413"/>
      <c r="NSO702" s="413"/>
      <c r="NSP702" s="413"/>
      <c r="NSQ702" s="413"/>
      <c r="NSR702" s="413"/>
      <c r="NSS702" s="413"/>
      <c r="NST702" s="413"/>
      <c r="NSU702" s="413"/>
      <c r="NSV702" s="413"/>
      <c r="NSW702" s="413"/>
      <c r="NSX702" s="414"/>
      <c r="NSY702" s="414"/>
      <c r="NSZ702" s="414"/>
      <c r="NTA702" s="414"/>
      <c r="NTB702" s="414"/>
      <c r="NTC702" s="413"/>
      <c r="NTD702" s="413"/>
      <c r="NTE702" s="414"/>
      <c r="NTF702" s="414"/>
      <c r="NTG702" s="413"/>
      <c r="NTH702" s="413"/>
      <c r="NTI702" s="414"/>
      <c r="NTJ702" s="414"/>
      <c r="NTK702" s="413"/>
      <c r="NTL702" s="413"/>
      <c r="NTM702" s="413"/>
      <c r="NTN702" s="413"/>
      <c r="NTO702" s="413"/>
      <c r="NTP702" s="413"/>
      <c r="NTQ702" s="413"/>
      <c r="NTR702" s="414"/>
      <c r="NTS702" s="414"/>
      <c r="NTT702" s="413"/>
      <c r="NTU702" s="413"/>
      <c r="NTV702" s="414"/>
      <c r="NTW702" s="414"/>
      <c r="NTX702" s="413"/>
      <c r="NTY702" s="413"/>
      <c r="NTZ702" s="413"/>
      <c r="NUA702" s="413"/>
      <c r="NUB702" s="413"/>
      <c r="NUC702" s="407"/>
      <c r="NUD702" s="439"/>
      <c r="NUE702" s="413"/>
      <c r="NUF702" s="413"/>
      <c r="NUG702" s="413"/>
      <c r="NUH702" s="413"/>
      <c r="NUI702" s="413"/>
      <c r="NUJ702" s="413"/>
      <c r="NUK702" s="413"/>
      <c r="NUL702" s="412"/>
      <c r="NUM702" s="412"/>
      <c r="NUN702" s="412"/>
      <c r="NUO702" s="412"/>
      <c r="NUP702" s="412"/>
      <c r="NUQ702" s="412"/>
      <c r="NUR702" s="412"/>
      <c r="NUS702" s="412"/>
      <c r="NUT702" s="412"/>
      <c r="NUU702" s="412"/>
      <c r="NUV702" s="412"/>
      <c r="NUW702" s="412"/>
      <c r="NUX702" s="412"/>
      <c r="NUY702" s="412"/>
      <c r="NUZ702" s="412"/>
      <c r="NVA702" s="412"/>
      <c r="NVB702" s="412"/>
      <c r="NVC702" s="412"/>
      <c r="NVD702" s="412"/>
      <c r="NVE702" s="412"/>
      <c r="NVF702" s="412"/>
      <c r="NVG702" s="412"/>
      <c r="NVH702" s="412"/>
      <c r="NVI702" s="412"/>
      <c r="NVJ702" s="412"/>
      <c r="NVK702" s="412"/>
      <c r="NVL702" s="412"/>
      <c r="NVM702" s="412"/>
      <c r="NVN702" s="412"/>
      <c r="NVO702" s="412"/>
      <c r="NVP702" s="412"/>
      <c r="NVQ702" s="412"/>
      <c r="NVR702" s="412"/>
      <c r="NVS702" s="412"/>
      <c r="NVT702" s="412"/>
      <c r="NVU702" s="412"/>
      <c r="NVV702" s="412"/>
      <c r="NVW702" s="412"/>
      <c r="NVX702" s="412"/>
      <c r="NVY702" s="412"/>
      <c r="NVZ702" s="412"/>
      <c r="NWA702" s="412"/>
      <c r="NWB702" s="412"/>
      <c r="NWC702" s="412"/>
      <c r="NWD702" s="413"/>
      <c r="NWE702" s="413"/>
      <c r="NWF702" s="413"/>
      <c r="NWG702" s="413"/>
      <c r="NWH702" s="413"/>
      <c r="NWI702" s="413"/>
      <c r="NWJ702" s="413"/>
      <c r="NWK702" s="413"/>
      <c r="NWL702" s="413"/>
      <c r="NWM702" s="413"/>
      <c r="NWN702" s="413"/>
      <c r="NWO702" s="413"/>
      <c r="NWP702" s="413"/>
      <c r="NWQ702" s="413"/>
      <c r="NWR702" s="413"/>
      <c r="NWS702" s="413"/>
      <c r="NWT702" s="413"/>
      <c r="NWU702" s="413"/>
      <c r="NWV702" s="413"/>
      <c r="NWW702" s="413"/>
      <c r="NWX702" s="413"/>
      <c r="NWY702" s="413"/>
      <c r="NWZ702" s="413"/>
      <c r="NXA702" s="413"/>
      <c r="NXB702" s="414"/>
      <c r="NXC702" s="414"/>
      <c r="NXD702" s="414"/>
      <c r="NXE702" s="414"/>
      <c r="NXF702" s="414"/>
      <c r="NXG702" s="413"/>
      <c r="NXH702" s="413"/>
      <c r="NXI702" s="414"/>
      <c r="NXJ702" s="414"/>
      <c r="NXK702" s="413"/>
      <c r="NXL702" s="413"/>
      <c r="NXM702" s="414"/>
      <c r="NXN702" s="414"/>
      <c r="NXO702" s="413"/>
      <c r="NXP702" s="413"/>
      <c r="NXQ702" s="413"/>
      <c r="NXR702" s="413"/>
      <c r="NXS702" s="413"/>
      <c r="NXT702" s="413"/>
      <c r="NXU702" s="413"/>
      <c r="NXV702" s="414"/>
      <c r="NXW702" s="414"/>
      <c r="NXX702" s="413"/>
      <c r="NXY702" s="413"/>
      <c r="NXZ702" s="414"/>
      <c r="NYA702" s="414"/>
      <c r="NYB702" s="413"/>
      <c r="NYC702" s="413"/>
      <c r="NYD702" s="413"/>
      <c r="NYE702" s="413"/>
      <c r="NYF702" s="413"/>
      <c r="NYG702" s="407"/>
      <c r="NYH702" s="439"/>
      <c r="NYI702" s="413"/>
      <c r="NYJ702" s="413"/>
      <c r="NYK702" s="413"/>
      <c r="NYL702" s="413"/>
      <c r="NYM702" s="413"/>
      <c r="NYN702" s="413"/>
      <c r="NYO702" s="413"/>
      <c r="NYP702" s="412"/>
      <c r="NYQ702" s="412"/>
      <c r="NYR702" s="412"/>
      <c r="NYS702" s="412"/>
      <c r="NYT702" s="412"/>
      <c r="NYU702" s="412"/>
      <c r="NYV702" s="412"/>
      <c r="NYW702" s="412"/>
      <c r="NYX702" s="412"/>
      <c r="NYY702" s="412"/>
      <c r="NYZ702" s="412"/>
      <c r="NZA702" s="412"/>
      <c r="NZB702" s="412"/>
      <c r="NZC702" s="412"/>
      <c r="NZD702" s="412"/>
      <c r="NZE702" s="412"/>
      <c r="NZF702" s="412"/>
      <c r="NZG702" s="412"/>
      <c r="NZH702" s="412"/>
      <c r="NZI702" s="412"/>
      <c r="NZJ702" s="412"/>
      <c r="NZK702" s="412"/>
      <c r="NZL702" s="412"/>
      <c r="NZM702" s="412"/>
      <c r="NZN702" s="412"/>
      <c r="NZO702" s="412"/>
      <c r="NZP702" s="412"/>
      <c r="NZQ702" s="412"/>
      <c r="NZR702" s="412"/>
      <c r="NZS702" s="412"/>
      <c r="NZT702" s="412"/>
      <c r="NZU702" s="412"/>
      <c r="NZV702" s="412"/>
      <c r="NZW702" s="412"/>
      <c r="NZX702" s="412"/>
      <c r="NZY702" s="412"/>
      <c r="NZZ702" s="412"/>
      <c r="OAA702" s="412"/>
      <c r="OAB702" s="412"/>
      <c r="OAC702" s="412"/>
      <c r="OAD702" s="412"/>
      <c r="OAE702" s="412"/>
      <c r="OAF702" s="412"/>
      <c r="OAG702" s="412"/>
      <c r="OAH702" s="413"/>
      <c r="OAI702" s="413"/>
      <c r="OAJ702" s="413"/>
      <c r="OAK702" s="413"/>
      <c r="OAL702" s="413"/>
      <c r="OAM702" s="413"/>
      <c r="OAN702" s="413"/>
      <c r="OAO702" s="413"/>
      <c r="OAP702" s="413"/>
      <c r="OAQ702" s="413"/>
      <c r="OAR702" s="413"/>
      <c r="OAS702" s="413"/>
      <c r="OAT702" s="413"/>
      <c r="OAU702" s="413"/>
      <c r="OAV702" s="413"/>
      <c r="OAW702" s="413"/>
      <c r="OAX702" s="413"/>
      <c r="OAY702" s="413"/>
      <c r="OAZ702" s="413"/>
      <c r="OBA702" s="413"/>
      <c r="OBB702" s="413"/>
      <c r="OBC702" s="413"/>
      <c r="OBD702" s="413"/>
      <c r="OBE702" s="413"/>
      <c r="OBF702" s="414"/>
      <c r="OBG702" s="414"/>
      <c r="OBH702" s="414"/>
      <c r="OBI702" s="414"/>
      <c r="OBJ702" s="414"/>
      <c r="OBK702" s="413"/>
      <c r="OBL702" s="413"/>
      <c r="OBM702" s="414"/>
      <c r="OBN702" s="414"/>
      <c r="OBO702" s="413"/>
      <c r="OBP702" s="413"/>
      <c r="OBQ702" s="414"/>
      <c r="OBR702" s="414"/>
      <c r="OBS702" s="413"/>
      <c r="OBT702" s="413"/>
      <c r="OBU702" s="413"/>
      <c r="OBV702" s="413"/>
      <c r="OBW702" s="413"/>
      <c r="OBX702" s="413"/>
      <c r="OBY702" s="413"/>
      <c r="OBZ702" s="414"/>
      <c r="OCA702" s="414"/>
      <c r="OCB702" s="413"/>
      <c r="OCC702" s="413"/>
      <c r="OCD702" s="414"/>
      <c r="OCE702" s="414"/>
      <c r="OCF702" s="413"/>
      <c r="OCG702" s="413"/>
      <c r="OCH702" s="413"/>
      <c r="OCI702" s="413"/>
      <c r="OCJ702" s="413"/>
      <c r="OCK702" s="407"/>
      <c r="OCL702" s="439"/>
      <c r="OCM702" s="413"/>
      <c r="OCN702" s="413"/>
      <c r="OCO702" s="413"/>
      <c r="OCP702" s="413"/>
      <c r="OCQ702" s="413"/>
      <c r="OCR702" s="413"/>
      <c r="OCS702" s="413"/>
      <c r="OCT702" s="412"/>
      <c r="OCU702" s="412"/>
      <c r="OCV702" s="412"/>
      <c r="OCW702" s="412"/>
      <c r="OCX702" s="412"/>
      <c r="OCY702" s="412"/>
      <c r="OCZ702" s="412"/>
      <c r="ODA702" s="412"/>
      <c r="ODB702" s="412"/>
      <c r="ODC702" s="412"/>
      <c r="ODD702" s="412"/>
      <c r="ODE702" s="412"/>
      <c r="ODF702" s="412"/>
      <c r="ODG702" s="412"/>
      <c r="ODH702" s="412"/>
      <c r="ODI702" s="412"/>
      <c r="ODJ702" s="412"/>
      <c r="ODK702" s="412"/>
      <c r="ODL702" s="412"/>
      <c r="ODM702" s="412"/>
      <c r="ODN702" s="412"/>
      <c r="ODO702" s="412"/>
      <c r="ODP702" s="412"/>
      <c r="ODQ702" s="412"/>
      <c r="ODR702" s="412"/>
      <c r="ODS702" s="412"/>
      <c r="ODT702" s="412"/>
      <c r="ODU702" s="412"/>
      <c r="ODV702" s="412"/>
      <c r="ODW702" s="412"/>
      <c r="ODX702" s="412"/>
      <c r="ODY702" s="412"/>
      <c r="ODZ702" s="412"/>
      <c r="OEA702" s="412"/>
      <c r="OEB702" s="412"/>
      <c r="OEC702" s="412"/>
      <c r="OED702" s="412"/>
      <c r="OEE702" s="412"/>
      <c r="OEF702" s="412"/>
      <c r="OEG702" s="412"/>
      <c r="OEH702" s="412"/>
      <c r="OEI702" s="412"/>
      <c r="OEJ702" s="412"/>
      <c r="OEK702" s="412"/>
      <c r="OEL702" s="413"/>
      <c r="OEM702" s="413"/>
      <c r="OEN702" s="413"/>
      <c r="OEO702" s="413"/>
      <c r="OEP702" s="413"/>
      <c r="OEQ702" s="413"/>
      <c r="OER702" s="413"/>
      <c r="OES702" s="413"/>
      <c r="OET702" s="413"/>
      <c r="OEU702" s="413"/>
      <c r="OEV702" s="413"/>
      <c r="OEW702" s="413"/>
      <c r="OEX702" s="413"/>
      <c r="OEY702" s="413"/>
      <c r="OEZ702" s="413"/>
      <c r="OFA702" s="413"/>
      <c r="OFB702" s="413"/>
      <c r="OFC702" s="413"/>
      <c r="OFD702" s="413"/>
      <c r="OFE702" s="413"/>
      <c r="OFF702" s="413"/>
      <c r="OFG702" s="413"/>
      <c r="OFH702" s="413"/>
      <c r="OFI702" s="413"/>
      <c r="OFJ702" s="414"/>
      <c r="OFK702" s="414"/>
      <c r="OFL702" s="414"/>
      <c r="OFM702" s="414"/>
      <c r="OFN702" s="414"/>
      <c r="OFO702" s="413"/>
      <c r="OFP702" s="413"/>
      <c r="OFQ702" s="414"/>
      <c r="OFR702" s="414"/>
      <c r="OFS702" s="413"/>
      <c r="OFT702" s="413"/>
      <c r="OFU702" s="414"/>
      <c r="OFV702" s="414"/>
      <c r="OFW702" s="413"/>
      <c r="OFX702" s="413"/>
      <c r="OFY702" s="413"/>
      <c r="OFZ702" s="413"/>
      <c r="OGA702" s="413"/>
      <c r="OGB702" s="413"/>
      <c r="OGC702" s="413"/>
      <c r="OGD702" s="414"/>
      <c r="OGE702" s="414"/>
      <c r="OGF702" s="413"/>
      <c r="OGG702" s="413"/>
      <c r="OGH702" s="414"/>
      <c r="OGI702" s="414"/>
      <c r="OGJ702" s="413"/>
      <c r="OGK702" s="413"/>
      <c r="OGL702" s="413"/>
      <c r="OGM702" s="413"/>
      <c r="OGN702" s="413"/>
      <c r="OGO702" s="407"/>
      <c r="OGP702" s="439"/>
      <c r="OGQ702" s="413"/>
      <c r="OGR702" s="413"/>
      <c r="OGS702" s="413"/>
      <c r="OGT702" s="413"/>
      <c r="OGU702" s="413"/>
      <c r="OGV702" s="413"/>
      <c r="OGW702" s="413"/>
      <c r="OGX702" s="412"/>
      <c r="OGY702" s="412"/>
      <c r="OGZ702" s="412"/>
      <c r="OHA702" s="412"/>
      <c r="OHB702" s="412"/>
      <c r="OHC702" s="412"/>
      <c r="OHD702" s="412"/>
      <c r="OHE702" s="412"/>
      <c r="OHF702" s="412"/>
      <c r="OHG702" s="412"/>
      <c r="OHH702" s="412"/>
      <c r="OHI702" s="412"/>
      <c r="OHJ702" s="412"/>
      <c r="OHK702" s="412"/>
      <c r="OHL702" s="412"/>
      <c r="OHM702" s="412"/>
      <c r="OHN702" s="412"/>
      <c r="OHO702" s="412"/>
      <c r="OHP702" s="412"/>
      <c r="OHQ702" s="412"/>
      <c r="OHR702" s="412"/>
      <c r="OHS702" s="412"/>
      <c r="OHT702" s="412"/>
      <c r="OHU702" s="412"/>
      <c r="OHV702" s="412"/>
      <c r="OHW702" s="412"/>
      <c r="OHX702" s="412"/>
      <c r="OHY702" s="412"/>
      <c r="OHZ702" s="412"/>
      <c r="OIA702" s="412"/>
      <c r="OIB702" s="412"/>
      <c r="OIC702" s="412"/>
      <c r="OID702" s="412"/>
      <c r="OIE702" s="412"/>
      <c r="OIF702" s="412"/>
      <c r="OIG702" s="412"/>
      <c r="OIH702" s="412"/>
      <c r="OII702" s="412"/>
      <c r="OIJ702" s="412"/>
      <c r="OIK702" s="412"/>
      <c r="OIL702" s="412"/>
      <c r="OIM702" s="412"/>
      <c r="OIN702" s="412"/>
      <c r="OIO702" s="412"/>
      <c r="OIP702" s="413"/>
      <c r="OIQ702" s="413"/>
      <c r="OIR702" s="413"/>
      <c r="OIS702" s="413"/>
      <c r="OIT702" s="413"/>
      <c r="OIU702" s="413"/>
      <c r="OIV702" s="413"/>
      <c r="OIW702" s="413"/>
      <c r="OIX702" s="413"/>
      <c r="OIY702" s="413"/>
      <c r="OIZ702" s="413"/>
      <c r="OJA702" s="413"/>
      <c r="OJB702" s="413"/>
      <c r="OJC702" s="413"/>
      <c r="OJD702" s="413"/>
      <c r="OJE702" s="413"/>
      <c r="OJF702" s="413"/>
      <c r="OJG702" s="413"/>
      <c r="OJH702" s="413"/>
      <c r="OJI702" s="413"/>
      <c r="OJJ702" s="413"/>
      <c r="OJK702" s="413"/>
      <c r="OJL702" s="413"/>
      <c r="OJM702" s="413"/>
      <c r="OJN702" s="414"/>
      <c r="OJO702" s="414"/>
      <c r="OJP702" s="414"/>
      <c r="OJQ702" s="414"/>
      <c r="OJR702" s="414"/>
      <c r="OJS702" s="413"/>
      <c r="OJT702" s="413"/>
      <c r="OJU702" s="414"/>
      <c r="OJV702" s="414"/>
      <c r="OJW702" s="413"/>
      <c r="OJX702" s="413"/>
      <c r="OJY702" s="414"/>
      <c r="OJZ702" s="414"/>
      <c r="OKA702" s="413"/>
      <c r="OKB702" s="413"/>
      <c r="OKC702" s="413"/>
      <c r="OKD702" s="413"/>
      <c r="OKE702" s="413"/>
      <c r="OKF702" s="413"/>
      <c r="OKG702" s="413"/>
      <c r="OKH702" s="414"/>
      <c r="OKI702" s="414"/>
      <c r="OKJ702" s="413"/>
      <c r="OKK702" s="413"/>
      <c r="OKL702" s="414"/>
      <c r="OKM702" s="414"/>
      <c r="OKN702" s="413"/>
      <c r="OKO702" s="413"/>
      <c r="OKP702" s="413"/>
      <c r="OKQ702" s="413"/>
      <c r="OKR702" s="413"/>
      <c r="OKS702" s="407"/>
      <c r="OKT702" s="439"/>
      <c r="OKU702" s="413"/>
      <c r="OKV702" s="413"/>
      <c r="OKW702" s="413"/>
      <c r="OKX702" s="413"/>
      <c r="OKY702" s="413"/>
      <c r="OKZ702" s="413"/>
      <c r="OLA702" s="413"/>
      <c r="OLB702" s="412"/>
      <c r="OLC702" s="412"/>
      <c r="OLD702" s="412"/>
      <c r="OLE702" s="412"/>
      <c r="OLF702" s="412"/>
      <c r="OLG702" s="412"/>
      <c r="OLH702" s="412"/>
      <c r="OLI702" s="412"/>
      <c r="OLJ702" s="412"/>
      <c r="OLK702" s="412"/>
      <c r="OLL702" s="412"/>
      <c r="OLM702" s="412"/>
      <c r="OLN702" s="412"/>
      <c r="OLO702" s="412"/>
      <c r="OLP702" s="412"/>
      <c r="OLQ702" s="412"/>
      <c r="OLR702" s="412"/>
      <c r="OLS702" s="412"/>
      <c r="OLT702" s="412"/>
      <c r="OLU702" s="412"/>
      <c r="OLV702" s="412"/>
      <c r="OLW702" s="412"/>
      <c r="OLX702" s="412"/>
      <c r="OLY702" s="412"/>
      <c r="OLZ702" s="412"/>
      <c r="OMA702" s="412"/>
      <c r="OMB702" s="412"/>
      <c r="OMC702" s="412"/>
      <c r="OMD702" s="412"/>
      <c r="OME702" s="412"/>
      <c r="OMF702" s="412"/>
      <c r="OMG702" s="412"/>
      <c r="OMH702" s="412"/>
      <c r="OMI702" s="412"/>
      <c r="OMJ702" s="412"/>
      <c r="OMK702" s="412"/>
      <c r="OML702" s="412"/>
      <c r="OMM702" s="412"/>
      <c r="OMN702" s="412"/>
      <c r="OMO702" s="412"/>
      <c r="OMP702" s="412"/>
      <c r="OMQ702" s="412"/>
      <c r="OMR702" s="412"/>
      <c r="OMS702" s="412"/>
      <c r="OMT702" s="413"/>
      <c r="OMU702" s="413"/>
      <c r="OMV702" s="413"/>
      <c r="OMW702" s="413"/>
      <c r="OMX702" s="413"/>
      <c r="OMY702" s="413"/>
      <c r="OMZ702" s="413"/>
      <c r="ONA702" s="413"/>
      <c r="ONB702" s="413"/>
      <c r="ONC702" s="413"/>
      <c r="OND702" s="413"/>
      <c r="ONE702" s="413"/>
      <c r="ONF702" s="413"/>
      <c r="ONG702" s="413"/>
      <c r="ONH702" s="413"/>
      <c r="ONI702" s="413"/>
      <c r="ONJ702" s="413"/>
      <c r="ONK702" s="413"/>
      <c r="ONL702" s="413"/>
      <c r="ONM702" s="413"/>
      <c r="ONN702" s="413"/>
      <c r="ONO702" s="413"/>
      <c r="ONP702" s="413"/>
      <c r="ONQ702" s="413"/>
      <c r="ONR702" s="414"/>
      <c r="ONS702" s="414"/>
      <c r="ONT702" s="414"/>
      <c r="ONU702" s="414"/>
      <c r="ONV702" s="414"/>
      <c r="ONW702" s="413"/>
      <c r="ONX702" s="413"/>
      <c r="ONY702" s="414"/>
      <c r="ONZ702" s="414"/>
      <c r="OOA702" s="413"/>
      <c r="OOB702" s="413"/>
      <c r="OOC702" s="414"/>
      <c r="OOD702" s="414"/>
      <c r="OOE702" s="413"/>
      <c r="OOF702" s="413"/>
      <c r="OOG702" s="413"/>
      <c r="OOH702" s="413"/>
      <c r="OOI702" s="413"/>
      <c r="OOJ702" s="413"/>
      <c r="OOK702" s="413"/>
      <c r="OOL702" s="414"/>
      <c r="OOM702" s="414"/>
      <c r="OON702" s="413"/>
      <c r="OOO702" s="413"/>
      <c r="OOP702" s="414"/>
      <c r="OOQ702" s="414"/>
      <c r="OOR702" s="413"/>
      <c r="OOS702" s="413"/>
      <c r="OOT702" s="413"/>
      <c r="OOU702" s="413"/>
      <c r="OOV702" s="413"/>
      <c r="OOW702" s="407"/>
      <c r="OOX702" s="439"/>
      <c r="OOY702" s="413"/>
      <c r="OOZ702" s="413"/>
      <c r="OPA702" s="413"/>
      <c r="OPB702" s="413"/>
      <c r="OPC702" s="413"/>
      <c r="OPD702" s="413"/>
      <c r="OPE702" s="413"/>
      <c r="OPF702" s="412"/>
      <c r="OPG702" s="412"/>
      <c r="OPH702" s="412"/>
      <c r="OPI702" s="412"/>
      <c r="OPJ702" s="412"/>
      <c r="OPK702" s="412"/>
      <c r="OPL702" s="412"/>
      <c r="OPM702" s="412"/>
      <c r="OPN702" s="412"/>
      <c r="OPO702" s="412"/>
      <c r="OPP702" s="412"/>
      <c r="OPQ702" s="412"/>
      <c r="OPR702" s="412"/>
      <c r="OPS702" s="412"/>
      <c r="OPT702" s="412"/>
      <c r="OPU702" s="412"/>
      <c r="OPV702" s="412"/>
      <c r="OPW702" s="412"/>
      <c r="OPX702" s="412"/>
      <c r="OPY702" s="412"/>
      <c r="OPZ702" s="412"/>
      <c r="OQA702" s="412"/>
      <c r="OQB702" s="412"/>
      <c r="OQC702" s="412"/>
      <c r="OQD702" s="412"/>
      <c r="OQE702" s="412"/>
      <c r="OQF702" s="412"/>
      <c r="OQG702" s="412"/>
      <c r="OQH702" s="412"/>
      <c r="OQI702" s="412"/>
      <c r="OQJ702" s="412"/>
      <c r="OQK702" s="412"/>
      <c r="OQL702" s="412"/>
      <c r="OQM702" s="412"/>
      <c r="OQN702" s="412"/>
      <c r="OQO702" s="412"/>
      <c r="OQP702" s="412"/>
      <c r="OQQ702" s="412"/>
      <c r="OQR702" s="412"/>
      <c r="OQS702" s="412"/>
      <c r="OQT702" s="412"/>
      <c r="OQU702" s="412"/>
      <c r="OQV702" s="412"/>
      <c r="OQW702" s="412"/>
      <c r="OQX702" s="413"/>
      <c r="OQY702" s="413"/>
      <c r="OQZ702" s="413"/>
      <c r="ORA702" s="413"/>
      <c r="ORB702" s="413"/>
      <c r="ORC702" s="413"/>
      <c r="ORD702" s="413"/>
      <c r="ORE702" s="413"/>
      <c r="ORF702" s="413"/>
      <c r="ORG702" s="413"/>
      <c r="ORH702" s="413"/>
      <c r="ORI702" s="413"/>
      <c r="ORJ702" s="413"/>
      <c r="ORK702" s="413"/>
      <c r="ORL702" s="413"/>
      <c r="ORM702" s="413"/>
      <c r="ORN702" s="413"/>
      <c r="ORO702" s="413"/>
      <c r="ORP702" s="413"/>
      <c r="ORQ702" s="413"/>
      <c r="ORR702" s="413"/>
      <c r="ORS702" s="413"/>
      <c r="ORT702" s="413"/>
      <c r="ORU702" s="413"/>
      <c r="ORV702" s="414"/>
      <c r="ORW702" s="414"/>
      <c r="ORX702" s="414"/>
      <c r="ORY702" s="414"/>
      <c r="ORZ702" s="414"/>
      <c r="OSA702" s="413"/>
      <c r="OSB702" s="413"/>
      <c r="OSC702" s="414"/>
      <c r="OSD702" s="414"/>
      <c r="OSE702" s="413"/>
      <c r="OSF702" s="413"/>
      <c r="OSG702" s="414"/>
      <c r="OSH702" s="414"/>
      <c r="OSI702" s="413"/>
      <c r="OSJ702" s="413"/>
      <c r="OSK702" s="413"/>
      <c r="OSL702" s="413"/>
      <c r="OSM702" s="413"/>
      <c r="OSN702" s="413"/>
      <c r="OSO702" s="413"/>
      <c r="OSP702" s="414"/>
      <c r="OSQ702" s="414"/>
      <c r="OSR702" s="413"/>
      <c r="OSS702" s="413"/>
      <c r="OST702" s="414"/>
      <c r="OSU702" s="414"/>
      <c r="OSV702" s="413"/>
      <c r="OSW702" s="413"/>
      <c r="OSX702" s="413"/>
      <c r="OSY702" s="413"/>
      <c r="OSZ702" s="413"/>
      <c r="OTA702" s="407"/>
      <c r="OTB702" s="439"/>
      <c r="OTC702" s="413"/>
      <c r="OTD702" s="413"/>
      <c r="OTE702" s="413"/>
      <c r="OTF702" s="413"/>
      <c r="OTG702" s="413"/>
      <c r="OTH702" s="413"/>
      <c r="OTI702" s="413"/>
      <c r="OTJ702" s="412"/>
      <c r="OTK702" s="412"/>
      <c r="OTL702" s="412"/>
      <c r="OTM702" s="412"/>
      <c r="OTN702" s="412"/>
      <c r="OTO702" s="412"/>
      <c r="OTP702" s="412"/>
      <c r="OTQ702" s="412"/>
      <c r="OTR702" s="412"/>
      <c r="OTS702" s="412"/>
      <c r="OTT702" s="412"/>
      <c r="OTU702" s="412"/>
      <c r="OTV702" s="412"/>
      <c r="OTW702" s="412"/>
      <c r="OTX702" s="412"/>
      <c r="OTY702" s="412"/>
      <c r="OTZ702" s="412"/>
      <c r="OUA702" s="412"/>
      <c r="OUB702" s="412"/>
      <c r="OUC702" s="412"/>
      <c r="OUD702" s="412"/>
      <c r="OUE702" s="412"/>
      <c r="OUF702" s="412"/>
      <c r="OUG702" s="412"/>
      <c r="OUH702" s="412"/>
      <c r="OUI702" s="412"/>
      <c r="OUJ702" s="412"/>
      <c r="OUK702" s="412"/>
      <c r="OUL702" s="412"/>
      <c r="OUM702" s="412"/>
      <c r="OUN702" s="412"/>
      <c r="OUO702" s="412"/>
      <c r="OUP702" s="412"/>
      <c r="OUQ702" s="412"/>
      <c r="OUR702" s="412"/>
      <c r="OUS702" s="412"/>
      <c r="OUT702" s="412"/>
      <c r="OUU702" s="412"/>
      <c r="OUV702" s="412"/>
      <c r="OUW702" s="412"/>
      <c r="OUX702" s="412"/>
      <c r="OUY702" s="412"/>
      <c r="OUZ702" s="412"/>
      <c r="OVA702" s="412"/>
      <c r="OVB702" s="413"/>
      <c r="OVC702" s="413"/>
      <c r="OVD702" s="413"/>
      <c r="OVE702" s="413"/>
      <c r="OVF702" s="413"/>
      <c r="OVG702" s="413"/>
      <c r="OVH702" s="413"/>
      <c r="OVI702" s="413"/>
      <c r="OVJ702" s="413"/>
      <c r="OVK702" s="413"/>
      <c r="OVL702" s="413"/>
      <c r="OVM702" s="413"/>
      <c r="OVN702" s="413"/>
      <c r="OVO702" s="413"/>
      <c r="OVP702" s="413"/>
      <c r="OVQ702" s="413"/>
      <c r="OVR702" s="413"/>
      <c r="OVS702" s="413"/>
      <c r="OVT702" s="413"/>
      <c r="OVU702" s="413"/>
      <c r="OVV702" s="413"/>
      <c r="OVW702" s="413"/>
      <c r="OVX702" s="413"/>
      <c r="OVY702" s="413"/>
      <c r="OVZ702" s="414"/>
      <c r="OWA702" s="414"/>
      <c r="OWB702" s="414"/>
      <c r="OWC702" s="414"/>
      <c r="OWD702" s="414"/>
      <c r="OWE702" s="413"/>
      <c r="OWF702" s="413"/>
      <c r="OWG702" s="414"/>
      <c r="OWH702" s="414"/>
      <c r="OWI702" s="413"/>
      <c r="OWJ702" s="413"/>
      <c r="OWK702" s="414"/>
      <c r="OWL702" s="414"/>
      <c r="OWM702" s="413"/>
      <c r="OWN702" s="413"/>
      <c r="OWO702" s="413"/>
      <c r="OWP702" s="413"/>
      <c r="OWQ702" s="413"/>
      <c r="OWR702" s="413"/>
      <c r="OWS702" s="413"/>
      <c r="OWT702" s="414"/>
      <c r="OWU702" s="414"/>
      <c r="OWV702" s="413"/>
      <c r="OWW702" s="413"/>
      <c r="OWX702" s="414"/>
      <c r="OWY702" s="414"/>
      <c r="OWZ702" s="413"/>
      <c r="OXA702" s="413"/>
      <c r="OXB702" s="413"/>
      <c r="OXC702" s="413"/>
      <c r="OXD702" s="413"/>
      <c r="OXE702" s="407"/>
      <c r="OXF702" s="439"/>
      <c r="OXG702" s="413"/>
      <c r="OXH702" s="413"/>
      <c r="OXI702" s="413"/>
      <c r="OXJ702" s="413"/>
      <c r="OXK702" s="413"/>
      <c r="OXL702" s="413"/>
      <c r="OXM702" s="413"/>
      <c r="OXN702" s="412"/>
      <c r="OXO702" s="412"/>
      <c r="OXP702" s="412"/>
      <c r="OXQ702" s="412"/>
      <c r="OXR702" s="412"/>
      <c r="OXS702" s="412"/>
      <c r="OXT702" s="412"/>
      <c r="OXU702" s="412"/>
      <c r="OXV702" s="412"/>
      <c r="OXW702" s="412"/>
      <c r="OXX702" s="412"/>
      <c r="OXY702" s="412"/>
      <c r="OXZ702" s="412"/>
      <c r="OYA702" s="412"/>
      <c r="OYB702" s="412"/>
      <c r="OYC702" s="412"/>
      <c r="OYD702" s="412"/>
      <c r="OYE702" s="412"/>
      <c r="OYF702" s="412"/>
      <c r="OYG702" s="412"/>
      <c r="OYH702" s="412"/>
      <c r="OYI702" s="412"/>
      <c r="OYJ702" s="412"/>
      <c r="OYK702" s="412"/>
      <c r="OYL702" s="412"/>
      <c r="OYM702" s="412"/>
      <c r="OYN702" s="412"/>
      <c r="OYO702" s="412"/>
      <c r="OYP702" s="412"/>
      <c r="OYQ702" s="412"/>
      <c r="OYR702" s="412"/>
      <c r="OYS702" s="412"/>
      <c r="OYT702" s="412"/>
      <c r="OYU702" s="412"/>
      <c r="OYV702" s="412"/>
      <c r="OYW702" s="412"/>
      <c r="OYX702" s="412"/>
      <c r="OYY702" s="412"/>
      <c r="OYZ702" s="412"/>
      <c r="OZA702" s="412"/>
      <c r="OZB702" s="412"/>
      <c r="OZC702" s="412"/>
      <c r="OZD702" s="412"/>
      <c r="OZE702" s="412"/>
      <c r="OZF702" s="413"/>
      <c r="OZG702" s="413"/>
      <c r="OZH702" s="413"/>
      <c r="OZI702" s="413"/>
      <c r="OZJ702" s="413"/>
      <c r="OZK702" s="413"/>
      <c r="OZL702" s="413"/>
      <c r="OZM702" s="413"/>
      <c r="OZN702" s="413"/>
      <c r="OZO702" s="413"/>
      <c r="OZP702" s="413"/>
      <c r="OZQ702" s="413"/>
      <c r="OZR702" s="413"/>
      <c r="OZS702" s="413"/>
      <c r="OZT702" s="413"/>
      <c r="OZU702" s="413"/>
      <c r="OZV702" s="413"/>
      <c r="OZW702" s="413"/>
      <c r="OZX702" s="413"/>
      <c r="OZY702" s="413"/>
      <c r="OZZ702" s="413"/>
      <c r="PAA702" s="413"/>
      <c r="PAB702" s="413"/>
      <c r="PAC702" s="413"/>
      <c r="PAD702" s="414"/>
      <c r="PAE702" s="414"/>
      <c r="PAF702" s="414"/>
      <c r="PAG702" s="414"/>
      <c r="PAH702" s="414"/>
      <c r="PAI702" s="413"/>
      <c r="PAJ702" s="413"/>
      <c r="PAK702" s="414"/>
      <c r="PAL702" s="414"/>
      <c r="PAM702" s="413"/>
      <c r="PAN702" s="413"/>
      <c r="PAO702" s="414"/>
      <c r="PAP702" s="414"/>
      <c r="PAQ702" s="413"/>
      <c r="PAR702" s="413"/>
      <c r="PAS702" s="413"/>
      <c r="PAT702" s="413"/>
      <c r="PAU702" s="413"/>
      <c r="PAV702" s="413"/>
      <c r="PAW702" s="413"/>
      <c r="PAX702" s="414"/>
      <c r="PAY702" s="414"/>
      <c r="PAZ702" s="413"/>
      <c r="PBA702" s="413"/>
      <c r="PBB702" s="414"/>
      <c r="PBC702" s="414"/>
      <c r="PBD702" s="413"/>
      <c r="PBE702" s="413"/>
      <c r="PBF702" s="413"/>
      <c r="PBG702" s="413"/>
      <c r="PBH702" s="413"/>
      <c r="PBI702" s="407"/>
      <c r="PBJ702" s="439"/>
      <c r="PBK702" s="413"/>
      <c r="PBL702" s="413"/>
      <c r="PBM702" s="413"/>
      <c r="PBN702" s="413"/>
      <c r="PBO702" s="413"/>
      <c r="PBP702" s="413"/>
      <c r="PBQ702" s="413"/>
      <c r="PBR702" s="412"/>
      <c r="PBS702" s="412"/>
      <c r="PBT702" s="412"/>
      <c r="PBU702" s="412"/>
      <c r="PBV702" s="412"/>
      <c r="PBW702" s="412"/>
      <c r="PBX702" s="412"/>
      <c r="PBY702" s="412"/>
      <c r="PBZ702" s="412"/>
      <c r="PCA702" s="412"/>
      <c r="PCB702" s="412"/>
      <c r="PCC702" s="412"/>
      <c r="PCD702" s="412"/>
      <c r="PCE702" s="412"/>
      <c r="PCF702" s="412"/>
      <c r="PCG702" s="412"/>
      <c r="PCH702" s="412"/>
      <c r="PCI702" s="412"/>
      <c r="PCJ702" s="412"/>
      <c r="PCK702" s="412"/>
      <c r="PCL702" s="412"/>
      <c r="PCM702" s="412"/>
      <c r="PCN702" s="412"/>
      <c r="PCO702" s="412"/>
      <c r="PCP702" s="412"/>
      <c r="PCQ702" s="412"/>
      <c r="PCR702" s="412"/>
      <c r="PCS702" s="412"/>
      <c r="PCT702" s="412"/>
      <c r="PCU702" s="412"/>
      <c r="PCV702" s="412"/>
      <c r="PCW702" s="412"/>
      <c r="PCX702" s="412"/>
      <c r="PCY702" s="412"/>
      <c r="PCZ702" s="412"/>
      <c r="PDA702" s="412"/>
      <c r="PDB702" s="412"/>
      <c r="PDC702" s="412"/>
      <c r="PDD702" s="412"/>
      <c r="PDE702" s="412"/>
      <c r="PDF702" s="412"/>
      <c r="PDG702" s="412"/>
      <c r="PDH702" s="412"/>
      <c r="PDI702" s="412"/>
      <c r="PDJ702" s="413"/>
      <c r="PDK702" s="413"/>
      <c r="PDL702" s="413"/>
      <c r="PDM702" s="413"/>
      <c r="PDN702" s="413"/>
      <c r="PDO702" s="413"/>
      <c r="PDP702" s="413"/>
      <c r="PDQ702" s="413"/>
      <c r="PDR702" s="413"/>
      <c r="PDS702" s="413"/>
      <c r="PDT702" s="413"/>
      <c r="PDU702" s="413"/>
      <c r="PDV702" s="413"/>
      <c r="PDW702" s="413"/>
      <c r="PDX702" s="413"/>
      <c r="PDY702" s="413"/>
      <c r="PDZ702" s="413"/>
      <c r="PEA702" s="413"/>
      <c r="PEB702" s="413"/>
      <c r="PEC702" s="413"/>
      <c r="PED702" s="413"/>
      <c r="PEE702" s="413"/>
      <c r="PEF702" s="413"/>
      <c r="PEG702" s="413"/>
      <c r="PEH702" s="414"/>
      <c r="PEI702" s="414"/>
      <c r="PEJ702" s="414"/>
      <c r="PEK702" s="414"/>
      <c r="PEL702" s="414"/>
      <c r="PEM702" s="413"/>
      <c r="PEN702" s="413"/>
      <c r="PEO702" s="414"/>
      <c r="PEP702" s="414"/>
      <c r="PEQ702" s="413"/>
      <c r="PER702" s="413"/>
      <c r="PES702" s="414"/>
      <c r="PET702" s="414"/>
      <c r="PEU702" s="413"/>
      <c r="PEV702" s="413"/>
      <c r="PEW702" s="413"/>
      <c r="PEX702" s="413"/>
      <c r="PEY702" s="413"/>
      <c r="PEZ702" s="413"/>
      <c r="PFA702" s="413"/>
      <c r="PFB702" s="414"/>
      <c r="PFC702" s="414"/>
      <c r="PFD702" s="413"/>
      <c r="PFE702" s="413"/>
      <c r="PFF702" s="414"/>
      <c r="PFG702" s="414"/>
      <c r="PFH702" s="413"/>
      <c r="PFI702" s="413"/>
      <c r="PFJ702" s="413"/>
      <c r="PFK702" s="413"/>
      <c r="PFL702" s="413"/>
      <c r="PFM702" s="407"/>
      <c r="PFN702" s="439"/>
      <c r="PFO702" s="413"/>
      <c r="PFP702" s="413"/>
      <c r="PFQ702" s="413"/>
      <c r="PFR702" s="413"/>
      <c r="PFS702" s="413"/>
      <c r="PFT702" s="413"/>
      <c r="PFU702" s="413"/>
      <c r="PFV702" s="412"/>
      <c r="PFW702" s="412"/>
      <c r="PFX702" s="412"/>
      <c r="PFY702" s="412"/>
      <c r="PFZ702" s="412"/>
      <c r="PGA702" s="412"/>
      <c r="PGB702" s="412"/>
      <c r="PGC702" s="412"/>
      <c r="PGD702" s="412"/>
      <c r="PGE702" s="412"/>
      <c r="PGF702" s="412"/>
      <c r="PGG702" s="412"/>
      <c r="PGH702" s="412"/>
      <c r="PGI702" s="412"/>
      <c r="PGJ702" s="412"/>
      <c r="PGK702" s="412"/>
      <c r="PGL702" s="412"/>
      <c r="PGM702" s="412"/>
      <c r="PGN702" s="412"/>
      <c r="PGO702" s="412"/>
      <c r="PGP702" s="412"/>
      <c r="PGQ702" s="412"/>
      <c r="PGR702" s="412"/>
      <c r="PGS702" s="412"/>
      <c r="PGT702" s="412"/>
      <c r="PGU702" s="412"/>
      <c r="PGV702" s="412"/>
      <c r="PGW702" s="412"/>
      <c r="PGX702" s="412"/>
      <c r="PGY702" s="412"/>
      <c r="PGZ702" s="412"/>
      <c r="PHA702" s="412"/>
      <c r="PHB702" s="412"/>
      <c r="PHC702" s="412"/>
      <c r="PHD702" s="412"/>
      <c r="PHE702" s="412"/>
      <c r="PHF702" s="412"/>
      <c r="PHG702" s="412"/>
      <c r="PHH702" s="412"/>
      <c r="PHI702" s="412"/>
      <c r="PHJ702" s="412"/>
      <c r="PHK702" s="412"/>
      <c r="PHL702" s="412"/>
      <c r="PHM702" s="412"/>
      <c r="PHN702" s="413"/>
      <c r="PHO702" s="413"/>
      <c r="PHP702" s="413"/>
      <c r="PHQ702" s="413"/>
      <c r="PHR702" s="413"/>
      <c r="PHS702" s="413"/>
      <c r="PHT702" s="413"/>
      <c r="PHU702" s="413"/>
      <c r="PHV702" s="413"/>
      <c r="PHW702" s="413"/>
      <c r="PHX702" s="413"/>
      <c r="PHY702" s="413"/>
      <c r="PHZ702" s="413"/>
      <c r="PIA702" s="413"/>
      <c r="PIB702" s="413"/>
      <c r="PIC702" s="413"/>
      <c r="PID702" s="413"/>
      <c r="PIE702" s="413"/>
      <c r="PIF702" s="413"/>
      <c r="PIG702" s="413"/>
      <c r="PIH702" s="413"/>
      <c r="PII702" s="413"/>
      <c r="PIJ702" s="413"/>
      <c r="PIK702" s="413"/>
      <c r="PIL702" s="414"/>
      <c r="PIM702" s="414"/>
      <c r="PIN702" s="414"/>
      <c r="PIO702" s="414"/>
      <c r="PIP702" s="414"/>
      <c r="PIQ702" s="413"/>
      <c r="PIR702" s="413"/>
      <c r="PIS702" s="414"/>
      <c r="PIT702" s="414"/>
      <c r="PIU702" s="413"/>
      <c r="PIV702" s="413"/>
      <c r="PIW702" s="414"/>
      <c r="PIX702" s="414"/>
      <c r="PIY702" s="413"/>
      <c r="PIZ702" s="413"/>
      <c r="PJA702" s="413"/>
      <c r="PJB702" s="413"/>
      <c r="PJC702" s="413"/>
      <c r="PJD702" s="413"/>
      <c r="PJE702" s="413"/>
      <c r="PJF702" s="414"/>
      <c r="PJG702" s="414"/>
      <c r="PJH702" s="413"/>
      <c r="PJI702" s="413"/>
      <c r="PJJ702" s="414"/>
      <c r="PJK702" s="414"/>
      <c r="PJL702" s="413"/>
      <c r="PJM702" s="413"/>
      <c r="PJN702" s="413"/>
      <c r="PJO702" s="413"/>
      <c r="PJP702" s="413"/>
      <c r="PJQ702" s="407"/>
      <c r="PJR702" s="439"/>
      <c r="PJS702" s="413"/>
      <c r="PJT702" s="413"/>
      <c r="PJU702" s="413"/>
      <c r="PJV702" s="413"/>
      <c r="PJW702" s="413"/>
      <c r="PJX702" s="413"/>
      <c r="PJY702" s="413"/>
      <c r="PJZ702" s="412"/>
      <c r="PKA702" s="412"/>
      <c r="PKB702" s="412"/>
      <c r="PKC702" s="412"/>
      <c r="PKD702" s="412"/>
      <c r="PKE702" s="412"/>
      <c r="PKF702" s="412"/>
      <c r="PKG702" s="412"/>
      <c r="PKH702" s="412"/>
      <c r="PKI702" s="412"/>
      <c r="PKJ702" s="412"/>
      <c r="PKK702" s="412"/>
      <c r="PKL702" s="412"/>
      <c r="PKM702" s="412"/>
      <c r="PKN702" s="412"/>
      <c r="PKO702" s="412"/>
      <c r="PKP702" s="412"/>
      <c r="PKQ702" s="412"/>
      <c r="PKR702" s="412"/>
      <c r="PKS702" s="412"/>
      <c r="PKT702" s="412"/>
      <c r="PKU702" s="412"/>
      <c r="PKV702" s="412"/>
      <c r="PKW702" s="412"/>
      <c r="PKX702" s="412"/>
      <c r="PKY702" s="412"/>
      <c r="PKZ702" s="412"/>
      <c r="PLA702" s="412"/>
      <c r="PLB702" s="412"/>
      <c r="PLC702" s="412"/>
      <c r="PLD702" s="412"/>
      <c r="PLE702" s="412"/>
      <c r="PLF702" s="412"/>
      <c r="PLG702" s="412"/>
      <c r="PLH702" s="412"/>
      <c r="PLI702" s="412"/>
      <c r="PLJ702" s="412"/>
      <c r="PLK702" s="412"/>
      <c r="PLL702" s="412"/>
      <c r="PLM702" s="412"/>
      <c r="PLN702" s="412"/>
      <c r="PLO702" s="412"/>
      <c r="PLP702" s="412"/>
      <c r="PLQ702" s="412"/>
      <c r="PLR702" s="413"/>
      <c r="PLS702" s="413"/>
      <c r="PLT702" s="413"/>
      <c r="PLU702" s="413"/>
      <c r="PLV702" s="413"/>
      <c r="PLW702" s="413"/>
      <c r="PLX702" s="413"/>
      <c r="PLY702" s="413"/>
      <c r="PLZ702" s="413"/>
      <c r="PMA702" s="413"/>
      <c r="PMB702" s="413"/>
      <c r="PMC702" s="413"/>
      <c r="PMD702" s="413"/>
      <c r="PME702" s="413"/>
      <c r="PMF702" s="413"/>
      <c r="PMG702" s="413"/>
      <c r="PMH702" s="413"/>
      <c r="PMI702" s="413"/>
      <c r="PMJ702" s="413"/>
      <c r="PMK702" s="413"/>
      <c r="PML702" s="413"/>
      <c r="PMM702" s="413"/>
      <c r="PMN702" s="413"/>
      <c r="PMO702" s="413"/>
      <c r="PMP702" s="414"/>
      <c r="PMQ702" s="414"/>
      <c r="PMR702" s="414"/>
      <c r="PMS702" s="414"/>
      <c r="PMT702" s="414"/>
      <c r="PMU702" s="413"/>
      <c r="PMV702" s="413"/>
      <c r="PMW702" s="414"/>
      <c r="PMX702" s="414"/>
      <c r="PMY702" s="413"/>
      <c r="PMZ702" s="413"/>
      <c r="PNA702" s="414"/>
      <c r="PNB702" s="414"/>
      <c r="PNC702" s="413"/>
      <c r="PND702" s="413"/>
      <c r="PNE702" s="413"/>
      <c r="PNF702" s="413"/>
      <c r="PNG702" s="413"/>
      <c r="PNH702" s="413"/>
      <c r="PNI702" s="413"/>
      <c r="PNJ702" s="414"/>
      <c r="PNK702" s="414"/>
      <c r="PNL702" s="413"/>
      <c r="PNM702" s="413"/>
      <c r="PNN702" s="414"/>
      <c r="PNO702" s="414"/>
      <c r="PNP702" s="413"/>
      <c r="PNQ702" s="413"/>
      <c r="PNR702" s="413"/>
      <c r="PNS702" s="413"/>
      <c r="PNT702" s="413"/>
      <c r="PNU702" s="407"/>
      <c r="PNV702" s="439"/>
      <c r="PNW702" s="413"/>
      <c r="PNX702" s="413"/>
      <c r="PNY702" s="413"/>
      <c r="PNZ702" s="413"/>
      <c r="POA702" s="413"/>
      <c r="POB702" s="413"/>
      <c r="POC702" s="413"/>
      <c r="POD702" s="412"/>
      <c r="POE702" s="412"/>
      <c r="POF702" s="412"/>
      <c r="POG702" s="412"/>
      <c r="POH702" s="412"/>
      <c r="POI702" s="412"/>
      <c r="POJ702" s="412"/>
      <c r="POK702" s="412"/>
      <c r="POL702" s="412"/>
      <c r="POM702" s="412"/>
      <c r="PON702" s="412"/>
      <c r="POO702" s="412"/>
      <c r="POP702" s="412"/>
      <c r="POQ702" s="412"/>
      <c r="POR702" s="412"/>
      <c r="POS702" s="412"/>
      <c r="POT702" s="412"/>
      <c r="POU702" s="412"/>
      <c r="POV702" s="412"/>
      <c r="POW702" s="412"/>
      <c r="POX702" s="412"/>
      <c r="POY702" s="412"/>
      <c r="POZ702" s="412"/>
      <c r="PPA702" s="412"/>
      <c r="PPB702" s="412"/>
      <c r="PPC702" s="412"/>
      <c r="PPD702" s="412"/>
      <c r="PPE702" s="412"/>
      <c r="PPF702" s="412"/>
      <c r="PPG702" s="412"/>
      <c r="PPH702" s="412"/>
      <c r="PPI702" s="412"/>
      <c r="PPJ702" s="412"/>
      <c r="PPK702" s="412"/>
      <c r="PPL702" s="412"/>
      <c r="PPM702" s="412"/>
      <c r="PPN702" s="412"/>
      <c r="PPO702" s="412"/>
      <c r="PPP702" s="412"/>
      <c r="PPQ702" s="412"/>
      <c r="PPR702" s="412"/>
      <c r="PPS702" s="412"/>
      <c r="PPT702" s="412"/>
      <c r="PPU702" s="412"/>
      <c r="PPV702" s="413"/>
      <c r="PPW702" s="413"/>
      <c r="PPX702" s="413"/>
      <c r="PPY702" s="413"/>
      <c r="PPZ702" s="413"/>
      <c r="PQA702" s="413"/>
      <c r="PQB702" s="413"/>
      <c r="PQC702" s="413"/>
      <c r="PQD702" s="413"/>
      <c r="PQE702" s="413"/>
      <c r="PQF702" s="413"/>
      <c r="PQG702" s="413"/>
      <c r="PQH702" s="413"/>
      <c r="PQI702" s="413"/>
      <c r="PQJ702" s="413"/>
      <c r="PQK702" s="413"/>
      <c r="PQL702" s="413"/>
      <c r="PQM702" s="413"/>
      <c r="PQN702" s="413"/>
      <c r="PQO702" s="413"/>
      <c r="PQP702" s="413"/>
      <c r="PQQ702" s="413"/>
      <c r="PQR702" s="413"/>
      <c r="PQS702" s="413"/>
      <c r="PQT702" s="414"/>
      <c r="PQU702" s="414"/>
      <c r="PQV702" s="414"/>
      <c r="PQW702" s="414"/>
      <c r="PQX702" s="414"/>
      <c r="PQY702" s="413"/>
      <c r="PQZ702" s="413"/>
      <c r="PRA702" s="414"/>
      <c r="PRB702" s="414"/>
      <c r="PRC702" s="413"/>
      <c r="PRD702" s="413"/>
      <c r="PRE702" s="414"/>
      <c r="PRF702" s="414"/>
      <c r="PRG702" s="413"/>
      <c r="PRH702" s="413"/>
      <c r="PRI702" s="413"/>
      <c r="PRJ702" s="413"/>
      <c r="PRK702" s="413"/>
      <c r="PRL702" s="413"/>
      <c r="PRM702" s="413"/>
      <c r="PRN702" s="414"/>
      <c r="PRO702" s="414"/>
      <c r="PRP702" s="413"/>
      <c r="PRQ702" s="413"/>
      <c r="PRR702" s="414"/>
      <c r="PRS702" s="414"/>
      <c r="PRT702" s="413"/>
      <c r="PRU702" s="413"/>
      <c r="PRV702" s="413"/>
      <c r="PRW702" s="413"/>
      <c r="PRX702" s="413"/>
      <c r="PRY702" s="407"/>
      <c r="PRZ702" s="439"/>
      <c r="PSA702" s="413"/>
      <c r="PSB702" s="413"/>
      <c r="PSC702" s="413"/>
      <c r="PSD702" s="413"/>
      <c r="PSE702" s="413"/>
      <c r="PSF702" s="413"/>
      <c r="PSG702" s="413"/>
      <c r="PSH702" s="412"/>
      <c r="PSI702" s="412"/>
      <c r="PSJ702" s="412"/>
      <c r="PSK702" s="412"/>
      <c r="PSL702" s="412"/>
      <c r="PSM702" s="412"/>
      <c r="PSN702" s="412"/>
      <c r="PSO702" s="412"/>
      <c r="PSP702" s="412"/>
      <c r="PSQ702" s="412"/>
      <c r="PSR702" s="412"/>
      <c r="PSS702" s="412"/>
      <c r="PST702" s="412"/>
      <c r="PSU702" s="412"/>
      <c r="PSV702" s="412"/>
      <c r="PSW702" s="412"/>
      <c r="PSX702" s="412"/>
      <c r="PSY702" s="412"/>
      <c r="PSZ702" s="412"/>
      <c r="PTA702" s="412"/>
      <c r="PTB702" s="412"/>
      <c r="PTC702" s="412"/>
      <c r="PTD702" s="412"/>
      <c r="PTE702" s="412"/>
      <c r="PTF702" s="412"/>
      <c r="PTG702" s="412"/>
      <c r="PTH702" s="412"/>
      <c r="PTI702" s="412"/>
      <c r="PTJ702" s="412"/>
      <c r="PTK702" s="412"/>
      <c r="PTL702" s="412"/>
      <c r="PTM702" s="412"/>
      <c r="PTN702" s="412"/>
      <c r="PTO702" s="412"/>
      <c r="PTP702" s="412"/>
      <c r="PTQ702" s="412"/>
      <c r="PTR702" s="412"/>
      <c r="PTS702" s="412"/>
      <c r="PTT702" s="412"/>
      <c r="PTU702" s="412"/>
      <c r="PTV702" s="412"/>
      <c r="PTW702" s="412"/>
      <c r="PTX702" s="412"/>
      <c r="PTY702" s="412"/>
      <c r="PTZ702" s="413"/>
      <c r="PUA702" s="413"/>
      <c r="PUB702" s="413"/>
      <c r="PUC702" s="413"/>
      <c r="PUD702" s="413"/>
      <c r="PUE702" s="413"/>
      <c r="PUF702" s="413"/>
      <c r="PUG702" s="413"/>
      <c r="PUH702" s="413"/>
      <c r="PUI702" s="413"/>
      <c r="PUJ702" s="413"/>
      <c r="PUK702" s="413"/>
      <c r="PUL702" s="413"/>
      <c r="PUM702" s="413"/>
      <c r="PUN702" s="413"/>
      <c r="PUO702" s="413"/>
      <c r="PUP702" s="413"/>
      <c r="PUQ702" s="413"/>
      <c r="PUR702" s="413"/>
      <c r="PUS702" s="413"/>
      <c r="PUT702" s="413"/>
      <c r="PUU702" s="413"/>
      <c r="PUV702" s="413"/>
      <c r="PUW702" s="413"/>
      <c r="PUX702" s="414"/>
      <c r="PUY702" s="414"/>
      <c r="PUZ702" s="414"/>
      <c r="PVA702" s="414"/>
      <c r="PVB702" s="414"/>
      <c r="PVC702" s="413"/>
      <c r="PVD702" s="413"/>
      <c r="PVE702" s="414"/>
      <c r="PVF702" s="414"/>
      <c r="PVG702" s="413"/>
      <c r="PVH702" s="413"/>
      <c r="PVI702" s="414"/>
      <c r="PVJ702" s="414"/>
      <c r="PVK702" s="413"/>
      <c r="PVL702" s="413"/>
      <c r="PVM702" s="413"/>
      <c r="PVN702" s="413"/>
      <c r="PVO702" s="413"/>
      <c r="PVP702" s="413"/>
      <c r="PVQ702" s="413"/>
      <c r="PVR702" s="414"/>
      <c r="PVS702" s="414"/>
      <c r="PVT702" s="413"/>
      <c r="PVU702" s="413"/>
      <c r="PVV702" s="414"/>
      <c r="PVW702" s="414"/>
      <c r="PVX702" s="413"/>
      <c r="PVY702" s="413"/>
      <c r="PVZ702" s="413"/>
      <c r="PWA702" s="413"/>
      <c r="PWB702" s="413"/>
      <c r="PWC702" s="407"/>
      <c r="PWD702" s="439"/>
      <c r="PWE702" s="413"/>
      <c r="PWF702" s="413"/>
      <c r="PWG702" s="413"/>
      <c r="PWH702" s="413"/>
      <c r="PWI702" s="413"/>
      <c r="PWJ702" s="413"/>
      <c r="PWK702" s="413"/>
      <c r="PWL702" s="412"/>
      <c r="PWM702" s="412"/>
      <c r="PWN702" s="412"/>
      <c r="PWO702" s="412"/>
      <c r="PWP702" s="412"/>
      <c r="PWQ702" s="412"/>
      <c r="PWR702" s="412"/>
      <c r="PWS702" s="412"/>
      <c r="PWT702" s="412"/>
      <c r="PWU702" s="412"/>
      <c r="PWV702" s="412"/>
      <c r="PWW702" s="412"/>
      <c r="PWX702" s="412"/>
      <c r="PWY702" s="412"/>
      <c r="PWZ702" s="412"/>
      <c r="PXA702" s="412"/>
      <c r="PXB702" s="412"/>
      <c r="PXC702" s="412"/>
      <c r="PXD702" s="412"/>
      <c r="PXE702" s="412"/>
      <c r="PXF702" s="412"/>
      <c r="PXG702" s="412"/>
      <c r="PXH702" s="412"/>
      <c r="PXI702" s="412"/>
      <c r="PXJ702" s="412"/>
      <c r="PXK702" s="412"/>
      <c r="PXL702" s="412"/>
      <c r="PXM702" s="412"/>
      <c r="PXN702" s="412"/>
      <c r="PXO702" s="412"/>
      <c r="PXP702" s="412"/>
      <c r="PXQ702" s="412"/>
      <c r="PXR702" s="412"/>
      <c r="PXS702" s="412"/>
      <c r="PXT702" s="412"/>
      <c r="PXU702" s="412"/>
      <c r="PXV702" s="412"/>
      <c r="PXW702" s="412"/>
      <c r="PXX702" s="412"/>
      <c r="PXY702" s="412"/>
      <c r="PXZ702" s="412"/>
      <c r="PYA702" s="412"/>
      <c r="PYB702" s="412"/>
      <c r="PYC702" s="412"/>
      <c r="PYD702" s="413"/>
      <c r="PYE702" s="413"/>
      <c r="PYF702" s="413"/>
      <c r="PYG702" s="413"/>
      <c r="PYH702" s="413"/>
      <c r="PYI702" s="413"/>
      <c r="PYJ702" s="413"/>
      <c r="PYK702" s="413"/>
      <c r="PYL702" s="413"/>
      <c r="PYM702" s="413"/>
      <c r="PYN702" s="413"/>
      <c r="PYO702" s="413"/>
      <c r="PYP702" s="413"/>
      <c r="PYQ702" s="413"/>
      <c r="PYR702" s="413"/>
      <c r="PYS702" s="413"/>
      <c r="PYT702" s="413"/>
      <c r="PYU702" s="413"/>
      <c r="PYV702" s="413"/>
      <c r="PYW702" s="413"/>
      <c r="PYX702" s="413"/>
      <c r="PYY702" s="413"/>
      <c r="PYZ702" s="413"/>
      <c r="PZA702" s="413"/>
      <c r="PZB702" s="414"/>
      <c r="PZC702" s="414"/>
      <c r="PZD702" s="414"/>
      <c r="PZE702" s="414"/>
      <c r="PZF702" s="414"/>
      <c r="PZG702" s="413"/>
      <c r="PZH702" s="413"/>
      <c r="PZI702" s="414"/>
      <c r="PZJ702" s="414"/>
      <c r="PZK702" s="413"/>
      <c r="PZL702" s="413"/>
      <c r="PZM702" s="414"/>
      <c r="PZN702" s="414"/>
      <c r="PZO702" s="413"/>
      <c r="PZP702" s="413"/>
      <c r="PZQ702" s="413"/>
      <c r="PZR702" s="413"/>
      <c r="PZS702" s="413"/>
      <c r="PZT702" s="413"/>
      <c r="PZU702" s="413"/>
      <c r="PZV702" s="414"/>
      <c r="PZW702" s="414"/>
      <c r="PZX702" s="413"/>
      <c r="PZY702" s="413"/>
      <c r="PZZ702" s="414"/>
      <c r="QAA702" s="414"/>
      <c r="QAB702" s="413"/>
      <c r="QAC702" s="413"/>
      <c r="QAD702" s="413"/>
      <c r="QAE702" s="413"/>
      <c r="QAF702" s="413"/>
      <c r="QAG702" s="407"/>
      <c r="QAH702" s="439"/>
      <c r="QAI702" s="413"/>
      <c r="QAJ702" s="413"/>
      <c r="QAK702" s="413"/>
      <c r="QAL702" s="413"/>
      <c r="QAM702" s="413"/>
      <c r="QAN702" s="413"/>
      <c r="QAO702" s="413"/>
      <c r="QAP702" s="412"/>
      <c r="QAQ702" s="412"/>
      <c r="QAR702" s="412"/>
      <c r="QAS702" s="412"/>
      <c r="QAT702" s="412"/>
      <c r="QAU702" s="412"/>
      <c r="QAV702" s="412"/>
      <c r="QAW702" s="412"/>
      <c r="QAX702" s="412"/>
      <c r="QAY702" s="412"/>
      <c r="QAZ702" s="412"/>
      <c r="QBA702" s="412"/>
      <c r="QBB702" s="412"/>
      <c r="QBC702" s="412"/>
      <c r="QBD702" s="412"/>
      <c r="QBE702" s="412"/>
      <c r="QBF702" s="412"/>
      <c r="QBG702" s="412"/>
      <c r="QBH702" s="412"/>
      <c r="QBI702" s="412"/>
      <c r="QBJ702" s="412"/>
      <c r="QBK702" s="412"/>
      <c r="QBL702" s="412"/>
      <c r="QBM702" s="412"/>
      <c r="QBN702" s="412"/>
      <c r="QBO702" s="412"/>
      <c r="QBP702" s="412"/>
      <c r="QBQ702" s="412"/>
      <c r="QBR702" s="412"/>
      <c r="QBS702" s="412"/>
      <c r="QBT702" s="412"/>
      <c r="QBU702" s="412"/>
      <c r="QBV702" s="412"/>
      <c r="QBW702" s="412"/>
      <c r="QBX702" s="412"/>
      <c r="QBY702" s="412"/>
      <c r="QBZ702" s="412"/>
      <c r="QCA702" s="412"/>
      <c r="QCB702" s="412"/>
      <c r="QCC702" s="412"/>
      <c r="QCD702" s="412"/>
      <c r="QCE702" s="412"/>
      <c r="QCF702" s="412"/>
      <c r="QCG702" s="412"/>
      <c r="QCH702" s="413"/>
      <c r="QCI702" s="413"/>
      <c r="QCJ702" s="413"/>
      <c r="QCK702" s="413"/>
      <c r="QCL702" s="413"/>
      <c r="QCM702" s="413"/>
      <c r="QCN702" s="413"/>
      <c r="QCO702" s="413"/>
      <c r="QCP702" s="413"/>
      <c r="QCQ702" s="413"/>
      <c r="QCR702" s="413"/>
      <c r="QCS702" s="413"/>
      <c r="QCT702" s="413"/>
      <c r="QCU702" s="413"/>
      <c r="QCV702" s="413"/>
      <c r="QCW702" s="413"/>
      <c r="QCX702" s="413"/>
      <c r="QCY702" s="413"/>
      <c r="QCZ702" s="413"/>
      <c r="QDA702" s="413"/>
      <c r="QDB702" s="413"/>
      <c r="QDC702" s="413"/>
      <c r="QDD702" s="413"/>
      <c r="QDE702" s="413"/>
      <c r="QDF702" s="414"/>
      <c r="QDG702" s="414"/>
      <c r="QDH702" s="414"/>
      <c r="QDI702" s="414"/>
      <c r="QDJ702" s="414"/>
      <c r="QDK702" s="413"/>
      <c r="QDL702" s="413"/>
      <c r="QDM702" s="414"/>
      <c r="QDN702" s="414"/>
      <c r="QDO702" s="413"/>
      <c r="QDP702" s="413"/>
      <c r="QDQ702" s="414"/>
      <c r="QDR702" s="414"/>
      <c r="QDS702" s="413"/>
      <c r="QDT702" s="413"/>
      <c r="QDU702" s="413"/>
      <c r="QDV702" s="413"/>
      <c r="QDW702" s="413"/>
      <c r="QDX702" s="413"/>
      <c r="QDY702" s="413"/>
      <c r="QDZ702" s="414"/>
      <c r="QEA702" s="414"/>
      <c r="QEB702" s="413"/>
      <c r="QEC702" s="413"/>
      <c r="QED702" s="414"/>
      <c r="QEE702" s="414"/>
      <c r="QEF702" s="413"/>
      <c r="QEG702" s="413"/>
      <c r="QEH702" s="413"/>
      <c r="QEI702" s="413"/>
      <c r="QEJ702" s="413"/>
      <c r="QEK702" s="407"/>
      <c r="QEL702" s="439"/>
      <c r="QEM702" s="413"/>
      <c r="QEN702" s="413"/>
      <c r="QEO702" s="413"/>
      <c r="QEP702" s="413"/>
      <c r="QEQ702" s="413"/>
      <c r="QER702" s="413"/>
      <c r="QES702" s="413"/>
      <c r="QET702" s="412"/>
      <c r="QEU702" s="412"/>
      <c r="QEV702" s="412"/>
      <c r="QEW702" s="412"/>
      <c r="QEX702" s="412"/>
      <c r="QEY702" s="412"/>
      <c r="QEZ702" s="412"/>
      <c r="QFA702" s="412"/>
      <c r="QFB702" s="412"/>
      <c r="QFC702" s="412"/>
      <c r="QFD702" s="412"/>
      <c r="QFE702" s="412"/>
      <c r="QFF702" s="412"/>
      <c r="QFG702" s="412"/>
      <c r="QFH702" s="412"/>
      <c r="QFI702" s="412"/>
      <c r="QFJ702" s="412"/>
      <c r="QFK702" s="412"/>
      <c r="QFL702" s="412"/>
      <c r="QFM702" s="412"/>
      <c r="QFN702" s="412"/>
      <c r="QFO702" s="412"/>
      <c r="QFP702" s="412"/>
      <c r="QFQ702" s="412"/>
      <c r="QFR702" s="412"/>
      <c r="QFS702" s="412"/>
      <c r="QFT702" s="412"/>
      <c r="QFU702" s="412"/>
      <c r="QFV702" s="412"/>
      <c r="QFW702" s="412"/>
      <c r="QFX702" s="412"/>
      <c r="QFY702" s="412"/>
      <c r="QFZ702" s="412"/>
      <c r="QGA702" s="412"/>
      <c r="QGB702" s="412"/>
      <c r="QGC702" s="412"/>
      <c r="QGD702" s="412"/>
      <c r="QGE702" s="412"/>
      <c r="QGF702" s="412"/>
      <c r="QGG702" s="412"/>
      <c r="QGH702" s="412"/>
      <c r="QGI702" s="412"/>
      <c r="QGJ702" s="412"/>
      <c r="QGK702" s="412"/>
      <c r="QGL702" s="413"/>
      <c r="QGM702" s="413"/>
      <c r="QGN702" s="413"/>
      <c r="QGO702" s="413"/>
      <c r="QGP702" s="413"/>
      <c r="QGQ702" s="413"/>
      <c r="QGR702" s="413"/>
      <c r="QGS702" s="413"/>
      <c r="QGT702" s="413"/>
      <c r="QGU702" s="413"/>
      <c r="QGV702" s="413"/>
      <c r="QGW702" s="413"/>
      <c r="QGX702" s="413"/>
      <c r="QGY702" s="413"/>
      <c r="QGZ702" s="413"/>
      <c r="QHA702" s="413"/>
      <c r="QHB702" s="413"/>
      <c r="QHC702" s="413"/>
      <c r="QHD702" s="413"/>
      <c r="QHE702" s="413"/>
      <c r="QHF702" s="413"/>
      <c r="QHG702" s="413"/>
      <c r="QHH702" s="413"/>
      <c r="QHI702" s="413"/>
      <c r="QHJ702" s="414"/>
      <c r="QHK702" s="414"/>
      <c r="QHL702" s="414"/>
      <c r="QHM702" s="414"/>
      <c r="QHN702" s="414"/>
      <c r="QHO702" s="413"/>
      <c r="QHP702" s="413"/>
      <c r="QHQ702" s="414"/>
      <c r="QHR702" s="414"/>
      <c r="QHS702" s="413"/>
      <c r="QHT702" s="413"/>
      <c r="QHU702" s="414"/>
      <c r="QHV702" s="414"/>
      <c r="QHW702" s="413"/>
      <c r="QHX702" s="413"/>
      <c r="QHY702" s="413"/>
      <c r="QHZ702" s="413"/>
      <c r="QIA702" s="413"/>
      <c r="QIB702" s="413"/>
      <c r="QIC702" s="413"/>
      <c r="QID702" s="414"/>
      <c r="QIE702" s="414"/>
      <c r="QIF702" s="413"/>
      <c r="QIG702" s="413"/>
      <c r="QIH702" s="414"/>
      <c r="QII702" s="414"/>
      <c r="QIJ702" s="413"/>
      <c r="QIK702" s="413"/>
      <c r="QIL702" s="413"/>
      <c r="QIM702" s="413"/>
      <c r="QIN702" s="413"/>
      <c r="QIO702" s="407"/>
      <c r="QIP702" s="439"/>
      <c r="QIQ702" s="413"/>
      <c r="QIR702" s="413"/>
      <c r="QIS702" s="413"/>
      <c r="QIT702" s="413"/>
      <c r="QIU702" s="413"/>
      <c r="QIV702" s="413"/>
      <c r="QIW702" s="413"/>
      <c r="QIX702" s="412"/>
      <c r="QIY702" s="412"/>
      <c r="QIZ702" s="412"/>
      <c r="QJA702" s="412"/>
      <c r="QJB702" s="412"/>
      <c r="QJC702" s="412"/>
      <c r="QJD702" s="412"/>
      <c r="QJE702" s="412"/>
      <c r="QJF702" s="412"/>
      <c r="QJG702" s="412"/>
      <c r="QJH702" s="412"/>
      <c r="QJI702" s="412"/>
      <c r="QJJ702" s="412"/>
      <c r="QJK702" s="412"/>
      <c r="QJL702" s="412"/>
      <c r="QJM702" s="412"/>
      <c r="QJN702" s="412"/>
      <c r="QJO702" s="412"/>
      <c r="QJP702" s="412"/>
      <c r="QJQ702" s="412"/>
      <c r="QJR702" s="412"/>
      <c r="QJS702" s="412"/>
      <c r="QJT702" s="412"/>
      <c r="QJU702" s="412"/>
      <c r="QJV702" s="412"/>
      <c r="QJW702" s="412"/>
      <c r="QJX702" s="412"/>
      <c r="QJY702" s="412"/>
      <c r="QJZ702" s="412"/>
      <c r="QKA702" s="412"/>
      <c r="QKB702" s="412"/>
      <c r="QKC702" s="412"/>
      <c r="QKD702" s="412"/>
      <c r="QKE702" s="412"/>
      <c r="QKF702" s="412"/>
      <c r="QKG702" s="412"/>
      <c r="QKH702" s="412"/>
      <c r="QKI702" s="412"/>
      <c r="QKJ702" s="412"/>
      <c r="QKK702" s="412"/>
      <c r="QKL702" s="412"/>
      <c r="QKM702" s="412"/>
      <c r="QKN702" s="412"/>
      <c r="QKO702" s="412"/>
      <c r="QKP702" s="413"/>
      <c r="QKQ702" s="413"/>
      <c r="QKR702" s="413"/>
      <c r="QKS702" s="413"/>
      <c r="QKT702" s="413"/>
      <c r="QKU702" s="413"/>
      <c r="QKV702" s="413"/>
      <c r="QKW702" s="413"/>
      <c r="QKX702" s="413"/>
      <c r="QKY702" s="413"/>
      <c r="QKZ702" s="413"/>
      <c r="QLA702" s="413"/>
      <c r="QLB702" s="413"/>
      <c r="QLC702" s="413"/>
      <c r="QLD702" s="413"/>
      <c r="QLE702" s="413"/>
      <c r="QLF702" s="413"/>
      <c r="QLG702" s="413"/>
      <c r="QLH702" s="413"/>
      <c r="QLI702" s="413"/>
      <c r="QLJ702" s="413"/>
      <c r="QLK702" s="413"/>
      <c r="QLL702" s="413"/>
      <c r="QLM702" s="413"/>
      <c r="QLN702" s="414"/>
      <c r="QLO702" s="414"/>
      <c r="QLP702" s="414"/>
      <c r="QLQ702" s="414"/>
      <c r="QLR702" s="414"/>
      <c r="QLS702" s="413"/>
      <c r="QLT702" s="413"/>
      <c r="QLU702" s="414"/>
      <c r="QLV702" s="414"/>
      <c r="QLW702" s="413"/>
      <c r="QLX702" s="413"/>
      <c r="QLY702" s="414"/>
      <c r="QLZ702" s="414"/>
      <c r="QMA702" s="413"/>
      <c r="QMB702" s="413"/>
      <c r="QMC702" s="413"/>
      <c r="QMD702" s="413"/>
      <c r="QME702" s="413"/>
      <c r="QMF702" s="413"/>
      <c r="QMG702" s="413"/>
      <c r="QMH702" s="414"/>
      <c r="QMI702" s="414"/>
      <c r="QMJ702" s="413"/>
      <c r="QMK702" s="413"/>
      <c r="QML702" s="414"/>
      <c r="QMM702" s="414"/>
      <c r="QMN702" s="413"/>
      <c r="QMO702" s="413"/>
      <c r="QMP702" s="413"/>
      <c r="QMQ702" s="413"/>
      <c r="QMR702" s="413"/>
      <c r="QMS702" s="407"/>
      <c r="QMT702" s="439"/>
      <c r="QMU702" s="413"/>
      <c r="QMV702" s="413"/>
      <c r="QMW702" s="413"/>
      <c r="QMX702" s="413"/>
      <c r="QMY702" s="413"/>
      <c r="QMZ702" s="413"/>
      <c r="QNA702" s="413"/>
      <c r="QNB702" s="412"/>
      <c r="QNC702" s="412"/>
      <c r="QND702" s="412"/>
      <c r="QNE702" s="412"/>
      <c r="QNF702" s="412"/>
      <c r="QNG702" s="412"/>
      <c r="QNH702" s="412"/>
      <c r="QNI702" s="412"/>
      <c r="QNJ702" s="412"/>
      <c r="QNK702" s="412"/>
      <c r="QNL702" s="412"/>
      <c r="QNM702" s="412"/>
      <c r="QNN702" s="412"/>
      <c r="QNO702" s="412"/>
      <c r="QNP702" s="412"/>
      <c r="QNQ702" s="412"/>
      <c r="QNR702" s="412"/>
      <c r="QNS702" s="412"/>
      <c r="QNT702" s="412"/>
      <c r="QNU702" s="412"/>
      <c r="QNV702" s="412"/>
      <c r="QNW702" s="412"/>
      <c r="QNX702" s="412"/>
      <c r="QNY702" s="412"/>
      <c r="QNZ702" s="412"/>
      <c r="QOA702" s="412"/>
      <c r="QOB702" s="412"/>
      <c r="QOC702" s="412"/>
      <c r="QOD702" s="412"/>
      <c r="QOE702" s="412"/>
      <c r="QOF702" s="412"/>
      <c r="QOG702" s="412"/>
      <c r="QOH702" s="412"/>
      <c r="QOI702" s="412"/>
      <c r="QOJ702" s="412"/>
      <c r="QOK702" s="412"/>
      <c r="QOL702" s="412"/>
      <c r="QOM702" s="412"/>
      <c r="QON702" s="412"/>
      <c r="QOO702" s="412"/>
      <c r="QOP702" s="412"/>
      <c r="QOQ702" s="412"/>
      <c r="QOR702" s="412"/>
      <c r="QOS702" s="412"/>
      <c r="QOT702" s="413"/>
      <c r="QOU702" s="413"/>
      <c r="QOV702" s="413"/>
      <c r="QOW702" s="413"/>
      <c r="QOX702" s="413"/>
      <c r="QOY702" s="413"/>
      <c r="QOZ702" s="413"/>
      <c r="QPA702" s="413"/>
      <c r="QPB702" s="413"/>
      <c r="QPC702" s="413"/>
      <c r="QPD702" s="413"/>
      <c r="QPE702" s="413"/>
      <c r="QPF702" s="413"/>
      <c r="QPG702" s="413"/>
      <c r="QPH702" s="413"/>
      <c r="QPI702" s="413"/>
      <c r="QPJ702" s="413"/>
      <c r="QPK702" s="413"/>
      <c r="QPL702" s="413"/>
      <c r="QPM702" s="413"/>
      <c r="QPN702" s="413"/>
      <c r="QPO702" s="413"/>
      <c r="QPP702" s="413"/>
      <c r="QPQ702" s="413"/>
      <c r="QPR702" s="414"/>
      <c r="QPS702" s="414"/>
      <c r="QPT702" s="414"/>
      <c r="QPU702" s="414"/>
      <c r="QPV702" s="414"/>
      <c r="QPW702" s="413"/>
      <c r="QPX702" s="413"/>
      <c r="QPY702" s="414"/>
      <c r="QPZ702" s="414"/>
      <c r="QQA702" s="413"/>
      <c r="QQB702" s="413"/>
      <c r="QQC702" s="414"/>
      <c r="QQD702" s="414"/>
      <c r="QQE702" s="413"/>
      <c r="QQF702" s="413"/>
      <c r="QQG702" s="413"/>
      <c r="QQH702" s="413"/>
      <c r="QQI702" s="413"/>
      <c r="QQJ702" s="413"/>
      <c r="QQK702" s="413"/>
      <c r="QQL702" s="414"/>
      <c r="QQM702" s="414"/>
      <c r="QQN702" s="413"/>
      <c r="QQO702" s="413"/>
      <c r="QQP702" s="414"/>
      <c r="QQQ702" s="414"/>
      <c r="QQR702" s="413"/>
      <c r="QQS702" s="413"/>
      <c r="QQT702" s="413"/>
      <c r="QQU702" s="413"/>
      <c r="QQV702" s="413"/>
      <c r="QQW702" s="407"/>
      <c r="QQX702" s="439"/>
      <c r="QQY702" s="413"/>
      <c r="QQZ702" s="413"/>
      <c r="QRA702" s="413"/>
      <c r="QRB702" s="413"/>
      <c r="QRC702" s="413"/>
      <c r="QRD702" s="413"/>
      <c r="QRE702" s="413"/>
      <c r="QRF702" s="412"/>
      <c r="QRG702" s="412"/>
      <c r="QRH702" s="412"/>
      <c r="QRI702" s="412"/>
      <c r="QRJ702" s="412"/>
      <c r="QRK702" s="412"/>
      <c r="QRL702" s="412"/>
      <c r="QRM702" s="412"/>
      <c r="QRN702" s="412"/>
      <c r="QRO702" s="412"/>
      <c r="QRP702" s="412"/>
      <c r="QRQ702" s="412"/>
      <c r="QRR702" s="412"/>
      <c r="QRS702" s="412"/>
      <c r="QRT702" s="412"/>
      <c r="QRU702" s="412"/>
      <c r="QRV702" s="412"/>
      <c r="QRW702" s="412"/>
      <c r="QRX702" s="412"/>
      <c r="QRY702" s="412"/>
      <c r="QRZ702" s="412"/>
      <c r="QSA702" s="412"/>
      <c r="QSB702" s="412"/>
      <c r="QSC702" s="412"/>
      <c r="QSD702" s="412"/>
      <c r="QSE702" s="412"/>
      <c r="QSF702" s="412"/>
      <c r="QSG702" s="412"/>
      <c r="QSH702" s="412"/>
      <c r="QSI702" s="412"/>
      <c r="QSJ702" s="412"/>
      <c r="QSK702" s="412"/>
      <c r="QSL702" s="412"/>
      <c r="QSM702" s="412"/>
      <c r="QSN702" s="412"/>
      <c r="QSO702" s="412"/>
      <c r="QSP702" s="412"/>
      <c r="QSQ702" s="412"/>
      <c r="QSR702" s="412"/>
      <c r="QSS702" s="412"/>
      <c r="QST702" s="412"/>
      <c r="QSU702" s="412"/>
      <c r="QSV702" s="412"/>
      <c r="QSW702" s="412"/>
      <c r="QSX702" s="413"/>
      <c r="QSY702" s="413"/>
      <c r="QSZ702" s="413"/>
      <c r="QTA702" s="413"/>
      <c r="QTB702" s="413"/>
      <c r="QTC702" s="413"/>
      <c r="QTD702" s="413"/>
      <c r="QTE702" s="413"/>
      <c r="QTF702" s="413"/>
      <c r="QTG702" s="413"/>
      <c r="QTH702" s="413"/>
      <c r="QTI702" s="413"/>
      <c r="QTJ702" s="413"/>
      <c r="QTK702" s="413"/>
      <c r="QTL702" s="413"/>
      <c r="QTM702" s="413"/>
      <c r="QTN702" s="413"/>
      <c r="QTO702" s="413"/>
      <c r="QTP702" s="413"/>
      <c r="QTQ702" s="413"/>
      <c r="QTR702" s="413"/>
      <c r="QTS702" s="413"/>
      <c r="QTT702" s="413"/>
      <c r="QTU702" s="413"/>
      <c r="QTV702" s="414"/>
      <c r="QTW702" s="414"/>
      <c r="QTX702" s="414"/>
      <c r="QTY702" s="414"/>
      <c r="QTZ702" s="414"/>
      <c r="QUA702" s="413"/>
      <c r="QUB702" s="413"/>
      <c r="QUC702" s="414"/>
      <c r="QUD702" s="414"/>
      <c r="QUE702" s="413"/>
      <c r="QUF702" s="413"/>
      <c r="QUG702" s="414"/>
      <c r="QUH702" s="414"/>
      <c r="QUI702" s="413"/>
      <c r="QUJ702" s="413"/>
      <c r="QUK702" s="413"/>
      <c r="QUL702" s="413"/>
      <c r="QUM702" s="413"/>
      <c r="QUN702" s="413"/>
      <c r="QUO702" s="413"/>
      <c r="QUP702" s="414"/>
      <c r="QUQ702" s="414"/>
      <c r="QUR702" s="413"/>
      <c r="QUS702" s="413"/>
      <c r="QUT702" s="414"/>
      <c r="QUU702" s="414"/>
      <c r="QUV702" s="413"/>
      <c r="QUW702" s="413"/>
      <c r="QUX702" s="413"/>
      <c r="QUY702" s="413"/>
      <c r="QUZ702" s="413"/>
      <c r="QVA702" s="407"/>
      <c r="QVB702" s="439"/>
      <c r="QVC702" s="413"/>
      <c r="QVD702" s="413"/>
      <c r="QVE702" s="413"/>
      <c r="QVF702" s="413"/>
      <c r="QVG702" s="413"/>
      <c r="QVH702" s="413"/>
      <c r="QVI702" s="413"/>
      <c r="QVJ702" s="412"/>
      <c r="QVK702" s="412"/>
      <c r="QVL702" s="412"/>
      <c r="QVM702" s="412"/>
      <c r="QVN702" s="412"/>
      <c r="QVO702" s="412"/>
      <c r="QVP702" s="412"/>
      <c r="QVQ702" s="412"/>
      <c r="QVR702" s="412"/>
      <c r="QVS702" s="412"/>
      <c r="QVT702" s="412"/>
      <c r="QVU702" s="412"/>
      <c r="QVV702" s="412"/>
      <c r="QVW702" s="412"/>
      <c r="QVX702" s="412"/>
      <c r="QVY702" s="412"/>
      <c r="QVZ702" s="412"/>
      <c r="QWA702" s="412"/>
      <c r="QWB702" s="412"/>
      <c r="QWC702" s="412"/>
      <c r="QWD702" s="412"/>
      <c r="QWE702" s="412"/>
      <c r="QWF702" s="412"/>
      <c r="QWG702" s="412"/>
      <c r="QWH702" s="412"/>
      <c r="QWI702" s="412"/>
      <c r="QWJ702" s="412"/>
      <c r="QWK702" s="412"/>
      <c r="QWL702" s="412"/>
      <c r="QWM702" s="412"/>
      <c r="QWN702" s="412"/>
      <c r="QWO702" s="412"/>
      <c r="QWP702" s="412"/>
      <c r="QWQ702" s="412"/>
      <c r="QWR702" s="412"/>
      <c r="QWS702" s="412"/>
      <c r="QWT702" s="412"/>
      <c r="QWU702" s="412"/>
      <c r="QWV702" s="412"/>
      <c r="QWW702" s="412"/>
      <c r="QWX702" s="412"/>
      <c r="QWY702" s="412"/>
      <c r="QWZ702" s="412"/>
      <c r="QXA702" s="412"/>
      <c r="QXB702" s="413"/>
      <c r="QXC702" s="413"/>
      <c r="QXD702" s="413"/>
      <c r="QXE702" s="413"/>
      <c r="QXF702" s="413"/>
      <c r="QXG702" s="413"/>
      <c r="QXH702" s="413"/>
      <c r="QXI702" s="413"/>
      <c r="QXJ702" s="413"/>
      <c r="QXK702" s="413"/>
      <c r="QXL702" s="413"/>
      <c r="QXM702" s="413"/>
      <c r="QXN702" s="413"/>
      <c r="QXO702" s="413"/>
      <c r="QXP702" s="413"/>
      <c r="QXQ702" s="413"/>
      <c r="QXR702" s="413"/>
      <c r="QXS702" s="413"/>
      <c r="QXT702" s="413"/>
      <c r="QXU702" s="413"/>
      <c r="QXV702" s="413"/>
      <c r="QXW702" s="413"/>
      <c r="QXX702" s="413"/>
      <c r="QXY702" s="413"/>
      <c r="QXZ702" s="414"/>
      <c r="QYA702" s="414"/>
      <c r="QYB702" s="414"/>
      <c r="QYC702" s="414"/>
      <c r="QYD702" s="414"/>
      <c r="QYE702" s="413"/>
      <c r="QYF702" s="413"/>
      <c r="QYG702" s="414"/>
      <c r="QYH702" s="414"/>
      <c r="QYI702" s="413"/>
      <c r="QYJ702" s="413"/>
      <c r="QYK702" s="414"/>
      <c r="QYL702" s="414"/>
      <c r="QYM702" s="413"/>
      <c r="QYN702" s="413"/>
      <c r="QYO702" s="413"/>
      <c r="QYP702" s="413"/>
      <c r="QYQ702" s="413"/>
      <c r="QYR702" s="413"/>
      <c r="QYS702" s="413"/>
      <c r="QYT702" s="414"/>
      <c r="QYU702" s="414"/>
      <c r="QYV702" s="413"/>
      <c r="QYW702" s="413"/>
      <c r="QYX702" s="414"/>
      <c r="QYY702" s="414"/>
      <c r="QYZ702" s="413"/>
      <c r="QZA702" s="413"/>
      <c r="QZB702" s="413"/>
      <c r="QZC702" s="413"/>
      <c r="QZD702" s="413"/>
      <c r="QZE702" s="407"/>
      <c r="QZF702" s="439"/>
      <c r="QZG702" s="413"/>
      <c r="QZH702" s="413"/>
      <c r="QZI702" s="413"/>
      <c r="QZJ702" s="413"/>
      <c r="QZK702" s="413"/>
      <c r="QZL702" s="413"/>
      <c r="QZM702" s="413"/>
      <c r="QZN702" s="412"/>
      <c r="QZO702" s="412"/>
      <c r="QZP702" s="412"/>
      <c r="QZQ702" s="412"/>
      <c r="QZR702" s="412"/>
      <c r="QZS702" s="412"/>
      <c r="QZT702" s="412"/>
      <c r="QZU702" s="412"/>
      <c r="QZV702" s="412"/>
      <c r="QZW702" s="412"/>
      <c r="QZX702" s="412"/>
      <c r="QZY702" s="412"/>
      <c r="QZZ702" s="412"/>
      <c r="RAA702" s="412"/>
      <c r="RAB702" s="412"/>
      <c r="RAC702" s="412"/>
      <c r="RAD702" s="412"/>
      <c r="RAE702" s="412"/>
      <c r="RAF702" s="412"/>
      <c r="RAG702" s="412"/>
      <c r="RAH702" s="412"/>
      <c r="RAI702" s="412"/>
      <c r="RAJ702" s="412"/>
      <c r="RAK702" s="412"/>
      <c r="RAL702" s="412"/>
      <c r="RAM702" s="412"/>
      <c r="RAN702" s="412"/>
      <c r="RAO702" s="412"/>
      <c r="RAP702" s="412"/>
      <c r="RAQ702" s="412"/>
      <c r="RAR702" s="412"/>
      <c r="RAS702" s="412"/>
      <c r="RAT702" s="412"/>
      <c r="RAU702" s="412"/>
      <c r="RAV702" s="412"/>
      <c r="RAW702" s="412"/>
      <c r="RAX702" s="412"/>
      <c r="RAY702" s="412"/>
      <c r="RAZ702" s="412"/>
      <c r="RBA702" s="412"/>
      <c r="RBB702" s="412"/>
      <c r="RBC702" s="412"/>
      <c r="RBD702" s="412"/>
      <c r="RBE702" s="412"/>
      <c r="RBF702" s="413"/>
      <c r="RBG702" s="413"/>
      <c r="RBH702" s="413"/>
      <c r="RBI702" s="413"/>
      <c r="RBJ702" s="413"/>
      <c r="RBK702" s="413"/>
      <c r="RBL702" s="413"/>
      <c r="RBM702" s="413"/>
      <c r="RBN702" s="413"/>
      <c r="RBO702" s="413"/>
      <c r="RBP702" s="413"/>
      <c r="RBQ702" s="413"/>
      <c r="RBR702" s="413"/>
      <c r="RBS702" s="413"/>
      <c r="RBT702" s="413"/>
      <c r="RBU702" s="413"/>
      <c r="RBV702" s="413"/>
      <c r="RBW702" s="413"/>
      <c r="RBX702" s="413"/>
      <c r="RBY702" s="413"/>
      <c r="RBZ702" s="413"/>
      <c r="RCA702" s="413"/>
      <c r="RCB702" s="413"/>
    </row>
    <row r="703" spans="1:12248" s="80" customFormat="1" ht="127.5" hidden="1" customHeight="1" x14ac:dyDescent="0.3">
      <c r="A703" s="407"/>
      <c r="B703" s="499" t="s">
        <v>11</v>
      </c>
      <c r="C703" s="440" t="s">
        <v>361</v>
      </c>
      <c r="D703" s="412">
        <f>E703+F703+G703+H703</f>
        <v>423132.24394000001</v>
      </c>
      <c r="E703" s="412">
        <f>E705</f>
        <v>423132.24394000001</v>
      </c>
      <c r="F703" s="412"/>
      <c r="G703" s="412"/>
      <c r="H703" s="412"/>
      <c r="I703" s="412">
        <f t="shared" si="458"/>
        <v>301665.10227999999</v>
      </c>
      <c r="J703" s="412">
        <f t="shared" si="459"/>
        <v>0.71293338335798395</v>
      </c>
      <c r="K703" s="412">
        <f>K705</f>
        <v>301665.10227999999</v>
      </c>
      <c r="L703" s="412">
        <f t="shared" si="455"/>
        <v>0.71293338335798395</v>
      </c>
      <c r="M703" s="412"/>
      <c r="N703" s="412"/>
      <c r="O703" s="412"/>
      <c r="P703" s="412"/>
      <c r="Q703" s="412"/>
      <c r="R703" s="412"/>
      <c r="S703" s="412">
        <f t="shared" si="460"/>
        <v>301677.11485000001</v>
      </c>
      <c r="T703" s="570">
        <f t="shared" si="431"/>
        <v>0.71296177299307328</v>
      </c>
      <c r="U703" s="413">
        <f>U705</f>
        <v>301677.11485000001</v>
      </c>
      <c r="V703" s="570">
        <f t="shared" si="461"/>
        <v>0.71296177299307328</v>
      </c>
      <c r="W703" s="412"/>
      <c r="X703" s="412"/>
      <c r="Y703" s="412"/>
      <c r="Z703" s="412"/>
      <c r="AA703" s="412"/>
      <c r="AB703" s="412"/>
      <c r="AC703" s="413">
        <f t="shared" si="445"/>
        <v>0</v>
      </c>
      <c r="AD703" s="570">
        <f t="shared" si="446"/>
        <v>0</v>
      </c>
      <c r="AE703" s="413">
        <f>AE705</f>
        <v>420706.05459999997</v>
      </c>
      <c r="AF703" s="575">
        <f t="shared" si="456"/>
        <v>0.99426612040385165</v>
      </c>
      <c r="AG703" s="412"/>
      <c r="AH703" s="575" t="e">
        <f t="shared" si="433"/>
        <v>#DIV/0!</v>
      </c>
      <c r="AI703" s="412"/>
      <c r="AJ703" s="412"/>
      <c r="AK703" s="412"/>
      <c r="AL703" s="575"/>
      <c r="AM703" s="412"/>
      <c r="AN703" s="412"/>
      <c r="AO703" s="412"/>
      <c r="AP703" s="412"/>
      <c r="AQ703" s="412"/>
      <c r="AR703" s="412"/>
      <c r="AS703" s="412"/>
      <c r="AT703" s="412"/>
      <c r="AU703" s="413"/>
      <c r="AV703" s="413">
        <f>AW703+AX703+AY703+AZ703</f>
        <v>706923.85274</v>
      </c>
      <c r="AW703" s="413">
        <f>AW705</f>
        <v>706923.85274</v>
      </c>
      <c r="AX703" s="413"/>
      <c r="AY703" s="413"/>
      <c r="AZ703" s="413"/>
      <c r="BA703" s="413"/>
      <c r="BB703" s="413"/>
      <c r="BC703" s="413"/>
      <c r="BD703" s="413"/>
      <c r="BE703" s="413"/>
      <c r="BF703" s="413"/>
      <c r="BG703" s="413"/>
      <c r="BH703" s="413"/>
      <c r="BI703" s="413">
        <f>BJ703+BK703+BL703+BM703</f>
        <v>673973</v>
      </c>
      <c r="BJ703" s="413">
        <f>BJ705</f>
        <v>673973</v>
      </c>
      <c r="BK703" s="413"/>
      <c r="BL703" s="413"/>
      <c r="BM703" s="413"/>
      <c r="BN703" s="413"/>
      <c r="BO703" s="413">
        <f>BP703+BQ703+BR703+BS703</f>
        <v>673973</v>
      </c>
      <c r="BP703" s="413">
        <f>BP705</f>
        <v>673973</v>
      </c>
      <c r="BQ703" s="413"/>
      <c r="BR703" s="413"/>
      <c r="BS703" s="413"/>
      <c r="BT703" s="413"/>
      <c r="BU703" s="413"/>
      <c r="BV703" s="413">
        <f>BW703+BX703+BY703+BZ703</f>
        <v>500000</v>
      </c>
      <c r="BW703" s="413">
        <f>BW705</f>
        <v>500000</v>
      </c>
      <c r="BX703" s="413"/>
      <c r="BY703" s="413"/>
      <c r="BZ703" s="413"/>
      <c r="CA703" s="413"/>
      <c r="CB703" s="413"/>
      <c r="CC703" s="413"/>
      <c r="CD703" s="413"/>
      <c r="CE703" s="413"/>
      <c r="CF703" s="413"/>
      <c r="CG703" s="413"/>
      <c r="CH703" s="413"/>
      <c r="CI703" s="413"/>
      <c r="CJ703" s="413"/>
      <c r="CK703" s="413">
        <f>CL703+CM703+CN703+CO703</f>
        <v>500000</v>
      </c>
      <c r="CL703" s="413">
        <f>CL705</f>
        <v>500000</v>
      </c>
      <c r="CM703" s="413"/>
      <c r="CN703" s="413"/>
      <c r="CO703" s="413"/>
      <c r="CP703" s="413"/>
      <c r="CQ703" s="413"/>
      <c r="CR703" s="413"/>
      <c r="CS703" s="413"/>
      <c r="CT703" s="413"/>
      <c r="CU703" s="413"/>
      <c r="CV703" s="413"/>
      <c r="CW703" s="413"/>
      <c r="CX703" s="413"/>
      <c r="CY703" s="413"/>
      <c r="CZ703" s="413"/>
      <c r="DA703" s="413"/>
      <c r="DB703" s="413"/>
      <c r="DC703" s="414"/>
      <c r="DD703" s="414"/>
      <c r="DE703" s="414"/>
      <c r="DF703" s="414"/>
      <c r="DG703" s="412"/>
      <c r="DH703" s="412"/>
      <c r="DI703" s="412"/>
      <c r="DJ703" s="412"/>
      <c r="DK703" s="412"/>
      <c r="DL703" s="412"/>
      <c r="DM703" s="412"/>
      <c r="DN703" s="412"/>
      <c r="DO703" s="412"/>
      <c r="DP703" s="412"/>
      <c r="DQ703" s="412"/>
      <c r="DR703" s="412"/>
      <c r="DS703" s="412"/>
      <c r="DT703" s="412"/>
      <c r="DU703" s="412"/>
      <c r="DV703" s="412"/>
      <c r="DW703" s="412"/>
      <c r="DX703" s="412"/>
      <c r="DY703" s="412"/>
      <c r="DZ703" s="413"/>
      <c r="EA703" s="413"/>
      <c r="EB703" s="413"/>
      <c r="EC703" s="413"/>
      <c r="ED703" s="413"/>
      <c r="EE703" s="413"/>
      <c r="EF703" s="413"/>
      <c r="EG703" s="413"/>
      <c r="EH703" s="413"/>
      <c r="EI703" s="413"/>
      <c r="EJ703" s="413"/>
      <c r="EK703" s="413"/>
      <c r="EL703" s="413"/>
      <c r="EM703" s="413"/>
      <c r="EN703" s="413"/>
      <c r="EO703" s="413"/>
      <c r="EP703" s="413"/>
      <c r="EQ703" s="413"/>
      <c r="ER703" s="413"/>
      <c r="ES703" s="413"/>
      <c r="ET703" s="413"/>
      <c r="EU703" s="413"/>
      <c r="EV703" s="413"/>
      <c r="EW703" s="413"/>
      <c r="EX703" s="414"/>
      <c r="EY703" s="414"/>
      <c r="EZ703" s="414"/>
      <c r="FA703" s="414"/>
      <c r="FB703" s="414"/>
      <c r="FC703" s="413"/>
      <c r="FD703" s="413"/>
      <c r="FE703" s="414"/>
      <c r="FF703" s="414"/>
      <c r="FG703" s="413"/>
      <c r="FH703" s="413"/>
      <c r="FI703" s="414"/>
      <c r="FJ703" s="414"/>
      <c r="FK703" s="413"/>
      <c r="FL703" s="413"/>
      <c r="FM703" s="413"/>
      <c r="FN703" s="413"/>
      <c r="FO703" s="413"/>
      <c r="FP703" s="413"/>
      <c r="FQ703" s="413"/>
      <c r="FR703" s="414"/>
      <c r="FS703" s="414"/>
      <c r="FT703" s="413"/>
      <c r="FU703" s="413"/>
      <c r="FV703" s="414"/>
      <c r="FW703" s="414"/>
      <c r="FX703" s="413"/>
      <c r="FY703" s="413"/>
      <c r="FZ703" s="413"/>
      <c r="GA703" s="413"/>
      <c r="GB703" s="413"/>
      <c r="GC703" s="407"/>
      <c r="GD703" s="439"/>
      <c r="GE703" s="413"/>
      <c r="GF703" s="413"/>
      <c r="GG703" s="413"/>
      <c r="GH703" s="413"/>
      <c r="GI703" s="413"/>
      <c r="GJ703" s="413"/>
      <c r="GK703" s="413"/>
      <c r="GL703" s="412"/>
      <c r="GM703" s="412"/>
      <c r="GN703" s="412"/>
      <c r="GO703" s="412"/>
      <c r="GP703" s="412"/>
      <c r="GQ703" s="412"/>
      <c r="GR703" s="412"/>
      <c r="GS703" s="412"/>
      <c r="GT703" s="412"/>
      <c r="GU703" s="412"/>
      <c r="GV703" s="412"/>
      <c r="GW703" s="412"/>
      <c r="GX703" s="412"/>
      <c r="GY703" s="412"/>
      <c r="GZ703" s="412"/>
      <c r="HA703" s="412"/>
      <c r="HB703" s="412"/>
      <c r="HC703" s="412"/>
      <c r="HD703" s="412"/>
      <c r="HE703" s="412"/>
      <c r="HF703" s="412"/>
      <c r="HG703" s="412"/>
      <c r="HH703" s="412"/>
      <c r="HI703" s="412"/>
      <c r="HJ703" s="412"/>
      <c r="HK703" s="412"/>
      <c r="HL703" s="412"/>
      <c r="HM703" s="412"/>
      <c r="HN703" s="412"/>
      <c r="HO703" s="412"/>
      <c r="HP703" s="412"/>
      <c r="HQ703" s="412"/>
      <c r="HR703" s="412"/>
      <c r="HS703" s="412"/>
      <c r="HT703" s="412"/>
      <c r="HU703" s="412"/>
      <c r="HV703" s="412"/>
      <c r="HW703" s="412"/>
      <c r="HX703" s="412"/>
      <c r="HY703" s="412"/>
      <c r="HZ703" s="412"/>
      <c r="IA703" s="412"/>
      <c r="IB703" s="412"/>
      <c r="IC703" s="412"/>
      <c r="ID703" s="413"/>
      <c r="IE703" s="413"/>
      <c r="IF703" s="413"/>
      <c r="IG703" s="413"/>
      <c r="IH703" s="413"/>
      <c r="II703" s="413"/>
      <c r="IJ703" s="413"/>
      <c r="IK703" s="413"/>
      <c r="IL703" s="413"/>
      <c r="IM703" s="413"/>
      <c r="IN703" s="413"/>
      <c r="IO703" s="413"/>
      <c r="IP703" s="413"/>
      <c r="IQ703" s="413"/>
      <c r="IR703" s="413"/>
      <c r="IS703" s="413"/>
      <c r="IT703" s="413"/>
      <c r="IU703" s="413"/>
      <c r="IV703" s="413"/>
      <c r="IW703" s="413"/>
      <c r="IX703" s="413"/>
      <c r="IY703" s="413"/>
      <c r="IZ703" s="413"/>
      <c r="JA703" s="413"/>
      <c r="JB703" s="414"/>
      <c r="JC703" s="414"/>
      <c r="JD703" s="414"/>
      <c r="JE703" s="414"/>
      <c r="JF703" s="414"/>
      <c r="JG703" s="413"/>
      <c r="JH703" s="413"/>
      <c r="JI703" s="414"/>
      <c r="JJ703" s="414"/>
      <c r="JK703" s="413"/>
      <c r="JL703" s="413"/>
      <c r="JM703" s="414"/>
      <c r="JN703" s="414"/>
      <c r="JO703" s="413"/>
      <c r="JP703" s="413"/>
      <c r="JQ703" s="413"/>
      <c r="JR703" s="413"/>
      <c r="JS703" s="413"/>
      <c r="JT703" s="413"/>
      <c r="JU703" s="413"/>
      <c r="JV703" s="414"/>
      <c r="JW703" s="414"/>
      <c r="JX703" s="413"/>
      <c r="JY703" s="413"/>
      <c r="JZ703" s="414"/>
      <c r="KA703" s="414"/>
      <c r="KB703" s="413"/>
      <c r="KC703" s="413"/>
      <c r="KD703" s="413"/>
      <c r="KE703" s="413"/>
      <c r="KF703" s="413"/>
      <c r="KG703" s="407"/>
      <c r="KH703" s="439"/>
      <c r="KI703" s="413"/>
      <c r="KJ703" s="413"/>
      <c r="KK703" s="413"/>
      <c r="KL703" s="413"/>
      <c r="KM703" s="413"/>
      <c r="KN703" s="413"/>
      <c r="KO703" s="413"/>
      <c r="KP703" s="412"/>
      <c r="KQ703" s="412"/>
      <c r="KR703" s="412"/>
      <c r="KS703" s="412"/>
      <c r="KT703" s="412"/>
      <c r="KU703" s="412"/>
      <c r="KV703" s="412"/>
      <c r="KW703" s="412"/>
      <c r="KX703" s="412"/>
      <c r="KY703" s="412"/>
      <c r="KZ703" s="412"/>
      <c r="LA703" s="412"/>
      <c r="LB703" s="412"/>
      <c r="LC703" s="412"/>
      <c r="LD703" s="412"/>
      <c r="LE703" s="412"/>
      <c r="LF703" s="412"/>
      <c r="LG703" s="412"/>
      <c r="LH703" s="412"/>
      <c r="LI703" s="412"/>
      <c r="LJ703" s="412"/>
      <c r="LK703" s="412"/>
      <c r="LL703" s="412"/>
      <c r="LM703" s="412"/>
      <c r="LN703" s="412"/>
      <c r="LO703" s="412"/>
      <c r="LP703" s="412"/>
      <c r="LQ703" s="412"/>
      <c r="LR703" s="412"/>
      <c r="LS703" s="412"/>
      <c r="LT703" s="412"/>
      <c r="LU703" s="412"/>
      <c r="LV703" s="412"/>
      <c r="LW703" s="412"/>
      <c r="LX703" s="412"/>
      <c r="LY703" s="412"/>
      <c r="LZ703" s="412"/>
      <c r="MA703" s="412"/>
      <c r="MB703" s="412"/>
      <c r="MC703" s="412"/>
      <c r="MD703" s="412"/>
      <c r="ME703" s="412"/>
      <c r="MF703" s="412"/>
      <c r="MG703" s="412"/>
      <c r="MH703" s="413"/>
      <c r="MI703" s="413"/>
      <c r="MJ703" s="413"/>
      <c r="MK703" s="413"/>
      <c r="ML703" s="413"/>
      <c r="MM703" s="413"/>
      <c r="MN703" s="413"/>
      <c r="MO703" s="413"/>
      <c r="MP703" s="413"/>
      <c r="MQ703" s="413"/>
      <c r="MR703" s="413"/>
      <c r="MS703" s="413"/>
      <c r="MT703" s="413"/>
      <c r="MU703" s="413"/>
      <c r="MV703" s="413"/>
      <c r="MW703" s="413"/>
      <c r="MX703" s="413"/>
      <c r="MY703" s="413"/>
      <c r="MZ703" s="413"/>
      <c r="NA703" s="413"/>
      <c r="NB703" s="413"/>
      <c r="NC703" s="413"/>
      <c r="ND703" s="413"/>
      <c r="NE703" s="413"/>
      <c r="NF703" s="414"/>
      <c r="NG703" s="414"/>
      <c r="NH703" s="414"/>
      <c r="NI703" s="414"/>
      <c r="NJ703" s="414"/>
      <c r="NK703" s="413"/>
      <c r="NL703" s="413"/>
      <c r="NM703" s="414"/>
      <c r="NN703" s="414"/>
      <c r="NO703" s="413"/>
      <c r="NP703" s="413"/>
      <c r="NQ703" s="414"/>
      <c r="NR703" s="414"/>
      <c r="NS703" s="413"/>
      <c r="NT703" s="413"/>
      <c r="NU703" s="413"/>
      <c r="NV703" s="413"/>
      <c r="NW703" s="413"/>
      <c r="NX703" s="413"/>
      <c r="NY703" s="413"/>
      <c r="NZ703" s="414"/>
      <c r="OA703" s="414"/>
      <c r="OB703" s="413"/>
      <c r="OC703" s="413"/>
      <c r="OD703" s="414"/>
      <c r="OE703" s="414"/>
      <c r="OF703" s="413"/>
      <c r="OG703" s="413"/>
      <c r="OH703" s="413"/>
      <c r="OI703" s="413"/>
      <c r="OJ703" s="413"/>
      <c r="OK703" s="407"/>
      <c r="OL703" s="439"/>
      <c r="OM703" s="413"/>
      <c r="ON703" s="413"/>
      <c r="OO703" s="413"/>
      <c r="OP703" s="413"/>
      <c r="OQ703" s="413"/>
      <c r="OR703" s="413"/>
      <c r="OS703" s="413"/>
      <c r="OT703" s="412"/>
      <c r="OU703" s="412"/>
      <c r="OV703" s="412"/>
      <c r="OW703" s="412"/>
      <c r="OX703" s="412"/>
      <c r="OY703" s="412"/>
      <c r="OZ703" s="412"/>
      <c r="PA703" s="412"/>
      <c r="PB703" s="412"/>
      <c r="PC703" s="412"/>
      <c r="PD703" s="412"/>
      <c r="PE703" s="412"/>
      <c r="PF703" s="412"/>
      <c r="PG703" s="412"/>
      <c r="PH703" s="412"/>
      <c r="PI703" s="412"/>
      <c r="PJ703" s="412"/>
      <c r="PK703" s="412"/>
      <c r="PL703" s="412"/>
      <c r="PM703" s="412"/>
      <c r="PN703" s="412"/>
      <c r="PO703" s="412"/>
      <c r="PP703" s="412"/>
      <c r="PQ703" s="412"/>
      <c r="PR703" s="412"/>
      <c r="PS703" s="412"/>
      <c r="PT703" s="412"/>
      <c r="PU703" s="412"/>
      <c r="PV703" s="412"/>
      <c r="PW703" s="412"/>
      <c r="PX703" s="412"/>
      <c r="PY703" s="412"/>
      <c r="PZ703" s="412"/>
      <c r="QA703" s="412"/>
      <c r="QB703" s="412"/>
      <c r="QC703" s="412"/>
      <c r="QD703" s="412"/>
      <c r="QE703" s="412"/>
      <c r="QF703" s="412"/>
      <c r="QG703" s="412"/>
      <c r="QH703" s="412"/>
      <c r="QI703" s="412"/>
      <c r="QJ703" s="412"/>
      <c r="QK703" s="412"/>
      <c r="QL703" s="413"/>
      <c r="QM703" s="413"/>
      <c r="QN703" s="413"/>
      <c r="QO703" s="413"/>
      <c r="QP703" s="413"/>
      <c r="QQ703" s="413"/>
      <c r="QR703" s="413"/>
      <c r="QS703" s="413"/>
      <c r="QT703" s="413"/>
      <c r="QU703" s="413"/>
      <c r="QV703" s="413"/>
      <c r="QW703" s="413"/>
      <c r="QX703" s="413"/>
      <c r="QY703" s="413"/>
      <c r="QZ703" s="413"/>
      <c r="RA703" s="413"/>
      <c r="RB703" s="413"/>
      <c r="RC703" s="413"/>
      <c r="RD703" s="413"/>
      <c r="RE703" s="413"/>
      <c r="RF703" s="413"/>
      <c r="RG703" s="413"/>
      <c r="RH703" s="413"/>
      <c r="RI703" s="413"/>
      <c r="RJ703" s="414"/>
      <c r="RK703" s="414"/>
      <c r="RL703" s="414"/>
      <c r="RM703" s="414"/>
      <c r="RN703" s="414"/>
      <c r="RO703" s="413"/>
      <c r="RP703" s="413"/>
      <c r="RQ703" s="414"/>
      <c r="RR703" s="414"/>
      <c r="RS703" s="413"/>
      <c r="RT703" s="413"/>
      <c r="RU703" s="414"/>
      <c r="RV703" s="414"/>
      <c r="RW703" s="413"/>
      <c r="RX703" s="413"/>
      <c r="RY703" s="413"/>
      <c r="RZ703" s="413"/>
      <c r="SA703" s="413"/>
      <c r="SB703" s="413"/>
      <c r="SC703" s="413"/>
      <c r="SD703" s="414"/>
      <c r="SE703" s="414"/>
      <c r="SF703" s="413"/>
      <c r="SG703" s="413"/>
      <c r="SH703" s="414"/>
      <c r="SI703" s="414"/>
      <c r="SJ703" s="413"/>
      <c r="SK703" s="413"/>
      <c r="SL703" s="413"/>
      <c r="SM703" s="413"/>
      <c r="SN703" s="413"/>
      <c r="SO703" s="407"/>
      <c r="SP703" s="439"/>
      <c r="SQ703" s="413"/>
      <c r="SR703" s="413"/>
      <c r="SS703" s="413"/>
      <c r="ST703" s="413"/>
      <c r="SU703" s="413"/>
      <c r="SV703" s="413"/>
      <c r="SW703" s="413"/>
      <c r="SX703" s="412"/>
      <c r="SY703" s="412"/>
      <c r="SZ703" s="412"/>
      <c r="TA703" s="412"/>
      <c r="TB703" s="412"/>
      <c r="TC703" s="412"/>
      <c r="TD703" s="412"/>
      <c r="TE703" s="412"/>
      <c r="TF703" s="412"/>
      <c r="TG703" s="412"/>
      <c r="TH703" s="412"/>
      <c r="TI703" s="412"/>
      <c r="TJ703" s="412"/>
      <c r="TK703" s="412"/>
      <c r="TL703" s="412"/>
      <c r="TM703" s="412"/>
      <c r="TN703" s="412"/>
      <c r="TO703" s="412"/>
      <c r="TP703" s="412"/>
      <c r="TQ703" s="412"/>
      <c r="TR703" s="412"/>
      <c r="TS703" s="412"/>
      <c r="TT703" s="412"/>
      <c r="TU703" s="412"/>
      <c r="TV703" s="412"/>
      <c r="TW703" s="412"/>
      <c r="TX703" s="412"/>
      <c r="TY703" s="412"/>
      <c r="TZ703" s="412"/>
      <c r="UA703" s="412"/>
      <c r="UB703" s="412"/>
      <c r="UC703" s="412"/>
      <c r="UD703" s="412"/>
      <c r="UE703" s="412"/>
      <c r="UF703" s="412"/>
      <c r="UG703" s="412"/>
      <c r="UH703" s="412"/>
      <c r="UI703" s="412"/>
      <c r="UJ703" s="412"/>
      <c r="UK703" s="412"/>
      <c r="UL703" s="412"/>
      <c r="UM703" s="412"/>
      <c r="UN703" s="412"/>
      <c r="UO703" s="412"/>
      <c r="UP703" s="413"/>
      <c r="UQ703" s="413"/>
      <c r="UR703" s="413"/>
      <c r="US703" s="413"/>
      <c r="UT703" s="413"/>
      <c r="UU703" s="413"/>
      <c r="UV703" s="413"/>
      <c r="UW703" s="413"/>
      <c r="UX703" s="413"/>
      <c r="UY703" s="413"/>
      <c r="UZ703" s="413"/>
      <c r="VA703" s="413"/>
      <c r="VB703" s="413"/>
      <c r="VC703" s="413"/>
      <c r="VD703" s="413"/>
      <c r="VE703" s="413"/>
      <c r="VF703" s="413"/>
      <c r="VG703" s="413"/>
      <c r="VH703" s="413"/>
      <c r="VI703" s="413"/>
      <c r="VJ703" s="413"/>
      <c r="VK703" s="413"/>
      <c r="VL703" s="413"/>
      <c r="VM703" s="413"/>
      <c r="VN703" s="414"/>
      <c r="VO703" s="414"/>
      <c r="VP703" s="414"/>
      <c r="VQ703" s="414"/>
      <c r="VR703" s="414"/>
      <c r="VS703" s="413"/>
      <c r="VT703" s="413"/>
      <c r="VU703" s="414"/>
      <c r="VV703" s="414"/>
      <c r="VW703" s="413"/>
      <c r="VX703" s="413"/>
      <c r="VY703" s="414"/>
      <c r="VZ703" s="414"/>
      <c r="WA703" s="413"/>
      <c r="WB703" s="413"/>
      <c r="WC703" s="413"/>
      <c r="WD703" s="413"/>
      <c r="WE703" s="413"/>
      <c r="WF703" s="413"/>
      <c r="WG703" s="413"/>
      <c r="WH703" s="414"/>
      <c r="WI703" s="414"/>
      <c r="WJ703" s="413"/>
      <c r="WK703" s="413"/>
      <c r="WL703" s="414"/>
      <c r="WM703" s="414"/>
      <c r="WN703" s="413"/>
      <c r="WO703" s="413"/>
      <c r="WP703" s="413"/>
      <c r="WQ703" s="413"/>
      <c r="WR703" s="413"/>
      <c r="WS703" s="407"/>
      <c r="WT703" s="439"/>
      <c r="WU703" s="413"/>
      <c r="WV703" s="413"/>
      <c r="WW703" s="413"/>
      <c r="WX703" s="413"/>
      <c r="WY703" s="413"/>
      <c r="WZ703" s="413"/>
      <c r="XA703" s="413"/>
      <c r="XB703" s="412"/>
      <c r="XC703" s="412"/>
      <c r="XD703" s="412"/>
      <c r="XE703" s="412"/>
      <c r="XF703" s="412"/>
      <c r="XG703" s="412"/>
      <c r="XH703" s="412"/>
      <c r="XI703" s="412"/>
      <c r="XJ703" s="412"/>
      <c r="XK703" s="412"/>
      <c r="XL703" s="412"/>
      <c r="XM703" s="412"/>
      <c r="XN703" s="412"/>
      <c r="XO703" s="412"/>
      <c r="XP703" s="412"/>
      <c r="XQ703" s="412"/>
      <c r="XR703" s="412"/>
      <c r="XS703" s="412"/>
      <c r="XT703" s="412"/>
      <c r="XU703" s="412"/>
      <c r="XV703" s="412"/>
      <c r="XW703" s="412"/>
      <c r="XX703" s="412"/>
      <c r="XY703" s="412"/>
      <c r="XZ703" s="412"/>
      <c r="YA703" s="412"/>
      <c r="YB703" s="412"/>
      <c r="YC703" s="412"/>
      <c r="YD703" s="412"/>
      <c r="YE703" s="412"/>
      <c r="YF703" s="412"/>
      <c r="YG703" s="412"/>
      <c r="YH703" s="412"/>
      <c r="YI703" s="412"/>
      <c r="YJ703" s="412"/>
      <c r="YK703" s="412"/>
      <c r="YL703" s="412"/>
      <c r="YM703" s="412"/>
      <c r="YN703" s="412"/>
      <c r="YO703" s="412"/>
      <c r="YP703" s="412"/>
      <c r="YQ703" s="412"/>
      <c r="YR703" s="412"/>
      <c r="YS703" s="412"/>
      <c r="YT703" s="413"/>
      <c r="YU703" s="413"/>
      <c r="YV703" s="413"/>
      <c r="YW703" s="413"/>
      <c r="YX703" s="413"/>
      <c r="YY703" s="413"/>
      <c r="YZ703" s="413"/>
      <c r="ZA703" s="413"/>
      <c r="ZB703" s="413"/>
      <c r="ZC703" s="413"/>
      <c r="ZD703" s="413"/>
      <c r="ZE703" s="413"/>
      <c r="ZF703" s="413"/>
      <c r="ZG703" s="413"/>
      <c r="ZH703" s="413"/>
      <c r="ZI703" s="413"/>
      <c r="ZJ703" s="413"/>
      <c r="ZK703" s="413"/>
      <c r="ZL703" s="413"/>
      <c r="ZM703" s="413"/>
      <c r="ZN703" s="413"/>
      <c r="ZO703" s="413"/>
      <c r="ZP703" s="413"/>
      <c r="ZQ703" s="413"/>
      <c r="ZR703" s="414"/>
      <c r="ZS703" s="414"/>
      <c r="ZT703" s="414"/>
      <c r="ZU703" s="414"/>
      <c r="ZV703" s="414"/>
      <c r="ZW703" s="413"/>
      <c r="ZX703" s="413"/>
      <c r="ZY703" s="414"/>
      <c r="ZZ703" s="414"/>
      <c r="AAA703" s="413"/>
      <c r="AAB703" s="413"/>
      <c r="AAC703" s="414"/>
      <c r="AAD703" s="414"/>
      <c r="AAE703" s="413"/>
      <c r="AAF703" s="413"/>
      <c r="AAG703" s="413"/>
      <c r="AAH703" s="413"/>
      <c r="AAI703" s="413"/>
      <c r="AAJ703" s="413"/>
      <c r="AAK703" s="413"/>
      <c r="AAL703" s="414"/>
      <c r="AAM703" s="414"/>
      <c r="AAN703" s="413"/>
      <c r="AAO703" s="413"/>
      <c r="AAP703" s="414"/>
      <c r="AAQ703" s="414"/>
      <c r="AAR703" s="413"/>
      <c r="AAS703" s="413"/>
      <c r="AAT703" s="413"/>
      <c r="AAU703" s="413"/>
      <c r="AAV703" s="413"/>
      <c r="AAW703" s="407"/>
      <c r="AAX703" s="439"/>
      <c r="AAY703" s="413"/>
      <c r="AAZ703" s="413"/>
      <c r="ABA703" s="413"/>
      <c r="ABB703" s="413"/>
      <c r="ABC703" s="413"/>
      <c r="ABD703" s="413"/>
      <c r="ABE703" s="413"/>
      <c r="ABF703" s="412"/>
      <c r="ABG703" s="412"/>
      <c r="ABH703" s="412"/>
      <c r="ABI703" s="412"/>
      <c r="ABJ703" s="412"/>
      <c r="ABK703" s="412"/>
      <c r="ABL703" s="412"/>
      <c r="ABM703" s="412"/>
      <c r="ABN703" s="412"/>
      <c r="ABO703" s="412"/>
      <c r="ABP703" s="412"/>
      <c r="ABQ703" s="412"/>
      <c r="ABR703" s="412"/>
      <c r="ABS703" s="412"/>
      <c r="ABT703" s="412"/>
      <c r="ABU703" s="412"/>
      <c r="ABV703" s="412"/>
      <c r="ABW703" s="412"/>
      <c r="ABX703" s="412"/>
      <c r="ABY703" s="412"/>
      <c r="ABZ703" s="412"/>
      <c r="ACA703" s="412"/>
      <c r="ACB703" s="412"/>
      <c r="ACC703" s="412"/>
      <c r="ACD703" s="412"/>
      <c r="ACE703" s="412"/>
      <c r="ACF703" s="412"/>
      <c r="ACG703" s="412"/>
      <c r="ACH703" s="412"/>
      <c r="ACI703" s="412"/>
      <c r="ACJ703" s="412"/>
      <c r="ACK703" s="412"/>
      <c r="ACL703" s="412"/>
      <c r="ACM703" s="412"/>
      <c r="ACN703" s="412"/>
      <c r="ACO703" s="412"/>
      <c r="ACP703" s="412"/>
      <c r="ACQ703" s="412"/>
      <c r="ACR703" s="412"/>
      <c r="ACS703" s="412"/>
      <c r="ACT703" s="412"/>
      <c r="ACU703" s="412"/>
      <c r="ACV703" s="412"/>
      <c r="ACW703" s="412"/>
      <c r="ACX703" s="413"/>
      <c r="ACY703" s="413"/>
      <c r="ACZ703" s="413"/>
      <c r="ADA703" s="413"/>
      <c r="ADB703" s="413"/>
      <c r="ADC703" s="413"/>
      <c r="ADD703" s="413"/>
      <c r="ADE703" s="413"/>
      <c r="ADF703" s="413"/>
      <c r="ADG703" s="413"/>
      <c r="ADH703" s="413"/>
      <c r="ADI703" s="413"/>
      <c r="ADJ703" s="413"/>
      <c r="ADK703" s="413"/>
      <c r="ADL703" s="413"/>
      <c r="ADM703" s="413"/>
      <c r="ADN703" s="413"/>
      <c r="ADO703" s="413"/>
      <c r="ADP703" s="413"/>
      <c r="ADQ703" s="413"/>
      <c r="ADR703" s="413"/>
      <c r="ADS703" s="413"/>
      <c r="ADT703" s="413"/>
      <c r="ADU703" s="413"/>
      <c r="ADV703" s="414"/>
      <c r="ADW703" s="414"/>
      <c r="ADX703" s="414"/>
      <c r="ADY703" s="414"/>
      <c r="ADZ703" s="414"/>
      <c r="AEA703" s="413"/>
      <c r="AEB703" s="413"/>
      <c r="AEC703" s="414"/>
      <c r="AED703" s="414"/>
      <c r="AEE703" s="413"/>
      <c r="AEF703" s="413"/>
      <c r="AEG703" s="414"/>
      <c r="AEH703" s="414"/>
      <c r="AEI703" s="413"/>
      <c r="AEJ703" s="413"/>
      <c r="AEK703" s="413"/>
      <c r="AEL703" s="413"/>
      <c r="AEM703" s="413"/>
      <c r="AEN703" s="413"/>
      <c r="AEO703" s="413"/>
      <c r="AEP703" s="414"/>
      <c r="AEQ703" s="414"/>
      <c r="AER703" s="413"/>
      <c r="AES703" s="413"/>
      <c r="AET703" s="414"/>
      <c r="AEU703" s="414"/>
      <c r="AEV703" s="413"/>
      <c r="AEW703" s="413"/>
      <c r="AEX703" s="413"/>
      <c r="AEY703" s="413"/>
      <c r="AEZ703" s="413"/>
      <c r="AFA703" s="407"/>
      <c r="AFB703" s="439"/>
      <c r="AFC703" s="413"/>
      <c r="AFD703" s="413"/>
      <c r="AFE703" s="413"/>
      <c r="AFF703" s="413"/>
      <c r="AFG703" s="413"/>
      <c r="AFH703" s="413"/>
      <c r="AFI703" s="413"/>
      <c r="AFJ703" s="412"/>
      <c r="AFK703" s="412"/>
      <c r="AFL703" s="412"/>
      <c r="AFM703" s="412"/>
      <c r="AFN703" s="412"/>
      <c r="AFO703" s="412"/>
      <c r="AFP703" s="412"/>
      <c r="AFQ703" s="412"/>
      <c r="AFR703" s="412"/>
      <c r="AFS703" s="412"/>
      <c r="AFT703" s="412"/>
      <c r="AFU703" s="412"/>
      <c r="AFV703" s="412"/>
      <c r="AFW703" s="412"/>
      <c r="AFX703" s="412"/>
      <c r="AFY703" s="412"/>
      <c r="AFZ703" s="412"/>
      <c r="AGA703" s="412"/>
      <c r="AGB703" s="412"/>
      <c r="AGC703" s="412"/>
      <c r="AGD703" s="412"/>
      <c r="AGE703" s="412"/>
      <c r="AGF703" s="412"/>
      <c r="AGG703" s="412"/>
      <c r="AGH703" s="412"/>
      <c r="AGI703" s="412"/>
      <c r="AGJ703" s="412"/>
      <c r="AGK703" s="412"/>
      <c r="AGL703" s="412"/>
      <c r="AGM703" s="412"/>
      <c r="AGN703" s="412"/>
      <c r="AGO703" s="412"/>
      <c r="AGP703" s="412"/>
      <c r="AGQ703" s="412"/>
      <c r="AGR703" s="412"/>
      <c r="AGS703" s="412"/>
      <c r="AGT703" s="412"/>
      <c r="AGU703" s="412"/>
      <c r="AGV703" s="412"/>
      <c r="AGW703" s="412"/>
      <c r="AGX703" s="412"/>
      <c r="AGY703" s="412"/>
      <c r="AGZ703" s="412"/>
      <c r="AHA703" s="412"/>
      <c r="AHB703" s="413"/>
      <c r="AHC703" s="413"/>
      <c r="AHD703" s="413"/>
      <c r="AHE703" s="413"/>
      <c r="AHF703" s="413"/>
      <c r="AHG703" s="413"/>
      <c r="AHH703" s="413"/>
      <c r="AHI703" s="413"/>
      <c r="AHJ703" s="413"/>
      <c r="AHK703" s="413"/>
      <c r="AHL703" s="413"/>
      <c r="AHM703" s="413"/>
      <c r="AHN703" s="413"/>
      <c r="AHO703" s="413"/>
      <c r="AHP703" s="413"/>
      <c r="AHQ703" s="413"/>
      <c r="AHR703" s="413"/>
      <c r="AHS703" s="413"/>
      <c r="AHT703" s="413"/>
      <c r="AHU703" s="413"/>
      <c r="AHV703" s="413"/>
      <c r="AHW703" s="413"/>
      <c r="AHX703" s="413"/>
      <c r="AHY703" s="413"/>
      <c r="AHZ703" s="414"/>
      <c r="AIA703" s="414"/>
      <c r="AIB703" s="414"/>
      <c r="AIC703" s="414"/>
      <c r="AID703" s="414"/>
      <c r="AIE703" s="413"/>
      <c r="AIF703" s="413"/>
      <c r="AIG703" s="414"/>
      <c r="AIH703" s="414"/>
      <c r="AII703" s="413"/>
      <c r="AIJ703" s="413"/>
      <c r="AIK703" s="414"/>
      <c r="AIL703" s="414"/>
      <c r="AIM703" s="413"/>
      <c r="AIN703" s="413"/>
      <c r="AIO703" s="413"/>
      <c r="AIP703" s="413"/>
      <c r="AIQ703" s="413"/>
      <c r="AIR703" s="413"/>
      <c r="AIS703" s="413"/>
      <c r="AIT703" s="414"/>
      <c r="AIU703" s="414"/>
      <c r="AIV703" s="413"/>
      <c r="AIW703" s="413"/>
      <c r="AIX703" s="414"/>
      <c r="AIY703" s="414"/>
      <c r="AIZ703" s="413"/>
      <c r="AJA703" s="413"/>
      <c r="AJB703" s="413"/>
      <c r="AJC703" s="413"/>
      <c r="AJD703" s="413"/>
      <c r="AJE703" s="407"/>
      <c r="AJF703" s="439"/>
      <c r="AJG703" s="413"/>
      <c r="AJH703" s="413"/>
      <c r="AJI703" s="413"/>
      <c r="AJJ703" s="413"/>
      <c r="AJK703" s="413"/>
      <c r="AJL703" s="413"/>
      <c r="AJM703" s="413"/>
      <c r="AJN703" s="412"/>
      <c r="AJO703" s="412"/>
      <c r="AJP703" s="412"/>
      <c r="AJQ703" s="412"/>
      <c r="AJR703" s="412"/>
      <c r="AJS703" s="412"/>
      <c r="AJT703" s="412"/>
      <c r="AJU703" s="412"/>
      <c r="AJV703" s="412"/>
      <c r="AJW703" s="412"/>
      <c r="AJX703" s="412"/>
      <c r="AJY703" s="412"/>
      <c r="AJZ703" s="412"/>
      <c r="AKA703" s="412"/>
      <c r="AKB703" s="412"/>
      <c r="AKC703" s="412"/>
      <c r="AKD703" s="412"/>
      <c r="AKE703" s="412"/>
      <c r="AKF703" s="412"/>
      <c r="AKG703" s="412"/>
      <c r="AKH703" s="412"/>
      <c r="AKI703" s="412"/>
      <c r="AKJ703" s="412"/>
      <c r="AKK703" s="412"/>
      <c r="AKL703" s="412"/>
      <c r="AKM703" s="412"/>
      <c r="AKN703" s="412"/>
      <c r="AKO703" s="412"/>
      <c r="AKP703" s="412"/>
      <c r="AKQ703" s="412"/>
      <c r="AKR703" s="412"/>
      <c r="AKS703" s="412"/>
      <c r="AKT703" s="412"/>
      <c r="AKU703" s="412"/>
      <c r="AKV703" s="412"/>
      <c r="AKW703" s="412"/>
      <c r="AKX703" s="412"/>
      <c r="AKY703" s="412"/>
      <c r="AKZ703" s="412"/>
      <c r="ALA703" s="412"/>
      <c r="ALB703" s="412"/>
      <c r="ALC703" s="412"/>
      <c r="ALD703" s="412"/>
      <c r="ALE703" s="412"/>
      <c r="ALF703" s="413"/>
      <c r="ALG703" s="413"/>
      <c r="ALH703" s="413"/>
      <c r="ALI703" s="413"/>
      <c r="ALJ703" s="413"/>
      <c r="ALK703" s="413"/>
      <c r="ALL703" s="413"/>
      <c r="ALM703" s="413"/>
      <c r="ALN703" s="413"/>
      <c r="ALO703" s="413"/>
      <c r="ALP703" s="413"/>
      <c r="ALQ703" s="413"/>
      <c r="ALR703" s="413"/>
      <c r="ALS703" s="413"/>
      <c r="ALT703" s="413"/>
      <c r="ALU703" s="413"/>
      <c r="ALV703" s="413"/>
      <c r="ALW703" s="413"/>
      <c r="ALX703" s="413"/>
      <c r="ALY703" s="413"/>
      <c r="ALZ703" s="413"/>
      <c r="AMA703" s="413"/>
      <c r="AMB703" s="413"/>
      <c r="AMC703" s="413"/>
      <c r="AMD703" s="414"/>
      <c r="AME703" s="414"/>
      <c r="AMF703" s="414"/>
      <c r="AMG703" s="414"/>
      <c r="AMH703" s="414"/>
      <c r="AMI703" s="413"/>
      <c r="AMJ703" s="413"/>
      <c r="AMK703" s="414"/>
      <c r="AML703" s="414"/>
      <c r="AMM703" s="413"/>
      <c r="AMN703" s="413"/>
      <c r="AMO703" s="414"/>
      <c r="AMP703" s="414"/>
      <c r="AMQ703" s="413"/>
      <c r="AMR703" s="413"/>
      <c r="AMS703" s="413"/>
      <c r="AMT703" s="413"/>
      <c r="AMU703" s="413"/>
      <c r="AMV703" s="413"/>
      <c r="AMW703" s="413"/>
      <c r="AMX703" s="414"/>
      <c r="AMY703" s="414"/>
      <c r="AMZ703" s="413"/>
      <c r="ANA703" s="413"/>
      <c r="ANB703" s="414"/>
      <c r="ANC703" s="414"/>
      <c r="AND703" s="413"/>
      <c r="ANE703" s="413"/>
      <c r="ANF703" s="413"/>
      <c r="ANG703" s="413"/>
      <c r="ANH703" s="413"/>
      <c r="ANI703" s="407"/>
      <c r="ANJ703" s="439"/>
      <c r="ANK703" s="413"/>
      <c r="ANL703" s="413"/>
      <c r="ANM703" s="413"/>
      <c r="ANN703" s="413"/>
      <c r="ANO703" s="413"/>
      <c r="ANP703" s="413"/>
      <c r="ANQ703" s="413"/>
      <c r="ANR703" s="412"/>
      <c r="ANS703" s="412"/>
      <c r="ANT703" s="412"/>
      <c r="ANU703" s="412"/>
      <c r="ANV703" s="412"/>
      <c r="ANW703" s="412"/>
      <c r="ANX703" s="412"/>
      <c r="ANY703" s="412"/>
      <c r="ANZ703" s="412"/>
      <c r="AOA703" s="412"/>
      <c r="AOB703" s="412"/>
      <c r="AOC703" s="412"/>
      <c r="AOD703" s="412"/>
      <c r="AOE703" s="412"/>
      <c r="AOF703" s="412"/>
      <c r="AOG703" s="412"/>
      <c r="AOH703" s="412"/>
      <c r="AOI703" s="412"/>
      <c r="AOJ703" s="412"/>
      <c r="AOK703" s="412"/>
      <c r="AOL703" s="412"/>
      <c r="AOM703" s="412"/>
      <c r="AON703" s="412"/>
      <c r="AOO703" s="412"/>
      <c r="AOP703" s="412"/>
      <c r="AOQ703" s="412"/>
      <c r="AOR703" s="412"/>
      <c r="AOS703" s="412"/>
      <c r="AOT703" s="412"/>
      <c r="AOU703" s="412"/>
      <c r="AOV703" s="412"/>
      <c r="AOW703" s="412"/>
      <c r="AOX703" s="412"/>
      <c r="AOY703" s="412"/>
      <c r="AOZ703" s="412"/>
      <c r="APA703" s="412"/>
      <c r="APB703" s="412"/>
      <c r="APC703" s="412"/>
      <c r="APD703" s="412"/>
      <c r="APE703" s="412"/>
      <c r="APF703" s="412"/>
      <c r="APG703" s="412"/>
      <c r="APH703" s="412"/>
      <c r="API703" s="412"/>
      <c r="APJ703" s="413"/>
      <c r="APK703" s="413"/>
      <c r="APL703" s="413"/>
      <c r="APM703" s="413"/>
      <c r="APN703" s="413"/>
      <c r="APO703" s="413"/>
      <c r="APP703" s="413"/>
      <c r="APQ703" s="413"/>
      <c r="APR703" s="413"/>
      <c r="APS703" s="413"/>
      <c r="APT703" s="413"/>
      <c r="APU703" s="413"/>
      <c r="APV703" s="413"/>
      <c r="APW703" s="413"/>
      <c r="APX703" s="413"/>
      <c r="APY703" s="413"/>
      <c r="APZ703" s="413"/>
      <c r="AQA703" s="413"/>
      <c r="AQB703" s="413"/>
      <c r="AQC703" s="413"/>
      <c r="AQD703" s="413"/>
      <c r="AQE703" s="413"/>
      <c r="AQF703" s="413"/>
      <c r="AQG703" s="413"/>
      <c r="AQH703" s="414"/>
      <c r="AQI703" s="414"/>
      <c r="AQJ703" s="414"/>
      <c r="AQK703" s="414"/>
      <c r="AQL703" s="414"/>
      <c r="AQM703" s="413"/>
      <c r="AQN703" s="413"/>
      <c r="AQO703" s="414"/>
      <c r="AQP703" s="414"/>
      <c r="AQQ703" s="413"/>
      <c r="AQR703" s="413"/>
      <c r="AQS703" s="414"/>
      <c r="AQT703" s="414"/>
      <c r="AQU703" s="413"/>
      <c r="AQV703" s="413"/>
      <c r="AQW703" s="413"/>
      <c r="AQX703" s="413"/>
      <c r="AQY703" s="413"/>
      <c r="AQZ703" s="413"/>
      <c r="ARA703" s="413"/>
      <c r="ARB703" s="414"/>
      <c r="ARC703" s="414"/>
      <c r="ARD703" s="413"/>
      <c r="ARE703" s="413"/>
      <c r="ARF703" s="414"/>
      <c r="ARG703" s="414"/>
      <c r="ARH703" s="413"/>
      <c r="ARI703" s="413"/>
      <c r="ARJ703" s="413"/>
      <c r="ARK703" s="413"/>
      <c r="ARL703" s="413"/>
      <c r="ARM703" s="407"/>
      <c r="ARN703" s="439"/>
      <c r="ARO703" s="413"/>
      <c r="ARP703" s="413"/>
      <c r="ARQ703" s="413"/>
      <c r="ARR703" s="413"/>
      <c r="ARS703" s="413"/>
      <c r="ART703" s="413"/>
      <c r="ARU703" s="413"/>
      <c r="ARV703" s="412"/>
      <c r="ARW703" s="412"/>
      <c r="ARX703" s="412"/>
      <c r="ARY703" s="412"/>
      <c r="ARZ703" s="412"/>
      <c r="ASA703" s="412"/>
      <c r="ASB703" s="412"/>
      <c r="ASC703" s="412"/>
      <c r="ASD703" s="412"/>
      <c r="ASE703" s="412"/>
      <c r="ASF703" s="412"/>
      <c r="ASG703" s="412"/>
      <c r="ASH703" s="412"/>
      <c r="ASI703" s="412"/>
      <c r="ASJ703" s="412"/>
      <c r="ASK703" s="412"/>
      <c r="ASL703" s="412"/>
      <c r="ASM703" s="412"/>
      <c r="ASN703" s="412"/>
      <c r="ASO703" s="412"/>
      <c r="ASP703" s="412"/>
      <c r="ASQ703" s="412"/>
      <c r="ASR703" s="412"/>
      <c r="ASS703" s="412"/>
      <c r="AST703" s="412"/>
      <c r="ASU703" s="412"/>
      <c r="ASV703" s="412"/>
      <c r="ASW703" s="412"/>
      <c r="ASX703" s="412"/>
      <c r="ASY703" s="412"/>
      <c r="ASZ703" s="412"/>
      <c r="ATA703" s="412"/>
      <c r="ATB703" s="412"/>
      <c r="ATC703" s="412"/>
      <c r="ATD703" s="412"/>
      <c r="ATE703" s="412"/>
      <c r="ATF703" s="412"/>
      <c r="ATG703" s="412"/>
      <c r="ATH703" s="412"/>
      <c r="ATI703" s="412"/>
      <c r="ATJ703" s="412"/>
      <c r="ATK703" s="412"/>
      <c r="ATL703" s="412"/>
      <c r="ATM703" s="412"/>
      <c r="ATN703" s="413"/>
      <c r="ATO703" s="413"/>
      <c r="ATP703" s="413"/>
      <c r="ATQ703" s="413"/>
      <c r="ATR703" s="413"/>
      <c r="ATS703" s="413"/>
      <c r="ATT703" s="413"/>
      <c r="ATU703" s="413"/>
      <c r="ATV703" s="413"/>
      <c r="ATW703" s="413"/>
      <c r="ATX703" s="413"/>
      <c r="ATY703" s="413"/>
      <c r="ATZ703" s="413"/>
      <c r="AUA703" s="413"/>
      <c r="AUB703" s="413"/>
      <c r="AUC703" s="413"/>
      <c r="AUD703" s="413"/>
      <c r="AUE703" s="413"/>
      <c r="AUF703" s="413"/>
      <c r="AUG703" s="413"/>
      <c r="AUH703" s="413"/>
      <c r="AUI703" s="413"/>
      <c r="AUJ703" s="413"/>
      <c r="AUK703" s="413"/>
      <c r="AUL703" s="414"/>
      <c r="AUM703" s="414"/>
      <c r="AUN703" s="414"/>
      <c r="AUO703" s="414"/>
      <c r="AUP703" s="414"/>
      <c r="AUQ703" s="413"/>
      <c r="AUR703" s="413"/>
      <c r="AUS703" s="414"/>
      <c r="AUT703" s="414"/>
      <c r="AUU703" s="413"/>
      <c r="AUV703" s="413"/>
      <c r="AUW703" s="414"/>
      <c r="AUX703" s="414"/>
      <c r="AUY703" s="413"/>
      <c r="AUZ703" s="413"/>
      <c r="AVA703" s="413"/>
      <c r="AVB703" s="413"/>
      <c r="AVC703" s="413"/>
      <c r="AVD703" s="413"/>
      <c r="AVE703" s="413"/>
      <c r="AVF703" s="414"/>
      <c r="AVG703" s="414"/>
      <c r="AVH703" s="413"/>
      <c r="AVI703" s="413"/>
      <c r="AVJ703" s="414"/>
      <c r="AVK703" s="414"/>
      <c r="AVL703" s="413"/>
      <c r="AVM703" s="413"/>
      <c r="AVN703" s="413"/>
      <c r="AVO703" s="413"/>
      <c r="AVP703" s="413"/>
      <c r="AVQ703" s="407"/>
      <c r="AVR703" s="439"/>
      <c r="AVS703" s="413"/>
      <c r="AVT703" s="413"/>
      <c r="AVU703" s="413"/>
      <c r="AVV703" s="413"/>
      <c r="AVW703" s="413"/>
      <c r="AVX703" s="413"/>
      <c r="AVY703" s="413"/>
      <c r="AVZ703" s="412"/>
      <c r="AWA703" s="412"/>
      <c r="AWB703" s="412"/>
      <c r="AWC703" s="412"/>
      <c r="AWD703" s="412"/>
      <c r="AWE703" s="412"/>
      <c r="AWF703" s="412"/>
      <c r="AWG703" s="412"/>
      <c r="AWH703" s="412"/>
      <c r="AWI703" s="412"/>
      <c r="AWJ703" s="412"/>
      <c r="AWK703" s="412"/>
      <c r="AWL703" s="412"/>
      <c r="AWM703" s="412"/>
      <c r="AWN703" s="412"/>
      <c r="AWO703" s="412"/>
      <c r="AWP703" s="412"/>
      <c r="AWQ703" s="412"/>
      <c r="AWR703" s="412"/>
      <c r="AWS703" s="412"/>
      <c r="AWT703" s="412"/>
      <c r="AWU703" s="412"/>
      <c r="AWV703" s="412"/>
      <c r="AWW703" s="412"/>
      <c r="AWX703" s="412"/>
      <c r="AWY703" s="412"/>
      <c r="AWZ703" s="412"/>
      <c r="AXA703" s="412"/>
      <c r="AXB703" s="412"/>
      <c r="AXC703" s="412"/>
      <c r="AXD703" s="412"/>
      <c r="AXE703" s="412"/>
      <c r="AXF703" s="412"/>
      <c r="AXG703" s="412"/>
      <c r="AXH703" s="412"/>
      <c r="AXI703" s="412"/>
      <c r="AXJ703" s="412"/>
      <c r="AXK703" s="412"/>
      <c r="AXL703" s="412"/>
      <c r="AXM703" s="412"/>
      <c r="AXN703" s="412"/>
      <c r="AXO703" s="412"/>
      <c r="AXP703" s="412"/>
      <c r="AXQ703" s="412"/>
      <c r="AXR703" s="413"/>
      <c r="AXS703" s="413"/>
      <c r="AXT703" s="413"/>
      <c r="AXU703" s="413"/>
      <c r="AXV703" s="413"/>
      <c r="AXW703" s="413"/>
      <c r="AXX703" s="413"/>
      <c r="AXY703" s="413"/>
      <c r="AXZ703" s="413"/>
      <c r="AYA703" s="413"/>
      <c r="AYB703" s="413"/>
      <c r="AYC703" s="413"/>
      <c r="AYD703" s="413"/>
      <c r="AYE703" s="413"/>
      <c r="AYF703" s="413"/>
      <c r="AYG703" s="413"/>
      <c r="AYH703" s="413"/>
      <c r="AYI703" s="413"/>
      <c r="AYJ703" s="413"/>
      <c r="AYK703" s="413"/>
      <c r="AYL703" s="413"/>
      <c r="AYM703" s="413"/>
      <c r="AYN703" s="413"/>
      <c r="AYO703" s="413"/>
      <c r="AYP703" s="414"/>
      <c r="AYQ703" s="414"/>
      <c r="AYR703" s="414"/>
      <c r="AYS703" s="414"/>
      <c r="AYT703" s="414"/>
      <c r="AYU703" s="413"/>
      <c r="AYV703" s="413"/>
      <c r="AYW703" s="414"/>
      <c r="AYX703" s="414"/>
      <c r="AYY703" s="413"/>
      <c r="AYZ703" s="413"/>
      <c r="AZA703" s="414"/>
      <c r="AZB703" s="414"/>
      <c r="AZC703" s="413"/>
      <c r="AZD703" s="413"/>
      <c r="AZE703" s="413"/>
      <c r="AZF703" s="413"/>
      <c r="AZG703" s="413"/>
      <c r="AZH703" s="413"/>
      <c r="AZI703" s="413"/>
      <c r="AZJ703" s="414"/>
      <c r="AZK703" s="414"/>
      <c r="AZL703" s="413"/>
      <c r="AZM703" s="413"/>
      <c r="AZN703" s="414"/>
      <c r="AZO703" s="414"/>
      <c r="AZP703" s="413"/>
      <c r="AZQ703" s="413"/>
      <c r="AZR703" s="413"/>
      <c r="AZS703" s="413"/>
      <c r="AZT703" s="413"/>
      <c r="AZU703" s="407"/>
      <c r="AZV703" s="439"/>
      <c r="AZW703" s="413"/>
      <c r="AZX703" s="413"/>
      <c r="AZY703" s="413"/>
      <c r="AZZ703" s="413"/>
      <c r="BAA703" s="413"/>
      <c r="BAB703" s="413"/>
      <c r="BAC703" s="413"/>
      <c r="BAD703" s="412"/>
      <c r="BAE703" s="412"/>
      <c r="BAF703" s="412"/>
      <c r="BAG703" s="412"/>
      <c r="BAH703" s="412"/>
      <c r="BAI703" s="412"/>
      <c r="BAJ703" s="412"/>
      <c r="BAK703" s="412"/>
      <c r="BAL703" s="412"/>
      <c r="BAM703" s="412"/>
      <c r="BAN703" s="412"/>
      <c r="BAO703" s="412"/>
      <c r="BAP703" s="412"/>
      <c r="BAQ703" s="412"/>
      <c r="BAR703" s="412"/>
      <c r="BAS703" s="412"/>
      <c r="BAT703" s="412"/>
      <c r="BAU703" s="412"/>
      <c r="BAV703" s="412"/>
      <c r="BAW703" s="412"/>
      <c r="BAX703" s="412"/>
      <c r="BAY703" s="412"/>
      <c r="BAZ703" s="412"/>
      <c r="BBA703" s="412"/>
      <c r="BBB703" s="412"/>
      <c r="BBC703" s="412"/>
      <c r="BBD703" s="412"/>
      <c r="BBE703" s="412"/>
      <c r="BBF703" s="412"/>
      <c r="BBG703" s="412"/>
      <c r="BBH703" s="412"/>
      <c r="BBI703" s="412"/>
      <c r="BBJ703" s="412"/>
      <c r="BBK703" s="412"/>
      <c r="BBL703" s="412"/>
      <c r="BBM703" s="412"/>
      <c r="BBN703" s="412"/>
      <c r="BBO703" s="412"/>
      <c r="BBP703" s="412"/>
      <c r="BBQ703" s="412"/>
      <c r="BBR703" s="412"/>
      <c r="BBS703" s="412"/>
      <c r="BBT703" s="412"/>
      <c r="BBU703" s="412"/>
      <c r="BBV703" s="413"/>
      <c r="BBW703" s="413"/>
      <c r="BBX703" s="413"/>
      <c r="BBY703" s="413"/>
      <c r="BBZ703" s="413"/>
      <c r="BCA703" s="413"/>
      <c r="BCB703" s="413"/>
      <c r="BCC703" s="413"/>
      <c r="BCD703" s="413"/>
      <c r="BCE703" s="413"/>
      <c r="BCF703" s="413"/>
      <c r="BCG703" s="413"/>
      <c r="BCH703" s="413"/>
      <c r="BCI703" s="413"/>
      <c r="BCJ703" s="413"/>
      <c r="BCK703" s="413"/>
      <c r="BCL703" s="413"/>
      <c r="BCM703" s="413"/>
      <c r="BCN703" s="413"/>
      <c r="BCO703" s="413"/>
      <c r="BCP703" s="413"/>
      <c r="BCQ703" s="413"/>
      <c r="BCR703" s="413"/>
      <c r="BCS703" s="413"/>
      <c r="BCT703" s="414"/>
      <c r="BCU703" s="414"/>
      <c r="BCV703" s="414"/>
      <c r="BCW703" s="414"/>
      <c r="BCX703" s="414"/>
      <c r="BCY703" s="413"/>
      <c r="BCZ703" s="413"/>
      <c r="BDA703" s="414"/>
      <c r="BDB703" s="414"/>
      <c r="BDC703" s="413"/>
      <c r="BDD703" s="413"/>
      <c r="BDE703" s="414"/>
      <c r="BDF703" s="414"/>
      <c r="BDG703" s="413"/>
      <c r="BDH703" s="413"/>
      <c r="BDI703" s="413"/>
      <c r="BDJ703" s="413"/>
      <c r="BDK703" s="413"/>
      <c r="BDL703" s="413"/>
      <c r="BDM703" s="413"/>
      <c r="BDN703" s="414"/>
      <c r="BDO703" s="414"/>
      <c r="BDP703" s="413"/>
      <c r="BDQ703" s="413"/>
      <c r="BDR703" s="414"/>
      <c r="BDS703" s="414"/>
      <c r="BDT703" s="413"/>
      <c r="BDU703" s="413"/>
      <c r="BDV703" s="413"/>
      <c r="BDW703" s="413"/>
      <c r="BDX703" s="413"/>
      <c r="BDY703" s="407"/>
      <c r="BDZ703" s="439"/>
      <c r="BEA703" s="413"/>
      <c r="BEB703" s="413"/>
      <c r="BEC703" s="413"/>
      <c r="BED703" s="413"/>
      <c r="BEE703" s="413"/>
      <c r="BEF703" s="413"/>
      <c r="BEG703" s="413"/>
      <c r="BEH703" s="412"/>
      <c r="BEI703" s="412"/>
      <c r="BEJ703" s="412"/>
      <c r="BEK703" s="412"/>
      <c r="BEL703" s="412"/>
      <c r="BEM703" s="412"/>
      <c r="BEN703" s="412"/>
      <c r="BEO703" s="412"/>
      <c r="BEP703" s="412"/>
      <c r="BEQ703" s="412"/>
      <c r="BER703" s="412"/>
      <c r="BES703" s="412"/>
      <c r="BET703" s="412"/>
      <c r="BEU703" s="412"/>
      <c r="BEV703" s="412"/>
      <c r="BEW703" s="412"/>
      <c r="BEX703" s="412"/>
      <c r="BEY703" s="412"/>
      <c r="BEZ703" s="412"/>
      <c r="BFA703" s="412"/>
      <c r="BFB703" s="412"/>
      <c r="BFC703" s="412"/>
      <c r="BFD703" s="412"/>
      <c r="BFE703" s="412"/>
      <c r="BFF703" s="412"/>
      <c r="BFG703" s="412"/>
      <c r="BFH703" s="412"/>
      <c r="BFI703" s="412"/>
      <c r="BFJ703" s="412"/>
      <c r="BFK703" s="412"/>
      <c r="BFL703" s="412"/>
      <c r="BFM703" s="412"/>
      <c r="BFN703" s="412"/>
      <c r="BFO703" s="412"/>
      <c r="BFP703" s="412"/>
      <c r="BFQ703" s="412"/>
      <c r="BFR703" s="412"/>
      <c r="BFS703" s="412"/>
      <c r="BFT703" s="412"/>
      <c r="BFU703" s="412"/>
      <c r="BFV703" s="412"/>
      <c r="BFW703" s="412"/>
      <c r="BFX703" s="412"/>
      <c r="BFY703" s="412"/>
      <c r="BFZ703" s="413"/>
      <c r="BGA703" s="413"/>
      <c r="BGB703" s="413"/>
      <c r="BGC703" s="413"/>
      <c r="BGD703" s="413"/>
      <c r="BGE703" s="413"/>
      <c r="BGF703" s="413"/>
      <c r="BGG703" s="413"/>
      <c r="BGH703" s="413"/>
      <c r="BGI703" s="413"/>
      <c r="BGJ703" s="413"/>
      <c r="BGK703" s="413"/>
      <c r="BGL703" s="413"/>
      <c r="BGM703" s="413"/>
      <c r="BGN703" s="413"/>
      <c r="BGO703" s="413"/>
      <c r="BGP703" s="413"/>
      <c r="BGQ703" s="413"/>
      <c r="BGR703" s="413"/>
      <c r="BGS703" s="413"/>
      <c r="BGT703" s="413"/>
      <c r="BGU703" s="413"/>
      <c r="BGV703" s="413"/>
      <c r="BGW703" s="413"/>
      <c r="BGX703" s="414"/>
      <c r="BGY703" s="414"/>
      <c r="BGZ703" s="414"/>
      <c r="BHA703" s="414"/>
      <c r="BHB703" s="414"/>
      <c r="BHC703" s="413"/>
      <c r="BHD703" s="413"/>
      <c r="BHE703" s="414"/>
      <c r="BHF703" s="414"/>
      <c r="BHG703" s="413"/>
      <c r="BHH703" s="413"/>
      <c r="BHI703" s="414"/>
      <c r="BHJ703" s="414"/>
      <c r="BHK703" s="413"/>
      <c r="BHL703" s="413"/>
      <c r="BHM703" s="413"/>
      <c r="BHN703" s="413"/>
      <c r="BHO703" s="413"/>
      <c r="BHP703" s="413"/>
      <c r="BHQ703" s="413"/>
      <c r="BHR703" s="414"/>
      <c r="BHS703" s="414"/>
      <c r="BHT703" s="413"/>
      <c r="BHU703" s="413"/>
      <c r="BHV703" s="414"/>
      <c r="BHW703" s="414"/>
      <c r="BHX703" s="413"/>
      <c r="BHY703" s="413"/>
      <c r="BHZ703" s="413"/>
      <c r="BIA703" s="413"/>
      <c r="BIB703" s="413"/>
      <c r="BIC703" s="407"/>
      <c r="BID703" s="439"/>
      <c r="BIE703" s="413"/>
      <c r="BIF703" s="413"/>
      <c r="BIG703" s="413"/>
      <c r="BIH703" s="413"/>
      <c r="BII703" s="413"/>
      <c r="BIJ703" s="413"/>
      <c r="BIK703" s="413"/>
      <c r="BIL703" s="412"/>
      <c r="BIM703" s="412"/>
      <c r="BIN703" s="412"/>
      <c r="BIO703" s="412"/>
      <c r="BIP703" s="412"/>
      <c r="BIQ703" s="412"/>
      <c r="BIR703" s="412"/>
      <c r="BIS703" s="412"/>
      <c r="BIT703" s="412"/>
      <c r="BIU703" s="412"/>
      <c r="BIV703" s="412"/>
      <c r="BIW703" s="412"/>
      <c r="BIX703" s="412"/>
      <c r="BIY703" s="412"/>
      <c r="BIZ703" s="412"/>
      <c r="BJA703" s="412"/>
      <c r="BJB703" s="412"/>
      <c r="BJC703" s="412"/>
      <c r="BJD703" s="412"/>
      <c r="BJE703" s="412"/>
      <c r="BJF703" s="412"/>
      <c r="BJG703" s="412"/>
      <c r="BJH703" s="412"/>
      <c r="BJI703" s="412"/>
      <c r="BJJ703" s="412"/>
      <c r="BJK703" s="412"/>
      <c r="BJL703" s="412"/>
      <c r="BJM703" s="412"/>
      <c r="BJN703" s="412"/>
      <c r="BJO703" s="412"/>
      <c r="BJP703" s="412"/>
      <c r="BJQ703" s="412"/>
      <c r="BJR703" s="412"/>
      <c r="BJS703" s="412"/>
      <c r="BJT703" s="412"/>
      <c r="BJU703" s="412"/>
      <c r="BJV703" s="412"/>
      <c r="BJW703" s="412"/>
      <c r="BJX703" s="412"/>
      <c r="BJY703" s="412"/>
      <c r="BJZ703" s="412"/>
      <c r="BKA703" s="412"/>
      <c r="BKB703" s="412"/>
      <c r="BKC703" s="412"/>
      <c r="BKD703" s="413"/>
      <c r="BKE703" s="413"/>
      <c r="BKF703" s="413"/>
      <c r="BKG703" s="413"/>
      <c r="BKH703" s="413"/>
      <c r="BKI703" s="413"/>
      <c r="BKJ703" s="413"/>
      <c r="BKK703" s="413"/>
      <c r="BKL703" s="413"/>
      <c r="BKM703" s="413"/>
      <c r="BKN703" s="413"/>
      <c r="BKO703" s="413"/>
      <c r="BKP703" s="413"/>
      <c r="BKQ703" s="413"/>
      <c r="BKR703" s="413"/>
      <c r="BKS703" s="413"/>
      <c r="BKT703" s="413"/>
      <c r="BKU703" s="413"/>
      <c r="BKV703" s="413"/>
      <c r="BKW703" s="413"/>
      <c r="BKX703" s="413"/>
      <c r="BKY703" s="413"/>
      <c r="BKZ703" s="413"/>
      <c r="BLA703" s="413"/>
      <c r="BLB703" s="414"/>
      <c r="BLC703" s="414"/>
      <c r="BLD703" s="414"/>
      <c r="BLE703" s="414"/>
      <c r="BLF703" s="414"/>
      <c r="BLG703" s="413"/>
      <c r="BLH703" s="413"/>
      <c r="BLI703" s="414"/>
      <c r="BLJ703" s="414"/>
      <c r="BLK703" s="413"/>
      <c r="BLL703" s="413"/>
      <c r="BLM703" s="414"/>
      <c r="BLN703" s="414"/>
      <c r="BLO703" s="413"/>
      <c r="BLP703" s="413"/>
      <c r="BLQ703" s="413"/>
      <c r="BLR703" s="413"/>
      <c r="BLS703" s="413"/>
      <c r="BLT703" s="413"/>
      <c r="BLU703" s="413"/>
      <c r="BLV703" s="414"/>
      <c r="BLW703" s="414"/>
      <c r="BLX703" s="413"/>
      <c r="BLY703" s="413"/>
      <c r="BLZ703" s="414"/>
      <c r="BMA703" s="414"/>
      <c r="BMB703" s="413"/>
      <c r="BMC703" s="413"/>
      <c r="BMD703" s="413"/>
      <c r="BME703" s="413"/>
      <c r="BMF703" s="413"/>
      <c r="BMG703" s="407"/>
      <c r="BMH703" s="439"/>
      <c r="BMI703" s="413"/>
      <c r="BMJ703" s="413"/>
      <c r="BMK703" s="413"/>
      <c r="BML703" s="413"/>
      <c r="BMM703" s="413"/>
      <c r="BMN703" s="413"/>
      <c r="BMO703" s="413"/>
      <c r="BMP703" s="412"/>
      <c r="BMQ703" s="412"/>
      <c r="BMR703" s="412"/>
      <c r="BMS703" s="412"/>
      <c r="BMT703" s="412"/>
      <c r="BMU703" s="412"/>
      <c r="BMV703" s="412"/>
      <c r="BMW703" s="412"/>
      <c r="BMX703" s="412"/>
      <c r="BMY703" s="412"/>
      <c r="BMZ703" s="412"/>
      <c r="BNA703" s="412"/>
      <c r="BNB703" s="412"/>
      <c r="BNC703" s="412"/>
      <c r="BND703" s="412"/>
      <c r="BNE703" s="412"/>
      <c r="BNF703" s="412"/>
      <c r="BNG703" s="412"/>
      <c r="BNH703" s="412"/>
      <c r="BNI703" s="412"/>
      <c r="BNJ703" s="412"/>
      <c r="BNK703" s="412"/>
      <c r="BNL703" s="412"/>
      <c r="BNM703" s="412"/>
      <c r="BNN703" s="412"/>
      <c r="BNO703" s="412"/>
      <c r="BNP703" s="412"/>
      <c r="BNQ703" s="412"/>
      <c r="BNR703" s="412"/>
      <c r="BNS703" s="412"/>
      <c r="BNT703" s="412"/>
      <c r="BNU703" s="412"/>
      <c r="BNV703" s="412"/>
      <c r="BNW703" s="412"/>
      <c r="BNX703" s="412"/>
      <c r="BNY703" s="412"/>
      <c r="BNZ703" s="412"/>
      <c r="BOA703" s="412"/>
      <c r="BOB703" s="412"/>
      <c r="BOC703" s="412"/>
      <c r="BOD703" s="412"/>
      <c r="BOE703" s="412"/>
      <c r="BOF703" s="412"/>
      <c r="BOG703" s="412"/>
      <c r="BOH703" s="413"/>
      <c r="BOI703" s="413"/>
      <c r="BOJ703" s="413"/>
      <c r="BOK703" s="413"/>
      <c r="BOL703" s="413"/>
      <c r="BOM703" s="413"/>
      <c r="BON703" s="413"/>
      <c r="BOO703" s="413"/>
      <c r="BOP703" s="413"/>
      <c r="BOQ703" s="413"/>
      <c r="BOR703" s="413"/>
      <c r="BOS703" s="413"/>
      <c r="BOT703" s="413"/>
      <c r="BOU703" s="413"/>
      <c r="BOV703" s="413"/>
      <c r="BOW703" s="413"/>
      <c r="BOX703" s="413"/>
      <c r="BOY703" s="413"/>
      <c r="BOZ703" s="413"/>
      <c r="BPA703" s="413"/>
      <c r="BPB703" s="413"/>
      <c r="BPC703" s="413"/>
      <c r="BPD703" s="413"/>
      <c r="BPE703" s="413"/>
      <c r="BPF703" s="414"/>
      <c r="BPG703" s="414"/>
      <c r="BPH703" s="414"/>
      <c r="BPI703" s="414"/>
      <c r="BPJ703" s="414"/>
      <c r="BPK703" s="413"/>
      <c r="BPL703" s="413"/>
      <c r="BPM703" s="414"/>
      <c r="BPN703" s="414"/>
      <c r="BPO703" s="413"/>
      <c r="BPP703" s="413"/>
      <c r="BPQ703" s="414"/>
      <c r="BPR703" s="414"/>
      <c r="BPS703" s="413"/>
      <c r="BPT703" s="413"/>
      <c r="BPU703" s="413"/>
      <c r="BPV703" s="413"/>
      <c r="BPW703" s="413"/>
      <c r="BPX703" s="413"/>
      <c r="BPY703" s="413"/>
      <c r="BPZ703" s="414"/>
      <c r="BQA703" s="414"/>
      <c r="BQB703" s="413"/>
      <c r="BQC703" s="413"/>
      <c r="BQD703" s="414"/>
      <c r="BQE703" s="414"/>
      <c r="BQF703" s="413"/>
      <c r="BQG703" s="413"/>
      <c r="BQH703" s="413"/>
      <c r="BQI703" s="413"/>
      <c r="BQJ703" s="413"/>
      <c r="BQK703" s="407"/>
      <c r="BQL703" s="439"/>
      <c r="BQM703" s="413"/>
      <c r="BQN703" s="413"/>
      <c r="BQO703" s="413"/>
      <c r="BQP703" s="413"/>
      <c r="BQQ703" s="413"/>
      <c r="BQR703" s="413"/>
      <c r="BQS703" s="413"/>
      <c r="BQT703" s="412"/>
      <c r="BQU703" s="412"/>
      <c r="BQV703" s="412"/>
      <c r="BQW703" s="412"/>
      <c r="BQX703" s="412"/>
      <c r="BQY703" s="412"/>
      <c r="BQZ703" s="412"/>
      <c r="BRA703" s="412"/>
      <c r="BRB703" s="412"/>
      <c r="BRC703" s="412"/>
      <c r="BRD703" s="412"/>
      <c r="BRE703" s="412"/>
      <c r="BRF703" s="412"/>
      <c r="BRG703" s="412"/>
      <c r="BRH703" s="412"/>
      <c r="BRI703" s="412"/>
      <c r="BRJ703" s="412"/>
      <c r="BRK703" s="412"/>
      <c r="BRL703" s="412"/>
      <c r="BRM703" s="412"/>
      <c r="BRN703" s="412"/>
      <c r="BRO703" s="412"/>
      <c r="BRP703" s="412"/>
      <c r="BRQ703" s="412"/>
      <c r="BRR703" s="412"/>
      <c r="BRS703" s="412"/>
      <c r="BRT703" s="412"/>
      <c r="BRU703" s="412"/>
      <c r="BRV703" s="412"/>
      <c r="BRW703" s="412"/>
      <c r="BRX703" s="412"/>
      <c r="BRY703" s="412"/>
      <c r="BRZ703" s="412"/>
      <c r="BSA703" s="412"/>
      <c r="BSB703" s="412"/>
      <c r="BSC703" s="412"/>
      <c r="BSD703" s="412"/>
      <c r="BSE703" s="412"/>
      <c r="BSF703" s="412"/>
      <c r="BSG703" s="412"/>
      <c r="BSH703" s="412"/>
      <c r="BSI703" s="412"/>
      <c r="BSJ703" s="412"/>
      <c r="BSK703" s="412"/>
      <c r="BSL703" s="413"/>
      <c r="BSM703" s="413"/>
      <c r="BSN703" s="413"/>
      <c r="BSO703" s="413"/>
      <c r="BSP703" s="413"/>
      <c r="BSQ703" s="413"/>
      <c r="BSR703" s="413"/>
      <c r="BSS703" s="413"/>
      <c r="BST703" s="413"/>
      <c r="BSU703" s="413"/>
      <c r="BSV703" s="413"/>
      <c r="BSW703" s="413"/>
      <c r="BSX703" s="413"/>
      <c r="BSY703" s="413"/>
      <c r="BSZ703" s="413"/>
      <c r="BTA703" s="413"/>
      <c r="BTB703" s="413"/>
      <c r="BTC703" s="413"/>
      <c r="BTD703" s="413"/>
      <c r="BTE703" s="413"/>
      <c r="BTF703" s="413"/>
      <c r="BTG703" s="413"/>
      <c r="BTH703" s="413"/>
      <c r="BTI703" s="413"/>
      <c r="BTJ703" s="414"/>
      <c r="BTK703" s="414"/>
      <c r="BTL703" s="414"/>
      <c r="BTM703" s="414"/>
      <c r="BTN703" s="414"/>
      <c r="BTO703" s="413"/>
      <c r="BTP703" s="413"/>
      <c r="BTQ703" s="414"/>
      <c r="BTR703" s="414"/>
      <c r="BTS703" s="413"/>
      <c r="BTT703" s="413"/>
      <c r="BTU703" s="414"/>
      <c r="BTV703" s="414"/>
      <c r="BTW703" s="413"/>
      <c r="BTX703" s="413"/>
      <c r="BTY703" s="413"/>
      <c r="BTZ703" s="413"/>
      <c r="BUA703" s="413"/>
      <c r="BUB703" s="413"/>
      <c r="BUC703" s="413"/>
      <c r="BUD703" s="414"/>
      <c r="BUE703" s="414"/>
      <c r="BUF703" s="413"/>
      <c r="BUG703" s="413"/>
      <c r="BUH703" s="414"/>
      <c r="BUI703" s="414"/>
      <c r="BUJ703" s="413"/>
      <c r="BUK703" s="413"/>
      <c r="BUL703" s="413"/>
      <c r="BUM703" s="413"/>
      <c r="BUN703" s="413"/>
      <c r="BUO703" s="407"/>
      <c r="BUP703" s="439"/>
      <c r="BUQ703" s="413"/>
      <c r="BUR703" s="413"/>
      <c r="BUS703" s="413"/>
      <c r="BUT703" s="413"/>
      <c r="BUU703" s="413"/>
      <c r="BUV703" s="413"/>
      <c r="BUW703" s="413"/>
      <c r="BUX703" s="412"/>
      <c r="BUY703" s="412"/>
      <c r="BUZ703" s="412"/>
      <c r="BVA703" s="412"/>
      <c r="BVB703" s="412"/>
      <c r="BVC703" s="412"/>
      <c r="BVD703" s="412"/>
      <c r="BVE703" s="412"/>
      <c r="BVF703" s="412"/>
      <c r="BVG703" s="412"/>
      <c r="BVH703" s="412"/>
      <c r="BVI703" s="412"/>
      <c r="BVJ703" s="412"/>
      <c r="BVK703" s="412"/>
      <c r="BVL703" s="412"/>
      <c r="BVM703" s="412"/>
      <c r="BVN703" s="412"/>
      <c r="BVO703" s="412"/>
      <c r="BVP703" s="412"/>
      <c r="BVQ703" s="412"/>
      <c r="BVR703" s="412"/>
      <c r="BVS703" s="412"/>
      <c r="BVT703" s="412"/>
      <c r="BVU703" s="412"/>
      <c r="BVV703" s="412"/>
      <c r="BVW703" s="412"/>
      <c r="BVX703" s="412"/>
      <c r="BVY703" s="412"/>
      <c r="BVZ703" s="412"/>
      <c r="BWA703" s="412"/>
      <c r="BWB703" s="412"/>
      <c r="BWC703" s="412"/>
      <c r="BWD703" s="412"/>
      <c r="BWE703" s="412"/>
      <c r="BWF703" s="412"/>
      <c r="BWG703" s="412"/>
      <c r="BWH703" s="412"/>
      <c r="BWI703" s="412"/>
      <c r="BWJ703" s="412"/>
      <c r="BWK703" s="412"/>
      <c r="BWL703" s="412"/>
      <c r="BWM703" s="412"/>
      <c r="BWN703" s="412"/>
      <c r="BWO703" s="412"/>
      <c r="BWP703" s="413"/>
      <c r="BWQ703" s="413"/>
      <c r="BWR703" s="413"/>
      <c r="BWS703" s="413"/>
      <c r="BWT703" s="413"/>
      <c r="BWU703" s="413"/>
      <c r="BWV703" s="413"/>
      <c r="BWW703" s="413"/>
      <c r="BWX703" s="413"/>
      <c r="BWY703" s="413"/>
      <c r="BWZ703" s="413"/>
      <c r="BXA703" s="413"/>
      <c r="BXB703" s="413"/>
      <c r="BXC703" s="413"/>
      <c r="BXD703" s="413"/>
      <c r="BXE703" s="413"/>
      <c r="BXF703" s="413"/>
      <c r="BXG703" s="413"/>
      <c r="BXH703" s="413"/>
      <c r="BXI703" s="413"/>
      <c r="BXJ703" s="413"/>
      <c r="BXK703" s="413"/>
      <c r="BXL703" s="413"/>
      <c r="BXM703" s="413"/>
      <c r="BXN703" s="414"/>
      <c r="BXO703" s="414"/>
      <c r="BXP703" s="414"/>
      <c r="BXQ703" s="414"/>
      <c r="BXR703" s="414"/>
      <c r="BXS703" s="413"/>
      <c r="BXT703" s="413"/>
      <c r="BXU703" s="414"/>
      <c r="BXV703" s="414"/>
      <c r="BXW703" s="413"/>
      <c r="BXX703" s="413"/>
      <c r="BXY703" s="414"/>
      <c r="BXZ703" s="414"/>
      <c r="BYA703" s="413"/>
      <c r="BYB703" s="413"/>
      <c r="BYC703" s="413"/>
      <c r="BYD703" s="413"/>
      <c r="BYE703" s="413"/>
      <c r="BYF703" s="413"/>
      <c r="BYG703" s="413"/>
      <c r="BYH703" s="414"/>
      <c r="BYI703" s="414"/>
      <c r="BYJ703" s="413"/>
      <c r="BYK703" s="413"/>
      <c r="BYL703" s="414"/>
      <c r="BYM703" s="414"/>
      <c r="BYN703" s="413"/>
      <c r="BYO703" s="413"/>
      <c r="BYP703" s="413"/>
      <c r="BYQ703" s="413"/>
      <c r="BYR703" s="413"/>
      <c r="BYS703" s="407"/>
      <c r="BYT703" s="439"/>
      <c r="BYU703" s="413"/>
      <c r="BYV703" s="413"/>
      <c r="BYW703" s="413"/>
      <c r="BYX703" s="413"/>
      <c r="BYY703" s="413"/>
      <c r="BYZ703" s="413"/>
      <c r="BZA703" s="413"/>
      <c r="BZB703" s="412"/>
      <c r="BZC703" s="412"/>
      <c r="BZD703" s="412"/>
      <c r="BZE703" s="412"/>
      <c r="BZF703" s="412"/>
      <c r="BZG703" s="412"/>
      <c r="BZH703" s="412"/>
      <c r="BZI703" s="412"/>
      <c r="BZJ703" s="412"/>
      <c r="BZK703" s="412"/>
      <c r="BZL703" s="412"/>
      <c r="BZM703" s="412"/>
      <c r="BZN703" s="412"/>
      <c r="BZO703" s="412"/>
      <c r="BZP703" s="412"/>
      <c r="BZQ703" s="412"/>
      <c r="BZR703" s="412"/>
      <c r="BZS703" s="412"/>
      <c r="BZT703" s="412"/>
      <c r="BZU703" s="412"/>
      <c r="BZV703" s="412"/>
      <c r="BZW703" s="412"/>
      <c r="BZX703" s="412"/>
      <c r="BZY703" s="412"/>
      <c r="BZZ703" s="412"/>
      <c r="CAA703" s="412"/>
      <c r="CAB703" s="412"/>
      <c r="CAC703" s="412"/>
      <c r="CAD703" s="412"/>
      <c r="CAE703" s="412"/>
      <c r="CAF703" s="412"/>
      <c r="CAG703" s="412"/>
      <c r="CAH703" s="412"/>
      <c r="CAI703" s="412"/>
      <c r="CAJ703" s="412"/>
      <c r="CAK703" s="412"/>
      <c r="CAL703" s="412"/>
      <c r="CAM703" s="412"/>
      <c r="CAN703" s="412"/>
      <c r="CAO703" s="412"/>
      <c r="CAP703" s="412"/>
      <c r="CAQ703" s="412"/>
      <c r="CAR703" s="412"/>
      <c r="CAS703" s="412"/>
      <c r="CAT703" s="413"/>
      <c r="CAU703" s="413"/>
      <c r="CAV703" s="413"/>
      <c r="CAW703" s="413"/>
      <c r="CAX703" s="413"/>
      <c r="CAY703" s="413"/>
      <c r="CAZ703" s="413"/>
      <c r="CBA703" s="413"/>
      <c r="CBB703" s="413"/>
      <c r="CBC703" s="413"/>
      <c r="CBD703" s="413"/>
      <c r="CBE703" s="413"/>
      <c r="CBF703" s="413"/>
      <c r="CBG703" s="413"/>
      <c r="CBH703" s="413"/>
      <c r="CBI703" s="413"/>
      <c r="CBJ703" s="413"/>
      <c r="CBK703" s="413"/>
      <c r="CBL703" s="413"/>
      <c r="CBM703" s="413"/>
      <c r="CBN703" s="413"/>
      <c r="CBO703" s="413"/>
      <c r="CBP703" s="413"/>
      <c r="CBQ703" s="413"/>
      <c r="CBR703" s="414"/>
      <c r="CBS703" s="414"/>
      <c r="CBT703" s="414"/>
      <c r="CBU703" s="414"/>
      <c r="CBV703" s="414"/>
      <c r="CBW703" s="413"/>
      <c r="CBX703" s="413"/>
      <c r="CBY703" s="414"/>
      <c r="CBZ703" s="414"/>
      <c r="CCA703" s="413"/>
      <c r="CCB703" s="413"/>
      <c r="CCC703" s="414"/>
      <c r="CCD703" s="414"/>
      <c r="CCE703" s="413"/>
      <c r="CCF703" s="413"/>
      <c r="CCG703" s="413"/>
      <c r="CCH703" s="413"/>
      <c r="CCI703" s="413"/>
      <c r="CCJ703" s="413"/>
      <c r="CCK703" s="413"/>
      <c r="CCL703" s="414"/>
      <c r="CCM703" s="414"/>
      <c r="CCN703" s="413"/>
      <c r="CCO703" s="413"/>
      <c r="CCP703" s="414"/>
      <c r="CCQ703" s="414"/>
      <c r="CCR703" s="413"/>
      <c r="CCS703" s="413"/>
      <c r="CCT703" s="413"/>
      <c r="CCU703" s="413"/>
      <c r="CCV703" s="413"/>
      <c r="CCW703" s="407"/>
      <c r="CCX703" s="439"/>
      <c r="CCY703" s="413"/>
      <c r="CCZ703" s="413"/>
      <c r="CDA703" s="413"/>
      <c r="CDB703" s="413"/>
      <c r="CDC703" s="413"/>
      <c r="CDD703" s="413"/>
      <c r="CDE703" s="413"/>
      <c r="CDF703" s="412"/>
      <c r="CDG703" s="412"/>
      <c r="CDH703" s="412"/>
      <c r="CDI703" s="412"/>
      <c r="CDJ703" s="412"/>
      <c r="CDK703" s="412"/>
      <c r="CDL703" s="412"/>
      <c r="CDM703" s="412"/>
      <c r="CDN703" s="412"/>
      <c r="CDO703" s="412"/>
      <c r="CDP703" s="412"/>
      <c r="CDQ703" s="412"/>
      <c r="CDR703" s="412"/>
      <c r="CDS703" s="412"/>
      <c r="CDT703" s="412"/>
      <c r="CDU703" s="412"/>
      <c r="CDV703" s="412"/>
      <c r="CDW703" s="412"/>
      <c r="CDX703" s="412"/>
      <c r="CDY703" s="412"/>
      <c r="CDZ703" s="412"/>
      <c r="CEA703" s="412"/>
      <c r="CEB703" s="412"/>
      <c r="CEC703" s="412"/>
      <c r="CED703" s="412"/>
      <c r="CEE703" s="412"/>
      <c r="CEF703" s="412"/>
      <c r="CEG703" s="412"/>
      <c r="CEH703" s="412"/>
      <c r="CEI703" s="412"/>
      <c r="CEJ703" s="412"/>
      <c r="CEK703" s="412"/>
      <c r="CEL703" s="412"/>
      <c r="CEM703" s="412"/>
      <c r="CEN703" s="412"/>
      <c r="CEO703" s="412"/>
      <c r="CEP703" s="412"/>
      <c r="CEQ703" s="412"/>
      <c r="CER703" s="412"/>
      <c r="CES703" s="412"/>
      <c r="CET703" s="412"/>
      <c r="CEU703" s="412"/>
      <c r="CEV703" s="412"/>
      <c r="CEW703" s="412"/>
      <c r="CEX703" s="413"/>
      <c r="CEY703" s="413"/>
      <c r="CEZ703" s="413"/>
      <c r="CFA703" s="413"/>
      <c r="CFB703" s="413"/>
      <c r="CFC703" s="413"/>
      <c r="CFD703" s="413"/>
      <c r="CFE703" s="413"/>
      <c r="CFF703" s="413"/>
      <c r="CFG703" s="413"/>
      <c r="CFH703" s="413"/>
      <c r="CFI703" s="413"/>
      <c r="CFJ703" s="413"/>
      <c r="CFK703" s="413"/>
      <c r="CFL703" s="413"/>
      <c r="CFM703" s="413"/>
      <c r="CFN703" s="413"/>
      <c r="CFO703" s="413"/>
      <c r="CFP703" s="413"/>
      <c r="CFQ703" s="413"/>
      <c r="CFR703" s="413"/>
      <c r="CFS703" s="413"/>
      <c r="CFT703" s="413"/>
      <c r="CFU703" s="413"/>
      <c r="CFV703" s="414"/>
      <c r="CFW703" s="414"/>
      <c r="CFX703" s="414"/>
      <c r="CFY703" s="414"/>
      <c r="CFZ703" s="414"/>
      <c r="CGA703" s="413"/>
      <c r="CGB703" s="413"/>
      <c r="CGC703" s="414"/>
      <c r="CGD703" s="414"/>
      <c r="CGE703" s="413"/>
      <c r="CGF703" s="413"/>
      <c r="CGG703" s="414"/>
      <c r="CGH703" s="414"/>
      <c r="CGI703" s="413"/>
      <c r="CGJ703" s="413"/>
      <c r="CGK703" s="413"/>
      <c r="CGL703" s="413"/>
      <c r="CGM703" s="413"/>
      <c r="CGN703" s="413"/>
      <c r="CGO703" s="413"/>
      <c r="CGP703" s="414"/>
      <c r="CGQ703" s="414"/>
      <c r="CGR703" s="413"/>
      <c r="CGS703" s="413"/>
      <c r="CGT703" s="414"/>
      <c r="CGU703" s="414"/>
      <c r="CGV703" s="413"/>
      <c r="CGW703" s="413"/>
      <c r="CGX703" s="413"/>
      <c r="CGY703" s="413"/>
      <c r="CGZ703" s="413"/>
      <c r="CHA703" s="407"/>
      <c r="CHB703" s="439"/>
      <c r="CHC703" s="413"/>
      <c r="CHD703" s="413"/>
      <c r="CHE703" s="413"/>
      <c r="CHF703" s="413"/>
      <c r="CHG703" s="413"/>
      <c r="CHH703" s="413"/>
      <c r="CHI703" s="413"/>
      <c r="CHJ703" s="412"/>
      <c r="CHK703" s="412"/>
      <c r="CHL703" s="412"/>
      <c r="CHM703" s="412"/>
      <c r="CHN703" s="412"/>
      <c r="CHO703" s="412"/>
      <c r="CHP703" s="412"/>
      <c r="CHQ703" s="412"/>
      <c r="CHR703" s="412"/>
      <c r="CHS703" s="412"/>
      <c r="CHT703" s="412"/>
      <c r="CHU703" s="412"/>
      <c r="CHV703" s="412"/>
      <c r="CHW703" s="412"/>
      <c r="CHX703" s="412"/>
      <c r="CHY703" s="412"/>
      <c r="CHZ703" s="412"/>
      <c r="CIA703" s="412"/>
      <c r="CIB703" s="412"/>
      <c r="CIC703" s="412"/>
      <c r="CID703" s="412"/>
      <c r="CIE703" s="412"/>
      <c r="CIF703" s="412"/>
      <c r="CIG703" s="412"/>
      <c r="CIH703" s="412"/>
      <c r="CII703" s="412"/>
      <c r="CIJ703" s="412"/>
      <c r="CIK703" s="412"/>
      <c r="CIL703" s="412"/>
      <c r="CIM703" s="412"/>
      <c r="CIN703" s="412"/>
      <c r="CIO703" s="412"/>
      <c r="CIP703" s="412"/>
      <c r="CIQ703" s="412"/>
      <c r="CIR703" s="412"/>
      <c r="CIS703" s="412"/>
      <c r="CIT703" s="412"/>
      <c r="CIU703" s="412"/>
      <c r="CIV703" s="412"/>
      <c r="CIW703" s="412"/>
      <c r="CIX703" s="412"/>
      <c r="CIY703" s="412"/>
      <c r="CIZ703" s="412"/>
      <c r="CJA703" s="412"/>
      <c r="CJB703" s="413"/>
      <c r="CJC703" s="413"/>
      <c r="CJD703" s="413"/>
      <c r="CJE703" s="413"/>
      <c r="CJF703" s="413"/>
      <c r="CJG703" s="413"/>
      <c r="CJH703" s="413"/>
      <c r="CJI703" s="413"/>
      <c r="CJJ703" s="413"/>
      <c r="CJK703" s="413"/>
      <c r="CJL703" s="413"/>
      <c r="CJM703" s="413"/>
      <c r="CJN703" s="413"/>
      <c r="CJO703" s="413"/>
      <c r="CJP703" s="413"/>
      <c r="CJQ703" s="413"/>
      <c r="CJR703" s="413"/>
      <c r="CJS703" s="413"/>
      <c r="CJT703" s="413"/>
      <c r="CJU703" s="413"/>
      <c r="CJV703" s="413"/>
      <c r="CJW703" s="413"/>
      <c r="CJX703" s="413"/>
      <c r="CJY703" s="413"/>
      <c r="CJZ703" s="414"/>
      <c r="CKA703" s="414"/>
      <c r="CKB703" s="414"/>
      <c r="CKC703" s="414"/>
      <c r="CKD703" s="414"/>
      <c r="CKE703" s="413"/>
      <c r="CKF703" s="413"/>
      <c r="CKG703" s="414"/>
      <c r="CKH703" s="414"/>
      <c r="CKI703" s="413"/>
      <c r="CKJ703" s="413"/>
      <c r="CKK703" s="414"/>
      <c r="CKL703" s="414"/>
      <c r="CKM703" s="413"/>
      <c r="CKN703" s="413"/>
      <c r="CKO703" s="413"/>
      <c r="CKP703" s="413"/>
      <c r="CKQ703" s="413"/>
      <c r="CKR703" s="413"/>
      <c r="CKS703" s="413"/>
      <c r="CKT703" s="414"/>
      <c r="CKU703" s="414"/>
      <c r="CKV703" s="413"/>
      <c r="CKW703" s="413"/>
      <c r="CKX703" s="414"/>
      <c r="CKY703" s="414"/>
      <c r="CKZ703" s="413"/>
      <c r="CLA703" s="413"/>
      <c r="CLB703" s="413"/>
      <c r="CLC703" s="413"/>
      <c r="CLD703" s="413"/>
      <c r="CLE703" s="407"/>
      <c r="CLF703" s="439"/>
      <c r="CLG703" s="413"/>
      <c r="CLH703" s="413"/>
      <c r="CLI703" s="413"/>
      <c r="CLJ703" s="413"/>
      <c r="CLK703" s="413"/>
      <c r="CLL703" s="413"/>
      <c r="CLM703" s="413"/>
      <c r="CLN703" s="412"/>
      <c r="CLO703" s="412"/>
      <c r="CLP703" s="412"/>
      <c r="CLQ703" s="412"/>
      <c r="CLR703" s="412"/>
      <c r="CLS703" s="412"/>
      <c r="CLT703" s="412"/>
      <c r="CLU703" s="412"/>
      <c r="CLV703" s="412"/>
      <c r="CLW703" s="412"/>
      <c r="CLX703" s="412"/>
      <c r="CLY703" s="412"/>
      <c r="CLZ703" s="412"/>
      <c r="CMA703" s="412"/>
      <c r="CMB703" s="412"/>
      <c r="CMC703" s="412"/>
      <c r="CMD703" s="412"/>
      <c r="CME703" s="412"/>
      <c r="CMF703" s="412"/>
      <c r="CMG703" s="412"/>
      <c r="CMH703" s="412"/>
      <c r="CMI703" s="412"/>
      <c r="CMJ703" s="412"/>
      <c r="CMK703" s="412"/>
      <c r="CML703" s="412"/>
      <c r="CMM703" s="412"/>
      <c r="CMN703" s="412"/>
      <c r="CMO703" s="412"/>
      <c r="CMP703" s="412"/>
      <c r="CMQ703" s="412"/>
      <c r="CMR703" s="412"/>
      <c r="CMS703" s="412"/>
      <c r="CMT703" s="412"/>
      <c r="CMU703" s="412"/>
      <c r="CMV703" s="412"/>
      <c r="CMW703" s="412"/>
      <c r="CMX703" s="412"/>
      <c r="CMY703" s="412"/>
      <c r="CMZ703" s="412"/>
      <c r="CNA703" s="412"/>
      <c r="CNB703" s="412"/>
      <c r="CNC703" s="412"/>
      <c r="CND703" s="412"/>
      <c r="CNE703" s="412"/>
      <c r="CNF703" s="413"/>
      <c r="CNG703" s="413"/>
      <c r="CNH703" s="413"/>
      <c r="CNI703" s="413"/>
      <c r="CNJ703" s="413"/>
      <c r="CNK703" s="413"/>
      <c r="CNL703" s="413"/>
      <c r="CNM703" s="413"/>
      <c r="CNN703" s="413"/>
      <c r="CNO703" s="413"/>
      <c r="CNP703" s="413"/>
      <c r="CNQ703" s="413"/>
      <c r="CNR703" s="413"/>
      <c r="CNS703" s="413"/>
      <c r="CNT703" s="413"/>
      <c r="CNU703" s="413"/>
      <c r="CNV703" s="413"/>
      <c r="CNW703" s="413"/>
      <c r="CNX703" s="413"/>
      <c r="CNY703" s="413"/>
      <c r="CNZ703" s="413"/>
      <c r="COA703" s="413"/>
      <c r="COB703" s="413"/>
      <c r="COC703" s="413"/>
      <c r="COD703" s="414"/>
      <c r="COE703" s="414"/>
      <c r="COF703" s="414"/>
      <c r="COG703" s="414"/>
      <c r="COH703" s="414"/>
      <c r="COI703" s="413"/>
      <c r="COJ703" s="413"/>
      <c r="COK703" s="414"/>
      <c r="COL703" s="414"/>
      <c r="COM703" s="413"/>
      <c r="CON703" s="413"/>
      <c r="COO703" s="414"/>
      <c r="COP703" s="414"/>
      <c r="COQ703" s="413"/>
      <c r="COR703" s="413"/>
      <c r="COS703" s="413"/>
      <c r="COT703" s="413"/>
      <c r="COU703" s="413"/>
      <c r="COV703" s="413"/>
      <c r="COW703" s="413"/>
      <c r="COX703" s="414"/>
      <c r="COY703" s="414"/>
      <c r="COZ703" s="413"/>
      <c r="CPA703" s="413"/>
      <c r="CPB703" s="414"/>
      <c r="CPC703" s="414"/>
      <c r="CPD703" s="413"/>
      <c r="CPE703" s="413"/>
      <c r="CPF703" s="413"/>
      <c r="CPG703" s="413"/>
      <c r="CPH703" s="413"/>
      <c r="CPI703" s="407"/>
      <c r="CPJ703" s="439"/>
      <c r="CPK703" s="413"/>
      <c r="CPL703" s="413"/>
      <c r="CPM703" s="413"/>
      <c r="CPN703" s="413"/>
      <c r="CPO703" s="413"/>
      <c r="CPP703" s="413"/>
      <c r="CPQ703" s="413"/>
      <c r="CPR703" s="412"/>
      <c r="CPS703" s="412"/>
      <c r="CPT703" s="412"/>
      <c r="CPU703" s="412"/>
      <c r="CPV703" s="412"/>
      <c r="CPW703" s="412"/>
      <c r="CPX703" s="412"/>
      <c r="CPY703" s="412"/>
      <c r="CPZ703" s="412"/>
      <c r="CQA703" s="412"/>
      <c r="CQB703" s="412"/>
      <c r="CQC703" s="412"/>
      <c r="CQD703" s="412"/>
      <c r="CQE703" s="412"/>
      <c r="CQF703" s="412"/>
      <c r="CQG703" s="412"/>
      <c r="CQH703" s="412"/>
      <c r="CQI703" s="412"/>
      <c r="CQJ703" s="412"/>
      <c r="CQK703" s="412"/>
      <c r="CQL703" s="412"/>
      <c r="CQM703" s="412"/>
      <c r="CQN703" s="412"/>
      <c r="CQO703" s="412"/>
      <c r="CQP703" s="412"/>
      <c r="CQQ703" s="412"/>
      <c r="CQR703" s="412"/>
      <c r="CQS703" s="412"/>
      <c r="CQT703" s="412"/>
      <c r="CQU703" s="412"/>
      <c r="CQV703" s="412"/>
      <c r="CQW703" s="412"/>
      <c r="CQX703" s="412"/>
      <c r="CQY703" s="412"/>
      <c r="CQZ703" s="412"/>
      <c r="CRA703" s="412"/>
      <c r="CRB703" s="412"/>
      <c r="CRC703" s="412"/>
      <c r="CRD703" s="412"/>
      <c r="CRE703" s="412"/>
      <c r="CRF703" s="412"/>
      <c r="CRG703" s="412"/>
      <c r="CRH703" s="412"/>
      <c r="CRI703" s="412"/>
      <c r="CRJ703" s="413"/>
      <c r="CRK703" s="413"/>
      <c r="CRL703" s="413"/>
      <c r="CRM703" s="413"/>
      <c r="CRN703" s="413"/>
      <c r="CRO703" s="413"/>
      <c r="CRP703" s="413"/>
      <c r="CRQ703" s="413"/>
      <c r="CRR703" s="413"/>
      <c r="CRS703" s="413"/>
      <c r="CRT703" s="413"/>
      <c r="CRU703" s="413"/>
      <c r="CRV703" s="413"/>
      <c r="CRW703" s="413"/>
      <c r="CRX703" s="413"/>
      <c r="CRY703" s="413"/>
      <c r="CRZ703" s="413"/>
      <c r="CSA703" s="413"/>
      <c r="CSB703" s="413"/>
      <c r="CSC703" s="413"/>
      <c r="CSD703" s="413"/>
      <c r="CSE703" s="413"/>
      <c r="CSF703" s="413"/>
      <c r="CSG703" s="413"/>
      <c r="CSH703" s="414"/>
      <c r="CSI703" s="414"/>
      <c r="CSJ703" s="414"/>
      <c r="CSK703" s="414"/>
      <c r="CSL703" s="414"/>
      <c r="CSM703" s="413"/>
      <c r="CSN703" s="413"/>
      <c r="CSO703" s="414"/>
      <c r="CSP703" s="414"/>
      <c r="CSQ703" s="413"/>
      <c r="CSR703" s="413"/>
      <c r="CSS703" s="414"/>
      <c r="CST703" s="414"/>
      <c r="CSU703" s="413"/>
      <c r="CSV703" s="413"/>
      <c r="CSW703" s="413"/>
      <c r="CSX703" s="413"/>
      <c r="CSY703" s="413"/>
      <c r="CSZ703" s="413"/>
      <c r="CTA703" s="413"/>
      <c r="CTB703" s="414"/>
      <c r="CTC703" s="414"/>
      <c r="CTD703" s="413"/>
      <c r="CTE703" s="413"/>
      <c r="CTF703" s="414"/>
      <c r="CTG703" s="414"/>
      <c r="CTH703" s="413"/>
      <c r="CTI703" s="413"/>
      <c r="CTJ703" s="413"/>
      <c r="CTK703" s="413"/>
      <c r="CTL703" s="413"/>
      <c r="CTM703" s="407"/>
      <c r="CTN703" s="439"/>
      <c r="CTO703" s="413"/>
      <c r="CTP703" s="413"/>
      <c r="CTQ703" s="413"/>
      <c r="CTR703" s="413"/>
      <c r="CTS703" s="413"/>
      <c r="CTT703" s="413"/>
      <c r="CTU703" s="413"/>
      <c r="CTV703" s="412"/>
      <c r="CTW703" s="412"/>
      <c r="CTX703" s="412"/>
      <c r="CTY703" s="412"/>
      <c r="CTZ703" s="412"/>
      <c r="CUA703" s="412"/>
      <c r="CUB703" s="412"/>
      <c r="CUC703" s="412"/>
      <c r="CUD703" s="412"/>
      <c r="CUE703" s="412"/>
      <c r="CUF703" s="412"/>
      <c r="CUG703" s="412"/>
      <c r="CUH703" s="412"/>
      <c r="CUI703" s="412"/>
      <c r="CUJ703" s="412"/>
      <c r="CUK703" s="412"/>
      <c r="CUL703" s="412"/>
      <c r="CUM703" s="412"/>
      <c r="CUN703" s="412"/>
      <c r="CUO703" s="412"/>
      <c r="CUP703" s="412"/>
      <c r="CUQ703" s="412"/>
      <c r="CUR703" s="412"/>
      <c r="CUS703" s="412"/>
      <c r="CUT703" s="412"/>
      <c r="CUU703" s="412"/>
      <c r="CUV703" s="412"/>
      <c r="CUW703" s="412"/>
      <c r="CUX703" s="412"/>
      <c r="CUY703" s="412"/>
      <c r="CUZ703" s="412"/>
      <c r="CVA703" s="412"/>
      <c r="CVB703" s="412"/>
      <c r="CVC703" s="412"/>
      <c r="CVD703" s="412"/>
      <c r="CVE703" s="412"/>
      <c r="CVF703" s="412"/>
      <c r="CVG703" s="412"/>
      <c r="CVH703" s="412"/>
      <c r="CVI703" s="412"/>
      <c r="CVJ703" s="412"/>
      <c r="CVK703" s="412"/>
      <c r="CVL703" s="412"/>
      <c r="CVM703" s="412"/>
      <c r="CVN703" s="413"/>
      <c r="CVO703" s="413"/>
      <c r="CVP703" s="413"/>
      <c r="CVQ703" s="413"/>
      <c r="CVR703" s="413"/>
      <c r="CVS703" s="413"/>
      <c r="CVT703" s="413"/>
      <c r="CVU703" s="413"/>
      <c r="CVV703" s="413"/>
      <c r="CVW703" s="413"/>
      <c r="CVX703" s="413"/>
      <c r="CVY703" s="413"/>
      <c r="CVZ703" s="413"/>
      <c r="CWA703" s="413"/>
      <c r="CWB703" s="413"/>
      <c r="CWC703" s="413"/>
      <c r="CWD703" s="413"/>
      <c r="CWE703" s="413"/>
      <c r="CWF703" s="413"/>
      <c r="CWG703" s="413"/>
      <c r="CWH703" s="413"/>
      <c r="CWI703" s="413"/>
      <c r="CWJ703" s="413"/>
      <c r="CWK703" s="413"/>
      <c r="CWL703" s="414"/>
      <c r="CWM703" s="414"/>
      <c r="CWN703" s="414"/>
      <c r="CWO703" s="414"/>
      <c r="CWP703" s="414"/>
      <c r="CWQ703" s="413"/>
      <c r="CWR703" s="413"/>
      <c r="CWS703" s="414"/>
      <c r="CWT703" s="414"/>
      <c r="CWU703" s="413"/>
      <c r="CWV703" s="413"/>
      <c r="CWW703" s="414"/>
      <c r="CWX703" s="414"/>
      <c r="CWY703" s="413"/>
      <c r="CWZ703" s="413"/>
      <c r="CXA703" s="413"/>
      <c r="CXB703" s="413"/>
      <c r="CXC703" s="413"/>
      <c r="CXD703" s="413"/>
      <c r="CXE703" s="413"/>
      <c r="CXF703" s="414"/>
      <c r="CXG703" s="414"/>
      <c r="CXH703" s="413"/>
      <c r="CXI703" s="413"/>
      <c r="CXJ703" s="414"/>
      <c r="CXK703" s="414"/>
      <c r="CXL703" s="413"/>
      <c r="CXM703" s="413"/>
      <c r="CXN703" s="413"/>
      <c r="CXO703" s="413"/>
      <c r="CXP703" s="413"/>
      <c r="CXQ703" s="407"/>
      <c r="CXR703" s="439"/>
      <c r="CXS703" s="413"/>
      <c r="CXT703" s="413"/>
      <c r="CXU703" s="413"/>
      <c r="CXV703" s="413"/>
      <c r="CXW703" s="413"/>
      <c r="CXX703" s="413"/>
      <c r="CXY703" s="413"/>
      <c r="CXZ703" s="412"/>
      <c r="CYA703" s="412"/>
      <c r="CYB703" s="412"/>
      <c r="CYC703" s="412"/>
      <c r="CYD703" s="412"/>
      <c r="CYE703" s="412"/>
      <c r="CYF703" s="412"/>
      <c r="CYG703" s="412"/>
      <c r="CYH703" s="412"/>
      <c r="CYI703" s="412"/>
      <c r="CYJ703" s="412"/>
      <c r="CYK703" s="412"/>
      <c r="CYL703" s="412"/>
      <c r="CYM703" s="412"/>
      <c r="CYN703" s="412"/>
      <c r="CYO703" s="412"/>
      <c r="CYP703" s="412"/>
      <c r="CYQ703" s="412"/>
      <c r="CYR703" s="412"/>
      <c r="CYS703" s="412"/>
      <c r="CYT703" s="412"/>
      <c r="CYU703" s="412"/>
      <c r="CYV703" s="412"/>
      <c r="CYW703" s="412"/>
      <c r="CYX703" s="412"/>
      <c r="CYY703" s="412"/>
      <c r="CYZ703" s="412"/>
      <c r="CZA703" s="412"/>
      <c r="CZB703" s="412"/>
      <c r="CZC703" s="412"/>
      <c r="CZD703" s="412"/>
      <c r="CZE703" s="412"/>
      <c r="CZF703" s="412"/>
      <c r="CZG703" s="412"/>
      <c r="CZH703" s="412"/>
      <c r="CZI703" s="412"/>
      <c r="CZJ703" s="412"/>
      <c r="CZK703" s="412"/>
      <c r="CZL703" s="412"/>
      <c r="CZM703" s="412"/>
      <c r="CZN703" s="412"/>
      <c r="CZO703" s="412"/>
      <c r="CZP703" s="412"/>
      <c r="CZQ703" s="412"/>
      <c r="CZR703" s="413"/>
      <c r="CZS703" s="413"/>
      <c r="CZT703" s="413"/>
      <c r="CZU703" s="413"/>
      <c r="CZV703" s="413"/>
      <c r="CZW703" s="413"/>
      <c r="CZX703" s="413"/>
      <c r="CZY703" s="413"/>
      <c r="CZZ703" s="413"/>
      <c r="DAA703" s="413"/>
      <c r="DAB703" s="413"/>
      <c r="DAC703" s="413"/>
      <c r="DAD703" s="413"/>
      <c r="DAE703" s="413"/>
      <c r="DAF703" s="413"/>
      <c r="DAG703" s="413"/>
      <c r="DAH703" s="413"/>
      <c r="DAI703" s="413"/>
      <c r="DAJ703" s="413"/>
      <c r="DAK703" s="413"/>
      <c r="DAL703" s="413"/>
      <c r="DAM703" s="413"/>
      <c r="DAN703" s="413"/>
      <c r="DAO703" s="413"/>
      <c r="DAP703" s="414"/>
      <c r="DAQ703" s="414"/>
      <c r="DAR703" s="414"/>
      <c r="DAS703" s="414"/>
      <c r="DAT703" s="414"/>
      <c r="DAU703" s="413"/>
      <c r="DAV703" s="413"/>
      <c r="DAW703" s="414"/>
      <c r="DAX703" s="414"/>
      <c r="DAY703" s="413"/>
      <c r="DAZ703" s="413"/>
      <c r="DBA703" s="414"/>
      <c r="DBB703" s="414"/>
      <c r="DBC703" s="413"/>
      <c r="DBD703" s="413"/>
      <c r="DBE703" s="413"/>
      <c r="DBF703" s="413"/>
      <c r="DBG703" s="413"/>
      <c r="DBH703" s="413"/>
      <c r="DBI703" s="413"/>
      <c r="DBJ703" s="414"/>
      <c r="DBK703" s="414"/>
      <c r="DBL703" s="413"/>
      <c r="DBM703" s="413"/>
      <c r="DBN703" s="414"/>
      <c r="DBO703" s="414"/>
      <c r="DBP703" s="413"/>
      <c r="DBQ703" s="413"/>
      <c r="DBR703" s="413"/>
      <c r="DBS703" s="413"/>
      <c r="DBT703" s="413"/>
      <c r="DBU703" s="407"/>
      <c r="DBV703" s="439"/>
      <c r="DBW703" s="413"/>
      <c r="DBX703" s="413"/>
      <c r="DBY703" s="413"/>
      <c r="DBZ703" s="413"/>
      <c r="DCA703" s="413"/>
      <c r="DCB703" s="413"/>
      <c r="DCC703" s="413"/>
      <c r="DCD703" s="412"/>
      <c r="DCE703" s="412"/>
      <c r="DCF703" s="412"/>
      <c r="DCG703" s="412"/>
      <c r="DCH703" s="412"/>
      <c r="DCI703" s="412"/>
      <c r="DCJ703" s="412"/>
      <c r="DCK703" s="412"/>
      <c r="DCL703" s="412"/>
      <c r="DCM703" s="412"/>
      <c r="DCN703" s="412"/>
      <c r="DCO703" s="412"/>
      <c r="DCP703" s="412"/>
      <c r="DCQ703" s="412"/>
      <c r="DCR703" s="412"/>
      <c r="DCS703" s="412"/>
      <c r="DCT703" s="412"/>
      <c r="DCU703" s="412"/>
      <c r="DCV703" s="412"/>
      <c r="DCW703" s="412"/>
      <c r="DCX703" s="412"/>
      <c r="DCY703" s="412"/>
      <c r="DCZ703" s="412"/>
      <c r="DDA703" s="412"/>
      <c r="DDB703" s="412"/>
      <c r="DDC703" s="412"/>
      <c r="DDD703" s="412"/>
      <c r="DDE703" s="412"/>
      <c r="DDF703" s="412"/>
      <c r="DDG703" s="412"/>
      <c r="DDH703" s="412"/>
      <c r="DDI703" s="412"/>
      <c r="DDJ703" s="412"/>
      <c r="DDK703" s="412"/>
      <c r="DDL703" s="412"/>
      <c r="DDM703" s="412"/>
      <c r="DDN703" s="412"/>
      <c r="DDO703" s="412"/>
      <c r="DDP703" s="412"/>
      <c r="DDQ703" s="412"/>
      <c r="DDR703" s="412"/>
      <c r="DDS703" s="412"/>
      <c r="DDT703" s="412"/>
      <c r="DDU703" s="412"/>
      <c r="DDV703" s="413"/>
      <c r="DDW703" s="413"/>
      <c r="DDX703" s="413"/>
      <c r="DDY703" s="413"/>
      <c r="DDZ703" s="413"/>
      <c r="DEA703" s="413"/>
      <c r="DEB703" s="413"/>
      <c r="DEC703" s="413"/>
      <c r="DED703" s="413"/>
      <c r="DEE703" s="413"/>
      <c r="DEF703" s="413"/>
      <c r="DEG703" s="413"/>
      <c r="DEH703" s="413"/>
      <c r="DEI703" s="413"/>
      <c r="DEJ703" s="413"/>
      <c r="DEK703" s="413"/>
      <c r="DEL703" s="413"/>
      <c r="DEM703" s="413"/>
      <c r="DEN703" s="413"/>
      <c r="DEO703" s="413"/>
      <c r="DEP703" s="413"/>
      <c r="DEQ703" s="413"/>
      <c r="DER703" s="413"/>
      <c r="DES703" s="413"/>
      <c r="DET703" s="414"/>
      <c r="DEU703" s="414"/>
      <c r="DEV703" s="414"/>
      <c r="DEW703" s="414"/>
      <c r="DEX703" s="414"/>
      <c r="DEY703" s="413"/>
      <c r="DEZ703" s="413"/>
      <c r="DFA703" s="414"/>
      <c r="DFB703" s="414"/>
      <c r="DFC703" s="413"/>
      <c r="DFD703" s="413"/>
      <c r="DFE703" s="414"/>
      <c r="DFF703" s="414"/>
      <c r="DFG703" s="413"/>
      <c r="DFH703" s="413"/>
      <c r="DFI703" s="413"/>
      <c r="DFJ703" s="413"/>
      <c r="DFK703" s="413"/>
      <c r="DFL703" s="413"/>
      <c r="DFM703" s="413"/>
      <c r="DFN703" s="414"/>
      <c r="DFO703" s="414"/>
      <c r="DFP703" s="413"/>
      <c r="DFQ703" s="413"/>
      <c r="DFR703" s="414"/>
      <c r="DFS703" s="414"/>
      <c r="DFT703" s="413"/>
      <c r="DFU703" s="413"/>
      <c r="DFV703" s="413"/>
      <c r="DFW703" s="413"/>
      <c r="DFX703" s="413"/>
      <c r="DFY703" s="407"/>
      <c r="DFZ703" s="439"/>
      <c r="DGA703" s="413"/>
      <c r="DGB703" s="413"/>
      <c r="DGC703" s="413"/>
      <c r="DGD703" s="413"/>
      <c r="DGE703" s="413"/>
      <c r="DGF703" s="413"/>
      <c r="DGG703" s="413"/>
      <c r="DGH703" s="412"/>
      <c r="DGI703" s="412"/>
      <c r="DGJ703" s="412"/>
      <c r="DGK703" s="412"/>
      <c r="DGL703" s="412"/>
      <c r="DGM703" s="412"/>
      <c r="DGN703" s="412"/>
      <c r="DGO703" s="412"/>
      <c r="DGP703" s="412"/>
      <c r="DGQ703" s="412"/>
      <c r="DGR703" s="412"/>
      <c r="DGS703" s="412"/>
      <c r="DGT703" s="412"/>
      <c r="DGU703" s="412"/>
      <c r="DGV703" s="412"/>
      <c r="DGW703" s="412"/>
      <c r="DGX703" s="412"/>
      <c r="DGY703" s="412"/>
      <c r="DGZ703" s="412"/>
      <c r="DHA703" s="412"/>
      <c r="DHB703" s="412"/>
      <c r="DHC703" s="412"/>
      <c r="DHD703" s="412"/>
      <c r="DHE703" s="412"/>
      <c r="DHF703" s="412"/>
      <c r="DHG703" s="412"/>
      <c r="DHH703" s="412"/>
      <c r="DHI703" s="412"/>
      <c r="DHJ703" s="412"/>
      <c r="DHK703" s="412"/>
      <c r="DHL703" s="412"/>
      <c r="DHM703" s="412"/>
      <c r="DHN703" s="412"/>
      <c r="DHO703" s="412"/>
      <c r="DHP703" s="412"/>
      <c r="DHQ703" s="412"/>
      <c r="DHR703" s="412"/>
      <c r="DHS703" s="412"/>
      <c r="DHT703" s="412"/>
      <c r="DHU703" s="412"/>
      <c r="DHV703" s="412"/>
      <c r="DHW703" s="412"/>
      <c r="DHX703" s="412"/>
      <c r="DHY703" s="412"/>
      <c r="DHZ703" s="413"/>
      <c r="DIA703" s="413"/>
      <c r="DIB703" s="413"/>
      <c r="DIC703" s="413"/>
      <c r="DID703" s="413"/>
      <c r="DIE703" s="413"/>
      <c r="DIF703" s="413"/>
      <c r="DIG703" s="413"/>
      <c r="DIH703" s="413"/>
      <c r="DII703" s="413"/>
      <c r="DIJ703" s="413"/>
      <c r="DIK703" s="413"/>
      <c r="DIL703" s="413"/>
      <c r="DIM703" s="413"/>
      <c r="DIN703" s="413"/>
      <c r="DIO703" s="413"/>
      <c r="DIP703" s="413"/>
      <c r="DIQ703" s="413"/>
      <c r="DIR703" s="413"/>
      <c r="DIS703" s="413"/>
      <c r="DIT703" s="413"/>
      <c r="DIU703" s="413"/>
      <c r="DIV703" s="413"/>
      <c r="DIW703" s="413"/>
      <c r="DIX703" s="414"/>
      <c r="DIY703" s="414"/>
      <c r="DIZ703" s="414"/>
      <c r="DJA703" s="414"/>
      <c r="DJB703" s="414"/>
      <c r="DJC703" s="413"/>
      <c r="DJD703" s="413"/>
      <c r="DJE703" s="414"/>
      <c r="DJF703" s="414"/>
      <c r="DJG703" s="413"/>
      <c r="DJH703" s="413"/>
      <c r="DJI703" s="414"/>
      <c r="DJJ703" s="414"/>
      <c r="DJK703" s="413"/>
      <c r="DJL703" s="413"/>
      <c r="DJM703" s="413"/>
      <c r="DJN703" s="413"/>
      <c r="DJO703" s="413"/>
      <c r="DJP703" s="413"/>
      <c r="DJQ703" s="413"/>
      <c r="DJR703" s="414"/>
      <c r="DJS703" s="414"/>
      <c r="DJT703" s="413"/>
      <c r="DJU703" s="413"/>
      <c r="DJV703" s="414"/>
      <c r="DJW703" s="414"/>
      <c r="DJX703" s="413"/>
      <c r="DJY703" s="413"/>
      <c r="DJZ703" s="413"/>
      <c r="DKA703" s="413"/>
      <c r="DKB703" s="413"/>
      <c r="DKC703" s="407"/>
      <c r="DKD703" s="439"/>
      <c r="DKE703" s="413"/>
      <c r="DKF703" s="413"/>
      <c r="DKG703" s="413"/>
      <c r="DKH703" s="413"/>
      <c r="DKI703" s="413"/>
      <c r="DKJ703" s="413"/>
      <c r="DKK703" s="413"/>
      <c r="DKL703" s="412"/>
      <c r="DKM703" s="412"/>
      <c r="DKN703" s="412"/>
      <c r="DKO703" s="412"/>
      <c r="DKP703" s="412"/>
      <c r="DKQ703" s="412"/>
      <c r="DKR703" s="412"/>
      <c r="DKS703" s="412"/>
      <c r="DKT703" s="412"/>
      <c r="DKU703" s="412"/>
      <c r="DKV703" s="412"/>
      <c r="DKW703" s="412"/>
      <c r="DKX703" s="412"/>
      <c r="DKY703" s="412"/>
      <c r="DKZ703" s="412"/>
      <c r="DLA703" s="412"/>
      <c r="DLB703" s="412"/>
      <c r="DLC703" s="412"/>
      <c r="DLD703" s="412"/>
      <c r="DLE703" s="412"/>
      <c r="DLF703" s="412"/>
      <c r="DLG703" s="412"/>
      <c r="DLH703" s="412"/>
      <c r="DLI703" s="412"/>
      <c r="DLJ703" s="412"/>
      <c r="DLK703" s="412"/>
      <c r="DLL703" s="412"/>
      <c r="DLM703" s="412"/>
      <c r="DLN703" s="412"/>
      <c r="DLO703" s="412"/>
      <c r="DLP703" s="412"/>
      <c r="DLQ703" s="412"/>
      <c r="DLR703" s="412"/>
      <c r="DLS703" s="412"/>
      <c r="DLT703" s="412"/>
      <c r="DLU703" s="412"/>
      <c r="DLV703" s="412"/>
      <c r="DLW703" s="412"/>
      <c r="DLX703" s="412"/>
      <c r="DLY703" s="412"/>
      <c r="DLZ703" s="412"/>
      <c r="DMA703" s="412"/>
      <c r="DMB703" s="412"/>
      <c r="DMC703" s="412"/>
      <c r="DMD703" s="413"/>
      <c r="DME703" s="413"/>
      <c r="DMF703" s="413"/>
      <c r="DMG703" s="413"/>
      <c r="DMH703" s="413"/>
      <c r="DMI703" s="413"/>
      <c r="DMJ703" s="413"/>
      <c r="DMK703" s="413"/>
      <c r="DML703" s="413"/>
      <c r="DMM703" s="413"/>
      <c r="DMN703" s="413"/>
      <c r="DMO703" s="413"/>
      <c r="DMP703" s="413"/>
      <c r="DMQ703" s="413"/>
      <c r="DMR703" s="413"/>
      <c r="DMS703" s="413"/>
      <c r="DMT703" s="413"/>
      <c r="DMU703" s="413"/>
      <c r="DMV703" s="413"/>
      <c r="DMW703" s="413"/>
      <c r="DMX703" s="413"/>
      <c r="DMY703" s="413"/>
      <c r="DMZ703" s="413"/>
      <c r="DNA703" s="413"/>
      <c r="DNB703" s="414"/>
      <c r="DNC703" s="414"/>
      <c r="DND703" s="414"/>
      <c r="DNE703" s="414"/>
      <c r="DNF703" s="414"/>
      <c r="DNG703" s="413"/>
      <c r="DNH703" s="413"/>
      <c r="DNI703" s="414"/>
      <c r="DNJ703" s="414"/>
      <c r="DNK703" s="413"/>
      <c r="DNL703" s="413"/>
      <c r="DNM703" s="414"/>
      <c r="DNN703" s="414"/>
      <c r="DNO703" s="413"/>
      <c r="DNP703" s="413"/>
      <c r="DNQ703" s="413"/>
      <c r="DNR703" s="413"/>
      <c r="DNS703" s="413"/>
      <c r="DNT703" s="413"/>
      <c r="DNU703" s="413"/>
      <c r="DNV703" s="414"/>
      <c r="DNW703" s="414"/>
      <c r="DNX703" s="413"/>
      <c r="DNY703" s="413"/>
      <c r="DNZ703" s="414"/>
      <c r="DOA703" s="414"/>
      <c r="DOB703" s="413"/>
      <c r="DOC703" s="413"/>
      <c r="DOD703" s="413"/>
      <c r="DOE703" s="413"/>
      <c r="DOF703" s="413"/>
      <c r="DOG703" s="407"/>
      <c r="DOH703" s="439"/>
      <c r="DOI703" s="413"/>
      <c r="DOJ703" s="413"/>
      <c r="DOK703" s="413"/>
      <c r="DOL703" s="413"/>
      <c r="DOM703" s="413"/>
      <c r="DON703" s="413"/>
      <c r="DOO703" s="413"/>
      <c r="DOP703" s="412"/>
      <c r="DOQ703" s="412"/>
      <c r="DOR703" s="412"/>
      <c r="DOS703" s="412"/>
      <c r="DOT703" s="412"/>
      <c r="DOU703" s="412"/>
      <c r="DOV703" s="412"/>
      <c r="DOW703" s="412"/>
      <c r="DOX703" s="412"/>
      <c r="DOY703" s="412"/>
      <c r="DOZ703" s="412"/>
      <c r="DPA703" s="412"/>
      <c r="DPB703" s="412"/>
      <c r="DPC703" s="412"/>
      <c r="DPD703" s="412"/>
      <c r="DPE703" s="412"/>
      <c r="DPF703" s="412"/>
      <c r="DPG703" s="412"/>
      <c r="DPH703" s="412"/>
      <c r="DPI703" s="412"/>
      <c r="DPJ703" s="412"/>
      <c r="DPK703" s="412"/>
      <c r="DPL703" s="412"/>
      <c r="DPM703" s="412"/>
      <c r="DPN703" s="412"/>
      <c r="DPO703" s="412"/>
      <c r="DPP703" s="412"/>
      <c r="DPQ703" s="412"/>
      <c r="DPR703" s="412"/>
      <c r="DPS703" s="412"/>
      <c r="DPT703" s="412"/>
      <c r="DPU703" s="412"/>
      <c r="DPV703" s="412"/>
      <c r="DPW703" s="412"/>
      <c r="DPX703" s="412"/>
      <c r="DPY703" s="412"/>
      <c r="DPZ703" s="412"/>
      <c r="DQA703" s="412"/>
      <c r="DQB703" s="412"/>
      <c r="DQC703" s="412"/>
      <c r="DQD703" s="412"/>
      <c r="DQE703" s="412"/>
      <c r="DQF703" s="412"/>
      <c r="DQG703" s="412"/>
      <c r="DQH703" s="413"/>
      <c r="DQI703" s="413"/>
      <c r="DQJ703" s="413"/>
      <c r="DQK703" s="413"/>
      <c r="DQL703" s="413"/>
      <c r="DQM703" s="413"/>
      <c r="DQN703" s="413"/>
      <c r="DQO703" s="413"/>
      <c r="DQP703" s="413"/>
      <c r="DQQ703" s="413"/>
      <c r="DQR703" s="413"/>
      <c r="DQS703" s="413"/>
      <c r="DQT703" s="413"/>
      <c r="DQU703" s="413"/>
      <c r="DQV703" s="413"/>
      <c r="DQW703" s="413"/>
      <c r="DQX703" s="413"/>
      <c r="DQY703" s="413"/>
      <c r="DQZ703" s="413"/>
      <c r="DRA703" s="413"/>
      <c r="DRB703" s="413"/>
      <c r="DRC703" s="413"/>
      <c r="DRD703" s="413"/>
      <c r="DRE703" s="413"/>
      <c r="DRF703" s="414"/>
      <c r="DRG703" s="414"/>
      <c r="DRH703" s="414"/>
      <c r="DRI703" s="414"/>
      <c r="DRJ703" s="414"/>
      <c r="DRK703" s="413"/>
      <c r="DRL703" s="413"/>
      <c r="DRM703" s="414"/>
      <c r="DRN703" s="414"/>
      <c r="DRO703" s="413"/>
      <c r="DRP703" s="413"/>
      <c r="DRQ703" s="414"/>
      <c r="DRR703" s="414"/>
      <c r="DRS703" s="413"/>
      <c r="DRT703" s="413"/>
      <c r="DRU703" s="413"/>
      <c r="DRV703" s="413"/>
      <c r="DRW703" s="413"/>
      <c r="DRX703" s="413"/>
      <c r="DRY703" s="413"/>
      <c r="DRZ703" s="414"/>
      <c r="DSA703" s="414"/>
      <c r="DSB703" s="413"/>
      <c r="DSC703" s="413"/>
      <c r="DSD703" s="414"/>
      <c r="DSE703" s="414"/>
      <c r="DSF703" s="413"/>
      <c r="DSG703" s="413"/>
      <c r="DSH703" s="413"/>
      <c r="DSI703" s="413"/>
      <c r="DSJ703" s="413"/>
      <c r="DSK703" s="407"/>
      <c r="DSL703" s="439"/>
      <c r="DSM703" s="413"/>
      <c r="DSN703" s="413"/>
      <c r="DSO703" s="413"/>
      <c r="DSP703" s="413"/>
      <c r="DSQ703" s="413"/>
      <c r="DSR703" s="413"/>
      <c r="DSS703" s="413"/>
      <c r="DST703" s="412"/>
      <c r="DSU703" s="412"/>
      <c r="DSV703" s="412"/>
      <c r="DSW703" s="412"/>
      <c r="DSX703" s="412"/>
      <c r="DSY703" s="412"/>
      <c r="DSZ703" s="412"/>
      <c r="DTA703" s="412"/>
      <c r="DTB703" s="412"/>
      <c r="DTC703" s="412"/>
      <c r="DTD703" s="412"/>
      <c r="DTE703" s="412"/>
      <c r="DTF703" s="412"/>
      <c r="DTG703" s="412"/>
      <c r="DTH703" s="412"/>
      <c r="DTI703" s="412"/>
      <c r="DTJ703" s="412"/>
      <c r="DTK703" s="412"/>
      <c r="DTL703" s="412"/>
      <c r="DTM703" s="412"/>
      <c r="DTN703" s="412"/>
      <c r="DTO703" s="412"/>
      <c r="DTP703" s="412"/>
      <c r="DTQ703" s="412"/>
      <c r="DTR703" s="412"/>
      <c r="DTS703" s="412"/>
      <c r="DTT703" s="412"/>
      <c r="DTU703" s="412"/>
      <c r="DTV703" s="412"/>
      <c r="DTW703" s="412"/>
      <c r="DTX703" s="412"/>
      <c r="DTY703" s="412"/>
      <c r="DTZ703" s="412"/>
      <c r="DUA703" s="412"/>
      <c r="DUB703" s="412"/>
      <c r="DUC703" s="412"/>
      <c r="DUD703" s="412"/>
      <c r="DUE703" s="412"/>
      <c r="DUF703" s="412"/>
      <c r="DUG703" s="412"/>
      <c r="DUH703" s="412"/>
      <c r="DUI703" s="412"/>
      <c r="DUJ703" s="412"/>
      <c r="DUK703" s="412"/>
      <c r="DUL703" s="413"/>
      <c r="DUM703" s="413"/>
      <c r="DUN703" s="413"/>
      <c r="DUO703" s="413"/>
      <c r="DUP703" s="413"/>
      <c r="DUQ703" s="413"/>
      <c r="DUR703" s="413"/>
      <c r="DUS703" s="413"/>
      <c r="DUT703" s="413"/>
      <c r="DUU703" s="413"/>
      <c r="DUV703" s="413"/>
      <c r="DUW703" s="413"/>
      <c r="DUX703" s="413"/>
      <c r="DUY703" s="413"/>
      <c r="DUZ703" s="413"/>
      <c r="DVA703" s="413"/>
      <c r="DVB703" s="413"/>
      <c r="DVC703" s="413"/>
      <c r="DVD703" s="413"/>
      <c r="DVE703" s="413"/>
      <c r="DVF703" s="413"/>
      <c r="DVG703" s="413"/>
      <c r="DVH703" s="413"/>
      <c r="DVI703" s="413"/>
      <c r="DVJ703" s="414"/>
      <c r="DVK703" s="414"/>
      <c r="DVL703" s="414"/>
      <c r="DVM703" s="414"/>
      <c r="DVN703" s="414"/>
      <c r="DVO703" s="413"/>
      <c r="DVP703" s="413"/>
      <c r="DVQ703" s="414"/>
      <c r="DVR703" s="414"/>
      <c r="DVS703" s="413"/>
      <c r="DVT703" s="413"/>
      <c r="DVU703" s="414"/>
      <c r="DVV703" s="414"/>
      <c r="DVW703" s="413"/>
      <c r="DVX703" s="413"/>
      <c r="DVY703" s="413"/>
      <c r="DVZ703" s="413"/>
      <c r="DWA703" s="413"/>
      <c r="DWB703" s="413"/>
      <c r="DWC703" s="413"/>
      <c r="DWD703" s="414"/>
      <c r="DWE703" s="414"/>
      <c r="DWF703" s="413"/>
      <c r="DWG703" s="413"/>
      <c r="DWH703" s="414"/>
      <c r="DWI703" s="414"/>
      <c r="DWJ703" s="413"/>
      <c r="DWK703" s="413"/>
      <c r="DWL703" s="413"/>
      <c r="DWM703" s="413"/>
      <c r="DWN703" s="413"/>
      <c r="DWO703" s="407"/>
      <c r="DWP703" s="439"/>
      <c r="DWQ703" s="413"/>
      <c r="DWR703" s="413"/>
      <c r="DWS703" s="413"/>
      <c r="DWT703" s="413"/>
      <c r="DWU703" s="413"/>
      <c r="DWV703" s="413"/>
      <c r="DWW703" s="413"/>
      <c r="DWX703" s="412"/>
      <c r="DWY703" s="412"/>
      <c r="DWZ703" s="412"/>
      <c r="DXA703" s="412"/>
      <c r="DXB703" s="412"/>
      <c r="DXC703" s="412"/>
      <c r="DXD703" s="412"/>
      <c r="DXE703" s="412"/>
      <c r="DXF703" s="412"/>
      <c r="DXG703" s="412"/>
      <c r="DXH703" s="412"/>
      <c r="DXI703" s="412"/>
      <c r="DXJ703" s="412"/>
      <c r="DXK703" s="412"/>
      <c r="DXL703" s="412"/>
      <c r="DXM703" s="412"/>
      <c r="DXN703" s="412"/>
      <c r="DXO703" s="412"/>
      <c r="DXP703" s="412"/>
      <c r="DXQ703" s="412"/>
      <c r="DXR703" s="412"/>
      <c r="DXS703" s="412"/>
      <c r="DXT703" s="412"/>
      <c r="DXU703" s="412"/>
      <c r="DXV703" s="412"/>
      <c r="DXW703" s="412"/>
      <c r="DXX703" s="412"/>
      <c r="DXY703" s="412"/>
      <c r="DXZ703" s="412"/>
      <c r="DYA703" s="412"/>
      <c r="DYB703" s="412"/>
      <c r="DYC703" s="412"/>
      <c r="DYD703" s="412"/>
      <c r="DYE703" s="412"/>
      <c r="DYF703" s="412"/>
      <c r="DYG703" s="412"/>
      <c r="DYH703" s="412"/>
      <c r="DYI703" s="412"/>
      <c r="DYJ703" s="412"/>
      <c r="DYK703" s="412"/>
      <c r="DYL703" s="412"/>
      <c r="DYM703" s="412"/>
      <c r="DYN703" s="412"/>
      <c r="DYO703" s="412"/>
      <c r="DYP703" s="413"/>
      <c r="DYQ703" s="413"/>
      <c r="DYR703" s="413"/>
      <c r="DYS703" s="413"/>
      <c r="DYT703" s="413"/>
      <c r="DYU703" s="413"/>
      <c r="DYV703" s="413"/>
      <c r="DYW703" s="413"/>
      <c r="DYX703" s="413"/>
      <c r="DYY703" s="413"/>
      <c r="DYZ703" s="413"/>
      <c r="DZA703" s="413"/>
      <c r="DZB703" s="413"/>
      <c r="DZC703" s="413"/>
      <c r="DZD703" s="413"/>
      <c r="DZE703" s="413"/>
      <c r="DZF703" s="413"/>
      <c r="DZG703" s="413"/>
      <c r="DZH703" s="413"/>
      <c r="DZI703" s="413"/>
      <c r="DZJ703" s="413"/>
      <c r="DZK703" s="413"/>
      <c r="DZL703" s="413"/>
      <c r="DZM703" s="413"/>
      <c r="DZN703" s="414"/>
      <c r="DZO703" s="414"/>
      <c r="DZP703" s="414"/>
      <c r="DZQ703" s="414"/>
      <c r="DZR703" s="414"/>
      <c r="DZS703" s="413"/>
      <c r="DZT703" s="413"/>
      <c r="DZU703" s="414"/>
      <c r="DZV703" s="414"/>
      <c r="DZW703" s="413"/>
      <c r="DZX703" s="413"/>
      <c r="DZY703" s="414"/>
      <c r="DZZ703" s="414"/>
      <c r="EAA703" s="413"/>
      <c r="EAB703" s="413"/>
      <c r="EAC703" s="413"/>
      <c r="EAD703" s="413"/>
      <c r="EAE703" s="413"/>
      <c r="EAF703" s="413"/>
      <c r="EAG703" s="413"/>
      <c r="EAH703" s="414"/>
      <c r="EAI703" s="414"/>
      <c r="EAJ703" s="413"/>
      <c r="EAK703" s="413"/>
      <c r="EAL703" s="414"/>
      <c r="EAM703" s="414"/>
      <c r="EAN703" s="413"/>
      <c r="EAO703" s="413"/>
      <c r="EAP703" s="413"/>
      <c r="EAQ703" s="413"/>
      <c r="EAR703" s="413"/>
      <c r="EAS703" s="407"/>
      <c r="EAT703" s="439"/>
      <c r="EAU703" s="413"/>
      <c r="EAV703" s="413"/>
      <c r="EAW703" s="413"/>
      <c r="EAX703" s="413"/>
      <c r="EAY703" s="413"/>
      <c r="EAZ703" s="413"/>
      <c r="EBA703" s="413"/>
      <c r="EBB703" s="412"/>
      <c r="EBC703" s="412"/>
      <c r="EBD703" s="412"/>
      <c r="EBE703" s="412"/>
      <c r="EBF703" s="412"/>
      <c r="EBG703" s="412"/>
      <c r="EBH703" s="412"/>
      <c r="EBI703" s="412"/>
      <c r="EBJ703" s="412"/>
      <c r="EBK703" s="412"/>
      <c r="EBL703" s="412"/>
      <c r="EBM703" s="412"/>
      <c r="EBN703" s="412"/>
      <c r="EBO703" s="412"/>
      <c r="EBP703" s="412"/>
      <c r="EBQ703" s="412"/>
      <c r="EBR703" s="412"/>
      <c r="EBS703" s="412"/>
      <c r="EBT703" s="412"/>
      <c r="EBU703" s="412"/>
      <c r="EBV703" s="412"/>
      <c r="EBW703" s="412"/>
      <c r="EBX703" s="412"/>
      <c r="EBY703" s="412"/>
      <c r="EBZ703" s="412"/>
      <c r="ECA703" s="412"/>
      <c r="ECB703" s="412"/>
      <c r="ECC703" s="412"/>
      <c r="ECD703" s="412"/>
      <c r="ECE703" s="412"/>
      <c r="ECF703" s="412"/>
      <c r="ECG703" s="412"/>
      <c r="ECH703" s="412"/>
      <c r="ECI703" s="412"/>
      <c r="ECJ703" s="412"/>
      <c r="ECK703" s="412"/>
      <c r="ECL703" s="412"/>
      <c r="ECM703" s="412"/>
      <c r="ECN703" s="412"/>
      <c r="ECO703" s="412"/>
      <c r="ECP703" s="412"/>
      <c r="ECQ703" s="412"/>
      <c r="ECR703" s="412"/>
      <c r="ECS703" s="412"/>
      <c r="ECT703" s="413"/>
      <c r="ECU703" s="413"/>
      <c r="ECV703" s="413"/>
      <c r="ECW703" s="413"/>
      <c r="ECX703" s="413"/>
      <c r="ECY703" s="413"/>
      <c r="ECZ703" s="413"/>
      <c r="EDA703" s="413"/>
      <c r="EDB703" s="413"/>
      <c r="EDC703" s="413"/>
      <c r="EDD703" s="413"/>
      <c r="EDE703" s="413"/>
      <c r="EDF703" s="413"/>
      <c r="EDG703" s="413"/>
      <c r="EDH703" s="413"/>
      <c r="EDI703" s="413"/>
      <c r="EDJ703" s="413"/>
      <c r="EDK703" s="413"/>
      <c r="EDL703" s="413"/>
      <c r="EDM703" s="413"/>
      <c r="EDN703" s="413"/>
      <c r="EDO703" s="413"/>
      <c r="EDP703" s="413"/>
      <c r="EDQ703" s="413"/>
      <c r="EDR703" s="414"/>
      <c r="EDS703" s="414"/>
      <c r="EDT703" s="414"/>
      <c r="EDU703" s="414"/>
      <c r="EDV703" s="414"/>
      <c r="EDW703" s="413"/>
      <c r="EDX703" s="413"/>
      <c r="EDY703" s="414"/>
      <c r="EDZ703" s="414"/>
      <c r="EEA703" s="413"/>
      <c r="EEB703" s="413"/>
      <c r="EEC703" s="414"/>
      <c r="EED703" s="414"/>
      <c r="EEE703" s="413"/>
      <c r="EEF703" s="413"/>
      <c r="EEG703" s="413"/>
      <c r="EEH703" s="413"/>
      <c r="EEI703" s="413"/>
      <c r="EEJ703" s="413"/>
      <c r="EEK703" s="413"/>
      <c r="EEL703" s="414"/>
      <c r="EEM703" s="414"/>
      <c r="EEN703" s="413"/>
      <c r="EEO703" s="413"/>
      <c r="EEP703" s="414"/>
      <c r="EEQ703" s="414"/>
      <c r="EER703" s="413"/>
      <c r="EES703" s="413"/>
      <c r="EET703" s="413"/>
      <c r="EEU703" s="413"/>
      <c r="EEV703" s="413"/>
      <c r="EEW703" s="407"/>
      <c r="EEX703" s="439"/>
      <c r="EEY703" s="413"/>
      <c r="EEZ703" s="413"/>
      <c r="EFA703" s="413"/>
      <c r="EFB703" s="413"/>
      <c r="EFC703" s="413"/>
      <c r="EFD703" s="413"/>
      <c r="EFE703" s="413"/>
      <c r="EFF703" s="412"/>
      <c r="EFG703" s="412"/>
      <c r="EFH703" s="412"/>
      <c r="EFI703" s="412"/>
      <c r="EFJ703" s="412"/>
      <c r="EFK703" s="412"/>
      <c r="EFL703" s="412"/>
      <c r="EFM703" s="412"/>
      <c r="EFN703" s="412"/>
      <c r="EFO703" s="412"/>
      <c r="EFP703" s="412"/>
      <c r="EFQ703" s="412"/>
      <c r="EFR703" s="412"/>
      <c r="EFS703" s="412"/>
      <c r="EFT703" s="412"/>
      <c r="EFU703" s="412"/>
      <c r="EFV703" s="412"/>
      <c r="EFW703" s="412"/>
      <c r="EFX703" s="412"/>
      <c r="EFY703" s="412"/>
      <c r="EFZ703" s="412"/>
      <c r="EGA703" s="412"/>
      <c r="EGB703" s="412"/>
      <c r="EGC703" s="412"/>
      <c r="EGD703" s="412"/>
      <c r="EGE703" s="412"/>
      <c r="EGF703" s="412"/>
      <c r="EGG703" s="412"/>
      <c r="EGH703" s="412"/>
      <c r="EGI703" s="412"/>
      <c r="EGJ703" s="412"/>
      <c r="EGK703" s="412"/>
      <c r="EGL703" s="412"/>
      <c r="EGM703" s="412"/>
      <c r="EGN703" s="412"/>
      <c r="EGO703" s="412"/>
      <c r="EGP703" s="412"/>
      <c r="EGQ703" s="412"/>
      <c r="EGR703" s="412"/>
      <c r="EGS703" s="412"/>
      <c r="EGT703" s="412"/>
      <c r="EGU703" s="412"/>
      <c r="EGV703" s="412"/>
      <c r="EGW703" s="412"/>
      <c r="EGX703" s="413"/>
      <c r="EGY703" s="413"/>
      <c r="EGZ703" s="413"/>
      <c r="EHA703" s="413"/>
      <c r="EHB703" s="413"/>
      <c r="EHC703" s="413"/>
      <c r="EHD703" s="413"/>
      <c r="EHE703" s="413"/>
      <c r="EHF703" s="413"/>
      <c r="EHG703" s="413"/>
      <c r="EHH703" s="413"/>
      <c r="EHI703" s="413"/>
      <c r="EHJ703" s="413"/>
      <c r="EHK703" s="413"/>
      <c r="EHL703" s="413"/>
      <c r="EHM703" s="413"/>
      <c r="EHN703" s="413"/>
      <c r="EHO703" s="413"/>
      <c r="EHP703" s="413"/>
      <c r="EHQ703" s="413"/>
      <c r="EHR703" s="413"/>
      <c r="EHS703" s="413"/>
      <c r="EHT703" s="413"/>
      <c r="EHU703" s="413"/>
      <c r="EHV703" s="414"/>
      <c r="EHW703" s="414"/>
      <c r="EHX703" s="414"/>
      <c r="EHY703" s="414"/>
      <c r="EHZ703" s="414"/>
      <c r="EIA703" s="413"/>
      <c r="EIB703" s="413"/>
      <c r="EIC703" s="414"/>
      <c r="EID703" s="414"/>
      <c r="EIE703" s="413"/>
      <c r="EIF703" s="413"/>
      <c r="EIG703" s="414"/>
      <c r="EIH703" s="414"/>
      <c r="EII703" s="413"/>
      <c r="EIJ703" s="413"/>
      <c r="EIK703" s="413"/>
      <c r="EIL703" s="413"/>
      <c r="EIM703" s="413"/>
      <c r="EIN703" s="413"/>
      <c r="EIO703" s="413"/>
      <c r="EIP703" s="414"/>
      <c r="EIQ703" s="414"/>
      <c r="EIR703" s="413"/>
      <c r="EIS703" s="413"/>
      <c r="EIT703" s="414"/>
      <c r="EIU703" s="414"/>
      <c r="EIV703" s="413"/>
      <c r="EIW703" s="413"/>
      <c r="EIX703" s="413"/>
      <c r="EIY703" s="413"/>
      <c r="EIZ703" s="413"/>
      <c r="EJA703" s="407"/>
      <c r="EJB703" s="439"/>
      <c r="EJC703" s="413"/>
      <c r="EJD703" s="413"/>
      <c r="EJE703" s="413"/>
      <c r="EJF703" s="413"/>
      <c r="EJG703" s="413"/>
      <c r="EJH703" s="413"/>
      <c r="EJI703" s="413"/>
      <c r="EJJ703" s="412"/>
      <c r="EJK703" s="412"/>
      <c r="EJL703" s="412"/>
      <c r="EJM703" s="412"/>
      <c r="EJN703" s="412"/>
      <c r="EJO703" s="412"/>
      <c r="EJP703" s="412"/>
      <c r="EJQ703" s="412"/>
      <c r="EJR703" s="412"/>
      <c r="EJS703" s="412"/>
      <c r="EJT703" s="412"/>
      <c r="EJU703" s="412"/>
      <c r="EJV703" s="412"/>
      <c r="EJW703" s="412"/>
      <c r="EJX703" s="412"/>
      <c r="EJY703" s="412"/>
      <c r="EJZ703" s="412"/>
      <c r="EKA703" s="412"/>
      <c r="EKB703" s="412"/>
      <c r="EKC703" s="412"/>
      <c r="EKD703" s="412"/>
      <c r="EKE703" s="412"/>
      <c r="EKF703" s="412"/>
      <c r="EKG703" s="412"/>
      <c r="EKH703" s="412"/>
      <c r="EKI703" s="412"/>
      <c r="EKJ703" s="412"/>
      <c r="EKK703" s="412"/>
      <c r="EKL703" s="412"/>
      <c r="EKM703" s="412"/>
      <c r="EKN703" s="412"/>
      <c r="EKO703" s="412"/>
      <c r="EKP703" s="412"/>
      <c r="EKQ703" s="412"/>
      <c r="EKR703" s="412"/>
      <c r="EKS703" s="412"/>
      <c r="EKT703" s="412"/>
      <c r="EKU703" s="412"/>
      <c r="EKV703" s="412"/>
      <c r="EKW703" s="412"/>
      <c r="EKX703" s="412"/>
      <c r="EKY703" s="412"/>
      <c r="EKZ703" s="412"/>
      <c r="ELA703" s="412"/>
      <c r="ELB703" s="413"/>
      <c r="ELC703" s="413"/>
      <c r="ELD703" s="413"/>
      <c r="ELE703" s="413"/>
      <c r="ELF703" s="413"/>
      <c r="ELG703" s="413"/>
      <c r="ELH703" s="413"/>
      <c r="ELI703" s="413"/>
      <c r="ELJ703" s="413"/>
      <c r="ELK703" s="413"/>
      <c r="ELL703" s="413"/>
      <c r="ELM703" s="413"/>
      <c r="ELN703" s="413"/>
      <c r="ELO703" s="413"/>
      <c r="ELP703" s="413"/>
      <c r="ELQ703" s="413"/>
      <c r="ELR703" s="413"/>
      <c r="ELS703" s="413"/>
      <c r="ELT703" s="413"/>
      <c r="ELU703" s="413"/>
      <c r="ELV703" s="413"/>
      <c r="ELW703" s="413"/>
      <c r="ELX703" s="413"/>
      <c r="ELY703" s="413"/>
      <c r="ELZ703" s="414"/>
      <c r="EMA703" s="414"/>
      <c r="EMB703" s="414"/>
      <c r="EMC703" s="414"/>
      <c r="EMD703" s="414"/>
      <c r="EME703" s="413"/>
      <c r="EMF703" s="413"/>
      <c r="EMG703" s="414"/>
      <c r="EMH703" s="414"/>
      <c r="EMI703" s="413"/>
      <c r="EMJ703" s="413"/>
      <c r="EMK703" s="414"/>
      <c r="EML703" s="414"/>
      <c r="EMM703" s="413"/>
      <c r="EMN703" s="413"/>
      <c r="EMO703" s="413"/>
      <c r="EMP703" s="413"/>
      <c r="EMQ703" s="413"/>
      <c r="EMR703" s="413"/>
      <c r="EMS703" s="413"/>
      <c r="EMT703" s="414"/>
      <c r="EMU703" s="414"/>
      <c r="EMV703" s="413"/>
      <c r="EMW703" s="413"/>
      <c r="EMX703" s="414"/>
      <c r="EMY703" s="414"/>
      <c r="EMZ703" s="413"/>
      <c r="ENA703" s="413"/>
      <c r="ENB703" s="413"/>
      <c r="ENC703" s="413"/>
      <c r="END703" s="413"/>
      <c r="ENE703" s="407"/>
      <c r="ENF703" s="439"/>
      <c r="ENG703" s="413"/>
      <c r="ENH703" s="413"/>
      <c r="ENI703" s="413"/>
      <c r="ENJ703" s="413"/>
      <c r="ENK703" s="413"/>
      <c r="ENL703" s="413"/>
      <c r="ENM703" s="413"/>
      <c r="ENN703" s="412"/>
      <c r="ENO703" s="412"/>
      <c r="ENP703" s="412"/>
      <c r="ENQ703" s="412"/>
      <c r="ENR703" s="412"/>
      <c r="ENS703" s="412"/>
      <c r="ENT703" s="412"/>
      <c r="ENU703" s="412"/>
      <c r="ENV703" s="412"/>
      <c r="ENW703" s="412"/>
      <c r="ENX703" s="412"/>
      <c r="ENY703" s="412"/>
      <c r="ENZ703" s="412"/>
      <c r="EOA703" s="412"/>
      <c r="EOB703" s="412"/>
      <c r="EOC703" s="412"/>
      <c r="EOD703" s="412"/>
      <c r="EOE703" s="412"/>
      <c r="EOF703" s="412"/>
      <c r="EOG703" s="412"/>
      <c r="EOH703" s="412"/>
      <c r="EOI703" s="412"/>
      <c r="EOJ703" s="412"/>
      <c r="EOK703" s="412"/>
      <c r="EOL703" s="412"/>
      <c r="EOM703" s="412"/>
      <c r="EON703" s="412"/>
      <c r="EOO703" s="412"/>
      <c r="EOP703" s="412"/>
      <c r="EOQ703" s="412"/>
      <c r="EOR703" s="412"/>
      <c r="EOS703" s="412"/>
      <c r="EOT703" s="412"/>
      <c r="EOU703" s="412"/>
      <c r="EOV703" s="412"/>
      <c r="EOW703" s="412"/>
      <c r="EOX703" s="412"/>
      <c r="EOY703" s="412"/>
      <c r="EOZ703" s="412"/>
      <c r="EPA703" s="412"/>
      <c r="EPB703" s="412"/>
      <c r="EPC703" s="412"/>
      <c r="EPD703" s="412"/>
      <c r="EPE703" s="412"/>
      <c r="EPF703" s="413"/>
      <c r="EPG703" s="413"/>
      <c r="EPH703" s="413"/>
      <c r="EPI703" s="413"/>
      <c r="EPJ703" s="413"/>
      <c r="EPK703" s="413"/>
      <c r="EPL703" s="413"/>
      <c r="EPM703" s="413"/>
      <c r="EPN703" s="413"/>
      <c r="EPO703" s="413"/>
      <c r="EPP703" s="413"/>
      <c r="EPQ703" s="413"/>
      <c r="EPR703" s="413"/>
      <c r="EPS703" s="413"/>
      <c r="EPT703" s="413"/>
      <c r="EPU703" s="413"/>
      <c r="EPV703" s="413"/>
      <c r="EPW703" s="413"/>
      <c r="EPX703" s="413"/>
      <c r="EPY703" s="413"/>
      <c r="EPZ703" s="413"/>
      <c r="EQA703" s="413"/>
      <c r="EQB703" s="413"/>
      <c r="EQC703" s="413"/>
      <c r="EQD703" s="414"/>
      <c r="EQE703" s="414"/>
      <c r="EQF703" s="414"/>
      <c r="EQG703" s="414"/>
      <c r="EQH703" s="414"/>
      <c r="EQI703" s="413"/>
      <c r="EQJ703" s="413"/>
      <c r="EQK703" s="414"/>
      <c r="EQL703" s="414"/>
      <c r="EQM703" s="413"/>
      <c r="EQN703" s="413"/>
      <c r="EQO703" s="414"/>
      <c r="EQP703" s="414"/>
      <c r="EQQ703" s="413"/>
      <c r="EQR703" s="413"/>
      <c r="EQS703" s="413"/>
      <c r="EQT703" s="413"/>
      <c r="EQU703" s="413"/>
      <c r="EQV703" s="413"/>
      <c r="EQW703" s="413"/>
      <c r="EQX703" s="414"/>
      <c r="EQY703" s="414"/>
      <c r="EQZ703" s="413"/>
      <c r="ERA703" s="413"/>
      <c r="ERB703" s="414"/>
      <c r="ERC703" s="414"/>
      <c r="ERD703" s="413"/>
      <c r="ERE703" s="413"/>
      <c r="ERF703" s="413"/>
      <c r="ERG703" s="413"/>
      <c r="ERH703" s="413"/>
      <c r="ERI703" s="407"/>
      <c r="ERJ703" s="439"/>
      <c r="ERK703" s="413"/>
      <c r="ERL703" s="413"/>
      <c r="ERM703" s="413"/>
      <c r="ERN703" s="413"/>
      <c r="ERO703" s="413"/>
      <c r="ERP703" s="413"/>
      <c r="ERQ703" s="413"/>
      <c r="ERR703" s="412"/>
      <c r="ERS703" s="412"/>
      <c r="ERT703" s="412"/>
      <c r="ERU703" s="412"/>
      <c r="ERV703" s="412"/>
      <c r="ERW703" s="412"/>
      <c r="ERX703" s="412"/>
      <c r="ERY703" s="412"/>
      <c r="ERZ703" s="412"/>
      <c r="ESA703" s="412"/>
      <c r="ESB703" s="412"/>
      <c r="ESC703" s="412"/>
      <c r="ESD703" s="412"/>
      <c r="ESE703" s="412"/>
      <c r="ESF703" s="412"/>
      <c r="ESG703" s="412"/>
      <c r="ESH703" s="412"/>
      <c r="ESI703" s="412"/>
      <c r="ESJ703" s="412"/>
      <c r="ESK703" s="412"/>
      <c r="ESL703" s="412"/>
      <c r="ESM703" s="412"/>
      <c r="ESN703" s="412"/>
      <c r="ESO703" s="412"/>
      <c r="ESP703" s="412"/>
      <c r="ESQ703" s="412"/>
      <c r="ESR703" s="412"/>
      <c r="ESS703" s="412"/>
      <c r="EST703" s="412"/>
      <c r="ESU703" s="412"/>
      <c r="ESV703" s="412"/>
      <c r="ESW703" s="412"/>
      <c r="ESX703" s="412"/>
      <c r="ESY703" s="412"/>
      <c r="ESZ703" s="412"/>
      <c r="ETA703" s="412"/>
      <c r="ETB703" s="412"/>
      <c r="ETC703" s="412"/>
      <c r="ETD703" s="412"/>
      <c r="ETE703" s="412"/>
      <c r="ETF703" s="412"/>
      <c r="ETG703" s="412"/>
      <c r="ETH703" s="412"/>
      <c r="ETI703" s="412"/>
      <c r="ETJ703" s="413"/>
      <c r="ETK703" s="413"/>
      <c r="ETL703" s="413"/>
      <c r="ETM703" s="413"/>
      <c r="ETN703" s="413"/>
      <c r="ETO703" s="413"/>
      <c r="ETP703" s="413"/>
      <c r="ETQ703" s="413"/>
      <c r="ETR703" s="413"/>
      <c r="ETS703" s="413"/>
      <c r="ETT703" s="413"/>
      <c r="ETU703" s="413"/>
      <c r="ETV703" s="413"/>
      <c r="ETW703" s="413"/>
      <c r="ETX703" s="413"/>
      <c r="ETY703" s="413"/>
      <c r="ETZ703" s="413"/>
      <c r="EUA703" s="413"/>
      <c r="EUB703" s="413"/>
      <c r="EUC703" s="413"/>
      <c r="EUD703" s="413"/>
      <c r="EUE703" s="413"/>
      <c r="EUF703" s="413"/>
      <c r="EUG703" s="413"/>
      <c r="EUH703" s="414"/>
      <c r="EUI703" s="414"/>
      <c r="EUJ703" s="414"/>
      <c r="EUK703" s="414"/>
      <c r="EUL703" s="414"/>
      <c r="EUM703" s="413"/>
      <c r="EUN703" s="413"/>
      <c r="EUO703" s="414"/>
      <c r="EUP703" s="414"/>
      <c r="EUQ703" s="413"/>
      <c r="EUR703" s="413"/>
      <c r="EUS703" s="414"/>
      <c r="EUT703" s="414"/>
      <c r="EUU703" s="413"/>
      <c r="EUV703" s="413"/>
      <c r="EUW703" s="413"/>
      <c r="EUX703" s="413"/>
      <c r="EUY703" s="413"/>
      <c r="EUZ703" s="413"/>
      <c r="EVA703" s="413"/>
      <c r="EVB703" s="414"/>
      <c r="EVC703" s="414"/>
      <c r="EVD703" s="413"/>
      <c r="EVE703" s="413"/>
      <c r="EVF703" s="414"/>
      <c r="EVG703" s="414"/>
      <c r="EVH703" s="413"/>
      <c r="EVI703" s="413"/>
      <c r="EVJ703" s="413"/>
      <c r="EVK703" s="413"/>
      <c r="EVL703" s="413"/>
      <c r="EVM703" s="407"/>
      <c r="EVN703" s="439"/>
      <c r="EVO703" s="413"/>
      <c r="EVP703" s="413"/>
      <c r="EVQ703" s="413"/>
      <c r="EVR703" s="413"/>
      <c r="EVS703" s="413"/>
      <c r="EVT703" s="413"/>
      <c r="EVU703" s="413"/>
      <c r="EVV703" s="412"/>
      <c r="EVW703" s="412"/>
      <c r="EVX703" s="412"/>
      <c r="EVY703" s="412"/>
      <c r="EVZ703" s="412"/>
      <c r="EWA703" s="412"/>
      <c r="EWB703" s="412"/>
      <c r="EWC703" s="412"/>
      <c r="EWD703" s="412"/>
      <c r="EWE703" s="412"/>
      <c r="EWF703" s="412"/>
      <c r="EWG703" s="412"/>
      <c r="EWH703" s="412"/>
      <c r="EWI703" s="412"/>
      <c r="EWJ703" s="412"/>
      <c r="EWK703" s="412"/>
      <c r="EWL703" s="412"/>
      <c r="EWM703" s="412"/>
      <c r="EWN703" s="412"/>
      <c r="EWO703" s="412"/>
      <c r="EWP703" s="412"/>
      <c r="EWQ703" s="412"/>
      <c r="EWR703" s="412"/>
      <c r="EWS703" s="412"/>
      <c r="EWT703" s="412"/>
      <c r="EWU703" s="412"/>
      <c r="EWV703" s="412"/>
      <c r="EWW703" s="412"/>
      <c r="EWX703" s="412"/>
      <c r="EWY703" s="412"/>
      <c r="EWZ703" s="412"/>
      <c r="EXA703" s="412"/>
      <c r="EXB703" s="412"/>
      <c r="EXC703" s="412"/>
      <c r="EXD703" s="412"/>
      <c r="EXE703" s="412"/>
      <c r="EXF703" s="412"/>
      <c r="EXG703" s="412"/>
      <c r="EXH703" s="412"/>
      <c r="EXI703" s="412"/>
      <c r="EXJ703" s="412"/>
      <c r="EXK703" s="412"/>
      <c r="EXL703" s="412"/>
      <c r="EXM703" s="412"/>
      <c r="EXN703" s="413"/>
      <c r="EXO703" s="413"/>
      <c r="EXP703" s="413"/>
      <c r="EXQ703" s="413"/>
      <c r="EXR703" s="413"/>
      <c r="EXS703" s="413"/>
      <c r="EXT703" s="413"/>
      <c r="EXU703" s="413"/>
      <c r="EXV703" s="413"/>
      <c r="EXW703" s="413"/>
      <c r="EXX703" s="413"/>
      <c r="EXY703" s="413"/>
      <c r="EXZ703" s="413"/>
      <c r="EYA703" s="413"/>
      <c r="EYB703" s="413"/>
      <c r="EYC703" s="413"/>
      <c r="EYD703" s="413"/>
      <c r="EYE703" s="413"/>
      <c r="EYF703" s="413"/>
      <c r="EYG703" s="413"/>
      <c r="EYH703" s="413"/>
      <c r="EYI703" s="413"/>
      <c r="EYJ703" s="413"/>
      <c r="EYK703" s="413"/>
      <c r="EYL703" s="414"/>
      <c r="EYM703" s="414"/>
      <c r="EYN703" s="414"/>
      <c r="EYO703" s="414"/>
      <c r="EYP703" s="414"/>
      <c r="EYQ703" s="413"/>
      <c r="EYR703" s="413"/>
      <c r="EYS703" s="414"/>
      <c r="EYT703" s="414"/>
      <c r="EYU703" s="413"/>
      <c r="EYV703" s="413"/>
      <c r="EYW703" s="414"/>
      <c r="EYX703" s="414"/>
      <c r="EYY703" s="413"/>
      <c r="EYZ703" s="413"/>
      <c r="EZA703" s="413"/>
      <c r="EZB703" s="413"/>
      <c r="EZC703" s="413"/>
      <c r="EZD703" s="413"/>
      <c r="EZE703" s="413"/>
      <c r="EZF703" s="414"/>
      <c r="EZG703" s="414"/>
      <c r="EZH703" s="413"/>
      <c r="EZI703" s="413"/>
      <c r="EZJ703" s="414"/>
      <c r="EZK703" s="414"/>
      <c r="EZL703" s="413"/>
      <c r="EZM703" s="413"/>
      <c r="EZN703" s="413"/>
      <c r="EZO703" s="413"/>
      <c r="EZP703" s="413"/>
      <c r="EZQ703" s="407"/>
      <c r="EZR703" s="439"/>
      <c r="EZS703" s="413"/>
      <c r="EZT703" s="413"/>
      <c r="EZU703" s="413"/>
      <c r="EZV703" s="413"/>
      <c r="EZW703" s="413"/>
      <c r="EZX703" s="413"/>
      <c r="EZY703" s="413"/>
      <c r="EZZ703" s="412"/>
      <c r="FAA703" s="412"/>
      <c r="FAB703" s="412"/>
      <c r="FAC703" s="412"/>
      <c r="FAD703" s="412"/>
      <c r="FAE703" s="412"/>
      <c r="FAF703" s="412"/>
      <c r="FAG703" s="412"/>
      <c r="FAH703" s="412"/>
      <c r="FAI703" s="412"/>
      <c r="FAJ703" s="412"/>
      <c r="FAK703" s="412"/>
      <c r="FAL703" s="412"/>
      <c r="FAM703" s="412"/>
      <c r="FAN703" s="412"/>
      <c r="FAO703" s="412"/>
      <c r="FAP703" s="412"/>
      <c r="FAQ703" s="412"/>
      <c r="FAR703" s="412"/>
      <c r="FAS703" s="412"/>
      <c r="FAT703" s="412"/>
      <c r="FAU703" s="412"/>
      <c r="FAV703" s="412"/>
      <c r="FAW703" s="412"/>
      <c r="FAX703" s="412"/>
      <c r="FAY703" s="412"/>
      <c r="FAZ703" s="412"/>
      <c r="FBA703" s="412"/>
      <c r="FBB703" s="412"/>
      <c r="FBC703" s="412"/>
      <c r="FBD703" s="412"/>
      <c r="FBE703" s="412"/>
      <c r="FBF703" s="412"/>
      <c r="FBG703" s="412"/>
      <c r="FBH703" s="412"/>
      <c r="FBI703" s="412"/>
      <c r="FBJ703" s="412"/>
      <c r="FBK703" s="412"/>
      <c r="FBL703" s="412"/>
      <c r="FBM703" s="412"/>
      <c r="FBN703" s="412"/>
      <c r="FBO703" s="412"/>
      <c r="FBP703" s="412"/>
      <c r="FBQ703" s="412"/>
      <c r="FBR703" s="413"/>
      <c r="FBS703" s="413"/>
      <c r="FBT703" s="413"/>
      <c r="FBU703" s="413"/>
      <c r="FBV703" s="413"/>
      <c r="FBW703" s="413"/>
      <c r="FBX703" s="413"/>
      <c r="FBY703" s="413"/>
      <c r="FBZ703" s="413"/>
      <c r="FCA703" s="413"/>
      <c r="FCB703" s="413"/>
      <c r="FCC703" s="413"/>
      <c r="FCD703" s="413"/>
      <c r="FCE703" s="413"/>
      <c r="FCF703" s="413"/>
      <c r="FCG703" s="413"/>
      <c r="FCH703" s="413"/>
      <c r="FCI703" s="413"/>
      <c r="FCJ703" s="413"/>
      <c r="FCK703" s="413"/>
      <c r="FCL703" s="413"/>
      <c r="FCM703" s="413"/>
      <c r="FCN703" s="413"/>
      <c r="FCO703" s="413"/>
      <c r="FCP703" s="414"/>
      <c r="FCQ703" s="414"/>
      <c r="FCR703" s="414"/>
      <c r="FCS703" s="414"/>
      <c r="FCT703" s="414"/>
      <c r="FCU703" s="413"/>
      <c r="FCV703" s="413"/>
      <c r="FCW703" s="414"/>
      <c r="FCX703" s="414"/>
      <c r="FCY703" s="413"/>
      <c r="FCZ703" s="413"/>
      <c r="FDA703" s="414"/>
      <c r="FDB703" s="414"/>
      <c r="FDC703" s="413"/>
      <c r="FDD703" s="413"/>
      <c r="FDE703" s="413"/>
      <c r="FDF703" s="413"/>
      <c r="FDG703" s="413"/>
      <c r="FDH703" s="413"/>
      <c r="FDI703" s="413"/>
      <c r="FDJ703" s="414"/>
      <c r="FDK703" s="414"/>
      <c r="FDL703" s="413"/>
      <c r="FDM703" s="413"/>
      <c r="FDN703" s="414"/>
      <c r="FDO703" s="414"/>
      <c r="FDP703" s="413"/>
      <c r="FDQ703" s="413"/>
      <c r="FDR703" s="413"/>
      <c r="FDS703" s="413"/>
      <c r="FDT703" s="413"/>
      <c r="FDU703" s="407"/>
      <c r="FDV703" s="439"/>
      <c r="FDW703" s="413"/>
      <c r="FDX703" s="413"/>
      <c r="FDY703" s="413"/>
      <c r="FDZ703" s="413"/>
      <c r="FEA703" s="413"/>
      <c r="FEB703" s="413"/>
      <c r="FEC703" s="413"/>
      <c r="FED703" s="412"/>
      <c r="FEE703" s="412"/>
      <c r="FEF703" s="412"/>
      <c r="FEG703" s="412"/>
      <c r="FEH703" s="412"/>
      <c r="FEI703" s="412"/>
      <c r="FEJ703" s="412"/>
      <c r="FEK703" s="412"/>
      <c r="FEL703" s="412"/>
      <c r="FEM703" s="412"/>
      <c r="FEN703" s="412"/>
      <c r="FEO703" s="412"/>
      <c r="FEP703" s="412"/>
      <c r="FEQ703" s="412"/>
      <c r="FER703" s="412"/>
      <c r="FES703" s="412"/>
      <c r="FET703" s="412"/>
      <c r="FEU703" s="412"/>
      <c r="FEV703" s="412"/>
      <c r="FEW703" s="412"/>
      <c r="FEX703" s="412"/>
      <c r="FEY703" s="412"/>
      <c r="FEZ703" s="412"/>
      <c r="FFA703" s="412"/>
      <c r="FFB703" s="412"/>
      <c r="FFC703" s="412"/>
      <c r="FFD703" s="412"/>
      <c r="FFE703" s="412"/>
      <c r="FFF703" s="412"/>
      <c r="FFG703" s="412"/>
      <c r="FFH703" s="412"/>
      <c r="FFI703" s="412"/>
      <c r="FFJ703" s="412"/>
      <c r="FFK703" s="412"/>
      <c r="FFL703" s="412"/>
      <c r="FFM703" s="412"/>
      <c r="FFN703" s="412"/>
      <c r="FFO703" s="412"/>
      <c r="FFP703" s="412"/>
      <c r="FFQ703" s="412"/>
      <c r="FFR703" s="412"/>
      <c r="FFS703" s="412"/>
      <c r="FFT703" s="412"/>
      <c r="FFU703" s="412"/>
      <c r="FFV703" s="413"/>
      <c r="FFW703" s="413"/>
      <c r="FFX703" s="413"/>
      <c r="FFY703" s="413"/>
      <c r="FFZ703" s="413"/>
      <c r="FGA703" s="413"/>
      <c r="FGB703" s="413"/>
      <c r="FGC703" s="413"/>
      <c r="FGD703" s="413"/>
      <c r="FGE703" s="413"/>
      <c r="FGF703" s="413"/>
      <c r="FGG703" s="413"/>
      <c r="FGH703" s="413"/>
      <c r="FGI703" s="413"/>
      <c r="FGJ703" s="413"/>
      <c r="FGK703" s="413"/>
      <c r="FGL703" s="413"/>
      <c r="FGM703" s="413"/>
      <c r="FGN703" s="413"/>
      <c r="FGO703" s="413"/>
      <c r="FGP703" s="413"/>
      <c r="FGQ703" s="413"/>
      <c r="FGR703" s="413"/>
      <c r="FGS703" s="413"/>
      <c r="FGT703" s="414"/>
      <c r="FGU703" s="414"/>
      <c r="FGV703" s="414"/>
      <c r="FGW703" s="414"/>
      <c r="FGX703" s="414"/>
      <c r="FGY703" s="413"/>
      <c r="FGZ703" s="413"/>
      <c r="FHA703" s="414"/>
      <c r="FHB703" s="414"/>
      <c r="FHC703" s="413"/>
      <c r="FHD703" s="413"/>
      <c r="FHE703" s="414"/>
      <c r="FHF703" s="414"/>
      <c r="FHG703" s="413"/>
      <c r="FHH703" s="413"/>
      <c r="FHI703" s="413"/>
      <c r="FHJ703" s="413"/>
      <c r="FHK703" s="413"/>
      <c r="FHL703" s="413"/>
      <c r="FHM703" s="413"/>
      <c r="FHN703" s="414"/>
      <c r="FHO703" s="414"/>
      <c r="FHP703" s="413"/>
      <c r="FHQ703" s="413"/>
      <c r="FHR703" s="414"/>
      <c r="FHS703" s="414"/>
      <c r="FHT703" s="413"/>
      <c r="FHU703" s="413"/>
      <c r="FHV703" s="413"/>
      <c r="FHW703" s="413"/>
      <c r="FHX703" s="413"/>
      <c r="FHY703" s="407"/>
      <c r="FHZ703" s="439"/>
      <c r="FIA703" s="413"/>
      <c r="FIB703" s="413"/>
      <c r="FIC703" s="413"/>
      <c r="FID703" s="413"/>
      <c r="FIE703" s="413"/>
      <c r="FIF703" s="413"/>
      <c r="FIG703" s="413"/>
      <c r="FIH703" s="412"/>
      <c r="FII703" s="412"/>
      <c r="FIJ703" s="412"/>
      <c r="FIK703" s="412"/>
      <c r="FIL703" s="412"/>
      <c r="FIM703" s="412"/>
      <c r="FIN703" s="412"/>
      <c r="FIO703" s="412"/>
      <c r="FIP703" s="412"/>
      <c r="FIQ703" s="412"/>
      <c r="FIR703" s="412"/>
      <c r="FIS703" s="412"/>
      <c r="FIT703" s="412"/>
      <c r="FIU703" s="412"/>
      <c r="FIV703" s="412"/>
      <c r="FIW703" s="412"/>
      <c r="FIX703" s="412"/>
      <c r="FIY703" s="412"/>
      <c r="FIZ703" s="412"/>
      <c r="FJA703" s="412"/>
      <c r="FJB703" s="412"/>
      <c r="FJC703" s="412"/>
      <c r="FJD703" s="412"/>
      <c r="FJE703" s="412"/>
      <c r="FJF703" s="412"/>
      <c r="FJG703" s="412"/>
      <c r="FJH703" s="412"/>
      <c r="FJI703" s="412"/>
      <c r="FJJ703" s="412"/>
      <c r="FJK703" s="412"/>
      <c r="FJL703" s="412"/>
      <c r="FJM703" s="412"/>
      <c r="FJN703" s="412"/>
      <c r="FJO703" s="412"/>
      <c r="FJP703" s="412"/>
      <c r="FJQ703" s="412"/>
      <c r="FJR703" s="412"/>
      <c r="FJS703" s="412"/>
      <c r="FJT703" s="412"/>
      <c r="FJU703" s="412"/>
      <c r="FJV703" s="412"/>
      <c r="FJW703" s="412"/>
      <c r="FJX703" s="412"/>
      <c r="FJY703" s="412"/>
      <c r="FJZ703" s="413"/>
      <c r="FKA703" s="413"/>
      <c r="FKB703" s="413"/>
      <c r="FKC703" s="413"/>
      <c r="FKD703" s="413"/>
      <c r="FKE703" s="413"/>
      <c r="FKF703" s="413"/>
      <c r="FKG703" s="413"/>
      <c r="FKH703" s="413"/>
      <c r="FKI703" s="413"/>
      <c r="FKJ703" s="413"/>
      <c r="FKK703" s="413"/>
      <c r="FKL703" s="413"/>
      <c r="FKM703" s="413"/>
      <c r="FKN703" s="413"/>
      <c r="FKO703" s="413"/>
      <c r="FKP703" s="413"/>
      <c r="FKQ703" s="413"/>
      <c r="FKR703" s="413"/>
      <c r="FKS703" s="413"/>
      <c r="FKT703" s="413"/>
      <c r="FKU703" s="413"/>
      <c r="FKV703" s="413"/>
      <c r="FKW703" s="413"/>
      <c r="FKX703" s="414"/>
      <c r="FKY703" s="414"/>
      <c r="FKZ703" s="414"/>
      <c r="FLA703" s="414"/>
      <c r="FLB703" s="414"/>
      <c r="FLC703" s="413"/>
      <c r="FLD703" s="413"/>
      <c r="FLE703" s="414"/>
      <c r="FLF703" s="414"/>
      <c r="FLG703" s="413"/>
      <c r="FLH703" s="413"/>
      <c r="FLI703" s="414"/>
      <c r="FLJ703" s="414"/>
      <c r="FLK703" s="413"/>
      <c r="FLL703" s="413"/>
      <c r="FLM703" s="413"/>
      <c r="FLN703" s="413"/>
      <c r="FLO703" s="413"/>
      <c r="FLP703" s="413"/>
      <c r="FLQ703" s="413"/>
      <c r="FLR703" s="414"/>
      <c r="FLS703" s="414"/>
      <c r="FLT703" s="413"/>
      <c r="FLU703" s="413"/>
      <c r="FLV703" s="414"/>
      <c r="FLW703" s="414"/>
      <c r="FLX703" s="413"/>
      <c r="FLY703" s="413"/>
      <c r="FLZ703" s="413"/>
      <c r="FMA703" s="413"/>
      <c r="FMB703" s="413"/>
      <c r="FMC703" s="407"/>
      <c r="FMD703" s="439"/>
      <c r="FME703" s="413"/>
      <c r="FMF703" s="413"/>
      <c r="FMG703" s="413"/>
      <c r="FMH703" s="413"/>
      <c r="FMI703" s="413"/>
      <c r="FMJ703" s="413"/>
      <c r="FMK703" s="413"/>
      <c r="FML703" s="412"/>
      <c r="FMM703" s="412"/>
      <c r="FMN703" s="412"/>
      <c r="FMO703" s="412"/>
      <c r="FMP703" s="412"/>
      <c r="FMQ703" s="412"/>
      <c r="FMR703" s="412"/>
      <c r="FMS703" s="412"/>
      <c r="FMT703" s="412"/>
      <c r="FMU703" s="412"/>
      <c r="FMV703" s="412"/>
      <c r="FMW703" s="412"/>
      <c r="FMX703" s="412"/>
      <c r="FMY703" s="412"/>
      <c r="FMZ703" s="412"/>
      <c r="FNA703" s="412"/>
      <c r="FNB703" s="412"/>
      <c r="FNC703" s="412"/>
      <c r="FND703" s="412"/>
      <c r="FNE703" s="412"/>
      <c r="FNF703" s="412"/>
      <c r="FNG703" s="412"/>
      <c r="FNH703" s="412"/>
      <c r="FNI703" s="412"/>
      <c r="FNJ703" s="412"/>
      <c r="FNK703" s="412"/>
      <c r="FNL703" s="412"/>
      <c r="FNM703" s="412"/>
      <c r="FNN703" s="412"/>
      <c r="FNO703" s="412"/>
      <c r="FNP703" s="412"/>
      <c r="FNQ703" s="412"/>
      <c r="FNR703" s="412"/>
      <c r="FNS703" s="412"/>
      <c r="FNT703" s="412"/>
      <c r="FNU703" s="412"/>
      <c r="FNV703" s="412"/>
      <c r="FNW703" s="412"/>
      <c r="FNX703" s="412"/>
      <c r="FNY703" s="412"/>
      <c r="FNZ703" s="412"/>
      <c r="FOA703" s="412"/>
      <c r="FOB703" s="412"/>
      <c r="FOC703" s="412"/>
      <c r="FOD703" s="413"/>
      <c r="FOE703" s="413"/>
      <c r="FOF703" s="413"/>
      <c r="FOG703" s="413"/>
      <c r="FOH703" s="413"/>
      <c r="FOI703" s="413"/>
      <c r="FOJ703" s="413"/>
      <c r="FOK703" s="413"/>
      <c r="FOL703" s="413"/>
      <c r="FOM703" s="413"/>
      <c r="FON703" s="413"/>
      <c r="FOO703" s="413"/>
      <c r="FOP703" s="413"/>
      <c r="FOQ703" s="413"/>
      <c r="FOR703" s="413"/>
      <c r="FOS703" s="413"/>
      <c r="FOT703" s="413"/>
      <c r="FOU703" s="413"/>
      <c r="FOV703" s="413"/>
      <c r="FOW703" s="413"/>
      <c r="FOX703" s="413"/>
      <c r="FOY703" s="413"/>
      <c r="FOZ703" s="413"/>
      <c r="FPA703" s="413"/>
      <c r="FPB703" s="414"/>
      <c r="FPC703" s="414"/>
      <c r="FPD703" s="414"/>
      <c r="FPE703" s="414"/>
      <c r="FPF703" s="414"/>
      <c r="FPG703" s="413"/>
      <c r="FPH703" s="413"/>
      <c r="FPI703" s="414"/>
      <c r="FPJ703" s="414"/>
      <c r="FPK703" s="413"/>
      <c r="FPL703" s="413"/>
      <c r="FPM703" s="414"/>
      <c r="FPN703" s="414"/>
      <c r="FPO703" s="413"/>
      <c r="FPP703" s="413"/>
      <c r="FPQ703" s="413"/>
      <c r="FPR703" s="413"/>
      <c r="FPS703" s="413"/>
      <c r="FPT703" s="413"/>
      <c r="FPU703" s="413"/>
      <c r="FPV703" s="414"/>
      <c r="FPW703" s="414"/>
      <c r="FPX703" s="413"/>
      <c r="FPY703" s="413"/>
      <c r="FPZ703" s="414"/>
      <c r="FQA703" s="414"/>
      <c r="FQB703" s="413"/>
      <c r="FQC703" s="413"/>
      <c r="FQD703" s="413"/>
      <c r="FQE703" s="413"/>
      <c r="FQF703" s="413"/>
      <c r="FQG703" s="407"/>
      <c r="FQH703" s="439"/>
      <c r="FQI703" s="413"/>
      <c r="FQJ703" s="413"/>
      <c r="FQK703" s="413"/>
      <c r="FQL703" s="413"/>
      <c r="FQM703" s="413"/>
      <c r="FQN703" s="413"/>
      <c r="FQO703" s="413"/>
      <c r="FQP703" s="412"/>
      <c r="FQQ703" s="412"/>
      <c r="FQR703" s="412"/>
      <c r="FQS703" s="412"/>
      <c r="FQT703" s="412"/>
      <c r="FQU703" s="412"/>
      <c r="FQV703" s="412"/>
      <c r="FQW703" s="412"/>
      <c r="FQX703" s="412"/>
      <c r="FQY703" s="412"/>
      <c r="FQZ703" s="412"/>
      <c r="FRA703" s="412"/>
      <c r="FRB703" s="412"/>
      <c r="FRC703" s="412"/>
      <c r="FRD703" s="412"/>
      <c r="FRE703" s="412"/>
      <c r="FRF703" s="412"/>
      <c r="FRG703" s="412"/>
      <c r="FRH703" s="412"/>
      <c r="FRI703" s="412"/>
      <c r="FRJ703" s="412"/>
      <c r="FRK703" s="412"/>
      <c r="FRL703" s="412"/>
      <c r="FRM703" s="412"/>
      <c r="FRN703" s="412"/>
      <c r="FRO703" s="412"/>
      <c r="FRP703" s="412"/>
      <c r="FRQ703" s="412"/>
      <c r="FRR703" s="412"/>
      <c r="FRS703" s="412"/>
      <c r="FRT703" s="412"/>
      <c r="FRU703" s="412"/>
      <c r="FRV703" s="412"/>
      <c r="FRW703" s="412"/>
      <c r="FRX703" s="412"/>
      <c r="FRY703" s="412"/>
      <c r="FRZ703" s="412"/>
      <c r="FSA703" s="412"/>
      <c r="FSB703" s="412"/>
      <c r="FSC703" s="412"/>
      <c r="FSD703" s="412"/>
      <c r="FSE703" s="412"/>
      <c r="FSF703" s="412"/>
      <c r="FSG703" s="412"/>
      <c r="FSH703" s="413"/>
      <c r="FSI703" s="413"/>
      <c r="FSJ703" s="413"/>
      <c r="FSK703" s="413"/>
      <c r="FSL703" s="413"/>
      <c r="FSM703" s="413"/>
      <c r="FSN703" s="413"/>
      <c r="FSO703" s="413"/>
      <c r="FSP703" s="413"/>
      <c r="FSQ703" s="413"/>
      <c r="FSR703" s="413"/>
      <c r="FSS703" s="413"/>
      <c r="FST703" s="413"/>
      <c r="FSU703" s="413"/>
      <c r="FSV703" s="413"/>
      <c r="FSW703" s="413"/>
      <c r="FSX703" s="413"/>
      <c r="FSY703" s="413"/>
      <c r="FSZ703" s="413"/>
      <c r="FTA703" s="413"/>
      <c r="FTB703" s="413"/>
      <c r="FTC703" s="413"/>
      <c r="FTD703" s="413"/>
      <c r="FTE703" s="413"/>
      <c r="FTF703" s="414"/>
      <c r="FTG703" s="414"/>
      <c r="FTH703" s="414"/>
      <c r="FTI703" s="414"/>
      <c r="FTJ703" s="414"/>
      <c r="FTK703" s="413"/>
      <c r="FTL703" s="413"/>
      <c r="FTM703" s="414"/>
      <c r="FTN703" s="414"/>
      <c r="FTO703" s="413"/>
      <c r="FTP703" s="413"/>
      <c r="FTQ703" s="414"/>
      <c r="FTR703" s="414"/>
      <c r="FTS703" s="413"/>
      <c r="FTT703" s="413"/>
      <c r="FTU703" s="413"/>
      <c r="FTV703" s="413"/>
      <c r="FTW703" s="413"/>
      <c r="FTX703" s="413"/>
      <c r="FTY703" s="413"/>
      <c r="FTZ703" s="414"/>
      <c r="FUA703" s="414"/>
      <c r="FUB703" s="413"/>
      <c r="FUC703" s="413"/>
      <c r="FUD703" s="414"/>
      <c r="FUE703" s="414"/>
      <c r="FUF703" s="413"/>
      <c r="FUG703" s="413"/>
      <c r="FUH703" s="413"/>
      <c r="FUI703" s="413"/>
      <c r="FUJ703" s="413"/>
      <c r="FUK703" s="407"/>
      <c r="FUL703" s="439"/>
      <c r="FUM703" s="413"/>
      <c r="FUN703" s="413"/>
      <c r="FUO703" s="413"/>
      <c r="FUP703" s="413"/>
      <c r="FUQ703" s="413"/>
      <c r="FUR703" s="413"/>
      <c r="FUS703" s="413"/>
      <c r="FUT703" s="412"/>
      <c r="FUU703" s="412"/>
      <c r="FUV703" s="412"/>
      <c r="FUW703" s="412"/>
      <c r="FUX703" s="412"/>
      <c r="FUY703" s="412"/>
      <c r="FUZ703" s="412"/>
      <c r="FVA703" s="412"/>
      <c r="FVB703" s="412"/>
      <c r="FVC703" s="412"/>
      <c r="FVD703" s="412"/>
      <c r="FVE703" s="412"/>
      <c r="FVF703" s="412"/>
      <c r="FVG703" s="412"/>
      <c r="FVH703" s="412"/>
      <c r="FVI703" s="412"/>
      <c r="FVJ703" s="412"/>
      <c r="FVK703" s="412"/>
      <c r="FVL703" s="412"/>
      <c r="FVM703" s="412"/>
      <c r="FVN703" s="412"/>
      <c r="FVO703" s="412"/>
      <c r="FVP703" s="412"/>
      <c r="FVQ703" s="412"/>
      <c r="FVR703" s="412"/>
      <c r="FVS703" s="412"/>
      <c r="FVT703" s="412"/>
      <c r="FVU703" s="412"/>
      <c r="FVV703" s="412"/>
      <c r="FVW703" s="412"/>
      <c r="FVX703" s="412"/>
      <c r="FVY703" s="412"/>
      <c r="FVZ703" s="412"/>
      <c r="FWA703" s="412"/>
      <c r="FWB703" s="412"/>
      <c r="FWC703" s="412"/>
      <c r="FWD703" s="412"/>
      <c r="FWE703" s="412"/>
      <c r="FWF703" s="412"/>
      <c r="FWG703" s="412"/>
      <c r="FWH703" s="412"/>
      <c r="FWI703" s="412"/>
      <c r="FWJ703" s="412"/>
      <c r="FWK703" s="412"/>
      <c r="FWL703" s="413"/>
      <c r="FWM703" s="413"/>
      <c r="FWN703" s="413"/>
      <c r="FWO703" s="413"/>
      <c r="FWP703" s="413"/>
      <c r="FWQ703" s="413"/>
      <c r="FWR703" s="413"/>
      <c r="FWS703" s="413"/>
      <c r="FWT703" s="413"/>
      <c r="FWU703" s="413"/>
      <c r="FWV703" s="413"/>
      <c r="FWW703" s="413"/>
      <c r="FWX703" s="413"/>
      <c r="FWY703" s="413"/>
      <c r="FWZ703" s="413"/>
      <c r="FXA703" s="413"/>
      <c r="FXB703" s="413"/>
      <c r="FXC703" s="413"/>
      <c r="FXD703" s="413"/>
      <c r="FXE703" s="413"/>
      <c r="FXF703" s="413"/>
      <c r="FXG703" s="413"/>
      <c r="FXH703" s="413"/>
      <c r="FXI703" s="413"/>
      <c r="FXJ703" s="414"/>
      <c r="FXK703" s="414"/>
      <c r="FXL703" s="414"/>
      <c r="FXM703" s="414"/>
      <c r="FXN703" s="414"/>
      <c r="FXO703" s="413"/>
      <c r="FXP703" s="413"/>
      <c r="FXQ703" s="414"/>
      <c r="FXR703" s="414"/>
      <c r="FXS703" s="413"/>
      <c r="FXT703" s="413"/>
      <c r="FXU703" s="414"/>
      <c r="FXV703" s="414"/>
      <c r="FXW703" s="413"/>
      <c r="FXX703" s="413"/>
      <c r="FXY703" s="413"/>
      <c r="FXZ703" s="413"/>
      <c r="FYA703" s="413"/>
      <c r="FYB703" s="413"/>
      <c r="FYC703" s="413"/>
      <c r="FYD703" s="414"/>
      <c r="FYE703" s="414"/>
      <c r="FYF703" s="413"/>
      <c r="FYG703" s="413"/>
      <c r="FYH703" s="414"/>
      <c r="FYI703" s="414"/>
      <c r="FYJ703" s="413"/>
      <c r="FYK703" s="413"/>
      <c r="FYL703" s="413"/>
      <c r="FYM703" s="413"/>
      <c r="FYN703" s="413"/>
      <c r="FYO703" s="407"/>
      <c r="FYP703" s="439"/>
      <c r="FYQ703" s="413"/>
      <c r="FYR703" s="413"/>
      <c r="FYS703" s="413"/>
      <c r="FYT703" s="413"/>
      <c r="FYU703" s="413"/>
      <c r="FYV703" s="413"/>
      <c r="FYW703" s="413"/>
      <c r="FYX703" s="412"/>
      <c r="FYY703" s="412"/>
      <c r="FYZ703" s="412"/>
      <c r="FZA703" s="412"/>
      <c r="FZB703" s="412"/>
      <c r="FZC703" s="412"/>
      <c r="FZD703" s="412"/>
      <c r="FZE703" s="412"/>
      <c r="FZF703" s="412"/>
      <c r="FZG703" s="412"/>
      <c r="FZH703" s="412"/>
      <c r="FZI703" s="412"/>
      <c r="FZJ703" s="412"/>
      <c r="FZK703" s="412"/>
      <c r="FZL703" s="412"/>
      <c r="FZM703" s="412"/>
      <c r="FZN703" s="412"/>
      <c r="FZO703" s="412"/>
      <c r="FZP703" s="412"/>
      <c r="FZQ703" s="412"/>
      <c r="FZR703" s="412"/>
      <c r="FZS703" s="412"/>
      <c r="FZT703" s="412"/>
      <c r="FZU703" s="412"/>
      <c r="FZV703" s="412"/>
      <c r="FZW703" s="412"/>
      <c r="FZX703" s="412"/>
      <c r="FZY703" s="412"/>
      <c r="FZZ703" s="412"/>
      <c r="GAA703" s="412"/>
      <c r="GAB703" s="412"/>
      <c r="GAC703" s="412"/>
      <c r="GAD703" s="412"/>
      <c r="GAE703" s="412"/>
      <c r="GAF703" s="412"/>
      <c r="GAG703" s="412"/>
      <c r="GAH703" s="412"/>
      <c r="GAI703" s="412"/>
      <c r="GAJ703" s="412"/>
      <c r="GAK703" s="412"/>
      <c r="GAL703" s="412"/>
      <c r="GAM703" s="412"/>
      <c r="GAN703" s="412"/>
      <c r="GAO703" s="412"/>
      <c r="GAP703" s="413"/>
      <c r="GAQ703" s="413"/>
      <c r="GAR703" s="413"/>
      <c r="GAS703" s="413"/>
      <c r="GAT703" s="413"/>
      <c r="GAU703" s="413"/>
      <c r="GAV703" s="413"/>
      <c r="GAW703" s="413"/>
      <c r="GAX703" s="413"/>
      <c r="GAY703" s="413"/>
      <c r="GAZ703" s="413"/>
      <c r="GBA703" s="413"/>
      <c r="GBB703" s="413"/>
      <c r="GBC703" s="413"/>
      <c r="GBD703" s="413"/>
      <c r="GBE703" s="413"/>
      <c r="GBF703" s="413"/>
      <c r="GBG703" s="413"/>
      <c r="GBH703" s="413"/>
      <c r="GBI703" s="413"/>
      <c r="GBJ703" s="413"/>
      <c r="GBK703" s="413"/>
      <c r="GBL703" s="413"/>
      <c r="GBM703" s="413"/>
      <c r="GBN703" s="414"/>
      <c r="GBO703" s="414"/>
      <c r="GBP703" s="414"/>
      <c r="GBQ703" s="414"/>
      <c r="GBR703" s="414"/>
      <c r="GBS703" s="413"/>
      <c r="GBT703" s="413"/>
      <c r="GBU703" s="414"/>
      <c r="GBV703" s="414"/>
      <c r="GBW703" s="413"/>
      <c r="GBX703" s="413"/>
      <c r="GBY703" s="414"/>
      <c r="GBZ703" s="414"/>
      <c r="GCA703" s="413"/>
      <c r="GCB703" s="413"/>
      <c r="GCC703" s="413"/>
      <c r="GCD703" s="413"/>
      <c r="GCE703" s="413"/>
      <c r="GCF703" s="413"/>
      <c r="GCG703" s="413"/>
      <c r="GCH703" s="414"/>
      <c r="GCI703" s="414"/>
      <c r="GCJ703" s="413"/>
      <c r="GCK703" s="413"/>
      <c r="GCL703" s="414"/>
      <c r="GCM703" s="414"/>
      <c r="GCN703" s="413"/>
      <c r="GCO703" s="413"/>
      <c r="GCP703" s="413"/>
      <c r="GCQ703" s="413"/>
      <c r="GCR703" s="413"/>
      <c r="GCS703" s="407"/>
      <c r="GCT703" s="439"/>
      <c r="GCU703" s="413"/>
      <c r="GCV703" s="413"/>
      <c r="GCW703" s="413"/>
      <c r="GCX703" s="413"/>
      <c r="GCY703" s="413"/>
      <c r="GCZ703" s="413"/>
      <c r="GDA703" s="413"/>
      <c r="GDB703" s="412"/>
      <c r="GDC703" s="412"/>
      <c r="GDD703" s="412"/>
      <c r="GDE703" s="412"/>
      <c r="GDF703" s="412"/>
      <c r="GDG703" s="412"/>
      <c r="GDH703" s="412"/>
      <c r="GDI703" s="412"/>
      <c r="GDJ703" s="412"/>
      <c r="GDK703" s="412"/>
      <c r="GDL703" s="412"/>
      <c r="GDM703" s="412"/>
      <c r="GDN703" s="412"/>
      <c r="GDO703" s="412"/>
      <c r="GDP703" s="412"/>
      <c r="GDQ703" s="412"/>
      <c r="GDR703" s="412"/>
      <c r="GDS703" s="412"/>
      <c r="GDT703" s="412"/>
      <c r="GDU703" s="412"/>
      <c r="GDV703" s="412"/>
      <c r="GDW703" s="412"/>
      <c r="GDX703" s="412"/>
      <c r="GDY703" s="412"/>
      <c r="GDZ703" s="412"/>
      <c r="GEA703" s="412"/>
      <c r="GEB703" s="412"/>
      <c r="GEC703" s="412"/>
      <c r="GED703" s="412"/>
      <c r="GEE703" s="412"/>
      <c r="GEF703" s="412"/>
      <c r="GEG703" s="412"/>
      <c r="GEH703" s="412"/>
      <c r="GEI703" s="412"/>
      <c r="GEJ703" s="412"/>
      <c r="GEK703" s="412"/>
      <c r="GEL703" s="412"/>
      <c r="GEM703" s="412"/>
      <c r="GEN703" s="412"/>
      <c r="GEO703" s="412"/>
      <c r="GEP703" s="412"/>
      <c r="GEQ703" s="412"/>
      <c r="GER703" s="412"/>
      <c r="GES703" s="412"/>
      <c r="GET703" s="413"/>
      <c r="GEU703" s="413"/>
      <c r="GEV703" s="413"/>
      <c r="GEW703" s="413"/>
      <c r="GEX703" s="413"/>
      <c r="GEY703" s="413"/>
      <c r="GEZ703" s="413"/>
      <c r="GFA703" s="413"/>
      <c r="GFB703" s="413"/>
      <c r="GFC703" s="413"/>
      <c r="GFD703" s="413"/>
      <c r="GFE703" s="413"/>
      <c r="GFF703" s="413"/>
      <c r="GFG703" s="413"/>
      <c r="GFH703" s="413"/>
      <c r="GFI703" s="413"/>
      <c r="GFJ703" s="413"/>
      <c r="GFK703" s="413"/>
      <c r="GFL703" s="413"/>
      <c r="GFM703" s="413"/>
      <c r="GFN703" s="413"/>
      <c r="GFO703" s="413"/>
      <c r="GFP703" s="413"/>
      <c r="GFQ703" s="413"/>
      <c r="GFR703" s="414"/>
      <c r="GFS703" s="414"/>
      <c r="GFT703" s="414"/>
      <c r="GFU703" s="414"/>
      <c r="GFV703" s="414"/>
      <c r="GFW703" s="413"/>
      <c r="GFX703" s="413"/>
      <c r="GFY703" s="414"/>
      <c r="GFZ703" s="414"/>
      <c r="GGA703" s="413"/>
      <c r="GGB703" s="413"/>
      <c r="GGC703" s="414"/>
      <c r="GGD703" s="414"/>
      <c r="GGE703" s="413"/>
      <c r="GGF703" s="413"/>
      <c r="GGG703" s="413"/>
      <c r="GGH703" s="413"/>
      <c r="GGI703" s="413"/>
      <c r="GGJ703" s="413"/>
      <c r="GGK703" s="413"/>
      <c r="GGL703" s="414"/>
      <c r="GGM703" s="414"/>
      <c r="GGN703" s="413"/>
      <c r="GGO703" s="413"/>
      <c r="GGP703" s="414"/>
      <c r="GGQ703" s="414"/>
      <c r="GGR703" s="413"/>
      <c r="GGS703" s="413"/>
      <c r="GGT703" s="413"/>
      <c r="GGU703" s="413"/>
      <c r="GGV703" s="413"/>
      <c r="GGW703" s="407"/>
      <c r="GGX703" s="439"/>
      <c r="GGY703" s="413"/>
      <c r="GGZ703" s="413"/>
      <c r="GHA703" s="413"/>
      <c r="GHB703" s="413"/>
      <c r="GHC703" s="413"/>
      <c r="GHD703" s="413"/>
      <c r="GHE703" s="413"/>
      <c r="GHF703" s="412"/>
      <c r="GHG703" s="412"/>
      <c r="GHH703" s="412"/>
      <c r="GHI703" s="412"/>
      <c r="GHJ703" s="412"/>
      <c r="GHK703" s="412"/>
      <c r="GHL703" s="412"/>
      <c r="GHM703" s="412"/>
      <c r="GHN703" s="412"/>
      <c r="GHO703" s="412"/>
      <c r="GHP703" s="412"/>
      <c r="GHQ703" s="412"/>
      <c r="GHR703" s="412"/>
      <c r="GHS703" s="412"/>
      <c r="GHT703" s="412"/>
      <c r="GHU703" s="412"/>
      <c r="GHV703" s="412"/>
      <c r="GHW703" s="412"/>
      <c r="GHX703" s="412"/>
      <c r="GHY703" s="412"/>
      <c r="GHZ703" s="412"/>
      <c r="GIA703" s="412"/>
      <c r="GIB703" s="412"/>
      <c r="GIC703" s="412"/>
      <c r="GID703" s="412"/>
      <c r="GIE703" s="412"/>
      <c r="GIF703" s="412"/>
      <c r="GIG703" s="412"/>
      <c r="GIH703" s="412"/>
      <c r="GII703" s="412"/>
      <c r="GIJ703" s="412"/>
      <c r="GIK703" s="412"/>
      <c r="GIL703" s="412"/>
      <c r="GIM703" s="412"/>
      <c r="GIN703" s="412"/>
      <c r="GIO703" s="412"/>
      <c r="GIP703" s="412"/>
      <c r="GIQ703" s="412"/>
      <c r="GIR703" s="412"/>
      <c r="GIS703" s="412"/>
      <c r="GIT703" s="412"/>
      <c r="GIU703" s="412"/>
      <c r="GIV703" s="412"/>
      <c r="GIW703" s="412"/>
      <c r="GIX703" s="413"/>
      <c r="GIY703" s="413"/>
      <c r="GIZ703" s="413"/>
      <c r="GJA703" s="413"/>
      <c r="GJB703" s="413"/>
      <c r="GJC703" s="413"/>
      <c r="GJD703" s="413"/>
      <c r="GJE703" s="413"/>
      <c r="GJF703" s="413"/>
      <c r="GJG703" s="413"/>
      <c r="GJH703" s="413"/>
      <c r="GJI703" s="413"/>
      <c r="GJJ703" s="413"/>
      <c r="GJK703" s="413"/>
      <c r="GJL703" s="413"/>
      <c r="GJM703" s="413"/>
      <c r="GJN703" s="413"/>
      <c r="GJO703" s="413"/>
      <c r="GJP703" s="413"/>
      <c r="GJQ703" s="413"/>
      <c r="GJR703" s="413"/>
      <c r="GJS703" s="413"/>
      <c r="GJT703" s="413"/>
      <c r="GJU703" s="413"/>
      <c r="GJV703" s="414"/>
      <c r="GJW703" s="414"/>
      <c r="GJX703" s="414"/>
      <c r="GJY703" s="414"/>
      <c r="GJZ703" s="414"/>
      <c r="GKA703" s="413"/>
      <c r="GKB703" s="413"/>
      <c r="GKC703" s="414"/>
      <c r="GKD703" s="414"/>
      <c r="GKE703" s="413"/>
      <c r="GKF703" s="413"/>
      <c r="GKG703" s="414"/>
      <c r="GKH703" s="414"/>
      <c r="GKI703" s="413"/>
      <c r="GKJ703" s="413"/>
      <c r="GKK703" s="413"/>
      <c r="GKL703" s="413"/>
      <c r="GKM703" s="413"/>
      <c r="GKN703" s="413"/>
      <c r="GKO703" s="413"/>
      <c r="GKP703" s="414"/>
      <c r="GKQ703" s="414"/>
      <c r="GKR703" s="413"/>
      <c r="GKS703" s="413"/>
      <c r="GKT703" s="414"/>
      <c r="GKU703" s="414"/>
      <c r="GKV703" s="413"/>
      <c r="GKW703" s="413"/>
      <c r="GKX703" s="413"/>
      <c r="GKY703" s="413"/>
      <c r="GKZ703" s="413"/>
      <c r="GLA703" s="407"/>
      <c r="GLB703" s="439"/>
      <c r="GLC703" s="413"/>
      <c r="GLD703" s="413"/>
      <c r="GLE703" s="413"/>
      <c r="GLF703" s="413"/>
      <c r="GLG703" s="413"/>
      <c r="GLH703" s="413"/>
      <c r="GLI703" s="413"/>
      <c r="GLJ703" s="412"/>
      <c r="GLK703" s="412"/>
      <c r="GLL703" s="412"/>
      <c r="GLM703" s="412"/>
      <c r="GLN703" s="412"/>
      <c r="GLO703" s="412"/>
      <c r="GLP703" s="412"/>
      <c r="GLQ703" s="412"/>
      <c r="GLR703" s="412"/>
      <c r="GLS703" s="412"/>
      <c r="GLT703" s="412"/>
      <c r="GLU703" s="412"/>
      <c r="GLV703" s="412"/>
      <c r="GLW703" s="412"/>
      <c r="GLX703" s="412"/>
      <c r="GLY703" s="412"/>
      <c r="GLZ703" s="412"/>
      <c r="GMA703" s="412"/>
      <c r="GMB703" s="412"/>
      <c r="GMC703" s="412"/>
      <c r="GMD703" s="412"/>
      <c r="GME703" s="412"/>
      <c r="GMF703" s="412"/>
      <c r="GMG703" s="412"/>
      <c r="GMH703" s="412"/>
      <c r="GMI703" s="412"/>
      <c r="GMJ703" s="412"/>
      <c r="GMK703" s="412"/>
      <c r="GML703" s="412"/>
      <c r="GMM703" s="412"/>
      <c r="GMN703" s="412"/>
      <c r="GMO703" s="412"/>
      <c r="GMP703" s="412"/>
      <c r="GMQ703" s="412"/>
      <c r="GMR703" s="412"/>
      <c r="GMS703" s="412"/>
      <c r="GMT703" s="412"/>
      <c r="GMU703" s="412"/>
      <c r="GMV703" s="412"/>
      <c r="GMW703" s="412"/>
      <c r="GMX703" s="412"/>
      <c r="GMY703" s="412"/>
      <c r="GMZ703" s="412"/>
      <c r="GNA703" s="412"/>
      <c r="GNB703" s="413"/>
      <c r="GNC703" s="413"/>
      <c r="GND703" s="413"/>
      <c r="GNE703" s="413"/>
      <c r="GNF703" s="413"/>
      <c r="GNG703" s="413"/>
      <c r="GNH703" s="413"/>
      <c r="GNI703" s="413"/>
      <c r="GNJ703" s="413"/>
      <c r="GNK703" s="413"/>
      <c r="GNL703" s="413"/>
      <c r="GNM703" s="413"/>
      <c r="GNN703" s="413"/>
      <c r="GNO703" s="413"/>
      <c r="GNP703" s="413"/>
      <c r="GNQ703" s="413"/>
      <c r="GNR703" s="413"/>
      <c r="GNS703" s="413"/>
      <c r="GNT703" s="413"/>
      <c r="GNU703" s="413"/>
      <c r="GNV703" s="413"/>
      <c r="GNW703" s="413"/>
      <c r="GNX703" s="413"/>
      <c r="GNY703" s="413"/>
      <c r="GNZ703" s="414"/>
      <c r="GOA703" s="414"/>
      <c r="GOB703" s="414"/>
      <c r="GOC703" s="414"/>
      <c r="GOD703" s="414"/>
      <c r="GOE703" s="413"/>
      <c r="GOF703" s="413"/>
      <c r="GOG703" s="414"/>
      <c r="GOH703" s="414"/>
      <c r="GOI703" s="413"/>
      <c r="GOJ703" s="413"/>
      <c r="GOK703" s="414"/>
      <c r="GOL703" s="414"/>
      <c r="GOM703" s="413"/>
      <c r="GON703" s="413"/>
      <c r="GOO703" s="413"/>
      <c r="GOP703" s="413"/>
      <c r="GOQ703" s="413"/>
      <c r="GOR703" s="413"/>
      <c r="GOS703" s="413"/>
      <c r="GOT703" s="414"/>
      <c r="GOU703" s="414"/>
      <c r="GOV703" s="413"/>
      <c r="GOW703" s="413"/>
      <c r="GOX703" s="414"/>
      <c r="GOY703" s="414"/>
      <c r="GOZ703" s="413"/>
      <c r="GPA703" s="413"/>
      <c r="GPB703" s="413"/>
      <c r="GPC703" s="413"/>
      <c r="GPD703" s="413"/>
      <c r="GPE703" s="407"/>
      <c r="GPF703" s="439"/>
      <c r="GPG703" s="413"/>
      <c r="GPH703" s="413"/>
      <c r="GPI703" s="413"/>
      <c r="GPJ703" s="413"/>
      <c r="GPK703" s="413"/>
      <c r="GPL703" s="413"/>
      <c r="GPM703" s="413"/>
      <c r="GPN703" s="412"/>
      <c r="GPO703" s="412"/>
      <c r="GPP703" s="412"/>
      <c r="GPQ703" s="412"/>
      <c r="GPR703" s="412"/>
      <c r="GPS703" s="412"/>
      <c r="GPT703" s="412"/>
      <c r="GPU703" s="412"/>
      <c r="GPV703" s="412"/>
      <c r="GPW703" s="412"/>
      <c r="GPX703" s="412"/>
      <c r="GPY703" s="412"/>
      <c r="GPZ703" s="412"/>
      <c r="GQA703" s="412"/>
      <c r="GQB703" s="412"/>
      <c r="GQC703" s="412"/>
      <c r="GQD703" s="412"/>
      <c r="GQE703" s="412"/>
      <c r="GQF703" s="412"/>
      <c r="GQG703" s="412"/>
      <c r="GQH703" s="412"/>
      <c r="GQI703" s="412"/>
      <c r="GQJ703" s="412"/>
      <c r="GQK703" s="412"/>
      <c r="GQL703" s="412"/>
      <c r="GQM703" s="412"/>
      <c r="GQN703" s="412"/>
      <c r="GQO703" s="412"/>
      <c r="GQP703" s="412"/>
      <c r="GQQ703" s="412"/>
      <c r="GQR703" s="412"/>
      <c r="GQS703" s="412"/>
      <c r="GQT703" s="412"/>
      <c r="GQU703" s="412"/>
      <c r="GQV703" s="412"/>
      <c r="GQW703" s="412"/>
      <c r="GQX703" s="412"/>
      <c r="GQY703" s="412"/>
      <c r="GQZ703" s="412"/>
      <c r="GRA703" s="412"/>
      <c r="GRB703" s="412"/>
      <c r="GRC703" s="412"/>
      <c r="GRD703" s="412"/>
      <c r="GRE703" s="412"/>
      <c r="GRF703" s="413"/>
      <c r="GRG703" s="413"/>
      <c r="GRH703" s="413"/>
      <c r="GRI703" s="413"/>
      <c r="GRJ703" s="413"/>
      <c r="GRK703" s="413"/>
      <c r="GRL703" s="413"/>
      <c r="GRM703" s="413"/>
      <c r="GRN703" s="413"/>
      <c r="GRO703" s="413"/>
      <c r="GRP703" s="413"/>
      <c r="GRQ703" s="413"/>
      <c r="GRR703" s="413"/>
      <c r="GRS703" s="413"/>
      <c r="GRT703" s="413"/>
      <c r="GRU703" s="413"/>
      <c r="GRV703" s="413"/>
      <c r="GRW703" s="413"/>
      <c r="GRX703" s="413"/>
      <c r="GRY703" s="413"/>
      <c r="GRZ703" s="413"/>
      <c r="GSA703" s="413"/>
      <c r="GSB703" s="413"/>
      <c r="GSC703" s="413"/>
      <c r="GSD703" s="414"/>
      <c r="GSE703" s="414"/>
      <c r="GSF703" s="414"/>
      <c r="GSG703" s="414"/>
      <c r="GSH703" s="414"/>
      <c r="GSI703" s="413"/>
      <c r="GSJ703" s="413"/>
      <c r="GSK703" s="414"/>
      <c r="GSL703" s="414"/>
      <c r="GSM703" s="413"/>
      <c r="GSN703" s="413"/>
      <c r="GSO703" s="414"/>
      <c r="GSP703" s="414"/>
      <c r="GSQ703" s="413"/>
      <c r="GSR703" s="413"/>
      <c r="GSS703" s="413"/>
      <c r="GST703" s="413"/>
      <c r="GSU703" s="413"/>
      <c r="GSV703" s="413"/>
      <c r="GSW703" s="413"/>
      <c r="GSX703" s="414"/>
      <c r="GSY703" s="414"/>
      <c r="GSZ703" s="413"/>
      <c r="GTA703" s="413"/>
      <c r="GTB703" s="414"/>
      <c r="GTC703" s="414"/>
      <c r="GTD703" s="413"/>
      <c r="GTE703" s="413"/>
      <c r="GTF703" s="413"/>
      <c r="GTG703" s="413"/>
      <c r="GTH703" s="413"/>
      <c r="GTI703" s="407"/>
      <c r="GTJ703" s="439"/>
      <c r="GTK703" s="413"/>
      <c r="GTL703" s="413"/>
      <c r="GTM703" s="413"/>
      <c r="GTN703" s="413"/>
      <c r="GTO703" s="413"/>
      <c r="GTP703" s="413"/>
      <c r="GTQ703" s="413"/>
      <c r="GTR703" s="412"/>
      <c r="GTS703" s="412"/>
      <c r="GTT703" s="412"/>
      <c r="GTU703" s="412"/>
      <c r="GTV703" s="412"/>
      <c r="GTW703" s="412"/>
      <c r="GTX703" s="412"/>
      <c r="GTY703" s="412"/>
      <c r="GTZ703" s="412"/>
      <c r="GUA703" s="412"/>
      <c r="GUB703" s="412"/>
      <c r="GUC703" s="412"/>
      <c r="GUD703" s="412"/>
      <c r="GUE703" s="412"/>
      <c r="GUF703" s="412"/>
      <c r="GUG703" s="412"/>
      <c r="GUH703" s="412"/>
      <c r="GUI703" s="412"/>
      <c r="GUJ703" s="412"/>
      <c r="GUK703" s="412"/>
      <c r="GUL703" s="412"/>
      <c r="GUM703" s="412"/>
      <c r="GUN703" s="412"/>
      <c r="GUO703" s="412"/>
      <c r="GUP703" s="412"/>
      <c r="GUQ703" s="412"/>
      <c r="GUR703" s="412"/>
      <c r="GUS703" s="412"/>
      <c r="GUT703" s="412"/>
      <c r="GUU703" s="412"/>
      <c r="GUV703" s="412"/>
      <c r="GUW703" s="412"/>
      <c r="GUX703" s="412"/>
      <c r="GUY703" s="412"/>
      <c r="GUZ703" s="412"/>
      <c r="GVA703" s="412"/>
      <c r="GVB703" s="412"/>
      <c r="GVC703" s="412"/>
      <c r="GVD703" s="412"/>
      <c r="GVE703" s="412"/>
      <c r="GVF703" s="412"/>
      <c r="GVG703" s="412"/>
      <c r="GVH703" s="412"/>
      <c r="GVI703" s="412"/>
      <c r="GVJ703" s="413"/>
      <c r="GVK703" s="413"/>
      <c r="GVL703" s="413"/>
      <c r="GVM703" s="413"/>
      <c r="GVN703" s="413"/>
      <c r="GVO703" s="413"/>
      <c r="GVP703" s="413"/>
      <c r="GVQ703" s="413"/>
      <c r="GVR703" s="413"/>
      <c r="GVS703" s="413"/>
      <c r="GVT703" s="413"/>
      <c r="GVU703" s="413"/>
      <c r="GVV703" s="413"/>
      <c r="GVW703" s="413"/>
      <c r="GVX703" s="413"/>
      <c r="GVY703" s="413"/>
      <c r="GVZ703" s="413"/>
      <c r="GWA703" s="413"/>
      <c r="GWB703" s="413"/>
      <c r="GWC703" s="413"/>
      <c r="GWD703" s="413"/>
      <c r="GWE703" s="413"/>
      <c r="GWF703" s="413"/>
      <c r="GWG703" s="413"/>
      <c r="GWH703" s="414"/>
      <c r="GWI703" s="414"/>
      <c r="GWJ703" s="414"/>
      <c r="GWK703" s="414"/>
      <c r="GWL703" s="414"/>
      <c r="GWM703" s="413"/>
      <c r="GWN703" s="413"/>
      <c r="GWO703" s="414"/>
      <c r="GWP703" s="414"/>
      <c r="GWQ703" s="413"/>
      <c r="GWR703" s="413"/>
      <c r="GWS703" s="414"/>
      <c r="GWT703" s="414"/>
      <c r="GWU703" s="413"/>
      <c r="GWV703" s="413"/>
      <c r="GWW703" s="413"/>
      <c r="GWX703" s="413"/>
      <c r="GWY703" s="413"/>
      <c r="GWZ703" s="413"/>
      <c r="GXA703" s="413"/>
      <c r="GXB703" s="414"/>
      <c r="GXC703" s="414"/>
      <c r="GXD703" s="413"/>
      <c r="GXE703" s="413"/>
      <c r="GXF703" s="414"/>
      <c r="GXG703" s="414"/>
      <c r="GXH703" s="413"/>
      <c r="GXI703" s="413"/>
      <c r="GXJ703" s="413"/>
      <c r="GXK703" s="413"/>
      <c r="GXL703" s="413"/>
      <c r="GXM703" s="407"/>
      <c r="GXN703" s="439"/>
      <c r="GXO703" s="413"/>
      <c r="GXP703" s="413"/>
      <c r="GXQ703" s="413"/>
      <c r="GXR703" s="413"/>
      <c r="GXS703" s="413"/>
      <c r="GXT703" s="413"/>
      <c r="GXU703" s="413"/>
      <c r="GXV703" s="412"/>
      <c r="GXW703" s="412"/>
      <c r="GXX703" s="412"/>
      <c r="GXY703" s="412"/>
      <c r="GXZ703" s="412"/>
      <c r="GYA703" s="412"/>
      <c r="GYB703" s="412"/>
      <c r="GYC703" s="412"/>
      <c r="GYD703" s="412"/>
      <c r="GYE703" s="412"/>
      <c r="GYF703" s="412"/>
      <c r="GYG703" s="412"/>
      <c r="GYH703" s="412"/>
      <c r="GYI703" s="412"/>
      <c r="GYJ703" s="412"/>
      <c r="GYK703" s="412"/>
      <c r="GYL703" s="412"/>
      <c r="GYM703" s="412"/>
      <c r="GYN703" s="412"/>
      <c r="GYO703" s="412"/>
      <c r="GYP703" s="412"/>
      <c r="GYQ703" s="412"/>
      <c r="GYR703" s="412"/>
      <c r="GYS703" s="412"/>
      <c r="GYT703" s="412"/>
      <c r="GYU703" s="412"/>
      <c r="GYV703" s="412"/>
      <c r="GYW703" s="412"/>
      <c r="GYX703" s="412"/>
      <c r="GYY703" s="412"/>
      <c r="GYZ703" s="412"/>
      <c r="GZA703" s="412"/>
      <c r="GZB703" s="412"/>
      <c r="GZC703" s="412"/>
      <c r="GZD703" s="412"/>
      <c r="GZE703" s="412"/>
      <c r="GZF703" s="412"/>
      <c r="GZG703" s="412"/>
      <c r="GZH703" s="412"/>
      <c r="GZI703" s="412"/>
      <c r="GZJ703" s="412"/>
      <c r="GZK703" s="412"/>
      <c r="GZL703" s="412"/>
      <c r="GZM703" s="412"/>
      <c r="GZN703" s="413"/>
      <c r="GZO703" s="413"/>
      <c r="GZP703" s="413"/>
      <c r="GZQ703" s="413"/>
      <c r="GZR703" s="413"/>
      <c r="GZS703" s="413"/>
      <c r="GZT703" s="413"/>
      <c r="GZU703" s="413"/>
      <c r="GZV703" s="413"/>
      <c r="GZW703" s="413"/>
      <c r="GZX703" s="413"/>
      <c r="GZY703" s="413"/>
      <c r="GZZ703" s="413"/>
      <c r="HAA703" s="413"/>
      <c r="HAB703" s="413"/>
      <c r="HAC703" s="413"/>
      <c r="HAD703" s="413"/>
      <c r="HAE703" s="413"/>
      <c r="HAF703" s="413"/>
      <c r="HAG703" s="413"/>
      <c r="HAH703" s="413"/>
      <c r="HAI703" s="413"/>
      <c r="HAJ703" s="413"/>
      <c r="HAK703" s="413"/>
      <c r="HAL703" s="414"/>
      <c r="HAM703" s="414"/>
      <c r="HAN703" s="414"/>
      <c r="HAO703" s="414"/>
      <c r="HAP703" s="414"/>
      <c r="HAQ703" s="413"/>
      <c r="HAR703" s="413"/>
      <c r="HAS703" s="414"/>
      <c r="HAT703" s="414"/>
      <c r="HAU703" s="413"/>
      <c r="HAV703" s="413"/>
      <c r="HAW703" s="414"/>
      <c r="HAX703" s="414"/>
      <c r="HAY703" s="413"/>
      <c r="HAZ703" s="413"/>
      <c r="HBA703" s="413"/>
      <c r="HBB703" s="413"/>
      <c r="HBC703" s="413"/>
      <c r="HBD703" s="413"/>
      <c r="HBE703" s="413"/>
      <c r="HBF703" s="414"/>
      <c r="HBG703" s="414"/>
      <c r="HBH703" s="413"/>
      <c r="HBI703" s="413"/>
      <c r="HBJ703" s="414"/>
      <c r="HBK703" s="414"/>
      <c r="HBL703" s="413"/>
      <c r="HBM703" s="413"/>
      <c r="HBN703" s="413"/>
      <c r="HBO703" s="413"/>
      <c r="HBP703" s="413"/>
      <c r="HBQ703" s="407"/>
      <c r="HBR703" s="439"/>
      <c r="HBS703" s="413"/>
      <c r="HBT703" s="413"/>
      <c r="HBU703" s="413"/>
      <c r="HBV703" s="413"/>
      <c r="HBW703" s="413"/>
      <c r="HBX703" s="413"/>
      <c r="HBY703" s="413"/>
      <c r="HBZ703" s="412"/>
      <c r="HCA703" s="412"/>
      <c r="HCB703" s="412"/>
      <c r="HCC703" s="412"/>
      <c r="HCD703" s="412"/>
      <c r="HCE703" s="412"/>
      <c r="HCF703" s="412"/>
      <c r="HCG703" s="412"/>
      <c r="HCH703" s="412"/>
      <c r="HCI703" s="412"/>
      <c r="HCJ703" s="412"/>
      <c r="HCK703" s="412"/>
      <c r="HCL703" s="412"/>
      <c r="HCM703" s="412"/>
      <c r="HCN703" s="412"/>
      <c r="HCO703" s="412"/>
      <c r="HCP703" s="412"/>
      <c r="HCQ703" s="412"/>
      <c r="HCR703" s="412"/>
      <c r="HCS703" s="412"/>
      <c r="HCT703" s="412"/>
      <c r="HCU703" s="412"/>
      <c r="HCV703" s="412"/>
      <c r="HCW703" s="412"/>
      <c r="HCX703" s="412"/>
      <c r="HCY703" s="412"/>
      <c r="HCZ703" s="412"/>
      <c r="HDA703" s="412"/>
      <c r="HDB703" s="412"/>
      <c r="HDC703" s="412"/>
      <c r="HDD703" s="412"/>
      <c r="HDE703" s="412"/>
      <c r="HDF703" s="412"/>
      <c r="HDG703" s="412"/>
      <c r="HDH703" s="412"/>
      <c r="HDI703" s="412"/>
      <c r="HDJ703" s="412"/>
      <c r="HDK703" s="412"/>
      <c r="HDL703" s="412"/>
      <c r="HDM703" s="412"/>
      <c r="HDN703" s="412"/>
      <c r="HDO703" s="412"/>
      <c r="HDP703" s="412"/>
      <c r="HDQ703" s="412"/>
      <c r="HDR703" s="413"/>
      <c r="HDS703" s="413"/>
      <c r="HDT703" s="413"/>
      <c r="HDU703" s="413"/>
      <c r="HDV703" s="413"/>
      <c r="HDW703" s="413"/>
      <c r="HDX703" s="413"/>
      <c r="HDY703" s="413"/>
      <c r="HDZ703" s="413"/>
      <c r="HEA703" s="413"/>
      <c r="HEB703" s="413"/>
      <c r="HEC703" s="413"/>
      <c r="HED703" s="413"/>
      <c r="HEE703" s="413"/>
      <c r="HEF703" s="413"/>
      <c r="HEG703" s="413"/>
      <c r="HEH703" s="413"/>
      <c r="HEI703" s="413"/>
      <c r="HEJ703" s="413"/>
      <c r="HEK703" s="413"/>
      <c r="HEL703" s="413"/>
      <c r="HEM703" s="413"/>
      <c r="HEN703" s="413"/>
      <c r="HEO703" s="413"/>
      <c r="HEP703" s="414"/>
      <c r="HEQ703" s="414"/>
      <c r="HER703" s="414"/>
      <c r="HES703" s="414"/>
      <c r="HET703" s="414"/>
      <c r="HEU703" s="413"/>
      <c r="HEV703" s="413"/>
      <c r="HEW703" s="414"/>
      <c r="HEX703" s="414"/>
      <c r="HEY703" s="413"/>
      <c r="HEZ703" s="413"/>
      <c r="HFA703" s="414"/>
      <c r="HFB703" s="414"/>
      <c r="HFC703" s="413"/>
      <c r="HFD703" s="413"/>
      <c r="HFE703" s="413"/>
      <c r="HFF703" s="413"/>
      <c r="HFG703" s="413"/>
      <c r="HFH703" s="413"/>
      <c r="HFI703" s="413"/>
      <c r="HFJ703" s="414"/>
      <c r="HFK703" s="414"/>
      <c r="HFL703" s="413"/>
      <c r="HFM703" s="413"/>
      <c r="HFN703" s="414"/>
      <c r="HFO703" s="414"/>
      <c r="HFP703" s="413"/>
      <c r="HFQ703" s="413"/>
      <c r="HFR703" s="413"/>
      <c r="HFS703" s="413"/>
      <c r="HFT703" s="413"/>
      <c r="HFU703" s="407"/>
      <c r="HFV703" s="439"/>
      <c r="HFW703" s="413"/>
      <c r="HFX703" s="413"/>
      <c r="HFY703" s="413"/>
      <c r="HFZ703" s="413"/>
      <c r="HGA703" s="413"/>
      <c r="HGB703" s="413"/>
      <c r="HGC703" s="413"/>
      <c r="HGD703" s="412"/>
      <c r="HGE703" s="412"/>
      <c r="HGF703" s="412"/>
      <c r="HGG703" s="412"/>
      <c r="HGH703" s="412"/>
      <c r="HGI703" s="412"/>
      <c r="HGJ703" s="412"/>
      <c r="HGK703" s="412"/>
      <c r="HGL703" s="412"/>
      <c r="HGM703" s="412"/>
      <c r="HGN703" s="412"/>
      <c r="HGO703" s="412"/>
      <c r="HGP703" s="412"/>
      <c r="HGQ703" s="412"/>
      <c r="HGR703" s="412"/>
      <c r="HGS703" s="412"/>
      <c r="HGT703" s="412"/>
      <c r="HGU703" s="412"/>
      <c r="HGV703" s="412"/>
      <c r="HGW703" s="412"/>
      <c r="HGX703" s="412"/>
      <c r="HGY703" s="412"/>
      <c r="HGZ703" s="412"/>
      <c r="HHA703" s="412"/>
      <c r="HHB703" s="412"/>
      <c r="HHC703" s="412"/>
      <c r="HHD703" s="412"/>
      <c r="HHE703" s="412"/>
      <c r="HHF703" s="412"/>
      <c r="HHG703" s="412"/>
      <c r="HHH703" s="412"/>
      <c r="HHI703" s="412"/>
      <c r="HHJ703" s="412"/>
      <c r="HHK703" s="412"/>
      <c r="HHL703" s="412"/>
      <c r="HHM703" s="412"/>
      <c r="HHN703" s="412"/>
      <c r="HHO703" s="412"/>
      <c r="HHP703" s="412"/>
      <c r="HHQ703" s="412"/>
      <c r="HHR703" s="412"/>
      <c r="HHS703" s="412"/>
      <c r="HHT703" s="412"/>
      <c r="HHU703" s="412"/>
      <c r="HHV703" s="413"/>
      <c r="HHW703" s="413"/>
      <c r="HHX703" s="413"/>
      <c r="HHY703" s="413"/>
      <c r="HHZ703" s="413"/>
      <c r="HIA703" s="413"/>
      <c r="HIB703" s="413"/>
      <c r="HIC703" s="413"/>
      <c r="HID703" s="413"/>
      <c r="HIE703" s="413"/>
      <c r="HIF703" s="413"/>
      <c r="HIG703" s="413"/>
      <c r="HIH703" s="413"/>
      <c r="HII703" s="413"/>
      <c r="HIJ703" s="413"/>
      <c r="HIK703" s="413"/>
      <c r="HIL703" s="413"/>
      <c r="HIM703" s="413"/>
      <c r="HIN703" s="413"/>
      <c r="HIO703" s="413"/>
      <c r="HIP703" s="413"/>
      <c r="HIQ703" s="413"/>
      <c r="HIR703" s="413"/>
      <c r="HIS703" s="413"/>
      <c r="HIT703" s="414"/>
      <c r="HIU703" s="414"/>
      <c r="HIV703" s="414"/>
      <c r="HIW703" s="414"/>
      <c r="HIX703" s="414"/>
      <c r="HIY703" s="413"/>
      <c r="HIZ703" s="413"/>
      <c r="HJA703" s="414"/>
      <c r="HJB703" s="414"/>
      <c r="HJC703" s="413"/>
      <c r="HJD703" s="413"/>
      <c r="HJE703" s="414"/>
      <c r="HJF703" s="414"/>
      <c r="HJG703" s="413"/>
      <c r="HJH703" s="413"/>
      <c r="HJI703" s="413"/>
      <c r="HJJ703" s="413"/>
      <c r="HJK703" s="413"/>
      <c r="HJL703" s="413"/>
      <c r="HJM703" s="413"/>
      <c r="HJN703" s="414"/>
      <c r="HJO703" s="414"/>
      <c r="HJP703" s="413"/>
      <c r="HJQ703" s="413"/>
      <c r="HJR703" s="414"/>
      <c r="HJS703" s="414"/>
      <c r="HJT703" s="413"/>
      <c r="HJU703" s="413"/>
      <c r="HJV703" s="413"/>
      <c r="HJW703" s="413"/>
      <c r="HJX703" s="413"/>
      <c r="HJY703" s="407"/>
      <c r="HJZ703" s="439"/>
      <c r="HKA703" s="413"/>
      <c r="HKB703" s="413"/>
      <c r="HKC703" s="413"/>
      <c r="HKD703" s="413"/>
      <c r="HKE703" s="413"/>
      <c r="HKF703" s="413"/>
      <c r="HKG703" s="413"/>
      <c r="HKH703" s="412"/>
      <c r="HKI703" s="412"/>
      <c r="HKJ703" s="412"/>
      <c r="HKK703" s="412"/>
      <c r="HKL703" s="412"/>
      <c r="HKM703" s="412"/>
      <c r="HKN703" s="412"/>
      <c r="HKO703" s="412"/>
      <c r="HKP703" s="412"/>
      <c r="HKQ703" s="412"/>
      <c r="HKR703" s="412"/>
      <c r="HKS703" s="412"/>
      <c r="HKT703" s="412"/>
      <c r="HKU703" s="412"/>
      <c r="HKV703" s="412"/>
      <c r="HKW703" s="412"/>
      <c r="HKX703" s="412"/>
      <c r="HKY703" s="412"/>
      <c r="HKZ703" s="412"/>
      <c r="HLA703" s="412"/>
      <c r="HLB703" s="412"/>
      <c r="HLC703" s="412"/>
      <c r="HLD703" s="412"/>
      <c r="HLE703" s="412"/>
      <c r="HLF703" s="412"/>
      <c r="HLG703" s="412"/>
      <c r="HLH703" s="412"/>
      <c r="HLI703" s="412"/>
      <c r="HLJ703" s="412"/>
      <c r="HLK703" s="412"/>
      <c r="HLL703" s="412"/>
      <c r="HLM703" s="412"/>
      <c r="HLN703" s="412"/>
      <c r="HLO703" s="412"/>
      <c r="HLP703" s="412"/>
      <c r="HLQ703" s="412"/>
      <c r="HLR703" s="412"/>
      <c r="HLS703" s="412"/>
      <c r="HLT703" s="412"/>
      <c r="HLU703" s="412"/>
      <c r="HLV703" s="412"/>
      <c r="HLW703" s="412"/>
      <c r="HLX703" s="412"/>
      <c r="HLY703" s="412"/>
      <c r="HLZ703" s="413"/>
      <c r="HMA703" s="413"/>
      <c r="HMB703" s="413"/>
      <c r="HMC703" s="413"/>
      <c r="HMD703" s="413"/>
      <c r="HME703" s="413"/>
      <c r="HMF703" s="413"/>
      <c r="HMG703" s="413"/>
      <c r="HMH703" s="413"/>
      <c r="HMI703" s="413"/>
      <c r="HMJ703" s="413"/>
      <c r="HMK703" s="413"/>
      <c r="HML703" s="413"/>
      <c r="HMM703" s="413"/>
      <c r="HMN703" s="413"/>
      <c r="HMO703" s="413"/>
      <c r="HMP703" s="413"/>
      <c r="HMQ703" s="413"/>
      <c r="HMR703" s="413"/>
      <c r="HMS703" s="413"/>
      <c r="HMT703" s="413"/>
      <c r="HMU703" s="413"/>
      <c r="HMV703" s="413"/>
      <c r="HMW703" s="413"/>
      <c r="HMX703" s="414"/>
      <c r="HMY703" s="414"/>
      <c r="HMZ703" s="414"/>
      <c r="HNA703" s="414"/>
      <c r="HNB703" s="414"/>
      <c r="HNC703" s="413"/>
      <c r="HND703" s="413"/>
      <c r="HNE703" s="414"/>
      <c r="HNF703" s="414"/>
      <c r="HNG703" s="413"/>
      <c r="HNH703" s="413"/>
      <c r="HNI703" s="414"/>
      <c r="HNJ703" s="414"/>
      <c r="HNK703" s="413"/>
      <c r="HNL703" s="413"/>
      <c r="HNM703" s="413"/>
      <c r="HNN703" s="413"/>
      <c r="HNO703" s="413"/>
      <c r="HNP703" s="413"/>
      <c r="HNQ703" s="413"/>
      <c r="HNR703" s="414"/>
      <c r="HNS703" s="414"/>
      <c r="HNT703" s="413"/>
      <c r="HNU703" s="413"/>
      <c r="HNV703" s="414"/>
      <c r="HNW703" s="414"/>
      <c r="HNX703" s="413"/>
      <c r="HNY703" s="413"/>
      <c r="HNZ703" s="413"/>
      <c r="HOA703" s="413"/>
      <c r="HOB703" s="413"/>
      <c r="HOC703" s="407"/>
      <c r="HOD703" s="439"/>
      <c r="HOE703" s="413"/>
      <c r="HOF703" s="413"/>
      <c r="HOG703" s="413"/>
      <c r="HOH703" s="413"/>
      <c r="HOI703" s="413"/>
      <c r="HOJ703" s="413"/>
      <c r="HOK703" s="413"/>
      <c r="HOL703" s="412"/>
      <c r="HOM703" s="412"/>
      <c r="HON703" s="412"/>
      <c r="HOO703" s="412"/>
      <c r="HOP703" s="412"/>
      <c r="HOQ703" s="412"/>
      <c r="HOR703" s="412"/>
      <c r="HOS703" s="412"/>
      <c r="HOT703" s="412"/>
      <c r="HOU703" s="412"/>
      <c r="HOV703" s="412"/>
      <c r="HOW703" s="412"/>
      <c r="HOX703" s="412"/>
      <c r="HOY703" s="412"/>
      <c r="HOZ703" s="412"/>
      <c r="HPA703" s="412"/>
      <c r="HPB703" s="412"/>
      <c r="HPC703" s="412"/>
      <c r="HPD703" s="412"/>
      <c r="HPE703" s="412"/>
      <c r="HPF703" s="412"/>
      <c r="HPG703" s="412"/>
      <c r="HPH703" s="412"/>
      <c r="HPI703" s="412"/>
      <c r="HPJ703" s="412"/>
      <c r="HPK703" s="412"/>
      <c r="HPL703" s="412"/>
      <c r="HPM703" s="412"/>
      <c r="HPN703" s="412"/>
      <c r="HPO703" s="412"/>
      <c r="HPP703" s="412"/>
      <c r="HPQ703" s="412"/>
      <c r="HPR703" s="412"/>
      <c r="HPS703" s="412"/>
      <c r="HPT703" s="412"/>
      <c r="HPU703" s="412"/>
      <c r="HPV703" s="412"/>
      <c r="HPW703" s="412"/>
      <c r="HPX703" s="412"/>
      <c r="HPY703" s="412"/>
      <c r="HPZ703" s="412"/>
      <c r="HQA703" s="412"/>
      <c r="HQB703" s="412"/>
      <c r="HQC703" s="412"/>
      <c r="HQD703" s="413"/>
      <c r="HQE703" s="413"/>
      <c r="HQF703" s="413"/>
      <c r="HQG703" s="413"/>
      <c r="HQH703" s="413"/>
      <c r="HQI703" s="413"/>
      <c r="HQJ703" s="413"/>
      <c r="HQK703" s="413"/>
      <c r="HQL703" s="413"/>
      <c r="HQM703" s="413"/>
      <c r="HQN703" s="413"/>
      <c r="HQO703" s="413"/>
      <c r="HQP703" s="413"/>
      <c r="HQQ703" s="413"/>
      <c r="HQR703" s="413"/>
      <c r="HQS703" s="413"/>
      <c r="HQT703" s="413"/>
      <c r="HQU703" s="413"/>
      <c r="HQV703" s="413"/>
      <c r="HQW703" s="413"/>
      <c r="HQX703" s="413"/>
      <c r="HQY703" s="413"/>
      <c r="HQZ703" s="413"/>
      <c r="HRA703" s="413"/>
      <c r="HRB703" s="414"/>
      <c r="HRC703" s="414"/>
      <c r="HRD703" s="414"/>
      <c r="HRE703" s="414"/>
      <c r="HRF703" s="414"/>
      <c r="HRG703" s="413"/>
      <c r="HRH703" s="413"/>
      <c r="HRI703" s="414"/>
      <c r="HRJ703" s="414"/>
      <c r="HRK703" s="413"/>
      <c r="HRL703" s="413"/>
      <c r="HRM703" s="414"/>
      <c r="HRN703" s="414"/>
      <c r="HRO703" s="413"/>
      <c r="HRP703" s="413"/>
      <c r="HRQ703" s="413"/>
      <c r="HRR703" s="413"/>
      <c r="HRS703" s="413"/>
      <c r="HRT703" s="413"/>
      <c r="HRU703" s="413"/>
      <c r="HRV703" s="414"/>
      <c r="HRW703" s="414"/>
      <c r="HRX703" s="413"/>
      <c r="HRY703" s="413"/>
      <c r="HRZ703" s="414"/>
      <c r="HSA703" s="414"/>
      <c r="HSB703" s="413"/>
      <c r="HSC703" s="413"/>
      <c r="HSD703" s="413"/>
      <c r="HSE703" s="413"/>
      <c r="HSF703" s="413"/>
      <c r="HSG703" s="407"/>
      <c r="HSH703" s="439"/>
      <c r="HSI703" s="413"/>
      <c r="HSJ703" s="413"/>
      <c r="HSK703" s="413"/>
      <c r="HSL703" s="413"/>
      <c r="HSM703" s="413"/>
      <c r="HSN703" s="413"/>
      <c r="HSO703" s="413"/>
      <c r="HSP703" s="412"/>
      <c r="HSQ703" s="412"/>
      <c r="HSR703" s="412"/>
      <c r="HSS703" s="412"/>
      <c r="HST703" s="412"/>
      <c r="HSU703" s="412"/>
      <c r="HSV703" s="412"/>
      <c r="HSW703" s="412"/>
      <c r="HSX703" s="412"/>
      <c r="HSY703" s="412"/>
      <c r="HSZ703" s="412"/>
      <c r="HTA703" s="412"/>
      <c r="HTB703" s="412"/>
      <c r="HTC703" s="412"/>
      <c r="HTD703" s="412"/>
      <c r="HTE703" s="412"/>
      <c r="HTF703" s="412"/>
      <c r="HTG703" s="412"/>
      <c r="HTH703" s="412"/>
      <c r="HTI703" s="412"/>
      <c r="HTJ703" s="412"/>
      <c r="HTK703" s="412"/>
      <c r="HTL703" s="412"/>
      <c r="HTM703" s="412"/>
      <c r="HTN703" s="412"/>
      <c r="HTO703" s="412"/>
      <c r="HTP703" s="412"/>
      <c r="HTQ703" s="412"/>
      <c r="HTR703" s="412"/>
      <c r="HTS703" s="412"/>
      <c r="HTT703" s="412"/>
      <c r="HTU703" s="412"/>
      <c r="HTV703" s="412"/>
      <c r="HTW703" s="412"/>
      <c r="HTX703" s="412"/>
      <c r="HTY703" s="412"/>
      <c r="HTZ703" s="412"/>
      <c r="HUA703" s="412"/>
      <c r="HUB703" s="412"/>
      <c r="HUC703" s="412"/>
      <c r="HUD703" s="412"/>
      <c r="HUE703" s="412"/>
      <c r="HUF703" s="412"/>
      <c r="HUG703" s="412"/>
      <c r="HUH703" s="413"/>
      <c r="HUI703" s="413"/>
      <c r="HUJ703" s="413"/>
      <c r="HUK703" s="413"/>
      <c r="HUL703" s="413"/>
      <c r="HUM703" s="413"/>
      <c r="HUN703" s="413"/>
      <c r="HUO703" s="413"/>
      <c r="HUP703" s="413"/>
      <c r="HUQ703" s="413"/>
      <c r="HUR703" s="413"/>
      <c r="HUS703" s="413"/>
      <c r="HUT703" s="413"/>
      <c r="HUU703" s="413"/>
      <c r="HUV703" s="413"/>
      <c r="HUW703" s="413"/>
      <c r="HUX703" s="413"/>
      <c r="HUY703" s="413"/>
      <c r="HUZ703" s="413"/>
      <c r="HVA703" s="413"/>
      <c r="HVB703" s="413"/>
      <c r="HVC703" s="413"/>
      <c r="HVD703" s="413"/>
      <c r="HVE703" s="413"/>
      <c r="HVF703" s="414"/>
      <c r="HVG703" s="414"/>
      <c r="HVH703" s="414"/>
      <c r="HVI703" s="414"/>
      <c r="HVJ703" s="414"/>
      <c r="HVK703" s="413"/>
      <c r="HVL703" s="413"/>
      <c r="HVM703" s="414"/>
      <c r="HVN703" s="414"/>
      <c r="HVO703" s="413"/>
      <c r="HVP703" s="413"/>
      <c r="HVQ703" s="414"/>
      <c r="HVR703" s="414"/>
      <c r="HVS703" s="413"/>
      <c r="HVT703" s="413"/>
      <c r="HVU703" s="413"/>
      <c r="HVV703" s="413"/>
      <c r="HVW703" s="413"/>
      <c r="HVX703" s="413"/>
      <c r="HVY703" s="413"/>
      <c r="HVZ703" s="414"/>
      <c r="HWA703" s="414"/>
      <c r="HWB703" s="413"/>
      <c r="HWC703" s="413"/>
      <c r="HWD703" s="414"/>
      <c r="HWE703" s="414"/>
      <c r="HWF703" s="413"/>
      <c r="HWG703" s="413"/>
      <c r="HWH703" s="413"/>
      <c r="HWI703" s="413"/>
      <c r="HWJ703" s="413"/>
      <c r="HWK703" s="407"/>
      <c r="HWL703" s="439"/>
      <c r="HWM703" s="413"/>
      <c r="HWN703" s="413"/>
      <c r="HWO703" s="413"/>
      <c r="HWP703" s="413"/>
      <c r="HWQ703" s="413"/>
      <c r="HWR703" s="413"/>
      <c r="HWS703" s="413"/>
      <c r="HWT703" s="412"/>
      <c r="HWU703" s="412"/>
      <c r="HWV703" s="412"/>
      <c r="HWW703" s="412"/>
      <c r="HWX703" s="412"/>
      <c r="HWY703" s="412"/>
      <c r="HWZ703" s="412"/>
      <c r="HXA703" s="412"/>
      <c r="HXB703" s="412"/>
      <c r="HXC703" s="412"/>
      <c r="HXD703" s="412"/>
      <c r="HXE703" s="412"/>
      <c r="HXF703" s="412"/>
      <c r="HXG703" s="412"/>
      <c r="HXH703" s="412"/>
      <c r="HXI703" s="412"/>
      <c r="HXJ703" s="412"/>
      <c r="HXK703" s="412"/>
      <c r="HXL703" s="412"/>
      <c r="HXM703" s="412"/>
      <c r="HXN703" s="412"/>
      <c r="HXO703" s="412"/>
      <c r="HXP703" s="412"/>
      <c r="HXQ703" s="412"/>
      <c r="HXR703" s="412"/>
      <c r="HXS703" s="412"/>
      <c r="HXT703" s="412"/>
      <c r="HXU703" s="412"/>
      <c r="HXV703" s="412"/>
      <c r="HXW703" s="412"/>
      <c r="HXX703" s="412"/>
      <c r="HXY703" s="412"/>
      <c r="HXZ703" s="412"/>
      <c r="HYA703" s="412"/>
      <c r="HYB703" s="412"/>
      <c r="HYC703" s="412"/>
      <c r="HYD703" s="412"/>
      <c r="HYE703" s="412"/>
      <c r="HYF703" s="412"/>
      <c r="HYG703" s="412"/>
      <c r="HYH703" s="412"/>
      <c r="HYI703" s="412"/>
      <c r="HYJ703" s="412"/>
      <c r="HYK703" s="412"/>
      <c r="HYL703" s="413"/>
      <c r="HYM703" s="413"/>
      <c r="HYN703" s="413"/>
      <c r="HYO703" s="413"/>
      <c r="HYP703" s="413"/>
      <c r="HYQ703" s="413"/>
      <c r="HYR703" s="413"/>
      <c r="HYS703" s="413"/>
      <c r="HYT703" s="413"/>
      <c r="HYU703" s="413"/>
      <c r="HYV703" s="413"/>
      <c r="HYW703" s="413"/>
      <c r="HYX703" s="413"/>
      <c r="HYY703" s="413"/>
      <c r="HYZ703" s="413"/>
      <c r="HZA703" s="413"/>
      <c r="HZB703" s="413"/>
      <c r="HZC703" s="413"/>
      <c r="HZD703" s="413"/>
      <c r="HZE703" s="413"/>
      <c r="HZF703" s="413"/>
      <c r="HZG703" s="413"/>
      <c r="HZH703" s="413"/>
      <c r="HZI703" s="413"/>
      <c r="HZJ703" s="414"/>
      <c r="HZK703" s="414"/>
      <c r="HZL703" s="414"/>
      <c r="HZM703" s="414"/>
      <c r="HZN703" s="414"/>
      <c r="HZO703" s="413"/>
      <c r="HZP703" s="413"/>
      <c r="HZQ703" s="414"/>
      <c r="HZR703" s="414"/>
      <c r="HZS703" s="413"/>
      <c r="HZT703" s="413"/>
      <c r="HZU703" s="414"/>
      <c r="HZV703" s="414"/>
      <c r="HZW703" s="413"/>
      <c r="HZX703" s="413"/>
      <c r="HZY703" s="413"/>
      <c r="HZZ703" s="413"/>
      <c r="IAA703" s="413"/>
      <c r="IAB703" s="413"/>
      <c r="IAC703" s="413"/>
      <c r="IAD703" s="414"/>
      <c r="IAE703" s="414"/>
      <c r="IAF703" s="413"/>
      <c r="IAG703" s="413"/>
      <c r="IAH703" s="414"/>
      <c r="IAI703" s="414"/>
      <c r="IAJ703" s="413"/>
      <c r="IAK703" s="413"/>
      <c r="IAL703" s="413"/>
      <c r="IAM703" s="413"/>
      <c r="IAN703" s="413"/>
      <c r="IAO703" s="407"/>
      <c r="IAP703" s="439"/>
      <c r="IAQ703" s="413"/>
      <c r="IAR703" s="413"/>
      <c r="IAS703" s="413"/>
      <c r="IAT703" s="413"/>
      <c r="IAU703" s="413"/>
      <c r="IAV703" s="413"/>
      <c r="IAW703" s="413"/>
      <c r="IAX703" s="412"/>
      <c r="IAY703" s="412"/>
      <c r="IAZ703" s="412"/>
      <c r="IBA703" s="412"/>
      <c r="IBB703" s="412"/>
      <c r="IBC703" s="412"/>
      <c r="IBD703" s="412"/>
      <c r="IBE703" s="412"/>
      <c r="IBF703" s="412"/>
      <c r="IBG703" s="412"/>
      <c r="IBH703" s="412"/>
      <c r="IBI703" s="412"/>
      <c r="IBJ703" s="412"/>
      <c r="IBK703" s="412"/>
      <c r="IBL703" s="412"/>
      <c r="IBM703" s="412"/>
      <c r="IBN703" s="412"/>
      <c r="IBO703" s="412"/>
      <c r="IBP703" s="412"/>
      <c r="IBQ703" s="412"/>
      <c r="IBR703" s="412"/>
      <c r="IBS703" s="412"/>
      <c r="IBT703" s="412"/>
      <c r="IBU703" s="412"/>
      <c r="IBV703" s="412"/>
      <c r="IBW703" s="412"/>
      <c r="IBX703" s="412"/>
      <c r="IBY703" s="412"/>
      <c r="IBZ703" s="412"/>
      <c r="ICA703" s="412"/>
      <c r="ICB703" s="412"/>
      <c r="ICC703" s="412"/>
      <c r="ICD703" s="412"/>
      <c r="ICE703" s="412"/>
      <c r="ICF703" s="412"/>
      <c r="ICG703" s="412"/>
      <c r="ICH703" s="412"/>
      <c r="ICI703" s="412"/>
      <c r="ICJ703" s="412"/>
      <c r="ICK703" s="412"/>
      <c r="ICL703" s="412"/>
      <c r="ICM703" s="412"/>
      <c r="ICN703" s="412"/>
      <c r="ICO703" s="412"/>
      <c r="ICP703" s="413"/>
      <c r="ICQ703" s="413"/>
      <c r="ICR703" s="413"/>
      <c r="ICS703" s="413"/>
      <c r="ICT703" s="413"/>
      <c r="ICU703" s="413"/>
      <c r="ICV703" s="413"/>
      <c r="ICW703" s="413"/>
      <c r="ICX703" s="413"/>
      <c r="ICY703" s="413"/>
      <c r="ICZ703" s="413"/>
      <c r="IDA703" s="413"/>
      <c r="IDB703" s="413"/>
      <c r="IDC703" s="413"/>
      <c r="IDD703" s="413"/>
      <c r="IDE703" s="413"/>
      <c r="IDF703" s="413"/>
      <c r="IDG703" s="413"/>
      <c r="IDH703" s="413"/>
      <c r="IDI703" s="413"/>
      <c r="IDJ703" s="413"/>
      <c r="IDK703" s="413"/>
      <c r="IDL703" s="413"/>
      <c r="IDM703" s="413"/>
      <c r="IDN703" s="414"/>
      <c r="IDO703" s="414"/>
      <c r="IDP703" s="414"/>
      <c r="IDQ703" s="414"/>
      <c r="IDR703" s="414"/>
      <c r="IDS703" s="413"/>
      <c r="IDT703" s="413"/>
      <c r="IDU703" s="414"/>
      <c r="IDV703" s="414"/>
      <c r="IDW703" s="413"/>
      <c r="IDX703" s="413"/>
      <c r="IDY703" s="414"/>
      <c r="IDZ703" s="414"/>
      <c r="IEA703" s="413"/>
      <c r="IEB703" s="413"/>
      <c r="IEC703" s="413"/>
      <c r="IED703" s="413"/>
      <c r="IEE703" s="413"/>
      <c r="IEF703" s="413"/>
      <c r="IEG703" s="413"/>
      <c r="IEH703" s="414"/>
      <c r="IEI703" s="414"/>
      <c r="IEJ703" s="413"/>
      <c r="IEK703" s="413"/>
      <c r="IEL703" s="414"/>
      <c r="IEM703" s="414"/>
      <c r="IEN703" s="413"/>
      <c r="IEO703" s="413"/>
      <c r="IEP703" s="413"/>
      <c r="IEQ703" s="413"/>
      <c r="IER703" s="413"/>
      <c r="IES703" s="407"/>
      <c r="IET703" s="439"/>
      <c r="IEU703" s="413"/>
      <c r="IEV703" s="413"/>
      <c r="IEW703" s="413"/>
      <c r="IEX703" s="413"/>
      <c r="IEY703" s="413"/>
      <c r="IEZ703" s="413"/>
      <c r="IFA703" s="413"/>
      <c r="IFB703" s="412"/>
      <c r="IFC703" s="412"/>
      <c r="IFD703" s="412"/>
      <c r="IFE703" s="412"/>
      <c r="IFF703" s="412"/>
      <c r="IFG703" s="412"/>
      <c r="IFH703" s="412"/>
      <c r="IFI703" s="412"/>
      <c r="IFJ703" s="412"/>
      <c r="IFK703" s="412"/>
      <c r="IFL703" s="412"/>
      <c r="IFM703" s="412"/>
      <c r="IFN703" s="412"/>
      <c r="IFO703" s="412"/>
      <c r="IFP703" s="412"/>
      <c r="IFQ703" s="412"/>
      <c r="IFR703" s="412"/>
      <c r="IFS703" s="412"/>
      <c r="IFT703" s="412"/>
      <c r="IFU703" s="412"/>
      <c r="IFV703" s="412"/>
      <c r="IFW703" s="412"/>
      <c r="IFX703" s="412"/>
      <c r="IFY703" s="412"/>
      <c r="IFZ703" s="412"/>
      <c r="IGA703" s="412"/>
      <c r="IGB703" s="412"/>
      <c r="IGC703" s="412"/>
      <c r="IGD703" s="412"/>
      <c r="IGE703" s="412"/>
      <c r="IGF703" s="412"/>
      <c r="IGG703" s="412"/>
      <c r="IGH703" s="412"/>
      <c r="IGI703" s="412"/>
      <c r="IGJ703" s="412"/>
      <c r="IGK703" s="412"/>
      <c r="IGL703" s="412"/>
      <c r="IGM703" s="412"/>
      <c r="IGN703" s="412"/>
      <c r="IGO703" s="412"/>
      <c r="IGP703" s="412"/>
      <c r="IGQ703" s="412"/>
      <c r="IGR703" s="412"/>
      <c r="IGS703" s="412"/>
      <c r="IGT703" s="413"/>
      <c r="IGU703" s="413"/>
      <c r="IGV703" s="413"/>
      <c r="IGW703" s="413"/>
      <c r="IGX703" s="413"/>
      <c r="IGY703" s="413"/>
      <c r="IGZ703" s="413"/>
      <c r="IHA703" s="413"/>
      <c r="IHB703" s="413"/>
      <c r="IHC703" s="413"/>
      <c r="IHD703" s="413"/>
      <c r="IHE703" s="413"/>
      <c r="IHF703" s="413"/>
      <c r="IHG703" s="413"/>
      <c r="IHH703" s="413"/>
      <c r="IHI703" s="413"/>
      <c r="IHJ703" s="413"/>
      <c r="IHK703" s="413"/>
      <c r="IHL703" s="413"/>
      <c r="IHM703" s="413"/>
      <c r="IHN703" s="413"/>
      <c r="IHO703" s="413"/>
      <c r="IHP703" s="413"/>
      <c r="IHQ703" s="413"/>
      <c r="IHR703" s="414"/>
      <c r="IHS703" s="414"/>
      <c r="IHT703" s="414"/>
      <c r="IHU703" s="414"/>
      <c r="IHV703" s="414"/>
      <c r="IHW703" s="413"/>
      <c r="IHX703" s="413"/>
      <c r="IHY703" s="414"/>
      <c r="IHZ703" s="414"/>
      <c r="IIA703" s="413"/>
      <c r="IIB703" s="413"/>
      <c r="IIC703" s="414"/>
      <c r="IID703" s="414"/>
      <c r="IIE703" s="413"/>
      <c r="IIF703" s="413"/>
      <c r="IIG703" s="413"/>
      <c r="IIH703" s="413"/>
      <c r="III703" s="413"/>
      <c r="IIJ703" s="413"/>
      <c r="IIK703" s="413"/>
      <c r="IIL703" s="414"/>
      <c r="IIM703" s="414"/>
      <c r="IIN703" s="413"/>
      <c r="IIO703" s="413"/>
      <c r="IIP703" s="414"/>
      <c r="IIQ703" s="414"/>
      <c r="IIR703" s="413"/>
      <c r="IIS703" s="413"/>
      <c r="IIT703" s="413"/>
      <c r="IIU703" s="413"/>
      <c r="IIV703" s="413"/>
      <c r="IIW703" s="407"/>
      <c r="IIX703" s="439"/>
      <c r="IIY703" s="413"/>
      <c r="IIZ703" s="413"/>
      <c r="IJA703" s="413"/>
      <c r="IJB703" s="413"/>
      <c r="IJC703" s="413"/>
      <c r="IJD703" s="413"/>
      <c r="IJE703" s="413"/>
      <c r="IJF703" s="412"/>
      <c r="IJG703" s="412"/>
      <c r="IJH703" s="412"/>
      <c r="IJI703" s="412"/>
      <c r="IJJ703" s="412"/>
      <c r="IJK703" s="412"/>
      <c r="IJL703" s="412"/>
      <c r="IJM703" s="412"/>
      <c r="IJN703" s="412"/>
      <c r="IJO703" s="412"/>
      <c r="IJP703" s="412"/>
      <c r="IJQ703" s="412"/>
      <c r="IJR703" s="412"/>
      <c r="IJS703" s="412"/>
      <c r="IJT703" s="412"/>
      <c r="IJU703" s="412"/>
      <c r="IJV703" s="412"/>
      <c r="IJW703" s="412"/>
      <c r="IJX703" s="412"/>
      <c r="IJY703" s="412"/>
      <c r="IJZ703" s="412"/>
      <c r="IKA703" s="412"/>
      <c r="IKB703" s="412"/>
      <c r="IKC703" s="412"/>
      <c r="IKD703" s="412"/>
      <c r="IKE703" s="412"/>
      <c r="IKF703" s="412"/>
      <c r="IKG703" s="412"/>
      <c r="IKH703" s="412"/>
      <c r="IKI703" s="412"/>
      <c r="IKJ703" s="412"/>
      <c r="IKK703" s="412"/>
      <c r="IKL703" s="412"/>
      <c r="IKM703" s="412"/>
      <c r="IKN703" s="412"/>
      <c r="IKO703" s="412"/>
      <c r="IKP703" s="412"/>
      <c r="IKQ703" s="412"/>
      <c r="IKR703" s="412"/>
      <c r="IKS703" s="412"/>
      <c r="IKT703" s="412"/>
      <c r="IKU703" s="412"/>
      <c r="IKV703" s="412"/>
      <c r="IKW703" s="412"/>
      <c r="IKX703" s="413"/>
      <c r="IKY703" s="413"/>
      <c r="IKZ703" s="413"/>
      <c r="ILA703" s="413"/>
      <c r="ILB703" s="413"/>
      <c r="ILC703" s="413"/>
      <c r="ILD703" s="413"/>
      <c r="ILE703" s="413"/>
      <c r="ILF703" s="413"/>
      <c r="ILG703" s="413"/>
      <c r="ILH703" s="413"/>
      <c r="ILI703" s="413"/>
      <c r="ILJ703" s="413"/>
      <c r="ILK703" s="413"/>
      <c r="ILL703" s="413"/>
      <c r="ILM703" s="413"/>
      <c r="ILN703" s="413"/>
      <c r="ILO703" s="413"/>
      <c r="ILP703" s="413"/>
      <c r="ILQ703" s="413"/>
      <c r="ILR703" s="413"/>
      <c r="ILS703" s="413"/>
      <c r="ILT703" s="413"/>
      <c r="ILU703" s="413"/>
      <c r="ILV703" s="414"/>
      <c r="ILW703" s="414"/>
      <c r="ILX703" s="414"/>
      <c r="ILY703" s="414"/>
      <c r="ILZ703" s="414"/>
      <c r="IMA703" s="413"/>
      <c r="IMB703" s="413"/>
      <c r="IMC703" s="414"/>
      <c r="IMD703" s="414"/>
      <c r="IME703" s="413"/>
      <c r="IMF703" s="413"/>
      <c r="IMG703" s="414"/>
      <c r="IMH703" s="414"/>
      <c r="IMI703" s="413"/>
      <c r="IMJ703" s="413"/>
      <c r="IMK703" s="413"/>
      <c r="IML703" s="413"/>
      <c r="IMM703" s="413"/>
      <c r="IMN703" s="413"/>
      <c r="IMO703" s="413"/>
      <c r="IMP703" s="414"/>
      <c r="IMQ703" s="414"/>
      <c r="IMR703" s="413"/>
      <c r="IMS703" s="413"/>
      <c r="IMT703" s="414"/>
      <c r="IMU703" s="414"/>
      <c r="IMV703" s="413"/>
      <c r="IMW703" s="413"/>
      <c r="IMX703" s="413"/>
      <c r="IMY703" s="413"/>
      <c r="IMZ703" s="413"/>
      <c r="INA703" s="407"/>
      <c r="INB703" s="439"/>
      <c r="INC703" s="413"/>
      <c r="IND703" s="413"/>
      <c r="INE703" s="413"/>
      <c r="INF703" s="413"/>
      <c r="ING703" s="413"/>
      <c r="INH703" s="413"/>
      <c r="INI703" s="413"/>
      <c r="INJ703" s="412"/>
      <c r="INK703" s="412"/>
      <c r="INL703" s="412"/>
      <c r="INM703" s="412"/>
      <c r="INN703" s="412"/>
      <c r="INO703" s="412"/>
      <c r="INP703" s="412"/>
      <c r="INQ703" s="412"/>
      <c r="INR703" s="412"/>
      <c r="INS703" s="412"/>
      <c r="INT703" s="412"/>
      <c r="INU703" s="412"/>
      <c r="INV703" s="412"/>
      <c r="INW703" s="412"/>
      <c r="INX703" s="412"/>
      <c r="INY703" s="412"/>
      <c r="INZ703" s="412"/>
      <c r="IOA703" s="412"/>
      <c r="IOB703" s="412"/>
      <c r="IOC703" s="412"/>
      <c r="IOD703" s="412"/>
      <c r="IOE703" s="412"/>
      <c r="IOF703" s="412"/>
      <c r="IOG703" s="412"/>
      <c r="IOH703" s="412"/>
      <c r="IOI703" s="412"/>
      <c r="IOJ703" s="412"/>
      <c r="IOK703" s="412"/>
      <c r="IOL703" s="412"/>
      <c r="IOM703" s="412"/>
      <c r="ION703" s="412"/>
      <c r="IOO703" s="412"/>
      <c r="IOP703" s="412"/>
      <c r="IOQ703" s="412"/>
      <c r="IOR703" s="412"/>
      <c r="IOS703" s="412"/>
      <c r="IOT703" s="412"/>
      <c r="IOU703" s="412"/>
      <c r="IOV703" s="412"/>
      <c r="IOW703" s="412"/>
      <c r="IOX703" s="412"/>
      <c r="IOY703" s="412"/>
      <c r="IOZ703" s="412"/>
      <c r="IPA703" s="412"/>
      <c r="IPB703" s="413"/>
      <c r="IPC703" s="413"/>
      <c r="IPD703" s="413"/>
      <c r="IPE703" s="413"/>
      <c r="IPF703" s="413"/>
      <c r="IPG703" s="413"/>
      <c r="IPH703" s="413"/>
      <c r="IPI703" s="413"/>
      <c r="IPJ703" s="413"/>
      <c r="IPK703" s="413"/>
      <c r="IPL703" s="413"/>
      <c r="IPM703" s="413"/>
      <c r="IPN703" s="413"/>
      <c r="IPO703" s="413"/>
      <c r="IPP703" s="413"/>
      <c r="IPQ703" s="413"/>
      <c r="IPR703" s="413"/>
      <c r="IPS703" s="413"/>
      <c r="IPT703" s="413"/>
      <c r="IPU703" s="413"/>
      <c r="IPV703" s="413"/>
      <c r="IPW703" s="413"/>
      <c r="IPX703" s="413"/>
      <c r="IPY703" s="413"/>
      <c r="IPZ703" s="414"/>
      <c r="IQA703" s="414"/>
      <c r="IQB703" s="414"/>
      <c r="IQC703" s="414"/>
      <c r="IQD703" s="414"/>
      <c r="IQE703" s="413"/>
      <c r="IQF703" s="413"/>
      <c r="IQG703" s="414"/>
      <c r="IQH703" s="414"/>
      <c r="IQI703" s="413"/>
      <c r="IQJ703" s="413"/>
      <c r="IQK703" s="414"/>
      <c r="IQL703" s="414"/>
      <c r="IQM703" s="413"/>
      <c r="IQN703" s="413"/>
      <c r="IQO703" s="413"/>
      <c r="IQP703" s="413"/>
      <c r="IQQ703" s="413"/>
      <c r="IQR703" s="413"/>
      <c r="IQS703" s="413"/>
      <c r="IQT703" s="414"/>
      <c r="IQU703" s="414"/>
      <c r="IQV703" s="413"/>
      <c r="IQW703" s="413"/>
      <c r="IQX703" s="414"/>
      <c r="IQY703" s="414"/>
      <c r="IQZ703" s="413"/>
      <c r="IRA703" s="413"/>
      <c r="IRB703" s="413"/>
      <c r="IRC703" s="413"/>
      <c r="IRD703" s="413"/>
      <c r="IRE703" s="407"/>
      <c r="IRF703" s="439"/>
      <c r="IRG703" s="413"/>
      <c r="IRH703" s="413"/>
      <c r="IRI703" s="413"/>
      <c r="IRJ703" s="413"/>
      <c r="IRK703" s="413"/>
      <c r="IRL703" s="413"/>
      <c r="IRM703" s="413"/>
      <c r="IRN703" s="412"/>
      <c r="IRO703" s="412"/>
      <c r="IRP703" s="412"/>
      <c r="IRQ703" s="412"/>
      <c r="IRR703" s="412"/>
      <c r="IRS703" s="412"/>
      <c r="IRT703" s="412"/>
      <c r="IRU703" s="412"/>
      <c r="IRV703" s="412"/>
      <c r="IRW703" s="412"/>
      <c r="IRX703" s="412"/>
      <c r="IRY703" s="412"/>
      <c r="IRZ703" s="412"/>
      <c r="ISA703" s="412"/>
      <c r="ISB703" s="412"/>
      <c r="ISC703" s="412"/>
      <c r="ISD703" s="412"/>
      <c r="ISE703" s="412"/>
      <c r="ISF703" s="412"/>
      <c r="ISG703" s="412"/>
      <c r="ISH703" s="412"/>
      <c r="ISI703" s="412"/>
      <c r="ISJ703" s="412"/>
      <c r="ISK703" s="412"/>
      <c r="ISL703" s="412"/>
      <c r="ISM703" s="412"/>
      <c r="ISN703" s="412"/>
      <c r="ISO703" s="412"/>
      <c r="ISP703" s="412"/>
      <c r="ISQ703" s="412"/>
      <c r="ISR703" s="412"/>
      <c r="ISS703" s="412"/>
      <c r="IST703" s="412"/>
      <c r="ISU703" s="412"/>
      <c r="ISV703" s="412"/>
      <c r="ISW703" s="412"/>
      <c r="ISX703" s="412"/>
      <c r="ISY703" s="412"/>
      <c r="ISZ703" s="412"/>
      <c r="ITA703" s="412"/>
      <c r="ITB703" s="412"/>
      <c r="ITC703" s="412"/>
      <c r="ITD703" s="412"/>
      <c r="ITE703" s="412"/>
      <c r="ITF703" s="413"/>
      <c r="ITG703" s="413"/>
      <c r="ITH703" s="413"/>
      <c r="ITI703" s="413"/>
      <c r="ITJ703" s="413"/>
      <c r="ITK703" s="413"/>
      <c r="ITL703" s="413"/>
      <c r="ITM703" s="413"/>
      <c r="ITN703" s="413"/>
      <c r="ITO703" s="413"/>
      <c r="ITP703" s="413"/>
      <c r="ITQ703" s="413"/>
      <c r="ITR703" s="413"/>
      <c r="ITS703" s="413"/>
      <c r="ITT703" s="413"/>
      <c r="ITU703" s="413"/>
      <c r="ITV703" s="413"/>
      <c r="ITW703" s="413"/>
      <c r="ITX703" s="413"/>
      <c r="ITY703" s="413"/>
      <c r="ITZ703" s="413"/>
      <c r="IUA703" s="413"/>
      <c r="IUB703" s="413"/>
      <c r="IUC703" s="413"/>
      <c r="IUD703" s="414"/>
      <c r="IUE703" s="414"/>
      <c r="IUF703" s="414"/>
      <c r="IUG703" s="414"/>
      <c r="IUH703" s="414"/>
      <c r="IUI703" s="413"/>
      <c r="IUJ703" s="413"/>
      <c r="IUK703" s="414"/>
      <c r="IUL703" s="414"/>
      <c r="IUM703" s="413"/>
      <c r="IUN703" s="413"/>
      <c r="IUO703" s="414"/>
      <c r="IUP703" s="414"/>
      <c r="IUQ703" s="413"/>
      <c r="IUR703" s="413"/>
      <c r="IUS703" s="413"/>
      <c r="IUT703" s="413"/>
      <c r="IUU703" s="413"/>
      <c r="IUV703" s="413"/>
      <c r="IUW703" s="413"/>
      <c r="IUX703" s="414"/>
      <c r="IUY703" s="414"/>
      <c r="IUZ703" s="413"/>
      <c r="IVA703" s="413"/>
      <c r="IVB703" s="414"/>
      <c r="IVC703" s="414"/>
      <c r="IVD703" s="413"/>
      <c r="IVE703" s="413"/>
      <c r="IVF703" s="413"/>
      <c r="IVG703" s="413"/>
      <c r="IVH703" s="413"/>
      <c r="IVI703" s="407"/>
      <c r="IVJ703" s="439"/>
      <c r="IVK703" s="413"/>
      <c r="IVL703" s="413"/>
      <c r="IVM703" s="413"/>
      <c r="IVN703" s="413"/>
      <c r="IVO703" s="413"/>
      <c r="IVP703" s="413"/>
      <c r="IVQ703" s="413"/>
      <c r="IVR703" s="412"/>
      <c r="IVS703" s="412"/>
      <c r="IVT703" s="412"/>
      <c r="IVU703" s="412"/>
      <c r="IVV703" s="412"/>
      <c r="IVW703" s="412"/>
      <c r="IVX703" s="412"/>
      <c r="IVY703" s="412"/>
      <c r="IVZ703" s="412"/>
      <c r="IWA703" s="412"/>
      <c r="IWB703" s="412"/>
      <c r="IWC703" s="412"/>
      <c r="IWD703" s="412"/>
      <c r="IWE703" s="412"/>
      <c r="IWF703" s="412"/>
      <c r="IWG703" s="412"/>
      <c r="IWH703" s="412"/>
      <c r="IWI703" s="412"/>
      <c r="IWJ703" s="412"/>
      <c r="IWK703" s="412"/>
      <c r="IWL703" s="412"/>
      <c r="IWM703" s="412"/>
      <c r="IWN703" s="412"/>
      <c r="IWO703" s="412"/>
      <c r="IWP703" s="412"/>
      <c r="IWQ703" s="412"/>
      <c r="IWR703" s="412"/>
      <c r="IWS703" s="412"/>
      <c r="IWT703" s="412"/>
      <c r="IWU703" s="412"/>
      <c r="IWV703" s="412"/>
      <c r="IWW703" s="412"/>
      <c r="IWX703" s="412"/>
      <c r="IWY703" s="412"/>
      <c r="IWZ703" s="412"/>
      <c r="IXA703" s="412"/>
      <c r="IXB703" s="412"/>
      <c r="IXC703" s="412"/>
      <c r="IXD703" s="412"/>
      <c r="IXE703" s="412"/>
      <c r="IXF703" s="412"/>
      <c r="IXG703" s="412"/>
      <c r="IXH703" s="412"/>
      <c r="IXI703" s="412"/>
      <c r="IXJ703" s="413"/>
      <c r="IXK703" s="413"/>
      <c r="IXL703" s="413"/>
      <c r="IXM703" s="413"/>
      <c r="IXN703" s="413"/>
      <c r="IXO703" s="413"/>
      <c r="IXP703" s="413"/>
      <c r="IXQ703" s="413"/>
      <c r="IXR703" s="413"/>
      <c r="IXS703" s="413"/>
      <c r="IXT703" s="413"/>
      <c r="IXU703" s="413"/>
      <c r="IXV703" s="413"/>
      <c r="IXW703" s="413"/>
      <c r="IXX703" s="413"/>
      <c r="IXY703" s="413"/>
      <c r="IXZ703" s="413"/>
      <c r="IYA703" s="413"/>
      <c r="IYB703" s="413"/>
      <c r="IYC703" s="413"/>
      <c r="IYD703" s="413"/>
      <c r="IYE703" s="413"/>
      <c r="IYF703" s="413"/>
      <c r="IYG703" s="413"/>
      <c r="IYH703" s="414"/>
      <c r="IYI703" s="414"/>
      <c r="IYJ703" s="414"/>
      <c r="IYK703" s="414"/>
      <c r="IYL703" s="414"/>
      <c r="IYM703" s="413"/>
      <c r="IYN703" s="413"/>
      <c r="IYO703" s="414"/>
      <c r="IYP703" s="414"/>
      <c r="IYQ703" s="413"/>
      <c r="IYR703" s="413"/>
      <c r="IYS703" s="414"/>
      <c r="IYT703" s="414"/>
      <c r="IYU703" s="413"/>
      <c r="IYV703" s="413"/>
      <c r="IYW703" s="413"/>
      <c r="IYX703" s="413"/>
      <c r="IYY703" s="413"/>
      <c r="IYZ703" s="413"/>
      <c r="IZA703" s="413"/>
      <c r="IZB703" s="414"/>
      <c r="IZC703" s="414"/>
      <c r="IZD703" s="413"/>
      <c r="IZE703" s="413"/>
      <c r="IZF703" s="414"/>
      <c r="IZG703" s="414"/>
      <c r="IZH703" s="413"/>
      <c r="IZI703" s="413"/>
      <c r="IZJ703" s="413"/>
      <c r="IZK703" s="413"/>
      <c r="IZL703" s="413"/>
      <c r="IZM703" s="407"/>
      <c r="IZN703" s="439"/>
      <c r="IZO703" s="413"/>
      <c r="IZP703" s="413"/>
      <c r="IZQ703" s="413"/>
      <c r="IZR703" s="413"/>
      <c r="IZS703" s="413"/>
      <c r="IZT703" s="413"/>
      <c r="IZU703" s="413"/>
      <c r="IZV703" s="412"/>
      <c r="IZW703" s="412"/>
      <c r="IZX703" s="412"/>
      <c r="IZY703" s="412"/>
      <c r="IZZ703" s="412"/>
      <c r="JAA703" s="412"/>
      <c r="JAB703" s="412"/>
      <c r="JAC703" s="412"/>
      <c r="JAD703" s="412"/>
      <c r="JAE703" s="412"/>
      <c r="JAF703" s="412"/>
      <c r="JAG703" s="412"/>
      <c r="JAH703" s="412"/>
      <c r="JAI703" s="412"/>
      <c r="JAJ703" s="412"/>
      <c r="JAK703" s="412"/>
      <c r="JAL703" s="412"/>
      <c r="JAM703" s="412"/>
      <c r="JAN703" s="412"/>
      <c r="JAO703" s="412"/>
      <c r="JAP703" s="412"/>
      <c r="JAQ703" s="412"/>
      <c r="JAR703" s="412"/>
      <c r="JAS703" s="412"/>
      <c r="JAT703" s="412"/>
      <c r="JAU703" s="412"/>
      <c r="JAV703" s="412"/>
      <c r="JAW703" s="412"/>
      <c r="JAX703" s="412"/>
      <c r="JAY703" s="412"/>
      <c r="JAZ703" s="412"/>
      <c r="JBA703" s="412"/>
      <c r="JBB703" s="412"/>
      <c r="JBC703" s="412"/>
      <c r="JBD703" s="412"/>
      <c r="JBE703" s="412"/>
      <c r="JBF703" s="412"/>
      <c r="JBG703" s="412"/>
      <c r="JBH703" s="412"/>
      <c r="JBI703" s="412"/>
      <c r="JBJ703" s="412"/>
      <c r="JBK703" s="412"/>
      <c r="JBL703" s="412"/>
      <c r="JBM703" s="412"/>
      <c r="JBN703" s="413"/>
      <c r="JBO703" s="413"/>
      <c r="JBP703" s="413"/>
      <c r="JBQ703" s="413"/>
      <c r="JBR703" s="413"/>
      <c r="JBS703" s="413"/>
      <c r="JBT703" s="413"/>
      <c r="JBU703" s="413"/>
      <c r="JBV703" s="413"/>
      <c r="JBW703" s="413"/>
      <c r="JBX703" s="413"/>
      <c r="JBY703" s="413"/>
      <c r="JBZ703" s="413"/>
      <c r="JCA703" s="413"/>
      <c r="JCB703" s="413"/>
      <c r="JCC703" s="413"/>
      <c r="JCD703" s="413"/>
      <c r="JCE703" s="413"/>
      <c r="JCF703" s="413"/>
      <c r="JCG703" s="413"/>
      <c r="JCH703" s="413"/>
      <c r="JCI703" s="413"/>
      <c r="JCJ703" s="413"/>
      <c r="JCK703" s="413"/>
      <c r="JCL703" s="414"/>
      <c r="JCM703" s="414"/>
      <c r="JCN703" s="414"/>
      <c r="JCO703" s="414"/>
      <c r="JCP703" s="414"/>
      <c r="JCQ703" s="413"/>
      <c r="JCR703" s="413"/>
      <c r="JCS703" s="414"/>
      <c r="JCT703" s="414"/>
      <c r="JCU703" s="413"/>
      <c r="JCV703" s="413"/>
      <c r="JCW703" s="414"/>
      <c r="JCX703" s="414"/>
      <c r="JCY703" s="413"/>
      <c r="JCZ703" s="413"/>
      <c r="JDA703" s="413"/>
      <c r="JDB703" s="413"/>
      <c r="JDC703" s="413"/>
      <c r="JDD703" s="413"/>
      <c r="JDE703" s="413"/>
      <c r="JDF703" s="414"/>
      <c r="JDG703" s="414"/>
      <c r="JDH703" s="413"/>
      <c r="JDI703" s="413"/>
      <c r="JDJ703" s="414"/>
      <c r="JDK703" s="414"/>
      <c r="JDL703" s="413"/>
      <c r="JDM703" s="413"/>
      <c r="JDN703" s="413"/>
      <c r="JDO703" s="413"/>
      <c r="JDP703" s="413"/>
      <c r="JDQ703" s="407"/>
      <c r="JDR703" s="439"/>
      <c r="JDS703" s="413"/>
      <c r="JDT703" s="413"/>
      <c r="JDU703" s="413"/>
      <c r="JDV703" s="413"/>
      <c r="JDW703" s="413"/>
      <c r="JDX703" s="413"/>
      <c r="JDY703" s="413"/>
      <c r="JDZ703" s="412"/>
      <c r="JEA703" s="412"/>
      <c r="JEB703" s="412"/>
      <c r="JEC703" s="412"/>
      <c r="JED703" s="412"/>
      <c r="JEE703" s="412"/>
      <c r="JEF703" s="412"/>
      <c r="JEG703" s="412"/>
      <c r="JEH703" s="412"/>
      <c r="JEI703" s="412"/>
      <c r="JEJ703" s="412"/>
      <c r="JEK703" s="412"/>
      <c r="JEL703" s="412"/>
      <c r="JEM703" s="412"/>
      <c r="JEN703" s="412"/>
      <c r="JEO703" s="412"/>
      <c r="JEP703" s="412"/>
      <c r="JEQ703" s="412"/>
      <c r="JER703" s="412"/>
      <c r="JES703" s="412"/>
      <c r="JET703" s="412"/>
      <c r="JEU703" s="412"/>
      <c r="JEV703" s="412"/>
      <c r="JEW703" s="412"/>
      <c r="JEX703" s="412"/>
      <c r="JEY703" s="412"/>
      <c r="JEZ703" s="412"/>
      <c r="JFA703" s="412"/>
      <c r="JFB703" s="412"/>
      <c r="JFC703" s="412"/>
      <c r="JFD703" s="412"/>
      <c r="JFE703" s="412"/>
      <c r="JFF703" s="412"/>
      <c r="JFG703" s="412"/>
      <c r="JFH703" s="412"/>
      <c r="JFI703" s="412"/>
      <c r="JFJ703" s="412"/>
      <c r="JFK703" s="412"/>
      <c r="JFL703" s="412"/>
      <c r="JFM703" s="412"/>
      <c r="JFN703" s="412"/>
      <c r="JFO703" s="412"/>
      <c r="JFP703" s="412"/>
      <c r="JFQ703" s="412"/>
      <c r="JFR703" s="413"/>
      <c r="JFS703" s="413"/>
      <c r="JFT703" s="413"/>
      <c r="JFU703" s="413"/>
      <c r="JFV703" s="413"/>
      <c r="JFW703" s="413"/>
      <c r="JFX703" s="413"/>
      <c r="JFY703" s="413"/>
      <c r="JFZ703" s="413"/>
      <c r="JGA703" s="413"/>
      <c r="JGB703" s="413"/>
      <c r="JGC703" s="413"/>
      <c r="JGD703" s="413"/>
      <c r="JGE703" s="413"/>
      <c r="JGF703" s="413"/>
      <c r="JGG703" s="413"/>
      <c r="JGH703" s="413"/>
      <c r="JGI703" s="413"/>
      <c r="JGJ703" s="413"/>
      <c r="JGK703" s="413"/>
      <c r="JGL703" s="413"/>
      <c r="JGM703" s="413"/>
      <c r="JGN703" s="413"/>
      <c r="JGO703" s="413"/>
      <c r="JGP703" s="414"/>
      <c r="JGQ703" s="414"/>
      <c r="JGR703" s="414"/>
      <c r="JGS703" s="414"/>
      <c r="JGT703" s="414"/>
      <c r="JGU703" s="413"/>
      <c r="JGV703" s="413"/>
      <c r="JGW703" s="414"/>
      <c r="JGX703" s="414"/>
      <c r="JGY703" s="413"/>
      <c r="JGZ703" s="413"/>
      <c r="JHA703" s="414"/>
      <c r="JHB703" s="414"/>
      <c r="JHC703" s="413"/>
      <c r="JHD703" s="413"/>
      <c r="JHE703" s="413"/>
      <c r="JHF703" s="413"/>
      <c r="JHG703" s="413"/>
      <c r="JHH703" s="413"/>
      <c r="JHI703" s="413"/>
      <c r="JHJ703" s="414"/>
      <c r="JHK703" s="414"/>
      <c r="JHL703" s="413"/>
      <c r="JHM703" s="413"/>
      <c r="JHN703" s="414"/>
      <c r="JHO703" s="414"/>
      <c r="JHP703" s="413"/>
      <c r="JHQ703" s="413"/>
      <c r="JHR703" s="413"/>
      <c r="JHS703" s="413"/>
      <c r="JHT703" s="413"/>
      <c r="JHU703" s="407"/>
      <c r="JHV703" s="439"/>
      <c r="JHW703" s="413"/>
      <c r="JHX703" s="413"/>
      <c r="JHY703" s="413"/>
      <c r="JHZ703" s="413"/>
      <c r="JIA703" s="413"/>
      <c r="JIB703" s="413"/>
      <c r="JIC703" s="413"/>
      <c r="JID703" s="412"/>
      <c r="JIE703" s="412"/>
      <c r="JIF703" s="412"/>
      <c r="JIG703" s="412"/>
      <c r="JIH703" s="412"/>
      <c r="JII703" s="412"/>
      <c r="JIJ703" s="412"/>
      <c r="JIK703" s="412"/>
      <c r="JIL703" s="412"/>
      <c r="JIM703" s="412"/>
      <c r="JIN703" s="412"/>
      <c r="JIO703" s="412"/>
      <c r="JIP703" s="412"/>
      <c r="JIQ703" s="412"/>
      <c r="JIR703" s="412"/>
      <c r="JIS703" s="412"/>
      <c r="JIT703" s="412"/>
      <c r="JIU703" s="412"/>
      <c r="JIV703" s="412"/>
      <c r="JIW703" s="412"/>
      <c r="JIX703" s="412"/>
      <c r="JIY703" s="412"/>
      <c r="JIZ703" s="412"/>
      <c r="JJA703" s="412"/>
      <c r="JJB703" s="412"/>
      <c r="JJC703" s="412"/>
      <c r="JJD703" s="412"/>
      <c r="JJE703" s="412"/>
      <c r="JJF703" s="412"/>
      <c r="JJG703" s="412"/>
      <c r="JJH703" s="412"/>
      <c r="JJI703" s="412"/>
      <c r="JJJ703" s="412"/>
      <c r="JJK703" s="412"/>
      <c r="JJL703" s="412"/>
      <c r="JJM703" s="412"/>
      <c r="JJN703" s="412"/>
      <c r="JJO703" s="412"/>
      <c r="JJP703" s="412"/>
      <c r="JJQ703" s="412"/>
      <c r="JJR703" s="412"/>
      <c r="JJS703" s="412"/>
      <c r="JJT703" s="412"/>
      <c r="JJU703" s="412"/>
      <c r="JJV703" s="413"/>
      <c r="JJW703" s="413"/>
      <c r="JJX703" s="413"/>
      <c r="JJY703" s="413"/>
      <c r="JJZ703" s="413"/>
      <c r="JKA703" s="413"/>
      <c r="JKB703" s="413"/>
      <c r="JKC703" s="413"/>
      <c r="JKD703" s="413"/>
      <c r="JKE703" s="413"/>
      <c r="JKF703" s="413"/>
      <c r="JKG703" s="413"/>
      <c r="JKH703" s="413"/>
      <c r="JKI703" s="413"/>
      <c r="JKJ703" s="413"/>
      <c r="JKK703" s="413"/>
      <c r="JKL703" s="413"/>
      <c r="JKM703" s="413"/>
      <c r="JKN703" s="413"/>
      <c r="JKO703" s="413"/>
      <c r="JKP703" s="413"/>
      <c r="JKQ703" s="413"/>
      <c r="JKR703" s="413"/>
      <c r="JKS703" s="413"/>
      <c r="JKT703" s="414"/>
      <c r="JKU703" s="414"/>
      <c r="JKV703" s="414"/>
      <c r="JKW703" s="414"/>
      <c r="JKX703" s="414"/>
      <c r="JKY703" s="413"/>
      <c r="JKZ703" s="413"/>
      <c r="JLA703" s="414"/>
      <c r="JLB703" s="414"/>
      <c r="JLC703" s="413"/>
      <c r="JLD703" s="413"/>
      <c r="JLE703" s="414"/>
      <c r="JLF703" s="414"/>
      <c r="JLG703" s="413"/>
      <c r="JLH703" s="413"/>
      <c r="JLI703" s="413"/>
      <c r="JLJ703" s="413"/>
      <c r="JLK703" s="413"/>
      <c r="JLL703" s="413"/>
      <c r="JLM703" s="413"/>
      <c r="JLN703" s="414"/>
      <c r="JLO703" s="414"/>
      <c r="JLP703" s="413"/>
      <c r="JLQ703" s="413"/>
      <c r="JLR703" s="414"/>
      <c r="JLS703" s="414"/>
      <c r="JLT703" s="413"/>
      <c r="JLU703" s="413"/>
      <c r="JLV703" s="413"/>
      <c r="JLW703" s="413"/>
      <c r="JLX703" s="413"/>
      <c r="JLY703" s="407"/>
      <c r="JLZ703" s="439"/>
      <c r="JMA703" s="413"/>
      <c r="JMB703" s="413"/>
      <c r="JMC703" s="413"/>
      <c r="JMD703" s="413"/>
      <c r="JME703" s="413"/>
      <c r="JMF703" s="413"/>
      <c r="JMG703" s="413"/>
      <c r="JMH703" s="412"/>
      <c r="JMI703" s="412"/>
      <c r="JMJ703" s="412"/>
      <c r="JMK703" s="412"/>
      <c r="JML703" s="412"/>
      <c r="JMM703" s="412"/>
      <c r="JMN703" s="412"/>
      <c r="JMO703" s="412"/>
      <c r="JMP703" s="412"/>
      <c r="JMQ703" s="412"/>
      <c r="JMR703" s="412"/>
      <c r="JMS703" s="412"/>
      <c r="JMT703" s="412"/>
      <c r="JMU703" s="412"/>
      <c r="JMV703" s="412"/>
      <c r="JMW703" s="412"/>
      <c r="JMX703" s="412"/>
      <c r="JMY703" s="412"/>
      <c r="JMZ703" s="412"/>
      <c r="JNA703" s="412"/>
      <c r="JNB703" s="412"/>
      <c r="JNC703" s="412"/>
      <c r="JND703" s="412"/>
      <c r="JNE703" s="412"/>
      <c r="JNF703" s="412"/>
      <c r="JNG703" s="412"/>
      <c r="JNH703" s="412"/>
      <c r="JNI703" s="412"/>
      <c r="JNJ703" s="412"/>
      <c r="JNK703" s="412"/>
      <c r="JNL703" s="412"/>
      <c r="JNM703" s="412"/>
      <c r="JNN703" s="412"/>
      <c r="JNO703" s="412"/>
      <c r="JNP703" s="412"/>
      <c r="JNQ703" s="412"/>
      <c r="JNR703" s="412"/>
      <c r="JNS703" s="412"/>
      <c r="JNT703" s="412"/>
      <c r="JNU703" s="412"/>
      <c r="JNV703" s="412"/>
      <c r="JNW703" s="412"/>
      <c r="JNX703" s="412"/>
      <c r="JNY703" s="412"/>
      <c r="JNZ703" s="413"/>
      <c r="JOA703" s="413"/>
      <c r="JOB703" s="413"/>
      <c r="JOC703" s="413"/>
      <c r="JOD703" s="413"/>
      <c r="JOE703" s="413"/>
      <c r="JOF703" s="413"/>
      <c r="JOG703" s="413"/>
      <c r="JOH703" s="413"/>
      <c r="JOI703" s="413"/>
      <c r="JOJ703" s="413"/>
      <c r="JOK703" s="413"/>
      <c r="JOL703" s="413"/>
      <c r="JOM703" s="413"/>
      <c r="JON703" s="413"/>
      <c r="JOO703" s="413"/>
      <c r="JOP703" s="413"/>
      <c r="JOQ703" s="413"/>
      <c r="JOR703" s="413"/>
      <c r="JOS703" s="413"/>
      <c r="JOT703" s="413"/>
      <c r="JOU703" s="413"/>
      <c r="JOV703" s="413"/>
      <c r="JOW703" s="413"/>
      <c r="JOX703" s="414"/>
      <c r="JOY703" s="414"/>
      <c r="JOZ703" s="414"/>
      <c r="JPA703" s="414"/>
      <c r="JPB703" s="414"/>
      <c r="JPC703" s="413"/>
      <c r="JPD703" s="413"/>
      <c r="JPE703" s="414"/>
      <c r="JPF703" s="414"/>
      <c r="JPG703" s="413"/>
      <c r="JPH703" s="413"/>
      <c r="JPI703" s="414"/>
      <c r="JPJ703" s="414"/>
      <c r="JPK703" s="413"/>
      <c r="JPL703" s="413"/>
      <c r="JPM703" s="413"/>
      <c r="JPN703" s="413"/>
      <c r="JPO703" s="413"/>
      <c r="JPP703" s="413"/>
      <c r="JPQ703" s="413"/>
      <c r="JPR703" s="414"/>
      <c r="JPS703" s="414"/>
      <c r="JPT703" s="413"/>
      <c r="JPU703" s="413"/>
      <c r="JPV703" s="414"/>
      <c r="JPW703" s="414"/>
      <c r="JPX703" s="413"/>
      <c r="JPY703" s="413"/>
      <c r="JPZ703" s="413"/>
      <c r="JQA703" s="413"/>
      <c r="JQB703" s="413"/>
      <c r="JQC703" s="407"/>
      <c r="JQD703" s="439"/>
      <c r="JQE703" s="413"/>
      <c r="JQF703" s="413"/>
      <c r="JQG703" s="413"/>
      <c r="JQH703" s="413"/>
      <c r="JQI703" s="413"/>
      <c r="JQJ703" s="413"/>
      <c r="JQK703" s="413"/>
      <c r="JQL703" s="412"/>
      <c r="JQM703" s="412"/>
      <c r="JQN703" s="412"/>
      <c r="JQO703" s="412"/>
      <c r="JQP703" s="412"/>
      <c r="JQQ703" s="412"/>
      <c r="JQR703" s="412"/>
      <c r="JQS703" s="412"/>
      <c r="JQT703" s="412"/>
      <c r="JQU703" s="412"/>
      <c r="JQV703" s="412"/>
      <c r="JQW703" s="412"/>
      <c r="JQX703" s="412"/>
      <c r="JQY703" s="412"/>
      <c r="JQZ703" s="412"/>
      <c r="JRA703" s="412"/>
      <c r="JRB703" s="412"/>
      <c r="JRC703" s="412"/>
      <c r="JRD703" s="412"/>
      <c r="JRE703" s="412"/>
      <c r="JRF703" s="412"/>
      <c r="JRG703" s="412"/>
      <c r="JRH703" s="412"/>
      <c r="JRI703" s="412"/>
      <c r="JRJ703" s="412"/>
      <c r="JRK703" s="412"/>
      <c r="JRL703" s="412"/>
      <c r="JRM703" s="412"/>
      <c r="JRN703" s="412"/>
      <c r="JRO703" s="412"/>
      <c r="JRP703" s="412"/>
      <c r="JRQ703" s="412"/>
      <c r="JRR703" s="412"/>
      <c r="JRS703" s="412"/>
      <c r="JRT703" s="412"/>
      <c r="JRU703" s="412"/>
      <c r="JRV703" s="412"/>
      <c r="JRW703" s="412"/>
      <c r="JRX703" s="412"/>
      <c r="JRY703" s="412"/>
      <c r="JRZ703" s="412"/>
      <c r="JSA703" s="412"/>
      <c r="JSB703" s="412"/>
      <c r="JSC703" s="412"/>
      <c r="JSD703" s="413"/>
      <c r="JSE703" s="413"/>
      <c r="JSF703" s="413"/>
      <c r="JSG703" s="413"/>
      <c r="JSH703" s="413"/>
      <c r="JSI703" s="413"/>
      <c r="JSJ703" s="413"/>
      <c r="JSK703" s="413"/>
      <c r="JSL703" s="413"/>
      <c r="JSM703" s="413"/>
      <c r="JSN703" s="413"/>
      <c r="JSO703" s="413"/>
      <c r="JSP703" s="413"/>
      <c r="JSQ703" s="413"/>
      <c r="JSR703" s="413"/>
      <c r="JSS703" s="413"/>
      <c r="JST703" s="413"/>
      <c r="JSU703" s="413"/>
      <c r="JSV703" s="413"/>
      <c r="JSW703" s="413"/>
      <c r="JSX703" s="413"/>
      <c r="JSY703" s="413"/>
      <c r="JSZ703" s="413"/>
      <c r="JTA703" s="413"/>
      <c r="JTB703" s="414"/>
      <c r="JTC703" s="414"/>
      <c r="JTD703" s="414"/>
      <c r="JTE703" s="414"/>
      <c r="JTF703" s="414"/>
      <c r="JTG703" s="413"/>
      <c r="JTH703" s="413"/>
      <c r="JTI703" s="414"/>
      <c r="JTJ703" s="414"/>
      <c r="JTK703" s="413"/>
      <c r="JTL703" s="413"/>
      <c r="JTM703" s="414"/>
      <c r="JTN703" s="414"/>
      <c r="JTO703" s="413"/>
      <c r="JTP703" s="413"/>
      <c r="JTQ703" s="413"/>
      <c r="JTR703" s="413"/>
      <c r="JTS703" s="413"/>
      <c r="JTT703" s="413"/>
      <c r="JTU703" s="413"/>
      <c r="JTV703" s="414"/>
      <c r="JTW703" s="414"/>
      <c r="JTX703" s="413"/>
      <c r="JTY703" s="413"/>
      <c r="JTZ703" s="414"/>
      <c r="JUA703" s="414"/>
      <c r="JUB703" s="413"/>
      <c r="JUC703" s="413"/>
      <c r="JUD703" s="413"/>
      <c r="JUE703" s="413"/>
      <c r="JUF703" s="413"/>
      <c r="JUG703" s="407"/>
      <c r="JUH703" s="439"/>
      <c r="JUI703" s="413"/>
      <c r="JUJ703" s="413"/>
      <c r="JUK703" s="413"/>
      <c r="JUL703" s="413"/>
      <c r="JUM703" s="413"/>
      <c r="JUN703" s="413"/>
      <c r="JUO703" s="413"/>
      <c r="JUP703" s="412"/>
      <c r="JUQ703" s="412"/>
      <c r="JUR703" s="412"/>
      <c r="JUS703" s="412"/>
      <c r="JUT703" s="412"/>
      <c r="JUU703" s="412"/>
      <c r="JUV703" s="412"/>
      <c r="JUW703" s="412"/>
      <c r="JUX703" s="412"/>
      <c r="JUY703" s="412"/>
      <c r="JUZ703" s="412"/>
      <c r="JVA703" s="412"/>
      <c r="JVB703" s="412"/>
      <c r="JVC703" s="412"/>
      <c r="JVD703" s="412"/>
      <c r="JVE703" s="412"/>
      <c r="JVF703" s="412"/>
      <c r="JVG703" s="412"/>
      <c r="JVH703" s="412"/>
      <c r="JVI703" s="412"/>
      <c r="JVJ703" s="412"/>
      <c r="JVK703" s="412"/>
      <c r="JVL703" s="412"/>
      <c r="JVM703" s="412"/>
      <c r="JVN703" s="412"/>
      <c r="JVO703" s="412"/>
      <c r="JVP703" s="412"/>
      <c r="JVQ703" s="412"/>
      <c r="JVR703" s="412"/>
      <c r="JVS703" s="412"/>
      <c r="JVT703" s="412"/>
      <c r="JVU703" s="412"/>
      <c r="JVV703" s="412"/>
      <c r="JVW703" s="412"/>
      <c r="JVX703" s="412"/>
      <c r="JVY703" s="412"/>
      <c r="JVZ703" s="412"/>
      <c r="JWA703" s="412"/>
      <c r="JWB703" s="412"/>
      <c r="JWC703" s="412"/>
      <c r="JWD703" s="412"/>
      <c r="JWE703" s="412"/>
      <c r="JWF703" s="412"/>
      <c r="JWG703" s="412"/>
      <c r="JWH703" s="413"/>
      <c r="JWI703" s="413"/>
      <c r="JWJ703" s="413"/>
      <c r="JWK703" s="413"/>
      <c r="JWL703" s="413"/>
      <c r="JWM703" s="413"/>
      <c r="JWN703" s="413"/>
      <c r="JWO703" s="413"/>
      <c r="JWP703" s="413"/>
      <c r="JWQ703" s="413"/>
      <c r="JWR703" s="413"/>
      <c r="JWS703" s="413"/>
      <c r="JWT703" s="413"/>
      <c r="JWU703" s="413"/>
      <c r="JWV703" s="413"/>
      <c r="JWW703" s="413"/>
      <c r="JWX703" s="413"/>
      <c r="JWY703" s="413"/>
      <c r="JWZ703" s="413"/>
      <c r="JXA703" s="413"/>
      <c r="JXB703" s="413"/>
      <c r="JXC703" s="413"/>
      <c r="JXD703" s="413"/>
      <c r="JXE703" s="413"/>
      <c r="JXF703" s="414"/>
      <c r="JXG703" s="414"/>
      <c r="JXH703" s="414"/>
      <c r="JXI703" s="414"/>
      <c r="JXJ703" s="414"/>
      <c r="JXK703" s="413"/>
      <c r="JXL703" s="413"/>
      <c r="JXM703" s="414"/>
      <c r="JXN703" s="414"/>
      <c r="JXO703" s="413"/>
      <c r="JXP703" s="413"/>
      <c r="JXQ703" s="414"/>
      <c r="JXR703" s="414"/>
      <c r="JXS703" s="413"/>
      <c r="JXT703" s="413"/>
      <c r="JXU703" s="413"/>
      <c r="JXV703" s="413"/>
      <c r="JXW703" s="413"/>
      <c r="JXX703" s="413"/>
      <c r="JXY703" s="413"/>
      <c r="JXZ703" s="414"/>
      <c r="JYA703" s="414"/>
      <c r="JYB703" s="413"/>
      <c r="JYC703" s="413"/>
      <c r="JYD703" s="414"/>
      <c r="JYE703" s="414"/>
      <c r="JYF703" s="413"/>
      <c r="JYG703" s="413"/>
      <c r="JYH703" s="413"/>
      <c r="JYI703" s="413"/>
      <c r="JYJ703" s="413"/>
      <c r="JYK703" s="407"/>
      <c r="JYL703" s="439"/>
      <c r="JYM703" s="413"/>
      <c r="JYN703" s="413"/>
      <c r="JYO703" s="413"/>
      <c r="JYP703" s="413"/>
      <c r="JYQ703" s="413"/>
      <c r="JYR703" s="413"/>
      <c r="JYS703" s="413"/>
      <c r="JYT703" s="412"/>
      <c r="JYU703" s="412"/>
      <c r="JYV703" s="412"/>
      <c r="JYW703" s="412"/>
      <c r="JYX703" s="412"/>
      <c r="JYY703" s="412"/>
      <c r="JYZ703" s="412"/>
      <c r="JZA703" s="412"/>
      <c r="JZB703" s="412"/>
      <c r="JZC703" s="412"/>
      <c r="JZD703" s="412"/>
      <c r="JZE703" s="412"/>
      <c r="JZF703" s="412"/>
      <c r="JZG703" s="412"/>
      <c r="JZH703" s="412"/>
      <c r="JZI703" s="412"/>
      <c r="JZJ703" s="412"/>
      <c r="JZK703" s="412"/>
      <c r="JZL703" s="412"/>
      <c r="JZM703" s="412"/>
      <c r="JZN703" s="412"/>
      <c r="JZO703" s="412"/>
      <c r="JZP703" s="412"/>
      <c r="JZQ703" s="412"/>
      <c r="JZR703" s="412"/>
      <c r="JZS703" s="412"/>
      <c r="JZT703" s="412"/>
      <c r="JZU703" s="412"/>
      <c r="JZV703" s="412"/>
      <c r="JZW703" s="412"/>
      <c r="JZX703" s="412"/>
      <c r="JZY703" s="412"/>
      <c r="JZZ703" s="412"/>
      <c r="KAA703" s="412"/>
      <c r="KAB703" s="412"/>
      <c r="KAC703" s="412"/>
      <c r="KAD703" s="412"/>
      <c r="KAE703" s="412"/>
      <c r="KAF703" s="412"/>
      <c r="KAG703" s="412"/>
      <c r="KAH703" s="412"/>
      <c r="KAI703" s="412"/>
      <c r="KAJ703" s="412"/>
      <c r="KAK703" s="412"/>
      <c r="KAL703" s="413"/>
      <c r="KAM703" s="413"/>
      <c r="KAN703" s="413"/>
      <c r="KAO703" s="413"/>
      <c r="KAP703" s="413"/>
      <c r="KAQ703" s="413"/>
      <c r="KAR703" s="413"/>
      <c r="KAS703" s="413"/>
      <c r="KAT703" s="413"/>
      <c r="KAU703" s="413"/>
      <c r="KAV703" s="413"/>
      <c r="KAW703" s="413"/>
      <c r="KAX703" s="413"/>
      <c r="KAY703" s="413"/>
      <c r="KAZ703" s="413"/>
      <c r="KBA703" s="413"/>
      <c r="KBB703" s="413"/>
      <c r="KBC703" s="413"/>
      <c r="KBD703" s="413"/>
      <c r="KBE703" s="413"/>
      <c r="KBF703" s="413"/>
      <c r="KBG703" s="413"/>
      <c r="KBH703" s="413"/>
      <c r="KBI703" s="413"/>
      <c r="KBJ703" s="414"/>
      <c r="KBK703" s="414"/>
      <c r="KBL703" s="414"/>
      <c r="KBM703" s="414"/>
      <c r="KBN703" s="414"/>
      <c r="KBO703" s="413"/>
      <c r="KBP703" s="413"/>
      <c r="KBQ703" s="414"/>
      <c r="KBR703" s="414"/>
      <c r="KBS703" s="413"/>
      <c r="KBT703" s="413"/>
      <c r="KBU703" s="414"/>
      <c r="KBV703" s="414"/>
      <c r="KBW703" s="413"/>
      <c r="KBX703" s="413"/>
      <c r="KBY703" s="413"/>
      <c r="KBZ703" s="413"/>
      <c r="KCA703" s="413"/>
      <c r="KCB703" s="413"/>
      <c r="KCC703" s="413"/>
      <c r="KCD703" s="414"/>
      <c r="KCE703" s="414"/>
      <c r="KCF703" s="413"/>
      <c r="KCG703" s="413"/>
      <c r="KCH703" s="414"/>
      <c r="KCI703" s="414"/>
      <c r="KCJ703" s="413"/>
      <c r="KCK703" s="413"/>
      <c r="KCL703" s="413"/>
      <c r="KCM703" s="413"/>
      <c r="KCN703" s="413"/>
      <c r="KCO703" s="407"/>
      <c r="KCP703" s="439"/>
      <c r="KCQ703" s="413"/>
      <c r="KCR703" s="413"/>
      <c r="KCS703" s="413"/>
      <c r="KCT703" s="413"/>
      <c r="KCU703" s="413"/>
      <c r="KCV703" s="413"/>
      <c r="KCW703" s="413"/>
      <c r="KCX703" s="412"/>
      <c r="KCY703" s="412"/>
      <c r="KCZ703" s="412"/>
      <c r="KDA703" s="412"/>
      <c r="KDB703" s="412"/>
      <c r="KDC703" s="412"/>
      <c r="KDD703" s="412"/>
      <c r="KDE703" s="412"/>
      <c r="KDF703" s="412"/>
      <c r="KDG703" s="412"/>
      <c r="KDH703" s="412"/>
      <c r="KDI703" s="412"/>
      <c r="KDJ703" s="412"/>
      <c r="KDK703" s="412"/>
      <c r="KDL703" s="412"/>
      <c r="KDM703" s="412"/>
      <c r="KDN703" s="412"/>
      <c r="KDO703" s="412"/>
      <c r="KDP703" s="412"/>
      <c r="KDQ703" s="412"/>
      <c r="KDR703" s="412"/>
      <c r="KDS703" s="412"/>
      <c r="KDT703" s="412"/>
      <c r="KDU703" s="412"/>
      <c r="KDV703" s="412"/>
      <c r="KDW703" s="412"/>
      <c r="KDX703" s="412"/>
      <c r="KDY703" s="412"/>
      <c r="KDZ703" s="412"/>
      <c r="KEA703" s="412"/>
      <c r="KEB703" s="412"/>
      <c r="KEC703" s="412"/>
      <c r="KED703" s="412"/>
      <c r="KEE703" s="412"/>
      <c r="KEF703" s="412"/>
      <c r="KEG703" s="412"/>
      <c r="KEH703" s="412"/>
      <c r="KEI703" s="412"/>
      <c r="KEJ703" s="412"/>
      <c r="KEK703" s="412"/>
      <c r="KEL703" s="412"/>
      <c r="KEM703" s="412"/>
      <c r="KEN703" s="412"/>
      <c r="KEO703" s="412"/>
      <c r="KEP703" s="413"/>
      <c r="KEQ703" s="413"/>
      <c r="KER703" s="413"/>
      <c r="KES703" s="413"/>
      <c r="KET703" s="413"/>
      <c r="KEU703" s="413"/>
      <c r="KEV703" s="413"/>
      <c r="KEW703" s="413"/>
      <c r="KEX703" s="413"/>
      <c r="KEY703" s="413"/>
      <c r="KEZ703" s="413"/>
      <c r="KFA703" s="413"/>
      <c r="KFB703" s="413"/>
      <c r="KFC703" s="413"/>
      <c r="KFD703" s="413"/>
      <c r="KFE703" s="413"/>
      <c r="KFF703" s="413"/>
      <c r="KFG703" s="413"/>
      <c r="KFH703" s="413"/>
      <c r="KFI703" s="413"/>
      <c r="KFJ703" s="413"/>
      <c r="KFK703" s="413"/>
      <c r="KFL703" s="413"/>
      <c r="KFM703" s="413"/>
      <c r="KFN703" s="414"/>
      <c r="KFO703" s="414"/>
      <c r="KFP703" s="414"/>
      <c r="KFQ703" s="414"/>
      <c r="KFR703" s="414"/>
      <c r="KFS703" s="413"/>
      <c r="KFT703" s="413"/>
      <c r="KFU703" s="414"/>
      <c r="KFV703" s="414"/>
      <c r="KFW703" s="413"/>
      <c r="KFX703" s="413"/>
      <c r="KFY703" s="414"/>
      <c r="KFZ703" s="414"/>
      <c r="KGA703" s="413"/>
      <c r="KGB703" s="413"/>
      <c r="KGC703" s="413"/>
      <c r="KGD703" s="413"/>
      <c r="KGE703" s="413"/>
      <c r="KGF703" s="413"/>
      <c r="KGG703" s="413"/>
      <c r="KGH703" s="414"/>
      <c r="KGI703" s="414"/>
      <c r="KGJ703" s="413"/>
      <c r="KGK703" s="413"/>
      <c r="KGL703" s="414"/>
      <c r="KGM703" s="414"/>
      <c r="KGN703" s="413"/>
      <c r="KGO703" s="413"/>
      <c r="KGP703" s="413"/>
      <c r="KGQ703" s="413"/>
      <c r="KGR703" s="413"/>
      <c r="KGS703" s="407"/>
      <c r="KGT703" s="439"/>
      <c r="KGU703" s="413"/>
      <c r="KGV703" s="413"/>
      <c r="KGW703" s="413"/>
      <c r="KGX703" s="413"/>
      <c r="KGY703" s="413"/>
      <c r="KGZ703" s="413"/>
      <c r="KHA703" s="413"/>
      <c r="KHB703" s="412"/>
      <c r="KHC703" s="412"/>
      <c r="KHD703" s="412"/>
      <c r="KHE703" s="412"/>
      <c r="KHF703" s="412"/>
      <c r="KHG703" s="412"/>
      <c r="KHH703" s="412"/>
      <c r="KHI703" s="412"/>
      <c r="KHJ703" s="412"/>
      <c r="KHK703" s="412"/>
      <c r="KHL703" s="412"/>
      <c r="KHM703" s="412"/>
      <c r="KHN703" s="412"/>
      <c r="KHO703" s="412"/>
      <c r="KHP703" s="412"/>
      <c r="KHQ703" s="412"/>
      <c r="KHR703" s="412"/>
      <c r="KHS703" s="412"/>
      <c r="KHT703" s="412"/>
      <c r="KHU703" s="412"/>
      <c r="KHV703" s="412"/>
      <c r="KHW703" s="412"/>
      <c r="KHX703" s="412"/>
      <c r="KHY703" s="412"/>
      <c r="KHZ703" s="412"/>
      <c r="KIA703" s="412"/>
      <c r="KIB703" s="412"/>
      <c r="KIC703" s="412"/>
      <c r="KID703" s="412"/>
      <c r="KIE703" s="412"/>
      <c r="KIF703" s="412"/>
      <c r="KIG703" s="412"/>
      <c r="KIH703" s="412"/>
      <c r="KII703" s="412"/>
      <c r="KIJ703" s="412"/>
      <c r="KIK703" s="412"/>
      <c r="KIL703" s="412"/>
      <c r="KIM703" s="412"/>
      <c r="KIN703" s="412"/>
      <c r="KIO703" s="412"/>
      <c r="KIP703" s="412"/>
      <c r="KIQ703" s="412"/>
      <c r="KIR703" s="412"/>
      <c r="KIS703" s="412"/>
      <c r="KIT703" s="413"/>
      <c r="KIU703" s="413"/>
      <c r="KIV703" s="413"/>
      <c r="KIW703" s="413"/>
      <c r="KIX703" s="413"/>
      <c r="KIY703" s="413"/>
      <c r="KIZ703" s="413"/>
      <c r="KJA703" s="413"/>
      <c r="KJB703" s="413"/>
      <c r="KJC703" s="413"/>
      <c r="KJD703" s="413"/>
      <c r="KJE703" s="413"/>
      <c r="KJF703" s="413"/>
      <c r="KJG703" s="413"/>
      <c r="KJH703" s="413"/>
      <c r="KJI703" s="413"/>
      <c r="KJJ703" s="413"/>
      <c r="KJK703" s="413"/>
      <c r="KJL703" s="413"/>
      <c r="KJM703" s="413"/>
      <c r="KJN703" s="413"/>
      <c r="KJO703" s="413"/>
      <c r="KJP703" s="413"/>
      <c r="KJQ703" s="413"/>
      <c r="KJR703" s="414"/>
      <c r="KJS703" s="414"/>
      <c r="KJT703" s="414"/>
      <c r="KJU703" s="414"/>
      <c r="KJV703" s="414"/>
      <c r="KJW703" s="413"/>
      <c r="KJX703" s="413"/>
      <c r="KJY703" s="414"/>
      <c r="KJZ703" s="414"/>
      <c r="KKA703" s="413"/>
      <c r="KKB703" s="413"/>
      <c r="KKC703" s="414"/>
      <c r="KKD703" s="414"/>
      <c r="KKE703" s="413"/>
      <c r="KKF703" s="413"/>
      <c r="KKG703" s="413"/>
      <c r="KKH703" s="413"/>
      <c r="KKI703" s="413"/>
      <c r="KKJ703" s="413"/>
      <c r="KKK703" s="413"/>
      <c r="KKL703" s="414"/>
      <c r="KKM703" s="414"/>
      <c r="KKN703" s="413"/>
      <c r="KKO703" s="413"/>
      <c r="KKP703" s="414"/>
      <c r="KKQ703" s="414"/>
      <c r="KKR703" s="413"/>
      <c r="KKS703" s="413"/>
      <c r="KKT703" s="413"/>
      <c r="KKU703" s="413"/>
      <c r="KKV703" s="413"/>
      <c r="KKW703" s="407"/>
      <c r="KKX703" s="439"/>
      <c r="KKY703" s="413"/>
      <c r="KKZ703" s="413"/>
      <c r="KLA703" s="413"/>
      <c r="KLB703" s="413"/>
      <c r="KLC703" s="413"/>
      <c r="KLD703" s="413"/>
      <c r="KLE703" s="413"/>
      <c r="KLF703" s="412"/>
      <c r="KLG703" s="412"/>
      <c r="KLH703" s="412"/>
      <c r="KLI703" s="412"/>
      <c r="KLJ703" s="412"/>
      <c r="KLK703" s="412"/>
      <c r="KLL703" s="412"/>
      <c r="KLM703" s="412"/>
      <c r="KLN703" s="412"/>
      <c r="KLO703" s="412"/>
      <c r="KLP703" s="412"/>
      <c r="KLQ703" s="412"/>
      <c r="KLR703" s="412"/>
      <c r="KLS703" s="412"/>
      <c r="KLT703" s="412"/>
      <c r="KLU703" s="412"/>
      <c r="KLV703" s="412"/>
      <c r="KLW703" s="412"/>
      <c r="KLX703" s="412"/>
      <c r="KLY703" s="412"/>
      <c r="KLZ703" s="412"/>
      <c r="KMA703" s="412"/>
      <c r="KMB703" s="412"/>
      <c r="KMC703" s="412"/>
      <c r="KMD703" s="412"/>
      <c r="KME703" s="412"/>
      <c r="KMF703" s="412"/>
      <c r="KMG703" s="412"/>
      <c r="KMH703" s="412"/>
      <c r="KMI703" s="412"/>
      <c r="KMJ703" s="412"/>
      <c r="KMK703" s="412"/>
      <c r="KML703" s="412"/>
      <c r="KMM703" s="412"/>
      <c r="KMN703" s="412"/>
      <c r="KMO703" s="412"/>
      <c r="KMP703" s="412"/>
      <c r="KMQ703" s="412"/>
      <c r="KMR703" s="412"/>
      <c r="KMS703" s="412"/>
      <c r="KMT703" s="412"/>
      <c r="KMU703" s="412"/>
      <c r="KMV703" s="412"/>
      <c r="KMW703" s="412"/>
      <c r="KMX703" s="413"/>
      <c r="KMY703" s="413"/>
      <c r="KMZ703" s="413"/>
      <c r="KNA703" s="413"/>
      <c r="KNB703" s="413"/>
      <c r="KNC703" s="413"/>
      <c r="KND703" s="413"/>
      <c r="KNE703" s="413"/>
      <c r="KNF703" s="413"/>
      <c r="KNG703" s="413"/>
      <c r="KNH703" s="413"/>
      <c r="KNI703" s="413"/>
      <c r="KNJ703" s="413"/>
      <c r="KNK703" s="413"/>
      <c r="KNL703" s="413"/>
      <c r="KNM703" s="413"/>
      <c r="KNN703" s="413"/>
      <c r="KNO703" s="413"/>
      <c r="KNP703" s="413"/>
      <c r="KNQ703" s="413"/>
      <c r="KNR703" s="413"/>
      <c r="KNS703" s="413"/>
      <c r="KNT703" s="413"/>
      <c r="KNU703" s="413"/>
      <c r="KNV703" s="414"/>
      <c r="KNW703" s="414"/>
      <c r="KNX703" s="414"/>
      <c r="KNY703" s="414"/>
      <c r="KNZ703" s="414"/>
      <c r="KOA703" s="413"/>
      <c r="KOB703" s="413"/>
      <c r="KOC703" s="414"/>
      <c r="KOD703" s="414"/>
      <c r="KOE703" s="413"/>
      <c r="KOF703" s="413"/>
      <c r="KOG703" s="414"/>
      <c r="KOH703" s="414"/>
      <c r="KOI703" s="413"/>
      <c r="KOJ703" s="413"/>
      <c r="KOK703" s="413"/>
      <c r="KOL703" s="413"/>
      <c r="KOM703" s="413"/>
      <c r="KON703" s="413"/>
      <c r="KOO703" s="413"/>
      <c r="KOP703" s="414"/>
      <c r="KOQ703" s="414"/>
      <c r="KOR703" s="413"/>
      <c r="KOS703" s="413"/>
      <c r="KOT703" s="414"/>
      <c r="KOU703" s="414"/>
      <c r="KOV703" s="413"/>
      <c r="KOW703" s="413"/>
      <c r="KOX703" s="413"/>
      <c r="KOY703" s="413"/>
      <c r="KOZ703" s="413"/>
      <c r="KPA703" s="407"/>
      <c r="KPB703" s="439"/>
      <c r="KPC703" s="413"/>
      <c r="KPD703" s="413"/>
      <c r="KPE703" s="413"/>
      <c r="KPF703" s="413"/>
      <c r="KPG703" s="413"/>
      <c r="KPH703" s="413"/>
      <c r="KPI703" s="413"/>
      <c r="KPJ703" s="412"/>
      <c r="KPK703" s="412"/>
      <c r="KPL703" s="412"/>
      <c r="KPM703" s="412"/>
      <c r="KPN703" s="412"/>
      <c r="KPO703" s="412"/>
      <c r="KPP703" s="412"/>
      <c r="KPQ703" s="412"/>
      <c r="KPR703" s="412"/>
      <c r="KPS703" s="412"/>
      <c r="KPT703" s="412"/>
      <c r="KPU703" s="412"/>
      <c r="KPV703" s="412"/>
      <c r="KPW703" s="412"/>
      <c r="KPX703" s="412"/>
      <c r="KPY703" s="412"/>
      <c r="KPZ703" s="412"/>
      <c r="KQA703" s="412"/>
      <c r="KQB703" s="412"/>
      <c r="KQC703" s="412"/>
      <c r="KQD703" s="412"/>
      <c r="KQE703" s="412"/>
      <c r="KQF703" s="412"/>
      <c r="KQG703" s="412"/>
      <c r="KQH703" s="412"/>
      <c r="KQI703" s="412"/>
      <c r="KQJ703" s="412"/>
      <c r="KQK703" s="412"/>
      <c r="KQL703" s="412"/>
      <c r="KQM703" s="412"/>
      <c r="KQN703" s="412"/>
      <c r="KQO703" s="412"/>
      <c r="KQP703" s="412"/>
      <c r="KQQ703" s="412"/>
      <c r="KQR703" s="412"/>
      <c r="KQS703" s="412"/>
      <c r="KQT703" s="412"/>
      <c r="KQU703" s="412"/>
      <c r="KQV703" s="412"/>
      <c r="KQW703" s="412"/>
      <c r="KQX703" s="412"/>
      <c r="KQY703" s="412"/>
      <c r="KQZ703" s="412"/>
      <c r="KRA703" s="412"/>
      <c r="KRB703" s="413"/>
      <c r="KRC703" s="413"/>
      <c r="KRD703" s="413"/>
      <c r="KRE703" s="413"/>
      <c r="KRF703" s="413"/>
      <c r="KRG703" s="413"/>
      <c r="KRH703" s="413"/>
      <c r="KRI703" s="413"/>
      <c r="KRJ703" s="413"/>
      <c r="KRK703" s="413"/>
      <c r="KRL703" s="413"/>
      <c r="KRM703" s="413"/>
      <c r="KRN703" s="413"/>
      <c r="KRO703" s="413"/>
      <c r="KRP703" s="413"/>
      <c r="KRQ703" s="413"/>
      <c r="KRR703" s="413"/>
      <c r="KRS703" s="413"/>
      <c r="KRT703" s="413"/>
      <c r="KRU703" s="413"/>
      <c r="KRV703" s="413"/>
      <c r="KRW703" s="413"/>
      <c r="KRX703" s="413"/>
      <c r="KRY703" s="413"/>
      <c r="KRZ703" s="414"/>
      <c r="KSA703" s="414"/>
      <c r="KSB703" s="414"/>
      <c r="KSC703" s="414"/>
      <c r="KSD703" s="414"/>
      <c r="KSE703" s="413"/>
      <c r="KSF703" s="413"/>
      <c r="KSG703" s="414"/>
      <c r="KSH703" s="414"/>
      <c r="KSI703" s="413"/>
      <c r="KSJ703" s="413"/>
      <c r="KSK703" s="414"/>
      <c r="KSL703" s="414"/>
      <c r="KSM703" s="413"/>
      <c r="KSN703" s="413"/>
      <c r="KSO703" s="413"/>
      <c r="KSP703" s="413"/>
      <c r="KSQ703" s="413"/>
      <c r="KSR703" s="413"/>
      <c r="KSS703" s="413"/>
      <c r="KST703" s="414"/>
      <c r="KSU703" s="414"/>
      <c r="KSV703" s="413"/>
      <c r="KSW703" s="413"/>
      <c r="KSX703" s="414"/>
      <c r="KSY703" s="414"/>
      <c r="KSZ703" s="413"/>
      <c r="KTA703" s="413"/>
      <c r="KTB703" s="413"/>
      <c r="KTC703" s="413"/>
      <c r="KTD703" s="413"/>
      <c r="KTE703" s="407"/>
      <c r="KTF703" s="439"/>
      <c r="KTG703" s="413"/>
      <c r="KTH703" s="413"/>
      <c r="KTI703" s="413"/>
      <c r="KTJ703" s="413"/>
      <c r="KTK703" s="413"/>
      <c r="KTL703" s="413"/>
      <c r="KTM703" s="413"/>
      <c r="KTN703" s="412"/>
      <c r="KTO703" s="412"/>
      <c r="KTP703" s="412"/>
      <c r="KTQ703" s="412"/>
      <c r="KTR703" s="412"/>
      <c r="KTS703" s="412"/>
      <c r="KTT703" s="412"/>
      <c r="KTU703" s="412"/>
      <c r="KTV703" s="412"/>
      <c r="KTW703" s="412"/>
      <c r="KTX703" s="412"/>
      <c r="KTY703" s="412"/>
      <c r="KTZ703" s="412"/>
      <c r="KUA703" s="412"/>
      <c r="KUB703" s="412"/>
      <c r="KUC703" s="412"/>
      <c r="KUD703" s="412"/>
      <c r="KUE703" s="412"/>
      <c r="KUF703" s="412"/>
      <c r="KUG703" s="412"/>
      <c r="KUH703" s="412"/>
      <c r="KUI703" s="412"/>
      <c r="KUJ703" s="412"/>
      <c r="KUK703" s="412"/>
      <c r="KUL703" s="412"/>
      <c r="KUM703" s="412"/>
      <c r="KUN703" s="412"/>
      <c r="KUO703" s="412"/>
      <c r="KUP703" s="412"/>
      <c r="KUQ703" s="412"/>
      <c r="KUR703" s="412"/>
      <c r="KUS703" s="412"/>
      <c r="KUT703" s="412"/>
      <c r="KUU703" s="412"/>
      <c r="KUV703" s="412"/>
      <c r="KUW703" s="412"/>
      <c r="KUX703" s="412"/>
      <c r="KUY703" s="412"/>
      <c r="KUZ703" s="412"/>
      <c r="KVA703" s="412"/>
      <c r="KVB703" s="412"/>
      <c r="KVC703" s="412"/>
      <c r="KVD703" s="412"/>
      <c r="KVE703" s="412"/>
      <c r="KVF703" s="413"/>
      <c r="KVG703" s="413"/>
      <c r="KVH703" s="413"/>
      <c r="KVI703" s="413"/>
      <c r="KVJ703" s="413"/>
      <c r="KVK703" s="413"/>
      <c r="KVL703" s="413"/>
      <c r="KVM703" s="413"/>
      <c r="KVN703" s="413"/>
      <c r="KVO703" s="413"/>
      <c r="KVP703" s="413"/>
      <c r="KVQ703" s="413"/>
      <c r="KVR703" s="413"/>
      <c r="KVS703" s="413"/>
      <c r="KVT703" s="413"/>
      <c r="KVU703" s="413"/>
      <c r="KVV703" s="413"/>
      <c r="KVW703" s="413"/>
      <c r="KVX703" s="413"/>
      <c r="KVY703" s="413"/>
      <c r="KVZ703" s="413"/>
      <c r="KWA703" s="413"/>
      <c r="KWB703" s="413"/>
      <c r="KWC703" s="413"/>
      <c r="KWD703" s="414"/>
      <c r="KWE703" s="414"/>
      <c r="KWF703" s="414"/>
      <c r="KWG703" s="414"/>
      <c r="KWH703" s="414"/>
      <c r="KWI703" s="413"/>
      <c r="KWJ703" s="413"/>
      <c r="KWK703" s="414"/>
      <c r="KWL703" s="414"/>
      <c r="KWM703" s="413"/>
      <c r="KWN703" s="413"/>
      <c r="KWO703" s="414"/>
      <c r="KWP703" s="414"/>
      <c r="KWQ703" s="413"/>
      <c r="KWR703" s="413"/>
      <c r="KWS703" s="413"/>
      <c r="KWT703" s="413"/>
      <c r="KWU703" s="413"/>
      <c r="KWV703" s="413"/>
      <c r="KWW703" s="413"/>
      <c r="KWX703" s="414"/>
      <c r="KWY703" s="414"/>
      <c r="KWZ703" s="413"/>
      <c r="KXA703" s="413"/>
      <c r="KXB703" s="414"/>
      <c r="KXC703" s="414"/>
      <c r="KXD703" s="413"/>
      <c r="KXE703" s="413"/>
      <c r="KXF703" s="413"/>
      <c r="KXG703" s="413"/>
      <c r="KXH703" s="413"/>
      <c r="KXI703" s="407"/>
      <c r="KXJ703" s="439"/>
      <c r="KXK703" s="413"/>
      <c r="KXL703" s="413"/>
      <c r="KXM703" s="413"/>
      <c r="KXN703" s="413"/>
      <c r="KXO703" s="413"/>
      <c r="KXP703" s="413"/>
      <c r="KXQ703" s="413"/>
      <c r="KXR703" s="412"/>
      <c r="KXS703" s="412"/>
      <c r="KXT703" s="412"/>
      <c r="KXU703" s="412"/>
      <c r="KXV703" s="412"/>
      <c r="KXW703" s="412"/>
      <c r="KXX703" s="412"/>
      <c r="KXY703" s="412"/>
      <c r="KXZ703" s="412"/>
      <c r="KYA703" s="412"/>
      <c r="KYB703" s="412"/>
      <c r="KYC703" s="412"/>
      <c r="KYD703" s="412"/>
      <c r="KYE703" s="412"/>
      <c r="KYF703" s="412"/>
      <c r="KYG703" s="412"/>
      <c r="KYH703" s="412"/>
      <c r="KYI703" s="412"/>
      <c r="KYJ703" s="412"/>
      <c r="KYK703" s="412"/>
      <c r="KYL703" s="412"/>
      <c r="KYM703" s="412"/>
      <c r="KYN703" s="412"/>
      <c r="KYO703" s="412"/>
      <c r="KYP703" s="412"/>
      <c r="KYQ703" s="412"/>
      <c r="KYR703" s="412"/>
      <c r="KYS703" s="412"/>
      <c r="KYT703" s="412"/>
      <c r="KYU703" s="412"/>
      <c r="KYV703" s="412"/>
      <c r="KYW703" s="412"/>
      <c r="KYX703" s="412"/>
      <c r="KYY703" s="412"/>
      <c r="KYZ703" s="412"/>
      <c r="KZA703" s="412"/>
      <c r="KZB703" s="412"/>
      <c r="KZC703" s="412"/>
      <c r="KZD703" s="412"/>
      <c r="KZE703" s="412"/>
      <c r="KZF703" s="412"/>
      <c r="KZG703" s="412"/>
      <c r="KZH703" s="412"/>
      <c r="KZI703" s="412"/>
      <c r="KZJ703" s="413"/>
      <c r="KZK703" s="413"/>
      <c r="KZL703" s="413"/>
      <c r="KZM703" s="413"/>
      <c r="KZN703" s="413"/>
      <c r="KZO703" s="413"/>
      <c r="KZP703" s="413"/>
      <c r="KZQ703" s="413"/>
      <c r="KZR703" s="413"/>
      <c r="KZS703" s="413"/>
      <c r="KZT703" s="413"/>
      <c r="KZU703" s="413"/>
      <c r="KZV703" s="413"/>
      <c r="KZW703" s="413"/>
      <c r="KZX703" s="413"/>
      <c r="KZY703" s="413"/>
      <c r="KZZ703" s="413"/>
      <c r="LAA703" s="413"/>
      <c r="LAB703" s="413"/>
      <c r="LAC703" s="413"/>
      <c r="LAD703" s="413"/>
      <c r="LAE703" s="413"/>
      <c r="LAF703" s="413"/>
      <c r="LAG703" s="413"/>
      <c r="LAH703" s="414"/>
      <c r="LAI703" s="414"/>
      <c r="LAJ703" s="414"/>
      <c r="LAK703" s="414"/>
      <c r="LAL703" s="414"/>
      <c r="LAM703" s="413"/>
      <c r="LAN703" s="413"/>
      <c r="LAO703" s="414"/>
      <c r="LAP703" s="414"/>
      <c r="LAQ703" s="413"/>
      <c r="LAR703" s="413"/>
      <c r="LAS703" s="414"/>
      <c r="LAT703" s="414"/>
      <c r="LAU703" s="413"/>
      <c r="LAV703" s="413"/>
      <c r="LAW703" s="413"/>
      <c r="LAX703" s="413"/>
      <c r="LAY703" s="413"/>
      <c r="LAZ703" s="413"/>
      <c r="LBA703" s="413"/>
      <c r="LBB703" s="414"/>
      <c r="LBC703" s="414"/>
      <c r="LBD703" s="413"/>
      <c r="LBE703" s="413"/>
      <c r="LBF703" s="414"/>
      <c r="LBG703" s="414"/>
      <c r="LBH703" s="413"/>
      <c r="LBI703" s="413"/>
      <c r="LBJ703" s="413"/>
      <c r="LBK703" s="413"/>
      <c r="LBL703" s="413"/>
      <c r="LBM703" s="407"/>
      <c r="LBN703" s="439"/>
      <c r="LBO703" s="413"/>
      <c r="LBP703" s="413"/>
      <c r="LBQ703" s="413"/>
      <c r="LBR703" s="413"/>
      <c r="LBS703" s="413"/>
      <c r="LBT703" s="413"/>
      <c r="LBU703" s="413"/>
      <c r="LBV703" s="412"/>
      <c r="LBW703" s="412"/>
      <c r="LBX703" s="412"/>
      <c r="LBY703" s="412"/>
      <c r="LBZ703" s="412"/>
      <c r="LCA703" s="412"/>
      <c r="LCB703" s="412"/>
      <c r="LCC703" s="412"/>
      <c r="LCD703" s="412"/>
      <c r="LCE703" s="412"/>
      <c r="LCF703" s="412"/>
      <c r="LCG703" s="412"/>
      <c r="LCH703" s="412"/>
      <c r="LCI703" s="412"/>
      <c r="LCJ703" s="412"/>
      <c r="LCK703" s="412"/>
      <c r="LCL703" s="412"/>
      <c r="LCM703" s="412"/>
      <c r="LCN703" s="412"/>
      <c r="LCO703" s="412"/>
      <c r="LCP703" s="412"/>
      <c r="LCQ703" s="412"/>
      <c r="LCR703" s="412"/>
      <c r="LCS703" s="412"/>
      <c r="LCT703" s="412"/>
      <c r="LCU703" s="412"/>
      <c r="LCV703" s="412"/>
      <c r="LCW703" s="412"/>
      <c r="LCX703" s="412"/>
      <c r="LCY703" s="412"/>
      <c r="LCZ703" s="412"/>
      <c r="LDA703" s="412"/>
      <c r="LDB703" s="412"/>
      <c r="LDC703" s="412"/>
      <c r="LDD703" s="412"/>
      <c r="LDE703" s="412"/>
      <c r="LDF703" s="412"/>
      <c r="LDG703" s="412"/>
      <c r="LDH703" s="412"/>
      <c r="LDI703" s="412"/>
      <c r="LDJ703" s="412"/>
      <c r="LDK703" s="412"/>
      <c r="LDL703" s="412"/>
      <c r="LDM703" s="412"/>
      <c r="LDN703" s="413"/>
      <c r="LDO703" s="413"/>
      <c r="LDP703" s="413"/>
      <c r="LDQ703" s="413"/>
      <c r="LDR703" s="413"/>
      <c r="LDS703" s="413"/>
      <c r="LDT703" s="413"/>
      <c r="LDU703" s="413"/>
      <c r="LDV703" s="413"/>
      <c r="LDW703" s="413"/>
      <c r="LDX703" s="413"/>
      <c r="LDY703" s="413"/>
      <c r="LDZ703" s="413"/>
      <c r="LEA703" s="413"/>
      <c r="LEB703" s="413"/>
      <c r="LEC703" s="413"/>
      <c r="LED703" s="413"/>
      <c r="LEE703" s="413"/>
      <c r="LEF703" s="413"/>
      <c r="LEG703" s="413"/>
      <c r="LEH703" s="413"/>
      <c r="LEI703" s="413"/>
      <c r="LEJ703" s="413"/>
      <c r="LEK703" s="413"/>
      <c r="LEL703" s="414"/>
      <c r="LEM703" s="414"/>
      <c r="LEN703" s="414"/>
      <c r="LEO703" s="414"/>
      <c r="LEP703" s="414"/>
      <c r="LEQ703" s="413"/>
      <c r="LER703" s="413"/>
      <c r="LES703" s="414"/>
      <c r="LET703" s="414"/>
      <c r="LEU703" s="413"/>
      <c r="LEV703" s="413"/>
      <c r="LEW703" s="414"/>
      <c r="LEX703" s="414"/>
      <c r="LEY703" s="413"/>
      <c r="LEZ703" s="413"/>
      <c r="LFA703" s="413"/>
      <c r="LFB703" s="413"/>
      <c r="LFC703" s="413"/>
      <c r="LFD703" s="413"/>
      <c r="LFE703" s="413"/>
      <c r="LFF703" s="414"/>
      <c r="LFG703" s="414"/>
      <c r="LFH703" s="413"/>
      <c r="LFI703" s="413"/>
      <c r="LFJ703" s="414"/>
      <c r="LFK703" s="414"/>
      <c r="LFL703" s="413"/>
      <c r="LFM703" s="413"/>
      <c r="LFN703" s="413"/>
      <c r="LFO703" s="413"/>
      <c r="LFP703" s="413"/>
      <c r="LFQ703" s="407"/>
      <c r="LFR703" s="439"/>
      <c r="LFS703" s="413"/>
      <c r="LFT703" s="413"/>
      <c r="LFU703" s="413"/>
      <c r="LFV703" s="413"/>
      <c r="LFW703" s="413"/>
      <c r="LFX703" s="413"/>
      <c r="LFY703" s="413"/>
      <c r="LFZ703" s="412"/>
      <c r="LGA703" s="412"/>
      <c r="LGB703" s="412"/>
      <c r="LGC703" s="412"/>
      <c r="LGD703" s="412"/>
      <c r="LGE703" s="412"/>
      <c r="LGF703" s="412"/>
      <c r="LGG703" s="412"/>
      <c r="LGH703" s="412"/>
      <c r="LGI703" s="412"/>
      <c r="LGJ703" s="412"/>
      <c r="LGK703" s="412"/>
      <c r="LGL703" s="412"/>
      <c r="LGM703" s="412"/>
      <c r="LGN703" s="412"/>
      <c r="LGO703" s="412"/>
      <c r="LGP703" s="412"/>
      <c r="LGQ703" s="412"/>
      <c r="LGR703" s="412"/>
      <c r="LGS703" s="412"/>
      <c r="LGT703" s="412"/>
      <c r="LGU703" s="412"/>
      <c r="LGV703" s="412"/>
      <c r="LGW703" s="412"/>
      <c r="LGX703" s="412"/>
      <c r="LGY703" s="412"/>
      <c r="LGZ703" s="412"/>
      <c r="LHA703" s="412"/>
      <c r="LHB703" s="412"/>
      <c r="LHC703" s="412"/>
      <c r="LHD703" s="412"/>
      <c r="LHE703" s="412"/>
      <c r="LHF703" s="412"/>
      <c r="LHG703" s="412"/>
      <c r="LHH703" s="412"/>
      <c r="LHI703" s="412"/>
      <c r="LHJ703" s="412"/>
      <c r="LHK703" s="412"/>
      <c r="LHL703" s="412"/>
      <c r="LHM703" s="412"/>
      <c r="LHN703" s="412"/>
      <c r="LHO703" s="412"/>
      <c r="LHP703" s="412"/>
      <c r="LHQ703" s="412"/>
      <c r="LHR703" s="413"/>
      <c r="LHS703" s="413"/>
      <c r="LHT703" s="413"/>
      <c r="LHU703" s="413"/>
      <c r="LHV703" s="413"/>
      <c r="LHW703" s="413"/>
      <c r="LHX703" s="413"/>
      <c r="LHY703" s="413"/>
      <c r="LHZ703" s="413"/>
      <c r="LIA703" s="413"/>
      <c r="LIB703" s="413"/>
      <c r="LIC703" s="413"/>
      <c r="LID703" s="413"/>
      <c r="LIE703" s="413"/>
      <c r="LIF703" s="413"/>
      <c r="LIG703" s="413"/>
      <c r="LIH703" s="413"/>
      <c r="LII703" s="413"/>
      <c r="LIJ703" s="413"/>
      <c r="LIK703" s="413"/>
      <c r="LIL703" s="413"/>
      <c r="LIM703" s="413"/>
      <c r="LIN703" s="413"/>
      <c r="LIO703" s="413"/>
      <c r="LIP703" s="414"/>
      <c r="LIQ703" s="414"/>
      <c r="LIR703" s="414"/>
      <c r="LIS703" s="414"/>
      <c r="LIT703" s="414"/>
      <c r="LIU703" s="413"/>
      <c r="LIV703" s="413"/>
      <c r="LIW703" s="414"/>
      <c r="LIX703" s="414"/>
      <c r="LIY703" s="413"/>
      <c r="LIZ703" s="413"/>
      <c r="LJA703" s="414"/>
      <c r="LJB703" s="414"/>
      <c r="LJC703" s="413"/>
      <c r="LJD703" s="413"/>
      <c r="LJE703" s="413"/>
      <c r="LJF703" s="413"/>
      <c r="LJG703" s="413"/>
      <c r="LJH703" s="413"/>
      <c r="LJI703" s="413"/>
      <c r="LJJ703" s="414"/>
      <c r="LJK703" s="414"/>
      <c r="LJL703" s="413"/>
      <c r="LJM703" s="413"/>
      <c r="LJN703" s="414"/>
      <c r="LJO703" s="414"/>
      <c r="LJP703" s="413"/>
      <c r="LJQ703" s="413"/>
      <c r="LJR703" s="413"/>
      <c r="LJS703" s="413"/>
      <c r="LJT703" s="413"/>
      <c r="LJU703" s="407"/>
      <c r="LJV703" s="439"/>
      <c r="LJW703" s="413"/>
      <c r="LJX703" s="413"/>
      <c r="LJY703" s="413"/>
      <c r="LJZ703" s="413"/>
      <c r="LKA703" s="413"/>
      <c r="LKB703" s="413"/>
      <c r="LKC703" s="413"/>
      <c r="LKD703" s="412"/>
      <c r="LKE703" s="412"/>
      <c r="LKF703" s="412"/>
      <c r="LKG703" s="412"/>
      <c r="LKH703" s="412"/>
      <c r="LKI703" s="412"/>
      <c r="LKJ703" s="412"/>
      <c r="LKK703" s="412"/>
      <c r="LKL703" s="412"/>
      <c r="LKM703" s="412"/>
      <c r="LKN703" s="412"/>
      <c r="LKO703" s="412"/>
      <c r="LKP703" s="412"/>
      <c r="LKQ703" s="412"/>
      <c r="LKR703" s="412"/>
      <c r="LKS703" s="412"/>
      <c r="LKT703" s="412"/>
      <c r="LKU703" s="412"/>
      <c r="LKV703" s="412"/>
      <c r="LKW703" s="412"/>
      <c r="LKX703" s="412"/>
      <c r="LKY703" s="412"/>
      <c r="LKZ703" s="412"/>
      <c r="LLA703" s="412"/>
      <c r="LLB703" s="412"/>
      <c r="LLC703" s="412"/>
      <c r="LLD703" s="412"/>
      <c r="LLE703" s="412"/>
      <c r="LLF703" s="412"/>
      <c r="LLG703" s="412"/>
      <c r="LLH703" s="412"/>
      <c r="LLI703" s="412"/>
      <c r="LLJ703" s="412"/>
      <c r="LLK703" s="412"/>
      <c r="LLL703" s="412"/>
      <c r="LLM703" s="412"/>
      <c r="LLN703" s="412"/>
      <c r="LLO703" s="412"/>
      <c r="LLP703" s="412"/>
      <c r="LLQ703" s="412"/>
      <c r="LLR703" s="412"/>
      <c r="LLS703" s="412"/>
      <c r="LLT703" s="412"/>
      <c r="LLU703" s="412"/>
      <c r="LLV703" s="413"/>
      <c r="LLW703" s="413"/>
      <c r="LLX703" s="413"/>
      <c r="LLY703" s="413"/>
      <c r="LLZ703" s="413"/>
      <c r="LMA703" s="413"/>
      <c r="LMB703" s="413"/>
      <c r="LMC703" s="413"/>
      <c r="LMD703" s="413"/>
      <c r="LME703" s="413"/>
      <c r="LMF703" s="413"/>
      <c r="LMG703" s="413"/>
      <c r="LMH703" s="413"/>
      <c r="LMI703" s="413"/>
      <c r="LMJ703" s="413"/>
      <c r="LMK703" s="413"/>
      <c r="LML703" s="413"/>
      <c r="LMM703" s="413"/>
      <c r="LMN703" s="413"/>
      <c r="LMO703" s="413"/>
      <c r="LMP703" s="413"/>
      <c r="LMQ703" s="413"/>
      <c r="LMR703" s="413"/>
      <c r="LMS703" s="413"/>
      <c r="LMT703" s="414"/>
      <c r="LMU703" s="414"/>
      <c r="LMV703" s="414"/>
      <c r="LMW703" s="414"/>
      <c r="LMX703" s="414"/>
      <c r="LMY703" s="413"/>
      <c r="LMZ703" s="413"/>
      <c r="LNA703" s="414"/>
      <c r="LNB703" s="414"/>
      <c r="LNC703" s="413"/>
      <c r="LND703" s="413"/>
      <c r="LNE703" s="414"/>
      <c r="LNF703" s="414"/>
      <c r="LNG703" s="413"/>
      <c r="LNH703" s="413"/>
      <c r="LNI703" s="413"/>
      <c r="LNJ703" s="413"/>
      <c r="LNK703" s="413"/>
      <c r="LNL703" s="413"/>
      <c r="LNM703" s="413"/>
      <c r="LNN703" s="414"/>
      <c r="LNO703" s="414"/>
      <c r="LNP703" s="413"/>
      <c r="LNQ703" s="413"/>
      <c r="LNR703" s="414"/>
      <c r="LNS703" s="414"/>
      <c r="LNT703" s="413"/>
      <c r="LNU703" s="413"/>
      <c r="LNV703" s="413"/>
      <c r="LNW703" s="413"/>
      <c r="LNX703" s="413"/>
      <c r="LNY703" s="407"/>
      <c r="LNZ703" s="439"/>
      <c r="LOA703" s="413"/>
      <c r="LOB703" s="413"/>
      <c r="LOC703" s="413"/>
      <c r="LOD703" s="413"/>
      <c r="LOE703" s="413"/>
      <c r="LOF703" s="413"/>
      <c r="LOG703" s="413"/>
      <c r="LOH703" s="412"/>
      <c r="LOI703" s="412"/>
      <c r="LOJ703" s="412"/>
      <c r="LOK703" s="412"/>
      <c r="LOL703" s="412"/>
      <c r="LOM703" s="412"/>
      <c r="LON703" s="412"/>
      <c r="LOO703" s="412"/>
      <c r="LOP703" s="412"/>
      <c r="LOQ703" s="412"/>
      <c r="LOR703" s="412"/>
      <c r="LOS703" s="412"/>
      <c r="LOT703" s="412"/>
      <c r="LOU703" s="412"/>
      <c r="LOV703" s="412"/>
      <c r="LOW703" s="412"/>
      <c r="LOX703" s="412"/>
      <c r="LOY703" s="412"/>
      <c r="LOZ703" s="412"/>
      <c r="LPA703" s="412"/>
      <c r="LPB703" s="412"/>
      <c r="LPC703" s="412"/>
      <c r="LPD703" s="412"/>
      <c r="LPE703" s="412"/>
      <c r="LPF703" s="412"/>
      <c r="LPG703" s="412"/>
      <c r="LPH703" s="412"/>
      <c r="LPI703" s="412"/>
      <c r="LPJ703" s="412"/>
      <c r="LPK703" s="412"/>
      <c r="LPL703" s="412"/>
      <c r="LPM703" s="412"/>
      <c r="LPN703" s="412"/>
      <c r="LPO703" s="412"/>
      <c r="LPP703" s="412"/>
      <c r="LPQ703" s="412"/>
      <c r="LPR703" s="412"/>
      <c r="LPS703" s="412"/>
      <c r="LPT703" s="412"/>
      <c r="LPU703" s="412"/>
      <c r="LPV703" s="412"/>
      <c r="LPW703" s="412"/>
      <c r="LPX703" s="412"/>
      <c r="LPY703" s="412"/>
      <c r="LPZ703" s="413"/>
      <c r="LQA703" s="413"/>
      <c r="LQB703" s="413"/>
      <c r="LQC703" s="413"/>
      <c r="LQD703" s="413"/>
      <c r="LQE703" s="413"/>
      <c r="LQF703" s="413"/>
      <c r="LQG703" s="413"/>
      <c r="LQH703" s="413"/>
      <c r="LQI703" s="413"/>
      <c r="LQJ703" s="413"/>
      <c r="LQK703" s="413"/>
      <c r="LQL703" s="413"/>
      <c r="LQM703" s="413"/>
      <c r="LQN703" s="413"/>
      <c r="LQO703" s="413"/>
      <c r="LQP703" s="413"/>
      <c r="LQQ703" s="413"/>
      <c r="LQR703" s="413"/>
      <c r="LQS703" s="413"/>
      <c r="LQT703" s="413"/>
      <c r="LQU703" s="413"/>
      <c r="LQV703" s="413"/>
      <c r="LQW703" s="413"/>
      <c r="LQX703" s="414"/>
      <c r="LQY703" s="414"/>
      <c r="LQZ703" s="414"/>
      <c r="LRA703" s="414"/>
      <c r="LRB703" s="414"/>
      <c r="LRC703" s="413"/>
      <c r="LRD703" s="413"/>
      <c r="LRE703" s="414"/>
      <c r="LRF703" s="414"/>
      <c r="LRG703" s="413"/>
      <c r="LRH703" s="413"/>
      <c r="LRI703" s="414"/>
      <c r="LRJ703" s="414"/>
      <c r="LRK703" s="413"/>
      <c r="LRL703" s="413"/>
      <c r="LRM703" s="413"/>
      <c r="LRN703" s="413"/>
      <c r="LRO703" s="413"/>
      <c r="LRP703" s="413"/>
      <c r="LRQ703" s="413"/>
      <c r="LRR703" s="414"/>
      <c r="LRS703" s="414"/>
      <c r="LRT703" s="413"/>
      <c r="LRU703" s="413"/>
      <c r="LRV703" s="414"/>
      <c r="LRW703" s="414"/>
      <c r="LRX703" s="413"/>
      <c r="LRY703" s="413"/>
      <c r="LRZ703" s="413"/>
      <c r="LSA703" s="413"/>
      <c r="LSB703" s="413"/>
      <c r="LSC703" s="407"/>
      <c r="LSD703" s="439"/>
      <c r="LSE703" s="413"/>
      <c r="LSF703" s="413"/>
      <c r="LSG703" s="413"/>
      <c r="LSH703" s="413"/>
      <c r="LSI703" s="413"/>
      <c r="LSJ703" s="413"/>
      <c r="LSK703" s="413"/>
      <c r="LSL703" s="412"/>
      <c r="LSM703" s="412"/>
      <c r="LSN703" s="412"/>
      <c r="LSO703" s="412"/>
      <c r="LSP703" s="412"/>
      <c r="LSQ703" s="412"/>
      <c r="LSR703" s="412"/>
      <c r="LSS703" s="412"/>
      <c r="LST703" s="412"/>
      <c r="LSU703" s="412"/>
      <c r="LSV703" s="412"/>
      <c r="LSW703" s="412"/>
      <c r="LSX703" s="412"/>
      <c r="LSY703" s="412"/>
      <c r="LSZ703" s="412"/>
      <c r="LTA703" s="412"/>
      <c r="LTB703" s="412"/>
      <c r="LTC703" s="412"/>
      <c r="LTD703" s="412"/>
      <c r="LTE703" s="412"/>
      <c r="LTF703" s="412"/>
      <c r="LTG703" s="412"/>
      <c r="LTH703" s="412"/>
      <c r="LTI703" s="412"/>
      <c r="LTJ703" s="412"/>
      <c r="LTK703" s="412"/>
      <c r="LTL703" s="412"/>
      <c r="LTM703" s="412"/>
      <c r="LTN703" s="412"/>
      <c r="LTO703" s="412"/>
      <c r="LTP703" s="412"/>
      <c r="LTQ703" s="412"/>
      <c r="LTR703" s="412"/>
      <c r="LTS703" s="412"/>
      <c r="LTT703" s="412"/>
      <c r="LTU703" s="412"/>
      <c r="LTV703" s="412"/>
      <c r="LTW703" s="412"/>
      <c r="LTX703" s="412"/>
      <c r="LTY703" s="412"/>
      <c r="LTZ703" s="412"/>
      <c r="LUA703" s="412"/>
      <c r="LUB703" s="412"/>
      <c r="LUC703" s="412"/>
      <c r="LUD703" s="413"/>
      <c r="LUE703" s="413"/>
      <c r="LUF703" s="413"/>
      <c r="LUG703" s="413"/>
      <c r="LUH703" s="413"/>
      <c r="LUI703" s="413"/>
      <c r="LUJ703" s="413"/>
      <c r="LUK703" s="413"/>
      <c r="LUL703" s="413"/>
      <c r="LUM703" s="413"/>
      <c r="LUN703" s="413"/>
      <c r="LUO703" s="413"/>
      <c r="LUP703" s="413"/>
      <c r="LUQ703" s="413"/>
      <c r="LUR703" s="413"/>
      <c r="LUS703" s="413"/>
      <c r="LUT703" s="413"/>
      <c r="LUU703" s="413"/>
      <c r="LUV703" s="413"/>
      <c r="LUW703" s="413"/>
      <c r="LUX703" s="413"/>
      <c r="LUY703" s="413"/>
      <c r="LUZ703" s="413"/>
      <c r="LVA703" s="413"/>
      <c r="LVB703" s="414"/>
      <c r="LVC703" s="414"/>
      <c r="LVD703" s="414"/>
      <c r="LVE703" s="414"/>
      <c r="LVF703" s="414"/>
      <c r="LVG703" s="413"/>
      <c r="LVH703" s="413"/>
      <c r="LVI703" s="414"/>
      <c r="LVJ703" s="414"/>
      <c r="LVK703" s="413"/>
      <c r="LVL703" s="413"/>
      <c r="LVM703" s="414"/>
      <c r="LVN703" s="414"/>
      <c r="LVO703" s="413"/>
      <c r="LVP703" s="413"/>
      <c r="LVQ703" s="413"/>
      <c r="LVR703" s="413"/>
      <c r="LVS703" s="413"/>
      <c r="LVT703" s="413"/>
      <c r="LVU703" s="413"/>
      <c r="LVV703" s="414"/>
      <c r="LVW703" s="414"/>
      <c r="LVX703" s="413"/>
      <c r="LVY703" s="413"/>
      <c r="LVZ703" s="414"/>
      <c r="LWA703" s="414"/>
      <c r="LWB703" s="413"/>
      <c r="LWC703" s="413"/>
      <c r="LWD703" s="413"/>
      <c r="LWE703" s="413"/>
      <c r="LWF703" s="413"/>
      <c r="LWG703" s="407"/>
      <c r="LWH703" s="439"/>
      <c r="LWI703" s="413"/>
      <c r="LWJ703" s="413"/>
      <c r="LWK703" s="413"/>
      <c r="LWL703" s="413"/>
      <c r="LWM703" s="413"/>
      <c r="LWN703" s="413"/>
      <c r="LWO703" s="413"/>
      <c r="LWP703" s="412"/>
      <c r="LWQ703" s="412"/>
      <c r="LWR703" s="412"/>
      <c r="LWS703" s="412"/>
      <c r="LWT703" s="412"/>
      <c r="LWU703" s="412"/>
      <c r="LWV703" s="412"/>
      <c r="LWW703" s="412"/>
      <c r="LWX703" s="412"/>
      <c r="LWY703" s="412"/>
      <c r="LWZ703" s="412"/>
      <c r="LXA703" s="412"/>
      <c r="LXB703" s="412"/>
      <c r="LXC703" s="412"/>
      <c r="LXD703" s="412"/>
      <c r="LXE703" s="412"/>
      <c r="LXF703" s="412"/>
      <c r="LXG703" s="412"/>
      <c r="LXH703" s="412"/>
      <c r="LXI703" s="412"/>
      <c r="LXJ703" s="412"/>
      <c r="LXK703" s="412"/>
      <c r="LXL703" s="412"/>
      <c r="LXM703" s="412"/>
      <c r="LXN703" s="412"/>
      <c r="LXO703" s="412"/>
      <c r="LXP703" s="412"/>
      <c r="LXQ703" s="412"/>
      <c r="LXR703" s="412"/>
      <c r="LXS703" s="412"/>
      <c r="LXT703" s="412"/>
      <c r="LXU703" s="412"/>
      <c r="LXV703" s="412"/>
      <c r="LXW703" s="412"/>
      <c r="LXX703" s="412"/>
      <c r="LXY703" s="412"/>
      <c r="LXZ703" s="412"/>
      <c r="LYA703" s="412"/>
      <c r="LYB703" s="412"/>
      <c r="LYC703" s="412"/>
      <c r="LYD703" s="412"/>
      <c r="LYE703" s="412"/>
      <c r="LYF703" s="412"/>
      <c r="LYG703" s="412"/>
      <c r="LYH703" s="413"/>
      <c r="LYI703" s="413"/>
      <c r="LYJ703" s="413"/>
      <c r="LYK703" s="413"/>
      <c r="LYL703" s="413"/>
      <c r="LYM703" s="413"/>
      <c r="LYN703" s="413"/>
      <c r="LYO703" s="413"/>
      <c r="LYP703" s="413"/>
      <c r="LYQ703" s="413"/>
      <c r="LYR703" s="413"/>
      <c r="LYS703" s="413"/>
      <c r="LYT703" s="413"/>
      <c r="LYU703" s="413"/>
      <c r="LYV703" s="413"/>
      <c r="LYW703" s="413"/>
      <c r="LYX703" s="413"/>
      <c r="LYY703" s="413"/>
      <c r="LYZ703" s="413"/>
      <c r="LZA703" s="413"/>
      <c r="LZB703" s="413"/>
      <c r="LZC703" s="413"/>
      <c r="LZD703" s="413"/>
      <c r="LZE703" s="413"/>
      <c r="LZF703" s="414"/>
      <c r="LZG703" s="414"/>
      <c r="LZH703" s="414"/>
      <c r="LZI703" s="414"/>
      <c r="LZJ703" s="414"/>
      <c r="LZK703" s="413"/>
      <c r="LZL703" s="413"/>
      <c r="LZM703" s="414"/>
      <c r="LZN703" s="414"/>
      <c r="LZO703" s="413"/>
      <c r="LZP703" s="413"/>
      <c r="LZQ703" s="414"/>
      <c r="LZR703" s="414"/>
      <c r="LZS703" s="413"/>
      <c r="LZT703" s="413"/>
      <c r="LZU703" s="413"/>
      <c r="LZV703" s="413"/>
      <c r="LZW703" s="413"/>
      <c r="LZX703" s="413"/>
      <c r="LZY703" s="413"/>
      <c r="LZZ703" s="414"/>
      <c r="MAA703" s="414"/>
      <c r="MAB703" s="413"/>
      <c r="MAC703" s="413"/>
      <c r="MAD703" s="414"/>
      <c r="MAE703" s="414"/>
      <c r="MAF703" s="413"/>
      <c r="MAG703" s="413"/>
      <c r="MAH703" s="413"/>
      <c r="MAI703" s="413"/>
      <c r="MAJ703" s="413"/>
      <c r="MAK703" s="407"/>
      <c r="MAL703" s="439"/>
      <c r="MAM703" s="413"/>
      <c r="MAN703" s="413"/>
      <c r="MAO703" s="413"/>
      <c r="MAP703" s="413"/>
      <c r="MAQ703" s="413"/>
      <c r="MAR703" s="413"/>
      <c r="MAS703" s="413"/>
      <c r="MAT703" s="412"/>
      <c r="MAU703" s="412"/>
      <c r="MAV703" s="412"/>
      <c r="MAW703" s="412"/>
      <c r="MAX703" s="412"/>
      <c r="MAY703" s="412"/>
      <c r="MAZ703" s="412"/>
      <c r="MBA703" s="412"/>
      <c r="MBB703" s="412"/>
      <c r="MBC703" s="412"/>
      <c r="MBD703" s="412"/>
      <c r="MBE703" s="412"/>
      <c r="MBF703" s="412"/>
      <c r="MBG703" s="412"/>
      <c r="MBH703" s="412"/>
      <c r="MBI703" s="412"/>
      <c r="MBJ703" s="412"/>
      <c r="MBK703" s="412"/>
      <c r="MBL703" s="412"/>
      <c r="MBM703" s="412"/>
      <c r="MBN703" s="412"/>
      <c r="MBO703" s="412"/>
      <c r="MBP703" s="412"/>
      <c r="MBQ703" s="412"/>
      <c r="MBR703" s="412"/>
      <c r="MBS703" s="412"/>
      <c r="MBT703" s="412"/>
      <c r="MBU703" s="412"/>
      <c r="MBV703" s="412"/>
      <c r="MBW703" s="412"/>
      <c r="MBX703" s="412"/>
      <c r="MBY703" s="412"/>
      <c r="MBZ703" s="412"/>
      <c r="MCA703" s="412"/>
      <c r="MCB703" s="412"/>
      <c r="MCC703" s="412"/>
      <c r="MCD703" s="412"/>
      <c r="MCE703" s="412"/>
      <c r="MCF703" s="412"/>
      <c r="MCG703" s="412"/>
      <c r="MCH703" s="412"/>
      <c r="MCI703" s="412"/>
      <c r="MCJ703" s="412"/>
      <c r="MCK703" s="412"/>
      <c r="MCL703" s="413"/>
      <c r="MCM703" s="413"/>
      <c r="MCN703" s="413"/>
      <c r="MCO703" s="413"/>
      <c r="MCP703" s="413"/>
      <c r="MCQ703" s="413"/>
      <c r="MCR703" s="413"/>
      <c r="MCS703" s="413"/>
      <c r="MCT703" s="413"/>
      <c r="MCU703" s="413"/>
      <c r="MCV703" s="413"/>
      <c r="MCW703" s="413"/>
      <c r="MCX703" s="413"/>
      <c r="MCY703" s="413"/>
      <c r="MCZ703" s="413"/>
      <c r="MDA703" s="413"/>
      <c r="MDB703" s="413"/>
      <c r="MDC703" s="413"/>
      <c r="MDD703" s="413"/>
      <c r="MDE703" s="413"/>
      <c r="MDF703" s="413"/>
      <c r="MDG703" s="413"/>
      <c r="MDH703" s="413"/>
      <c r="MDI703" s="413"/>
      <c r="MDJ703" s="414"/>
      <c r="MDK703" s="414"/>
      <c r="MDL703" s="414"/>
      <c r="MDM703" s="414"/>
      <c r="MDN703" s="414"/>
      <c r="MDO703" s="413"/>
      <c r="MDP703" s="413"/>
      <c r="MDQ703" s="414"/>
      <c r="MDR703" s="414"/>
      <c r="MDS703" s="413"/>
      <c r="MDT703" s="413"/>
      <c r="MDU703" s="414"/>
      <c r="MDV703" s="414"/>
      <c r="MDW703" s="413"/>
      <c r="MDX703" s="413"/>
      <c r="MDY703" s="413"/>
      <c r="MDZ703" s="413"/>
      <c r="MEA703" s="413"/>
      <c r="MEB703" s="413"/>
      <c r="MEC703" s="413"/>
      <c r="MED703" s="414"/>
      <c r="MEE703" s="414"/>
      <c r="MEF703" s="413"/>
      <c r="MEG703" s="413"/>
      <c r="MEH703" s="414"/>
      <c r="MEI703" s="414"/>
      <c r="MEJ703" s="413"/>
      <c r="MEK703" s="413"/>
      <c r="MEL703" s="413"/>
      <c r="MEM703" s="413"/>
      <c r="MEN703" s="413"/>
      <c r="MEO703" s="407"/>
      <c r="MEP703" s="439"/>
      <c r="MEQ703" s="413"/>
      <c r="MER703" s="413"/>
      <c r="MES703" s="413"/>
      <c r="MET703" s="413"/>
      <c r="MEU703" s="413"/>
      <c r="MEV703" s="413"/>
      <c r="MEW703" s="413"/>
      <c r="MEX703" s="412"/>
      <c r="MEY703" s="412"/>
      <c r="MEZ703" s="412"/>
      <c r="MFA703" s="412"/>
      <c r="MFB703" s="412"/>
      <c r="MFC703" s="412"/>
      <c r="MFD703" s="412"/>
      <c r="MFE703" s="412"/>
      <c r="MFF703" s="412"/>
      <c r="MFG703" s="412"/>
      <c r="MFH703" s="412"/>
      <c r="MFI703" s="412"/>
      <c r="MFJ703" s="412"/>
      <c r="MFK703" s="412"/>
      <c r="MFL703" s="412"/>
      <c r="MFM703" s="412"/>
      <c r="MFN703" s="412"/>
      <c r="MFO703" s="412"/>
      <c r="MFP703" s="412"/>
      <c r="MFQ703" s="412"/>
      <c r="MFR703" s="412"/>
      <c r="MFS703" s="412"/>
      <c r="MFT703" s="412"/>
      <c r="MFU703" s="412"/>
      <c r="MFV703" s="412"/>
      <c r="MFW703" s="412"/>
      <c r="MFX703" s="412"/>
      <c r="MFY703" s="412"/>
      <c r="MFZ703" s="412"/>
      <c r="MGA703" s="412"/>
      <c r="MGB703" s="412"/>
      <c r="MGC703" s="412"/>
      <c r="MGD703" s="412"/>
      <c r="MGE703" s="412"/>
      <c r="MGF703" s="412"/>
      <c r="MGG703" s="412"/>
      <c r="MGH703" s="412"/>
      <c r="MGI703" s="412"/>
      <c r="MGJ703" s="412"/>
      <c r="MGK703" s="412"/>
      <c r="MGL703" s="412"/>
      <c r="MGM703" s="412"/>
      <c r="MGN703" s="412"/>
      <c r="MGO703" s="412"/>
      <c r="MGP703" s="413"/>
      <c r="MGQ703" s="413"/>
      <c r="MGR703" s="413"/>
      <c r="MGS703" s="413"/>
      <c r="MGT703" s="413"/>
      <c r="MGU703" s="413"/>
      <c r="MGV703" s="413"/>
      <c r="MGW703" s="413"/>
      <c r="MGX703" s="413"/>
      <c r="MGY703" s="413"/>
      <c r="MGZ703" s="413"/>
      <c r="MHA703" s="413"/>
      <c r="MHB703" s="413"/>
      <c r="MHC703" s="413"/>
      <c r="MHD703" s="413"/>
      <c r="MHE703" s="413"/>
      <c r="MHF703" s="413"/>
      <c r="MHG703" s="413"/>
      <c r="MHH703" s="413"/>
      <c r="MHI703" s="413"/>
      <c r="MHJ703" s="413"/>
      <c r="MHK703" s="413"/>
      <c r="MHL703" s="413"/>
      <c r="MHM703" s="413"/>
      <c r="MHN703" s="414"/>
      <c r="MHO703" s="414"/>
      <c r="MHP703" s="414"/>
      <c r="MHQ703" s="414"/>
      <c r="MHR703" s="414"/>
      <c r="MHS703" s="413"/>
      <c r="MHT703" s="413"/>
      <c r="MHU703" s="414"/>
      <c r="MHV703" s="414"/>
      <c r="MHW703" s="413"/>
      <c r="MHX703" s="413"/>
      <c r="MHY703" s="414"/>
      <c r="MHZ703" s="414"/>
      <c r="MIA703" s="413"/>
      <c r="MIB703" s="413"/>
      <c r="MIC703" s="413"/>
      <c r="MID703" s="413"/>
      <c r="MIE703" s="413"/>
      <c r="MIF703" s="413"/>
      <c r="MIG703" s="413"/>
      <c r="MIH703" s="414"/>
      <c r="MII703" s="414"/>
      <c r="MIJ703" s="413"/>
      <c r="MIK703" s="413"/>
      <c r="MIL703" s="414"/>
      <c r="MIM703" s="414"/>
      <c r="MIN703" s="413"/>
      <c r="MIO703" s="413"/>
      <c r="MIP703" s="413"/>
      <c r="MIQ703" s="413"/>
      <c r="MIR703" s="413"/>
      <c r="MIS703" s="407"/>
      <c r="MIT703" s="439"/>
      <c r="MIU703" s="413"/>
      <c r="MIV703" s="413"/>
      <c r="MIW703" s="413"/>
      <c r="MIX703" s="413"/>
      <c r="MIY703" s="413"/>
      <c r="MIZ703" s="413"/>
      <c r="MJA703" s="413"/>
      <c r="MJB703" s="412"/>
      <c r="MJC703" s="412"/>
      <c r="MJD703" s="412"/>
      <c r="MJE703" s="412"/>
      <c r="MJF703" s="412"/>
      <c r="MJG703" s="412"/>
      <c r="MJH703" s="412"/>
      <c r="MJI703" s="412"/>
      <c r="MJJ703" s="412"/>
      <c r="MJK703" s="412"/>
      <c r="MJL703" s="412"/>
      <c r="MJM703" s="412"/>
      <c r="MJN703" s="412"/>
      <c r="MJO703" s="412"/>
      <c r="MJP703" s="412"/>
      <c r="MJQ703" s="412"/>
      <c r="MJR703" s="412"/>
      <c r="MJS703" s="412"/>
      <c r="MJT703" s="412"/>
      <c r="MJU703" s="412"/>
      <c r="MJV703" s="412"/>
      <c r="MJW703" s="412"/>
      <c r="MJX703" s="412"/>
      <c r="MJY703" s="412"/>
      <c r="MJZ703" s="412"/>
      <c r="MKA703" s="412"/>
      <c r="MKB703" s="412"/>
      <c r="MKC703" s="412"/>
      <c r="MKD703" s="412"/>
      <c r="MKE703" s="412"/>
      <c r="MKF703" s="412"/>
      <c r="MKG703" s="412"/>
      <c r="MKH703" s="412"/>
      <c r="MKI703" s="412"/>
      <c r="MKJ703" s="412"/>
      <c r="MKK703" s="412"/>
      <c r="MKL703" s="412"/>
      <c r="MKM703" s="412"/>
      <c r="MKN703" s="412"/>
      <c r="MKO703" s="412"/>
      <c r="MKP703" s="412"/>
      <c r="MKQ703" s="412"/>
      <c r="MKR703" s="412"/>
      <c r="MKS703" s="412"/>
      <c r="MKT703" s="413"/>
      <c r="MKU703" s="413"/>
      <c r="MKV703" s="413"/>
      <c r="MKW703" s="413"/>
      <c r="MKX703" s="413"/>
      <c r="MKY703" s="413"/>
      <c r="MKZ703" s="413"/>
      <c r="MLA703" s="413"/>
      <c r="MLB703" s="413"/>
      <c r="MLC703" s="413"/>
      <c r="MLD703" s="413"/>
      <c r="MLE703" s="413"/>
      <c r="MLF703" s="413"/>
      <c r="MLG703" s="413"/>
      <c r="MLH703" s="413"/>
      <c r="MLI703" s="413"/>
      <c r="MLJ703" s="413"/>
      <c r="MLK703" s="413"/>
      <c r="MLL703" s="413"/>
      <c r="MLM703" s="413"/>
      <c r="MLN703" s="413"/>
      <c r="MLO703" s="413"/>
      <c r="MLP703" s="413"/>
      <c r="MLQ703" s="413"/>
      <c r="MLR703" s="414"/>
      <c r="MLS703" s="414"/>
      <c r="MLT703" s="414"/>
      <c r="MLU703" s="414"/>
      <c r="MLV703" s="414"/>
      <c r="MLW703" s="413"/>
      <c r="MLX703" s="413"/>
      <c r="MLY703" s="414"/>
      <c r="MLZ703" s="414"/>
      <c r="MMA703" s="413"/>
      <c r="MMB703" s="413"/>
      <c r="MMC703" s="414"/>
      <c r="MMD703" s="414"/>
      <c r="MME703" s="413"/>
      <c r="MMF703" s="413"/>
      <c r="MMG703" s="413"/>
      <c r="MMH703" s="413"/>
      <c r="MMI703" s="413"/>
      <c r="MMJ703" s="413"/>
      <c r="MMK703" s="413"/>
      <c r="MML703" s="414"/>
      <c r="MMM703" s="414"/>
      <c r="MMN703" s="413"/>
      <c r="MMO703" s="413"/>
      <c r="MMP703" s="414"/>
      <c r="MMQ703" s="414"/>
      <c r="MMR703" s="413"/>
      <c r="MMS703" s="413"/>
      <c r="MMT703" s="413"/>
      <c r="MMU703" s="413"/>
      <c r="MMV703" s="413"/>
      <c r="MMW703" s="407"/>
      <c r="MMX703" s="439"/>
      <c r="MMY703" s="413"/>
      <c r="MMZ703" s="413"/>
      <c r="MNA703" s="413"/>
      <c r="MNB703" s="413"/>
      <c r="MNC703" s="413"/>
      <c r="MND703" s="413"/>
      <c r="MNE703" s="413"/>
      <c r="MNF703" s="412"/>
      <c r="MNG703" s="412"/>
      <c r="MNH703" s="412"/>
      <c r="MNI703" s="412"/>
      <c r="MNJ703" s="412"/>
      <c r="MNK703" s="412"/>
      <c r="MNL703" s="412"/>
      <c r="MNM703" s="412"/>
      <c r="MNN703" s="412"/>
      <c r="MNO703" s="412"/>
      <c r="MNP703" s="412"/>
      <c r="MNQ703" s="412"/>
      <c r="MNR703" s="412"/>
      <c r="MNS703" s="412"/>
      <c r="MNT703" s="412"/>
      <c r="MNU703" s="412"/>
      <c r="MNV703" s="412"/>
      <c r="MNW703" s="412"/>
      <c r="MNX703" s="412"/>
      <c r="MNY703" s="412"/>
      <c r="MNZ703" s="412"/>
      <c r="MOA703" s="412"/>
      <c r="MOB703" s="412"/>
      <c r="MOC703" s="412"/>
      <c r="MOD703" s="412"/>
      <c r="MOE703" s="412"/>
      <c r="MOF703" s="412"/>
      <c r="MOG703" s="412"/>
      <c r="MOH703" s="412"/>
      <c r="MOI703" s="412"/>
      <c r="MOJ703" s="412"/>
      <c r="MOK703" s="412"/>
      <c r="MOL703" s="412"/>
      <c r="MOM703" s="412"/>
      <c r="MON703" s="412"/>
      <c r="MOO703" s="412"/>
      <c r="MOP703" s="412"/>
      <c r="MOQ703" s="412"/>
      <c r="MOR703" s="412"/>
      <c r="MOS703" s="412"/>
      <c r="MOT703" s="412"/>
      <c r="MOU703" s="412"/>
      <c r="MOV703" s="412"/>
      <c r="MOW703" s="412"/>
      <c r="MOX703" s="413"/>
      <c r="MOY703" s="413"/>
      <c r="MOZ703" s="413"/>
      <c r="MPA703" s="413"/>
      <c r="MPB703" s="413"/>
      <c r="MPC703" s="413"/>
      <c r="MPD703" s="413"/>
      <c r="MPE703" s="413"/>
      <c r="MPF703" s="413"/>
      <c r="MPG703" s="413"/>
      <c r="MPH703" s="413"/>
      <c r="MPI703" s="413"/>
      <c r="MPJ703" s="413"/>
      <c r="MPK703" s="413"/>
      <c r="MPL703" s="413"/>
      <c r="MPM703" s="413"/>
      <c r="MPN703" s="413"/>
      <c r="MPO703" s="413"/>
      <c r="MPP703" s="413"/>
      <c r="MPQ703" s="413"/>
      <c r="MPR703" s="413"/>
      <c r="MPS703" s="413"/>
      <c r="MPT703" s="413"/>
      <c r="MPU703" s="413"/>
      <c r="MPV703" s="414"/>
      <c r="MPW703" s="414"/>
      <c r="MPX703" s="414"/>
      <c r="MPY703" s="414"/>
      <c r="MPZ703" s="414"/>
      <c r="MQA703" s="413"/>
      <c r="MQB703" s="413"/>
      <c r="MQC703" s="414"/>
      <c r="MQD703" s="414"/>
      <c r="MQE703" s="413"/>
      <c r="MQF703" s="413"/>
      <c r="MQG703" s="414"/>
      <c r="MQH703" s="414"/>
      <c r="MQI703" s="413"/>
      <c r="MQJ703" s="413"/>
      <c r="MQK703" s="413"/>
      <c r="MQL703" s="413"/>
      <c r="MQM703" s="413"/>
      <c r="MQN703" s="413"/>
      <c r="MQO703" s="413"/>
      <c r="MQP703" s="414"/>
      <c r="MQQ703" s="414"/>
      <c r="MQR703" s="413"/>
      <c r="MQS703" s="413"/>
      <c r="MQT703" s="414"/>
      <c r="MQU703" s="414"/>
      <c r="MQV703" s="413"/>
      <c r="MQW703" s="413"/>
      <c r="MQX703" s="413"/>
      <c r="MQY703" s="413"/>
      <c r="MQZ703" s="413"/>
      <c r="MRA703" s="407"/>
      <c r="MRB703" s="439"/>
      <c r="MRC703" s="413"/>
      <c r="MRD703" s="413"/>
      <c r="MRE703" s="413"/>
      <c r="MRF703" s="413"/>
      <c r="MRG703" s="413"/>
      <c r="MRH703" s="413"/>
      <c r="MRI703" s="413"/>
      <c r="MRJ703" s="412"/>
      <c r="MRK703" s="412"/>
      <c r="MRL703" s="412"/>
      <c r="MRM703" s="412"/>
      <c r="MRN703" s="412"/>
      <c r="MRO703" s="412"/>
      <c r="MRP703" s="412"/>
      <c r="MRQ703" s="412"/>
      <c r="MRR703" s="412"/>
      <c r="MRS703" s="412"/>
      <c r="MRT703" s="412"/>
      <c r="MRU703" s="412"/>
      <c r="MRV703" s="412"/>
      <c r="MRW703" s="412"/>
      <c r="MRX703" s="412"/>
      <c r="MRY703" s="412"/>
      <c r="MRZ703" s="412"/>
      <c r="MSA703" s="412"/>
      <c r="MSB703" s="412"/>
      <c r="MSC703" s="412"/>
      <c r="MSD703" s="412"/>
      <c r="MSE703" s="412"/>
      <c r="MSF703" s="412"/>
      <c r="MSG703" s="412"/>
      <c r="MSH703" s="412"/>
      <c r="MSI703" s="412"/>
      <c r="MSJ703" s="412"/>
      <c r="MSK703" s="412"/>
      <c r="MSL703" s="412"/>
      <c r="MSM703" s="412"/>
      <c r="MSN703" s="412"/>
      <c r="MSO703" s="412"/>
      <c r="MSP703" s="412"/>
      <c r="MSQ703" s="412"/>
      <c r="MSR703" s="412"/>
      <c r="MSS703" s="412"/>
      <c r="MST703" s="412"/>
      <c r="MSU703" s="412"/>
      <c r="MSV703" s="412"/>
      <c r="MSW703" s="412"/>
      <c r="MSX703" s="412"/>
      <c r="MSY703" s="412"/>
      <c r="MSZ703" s="412"/>
      <c r="MTA703" s="412"/>
      <c r="MTB703" s="413"/>
      <c r="MTC703" s="413"/>
      <c r="MTD703" s="413"/>
      <c r="MTE703" s="413"/>
      <c r="MTF703" s="413"/>
      <c r="MTG703" s="413"/>
      <c r="MTH703" s="413"/>
      <c r="MTI703" s="413"/>
      <c r="MTJ703" s="413"/>
      <c r="MTK703" s="413"/>
      <c r="MTL703" s="413"/>
      <c r="MTM703" s="413"/>
      <c r="MTN703" s="413"/>
      <c r="MTO703" s="413"/>
      <c r="MTP703" s="413"/>
      <c r="MTQ703" s="413"/>
      <c r="MTR703" s="413"/>
      <c r="MTS703" s="413"/>
      <c r="MTT703" s="413"/>
      <c r="MTU703" s="413"/>
      <c r="MTV703" s="413"/>
      <c r="MTW703" s="413"/>
      <c r="MTX703" s="413"/>
      <c r="MTY703" s="413"/>
      <c r="MTZ703" s="414"/>
      <c r="MUA703" s="414"/>
      <c r="MUB703" s="414"/>
      <c r="MUC703" s="414"/>
      <c r="MUD703" s="414"/>
      <c r="MUE703" s="413"/>
      <c r="MUF703" s="413"/>
      <c r="MUG703" s="414"/>
      <c r="MUH703" s="414"/>
      <c r="MUI703" s="413"/>
      <c r="MUJ703" s="413"/>
      <c r="MUK703" s="414"/>
      <c r="MUL703" s="414"/>
      <c r="MUM703" s="413"/>
      <c r="MUN703" s="413"/>
      <c r="MUO703" s="413"/>
      <c r="MUP703" s="413"/>
      <c r="MUQ703" s="413"/>
      <c r="MUR703" s="413"/>
      <c r="MUS703" s="413"/>
      <c r="MUT703" s="414"/>
      <c r="MUU703" s="414"/>
      <c r="MUV703" s="413"/>
      <c r="MUW703" s="413"/>
      <c r="MUX703" s="414"/>
      <c r="MUY703" s="414"/>
      <c r="MUZ703" s="413"/>
      <c r="MVA703" s="413"/>
      <c r="MVB703" s="413"/>
      <c r="MVC703" s="413"/>
      <c r="MVD703" s="413"/>
      <c r="MVE703" s="407"/>
      <c r="MVF703" s="439"/>
      <c r="MVG703" s="413"/>
      <c r="MVH703" s="413"/>
      <c r="MVI703" s="413"/>
      <c r="MVJ703" s="413"/>
      <c r="MVK703" s="413"/>
      <c r="MVL703" s="413"/>
      <c r="MVM703" s="413"/>
      <c r="MVN703" s="412"/>
      <c r="MVO703" s="412"/>
      <c r="MVP703" s="412"/>
      <c r="MVQ703" s="412"/>
      <c r="MVR703" s="412"/>
      <c r="MVS703" s="412"/>
      <c r="MVT703" s="412"/>
      <c r="MVU703" s="412"/>
      <c r="MVV703" s="412"/>
      <c r="MVW703" s="412"/>
      <c r="MVX703" s="412"/>
      <c r="MVY703" s="412"/>
      <c r="MVZ703" s="412"/>
      <c r="MWA703" s="412"/>
      <c r="MWB703" s="412"/>
      <c r="MWC703" s="412"/>
      <c r="MWD703" s="412"/>
      <c r="MWE703" s="412"/>
      <c r="MWF703" s="412"/>
      <c r="MWG703" s="412"/>
      <c r="MWH703" s="412"/>
      <c r="MWI703" s="412"/>
      <c r="MWJ703" s="412"/>
      <c r="MWK703" s="412"/>
      <c r="MWL703" s="412"/>
      <c r="MWM703" s="412"/>
      <c r="MWN703" s="412"/>
      <c r="MWO703" s="412"/>
      <c r="MWP703" s="412"/>
      <c r="MWQ703" s="412"/>
      <c r="MWR703" s="412"/>
      <c r="MWS703" s="412"/>
      <c r="MWT703" s="412"/>
      <c r="MWU703" s="412"/>
      <c r="MWV703" s="412"/>
      <c r="MWW703" s="412"/>
      <c r="MWX703" s="412"/>
      <c r="MWY703" s="412"/>
      <c r="MWZ703" s="412"/>
      <c r="MXA703" s="412"/>
      <c r="MXB703" s="412"/>
      <c r="MXC703" s="412"/>
      <c r="MXD703" s="412"/>
      <c r="MXE703" s="412"/>
      <c r="MXF703" s="413"/>
      <c r="MXG703" s="413"/>
      <c r="MXH703" s="413"/>
      <c r="MXI703" s="413"/>
      <c r="MXJ703" s="413"/>
      <c r="MXK703" s="413"/>
      <c r="MXL703" s="413"/>
      <c r="MXM703" s="413"/>
      <c r="MXN703" s="413"/>
      <c r="MXO703" s="413"/>
      <c r="MXP703" s="413"/>
      <c r="MXQ703" s="413"/>
      <c r="MXR703" s="413"/>
      <c r="MXS703" s="413"/>
      <c r="MXT703" s="413"/>
      <c r="MXU703" s="413"/>
      <c r="MXV703" s="413"/>
      <c r="MXW703" s="413"/>
      <c r="MXX703" s="413"/>
      <c r="MXY703" s="413"/>
      <c r="MXZ703" s="413"/>
      <c r="MYA703" s="413"/>
      <c r="MYB703" s="413"/>
      <c r="MYC703" s="413"/>
      <c r="MYD703" s="414"/>
      <c r="MYE703" s="414"/>
      <c r="MYF703" s="414"/>
      <c r="MYG703" s="414"/>
      <c r="MYH703" s="414"/>
      <c r="MYI703" s="413"/>
      <c r="MYJ703" s="413"/>
      <c r="MYK703" s="414"/>
      <c r="MYL703" s="414"/>
      <c r="MYM703" s="413"/>
      <c r="MYN703" s="413"/>
      <c r="MYO703" s="414"/>
      <c r="MYP703" s="414"/>
      <c r="MYQ703" s="413"/>
      <c r="MYR703" s="413"/>
      <c r="MYS703" s="413"/>
      <c r="MYT703" s="413"/>
      <c r="MYU703" s="413"/>
      <c r="MYV703" s="413"/>
      <c r="MYW703" s="413"/>
      <c r="MYX703" s="414"/>
      <c r="MYY703" s="414"/>
      <c r="MYZ703" s="413"/>
      <c r="MZA703" s="413"/>
      <c r="MZB703" s="414"/>
      <c r="MZC703" s="414"/>
      <c r="MZD703" s="413"/>
      <c r="MZE703" s="413"/>
      <c r="MZF703" s="413"/>
      <c r="MZG703" s="413"/>
      <c r="MZH703" s="413"/>
      <c r="MZI703" s="407"/>
      <c r="MZJ703" s="439"/>
      <c r="MZK703" s="413"/>
      <c r="MZL703" s="413"/>
      <c r="MZM703" s="413"/>
      <c r="MZN703" s="413"/>
      <c r="MZO703" s="413"/>
      <c r="MZP703" s="413"/>
      <c r="MZQ703" s="413"/>
      <c r="MZR703" s="412"/>
      <c r="MZS703" s="412"/>
      <c r="MZT703" s="412"/>
      <c r="MZU703" s="412"/>
      <c r="MZV703" s="412"/>
      <c r="MZW703" s="412"/>
      <c r="MZX703" s="412"/>
      <c r="MZY703" s="412"/>
      <c r="MZZ703" s="412"/>
      <c r="NAA703" s="412"/>
      <c r="NAB703" s="412"/>
      <c r="NAC703" s="412"/>
      <c r="NAD703" s="412"/>
      <c r="NAE703" s="412"/>
      <c r="NAF703" s="412"/>
      <c r="NAG703" s="412"/>
      <c r="NAH703" s="412"/>
      <c r="NAI703" s="412"/>
      <c r="NAJ703" s="412"/>
      <c r="NAK703" s="412"/>
      <c r="NAL703" s="412"/>
      <c r="NAM703" s="412"/>
      <c r="NAN703" s="412"/>
      <c r="NAO703" s="412"/>
      <c r="NAP703" s="412"/>
      <c r="NAQ703" s="412"/>
      <c r="NAR703" s="412"/>
      <c r="NAS703" s="412"/>
      <c r="NAT703" s="412"/>
      <c r="NAU703" s="412"/>
      <c r="NAV703" s="412"/>
      <c r="NAW703" s="412"/>
      <c r="NAX703" s="412"/>
      <c r="NAY703" s="412"/>
      <c r="NAZ703" s="412"/>
      <c r="NBA703" s="412"/>
      <c r="NBB703" s="412"/>
      <c r="NBC703" s="412"/>
      <c r="NBD703" s="412"/>
      <c r="NBE703" s="412"/>
      <c r="NBF703" s="412"/>
      <c r="NBG703" s="412"/>
      <c r="NBH703" s="412"/>
      <c r="NBI703" s="412"/>
      <c r="NBJ703" s="413"/>
      <c r="NBK703" s="413"/>
      <c r="NBL703" s="413"/>
      <c r="NBM703" s="413"/>
      <c r="NBN703" s="413"/>
      <c r="NBO703" s="413"/>
      <c r="NBP703" s="413"/>
      <c r="NBQ703" s="413"/>
      <c r="NBR703" s="413"/>
      <c r="NBS703" s="413"/>
      <c r="NBT703" s="413"/>
      <c r="NBU703" s="413"/>
      <c r="NBV703" s="413"/>
      <c r="NBW703" s="413"/>
      <c r="NBX703" s="413"/>
      <c r="NBY703" s="413"/>
      <c r="NBZ703" s="413"/>
      <c r="NCA703" s="413"/>
      <c r="NCB703" s="413"/>
      <c r="NCC703" s="413"/>
      <c r="NCD703" s="413"/>
      <c r="NCE703" s="413"/>
      <c r="NCF703" s="413"/>
      <c r="NCG703" s="413"/>
      <c r="NCH703" s="414"/>
      <c r="NCI703" s="414"/>
      <c r="NCJ703" s="414"/>
      <c r="NCK703" s="414"/>
      <c r="NCL703" s="414"/>
      <c r="NCM703" s="413"/>
      <c r="NCN703" s="413"/>
      <c r="NCO703" s="414"/>
      <c r="NCP703" s="414"/>
      <c r="NCQ703" s="413"/>
      <c r="NCR703" s="413"/>
      <c r="NCS703" s="414"/>
      <c r="NCT703" s="414"/>
      <c r="NCU703" s="413"/>
      <c r="NCV703" s="413"/>
      <c r="NCW703" s="413"/>
      <c r="NCX703" s="413"/>
      <c r="NCY703" s="413"/>
      <c r="NCZ703" s="413"/>
      <c r="NDA703" s="413"/>
      <c r="NDB703" s="414"/>
      <c r="NDC703" s="414"/>
      <c r="NDD703" s="413"/>
      <c r="NDE703" s="413"/>
      <c r="NDF703" s="414"/>
      <c r="NDG703" s="414"/>
      <c r="NDH703" s="413"/>
      <c r="NDI703" s="413"/>
      <c r="NDJ703" s="413"/>
      <c r="NDK703" s="413"/>
      <c r="NDL703" s="413"/>
      <c r="NDM703" s="407"/>
      <c r="NDN703" s="439"/>
      <c r="NDO703" s="413"/>
      <c r="NDP703" s="413"/>
      <c r="NDQ703" s="413"/>
      <c r="NDR703" s="413"/>
      <c r="NDS703" s="413"/>
      <c r="NDT703" s="413"/>
      <c r="NDU703" s="413"/>
      <c r="NDV703" s="412"/>
      <c r="NDW703" s="412"/>
      <c r="NDX703" s="412"/>
      <c r="NDY703" s="412"/>
      <c r="NDZ703" s="412"/>
      <c r="NEA703" s="412"/>
      <c r="NEB703" s="412"/>
      <c r="NEC703" s="412"/>
      <c r="NED703" s="412"/>
      <c r="NEE703" s="412"/>
      <c r="NEF703" s="412"/>
      <c r="NEG703" s="412"/>
      <c r="NEH703" s="412"/>
      <c r="NEI703" s="412"/>
      <c r="NEJ703" s="412"/>
      <c r="NEK703" s="412"/>
      <c r="NEL703" s="412"/>
      <c r="NEM703" s="412"/>
      <c r="NEN703" s="412"/>
      <c r="NEO703" s="412"/>
      <c r="NEP703" s="412"/>
      <c r="NEQ703" s="412"/>
      <c r="NER703" s="412"/>
      <c r="NES703" s="412"/>
      <c r="NET703" s="412"/>
      <c r="NEU703" s="412"/>
      <c r="NEV703" s="412"/>
      <c r="NEW703" s="412"/>
      <c r="NEX703" s="412"/>
      <c r="NEY703" s="412"/>
      <c r="NEZ703" s="412"/>
      <c r="NFA703" s="412"/>
      <c r="NFB703" s="412"/>
      <c r="NFC703" s="412"/>
      <c r="NFD703" s="412"/>
      <c r="NFE703" s="412"/>
      <c r="NFF703" s="412"/>
      <c r="NFG703" s="412"/>
      <c r="NFH703" s="412"/>
      <c r="NFI703" s="412"/>
      <c r="NFJ703" s="412"/>
      <c r="NFK703" s="412"/>
      <c r="NFL703" s="412"/>
      <c r="NFM703" s="412"/>
      <c r="NFN703" s="413"/>
      <c r="NFO703" s="413"/>
      <c r="NFP703" s="413"/>
      <c r="NFQ703" s="413"/>
      <c r="NFR703" s="413"/>
      <c r="NFS703" s="413"/>
      <c r="NFT703" s="413"/>
      <c r="NFU703" s="413"/>
      <c r="NFV703" s="413"/>
      <c r="NFW703" s="413"/>
      <c r="NFX703" s="413"/>
      <c r="NFY703" s="413"/>
      <c r="NFZ703" s="413"/>
      <c r="NGA703" s="413"/>
      <c r="NGB703" s="413"/>
      <c r="NGC703" s="413"/>
      <c r="NGD703" s="413"/>
      <c r="NGE703" s="413"/>
      <c r="NGF703" s="413"/>
      <c r="NGG703" s="413"/>
      <c r="NGH703" s="413"/>
      <c r="NGI703" s="413"/>
      <c r="NGJ703" s="413"/>
      <c r="NGK703" s="413"/>
      <c r="NGL703" s="414"/>
      <c r="NGM703" s="414"/>
      <c r="NGN703" s="414"/>
      <c r="NGO703" s="414"/>
      <c r="NGP703" s="414"/>
      <c r="NGQ703" s="413"/>
      <c r="NGR703" s="413"/>
      <c r="NGS703" s="414"/>
      <c r="NGT703" s="414"/>
      <c r="NGU703" s="413"/>
      <c r="NGV703" s="413"/>
      <c r="NGW703" s="414"/>
      <c r="NGX703" s="414"/>
      <c r="NGY703" s="413"/>
      <c r="NGZ703" s="413"/>
      <c r="NHA703" s="413"/>
      <c r="NHB703" s="413"/>
      <c r="NHC703" s="413"/>
      <c r="NHD703" s="413"/>
      <c r="NHE703" s="413"/>
      <c r="NHF703" s="414"/>
      <c r="NHG703" s="414"/>
      <c r="NHH703" s="413"/>
      <c r="NHI703" s="413"/>
      <c r="NHJ703" s="414"/>
      <c r="NHK703" s="414"/>
      <c r="NHL703" s="413"/>
      <c r="NHM703" s="413"/>
      <c r="NHN703" s="413"/>
      <c r="NHO703" s="413"/>
      <c r="NHP703" s="413"/>
      <c r="NHQ703" s="407"/>
      <c r="NHR703" s="439"/>
      <c r="NHS703" s="413"/>
      <c r="NHT703" s="413"/>
      <c r="NHU703" s="413"/>
      <c r="NHV703" s="413"/>
      <c r="NHW703" s="413"/>
      <c r="NHX703" s="413"/>
      <c r="NHY703" s="413"/>
      <c r="NHZ703" s="412"/>
      <c r="NIA703" s="412"/>
      <c r="NIB703" s="412"/>
      <c r="NIC703" s="412"/>
      <c r="NID703" s="412"/>
      <c r="NIE703" s="412"/>
      <c r="NIF703" s="412"/>
      <c r="NIG703" s="412"/>
      <c r="NIH703" s="412"/>
      <c r="NII703" s="412"/>
      <c r="NIJ703" s="412"/>
      <c r="NIK703" s="412"/>
      <c r="NIL703" s="412"/>
      <c r="NIM703" s="412"/>
      <c r="NIN703" s="412"/>
      <c r="NIO703" s="412"/>
      <c r="NIP703" s="412"/>
      <c r="NIQ703" s="412"/>
      <c r="NIR703" s="412"/>
      <c r="NIS703" s="412"/>
      <c r="NIT703" s="412"/>
      <c r="NIU703" s="412"/>
      <c r="NIV703" s="412"/>
      <c r="NIW703" s="412"/>
      <c r="NIX703" s="412"/>
      <c r="NIY703" s="412"/>
      <c r="NIZ703" s="412"/>
      <c r="NJA703" s="412"/>
      <c r="NJB703" s="412"/>
      <c r="NJC703" s="412"/>
      <c r="NJD703" s="412"/>
      <c r="NJE703" s="412"/>
      <c r="NJF703" s="412"/>
      <c r="NJG703" s="412"/>
      <c r="NJH703" s="412"/>
      <c r="NJI703" s="412"/>
      <c r="NJJ703" s="412"/>
      <c r="NJK703" s="412"/>
      <c r="NJL703" s="412"/>
      <c r="NJM703" s="412"/>
      <c r="NJN703" s="412"/>
      <c r="NJO703" s="412"/>
      <c r="NJP703" s="412"/>
      <c r="NJQ703" s="412"/>
      <c r="NJR703" s="413"/>
      <c r="NJS703" s="413"/>
      <c r="NJT703" s="413"/>
      <c r="NJU703" s="413"/>
      <c r="NJV703" s="413"/>
      <c r="NJW703" s="413"/>
      <c r="NJX703" s="413"/>
      <c r="NJY703" s="413"/>
      <c r="NJZ703" s="413"/>
      <c r="NKA703" s="413"/>
      <c r="NKB703" s="413"/>
      <c r="NKC703" s="413"/>
      <c r="NKD703" s="413"/>
      <c r="NKE703" s="413"/>
      <c r="NKF703" s="413"/>
      <c r="NKG703" s="413"/>
      <c r="NKH703" s="413"/>
      <c r="NKI703" s="413"/>
      <c r="NKJ703" s="413"/>
      <c r="NKK703" s="413"/>
      <c r="NKL703" s="413"/>
      <c r="NKM703" s="413"/>
      <c r="NKN703" s="413"/>
      <c r="NKO703" s="413"/>
      <c r="NKP703" s="414"/>
      <c r="NKQ703" s="414"/>
      <c r="NKR703" s="414"/>
      <c r="NKS703" s="414"/>
      <c r="NKT703" s="414"/>
      <c r="NKU703" s="413"/>
      <c r="NKV703" s="413"/>
      <c r="NKW703" s="414"/>
      <c r="NKX703" s="414"/>
      <c r="NKY703" s="413"/>
      <c r="NKZ703" s="413"/>
      <c r="NLA703" s="414"/>
      <c r="NLB703" s="414"/>
      <c r="NLC703" s="413"/>
      <c r="NLD703" s="413"/>
      <c r="NLE703" s="413"/>
      <c r="NLF703" s="413"/>
      <c r="NLG703" s="413"/>
      <c r="NLH703" s="413"/>
      <c r="NLI703" s="413"/>
      <c r="NLJ703" s="414"/>
      <c r="NLK703" s="414"/>
      <c r="NLL703" s="413"/>
      <c r="NLM703" s="413"/>
      <c r="NLN703" s="414"/>
      <c r="NLO703" s="414"/>
      <c r="NLP703" s="413"/>
      <c r="NLQ703" s="413"/>
      <c r="NLR703" s="413"/>
      <c r="NLS703" s="413"/>
      <c r="NLT703" s="413"/>
      <c r="NLU703" s="407"/>
      <c r="NLV703" s="439"/>
      <c r="NLW703" s="413"/>
      <c r="NLX703" s="413"/>
      <c r="NLY703" s="413"/>
      <c r="NLZ703" s="413"/>
      <c r="NMA703" s="413"/>
      <c r="NMB703" s="413"/>
      <c r="NMC703" s="413"/>
      <c r="NMD703" s="412"/>
      <c r="NME703" s="412"/>
      <c r="NMF703" s="412"/>
      <c r="NMG703" s="412"/>
      <c r="NMH703" s="412"/>
      <c r="NMI703" s="412"/>
      <c r="NMJ703" s="412"/>
      <c r="NMK703" s="412"/>
      <c r="NML703" s="412"/>
      <c r="NMM703" s="412"/>
      <c r="NMN703" s="412"/>
      <c r="NMO703" s="412"/>
      <c r="NMP703" s="412"/>
      <c r="NMQ703" s="412"/>
      <c r="NMR703" s="412"/>
      <c r="NMS703" s="412"/>
      <c r="NMT703" s="412"/>
      <c r="NMU703" s="412"/>
      <c r="NMV703" s="412"/>
      <c r="NMW703" s="412"/>
      <c r="NMX703" s="412"/>
      <c r="NMY703" s="412"/>
      <c r="NMZ703" s="412"/>
      <c r="NNA703" s="412"/>
      <c r="NNB703" s="412"/>
      <c r="NNC703" s="412"/>
      <c r="NND703" s="412"/>
      <c r="NNE703" s="412"/>
      <c r="NNF703" s="412"/>
      <c r="NNG703" s="412"/>
      <c r="NNH703" s="412"/>
      <c r="NNI703" s="412"/>
      <c r="NNJ703" s="412"/>
      <c r="NNK703" s="412"/>
      <c r="NNL703" s="412"/>
      <c r="NNM703" s="412"/>
      <c r="NNN703" s="412"/>
      <c r="NNO703" s="412"/>
      <c r="NNP703" s="412"/>
      <c r="NNQ703" s="412"/>
      <c r="NNR703" s="412"/>
      <c r="NNS703" s="412"/>
      <c r="NNT703" s="412"/>
      <c r="NNU703" s="412"/>
      <c r="NNV703" s="413"/>
      <c r="NNW703" s="413"/>
      <c r="NNX703" s="413"/>
      <c r="NNY703" s="413"/>
      <c r="NNZ703" s="413"/>
      <c r="NOA703" s="413"/>
      <c r="NOB703" s="413"/>
      <c r="NOC703" s="413"/>
      <c r="NOD703" s="413"/>
      <c r="NOE703" s="413"/>
      <c r="NOF703" s="413"/>
      <c r="NOG703" s="413"/>
      <c r="NOH703" s="413"/>
      <c r="NOI703" s="413"/>
      <c r="NOJ703" s="413"/>
      <c r="NOK703" s="413"/>
      <c r="NOL703" s="413"/>
      <c r="NOM703" s="413"/>
      <c r="NON703" s="413"/>
      <c r="NOO703" s="413"/>
      <c r="NOP703" s="413"/>
      <c r="NOQ703" s="413"/>
      <c r="NOR703" s="413"/>
      <c r="NOS703" s="413"/>
      <c r="NOT703" s="414"/>
      <c r="NOU703" s="414"/>
      <c r="NOV703" s="414"/>
      <c r="NOW703" s="414"/>
      <c r="NOX703" s="414"/>
      <c r="NOY703" s="413"/>
      <c r="NOZ703" s="413"/>
      <c r="NPA703" s="414"/>
      <c r="NPB703" s="414"/>
      <c r="NPC703" s="413"/>
      <c r="NPD703" s="413"/>
      <c r="NPE703" s="414"/>
      <c r="NPF703" s="414"/>
      <c r="NPG703" s="413"/>
      <c r="NPH703" s="413"/>
      <c r="NPI703" s="413"/>
      <c r="NPJ703" s="413"/>
      <c r="NPK703" s="413"/>
      <c r="NPL703" s="413"/>
      <c r="NPM703" s="413"/>
      <c r="NPN703" s="414"/>
      <c r="NPO703" s="414"/>
      <c r="NPP703" s="413"/>
      <c r="NPQ703" s="413"/>
      <c r="NPR703" s="414"/>
      <c r="NPS703" s="414"/>
      <c r="NPT703" s="413"/>
      <c r="NPU703" s="413"/>
      <c r="NPV703" s="413"/>
      <c r="NPW703" s="413"/>
      <c r="NPX703" s="413"/>
      <c r="NPY703" s="407"/>
      <c r="NPZ703" s="439"/>
      <c r="NQA703" s="413"/>
      <c r="NQB703" s="413"/>
      <c r="NQC703" s="413"/>
      <c r="NQD703" s="413"/>
      <c r="NQE703" s="413"/>
      <c r="NQF703" s="413"/>
      <c r="NQG703" s="413"/>
      <c r="NQH703" s="412"/>
      <c r="NQI703" s="412"/>
      <c r="NQJ703" s="412"/>
      <c r="NQK703" s="412"/>
      <c r="NQL703" s="412"/>
      <c r="NQM703" s="412"/>
      <c r="NQN703" s="412"/>
      <c r="NQO703" s="412"/>
      <c r="NQP703" s="412"/>
      <c r="NQQ703" s="412"/>
      <c r="NQR703" s="412"/>
      <c r="NQS703" s="412"/>
      <c r="NQT703" s="412"/>
      <c r="NQU703" s="412"/>
      <c r="NQV703" s="412"/>
      <c r="NQW703" s="412"/>
      <c r="NQX703" s="412"/>
      <c r="NQY703" s="412"/>
      <c r="NQZ703" s="412"/>
      <c r="NRA703" s="412"/>
      <c r="NRB703" s="412"/>
      <c r="NRC703" s="412"/>
      <c r="NRD703" s="412"/>
      <c r="NRE703" s="412"/>
      <c r="NRF703" s="412"/>
      <c r="NRG703" s="412"/>
      <c r="NRH703" s="412"/>
      <c r="NRI703" s="412"/>
      <c r="NRJ703" s="412"/>
      <c r="NRK703" s="412"/>
      <c r="NRL703" s="412"/>
      <c r="NRM703" s="412"/>
      <c r="NRN703" s="412"/>
      <c r="NRO703" s="412"/>
      <c r="NRP703" s="412"/>
      <c r="NRQ703" s="412"/>
      <c r="NRR703" s="412"/>
      <c r="NRS703" s="412"/>
      <c r="NRT703" s="412"/>
      <c r="NRU703" s="412"/>
      <c r="NRV703" s="412"/>
      <c r="NRW703" s="412"/>
      <c r="NRX703" s="412"/>
      <c r="NRY703" s="412"/>
      <c r="NRZ703" s="413"/>
      <c r="NSA703" s="413"/>
      <c r="NSB703" s="413"/>
      <c r="NSC703" s="413"/>
      <c r="NSD703" s="413"/>
      <c r="NSE703" s="413"/>
      <c r="NSF703" s="413"/>
      <c r="NSG703" s="413"/>
      <c r="NSH703" s="413"/>
      <c r="NSI703" s="413"/>
      <c r="NSJ703" s="413"/>
      <c r="NSK703" s="413"/>
      <c r="NSL703" s="413"/>
      <c r="NSM703" s="413"/>
      <c r="NSN703" s="413"/>
      <c r="NSO703" s="413"/>
      <c r="NSP703" s="413"/>
      <c r="NSQ703" s="413"/>
      <c r="NSR703" s="413"/>
      <c r="NSS703" s="413"/>
      <c r="NST703" s="413"/>
      <c r="NSU703" s="413"/>
      <c r="NSV703" s="413"/>
      <c r="NSW703" s="413"/>
      <c r="NSX703" s="414"/>
      <c r="NSY703" s="414"/>
      <c r="NSZ703" s="414"/>
      <c r="NTA703" s="414"/>
      <c r="NTB703" s="414"/>
      <c r="NTC703" s="413"/>
      <c r="NTD703" s="413"/>
      <c r="NTE703" s="414"/>
      <c r="NTF703" s="414"/>
      <c r="NTG703" s="413"/>
      <c r="NTH703" s="413"/>
      <c r="NTI703" s="414"/>
      <c r="NTJ703" s="414"/>
      <c r="NTK703" s="413"/>
      <c r="NTL703" s="413"/>
      <c r="NTM703" s="413"/>
      <c r="NTN703" s="413"/>
      <c r="NTO703" s="413"/>
      <c r="NTP703" s="413"/>
      <c r="NTQ703" s="413"/>
      <c r="NTR703" s="414"/>
      <c r="NTS703" s="414"/>
      <c r="NTT703" s="413"/>
      <c r="NTU703" s="413"/>
      <c r="NTV703" s="414"/>
      <c r="NTW703" s="414"/>
      <c r="NTX703" s="413"/>
      <c r="NTY703" s="413"/>
      <c r="NTZ703" s="413"/>
      <c r="NUA703" s="413"/>
      <c r="NUB703" s="413"/>
      <c r="NUC703" s="407"/>
      <c r="NUD703" s="439"/>
      <c r="NUE703" s="413"/>
      <c r="NUF703" s="413"/>
      <c r="NUG703" s="413"/>
      <c r="NUH703" s="413"/>
      <c r="NUI703" s="413"/>
      <c r="NUJ703" s="413"/>
      <c r="NUK703" s="413"/>
      <c r="NUL703" s="412"/>
      <c r="NUM703" s="412"/>
      <c r="NUN703" s="412"/>
      <c r="NUO703" s="412"/>
      <c r="NUP703" s="412"/>
      <c r="NUQ703" s="412"/>
      <c r="NUR703" s="412"/>
      <c r="NUS703" s="412"/>
      <c r="NUT703" s="412"/>
      <c r="NUU703" s="412"/>
      <c r="NUV703" s="412"/>
      <c r="NUW703" s="412"/>
      <c r="NUX703" s="412"/>
      <c r="NUY703" s="412"/>
      <c r="NUZ703" s="412"/>
      <c r="NVA703" s="412"/>
      <c r="NVB703" s="412"/>
      <c r="NVC703" s="412"/>
      <c r="NVD703" s="412"/>
      <c r="NVE703" s="412"/>
      <c r="NVF703" s="412"/>
      <c r="NVG703" s="412"/>
      <c r="NVH703" s="412"/>
      <c r="NVI703" s="412"/>
      <c r="NVJ703" s="412"/>
      <c r="NVK703" s="412"/>
      <c r="NVL703" s="412"/>
      <c r="NVM703" s="412"/>
      <c r="NVN703" s="412"/>
      <c r="NVO703" s="412"/>
      <c r="NVP703" s="412"/>
      <c r="NVQ703" s="412"/>
      <c r="NVR703" s="412"/>
      <c r="NVS703" s="412"/>
      <c r="NVT703" s="412"/>
      <c r="NVU703" s="412"/>
      <c r="NVV703" s="412"/>
      <c r="NVW703" s="412"/>
      <c r="NVX703" s="412"/>
      <c r="NVY703" s="412"/>
      <c r="NVZ703" s="412"/>
      <c r="NWA703" s="412"/>
      <c r="NWB703" s="412"/>
      <c r="NWC703" s="412"/>
      <c r="NWD703" s="413"/>
      <c r="NWE703" s="413"/>
      <c r="NWF703" s="413"/>
      <c r="NWG703" s="413"/>
      <c r="NWH703" s="413"/>
      <c r="NWI703" s="413"/>
      <c r="NWJ703" s="413"/>
      <c r="NWK703" s="413"/>
      <c r="NWL703" s="413"/>
      <c r="NWM703" s="413"/>
      <c r="NWN703" s="413"/>
      <c r="NWO703" s="413"/>
      <c r="NWP703" s="413"/>
      <c r="NWQ703" s="413"/>
      <c r="NWR703" s="413"/>
      <c r="NWS703" s="413"/>
      <c r="NWT703" s="413"/>
      <c r="NWU703" s="413"/>
      <c r="NWV703" s="413"/>
      <c r="NWW703" s="413"/>
      <c r="NWX703" s="413"/>
      <c r="NWY703" s="413"/>
      <c r="NWZ703" s="413"/>
      <c r="NXA703" s="413"/>
      <c r="NXB703" s="414"/>
      <c r="NXC703" s="414"/>
      <c r="NXD703" s="414"/>
      <c r="NXE703" s="414"/>
      <c r="NXF703" s="414"/>
      <c r="NXG703" s="413"/>
      <c r="NXH703" s="413"/>
      <c r="NXI703" s="414"/>
      <c r="NXJ703" s="414"/>
      <c r="NXK703" s="413"/>
      <c r="NXL703" s="413"/>
      <c r="NXM703" s="414"/>
      <c r="NXN703" s="414"/>
      <c r="NXO703" s="413"/>
      <c r="NXP703" s="413"/>
      <c r="NXQ703" s="413"/>
      <c r="NXR703" s="413"/>
      <c r="NXS703" s="413"/>
      <c r="NXT703" s="413"/>
      <c r="NXU703" s="413"/>
      <c r="NXV703" s="414"/>
      <c r="NXW703" s="414"/>
      <c r="NXX703" s="413"/>
      <c r="NXY703" s="413"/>
      <c r="NXZ703" s="414"/>
      <c r="NYA703" s="414"/>
      <c r="NYB703" s="413"/>
      <c r="NYC703" s="413"/>
      <c r="NYD703" s="413"/>
      <c r="NYE703" s="413"/>
      <c r="NYF703" s="413"/>
      <c r="NYG703" s="407"/>
      <c r="NYH703" s="439"/>
      <c r="NYI703" s="413"/>
      <c r="NYJ703" s="413"/>
      <c r="NYK703" s="413"/>
      <c r="NYL703" s="413"/>
      <c r="NYM703" s="413"/>
      <c r="NYN703" s="413"/>
      <c r="NYO703" s="413"/>
      <c r="NYP703" s="412"/>
      <c r="NYQ703" s="412"/>
      <c r="NYR703" s="412"/>
      <c r="NYS703" s="412"/>
      <c r="NYT703" s="412"/>
      <c r="NYU703" s="412"/>
      <c r="NYV703" s="412"/>
      <c r="NYW703" s="412"/>
      <c r="NYX703" s="412"/>
      <c r="NYY703" s="412"/>
      <c r="NYZ703" s="412"/>
      <c r="NZA703" s="412"/>
      <c r="NZB703" s="412"/>
      <c r="NZC703" s="412"/>
      <c r="NZD703" s="412"/>
      <c r="NZE703" s="412"/>
      <c r="NZF703" s="412"/>
      <c r="NZG703" s="412"/>
      <c r="NZH703" s="412"/>
      <c r="NZI703" s="412"/>
      <c r="NZJ703" s="412"/>
      <c r="NZK703" s="412"/>
      <c r="NZL703" s="412"/>
      <c r="NZM703" s="412"/>
      <c r="NZN703" s="412"/>
      <c r="NZO703" s="412"/>
      <c r="NZP703" s="412"/>
      <c r="NZQ703" s="412"/>
      <c r="NZR703" s="412"/>
      <c r="NZS703" s="412"/>
      <c r="NZT703" s="412"/>
      <c r="NZU703" s="412"/>
      <c r="NZV703" s="412"/>
      <c r="NZW703" s="412"/>
      <c r="NZX703" s="412"/>
      <c r="NZY703" s="412"/>
      <c r="NZZ703" s="412"/>
      <c r="OAA703" s="412"/>
      <c r="OAB703" s="412"/>
      <c r="OAC703" s="412"/>
      <c r="OAD703" s="412"/>
      <c r="OAE703" s="412"/>
      <c r="OAF703" s="412"/>
      <c r="OAG703" s="412"/>
      <c r="OAH703" s="413"/>
      <c r="OAI703" s="413"/>
      <c r="OAJ703" s="413"/>
      <c r="OAK703" s="413"/>
      <c r="OAL703" s="413"/>
      <c r="OAM703" s="413"/>
      <c r="OAN703" s="413"/>
      <c r="OAO703" s="413"/>
      <c r="OAP703" s="413"/>
      <c r="OAQ703" s="413"/>
      <c r="OAR703" s="413"/>
      <c r="OAS703" s="413"/>
      <c r="OAT703" s="413"/>
      <c r="OAU703" s="413"/>
      <c r="OAV703" s="413"/>
      <c r="OAW703" s="413"/>
      <c r="OAX703" s="413"/>
      <c r="OAY703" s="413"/>
      <c r="OAZ703" s="413"/>
      <c r="OBA703" s="413"/>
      <c r="OBB703" s="413"/>
      <c r="OBC703" s="413"/>
      <c r="OBD703" s="413"/>
      <c r="OBE703" s="413"/>
      <c r="OBF703" s="414"/>
      <c r="OBG703" s="414"/>
      <c r="OBH703" s="414"/>
      <c r="OBI703" s="414"/>
      <c r="OBJ703" s="414"/>
      <c r="OBK703" s="413"/>
      <c r="OBL703" s="413"/>
      <c r="OBM703" s="414"/>
      <c r="OBN703" s="414"/>
      <c r="OBO703" s="413"/>
      <c r="OBP703" s="413"/>
      <c r="OBQ703" s="414"/>
      <c r="OBR703" s="414"/>
      <c r="OBS703" s="413"/>
      <c r="OBT703" s="413"/>
      <c r="OBU703" s="413"/>
      <c r="OBV703" s="413"/>
      <c r="OBW703" s="413"/>
      <c r="OBX703" s="413"/>
      <c r="OBY703" s="413"/>
      <c r="OBZ703" s="414"/>
      <c r="OCA703" s="414"/>
      <c r="OCB703" s="413"/>
      <c r="OCC703" s="413"/>
      <c r="OCD703" s="414"/>
      <c r="OCE703" s="414"/>
      <c r="OCF703" s="413"/>
      <c r="OCG703" s="413"/>
      <c r="OCH703" s="413"/>
      <c r="OCI703" s="413"/>
      <c r="OCJ703" s="413"/>
      <c r="OCK703" s="407"/>
      <c r="OCL703" s="439"/>
      <c r="OCM703" s="413"/>
      <c r="OCN703" s="413"/>
      <c r="OCO703" s="413"/>
      <c r="OCP703" s="413"/>
      <c r="OCQ703" s="413"/>
      <c r="OCR703" s="413"/>
      <c r="OCS703" s="413"/>
      <c r="OCT703" s="412"/>
      <c r="OCU703" s="412"/>
      <c r="OCV703" s="412"/>
      <c r="OCW703" s="412"/>
      <c r="OCX703" s="412"/>
      <c r="OCY703" s="412"/>
      <c r="OCZ703" s="412"/>
      <c r="ODA703" s="412"/>
      <c r="ODB703" s="412"/>
      <c r="ODC703" s="412"/>
      <c r="ODD703" s="412"/>
      <c r="ODE703" s="412"/>
      <c r="ODF703" s="412"/>
      <c r="ODG703" s="412"/>
      <c r="ODH703" s="412"/>
      <c r="ODI703" s="412"/>
      <c r="ODJ703" s="412"/>
      <c r="ODK703" s="412"/>
      <c r="ODL703" s="412"/>
      <c r="ODM703" s="412"/>
      <c r="ODN703" s="412"/>
      <c r="ODO703" s="412"/>
      <c r="ODP703" s="412"/>
      <c r="ODQ703" s="412"/>
      <c r="ODR703" s="412"/>
      <c r="ODS703" s="412"/>
      <c r="ODT703" s="412"/>
      <c r="ODU703" s="412"/>
      <c r="ODV703" s="412"/>
      <c r="ODW703" s="412"/>
      <c r="ODX703" s="412"/>
      <c r="ODY703" s="412"/>
      <c r="ODZ703" s="412"/>
      <c r="OEA703" s="412"/>
      <c r="OEB703" s="412"/>
      <c r="OEC703" s="412"/>
      <c r="OED703" s="412"/>
      <c r="OEE703" s="412"/>
      <c r="OEF703" s="412"/>
      <c r="OEG703" s="412"/>
      <c r="OEH703" s="412"/>
      <c r="OEI703" s="412"/>
      <c r="OEJ703" s="412"/>
      <c r="OEK703" s="412"/>
      <c r="OEL703" s="413"/>
      <c r="OEM703" s="413"/>
      <c r="OEN703" s="413"/>
      <c r="OEO703" s="413"/>
      <c r="OEP703" s="413"/>
      <c r="OEQ703" s="413"/>
      <c r="OER703" s="413"/>
      <c r="OES703" s="413"/>
      <c r="OET703" s="413"/>
      <c r="OEU703" s="413"/>
      <c r="OEV703" s="413"/>
      <c r="OEW703" s="413"/>
      <c r="OEX703" s="413"/>
      <c r="OEY703" s="413"/>
      <c r="OEZ703" s="413"/>
      <c r="OFA703" s="413"/>
      <c r="OFB703" s="413"/>
      <c r="OFC703" s="413"/>
      <c r="OFD703" s="413"/>
      <c r="OFE703" s="413"/>
      <c r="OFF703" s="413"/>
      <c r="OFG703" s="413"/>
      <c r="OFH703" s="413"/>
      <c r="OFI703" s="413"/>
      <c r="OFJ703" s="414"/>
      <c r="OFK703" s="414"/>
      <c r="OFL703" s="414"/>
      <c r="OFM703" s="414"/>
      <c r="OFN703" s="414"/>
      <c r="OFO703" s="413"/>
      <c r="OFP703" s="413"/>
      <c r="OFQ703" s="414"/>
      <c r="OFR703" s="414"/>
      <c r="OFS703" s="413"/>
      <c r="OFT703" s="413"/>
      <c r="OFU703" s="414"/>
      <c r="OFV703" s="414"/>
      <c r="OFW703" s="413"/>
      <c r="OFX703" s="413"/>
      <c r="OFY703" s="413"/>
      <c r="OFZ703" s="413"/>
      <c r="OGA703" s="413"/>
      <c r="OGB703" s="413"/>
      <c r="OGC703" s="413"/>
      <c r="OGD703" s="414"/>
      <c r="OGE703" s="414"/>
      <c r="OGF703" s="413"/>
      <c r="OGG703" s="413"/>
      <c r="OGH703" s="414"/>
      <c r="OGI703" s="414"/>
      <c r="OGJ703" s="413"/>
      <c r="OGK703" s="413"/>
      <c r="OGL703" s="413"/>
      <c r="OGM703" s="413"/>
      <c r="OGN703" s="413"/>
      <c r="OGO703" s="407"/>
      <c r="OGP703" s="439"/>
      <c r="OGQ703" s="413"/>
      <c r="OGR703" s="413"/>
      <c r="OGS703" s="413"/>
      <c r="OGT703" s="413"/>
      <c r="OGU703" s="413"/>
      <c r="OGV703" s="413"/>
      <c r="OGW703" s="413"/>
      <c r="OGX703" s="412"/>
      <c r="OGY703" s="412"/>
      <c r="OGZ703" s="412"/>
      <c r="OHA703" s="412"/>
      <c r="OHB703" s="412"/>
      <c r="OHC703" s="412"/>
      <c r="OHD703" s="412"/>
      <c r="OHE703" s="412"/>
      <c r="OHF703" s="412"/>
      <c r="OHG703" s="412"/>
      <c r="OHH703" s="412"/>
      <c r="OHI703" s="412"/>
      <c r="OHJ703" s="412"/>
      <c r="OHK703" s="412"/>
      <c r="OHL703" s="412"/>
      <c r="OHM703" s="412"/>
      <c r="OHN703" s="412"/>
      <c r="OHO703" s="412"/>
      <c r="OHP703" s="412"/>
      <c r="OHQ703" s="412"/>
      <c r="OHR703" s="412"/>
      <c r="OHS703" s="412"/>
      <c r="OHT703" s="412"/>
      <c r="OHU703" s="412"/>
      <c r="OHV703" s="412"/>
      <c r="OHW703" s="412"/>
      <c r="OHX703" s="412"/>
      <c r="OHY703" s="412"/>
      <c r="OHZ703" s="412"/>
      <c r="OIA703" s="412"/>
      <c r="OIB703" s="412"/>
      <c r="OIC703" s="412"/>
      <c r="OID703" s="412"/>
      <c r="OIE703" s="412"/>
      <c r="OIF703" s="412"/>
      <c r="OIG703" s="412"/>
      <c r="OIH703" s="412"/>
      <c r="OII703" s="412"/>
      <c r="OIJ703" s="412"/>
      <c r="OIK703" s="412"/>
      <c r="OIL703" s="412"/>
      <c r="OIM703" s="412"/>
      <c r="OIN703" s="412"/>
      <c r="OIO703" s="412"/>
      <c r="OIP703" s="413"/>
      <c r="OIQ703" s="413"/>
      <c r="OIR703" s="413"/>
      <c r="OIS703" s="413"/>
      <c r="OIT703" s="413"/>
      <c r="OIU703" s="413"/>
      <c r="OIV703" s="413"/>
      <c r="OIW703" s="413"/>
      <c r="OIX703" s="413"/>
      <c r="OIY703" s="413"/>
      <c r="OIZ703" s="413"/>
      <c r="OJA703" s="413"/>
      <c r="OJB703" s="413"/>
      <c r="OJC703" s="413"/>
      <c r="OJD703" s="413"/>
      <c r="OJE703" s="413"/>
      <c r="OJF703" s="413"/>
      <c r="OJG703" s="413"/>
      <c r="OJH703" s="413"/>
      <c r="OJI703" s="413"/>
      <c r="OJJ703" s="413"/>
      <c r="OJK703" s="413"/>
      <c r="OJL703" s="413"/>
      <c r="OJM703" s="413"/>
      <c r="OJN703" s="414"/>
      <c r="OJO703" s="414"/>
      <c r="OJP703" s="414"/>
      <c r="OJQ703" s="414"/>
      <c r="OJR703" s="414"/>
      <c r="OJS703" s="413"/>
      <c r="OJT703" s="413"/>
      <c r="OJU703" s="414"/>
      <c r="OJV703" s="414"/>
      <c r="OJW703" s="413"/>
      <c r="OJX703" s="413"/>
      <c r="OJY703" s="414"/>
      <c r="OJZ703" s="414"/>
      <c r="OKA703" s="413"/>
      <c r="OKB703" s="413"/>
      <c r="OKC703" s="413"/>
      <c r="OKD703" s="413"/>
      <c r="OKE703" s="413"/>
      <c r="OKF703" s="413"/>
      <c r="OKG703" s="413"/>
      <c r="OKH703" s="414"/>
      <c r="OKI703" s="414"/>
      <c r="OKJ703" s="413"/>
      <c r="OKK703" s="413"/>
      <c r="OKL703" s="414"/>
      <c r="OKM703" s="414"/>
      <c r="OKN703" s="413"/>
      <c r="OKO703" s="413"/>
      <c r="OKP703" s="413"/>
      <c r="OKQ703" s="413"/>
      <c r="OKR703" s="413"/>
      <c r="OKS703" s="407"/>
      <c r="OKT703" s="439"/>
      <c r="OKU703" s="413"/>
      <c r="OKV703" s="413"/>
      <c r="OKW703" s="413"/>
      <c r="OKX703" s="413"/>
      <c r="OKY703" s="413"/>
      <c r="OKZ703" s="413"/>
      <c r="OLA703" s="413"/>
      <c r="OLB703" s="412"/>
      <c r="OLC703" s="412"/>
      <c r="OLD703" s="412"/>
      <c r="OLE703" s="412"/>
      <c r="OLF703" s="412"/>
      <c r="OLG703" s="412"/>
      <c r="OLH703" s="412"/>
      <c r="OLI703" s="412"/>
      <c r="OLJ703" s="412"/>
      <c r="OLK703" s="412"/>
      <c r="OLL703" s="412"/>
      <c r="OLM703" s="412"/>
      <c r="OLN703" s="412"/>
      <c r="OLO703" s="412"/>
      <c r="OLP703" s="412"/>
      <c r="OLQ703" s="412"/>
      <c r="OLR703" s="412"/>
      <c r="OLS703" s="412"/>
      <c r="OLT703" s="412"/>
      <c r="OLU703" s="412"/>
      <c r="OLV703" s="412"/>
      <c r="OLW703" s="412"/>
      <c r="OLX703" s="412"/>
      <c r="OLY703" s="412"/>
      <c r="OLZ703" s="412"/>
      <c r="OMA703" s="412"/>
      <c r="OMB703" s="412"/>
      <c r="OMC703" s="412"/>
      <c r="OMD703" s="412"/>
      <c r="OME703" s="412"/>
      <c r="OMF703" s="412"/>
      <c r="OMG703" s="412"/>
      <c r="OMH703" s="412"/>
      <c r="OMI703" s="412"/>
      <c r="OMJ703" s="412"/>
      <c r="OMK703" s="412"/>
      <c r="OML703" s="412"/>
      <c r="OMM703" s="412"/>
      <c r="OMN703" s="412"/>
      <c r="OMO703" s="412"/>
      <c r="OMP703" s="412"/>
      <c r="OMQ703" s="412"/>
      <c r="OMR703" s="412"/>
      <c r="OMS703" s="412"/>
      <c r="OMT703" s="413"/>
      <c r="OMU703" s="413"/>
      <c r="OMV703" s="413"/>
      <c r="OMW703" s="413"/>
      <c r="OMX703" s="413"/>
      <c r="OMY703" s="413"/>
      <c r="OMZ703" s="413"/>
      <c r="ONA703" s="413"/>
      <c r="ONB703" s="413"/>
      <c r="ONC703" s="413"/>
      <c r="OND703" s="413"/>
      <c r="ONE703" s="413"/>
      <c r="ONF703" s="413"/>
      <c r="ONG703" s="413"/>
      <c r="ONH703" s="413"/>
      <c r="ONI703" s="413"/>
      <c r="ONJ703" s="413"/>
      <c r="ONK703" s="413"/>
      <c r="ONL703" s="413"/>
      <c r="ONM703" s="413"/>
      <c r="ONN703" s="413"/>
      <c r="ONO703" s="413"/>
      <c r="ONP703" s="413"/>
      <c r="ONQ703" s="413"/>
      <c r="ONR703" s="414"/>
      <c r="ONS703" s="414"/>
      <c r="ONT703" s="414"/>
      <c r="ONU703" s="414"/>
      <c r="ONV703" s="414"/>
      <c r="ONW703" s="413"/>
      <c r="ONX703" s="413"/>
      <c r="ONY703" s="414"/>
      <c r="ONZ703" s="414"/>
      <c r="OOA703" s="413"/>
      <c r="OOB703" s="413"/>
      <c r="OOC703" s="414"/>
      <c r="OOD703" s="414"/>
      <c r="OOE703" s="413"/>
      <c r="OOF703" s="413"/>
      <c r="OOG703" s="413"/>
      <c r="OOH703" s="413"/>
      <c r="OOI703" s="413"/>
      <c r="OOJ703" s="413"/>
      <c r="OOK703" s="413"/>
      <c r="OOL703" s="414"/>
      <c r="OOM703" s="414"/>
      <c r="OON703" s="413"/>
      <c r="OOO703" s="413"/>
      <c r="OOP703" s="414"/>
      <c r="OOQ703" s="414"/>
      <c r="OOR703" s="413"/>
      <c r="OOS703" s="413"/>
      <c r="OOT703" s="413"/>
      <c r="OOU703" s="413"/>
      <c r="OOV703" s="413"/>
      <c r="OOW703" s="407"/>
      <c r="OOX703" s="439"/>
      <c r="OOY703" s="413"/>
      <c r="OOZ703" s="413"/>
      <c r="OPA703" s="413"/>
      <c r="OPB703" s="413"/>
      <c r="OPC703" s="413"/>
      <c r="OPD703" s="413"/>
      <c r="OPE703" s="413"/>
      <c r="OPF703" s="412"/>
      <c r="OPG703" s="412"/>
      <c r="OPH703" s="412"/>
      <c r="OPI703" s="412"/>
      <c r="OPJ703" s="412"/>
      <c r="OPK703" s="412"/>
      <c r="OPL703" s="412"/>
      <c r="OPM703" s="412"/>
      <c r="OPN703" s="412"/>
      <c r="OPO703" s="412"/>
      <c r="OPP703" s="412"/>
      <c r="OPQ703" s="412"/>
      <c r="OPR703" s="412"/>
      <c r="OPS703" s="412"/>
      <c r="OPT703" s="412"/>
      <c r="OPU703" s="412"/>
      <c r="OPV703" s="412"/>
      <c r="OPW703" s="412"/>
      <c r="OPX703" s="412"/>
      <c r="OPY703" s="412"/>
      <c r="OPZ703" s="412"/>
      <c r="OQA703" s="412"/>
      <c r="OQB703" s="412"/>
      <c r="OQC703" s="412"/>
      <c r="OQD703" s="412"/>
      <c r="OQE703" s="412"/>
      <c r="OQF703" s="412"/>
      <c r="OQG703" s="412"/>
      <c r="OQH703" s="412"/>
      <c r="OQI703" s="412"/>
      <c r="OQJ703" s="412"/>
      <c r="OQK703" s="412"/>
      <c r="OQL703" s="412"/>
      <c r="OQM703" s="412"/>
      <c r="OQN703" s="412"/>
      <c r="OQO703" s="412"/>
      <c r="OQP703" s="412"/>
      <c r="OQQ703" s="412"/>
      <c r="OQR703" s="412"/>
      <c r="OQS703" s="412"/>
      <c r="OQT703" s="412"/>
      <c r="OQU703" s="412"/>
      <c r="OQV703" s="412"/>
      <c r="OQW703" s="412"/>
      <c r="OQX703" s="413"/>
      <c r="OQY703" s="413"/>
      <c r="OQZ703" s="413"/>
      <c r="ORA703" s="413"/>
      <c r="ORB703" s="413"/>
      <c r="ORC703" s="413"/>
      <c r="ORD703" s="413"/>
      <c r="ORE703" s="413"/>
      <c r="ORF703" s="413"/>
      <c r="ORG703" s="413"/>
      <c r="ORH703" s="413"/>
      <c r="ORI703" s="413"/>
      <c r="ORJ703" s="413"/>
      <c r="ORK703" s="413"/>
      <c r="ORL703" s="413"/>
      <c r="ORM703" s="413"/>
      <c r="ORN703" s="413"/>
      <c r="ORO703" s="413"/>
      <c r="ORP703" s="413"/>
      <c r="ORQ703" s="413"/>
      <c r="ORR703" s="413"/>
      <c r="ORS703" s="413"/>
      <c r="ORT703" s="413"/>
      <c r="ORU703" s="413"/>
      <c r="ORV703" s="414"/>
      <c r="ORW703" s="414"/>
      <c r="ORX703" s="414"/>
      <c r="ORY703" s="414"/>
      <c r="ORZ703" s="414"/>
      <c r="OSA703" s="413"/>
      <c r="OSB703" s="413"/>
      <c r="OSC703" s="414"/>
      <c r="OSD703" s="414"/>
      <c r="OSE703" s="413"/>
      <c r="OSF703" s="413"/>
      <c r="OSG703" s="414"/>
      <c r="OSH703" s="414"/>
      <c r="OSI703" s="413"/>
      <c r="OSJ703" s="413"/>
      <c r="OSK703" s="413"/>
      <c r="OSL703" s="413"/>
      <c r="OSM703" s="413"/>
      <c r="OSN703" s="413"/>
      <c r="OSO703" s="413"/>
      <c r="OSP703" s="414"/>
      <c r="OSQ703" s="414"/>
      <c r="OSR703" s="413"/>
      <c r="OSS703" s="413"/>
      <c r="OST703" s="414"/>
      <c r="OSU703" s="414"/>
      <c r="OSV703" s="413"/>
      <c r="OSW703" s="413"/>
      <c r="OSX703" s="413"/>
      <c r="OSY703" s="413"/>
      <c r="OSZ703" s="413"/>
      <c r="OTA703" s="407"/>
      <c r="OTB703" s="439"/>
      <c r="OTC703" s="413"/>
      <c r="OTD703" s="413"/>
      <c r="OTE703" s="413"/>
      <c r="OTF703" s="413"/>
      <c r="OTG703" s="413"/>
      <c r="OTH703" s="413"/>
      <c r="OTI703" s="413"/>
      <c r="OTJ703" s="412"/>
      <c r="OTK703" s="412"/>
      <c r="OTL703" s="412"/>
      <c r="OTM703" s="412"/>
      <c r="OTN703" s="412"/>
      <c r="OTO703" s="412"/>
      <c r="OTP703" s="412"/>
      <c r="OTQ703" s="412"/>
      <c r="OTR703" s="412"/>
      <c r="OTS703" s="412"/>
      <c r="OTT703" s="412"/>
      <c r="OTU703" s="412"/>
      <c r="OTV703" s="412"/>
      <c r="OTW703" s="412"/>
      <c r="OTX703" s="412"/>
      <c r="OTY703" s="412"/>
      <c r="OTZ703" s="412"/>
      <c r="OUA703" s="412"/>
      <c r="OUB703" s="412"/>
      <c r="OUC703" s="412"/>
      <c r="OUD703" s="412"/>
      <c r="OUE703" s="412"/>
      <c r="OUF703" s="412"/>
      <c r="OUG703" s="412"/>
      <c r="OUH703" s="412"/>
      <c r="OUI703" s="412"/>
      <c r="OUJ703" s="412"/>
      <c r="OUK703" s="412"/>
      <c r="OUL703" s="412"/>
      <c r="OUM703" s="412"/>
      <c r="OUN703" s="412"/>
      <c r="OUO703" s="412"/>
      <c r="OUP703" s="412"/>
      <c r="OUQ703" s="412"/>
      <c r="OUR703" s="412"/>
      <c r="OUS703" s="412"/>
      <c r="OUT703" s="412"/>
      <c r="OUU703" s="412"/>
      <c r="OUV703" s="412"/>
      <c r="OUW703" s="412"/>
      <c r="OUX703" s="412"/>
      <c r="OUY703" s="412"/>
      <c r="OUZ703" s="412"/>
      <c r="OVA703" s="412"/>
      <c r="OVB703" s="413"/>
      <c r="OVC703" s="413"/>
      <c r="OVD703" s="413"/>
      <c r="OVE703" s="413"/>
      <c r="OVF703" s="413"/>
      <c r="OVG703" s="413"/>
      <c r="OVH703" s="413"/>
      <c r="OVI703" s="413"/>
      <c r="OVJ703" s="413"/>
      <c r="OVK703" s="413"/>
      <c r="OVL703" s="413"/>
      <c r="OVM703" s="413"/>
      <c r="OVN703" s="413"/>
      <c r="OVO703" s="413"/>
      <c r="OVP703" s="413"/>
      <c r="OVQ703" s="413"/>
      <c r="OVR703" s="413"/>
      <c r="OVS703" s="413"/>
      <c r="OVT703" s="413"/>
      <c r="OVU703" s="413"/>
      <c r="OVV703" s="413"/>
      <c r="OVW703" s="413"/>
      <c r="OVX703" s="413"/>
      <c r="OVY703" s="413"/>
      <c r="OVZ703" s="414"/>
      <c r="OWA703" s="414"/>
      <c r="OWB703" s="414"/>
      <c r="OWC703" s="414"/>
      <c r="OWD703" s="414"/>
      <c r="OWE703" s="413"/>
      <c r="OWF703" s="413"/>
      <c r="OWG703" s="414"/>
      <c r="OWH703" s="414"/>
      <c r="OWI703" s="413"/>
      <c r="OWJ703" s="413"/>
      <c r="OWK703" s="414"/>
      <c r="OWL703" s="414"/>
      <c r="OWM703" s="413"/>
      <c r="OWN703" s="413"/>
      <c r="OWO703" s="413"/>
      <c r="OWP703" s="413"/>
      <c r="OWQ703" s="413"/>
      <c r="OWR703" s="413"/>
      <c r="OWS703" s="413"/>
      <c r="OWT703" s="414"/>
      <c r="OWU703" s="414"/>
      <c r="OWV703" s="413"/>
      <c r="OWW703" s="413"/>
      <c r="OWX703" s="414"/>
      <c r="OWY703" s="414"/>
      <c r="OWZ703" s="413"/>
      <c r="OXA703" s="413"/>
      <c r="OXB703" s="413"/>
      <c r="OXC703" s="413"/>
      <c r="OXD703" s="413"/>
      <c r="OXE703" s="407"/>
      <c r="OXF703" s="439"/>
      <c r="OXG703" s="413"/>
      <c r="OXH703" s="413"/>
      <c r="OXI703" s="413"/>
      <c r="OXJ703" s="413"/>
      <c r="OXK703" s="413"/>
      <c r="OXL703" s="413"/>
      <c r="OXM703" s="413"/>
      <c r="OXN703" s="412"/>
      <c r="OXO703" s="412"/>
      <c r="OXP703" s="412"/>
      <c r="OXQ703" s="412"/>
      <c r="OXR703" s="412"/>
      <c r="OXS703" s="412"/>
      <c r="OXT703" s="412"/>
      <c r="OXU703" s="412"/>
      <c r="OXV703" s="412"/>
      <c r="OXW703" s="412"/>
      <c r="OXX703" s="412"/>
      <c r="OXY703" s="412"/>
      <c r="OXZ703" s="412"/>
      <c r="OYA703" s="412"/>
      <c r="OYB703" s="412"/>
      <c r="OYC703" s="412"/>
      <c r="OYD703" s="412"/>
      <c r="OYE703" s="412"/>
      <c r="OYF703" s="412"/>
      <c r="OYG703" s="412"/>
      <c r="OYH703" s="412"/>
      <c r="OYI703" s="412"/>
      <c r="OYJ703" s="412"/>
      <c r="OYK703" s="412"/>
      <c r="OYL703" s="412"/>
      <c r="OYM703" s="412"/>
      <c r="OYN703" s="412"/>
      <c r="OYO703" s="412"/>
      <c r="OYP703" s="412"/>
      <c r="OYQ703" s="412"/>
      <c r="OYR703" s="412"/>
      <c r="OYS703" s="412"/>
      <c r="OYT703" s="412"/>
      <c r="OYU703" s="412"/>
      <c r="OYV703" s="412"/>
      <c r="OYW703" s="412"/>
      <c r="OYX703" s="412"/>
      <c r="OYY703" s="412"/>
      <c r="OYZ703" s="412"/>
      <c r="OZA703" s="412"/>
      <c r="OZB703" s="412"/>
      <c r="OZC703" s="412"/>
      <c r="OZD703" s="412"/>
      <c r="OZE703" s="412"/>
      <c r="OZF703" s="413"/>
      <c r="OZG703" s="413"/>
      <c r="OZH703" s="413"/>
      <c r="OZI703" s="413"/>
      <c r="OZJ703" s="413"/>
      <c r="OZK703" s="413"/>
      <c r="OZL703" s="413"/>
      <c r="OZM703" s="413"/>
      <c r="OZN703" s="413"/>
      <c r="OZO703" s="413"/>
      <c r="OZP703" s="413"/>
      <c r="OZQ703" s="413"/>
      <c r="OZR703" s="413"/>
      <c r="OZS703" s="413"/>
      <c r="OZT703" s="413"/>
      <c r="OZU703" s="413"/>
      <c r="OZV703" s="413"/>
      <c r="OZW703" s="413"/>
      <c r="OZX703" s="413"/>
      <c r="OZY703" s="413"/>
      <c r="OZZ703" s="413"/>
      <c r="PAA703" s="413"/>
      <c r="PAB703" s="413"/>
      <c r="PAC703" s="413"/>
      <c r="PAD703" s="414"/>
      <c r="PAE703" s="414"/>
      <c r="PAF703" s="414"/>
      <c r="PAG703" s="414"/>
      <c r="PAH703" s="414"/>
      <c r="PAI703" s="413"/>
      <c r="PAJ703" s="413"/>
      <c r="PAK703" s="414"/>
      <c r="PAL703" s="414"/>
      <c r="PAM703" s="413"/>
      <c r="PAN703" s="413"/>
      <c r="PAO703" s="414"/>
      <c r="PAP703" s="414"/>
      <c r="PAQ703" s="413"/>
      <c r="PAR703" s="413"/>
      <c r="PAS703" s="413"/>
      <c r="PAT703" s="413"/>
      <c r="PAU703" s="413"/>
      <c r="PAV703" s="413"/>
      <c r="PAW703" s="413"/>
      <c r="PAX703" s="414"/>
      <c r="PAY703" s="414"/>
      <c r="PAZ703" s="413"/>
      <c r="PBA703" s="413"/>
      <c r="PBB703" s="414"/>
      <c r="PBC703" s="414"/>
      <c r="PBD703" s="413"/>
      <c r="PBE703" s="413"/>
      <c r="PBF703" s="413"/>
      <c r="PBG703" s="413"/>
      <c r="PBH703" s="413"/>
      <c r="PBI703" s="407"/>
      <c r="PBJ703" s="439"/>
      <c r="PBK703" s="413"/>
      <c r="PBL703" s="413"/>
      <c r="PBM703" s="413"/>
      <c r="PBN703" s="413"/>
      <c r="PBO703" s="413"/>
      <c r="PBP703" s="413"/>
      <c r="PBQ703" s="413"/>
      <c r="PBR703" s="412"/>
      <c r="PBS703" s="412"/>
      <c r="PBT703" s="412"/>
      <c r="PBU703" s="412"/>
      <c r="PBV703" s="412"/>
      <c r="PBW703" s="412"/>
      <c r="PBX703" s="412"/>
      <c r="PBY703" s="412"/>
      <c r="PBZ703" s="412"/>
      <c r="PCA703" s="412"/>
      <c r="PCB703" s="412"/>
      <c r="PCC703" s="412"/>
      <c r="PCD703" s="412"/>
      <c r="PCE703" s="412"/>
      <c r="PCF703" s="412"/>
      <c r="PCG703" s="412"/>
      <c r="PCH703" s="412"/>
      <c r="PCI703" s="412"/>
      <c r="PCJ703" s="412"/>
      <c r="PCK703" s="412"/>
      <c r="PCL703" s="412"/>
      <c r="PCM703" s="412"/>
      <c r="PCN703" s="412"/>
      <c r="PCO703" s="412"/>
      <c r="PCP703" s="412"/>
      <c r="PCQ703" s="412"/>
      <c r="PCR703" s="412"/>
      <c r="PCS703" s="412"/>
      <c r="PCT703" s="412"/>
      <c r="PCU703" s="412"/>
      <c r="PCV703" s="412"/>
      <c r="PCW703" s="412"/>
      <c r="PCX703" s="412"/>
      <c r="PCY703" s="412"/>
      <c r="PCZ703" s="412"/>
      <c r="PDA703" s="412"/>
      <c r="PDB703" s="412"/>
      <c r="PDC703" s="412"/>
      <c r="PDD703" s="412"/>
      <c r="PDE703" s="412"/>
      <c r="PDF703" s="412"/>
      <c r="PDG703" s="412"/>
      <c r="PDH703" s="412"/>
      <c r="PDI703" s="412"/>
      <c r="PDJ703" s="413"/>
      <c r="PDK703" s="413"/>
      <c r="PDL703" s="413"/>
      <c r="PDM703" s="413"/>
      <c r="PDN703" s="413"/>
      <c r="PDO703" s="413"/>
      <c r="PDP703" s="413"/>
      <c r="PDQ703" s="413"/>
      <c r="PDR703" s="413"/>
      <c r="PDS703" s="413"/>
      <c r="PDT703" s="413"/>
      <c r="PDU703" s="413"/>
      <c r="PDV703" s="413"/>
      <c r="PDW703" s="413"/>
      <c r="PDX703" s="413"/>
      <c r="PDY703" s="413"/>
      <c r="PDZ703" s="413"/>
      <c r="PEA703" s="413"/>
      <c r="PEB703" s="413"/>
      <c r="PEC703" s="413"/>
      <c r="PED703" s="413"/>
      <c r="PEE703" s="413"/>
      <c r="PEF703" s="413"/>
      <c r="PEG703" s="413"/>
      <c r="PEH703" s="414"/>
      <c r="PEI703" s="414"/>
      <c r="PEJ703" s="414"/>
      <c r="PEK703" s="414"/>
      <c r="PEL703" s="414"/>
      <c r="PEM703" s="413"/>
      <c r="PEN703" s="413"/>
      <c r="PEO703" s="414"/>
      <c r="PEP703" s="414"/>
      <c r="PEQ703" s="413"/>
      <c r="PER703" s="413"/>
      <c r="PES703" s="414"/>
      <c r="PET703" s="414"/>
      <c r="PEU703" s="413"/>
      <c r="PEV703" s="413"/>
      <c r="PEW703" s="413"/>
      <c r="PEX703" s="413"/>
      <c r="PEY703" s="413"/>
      <c r="PEZ703" s="413"/>
      <c r="PFA703" s="413"/>
      <c r="PFB703" s="414"/>
      <c r="PFC703" s="414"/>
      <c r="PFD703" s="413"/>
      <c r="PFE703" s="413"/>
      <c r="PFF703" s="414"/>
      <c r="PFG703" s="414"/>
      <c r="PFH703" s="413"/>
      <c r="PFI703" s="413"/>
      <c r="PFJ703" s="413"/>
      <c r="PFK703" s="413"/>
      <c r="PFL703" s="413"/>
      <c r="PFM703" s="407"/>
      <c r="PFN703" s="439"/>
      <c r="PFO703" s="413"/>
      <c r="PFP703" s="413"/>
      <c r="PFQ703" s="413"/>
      <c r="PFR703" s="413"/>
      <c r="PFS703" s="413"/>
      <c r="PFT703" s="413"/>
      <c r="PFU703" s="413"/>
      <c r="PFV703" s="412"/>
      <c r="PFW703" s="412"/>
      <c r="PFX703" s="412"/>
      <c r="PFY703" s="412"/>
      <c r="PFZ703" s="412"/>
      <c r="PGA703" s="412"/>
      <c r="PGB703" s="412"/>
      <c r="PGC703" s="412"/>
      <c r="PGD703" s="412"/>
      <c r="PGE703" s="412"/>
      <c r="PGF703" s="412"/>
      <c r="PGG703" s="412"/>
      <c r="PGH703" s="412"/>
      <c r="PGI703" s="412"/>
      <c r="PGJ703" s="412"/>
      <c r="PGK703" s="412"/>
      <c r="PGL703" s="412"/>
      <c r="PGM703" s="412"/>
      <c r="PGN703" s="412"/>
      <c r="PGO703" s="412"/>
      <c r="PGP703" s="412"/>
      <c r="PGQ703" s="412"/>
      <c r="PGR703" s="412"/>
      <c r="PGS703" s="412"/>
      <c r="PGT703" s="412"/>
      <c r="PGU703" s="412"/>
      <c r="PGV703" s="412"/>
      <c r="PGW703" s="412"/>
      <c r="PGX703" s="412"/>
      <c r="PGY703" s="412"/>
      <c r="PGZ703" s="412"/>
      <c r="PHA703" s="412"/>
      <c r="PHB703" s="412"/>
      <c r="PHC703" s="412"/>
      <c r="PHD703" s="412"/>
      <c r="PHE703" s="412"/>
      <c r="PHF703" s="412"/>
      <c r="PHG703" s="412"/>
      <c r="PHH703" s="412"/>
      <c r="PHI703" s="412"/>
      <c r="PHJ703" s="412"/>
      <c r="PHK703" s="412"/>
      <c r="PHL703" s="412"/>
      <c r="PHM703" s="412"/>
      <c r="PHN703" s="413"/>
      <c r="PHO703" s="413"/>
      <c r="PHP703" s="413"/>
      <c r="PHQ703" s="413"/>
      <c r="PHR703" s="413"/>
      <c r="PHS703" s="413"/>
      <c r="PHT703" s="413"/>
      <c r="PHU703" s="413"/>
      <c r="PHV703" s="413"/>
      <c r="PHW703" s="413"/>
      <c r="PHX703" s="413"/>
      <c r="PHY703" s="413"/>
      <c r="PHZ703" s="413"/>
      <c r="PIA703" s="413"/>
      <c r="PIB703" s="413"/>
      <c r="PIC703" s="413"/>
      <c r="PID703" s="413"/>
      <c r="PIE703" s="413"/>
      <c r="PIF703" s="413"/>
      <c r="PIG703" s="413"/>
      <c r="PIH703" s="413"/>
      <c r="PII703" s="413"/>
      <c r="PIJ703" s="413"/>
      <c r="PIK703" s="413"/>
      <c r="PIL703" s="414"/>
      <c r="PIM703" s="414"/>
      <c r="PIN703" s="414"/>
      <c r="PIO703" s="414"/>
      <c r="PIP703" s="414"/>
      <c r="PIQ703" s="413"/>
      <c r="PIR703" s="413"/>
      <c r="PIS703" s="414"/>
      <c r="PIT703" s="414"/>
      <c r="PIU703" s="413"/>
      <c r="PIV703" s="413"/>
      <c r="PIW703" s="414"/>
      <c r="PIX703" s="414"/>
      <c r="PIY703" s="413"/>
      <c r="PIZ703" s="413"/>
      <c r="PJA703" s="413"/>
      <c r="PJB703" s="413"/>
      <c r="PJC703" s="413"/>
      <c r="PJD703" s="413"/>
      <c r="PJE703" s="413"/>
      <c r="PJF703" s="414"/>
      <c r="PJG703" s="414"/>
      <c r="PJH703" s="413"/>
      <c r="PJI703" s="413"/>
      <c r="PJJ703" s="414"/>
      <c r="PJK703" s="414"/>
      <c r="PJL703" s="413"/>
      <c r="PJM703" s="413"/>
      <c r="PJN703" s="413"/>
      <c r="PJO703" s="413"/>
      <c r="PJP703" s="413"/>
      <c r="PJQ703" s="407"/>
      <c r="PJR703" s="439"/>
      <c r="PJS703" s="413"/>
      <c r="PJT703" s="413"/>
      <c r="PJU703" s="413"/>
      <c r="PJV703" s="413"/>
      <c r="PJW703" s="413"/>
      <c r="PJX703" s="413"/>
      <c r="PJY703" s="413"/>
      <c r="PJZ703" s="412"/>
      <c r="PKA703" s="412"/>
      <c r="PKB703" s="412"/>
      <c r="PKC703" s="412"/>
      <c r="PKD703" s="412"/>
      <c r="PKE703" s="412"/>
      <c r="PKF703" s="412"/>
      <c r="PKG703" s="412"/>
      <c r="PKH703" s="412"/>
      <c r="PKI703" s="412"/>
      <c r="PKJ703" s="412"/>
      <c r="PKK703" s="412"/>
      <c r="PKL703" s="412"/>
      <c r="PKM703" s="412"/>
      <c r="PKN703" s="412"/>
      <c r="PKO703" s="412"/>
      <c r="PKP703" s="412"/>
      <c r="PKQ703" s="412"/>
      <c r="PKR703" s="412"/>
      <c r="PKS703" s="412"/>
      <c r="PKT703" s="412"/>
      <c r="PKU703" s="412"/>
      <c r="PKV703" s="412"/>
      <c r="PKW703" s="412"/>
      <c r="PKX703" s="412"/>
      <c r="PKY703" s="412"/>
      <c r="PKZ703" s="412"/>
      <c r="PLA703" s="412"/>
      <c r="PLB703" s="412"/>
      <c r="PLC703" s="412"/>
      <c r="PLD703" s="412"/>
      <c r="PLE703" s="412"/>
      <c r="PLF703" s="412"/>
      <c r="PLG703" s="412"/>
      <c r="PLH703" s="412"/>
      <c r="PLI703" s="412"/>
      <c r="PLJ703" s="412"/>
      <c r="PLK703" s="412"/>
      <c r="PLL703" s="412"/>
      <c r="PLM703" s="412"/>
      <c r="PLN703" s="412"/>
      <c r="PLO703" s="412"/>
      <c r="PLP703" s="412"/>
      <c r="PLQ703" s="412"/>
      <c r="PLR703" s="413"/>
      <c r="PLS703" s="413"/>
      <c r="PLT703" s="413"/>
      <c r="PLU703" s="413"/>
      <c r="PLV703" s="413"/>
      <c r="PLW703" s="413"/>
      <c r="PLX703" s="413"/>
      <c r="PLY703" s="413"/>
      <c r="PLZ703" s="413"/>
      <c r="PMA703" s="413"/>
      <c r="PMB703" s="413"/>
      <c r="PMC703" s="413"/>
      <c r="PMD703" s="413"/>
      <c r="PME703" s="413"/>
      <c r="PMF703" s="413"/>
      <c r="PMG703" s="413"/>
      <c r="PMH703" s="413"/>
      <c r="PMI703" s="413"/>
      <c r="PMJ703" s="413"/>
      <c r="PMK703" s="413"/>
      <c r="PML703" s="413"/>
      <c r="PMM703" s="413"/>
      <c r="PMN703" s="413"/>
      <c r="PMO703" s="413"/>
      <c r="PMP703" s="414"/>
      <c r="PMQ703" s="414"/>
      <c r="PMR703" s="414"/>
      <c r="PMS703" s="414"/>
      <c r="PMT703" s="414"/>
      <c r="PMU703" s="413"/>
      <c r="PMV703" s="413"/>
      <c r="PMW703" s="414"/>
      <c r="PMX703" s="414"/>
      <c r="PMY703" s="413"/>
      <c r="PMZ703" s="413"/>
      <c r="PNA703" s="414"/>
      <c r="PNB703" s="414"/>
      <c r="PNC703" s="413"/>
      <c r="PND703" s="413"/>
      <c r="PNE703" s="413"/>
      <c r="PNF703" s="413"/>
      <c r="PNG703" s="413"/>
      <c r="PNH703" s="413"/>
      <c r="PNI703" s="413"/>
      <c r="PNJ703" s="414"/>
      <c r="PNK703" s="414"/>
      <c r="PNL703" s="413"/>
      <c r="PNM703" s="413"/>
      <c r="PNN703" s="414"/>
      <c r="PNO703" s="414"/>
      <c r="PNP703" s="413"/>
      <c r="PNQ703" s="413"/>
      <c r="PNR703" s="413"/>
      <c r="PNS703" s="413"/>
      <c r="PNT703" s="413"/>
      <c r="PNU703" s="407"/>
      <c r="PNV703" s="439"/>
      <c r="PNW703" s="413"/>
      <c r="PNX703" s="413"/>
      <c r="PNY703" s="413"/>
      <c r="PNZ703" s="413"/>
      <c r="POA703" s="413"/>
      <c r="POB703" s="413"/>
      <c r="POC703" s="413"/>
      <c r="POD703" s="412"/>
      <c r="POE703" s="412"/>
      <c r="POF703" s="412"/>
      <c r="POG703" s="412"/>
      <c r="POH703" s="412"/>
      <c r="POI703" s="412"/>
      <c r="POJ703" s="412"/>
      <c r="POK703" s="412"/>
      <c r="POL703" s="412"/>
      <c r="POM703" s="412"/>
      <c r="PON703" s="412"/>
      <c r="POO703" s="412"/>
      <c r="POP703" s="412"/>
      <c r="POQ703" s="412"/>
      <c r="POR703" s="412"/>
      <c r="POS703" s="412"/>
      <c r="POT703" s="412"/>
      <c r="POU703" s="412"/>
      <c r="POV703" s="412"/>
      <c r="POW703" s="412"/>
      <c r="POX703" s="412"/>
      <c r="POY703" s="412"/>
      <c r="POZ703" s="412"/>
      <c r="PPA703" s="412"/>
      <c r="PPB703" s="412"/>
      <c r="PPC703" s="412"/>
      <c r="PPD703" s="412"/>
      <c r="PPE703" s="412"/>
      <c r="PPF703" s="412"/>
      <c r="PPG703" s="412"/>
      <c r="PPH703" s="412"/>
      <c r="PPI703" s="412"/>
      <c r="PPJ703" s="412"/>
      <c r="PPK703" s="412"/>
      <c r="PPL703" s="412"/>
      <c r="PPM703" s="412"/>
      <c r="PPN703" s="412"/>
      <c r="PPO703" s="412"/>
      <c r="PPP703" s="412"/>
      <c r="PPQ703" s="412"/>
      <c r="PPR703" s="412"/>
      <c r="PPS703" s="412"/>
      <c r="PPT703" s="412"/>
      <c r="PPU703" s="412"/>
      <c r="PPV703" s="413"/>
      <c r="PPW703" s="413"/>
      <c r="PPX703" s="413"/>
      <c r="PPY703" s="413"/>
      <c r="PPZ703" s="413"/>
      <c r="PQA703" s="413"/>
      <c r="PQB703" s="413"/>
      <c r="PQC703" s="413"/>
      <c r="PQD703" s="413"/>
      <c r="PQE703" s="413"/>
      <c r="PQF703" s="413"/>
      <c r="PQG703" s="413"/>
      <c r="PQH703" s="413"/>
      <c r="PQI703" s="413"/>
      <c r="PQJ703" s="413"/>
      <c r="PQK703" s="413"/>
      <c r="PQL703" s="413"/>
      <c r="PQM703" s="413"/>
      <c r="PQN703" s="413"/>
      <c r="PQO703" s="413"/>
      <c r="PQP703" s="413"/>
      <c r="PQQ703" s="413"/>
      <c r="PQR703" s="413"/>
      <c r="PQS703" s="413"/>
      <c r="PQT703" s="414"/>
      <c r="PQU703" s="414"/>
      <c r="PQV703" s="414"/>
      <c r="PQW703" s="414"/>
      <c r="PQX703" s="414"/>
      <c r="PQY703" s="413"/>
      <c r="PQZ703" s="413"/>
      <c r="PRA703" s="414"/>
      <c r="PRB703" s="414"/>
      <c r="PRC703" s="413"/>
      <c r="PRD703" s="413"/>
      <c r="PRE703" s="414"/>
      <c r="PRF703" s="414"/>
      <c r="PRG703" s="413"/>
      <c r="PRH703" s="413"/>
      <c r="PRI703" s="413"/>
      <c r="PRJ703" s="413"/>
      <c r="PRK703" s="413"/>
      <c r="PRL703" s="413"/>
      <c r="PRM703" s="413"/>
      <c r="PRN703" s="414"/>
      <c r="PRO703" s="414"/>
      <c r="PRP703" s="413"/>
      <c r="PRQ703" s="413"/>
      <c r="PRR703" s="414"/>
      <c r="PRS703" s="414"/>
      <c r="PRT703" s="413"/>
      <c r="PRU703" s="413"/>
      <c r="PRV703" s="413"/>
      <c r="PRW703" s="413"/>
      <c r="PRX703" s="413"/>
      <c r="PRY703" s="407"/>
      <c r="PRZ703" s="439"/>
      <c r="PSA703" s="413"/>
      <c r="PSB703" s="413"/>
      <c r="PSC703" s="413"/>
      <c r="PSD703" s="413"/>
      <c r="PSE703" s="413"/>
      <c r="PSF703" s="413"/>
      <c r="PSG703" s="413"/>
      <c r="PSH703" s="412"/>
      <c r="PSI703" s="412"/>
      <c r="PSJ703" s="412"/>
      <c r="PSK703" s="412"/>
      <c r="PSL703" s="412"/>
      <c r="PSM703" s="412"/>
      <c r="PSN703" s="412"/>
      <c r="PSO703" s="412"/>
      <c r="PSP703" s="412"/>
      <c r="PSQ703" s="412"/>
      <c r="PSR703" s="412"/>
      <c r="PSS703" s="412"/>
      <c r="PST703" s="412"/>
      <c r="PSU703" s="412"/>
      <c r="PSV703" s="412"/>
      <c r="PSW703" s="412"/>
      <c r="PSX703" s="412"/>
      <c r="PSY703" s="412"/>
      <c r="PSZ703" s="412"/>
      <c r="PTA703" s="412"/>
      <c r="PTB703" s="412"/>
      <c r="PTC703" s="412"/>
      <c r="PTD703" s="412"/>
      <c r="PTE703" s="412"/>
      <c r="PTF703" s="412"/>
      <c r="PTG703" s="412"/>
      <c r="PTH703" s="412"/>
      <c r="PTI703" s="412"/>
      <c r="PTJ703" s="412"/>
      <c r="PTK703" s="412"/>
      <c r="PTL703" s="412"/>
      <c r="PTM703" s="412"/>
      <c r="PTN703" s="412"/>
      <c r="PTO703" s="412"/>
      <c r="PTP703" s="412"/>
      <c r="PTQ703" s="412"/>
      <c r="PTR703" s="412"/>
      <c r="PTS703" s="412"/>
      <c r="PTT703" s="412"/>
      <c r="PTU703" s="412"/>
      <c r="PTV703" s="412"/>
      <c r="PTW703" s="412"/>
      <c r="PTX703" s="412"/>
      <c r="PTY703" s="412"/>
      <c r="PTZ703" s="413"/>
      <c r="PUA703" s="413"/>
      <c r="PUB703" s="413"/>
      <c r="PUC703" s="413"/>
      <c r="PUD703" s="413"/>
      <c r="PUE703" s="413"/>
      <c r="PUF703" s="413"/>
      <c r="PUG703" s="413"/>
      <c r="PUH703" s="413"/>
      <c r="PUI703" s="413"/>
      <c r="PUJ703" s="413"/>
      <c r="PUK703" s="413"/>
      <c r="PUL703" s="413"/>
      <c r="PUM703" s="413"/>
      <c r="PUN703" s="413"/>
      <c r="PUO703" s="413"/>
      <c r="PUP703" s="413"/>
      <c r="PUQ703" s="413"/>
      <c r="PUR703" s="413"/>
      <c r="PUS703" s="413"/>
      <c r="PUT703" s="413"/>
      <c r="PUU703" s="413"/>
      <c r="PUV703" s="413"/>
      <c r="PUW703" s="413"/>
      <c r="PUX703" s="414"/>
      <c r="PUY703" s="414"/>
      <c r="PUZ703" s="414"/>
      <c r="PVA703" s="414"/>
      <c r="PVB703" s="414"/>
      <c r="PVC703" s="413"/>
      <c r="PVD703" s="413"/>
      <c r="PVE703" s="414"/>
      <c r="PVF703" s="414"/>
      <c r="PVG703" s="413"/>
      <c r="PVH703" s="413"/>
      <c r="PVI703" s="414"/>
      <c r="PVJ703" s="414"/>
      <c r="PVK703" s="413"/>
      <c r="PVL703" s="413"/>
      <c r="PVM703" s="413"/>
      <c r="PVN703" s="413"/>
      <c r="PVO703" s="413"/>
      <c r="PVP703" s="413"/>
      <c r="PVQ703" s="413"/>
      <c r="PVR703" s="414"/>
      <c r="PVS703" s="414"/>
      <c r="PVT703" s="413"/>
      <c r="PVU703" s="413"/>
      <c r="PVV703" s="414"/>
      <c r="PVW703" s="414"/>
      <c r="PVX703" s="413"/>
      <c r="PVY703" s="413"/>
      <c r="PVZ703" s="413"/>
      <c r="PWA703" s="413"/>
      <c r="PWB703" s="413"/>
      <c r="PWC703" s="407"/>
      <c r="PWD703" s="439"/>
      <c r="PWE703" s="413"/>
      <c r="PWF703" s="413"/>
      <c r="PWG703" s="413"/>
      <c r="PWH703" s="413"/>
      <c r="PWI703" s="413"/>
      <c r="PWJ703" s="413"/>
      <c r="PWK703" s="413"/>
      <c r="PWL703" s="412"/>
      <c r="PWM703" s="412"/>
      <c r="PWN703" s="412"/>
      <c r="PWO703" s="412"/>
      <c r="PWP703" s="412"/>
      <c r="PWQ703" s="412"/>
      <c r="PWR703" s="412"/>
      <c r="PWS703" s="412"/>
      <c r="PWT703" s="412"/>
      <c r="PWU703" s="412"/>
      <c r="PWV703" s="412"/>
      <c r="PWW703" s="412"/>
      <c r="PWX703" s="412"/>
      <c r="PWY703" s="412"/>
      <c r="PWZ703" s="412"/>
      <c r="PXA703" s="412"/>
      <c r="PXB703" s="412"/>
      <c r="PXC703" s="412"/>
      <c r="PXD703" s="412"/>
      <c r="PXE703" s="412"/>
      <c r="PXF703" s="412"/>
      <c r="PXG703" s="412"/>
      <c r="PXH703" s="412"/>
      <c r="PXI703" s="412"/>
      <c r="PXJ703" s="412"/>
      <c r="PXK703" s="412"/>
      <c r="PXL703" s="412"/>
      <c r="PXM703" s="412"/>
      <c r="PXN703" s="412"/>
      <c r="PXO703" s="412"/>
      <c r="PXP703" s="412"/>
      <c r="PXQ703" s="412"/>
      <c r="PXR703" s="412"/>
      <c r="PXS703" s="412"/>
      <c r="PXT703" s="412"/>
      <c r="PXU703" s="412"/>
      <c r="PXV703" s="412"/>
      <c r="PXW703" s="412"/>
      <c r="PXX703" s="412"/>
      <c r="PXY703" s="412"/>
      <c r="PXZ703" s="412"/>
      <c r="PYA703" s="412"/>
      <c r="PYB703" s="412"/>
      <c r="PYC703" s="412"/>
      <c r="PYD703" s="413"/>
      <c r="PYE703" s="413"/>
      <c r="PYF703" s="413"/>
      <c r="PYG703" s="413"/>
      <c r="PYH703" s="413"/>
      <c r="PYI703" s="413"/>
      <c r="PYJ703" s="413"/>
      <c r="PYK703" s="413"/>
      <c r="PYL703" s="413"/>
      <c r="PYM703" s="413"/>
      <c r="PYN703" s="413"/>
      <c r="PYO703" s="413"/>
      <c r="PYP703" s="413"/>
      <c r="PYQ703" s="413"/>
      <c r="PYR703" s="413"/>
      <c r="PYS703" s="413"/>
      <c r="PYT703" s="413"/>
      <c r="PYU703" s="413"/>
      <c r="PYV703" s="413"/>
      <c r="PYW703" s="413"/>
      <c r="PYX703" s="413"/>
      <c r="PYY703" s="413"/>
      <c r="PYZ703" s="413"/>
      <c r="PZA703" s="413"/>
      <c r="PZB703" s="414"/>
      <c r="PZC703" s="414"/>
      <c r="PZD703" s="414"/>
      <c r="PZE703" s="414"/>
      <c r="PZF703" s="414"/>
      <c r="PZG703" s="413"/>
      <c r="PZH703" s="413"/>
      <c r="PZI703" s="414"/>
      <c r="PZJ703" s="414"/>
      <c r="PZK703" s="413"/>
      <c r="PZL703" s="413"/>
      <c r="PZM703" s="414"/>
      <c r="PZN703" s="414"/>
      <c r="PZO703" s="413"/>
      <c r="PZP703" s="413"/>
      <c r="PZQ703" s="413"/>
      <c r="PZR703" s="413"/>
      <c r="PZS703" s="413"/>
      <c r="PZT703" s="413"/>
      <c r="PZU703" s="413"/>
      <c r="PZV703" s="414"/>
      <c r="PZW703" s="414"/>
      <c r="PZX703" s="413"/>
      <c r="PZY703" s="413"/>
      <c r="PZZ703" s="414"/>
      <c r="QAA703" s="414"/>
      <c r="QAB703" s="413"/>
      <c r="QAC703" s="413"/>
      <c r="QAD703" s="413"/>
      <c r="QAE703" s="413"/>
      <c r="QAF703" s="413"/>
      <c r="QAG703" s="407"/>
      <c r="QAH703" s="439"/>
      <c r="QAI703" s="413"/>
      <c r="QAJ703" s="413"/>
      <c r="QAK703" s="413"/>
      <c r="QAL703" s="413"/>
      <c r="QAM703" s="413"/>
      <c r="QAN703" s="413"/>
      <c r="QAO703" s="413"/>
      <c r="QAP703" s="412"/>
      <c r="QAQ703" s="412"/>
      <c r="QAR703" s="412"/>
      <c r="QAS703" s="412"/>
      <c r="QAT703" s="412"/>
      <c r="QAU703" s="412"/>
      <c r="QAV703" s="412"/>
      <c r="QAW703" s="412"/>
      <c r="QAX703" s="412"/>
      <c r="QAY703" s="412"/>
      <c r="QAZ703" s="412"/>
      <c r="QBA703" s="412"/>
      <c r="QBB703" s="412"/>
      <c r="QBC703" s="412"/>
      <c r="QBD703" s="412"/>
      <c r="QBE703" s="412"/>
      <c r="QBF703" s="412"/>
      <c r="QBG703" s="412"/>
      <c r="QBH703" s="412"/>
      <c r="QBI703" s="412"/>
      <c r="QBJ703" s="412"/>
      <c r="QBK703" s="412"/>
      <c r="QBL703" s="412"/>
      <c r="QBM703" s="412"/>
      <c r="QBN703" s="412"/>
      <c r="QBO703" s="412"/>
      <c r="QBP703" s="412"/>
      <c r="QBQ703" s="412"/>
      <c r="QBR703" s="412"/>
      <c r="QBS703" s="412"/>
      <c r="QBT703" s="412"/>
      <c r="QBU703" s="412"/>
      <c r="QBV703" s="412"/>
      <c r="QBW703" s="412"/>
      <c r="QBX703" s="412"/>
      <c r="QBY703" s="412"/>
      <c r="QBZ703" s="412"/>
      <c r="QCA703" s="412"/>
      <c r="QCB703" s="412"/>
      <c r="QCC703" s="412"/>
      <c r="QCD703" s="412"/>
      <c r="QCE703" s="412"/>
      <c r="QCF703" s="412"/>
      <c r="QCG703" s="412"/>
      <c r="QCH703" s="413"/>
      <c r="QCI703" s="413"/>
      <c r="QCJ703" s="413"/>
      <c r="QCK703" s="413"/>
      <c r="QCL703" s="413"/>
      <c r="QCM703" s="413"/>
      <c r="QCN703" s="413"/>
      <c r="QCO703" s="413"/>
      <c r="QCP703" s="413"/>
      <c r="QCQ703" s="413"/>
      <c r="QCR703" s="413"/>
      <c r="QCS703" s="413"/>
      <c r="QCT703" s="413"/>
      <c r="QCU703" s="413"/>
      <c r="QCV703" s="413"/>
      <c r="QCW703" s="413"/>
      <c r="QCX703" s="413"/>
      <c r="QCY703" s="413"/>
      <c r="QCZ703" s="413"/>
      <c r="QDA703" s="413"/>
      <c r="QDB703" s="413"/>
      <c r="QDC703" s="413"/>
      <c r="QDD703" s="413"/>
      <c r="QDE703" s="413"/>
      <c r="QDF703" s="414"/>
      <c r="QDG703" s="414"/>
      <c r="QDH703" s="414"/>
      <c r="QDI703" s="414"/>
      <c r="QDJ703" s="414"/>
      <c r="QDK703" s="413"/>
      <c r="QDL703" s="413"/>
      <c r="QDM703" s="414"/>
      <c r="QDN703" s="414"/>
      <c r="QDO703" s="413"/>
      <c r="QDP703" s="413"/>
      <c r="QDQ703" s="414"/>
      <c r="QDR703" s="414"/>
      <c r="QDS703" s="413"/>
      <c r="QDT703" s="413"/>
      <c r="QDU703" s="413"/>
      <c r="QDV703" s="413"/>
      <c r="QDW703" s="413"/>
      <c r="QDX703" s="413"/>
      <c r="QDY703" s="413"/>
      <c r="QDZ703" s="414"/>
      <c r="QEA703" s="414"/>
      <c r="QEB703" s="413"/>
      <c r="QEC703" s="413"/>
      <c r="QED703" s="414"/>
      <c r="QEE703" s="414"/>
      <c r="QEF703" s="413"/>
      <c r="QEG703" s="413"/>
      <c r="QEH703" s="413"/>
      <c r="QEI703" s="413"/>
      <c r="QEJ703" s="413"/>
      <c r="QEK703" s="407"/>
      <c r="QEL703" s="439"/>
      <c r="QEM703" s="413"/>
      <c r="QEN703" s="413"/>
      <c r="QEO703" s="413"/>
      <c r="QEP703" s="413"/>
      <c r="QEQ703" s="413"/>
      <c r="QER703" s="413"/>
      <c r="QES703" s="413"/>
      <c r="QET703" s="412"/>
      <c r="QEU703" s="412"/>
      <c r="QEV703" s="412"/>
      <c r="QEW703" s="412"/>
      <c r="QEX703" s="412"/>
      <c r="QEY703" s="412"/>
      <c r="QEZ703" s="412"/>
      <c r="QFA703" s="412"/>
      <c r="QFB703" s="412"/>
      <c r="QFC703" s="412"/>
      <c r="QFD703" s="412"/>
      <c r="QFE703" s="412"/>
      <c r="QFF703" s="412"/>
      <c r="QFG703" s="412"/>
      <c r="QFH703" s="412"/>
      <c r="QFI703" s="412"/>
      <c r="QFJ703" s="412"/>
      <c r="QFK703" s="412"/>
      <c r="QFL703" s="412"/>
      <c r="QFM703" s="412"/>
      <c r="QFN703" s="412"/>
      <c r="QFO703" s="412"/>
      <c r="QFP703" s="412"/>
      <c r="QFQ703" s="412"/>
      <c r="QFR703" s="412"/>
      <c r="QFS703" s="412"/>
      <c r="QFT703" s="412"/>
      <c r="QFU703" s="412"/>
      <c r="QFV703" s="412"/>
      <c r="QFW703" s="412"/>
      <c r="QFX703" s="412"/>
      <c r="QFY703" s="412"/>
      <c r="QFZ703" s="412"/>
      <c r="QGA703" s="412"/>
      <c r="QGB703" s="412"/>
      <c r="QGC703" s="412"/>
      <c r="QGD703" s="412"/>
      <c r="QGE703" s="412"/>
      <c r="QGF703" s="412"/>
      <c r="QGG703" s="412"/>
      <c r="QGH703" s="412"/>
      <c r="QGI703" s="412"/>
      <c r="QGJ703" s="412"/>
      <c r="QGK703" s="412"/>
      <c r="QGL703" s="413"/>
      <c r="QGM703" s="413"/>
      <c r="QGN703" s="413"/>
      <c r="QGO703" s="413"/>
      <c r="QGP703" s="413"/>
      <c r="QGQ703" s="413"/>
      <c r="QGR703" s="413"/>
      <c r="QGS703" s="413"/>
      <c r="QGT703" s="413"/>
      <c r="QGU703" s="413"/>
      <c r="QGV703" s="413"/>
      <c r="QGW703" s="413"/>
      <c r="QGX703" s="413"/>
      <c r="QGY703" s="413"/>
      <c r="QGZ703" s="413"/>
      <c r="QHA703" s="413"/>
      <c r="QHB703" s="413"/>
      <c r="QHC703" s="413"/>
      <c r="QHD703" s="413"/>
      <c r="QHE703" s="413"/>
      <c r="QHF703" s="413"/>
      <c r="QHG703" s="413"/>
      <c r="QHH703" s="413"/>
      <c r="QHI703" s="413"/>
      <c r="QHJ703" s="414"/>
      <c r="QHK703" s="414"/>
      <c r="QHL703" s="414"/>
      <c r="QHM703" s="414"/>
      <c r="QHN703" s="414"/>
      <c r="QHO703" s="413"/>
      <c r="QHP703" s="413"/>
      <c r="QHQ703" s="414"/>
      <c r="QHR703" s="414"/>
      <c r="QHS703" s="413"/>
      <c r="QHT703" s="413"/>
      <c r="QHU703" s="414"/>
      <c r="QHV703" s="414"/>
      <c r="QHW703" s="413"/>
      <c r="QHX703" s="413"/>
      <c r="QHY703" s="413"/>
      <c r="QHZ703" s="413"/>
      <c r="QIA703" s="413"/>
      <c r="QIB703" s="413"/>
      <c r="QIC703" s="413"/>
      <c r="QID703" s="414"/>
      <c r="QIE703" s="414"/>
      <c r="QIF703" s="413"/>
      <c r="QIG703" s="413"/>
      <c r="QIH703" s="414"/>
      <c r="QII703" s="414"/>
      <c r="QIJ703" s="413"/>
      <c r="QIK703" s="413"/>
      <c r="QIL703" s="413"/>
      <c r="QIM703" s="413"/>
      <c r="QIN703" s="413"/>
      <c r="QIO703" s="407"/>
      <c r="QIP703" s="439"/>
      <c r="QIQ703" s="413"/>
      <c r="QIR703" s="413"/>
      <c r="QIS703" s="413"/>
      <c r="QIT703" s="413"/>
      <c r="QIU703" s="413"/>
      <c r="QIV703" s="413"/>
      <c r="QIW703" s="413"/>
      <c r="QIX703" s="412"/>
      <c r="QIY703" s="412"/>
      <c r="QIZ703" s="412"/>
      <c r="QJA703" s="412"/>
      <c r="QJB703" s="412"/>
      <c r="QJC703" s="412"/>
      <c r="QJD703" s="412"/>
      <c r="QJE703" s="412"/>
      <c r="QJF703" s="412"/>
      <c r="QJG703" s="412"/>
      <c r="QJH703" s="412"/>
      <c r="QJI703" s="412"/>
      <c r="QJJ703" s="412"/>
      <c r="QJK703" s="412"/>
      <c r="QJL703" s="412"/>
      <c r="QJM703" s="412"/>
      <c r="QJN703" s="412"/>
      <c r="QJO703" s="412"/>
      <c r="QJP703" s="412"/>
      <c r="QJQ703" s="412"/>
      <c r="QJR703" s="412"/>
      <c r="QJS703" s="412"/>
      <c r="QJT703" s="412"/>
      <c r="QJU703" s="412"/>
      <c r="QJV703" s="412"/>
      <c r="QJW703" s="412"/>
      <c r="QJX703" s="412"/>
      <c r="QJY703" s="412"/>
      <c r="QJZ703" s="412"/>
      <c r="QKA703" s="412"/>
      <c r="QKB703" s="412"/>
      <c r="QKC703" s="412"/>
      <c r="QKD703" s="412"/>
      <c r="QKE703" s="412"/>
      <c r="QKF703" s="412"/>
      <c r="QKG703" s="412"/>
      <c r="QKH703" s="412"/>
      <c r="QKI703" s="412"/>
      <c r="QKJ703" s="412"/>
      <c r="QKK703" s="412"/>
      <c r="QKL703" s="412"/>
      <c r="QKM703" s="412"/>
      <c r="QKN703" s="412"/>
      <c r="QKO703" s="412"/>
      <c r="QKP703" s="413"/>
      <c r="QKQ703" s="413"/>
      <c r="QKR703" s="413"/>
      <c r="QKS703" s="413"/>
      <c r="QKT703" s="413"/>
      <c r="QKU703" s="413"/>
      <c r="QKV703" s="413"/>
      <c r="QKW703" s="413"/>
      <c r="QKX703" s="413"/>
      <c r="QKY703" s="413"/>
      <c r="QKZ703" s="413"/>
      <c r="QLA703" s="413"/>
      <c r="QLB703" s="413"/>
      <c r="QLC703" s="413"/>
      <c r="QLD703" s="413"/>
      <c r="QLE703" s="413"/>
      <c r="QLF703" s="413"/>
      <c r="QLG703" s="413"/>
      <c r="QLH703" s="413"/>
      <c r="QLI703" s="413"/>
      <c r="QLJ703" s="413"/>
      <c r="QLK703" s="413"/>
      <c r="QLL703" s="413"/>
      <c r="QLM703" s="413"/>
      <c r="QLN703" s="414"/>
      <c r="QLO703" s="414"/>
      <c r="QLP703" s="414"/>
      <c r="QLQ703" s="414"/>
      <c r="QLR703" s="414"/>
      <c r="QLS703" s="413"/>
      <c r="QLT703" s="413"/>
      <c r="QLU703" s="414"/>
      <c r="QLV703" s="414"/>
      <c r="QLW703" s="413"/>
      <c r="QLX703" s="413"/>
      <c r="QLY703" s="414"/>
      <c r="QLZ703" s="414"/>
      <c r="QMA703" s="413"/>
      <c r="QMB703" s="413"/>
      <c r="QMC703" s="413"/>
      <c r="QMD703" s="413"/>
      <c r="QME703" s="413"/>
      <c r="QMF703" s="413"/>
      <c r="QMG703" s="413"/>
      <c r="QMH703" s="414"/>
      <c r="QMI703" s="414"/>
      <c r="QMJ703" s="413"/>
      <c r="QMK703" s="413"/>
      <c r="QML703" s="414"/>
      <c r="QMM703" s="414"/>
      <c r="QMN703" s="413"/>
      <c r="QMO703" s="413"/>
      <c r="QMP703" s="413"/>
      <c r="QMQ703" s="413"/>
      <c r="QMR703" s="413"/>
      <c r="QMS703" s="407"/>
      <c r="QMT703" s="439"/>
      <c r="QMU703" s="413"/>
      <c r="QMV703" s="413"/>
      <c r="QMW703" s="413"/>
      <c r="QMX703" s="413"/>
      <c r="QMY703" s="413"/>
      <c r="QMZ703" s="413"/>
      <c r="QNA703" s="413"/>
      <c r="QNB703" s="412"/>
      <c r="QNC703" s="412"/>
      <c r="QND703" s="412"/>
      <c r="QNE703" s="412"/>
      <c r="QNF703" s="412"/>
      <c r="QNG703" s="412"/>
      <c r="QNH703" s="412"/>
      <c r="QNI703" s="412"/>
      <c r="QNJ703" s="412"/>
      <c r="QNK703" s="412"/>
      <c r="QNL703" s="412"/>
      <c r="QNM703" s="412"/>
      <c r="QNN703" s="412"/>
      <c r="QNO703" s="412"/>
      <c r="QNP703" s="412"/>
      <c r="QNQ703" s="412"/>
      <c r="QNR703" s="412"/>
      <c r="QNS703" s="412"/>
      <c r="QNT703" s="412"/>
      <c r="QNU703" s="412"/>
      <c r="QNV703" s="412"/>
      <c r="QNW703" s="412"/>
      <c r="QNX703" s="412"/>
      <c r="QNY703" s="412"/>
      <c r="QNZ703" s="412"/>
      <c r="QOA703" s="412"/>
      <c r="QOB703" s="412"/>
      <c r="QOC703" s="412"/>
      <c r="QOD703" s="412"/>
      <c r="QOE703" s="412"/>
      <c r="QOF703" s="412"/>
      <c r="QOG703" s="412"/>
      <c r="QOH703" s="412"/>
      <c r="QOI703" s="412"/>
      <c r="QOJ703" s="412"/>
      <c r="QOK703" s="412"/>
      <c r="QOL703" s="412"/>
      <c r="QOM703" s="412"/>
      <c r="QON703" s="412"/>
      <c r="QOO703" s="412"/>
      <c r="QOP703" s="412"/>
      <c r="QOQ703" s="412"/>
      <c r="QOR703" s="412"/>
      <c r="QOS703" s="412"/>
      <c r="QOT703" s="413"/>
      <c r="QOU703" s="413"/>
      <c r="QOV703" s="413"/>
      <c r="QOW703" s="413"/>
      <c r="QOX703" s="413"/>
      <c r="QOY703" s="413"/>
      <c r="QOZ703" s="413"/>
      <c r="QPA703" s="413"/>
      <c r="QPB703" s="413"/>
      <c r="QPC703" s="413"/>
      <c r="QPD703" s="413"/>
      <c r="QPE703" s="413"/>
      <c r="QPF703" s="413"/>
      <c r="QPG703" s="413"/>
      <c r="QPH703" s="413"/>
      <c r="QPI703" s="413"/>
      <c r="QPJ703" s="413"/>
      <c r="QPK703" s="413"/>
      <c r="QPL703" s="413"/>
      <c r="QPM703" s="413"/>
      <c r="QPN703" s="413"/>
      <c r="QPO703" s="413"/>
      <c r="QPP703" s="413"/>
      <c r="QPQ703" s="413"/>
      <c r="QPR703" s="414"/>
      <c r="QPS703" s="414"/>
      <c r="QPT703" s="414"/>
      <c r="QPU703" s="414"/>
      <c r="QPV703" s="414"/>
      <c r="QPW703" s="413"/>
      <c r="QPX703" s="413"/>
      <c r="QPY703" s="414"/>
      <c r="QPZ703" s="414"/>
      <c r="QQA703" s="413"/>
      <c r="QQB703" s="413"/>
      <c r="QQC703" s="414"/>
      <c r="QQD703" s="414"/>
      <c r="QQE703" s="413"/>
      <c r="QQF703" s="413"/>
      <c r="QQG703" s="413"/>
      <c r="QQH703" s="413"/>
      <c r="QQI703" s="413"/>
      <c r="QQJ703" s="413"/>
      <c r="QQK703" s="413"/>
      <c r="QQL703" s="414"/>
      <c r="QQM703" s="414"/>
      <c r="QQN703" s="413"/>
      <c r="QQO703" s="413"/>
      <c r="QQP703" s="414"/>
      <c r="QQQ703" s="414"/>
      <c r="QQR703" s="413"/>
      <c r="QQS703" s="413"/>
      <c r="QQT703" s="413"/>
      <c r="QQU703" s="413"/>
      <c r="QQV703" s="413"/>
      <c r="QQW703" s="407"/>
      <c r="QQX703" s="439"/>
      <c r="QQY703" s="413"/>
      <c r="QQZ703" s="413"/>
      <c r="QRA703" s="413"/>
      <c r="QRB703" s="413"/>
      <c r="QRC703" s="413"/>
      <c r="QRD703" s="413"/>
      <c r="QRE703" s="413"/>
      <c r="QRF703" s="412"/>
      <c r="QRG703" s="412"/>
      <c r="QRH703" s="412"/>
      <c r="QRI703" s="412"/>
      <c r="QRJ703" s="412"/>
      <c r="QRK703" s="412"/>
      <c r="QRL703" s="412"/>
      <c r="QRM703" s="412"/>
      <c r="QRN703" s="412"/>
      <c r="QRO703" s="412"/>
      <c r="QRP703" s="412"/>
      <c r="QRQ703" s="412"/>
      <c r="QRR703" s="412"/>
      <c r="QRS703" s="412"/>
      <c r="QRT703" s="412"/>
      <c r="QRU703" s="412"/>
      <c r="QRV703" s="412"/>
      <c r="QRW703" s="412"/>
      <c r="QRX703" s="412"/>
      <c r="QRY703" s="412"/>
      <c r="QRZ703" s="412"/>
      <c r="QSA703" s="412"/>
      <c r="QSB703" s="412"/>
      <c r="QSC703" s="412"/>
      <c r="QSD703" s="412"/>
      <c r="QSE703" s="412"/>
      <c r="QSF703" s="412"/>
      <c r="QSG703" s="412"/>
      <c r="QSH703" s="412"/>
      <c r="QSI703" s="412"/>
      <c r="QSJ703" s="412"/>
      <c r="QSK703" s="412"/>
      <c r="QSL703" s="412"/>
      <c r="QSM703" s="412"/>
      <c r="QSN703" s="412"/>
      <c r="QSO703" s="412"/>
      <c r="QSP703" s="412"/>
      <c r="QSQ703" s="412"/>
      <c r="QSR703" s="412"/>
      <c r="QSS703" s="412"/>
      <c r="QST703" s="412"/>
      <c r="QSU703" s="412"/>
      <c r="QSV703" s="412"/>
      <c r="QSW703" s="412"/>
      <c r="QSX703" s="413"/>
      <c r="QSY703" s="413"/>
      <c r="QSZ703" s="413"/>
      <c r="QTA703" s="413"/>
      <c r="QTB703" s="413"/>
      <c r="QTC703" s="413"/>
      <c r="QTD703" s="413"/>
      <c r="QTE703" s="413"/>
      <c r="QTF703" s="413"/>
      <c r="QTG703" s="413"/>
      <c r="QTH703" s="413"/>
      <c r="QTI703" s="413"/>
      <c r="QTJ703" s="413"/>
      <c r="QTK703" s="413"/>
      <c r="QTL703" s="413"/>
      <c r="QTM703" s="413"/>
      <c r="QTN703" s="413"/>
      <c r="QTO703" s="413"/>
      <c r="QTP703" s="413"/>
      <c r="QTQ703" s="413"/>
      <c r="QTR703" s="413"/>
      <c r="QTS703" s="413"/>
      <c r="QTT703" s="413"/>
      <c r="QTU703" s="413"/>
      <c r="QTV703" s="414"/>
      <c r="QTW703" s="414"/>
      <c r="QTX703" s="414"/>
      <c r="QTY703" s="414"/>
      <c r="QTZ703" s="414"/>
      <c r="QUA703" s="413"/>
      <c r="QUB703" s="413"/>
      <c r="QUC703" s="414"/>
      <c r="QUD703" s="414"/>
      <c r="QUE703" s="413"/>
      <c r="QUF703" s="413"/>
      <c r="QUG703" s="414"/>
      <c r="QUH703" s="414"/>
      <c r="QUI703" s="413"/>
      <c r="QUJ703" s="413"/>
      <c r="QUK703" s="413"/>
      <c r="QUL703" s="413"/>
      <c r="QUM703" s="413"/>
      <c r="QUN703" s="413"/>
      <c r="QUO703" s="413"/>
      <c r="QUP703" s="414"/>
      <c r="QUQ703" s="414"/>
      <c r="QUR703" s="413"/>
      <c r="QUS703" s="413"/>
      <c r="QUT703" s="414"/>
      <c r="QUU703" s="414"/>
      <c r="QUV703" s="413"/>
      <c r="QUW703" s="413"/>
      <c r="QUX703" s="413"/>
      <c r="QUY703" s="413"/>
      <c r="QUZ703" s="413"/>
      <c r="QVA703" s="407"/>
      <c r="QVB703" s="439"/>
      <c r="QVC703" s="413"/>
      <c r="QVD703" s="413"/>
      <c r="QVE703" s="413"/>
      <c r="QVF703" s="413"/>
      <c r="QVG703" s="413"/>
      <c r="QVH703" s="413"/>
      <c r="QVI703" s="413"/>
      <c r="QVJ703" s="412"/>
      <c r="QVK703" s="412"/>
      <c r="QVL703" s="412"/>
      <c r="QVM703" s="412"/>
      <c r="QVN703" s="412"/>
      <c r="QVO703" s="412"/>
      <c r="QVP703" s="412"/>
      <c r="QVQ703" s="412"/>
      <c r="QVR703" s="412"/>
      <c r="QVS703" s="412"/>
      <c r="QVT703" s="412"/>
      <c r="QVU703" s="412"/>
      <c r="QVV703" s="412"/>
      <c r="QVW703" s="412"/>
      <c r="QVX703" s="412"/>
      <c r="QVY703" s="412"/>
      <c r="QVZ703" s="412"/>
      <c r="QWA703" s="412"/>
      <c r="QWB703" s="412"/>
      <c r="QWC703" s="412"/>
      <c r="QWD703" s="412"/>
      <c r="QWE703" s="412"/>
      <c r="QWF703" s="412"/>
      <c r="QWG703" s="412"/>
      <c r="QWH703" s="412"/>
      <c r="QWI703" s="412"/>
      <c r="QWJ703" s="412"/>
      <c r="QWK703" s="412"/>
      <c r="QWL703" s="412"/>
      <c r="QWM703" s="412"/>
      <c r="QWN703" s="412"/>
      <c r="QWO703" s="412"/>
      <c r="QWP703" s="412"/>
      <c r="QWQ703" s="412"/>
      <c r="QWR703" s="412"/>
      <c r="QWS703" s="412"/>
      <c r="QWT703" s="412"/>
      <c r="QWU703" s="412"/>
      <c r="QWV703" s="412"/>
      <c r="QWW703" s="412"/>
      <c r="QWX703" s="412"/>
      <c r="QWY703" s="412"/>
      <c r="QWZ703" s="412"/>
      <c r="QXA703" s="412"/>
      <c r="QXB703" s="413"/>
      <c r="QXC703" s="413"/>
      <c r="QXD703" s="413"/>
      <c r="QXE703" s="413"/>
      <c r="QXF703" s="413"/>
      <c r="QXG703" s="413"/>
      <c r="QXH703" s="413"/>
      <c r="QXI703" s="413"/>
      <c r="QXJ703" s="413"/>
      <c r="QXK703" s="413"/>
      <c r="QXL703" s="413"/>
      <c r="QXM703" s="413"/>
      <c r="QXN703" s="413"/>
      <c r="QXO703" s="413"/>
      <c r="QXP703" s="413"/>
      <c r="QXQ703" s="413"/>
      <c r="QXR703" s="413"/>
      <c r="QXS703" s="413"/>
      <c r="QXT703" s="413"/>
      <c r="QXU703" s="413"/>
      <c r="QXV703" s="413"/>
      <c r="QXW703" s="413"/>
      <c r="QXX703" s="413"/>
      <c r="QXY703" s="413"/>
      <c r="QXZ703" s="414"/>
      <c r="QYA703" s="414"/>
      <c r="QYB703" s="414"/>
      <c r="QYC703" s="414"/>
      <c r="QYD703" s="414"/>
      <c r="QYE703" s="413"/>
      <c r="QYF703" s="413"/>
      <c r="QYG703" s="414"/>
      <c r="QYH703" s="414"/>
      <c r="QYI703" s="413"/>
      <c r="QYJ703" s="413"/>
      <c r="QYK703" s="414"/>
      <c r="QYL703" s="414"/>
      <c r="QYM703" s="413"/>
      <c r="QYN703" s="413"/>
      <c r="QYO703" s="413"/>
      <c r="QYP703" s="413"/>
      <c r="QYQ703" s="413"/>
      <c r="QYR703" s="413"/>
      <c r="QYS703" s="413"/>
      <c r="QYT703" s="414"/>
      <c r="QYU703" s="414"/>
      <c r="QYV703" s="413"/>
      <c r="QYW703" s="413"/>
      <c r="QYX703" s="414"/>
      <c r="QYY703" s="414"/>
      <c r="QYZ703" s="413"/>
      <c r="QZA703" s="413"/>
      <c r="QZB703" s="413"/>
      <c r="QZC703" s="413"/>
      <c r="QZD703" s="413"/>
      <c r="QZE703" s="407"/>
      <c r="QZF703" s="439"/>
      <c r="QZG703" s="413"/>
      <c r="QZH703" s="413"/>
      <c r="QZI703" s="413"/>
      <c r="QZJ703" s="413"/>
      <c r="QZK703" s="413"/>
      <c r="QZL703" s="413"/>
      <c r="QZM703" s="413"/>
      <c r="QZN703" s="412"/>
      <c r="QZO703" s="412"/>
      <c r="QZP703" s="412"/>
      <c r="QZQ703" s="412"/>
      <c r="QZR703" s="412"/>
      <c r="QZS703" s="412"/>
      <c r="QZT703" s="412"/>
      <c r="QZU703" s="412"/>
      <c r="QZV703" s="412"/>
      <c r="QZW703" s="412"/>
      <c r="QZX703" s="412"/>
      <c r="QZY703" s="412"/>
      <c r="QZZ703" s="412"/>
      <c r="RAA703" s="412"/>
      <c r="RAB703" s="412"/>
      <c r="RAC703" s="412"/>
      <c r="RAD703" s="412"/>
      <c r="RAE703" s="412"/>
      <c r="RAF703" s="412"/>
      <c r="RAG703" s="412"/>
      <c r="RAH703" s="412"/>
      <c r="RAI703" s="412"/>
      <c r="RAJ703" s="412"/>
      <c r="RAK703" s="412"/>
      <c r="RAL703" s="412"/>
      <c r="RAM703" s="412"/>
      <c r="RAN703" s="412"/>
      <c r="RAO703" s="412"/>
      <c r="RAP703" s="412"/>
      <c r="RAQ703" s="412"/>
      <c r="RAR703" s="412"/>
      <c r="RAS703" s="412"/>
      <c r="RAT703" s="412"/>
      <c r="RAU703" s="412"/>
      <c r="RAV703" s="412"/>
      <c r="RAW703" s="412"/>
      <c r="RAX703" s="412"/>
      <c r="RAY703" s="412"/>
      <c r="RAZ703" s="412"/>
      <c r="RBA703" s="412"/>
      <c r="RBB703" s="412"/>
      <c r="RBC703" s="412"/>
      <c r="RBD703" s="412"/>
      <c r="RBE703" s="412"/>
      <c r="RBF703" s="413"/>
      <c r="RBG703" s="413"/>
      <c r="RBH703" s="413"/>
      <c r="RBI703" s="413"/>
      <c r="RBJ703" s="413"/>
      <c r="RBK703" s="413"/>
      <c r="RBL703" s="413"/>
      <c r="RBM703" s="413"/>
      <c r="RBN703" s="413"/>
      <c r="RBO703" s="413"/>
      <c r="RBP703" s="413"/>
      <c r="RBQ703" s="413"/>
      <c r="RBR703" s="413"/>
      <c r="RBS703" s="413"/>
      <c r="RBT703" s="413"/>
      <c r="RBU703" s="413"/>
      <c r="RBV703" s="413"/>
      <c r="RBW703" s="413"/>
      <c r="RBX703" s="413"/>
      <c r="RBY703" s="413"/>
      <c r="RBZ703" s="413"/>
      <c r="RCA703" s="413"/>
      <c r="RCB703" s="413"/>
    </row>
    <row r="704" spans="1:12248" s="80" customFormat="1" ht="127.5" hidden="1" customHeight="1" x14ac:dyDescent="0.3">
      <c r="A704" s="407"/>
      <c r="B704" s="499"/>
      <c r="C704" s="440" t="s">
        <v>31</v>
      </c>
      <c r="D704" s="412">
        <f>E704+F704+G704+H704</f>
        <v>423132.24394000001</v>
      </c>
      <c r="E704" s="412">
        <f>E705</f>
        <v>423132.24394000001</v>
      </c>
      <c r="F704" s="412"/>
      <c r="G704" s="412"/>
      <c r="H704" s="412"/>
      <c r="I704" s="412">
        <f t="shared" si="458"/>
        <v>301665.10227999999</v>
      </c>
      <c r="J704" s="412">
        <f t="shared" si="459"/>
        <v>0.71293338335798395</v>
      </c>
      <c r="K704" s="412">
        <f>K705</f>
        <v>301665.10227999999</v>
      </c>
      <c r="L704" s="412">
        <f t="shared" si="455"/>
        <v>0.71293338335798395</v>
      </c>
      <c r="M704" s="412"/>
      <c r="N704" s="412"/>
      <c r="O704" s="412"/>
      <c r="P704" s="412"/>
      <c r="Q704" s="412"/>
      <c r="R704" s="412"/>
      <c r="S704" s="412">
        <f t="shared" si="460"/>
        <v>301677.11485000001</v>
      </c>
      <c r="T704" s="570">
        <f t="shared" si="431"/>
        <v>0.71296177299307328</v>
      </c>
      <c r="U704" s="413">
        <f>U705</f>
        <v>301677.11485000001</v>
      </c>
      <c r="V704" s="570">
        <f t="shared" si="461"/>
        <v>0.71296177299307328</v>
      </c>
      <c r="W704" s="412"/>
      <c r="X704" s="412"/>
      <c r="Y704" s="412"/>
      <c r="Z704" s="412"/>
      <c r="AA704" s="412"/>
      <c r="AB704" s="412"/>
      <c r="AC704" s="413">
        <f t="shared" si="445"/>
        <v>0</v>
      </c>
      <c r="AD704" s="570">
        <f t="shared" si="446"/>
        <v>0</v>
      </c>
      <c r="AE704" s="413">
        <f>AE705</f>
        <v>420706.05459999997</v>
      </c>
      <c r="AF704" s="575">
        <f t="shared" si="456"/>
        <v>0.99426612040385165</v>
      </c>
      <c r="AG704" s="412"/>
      <c r="AH704" s="575" t="e">
        <f t="shared" si="433"/>
        <v>#DIV/0!</v>
      </c>
      <c r="AI704" s="412"/>
      <c r="AJ704" s="412"/>
      <c r="AK704" s="412"/>
      <c r="AL704" s="575"/>
      <c r="AM704" s="412"/>
      <c r="AN704" s="412"/>
      <c r="AO704" s="412"/>
      <c r="AP704" s="412"/>
      <c r="AQ704" s="412"/>
      <c r="AR704" s="412"/>
      <c r="AS704" s="412"/>
      <c r="AT704" s="412"/>
      <c r="AU704" s="413">
        <f>AV704+AW704+AX704</f>
        <v>1413847.70548</v>
      </c>
      <c r="AV704" s="413">
        <f>AW704+AX704+AY704+AZ704</f>
        <v>706923.85274</v>
      </c>
      <c r="AW704" s="413">
        <f>AW705</f>
        <v>706923.85274</v>
      </c>
      <c r="AX704" s="413"/>
      <c r="AY704" s="413"/>
      <c r="AZ704" s="413"/>
      <c r="BA704" s="413" t="e">
        <f>BB704+BC704+BD704</f>
        <v>#REF!</v>
      </c>
      <c r="BB704" s="413" t="e">
        <f>BB494+BB661+#REF!</f>
        <v>#REF!</v>
      </c>
      <c r="BC704" s="413"/>
      <c r="BD704" s="413"/>
      <c r="BE704" s="413" t="e">
        <f>BF704+BG704</f>
        <v>#REF!</v>
      </c>
      <c r="BF704" s="413" t="e">
        <f>BF494+BF661+#REF!</f>
        <v>#REF!</v>
      </c>
      <c r="BG704" s="413">
        <f>G704</f>
        <v>0</v>
      </c>
      <c r="BH704" s="413"/>
      <c r="BI704" s="413">
        <f>BJ704+BK704+BL704+BM704</f>
        <v>673973</v>
      </c>
      <c r="BJ704" s="413">
        <f>BJ705</f>
        <v>673973</v>
      </c>
      <c r="BK704" s="413"/>
      <c r="BL704" s="413"/>
      <c r="BM704" s="413"/>
      <c r="BN704" s="413">
        <f>BO704+BP704+BQ704</f>
        <v>1347946</v>
      </c>
      <c r="BO704" s="413">
        <f>BP704+BQ704+BR704+BS704</f>
        <v>673973</v>
      </c>
      <c r="BP704" s="413">
        <f>BP705</f>
        <v>673973</v>
      </c>
      <c r="BQ704" s="413"/>
      <c r="BR704" s="413"/>
      <c r="BS704" s="413"/>
      <c r="BT704" s="413"/>
      <c r="BU704" s="413"/>
      <c r="BV704" s="413">
        <f>BW704+BX704+BY704+BZ704</f>
        <v>500000</v>
      </c>
      <c r="BW704" s="413">
        <f>BW706+BW711+BW712</f>
        <v>500000</v>
      </c>
      <c r="BX704" s="413"/>
      <c r="BY704" s="413"/>
      <c r="BZ704" s="413"/>
      <c r="CA704" s="413" t="e">
        <f>CB704+CC704+CD704</f>
        <v>#REF!</v>
      </c>
      <c r="CB704" s="413" t="e">
        <f>CB494+CB661+#REF!</f>
        <v>#REF!</v>
      </c>
      <c r="CC704" s="413"/>
      <c r="CD704" s="413"/>
      <c r="CE704" s="413" t="e">
        <f>CF704+CH704+CI704</f>
        <v>#REF!</v>
      </c>
      <c r="CF704" s="413" t="e">
        <f>CF494+CF661+#REF!</f>
        <v>#REF!</v>
      </c>
      <c r="CG704" s="413"/>
      <c r="CH704" s="413"/>
      <c r="CI704" s="413"/>
      <c r="CJ704" s="413"/>
      <c r="CK704" s="413">
        <f>CL704+CM704+CN704+CO704</f>
        <v>500000</v>
      </c>
      <c r="CL704" s="413">
        <f>CL706+CL711+CL712</f>
        <v>500000</v>
      </c>
      <c r="CM704" s="413"/>
      <c r="CN704" s="413"/>
      <c r="CO704" s="413"/>
      <c r="CP704" s="413"/>
      <c r="CQ704" s="413"/>
      <c r="CR704" s="413"/>
      <c r="CS704" s="413"/>
      <c r="CT704" s="413"/>
      <c r="CU704" s="413"/>
      <c r="CV704" s="413"/>
      <c r="CW704" s="413"/>
      <c r="CX704" s="413"/>
      <c r="CY704" s="413"/>
      <c r="CZ704" s="413"/>
      <c r="DA704" s="413"/>
      <c r="DB704" s="413"/>
      <c r="DC704" s="414"/>
      <c r="DD704" s="414"/>
      <c r="DE704" s="414"/>
      <c r="DF704" s="414"/>
      <c r="DG704" s="412"/>
      <c r="DH704" s="412"/>
      <c r="DI704" s="412"/>
      <c r="DJ704" s="412"/>
      <c r="DK704" s="412"/>
      <c r="DL704" s="412"/>
      <c r="DM704" s="412"/>
      <c r="DN704" s="412"/>
      <c r="DO704" s="412"/>
      <c r="DP704" s="412"/>
      <c r="DQ704" s="412"/>
      <c r="DR704" s="412"/>
      <c r="DS704" s="412"/>
      <c r="DT704" s="412"/>
      <c r="DU704" s="412"/>
      <c r="DV704" s="412"/>
      <c r="DW704" s="412"/>
      <c r="DX704" s="412"/>
      <c r="DY704" s="412"/>
      <c r="DZ704" s="413"/>
      <c r="EA704" s="413"/>
      <c r="EB704" s="413"/>
      <c r="EC704" s="413"/>
      <c r="ED704" s="413"/>
      <c r="EE704" s="413"/>
      <c r="EF704" s="413"/>
      <c r="EG704" s="413"/>
      <c r="EH704" s="413"/>
      <c r="EI704" s="413"/>
      <c r="EJ704" s="413"/>
      <c r="EK704" s="413"/>
      <c r="EL704" s="413"/>
      <c r="EM704" s="413"/>
      <c r="EN704" s="413"/>
      <c r="EO704" s="413"/>
      <c r="EP704" s="413"/>
      <c r="EQ704" s="413"/>
      <c r="ER704" s="413"/>
      <c r="ES704" s="413"/>
      <c r="ET704" s="413"/>
      <c r="EU704" s="413"/>
      <c r="EV704" s="413"/>
      <c r="EW704" s="413"/>
      <c r="EX704" s="414"/>
      <c r="EY704" s="414"/>
      <c r="EZ704" s="414"/>
      <c r="FA704" s="414"/>
      <c r="FB704" s="414"/>
      <c r="FC704" s="413"/>
      <c r="FD704" s="413"/>
      <c r="FE704" s="414"/>
      <c r="FF704" s="414"/>
      <c r="FG704" s="413"/>
      <c r="FH704" s="413"/>
      <c r="FI704" s="414"/>
      <c r="FJ704" s="414"/>
      <c r="FK704" s="413"/>
      <c r="FL704" s="413"/>
      <c r="FM704" s="413"/>
      <c r="FN704" s="413"/>
      <c r="FO704" s="413"/>
      <c r="FP704" s="413"/>
      <c r="FQ704" s="413"/>
      <c r="FR704" s="414"/>
      <c r="FS704" s="414"/>
      <c r="FT704" s="413"/>
      <c r="FU704" s="413"/>
      <c r="FV704" s="414"/>
      <c r="FW704" s="414"/>
      <c r="FX704" s="413"/>
      <c r="FY704" s="413"/>
      <c r="FZ704" s="413"/>
      <c r="GA704" s="413"/>
      <c r="GB704" s="413"/>
      <c r="GC704" s="407"/>
      <c r="GD704" s="439"/>
      <c r="GE704" s="413"/>
      <c r="GF704" s="413"/>
      <c r="GG704" s="413"/>
      <c r="GH704" s="413"/>
      <c r="GI704" s="413"/>
      <c r="GJ704" s="413"/>
      <c r="GK704" s="413"/>
      <c r="GL704" s="412"/>
      <c r="GM704" s="412"/>
      <c r="GN704" s="412"/>
      <c r="GO704" s="412"/>
      <c r="GP704" s="412"/>
      <c r="GQ704" s="412"/>
      <c r="GR704" s="412"/>
      <c r="GS704" s="412"/>
      <c r="GT704" s="412"/>
      <c r="GU704" s="412"/>
      <c r="GV704" s="412"/>
      <c r="GW704" s="412"/>
      <c r="GX704" s="412"/>
      <c r="GY704" s="412"/>
      <c r="GZ704" s="412"/>
      <c r="HA704" s="412"/>
      <c r="HB704" s="412"/>
      <c r="HC704" s="412"/>
      <c r="HD704" s="412"/>
      <c r="HE704" s="412"/>
      <c r="HF704" s="412"/>
      <c r="HG704" s="412"/>
      <c r="HH704" s="412"/>
      <c r="HI704" s="412"/>
      <c r="HJ704" s="412"/>
      <c r="HK704" s="412"/>
      <c r="HL704" s="412"/>
      <c r="HM704" s="412"/>
      <c r="HN704" s="412"/>
      <c r="HO704" s="412"/>
      <c r="HP704" s="412"/>
      <c r="HQ704" s="412"/>
      <c r="HR704" s="412"/>
      <c r="HS704" s="412"/>
      <c r="HT704" s="412"/>
      <c r="HU704" s="412"/>
      <c r="HV704" s="412"/>
      <c r="HW704" s="412"/>
      <c r="HX704" s="412"/>
      <c r="HY704" s="412"/>
      <c r="HZ704" s="412"/>
      <c r="IA704" s="412"/>
      <c r="IB704" s="412"/>
      <c r="IC704" s="412"/>
      <c r="ID704" s="413"/>
      <c r="IE704" s="413"/>
      <c r="IF704" s="413"/>
      <c r="IG704" s="413"/>
      <c r="IH704" s="413"/>
      <c r="II704" s="413"/>
      <c r="IJ704" s="413"/>
      <c r="IK704" s="413"/>
      <c r="IL704" s="413"/>
      <c r="IM704" s="413"/>
      <c r="IN704" s="413"/>
      <c r="IO704" s="413"/>
      <c r="IP704" s="413"/>
      <c r="IQ704" s="413"/>
      <c r="IR704" s="413"/>
      <c r="IS704" s="413"/>
      <c r="IT704" s="413"/>
      <c r="IU704" s="413"/>
      <c r="IV704" s="413"/>
      <c r="IW704" s="413"/>
      <c r="IX704" s="413"/>
      <c r="IY704" s="413"/>
      <c r="IZ704" s="413"/>
      <c r="JA704" s="413"/>
      <c r="JB704" s="414"/>
      <c r="JC704" s="414"/>
      <c r="JD704" s="414"/>
      <c r="JE704" s="414"/>
      <c r="JF704" s="414"/>
      <c r="JG704" s="413"/>
      <c r="JH704" s="413"/>
      <c r="JI704" s="414"/>
      <c r="JJ704" s="414"/>
      <c r="JK704" s="413"/>
      <c r="JL704" s="413"/>
      <c r="JM704" s="414"/>
      <c r="JN704" s="414"/>
      <c r="JO704" s="413"/>
      <c r="JP704" s="413"/>
      <c r="JQ704" s="413"/>
      <c r="JR704" s="413"/>
      <c r="JS704" s="413"/>
      <c r="JT704" s="413"/>
      <c r="JU704" s="413"/>
      <c r="JV704" s="414"/>
      <c r="JW704" s="414"/>
      <c r="JX704" s="413"/>
      <c r="JY704" s="413"/>
      <c r="JZ704" s="414"/>
      <c r="KA704" s="414"/>
      <c r="KB704" s="413"/>
      <c r="KC704" s="413"/>
      <c r="KD704" s="413"/>
      <c r="KE704" s="413"/>
      <c r="KF704" s="413"/>
      <c r="KG704" s="407"/>
      <c r="KH704" s="439"/>
      <c r="KI704" s="413"/>
      <c r="KJ704" s="413"/>
      <c r="KK704" s="413"/>
      <c r="KL704" s="413"/>
      <c r="KM704" s="413"/>
      <c r="KN704" s="413"/>
      <c r="KO704" s="413"/>
      <c r="KP704" s="412"/>
      <c r="KQ704" s="412"/>
      <c r="KR704" s="412"/>
      <c r="KS704" s="412"/>
      <c r="KT704" s="412"/>
      <c r="KU704" s="412"/>
      <c r="KV704" s="412"/>
      <c r="KW704" s="412"/>
      <c r="KX704" s="412"/>
      <c r="KY704" s="412"/>
      <c r="KZ704" s="412"/>
      <c r="LA704" s="412"/>
      <c r="LB704" s="412"/>
      <c r="LC704" s="412"/>
      <c r="LD704" s="412"/>
      <c r="LE704" s="412"/>
      <c r="LF704" s="412"/>
      <c r="LG704" s="412"/>
      <c r="LH704" s="412"/>
      <c r="LI704" s="412"/>
      <c r="LJ704" s="412"/>
      <c r="LK704" s="412"/>
      <c r="LL704" s="412"/>
      <c r="LM704" s="412"/>
      <c r="LN704" s="412"/>
      <c r="LO704" s="412"/>
      <c r="LP704" s="412"/>
      <c r="LQ704" s="412"/>
      <c r="LR704" s="412"/>
      <c r="LS704" s="412"/>
      <c r="LT704" s="412"/>
      <c r="LU704" s="412"/>
      <c r="LV704" s="412"/>
      <c r="LW704" s="412"/>
      <c r="LX704" s="412"/>
      <c r="LY704" s="412"/>
      <c r="LZ704" s="412"/>
      <c r="MA704" s="412"/>
      <c r="MB704" s="412"/>
      <c r="MC704" s="412"/>
      <c r="MD704" s="412"/>
      <c r="ME704" s="412"/>
      <c r="MF704" s="412"/>
      <c r="MG704" s="412"/>
      <c r="MH704" s="413"/>
      <c r="MI704" s="413"/>
      <c r="MJ704" s="413"/>
      <c r="MK704" s="413"/>
      <c r="ML704" s="413"/>
      <c r="MM704" s="413"/>
      <c r="MN704" s="413"/>
      <c r="MO704" s="413"/>
      <c r="MP704" s="413"/>
      <c r="MQ704" s="413"/>
      <c r="MR704" s="413"/>
      <c r="MS704" s="413"/>
      <c r="MT704" s="413"/>
      <c r="MU704" s="413"/>
      <c r="MV704" s="413"/>
      <c r="MW704" s="413"/>
      <c r="MX704" s="413"/>
      <c r="MY704" s="413"/>
      <c r="MZ704" s="413"/>
      <c r="NA704" s="413"/>
      <c r="NB704" s="413"/>
      <c r="NC704" s="413"/>
      <c r="ND704" s="413"/>
      <c r="NE704" s="413"/>
      <c r="NF704" s="414"/>
      <c r="NG704" s="414"/>
      <c r="NH704" s="414"/>
      <c r="NI704" s="414"/>
      <c r="NJ704" s="414"/>
      <c r="NK704" s="413"/>
      <c r="NL704" s="413"/>
      <c r="NM704" s="414"/>
      <c r="NN704" s="414"/>
      <c r="NO704" s="413"/>
      <c r="NP704" s="413"/>
      <c r="NQ704" s="414"/>
      <c r="NR704" s="414"/>
      <c r="NS704" s="413"/>
      <c r="NT704" s="413"/>
      <c r="NU704" s="413"/>
      <c r="NV704" s="413"/>
      <c r="NW704" s="413"/>
      <c r="NX704" s="413"/>
      <c r="NY704" s="413"/>
      <c r="NZ704" s="414"/>
      <c r="OA704" s="414"/>
      <c r="OB704" s="413"/>
      <c r="OC704" s="413"/>
      <c r="OD704" s="414"/>
      <c r="OE704" s="414"/>
      <c r="OF704" s="413"/>
      <c r="OG704" s="413"/>
      <c r="OH704" s="413"/>
      <c r="OI704" s="413"/>
      <c r="OJ704" s="413"/>
      <c r="OK704" s="407"/>
      <c r="OL704" s="439"/>
      <c r="OM704" s="413"/>
      <c r="ON704" s="413"/>
      <c r="OO704" s="413"/>
      <c r="OP704" s="413"/>
      <c r="OQ704" s="413"/>
      <c r="OR704" s="413"/>
      <c r="OS704" s="413"/>
      <c r="OT704" s="412"/>
      <c r="OU704" s="412"/>
      <c r="OV704" s="412"/>
      <c r="OW704" s="412"/>
      <c r="OX704" s="412"/>
      <c r="OY704" s="412"/>
      <c r="OZ704" s="412"/>
      <c r="PA704" s="412"/>
      <c r="PB704" s="412"/>
      <c r="PC704" s="412"/>
      <c r="PD704" s="412"/>
      <c r="PE704" s="412"/>
      <c r="PF704" s="412"/>
      <c r="PG704" s="412"/>
      <c r="PH704" s="412"/>
      <c r="PI704" s="412"/>
      <c r="PJ704" s="412"/>
      <c r="PK704" s="412"/>
      <c r="PL704" s="412"/>
      <c r="PM704" s="412"/>
      <c r="PN704" s="412"/>
      <c r="PO704" s="412"/>
      <c r="PP704" s="412"/>
      <c r="PQ704" s="412"/>
      <c r="PR704" s="412"/>
      <c r="PS704" s="412"/>
      <c r="PT704" s="412"/>
      <c r="PU704" s="412"/>
      <c r="PV704" s="412"/>
      <c r="PW704" s="412"/>
      <c r="PX704" s="412"/>
      <c r="PY704" s="412"/>
      <c r="PZ704" s="412"/>
      <c r="QA704" s="412"/>
      <c r="QB704" s="412"/>
      <c r="QC704" s="412"/>
      <c r="QD704" s="412"/>
      <c r="QE704" s="412"/>
      <c r="QF704" s="412"/>
      <c r="QG704" s="412"/>
      <c r="QH704" s="412"/>
      <c r="QI704" s="412"/>
      <c r="QJ704" s="412"/>
      <c r="QK704" s="412"/>
      <c r="QL704" s="413"/>
      <c r="QM704" s="413"/>
      <c r="QN704" s="413"/>
      <c r="QO704" s="413"/>
      <c r="QP704" s="413"/>
      <c r="QQ704" s="413"/>
      <c r="QR704" s="413"/>
      <c r="QS704" s="413"/>
      <c r="QT704" s="413"/>
      <c r="QU704" s="413"/>
      <c r="QV704" s="413"/>
      <c r="QW704" s="413"/>
      <c r="QX704" s="413"/>
      <c r="QY704" s="413"/>
      <c r="QZ704" s="413"/>
      <c r="RA704" s="413"/>
      <c r="RB704" s="413"/>
      <c r="RC704" s="413"/>
      <c r="RD704" s="413"/>
      <c r="RE704" s="413"/>
      <c r="RF704" s="413"/>
      <c r="RG704" s="413"/>
      <c r="RH704" s="413"/>
      <c r="RI704" s="413"/>
      <c r="RJ704" s="414"/>
      <c r="RK704" s="414"/>
      <c r="RL704" s="414"/>
      <c r="RM704" s="414"/>
      <c r="RN704" s="414"/>
      <c r="RO704" s="413"/>
      <c r="RP704" s="413"/>
      <c r="RQ704" s="414"/>
      <c r="RR704" s="414"/>
      <c r="RS704" s="413"/>
      <c r="RT704" s="413"/>
      <c r="RU704" s="414"/>
      <c r="RV704" s="414"/>
      <c r="RW704" s="413"/>
      <c r="RX704" s="413"/>
      <c r="RY704" s="413"/>
      <c r="RZ704" s="413"/>
      <c r="SA704" s="413"/>
      <c r="SB704" s="413"/>
      <c r="SC704" s="413"/>
      <c r="SD704" s="414"/>
      <c r="SE704" s="414"/>
      <c r="SF704" s="413"/>
      <c r="SG704" s="413"/>
      <c r="SH704" s="414"/>
      <c r="SI704" s="414"/>
      <c r="SJ704" s="413"/>
      <c r="SK704" s="413"/>
      <c r="SL704" s="413"/>
      <c r="SM704" s="413"/>
      <c r="SN704" s="413"/>
      <c r="SO704" s="407"/>
      <c r="SP704" s="439"/>
      <c r="SQ704" s="413"/>
      <c r="SR704" s="413"/>
      <c r="SS704" s="413"/>
      <c r="ST704" s="413"/>
      <c r="SU704" s="413"/>
      <c r="SV704" s="413"/>
      <c r="SW704" s="413"/>
      <c r="SX704" s="412"/>
      <c r="SY704" s="412"/>
      <c r="SZ704" s="412"/>
      <c r="TA704" s="412"/>
      <c r="TB704" s="412"/>
      <c r="TC704" s="412"/>
      <c r="TD704" s="412"/>
      <c r="TE704" s="412"/>
      <c r="TF704" s="412"/>
      <c r="TG704" s="412"/>
      <c r="TH704" s="412"/>
      <c r="TI704" s="412"/>
      <c r="TJ704" s="412"/>
      <c r="TK704" s="412"/>
      <c r="TL704" s="412"/>
      <c r="TM704" s="412"/>
      <c r="TN704" s="412"/>
      <c r="TO704" s="412"/>
      <c r="TP704" s="412"/>
      <c r="TQ704" s="412"/>
      <c r="TR704" s="412"/>
      <c r="TS704" s="412"/>
      <c r="TT704" s="412"/>
      <c r="TU704" s="412"/>
      <c r="TV704" s="412"/>
      <c r="TW704" s="412"/>
      <c r="TX704" s="412"/>
      <c r="TY704" s="412"/>
      <c r="TZ704" s="412"/>
      <c r="UA704" s="412"/>
      <c r="UB704" s="412"/>
      <c r="UC704" s="412"/>
      <c r="UD704" s="412"/>
      <c r="UE704" s="412"/>
      <c r="UF704" s="412"/>
      <c r="UG704" s="412"/>
      <c r="UH704" s="412"/>
      <c r="UI704" s="412"/>
      <c r="UJ704" s="412"/>
      <c r="UK704" s="412"/>
      <c r="UL704" s="412"/>
      <c r="UM704" s="412"/>
      <c r="UN704" s="412"/>
      <c r="UO704" s="412"/>
      <c r="UP704" s="413"/>
      <c r="UQ704" s="413"/>
      <c r="UR704" s="413"/>
      <c r="US704" s="413"/>
      <c r="UT704" s="413"/>
      <c r="UU704" s="413"/>
      <c r="UV704" s="413"/>
      <c r="UW704" s="413"/>
      <c r="UX704" s="413"/>
      <c r="UY704" s="413"/>
      <c r="UZ704" s="413"/>
      <c r="VA704" s="413"/>
      <c r="VB704" s="413"/>
      <c r="VC704" s="413"/>
      <c r="VD704" s="413"/>
      <c r="VE704" s="413"/>
      <c r="VF704" s="413"/>
      <c r="VG704" s="413"/>
      <c r="VH704" s="413"/>
      <c r="VI704" s="413"/>
      <c r="VJ704" s="413"/>
      <c r="VK704" s="413"/>
      <c r="VL704" s="413"/>
      <c r="VM704" s="413"/>
      <c r="VN704" s="414"/>
      <c r="VO704" s="414"/>
      <c r="VP704" s="414"/>
      <c r="VQ704" s="414"/>
      <c r="VR704" s="414"/>
      <c r="VS704" s="413"/>
      <c r="VT704" s="413"/>
      <c r="VU704" s="414"/>
      <c r="VV704" s="414"/>
      <c r="VW704" s="413"/>
      <c r="VX704" s="413"/>
      <c r="VY704" s="414"/>
      <c r="VZ704" s="414"/>
      <c r="WA704" s="413"/>
      <c r="WB704" s="413"/>
      <c r="WC704" s="413"/>
      <c r="WD704" s="413"/>
      <c r="WE704" s="413"/>
      <c r="WF704" s="413"/>
      <c r="WG704" s="413"/>
      <c r="WH704" s="414"/>
      <c r="WI704" s="414"/>
      <c r="WJ704" s="413"/>
      <c r="WK704" s="413"/>
      <c r="WL704" s="414"/>
      <c r="WM704" s="414"/>
      <c r="WN704" s="413"/>
      <c r="WO704" s="413"/>
      <c r="WP704" s="413"/>
      <c r="WQ704" s="413"/>
      <c r="WR704" s="413"/>
      <c r="WS704" s="407"/>
      <c r="WT704" s="439"/>
      <c r="WU704" s="413"/>
      <c r="WV704" s="413"/>
      <c r="WW704" s="413"/>
      <c r="WX704" s="413"/>
      <c r="WY704" s="413"/>
      <c r="WZ704" s="413"/>
      <c r="XA704" s="413"/>
      <c r="XB704" s="412"/>
      <c r="XC704" s="412"/>
      <c r="XD704" s="412"/>
      <c r="XE704" s="412"/>
      <c r="XF704" s="412"/>
      <c r="XG704" s="412"/>
      <c r="XH704" s="412"/>
      <c r="XI704" s="412"/>
      <c r="XJ704" s="412"/>
      <c r="XK704" s="412"/>
      <c r="XL704" s="412"/>
      <c r="XM704" s="412"/>
      <c r="XN704" s="412"/>
      <c r="XO704" s="412"/>
      <c r="XP704" s="412"/>
      <c r="XQ704" s="412"/>
      <c r="XR704" s="412"/>
      <c r="XS704" s="412"/>
      <c r="XT704" s="412"/>
      <c r="XU704" s="412"/>
      <c r="XV704" s="412"/>
      <c r="XW704" s="412"/>
      <c r="XX704" s="412"/>
      <c r="XY704" s="412"/>
      <c r="XZ704" s="412"/>
      <c r="YA704" s="412"/>
      <c r="YB704" s="412"/>
      <c r="YC704" s="412"/>
      <c r="YD704" s="412"/>
      <c r="YE704" s="412"/>
      <c r="YF704" s="412"/>
      <c r="YG704" s="412"/>
      <c r="YH704" s="412"/>
      <c r="YI704" s="412"/>
      <c r="YJ704" s="412"/>
      <c r="YK704" s="412"/>
      <c r="YL704" s="412"/>
      <c r="YM704" s="412"/>
      <c r="YN704" s="412"/>
      <c r="YO704" s="412"/>
      <c r="YP704" s="412"/>
      <c r="YQ704" s="412"/>
      <c r="YR704" s="412"/>
      <c r="YS704" s="412"/>
      <c r="YT704" s="413"/>
      <c r="YU704" s="413"/>
      <c r="YV704" s="413"/>
      <c r="YW704" s="413"/>
      <c r="YX704" s="413"/>
      <c r="YY704" s="413"/>
      <c r="YZ704" s="413"/>
      <c r="ZA704" s="413"/>
      <c r="ZB704" s="413"/>
      <c r="ZC704" s="413"/>
      <c r="ZD704" s="413"/>
      <c r="ZE704" s="413"/>
      <c r="ZF704" s="413"/>
      <c r="ZG704" s="413"/>
      <c r="ZH704" s="413"/>
      <c r="ZI704" s="413"/>
      <c r="ZJ704" s="413"/>
      <c r="ZK704" s="413"/>
      <c r="ZL704" s="413"/>
      <c r="ZM704" s="413"/>
      <c r="ZN704" s="413"/>
      <c r="ZO704" s="413"/>
      <c r="ZP704" s="413"/>
      <c r="ZQ704" s="413"/>
      <c r="ZR704" s="414"/>
      <c r="ZS704" s="414"/>
      <c r="ZT704" s="414"/>
      <c r="ZU704" s="414"/>
      <c r="ZV704" s="414"/>
      <c r="ZW704" s="413"/>
      <c r="ZX704" s="413"/>
      <c r="ZY704" s="414"/>
      <c r="ZZ704" s="414"/>
      <c r="AAA704" s="413"/>
      <c r="AAB704" s="413"/>
      <c r="AAC704" s="414"/>
      <c r="AAD704" s="414"/>
      <c r="AAE704" s="413"/>
      <c r="AAF704" s="413"/>
      <c r="AAG704" s="413"/>
      <c r="AAH704" s="413"/>
      <c r="AAI704" s="413"/>
      <c r="AAJ704" s="413"/>
      <c r="AAK704" s="413"/>
      <c r="AAL704" s="414"/>
      <c r="AAM704" s="414"/>
      <c r="AAN704" s="413"/>
      <c r="AAO704" s="413"/>
      <c r="AAP704" s="414"/>
      <c r="AAQ704" s="414"/>
      <c r="AAR704" s="413"/>
      <c r="AAS704" s="413"/>
      <c r="AAT704" s="413"/>
      <c r="AAU704" s="413"/>
      <c r="AAV704" s="413"/>
      <c r="AAW704" s="407"/>
      <c r="AAX704" s="439"/>
      <c r="AAY704" s="413"/>
      <c r="AAZ704" s="413"/>
      <c r="ABA704" s="413"/>
      <c r="ABB704" s="413"/>
      <c r="ABC704" s="413"/>
      <c r="ABD704" s="413"/>
      <c r="ABE704" s="413"/>
      <c r="ABF704" s="412"/>
      <c r="ABG704" s="412"/>
      <c r="ABH704" s="412"/>
      <c r="ABI704" s="412"/>
      <c r="ABJ704" s="412"/>
      <c r="ABK704" s="412"/>
      <c r="ABL704" s="412"/>
      <c r="ABM704" s="412"/>
      <c r="ABN704" s="412"/>
      <c r="ABO704" s="412"/>
      <c r="ABP704" s="412"/>
      <c r="ABQ704" s="412"/>
      <c r="ABR704" s="412"/>
      <c r="ABS704" s="412"/>
      <c r="ABT704" s="412"/>
      <c r="ABU704" s="412"/>
      <c r="ABV704" s="412"/>
      <c r="ABW704" s="412"/>
      <c r="ABX704" s="412"/>
      <c r="ABY704" s="412"/>
      <c r="ABZ704" s="412"/>
      <c r="ACA704" s="412"/>
      <c r="ACB704" s="412"/>
      <c r="ACC704" s="412"/>
      <c r="ACD704" s="412"/>
      <c r="ACE704" s="412"/>
      <c r="ACF704" s="412"/>
      <c r="ACG704" s="412"/>
      <c r="ACH704" s="412"/>
      <c r="ACI704" s="412"/>
      <c r="ACJ704" s="412"/>
      <c r="ACK704" s="412"/>
      <c r="ACL704" s="412"/>
      <c r="ACM704" s="412"/>
      <c r="ACN704" s="412"/>
      <c r="ACO704" s="412"/>
      <c r="ACP704" s="412"/>
      <c r="ACQ704" s="412"/>
      <c r="ACR704" s="412"/>
      <c r="ACS704" s="412"/>
      <c r="ACT704" s="412"/>
      <c r="ACU704" s="412"/>
      <c r="ACV704" s="412"/>
      <c r="ACW704" s="412"/>
      <c r="ACX704" s="413"/>
      <c r="ACY704" s="413"/>
      <c r="ACZ704" s="413"/>
      <c r="ADA704" s="413"/>
      <c r="ADB704" s="413"/>
      <c r="ADC704" s="413"/>
      <c r="ADD704" s="413"/>
      <c r="ADE704" s="413"/>
      <c r="ADF704" s="413"/>
      <c r="ADG704" s="413"/>
      <c r="ADH704" s="413"/>
      <c r="ADI704" s="413"/>
      <c r="ADJ704" s="413"/>
      <c r="ADK704" s="413"/>
      <c r="ADL704" s="413"/>
      <c r="ADM704" s="413"/>
      <c r="ADN704" s="413"/>
      <c r="ADO704" s="413"/>
      <c r="ADP704" s="413"/>
      <c r="ADQ704" s="413"/>
      <c r="ADR704" s="413"/>
      <c r="ADS704" s="413"/>
      <c r="ADT704" s="413"/>
      <c r="ADU704" s="413"/>
      <c r="ADV704" s="414"/>
      <c r="ADW704" s="414"/>
      <c r="ADX704" s="414"/>
      <c r="ADY704" s="414"/>
      <c r="ADZ704" s="414"/>
      <c r="AEA704" s="413"/>
      <c r="AEB704" s="413"/>
      <c r="AEC704" s="414"/>
      <c r="AED704" s="414"/>
      <c r="AEE704" s="413"/>
      <c r="AEF704" s="413"/>
      <c r="AEG704" s="414"/>
      <c r="AEH704" s="414"/>
      <c r="AEI704" s="413"/>
      <c r="AEJ704" s="413"/>
      <c r="AEK704" s="413"/>
      <c r="AEL704" s="413"/>
      <c r="AEM704" s="413"/>
      <c r="AEN704" s="413"/>
      <c r="AEO704" s="413"/>
      <c r="AEP704" s="414"/>
      <c r="AEQ704" s="414"/>
      <c r="AER704" s="413"/>
      <c r="AES704" s="413"/>
      <c r="AET704" s="414"/>
      <c r="AEU704" s="414"/>
      <c r="AEV704" s="413"/>
      <c r="AEW704" s="413"/>
      <c r="AEX704" s="413"/>
      <c r="AEY704" s="413"/>
      <c r="AEZ704" s="413"/>
      <c r="AFA704" s="407"/>
      <c r="AFB704" s="439"/>
      <c r="AFC704" s="413"/>
      <c r="AFD704" s="413"/>
      <c r="AFE704" s="413"/>
      <c r="AFF704" s="413"/>
      <c r="AFG704" s="413"/>
      <c r="AFH704" s="413"/>
      <c r="AFI704" s="413"/>
      <c r="AFJ704" s="412"/>
      <c r="AFK704" s="412"/>
      <c r="AFL704" s="412"/>
      <c r="AFM704" s="412"/>
      <c r="AFN704" s="412"/>
      <c r="AFO704" s="412"/>
      <c r="AFP704" s="412"/>
      <c r="AFQ704" s="412"/>
      <c r="AFR704" s="412"/>
      <c r="AFS704" s="412"/>
      <c r="AFT704" s="412"/>
      <c r="AFU704" s="412"/>
      <c r="AFV704" s="412"/>
      <c r="AFW704" s="412"/>
      <c r="AFX704" s="412"/>
      <c r="AFY704" s="412"/>
      <c r="AFZ704" s="412"/>
      <c r="AGA704" s="412"/>
      <c r="AGB704" s="412"/>
      <c r="AGC704" s="412"/>
      <c r="AGD704" s="412"/>
      <c r="AGE704" s="412"/>
      <c r="AGF704" s="412"/>
      <c r="AGG704" s="412"/>
      <c r="AGH704" s="412"/>
      <c r="AGI704" s="412"/>
      <c r="AGJ704" s="412"/>
      <c r="AGK704" s="412"/>
      <c r="AGL704" s="412"/>
      <c r="AGM704" s="412"/>
      <c r="AGN704" s="412"/>
      <c r="AGO704" s="412"/>
      <c r="AGP704" s="412"/>
      <c r="AGQ704" s="412"/>
      <c r="AGR704" s="412"/>
      <c r="AGS704" s="412"/>
      <c r="AGT704" s="412"/>
      <c r="AGU704" s="412"/>
      <c r="AGV704" s="412"/>
      <c r="AGW704" s="412"/>
      <c r="AGX704" s="412"/>
      <c r="AGY704" s="412"/>
      <c r="AGZ704" s="412"/>
      <c r="AHA704" s="412"/>
      <c r="AHB704" s="413"/>
      <c r="AHC704" s="413"/>
      <c r="AHD704" s="413"/>
      <c r="AHE704" s="413"/>
      <c r="AHF704" s="413"/>
      <c r="AHG704" s="413"/>
      <c r="AHH704" s="413"/>
      <c r="AHI704" s="413"/>
      <c r="AHJ704" s="413"/>
      <c r="AHK704" s="413"/>
      <c r="AHL704" s="413"/>
      <c r="AHM704" s="413"/>
      <c r="AHN704" s="413"/>
      <c r="AHO704" s="413"/>
      <c r="AHP704" s="413"/>
      <c r="AHQ704" s="413"/>
      <c r="AHR704" s="413"/>
      <c r="AHS704" s="413"/>
      <c r="AHT704" s="413"/>
      <c r="AHU704" s="413"/>
      <c r="AHV704" s="413"/>
      <c r="AHW704" s="413"/>
      <c r="AHX704" s="413"/>
      <c r="AHY704" s="413"/>
      <c r="AHZ704" s="414"/>
      <c r="AIA704" s="414"/>
      <c r="AIB704" s="414"/>
      <c r="AIC704" s="414"/>
      <c r="AID704" s="414"/>
      <c r="AIE704" s="413"/>
      <c r="AIF704" s="413"/>
      <c r="AIG704" s="414"/>
      <c r="AIH704" s="414"/>
      <c r="AII704" s="413"/>
      <c r="AIJ704" s="413"/>
      <c r="AIK704" s="414"/>
      <c r="AIL704" s="414"/>
      <c r="AIM704" s="413"/>
      <c r="AIN704" s="413"/>
      <c r="AIO704" s="413"/>
      <c r="AIP704" s="413"/>
      <c r="AIQ704" s="413"/>
      <c r="AIR704" s="413"/>
      <c r="AIS704" s="413"/>
      <c r="AIT704" s="414"/>
      <c r="AIU704" s="414"/>
      <c r="AIV704" s="413"/>
      <c r="AIW704" s="413"/>
      <c r="AIX704" s="414"/>
      <c r="AIY704" s="414"/>
      <c r="AIZ704" s="413"/>
      <c r="AJA704" s="413"/>
      <c r="AJB704" s="413"/>
      <c r="AJC704" s="413"/>
      <c r="AJD704" s="413"/>
      <c r="AJE704" s="407"/>
      <c r="AJF704" s="439"/>
      <c r="AJG704" s="413"/>
      <c r="AJH704" s="413"/>
      <c r="AJI704" s="413"/>
      <c r="AJJ704" s="413"/>
      <c r="AJK704" s="413"/>
      <c r="AJL704" s="413"/>
      <c r="AJM704" s="413"/>
      <c r="AJN704" s="412"/>
      <c r="AJO704" s="412"/>
      <c r="AJP704" s="412"/>
      <c r="AJQ704" s="412"/>
      <c r="AJR704" s="412"/>
      <c r="AJS704" s="412"/>
      <c r="AJT704" s="412"/>
      <c r="AJU704" s="412"/>
      <c r="AJV704" s="412"/>
      <c r="AJW704" s="412"/>
      <c r="AJX704" s="412"/>
      <c r="AJY704" s="412"/>
      <c r="AJZ704" s="412"/>
      <c r="AKA704" s="412"/>
      <c r="AKB704" s="412"/>
      <c r="AKC704" s="412"/>
      <c r="AKD704" s="412"/>
      <c r="AKE704" s="412"/>
      <c r="AKF704" s="412"/>
      <c r="AKG704" s="412"/>
      <c r="AKH704" s="412"/>
      <c r="AKI704" s="412"/>
      <c r="AKJ704" s="412"/>
      <c r="AKK704" s="412"/>
      <c r="AKL704" s="412"/>
      <c r="AKM704" s="412"/>
      <c r="AKN704" s="412"/>
      <c r="AKO704" s="412"/>
      <c r="AKP704" s="412"/>
      <c r="AKQ704" s="412"/>
      <c r="AKR704" s="412"/>
      <c r="AKS704" s="412"/>
      <c r="AKT704" s="412"/>
      <c r="AKU704" s="412"/>
      <c r="AKV704" s="412"/>
      <c r="AKW704" s="412"/>
      <c r="AKX704" s="412"/>
      <c r="AKY704" s="412"/>
      <c r="AKZ704" s="412"/>
      <c r="ALA704" s="412"/>
      <c r="ALB704" s="412"/>
      <c r="ALC704" s="412"/>
      <c r="ALD704" s="412"/>
      <c r="ALE704" s="412"/>
      <c r="ALF704" s="413"/>
      <c r="ALG704" s="413"/>
      <c r="ALH704" s="413"/>
      <c r="ALI704" s="413"/>
      <c r="ALJ704" s="413"/>
      <c r="ALK704" s="413"/>
      <c r="ALL704" s="413"/>
      <c r="ALM704" s="413"/>
      <c r="ALN704" s="413"/>
      <c r="ALO704" s="413"/>
      <c r="ALP704" s="413"/>
      <c r="ALQ704" s="413"/>
      <c r="ALR704" s="413"/>
      <c r="ALS704" s="413"/>
      <c r="ALT704" s="413"/>
      <c r="ALU704" s="413"/>
      <c r="ALV704" s="413"/>
      <c r="ALW704" s="413"/>
      <c r="ALX704" s="413"/>
      <c r="ALY704" s="413"/>
      <c r="ALZ704" s="413"/>
      <c r="AMA704" s="413"/>
      <c r="AMB704" s="413"/>
      <c r="AMC704" s="413"/>
      <c r="AMD704" s="414"/>
      <c r="AME704" s="414"/>
      <c r="AMF704" s="414"/>
      <c r="AMG704" s="414"/>
      <c r="AMH704" s="414"/>
      <c r="AMI704" s="413"/>
      <c r="AMJ704" s="413"/>
      <c r="AMK704" s="414"/>
      <c r="AML704" s="414"/>
      <c r="AMM704" s="413"/>
      <c r="AMN704" s="413"/>
      <c r="AMO704" s="414"/>
      <c r="AMP704" s="414"/>
      <c r="AMQ704" s="413"/>
      <c r="AMR704" s="413"/>
      <c r="AMS704" s="413"/>
      <c r="AMT704" s="413"/>
      <c r="AMU704" s="413"/>
      <c r="AMV704" s="413"/>
      <c r="AMW704" s="413"/>
      <c r="AMX704" s="414"/>
      <c r="AMY704" s="414"/>
      <c r="AMZ704" s="413"/>
      <c r="ANA704" s="413"/>
      <c r="ANB704" s="414"/>
      <c r="ANC704" s="414"/>
      <c r="AND704" s="413"/>
      <c r="ANE704" s="413"/>
      <c r="ANF704" s="413"/>
      <c r="ANG704" s="413"/>
      <c r="ANH704" s="413"/>
      <c r="ANI704" s="407"/>
      <c r="ANJ704" s="439"/>
      <c r="ANK704" s="413"/>
      <c r="ANL704" s="413"/>
      <c r="ANM704" s="413"/>
      <c r="ANN704" s="413"/>
      <c r="ANO704" s="413"/>
      <c r="ANP704" s="413"/>
      <c r="ANQ704" s="413"/>
      <c r="ANR704" s="412"/>
      <c r="ANS704" s="412"/>
      <c r="ANT704" s="412"/>
      <c r="ANU704" s="412"/>
      <c r="ANV704" s="412"/>
      <c r="ANW704" s="412"/>
      <c r="ANX704" s="412"/>
      <c r="ANY704" s="412"/>
      <c r="ANZ704" s="412"/>
      <c r="AOA704" s="412"/>
      <c r="AOB704" s="412"/>
      <c r="AOC704" s="412"/>
      <c r="AOD704" s="412"/>
      <c r="AOE704" s="412"/>
      <c r="AOF704" s="412"/>
      <c r="AOG704" s="412"/>
      <c r="AOH704" s="412"/>
      <c r="AOI704" s="412"/>
      <c r="AOJ704" s="412"/>
      <c r="AOK704" s="412"/>
      <c r="AOL704" s="412"/>
      <c r="AOM704" s="412"/>
      <c r="AON704" s="412"/>
      <c r="AOO704" s="412"/>
      <c r="AOP704" s="412"/>
      <c r="AOQ704" s="412"/>
      <c r="AOR704" s="412"/>
      <c r="AOS704" s="412"/>
      <c r="AOT704" s="412"/>
      <c r="AOU704" s="412"/>
      <c r="AOV704" s="412"/>
      <c r="AOW704" s="412"/>
      <c r="AOX704" s="412"/>
      <c r="AOY704" s="412"/>
      <c r="AOZ704" s="412"/>
      <c r="APA704" s="412"/>
      <c r="APB704" s="412"/>
      <c r="APC704" s="412"/>
      <c r="APD704" s="412"/>
      <c r="APE704" s="412"/>
      <c r="APF704" s="412"/>
      <c r="APG704" s="412"/>
      <c r="APH704" s="412"/>
      <c r="API704" s="412"/>
      <c r="APJ704" s="413"/>
      <c r="APK704" s="413"/>
      <c r="APL704" s="413"/>
      <c r="APM704" s="413"/>
      <c r="APN704" s="413"/>
      <c r="APO704" s="413"/>
      <c r="APP704" s="413"/>
      <c r="APQ704" s="413"/>
      <c r="APR704" s="413"/>
      <c r="APS704" s="413"/>
      <c r="APT704" s="413"/>
      <c r="APU704" s="413"/>
      <c r="APV704" s="413"/>
      <c r="APW704" s="413"/>
      <c r="APX704" s="413"/>
      <c r="APY704" s="413"/>
      <c r="APZ704" s="413"/>
      <c r="AQA704" s="413"/>
      <c r="AQB704" s="413"/>
      <c r="AQC704" s="413"/>
      <c r="AQD704" s="413"/>
      <c r="AQE704" s="413"/>
      <c r="AQF704" s="413"/>
      <c r="AQG704" s="413"/>
      <c r="AQH704" s="414"/>
      <c r="AQI704" s="414"/>
      <c r="AQJ704" s="414"/>
      <c r="AQK704" s="414"/>
      <c r="AQL704" s="414"/>
      <c r="AQM704" s="413"/>
      <c r="AQN704" s="413"/>
      <c r="AQO704" s="414"/>
      <c r="AQP704" s="414"/>
      <c r="AQQ704" s="413"/>
      <c r="AQR704" s="413"/>
      <c r="AQS704" s="414"/>
      <c r="AQT704" s="414"/>
      <c r="AQU704" s="413"/>
      <c r="AQV704" s="413"/>
      <c r="AQW704" s="413"/>
      <c r="AQX704" s="413"/>
      <c r="AQY704" s="413"/>
      <c r="AQZ704" s="413"/>
      <c r="ARA704" s="413"/>
      <c r="ARB704" s="414"/>
      <c r="ARC704" s="414"/>
      <c r="ARD704" s="413"/>
      <c r="ARE704" s="413"/>
      <c r="ARF704" s="414"/>
      <c r="ARG704" s="414"/>
      <c r="ARH704" s="413"/>
      <c r="ARI704" s="413"/>
      <c r="ARJ704" s="413"/>
      <c r="ARK704" s="413"/>
      <c r="ARL704" s="413"/>
      <c r="ARM704" s="407"/>
      <c r="ARN704" s="439"/>
      <c r="ARO704" s="413"/>
      <c r="ARP704" s="413"/>
      <c r="ARQ704" s="413"/>
      <c r="ARR704" s="413"/>
      <c r="ARS704" s="413"/>
      <c r="ART704" s="413"/>
      <c r="ARU704" s="413"/>
      <c r="ARV704" s="412"/>
      <c r="ARW704" s="412"/>
      <c r="ARX704" s="412"/>
      <c r="ARY704" s="412"/>
      <c r="ARZ704" s="412"/>
      <c r="ASA704" s="412"/>
      <c r="ASB704" s="412"/>
      <c r="ASC704" s="412"/>
      <c r="ASD704" s="412"/>
      <c r="ASE704" s="412"/>
      <c r="ASF704" s="412"/>
      <c r="ASG704" s="412"/>
      <c r="ASH704" s="412"/>
      <c r="ASI704" s="412"/>
      <c r="ASJ704" s="412"/>
      <c r="ASK704" s="412"/>
      <c r="ASL704" s="412"/>
      <c r="ASM704" s="412"/>
      <c r="ASN704" s="412"/>
      <c r="ASO704" s="412"/>
      <c r="ASP704" s="412"/>
      <c r="ASQ704" s="412"/>
      <c r="ASR704" s="412"/>
      <c r="ASS704" s="412"/>
      <c r="AST704" s="412"/>
      <c r="ASU704" s="412"/>
      <c r="ASV704" s="412"/>
      <c r="ASW704" s="412"/>
      <c r="ASX704" s="412"/>
      <c r="ASY704" s="412"/>
      <c r="ASZ704" s="412"/>
      <c r="ATA704" s="412"/>
      <c r="ATB704" s="412"/>
      <c r="ATC704" s="412"/>
      <c r="ATD704" s="412"/>
      <c r="ATE704" s="412"/>
      <c r="ATF704" s="412"/>
      <c r="ATG704" s="412"/>
      <c r="ATH704" s="412"/>
      <c r="ATI704" s="412"/>
      <c r="ATJ704" s="412"/>
      <c r="ATK704" s="412"/>
      <c r="ATL704" s="412"/>
      <c r="ATM704" s="412"/>
      <c r="ATN704" s="413"/>
      <c r="ATO704" s="413"/>
      <c r="ATP704" s="413"/>
      <c r="ATQ704" s="413"/>
      <c r="ATR704" s="413"/>
      <c r="ATS704" s="413"/>
      <c r="ATT704" s="413"/>
      <c r="ATU704" s="413"/>
      <c r="ATV704" s="413"/>
      <c r="ATW704" s="413"/>
      <c r="ATX704" s="413"/>
      <c r="ATY704" s="413"/>
      <c r="ATZ704" s="413"/>
      <c r="AUA704" s="413"/>
      <c r="AUB704" s="413"/>
      <c r="AUC704" s="413"/>
      <c r="AUD704" s="413"/>
      <c r="AUE704" s="413"/>
      <c r="AUF704" s="413"/>
      <c r="AUG704" s="413"/>
      <c r="AUH704" s="413"/>
      <c r="AUI704" s="413"/>
      <c r="AUJ704" s="413"/>
      <c r="AUK704" s="413"/>
      <c r="AUL704" s="414"/>
      <c r="AUM704" s="414"/>
      <c r="AUN704" s="414"/>
      <c r="AUO704" s="414"/>
      <c r="AUP704" s="414"/>
      <c r="AUQ704" s="413"/>
      <c r="AUR704" s="413"/>
      <c r="AUS704" s="414"/>
      <c r="AUT704" s="414"/>
      <c r="AUU704" s="413"/>
      <c r="AUV704" s="413"/>
      <c r="AUW704" s="414"/>
      <c r="AUX704" s="414"/>
      <c r="AUY704" s="413"/>
      <c r="AUZ704" s="413"/>
      <c r="AVA704" s="413"/>
      <c r="AVB704" s="413"/>
      <c r="AVC704" s="413"/>
      <c r="AVD704" s="413"/>
      <c r="AVE704" s="413"/>
      <c r="AVF704" s="414"/>
      <c r="AVG704" s="414"/>
      <c r="AVH704" s="413"/>
      <c r="AVI704" s="413"/>
      <c r="AVJ704" s="414"/>
      <c r="AVK704" s="414"/>
      <c r="AVL704" s="413"/>
      <c r="AVM704" s="413"/>
      <c r="AVN704" s="413"/>
      <c r="AVO704" s="413"/>
      <c r="AVP704" s="413"/>
      <c r="AVQ704" s="407"/>
      <c r="AVR704" s="439"/>
      <c r="AVS704" s="413"/>
      <c r="AVT704" s="413"/>
      <c r="AVU704" s="413"/>
      <c r="AVV704" s="413"/>
      <c r="AVW704" s="413"/>
      <c r="AVX704" s="413"/>
      <c r="AVY704" s="413"/>
      <c r="AVZ704" s="412"/>
      <c r="AWA704" s="412"/>
      <c r="AWB704" s="412"/>
      <c r="AWC704" s="412"/>
      <c r="AWD704" s="412"/>
      <c r="AWE704" s="412"/>
      <c r="AWF704" s="412"/>
      <c r="AWG704" s="412"/>
      <c r="AWH704" s="412"/>
      <c r="AWI704" s="412"/>
      <c r="AWJ704" s="412"/>
      <c r="AWK704" s="412"/>
      <c r="AWL704" s="412"/>
      <c r="AWM704" s="412"/>
      <c r="AWN704" s="412"/>
      <c r="AWO704" s="412"/>
      <c r="AWP704" s="412"/>
      <c r="AWQ704" s="412"/>
      <c r="AWR704" s="412"/>
      <c r="AWS704" s="412"/>
      <c r="AWT704" s="412"/>
      <c r="AWU704" s="412"/>
      <c r="AWV704" s="412"/>
      <c r="AWW704" s="412"/>
      <c r="AWX704" s="412"/>
      <c r="AWY704" s="412"/>
      <c r="AWZ704" s="412"/>
      <c r="AXA704" s="412"/>
      <c r="AXB704" s="412"/>
      <c r="AXC704" s="412"/>
      <c r="AXD704" s="412"/>
      <c r="AXE704" s="412"/>
      <c r="AXF704" s="412"/>
      <c r="AXG704" s="412"/>
      <c r="AXH704" s="412"/>
      <c r="AXI704" s="412"/>
      <c r="AXJ704" s="412"/>
      <c r="AXK704" s="412"/>
      <c r="AXL704" s="412"/>
      <c r="AXM704" s="412"/>
      <c r="AXN704" s="412"/>
      <c r="AXO704" s="412"/>
      <c r="AXP704" s="412"/>
      <c r="AXQ704" s="412"/>
      <c r="AXR704" s="413"/>
      <c r="AXS704" s="413"/>
      <c r="AXT704" s="413"/>
      <c r="AXU704" s="413"/>
      <c r="AXV704" s="413"/>
      <c r="AXW704" s="413"/>
      <c r="AXX704" s="413"/>
      <c r="AXY704" s="413"/>
      <c r="AXZ704" s="413"/>
      <c r="AYA704" s="413"/>
      <c r="AYB704" s="413"/>
      <c r="AYC704" s="413"/>
      <c r="AYD704" s="413"/>
      <c r="AYE704" s="413"/>
      <c r="AYF704" s="413"/>
      <c r="AYG704" s="413"/>
      <c r="AYH704" s="413"/>
      <c r="AYI704" s="413"/>
      <c r="AYJ704" s="413"/>
      <c r="AYK704" s="413"/>
      <c r="AYL704" s="413"/>
      <c r="AYM704" s="413"/>
      <c r="AYN704" s="413"/>
      <c r="AYO704" s="413"/>
      <c r="AYP704" s="414"/>
      <c r="AYQ704" s="414"/>
      <c r="AYR704" s="414"/>
      <c r="AYS704" s="414"/>
      <c r="AYT704" s="414"/>
      <c r="AYU704" s="413"/>
      <c r="AYV704" s="413"/>
      <c r="AYW704" s="414"/>
      <c r="AYX704" s="414"/>
      <c r="AYY704" s="413"/>
      <c r="AYZ704" s="413"/>
      <c r="AZA704" s="414"/>
      <c r="AZB704" s="414"/>
      <c r="AZC704" s="413"/>
      <c r="AZD704" s="413"/>
      <c r="AZE704" s="413"/>
      <c r="AZF704" s="413"/>
      <c r="AZG704" s="413"/>
      <c r="AZH704" s="413"/>
      <c r="AZI704" s="413"/>
      <c r="AZJ704" s="414"/>
      <c r="AZK704" s="414"/>
      <c r="AZL704" s="413"/>
      <c r="AZM704" s="413"/>
      <c r="AZN704" s="414"/>
      <c r="AZO704" s="414"/>
      <c r="AZP704" s="413"/>
      <c r="AZQ704" s="413"/>
      <c r="AZR704" s="413"/>
      <c r="AZS704" s="413"/>
      <c r="AZT704" s="413"/>
      <c r="AZU704" s="407"/>
      <c r="AZV704" s="439"/>
      <c r="AZW704" s="413"/>
      <c r="AZX704" s="413"/>
      <c r="AZY704" s="413"/>
      <c r="AZZ704" s="413"/>
      <c r="BAA704" s="413"/>
      <c r="BAB704" s="413"/>
      <c r="BAC704" s="413"/>
      <c r="BAD704" s="412"/>
      <c r="BAE704" s="412"/>
      <c r="BAF704" s="412"/>
      <c r="BAG704" s="412"/>
      <c r="BAH704" s="412"/>
      <c r="BAI704" s="412"/>
      <c r="BAJ704" s="412"/>
      <c r="BAK704" s="412"/>
      <c r="BAL704" s="412"/>
      <c r="BAM704" s="412"/>
      <c r="BAN704" s="412"/>
      <c r="BAO704" s="412"/>
      <c r="BAP704" s="412"/>
      <c r="BAQ704" s="412"/>
      <c r="BAR704" s="412"/>
      <c r="BAS704" s="412"/>
      <c r="BAT704" s="412"/>
      <c r="BAU704" s="412"/>
      <c r="BAV704" s="412"/>
      <c r="BAW704" s="412"/>
      <c r="BAX704" s="412"/>
      <c r="BAY704" s="412"/>
      <c r="BAZ704" s="412"/>
      <c r="BBA704" s="412"/>
      <c r="BBB704" s="412"/>
      <c r="BBC704" s="412"/>
      <c r="BBD704" s="412"/>
      <c r="BBE704" s="412"/>
      <c r="BBF704" s="412"/>
      <c r="BBG704" s="412"/>
      <c r="BBH704" s="412"/>
      <c r="BBI704" s="412"/>
      <c r="BBJ704" s="412"/>
      <c r="BBK704" s="412"/>
      <c r="BBL704" s="412"/>
      <c r="BBM704" s="412"/>
      <c r="BBN704" s="412"/>
      <c r="BBO704" s="412"/>
      <c r="BBP704" s="412"/>
      <c r="BBQ704" s="412"/>
      <c r="BBR704" s="412"/>
      <c r="BBS704" s="412"/>
      <c r="BBT704" s="412"/>
      <c r="BBU704" s="412"/>
      <c r="BBV704" s="413"/>
      <c r="BBW704" s="413"/>
      <c r="BBX704" s="413"/>
      <c r="BBY704" s="413"/>
      <c r="BBZ704" s="413"/>
      <c r="BCA704" s="413"/>
      <c r="BCB704" s="413"/>
      <c r="BCC704" s="413"/>
      <c r="BCD704" s="413"/>
      <c r="BCE704" s="413"/>
      <c r="BCF704" s="413"/>
      <c r="BCG704" s="413"/>
      <c r="BCH704" s="413"/>
      <c r="BCI704" s="413"/>
      <c r="BCJ704" s="413"/>
      <c r="BCK704" s="413"/>
      <c r="BCL704" s="413"/>
      <c r="BCM704" s="413"/>
      <c r="BCN704" s="413"/>
      <c r="BCO704" s="413"/>
      <c r="BCP704" s="413"/>
      <c r="BCQ704" s="413"/>
      <c r="BCR704" s="413"/>
      <c r="BCS704" s="413"/>
      <c r="BCT704" s="414"/>
      <c r="BCU704" s="414"/>
      <c r="BCV704" s="414"/>
      <c r="BCW704" s="414"/>
      <c r="BCX704" s="414"/>
      <c r="BCY704" s="413"/>
      <c r="BCZ704" s="413"/>
      <c r="BDA704" s="414"/>
      <c r="BDB704" s="414"/>
      <c r="BDC704" s="413"/>
      <c r="BDD704" s="413"/>
      <c r="BDE704" s="414"/>
      <c r="BDF704" s="414"/>
      <c r="BDG704" s="413"/>
      <c r="BDH704" s="413"/>
      <c r="BDI704" s="413"/>
      <c r="BDJ704" s="413"/>
      <c r="BDK704" s="413"/>
      <c r="BDL704" s="413"/>
      <c r="BDM704" s="413"/>
      <c r="BDN704" s="414"/>
      <c r="BDO704" s="414"/>
      <c r="BDP704" s="413"/>
      <c r="BDQ704" s="413"/>
      <c r="BDR704" s="414"/>
      <c r="BDS704" s="414"/>
      <c r="BDT704" s="413"/>
      <c r="BDU704" s="413"/>
      <c r="BDV704" s="413"/>
      <c r="BDW704" s="413"/>
      <c r="BDX704" s="413"/>
      <c r="BDY704" s="407"/>
      <c r="BDZ704" s="439"/>
      <c r="BEA704" s="413"/>
      <c r="BEB704" s="413"/>
      <c r="BEC704" s="413"/>
      <c r="BED704" s="413"/>
      <c r="BEE704" s="413"/>
      <c r="BEF704" s="413"/>
      <c r="BEG704" s="413"/>
      <c r="BEH704" s="412"/>
      <c r="BEI704" s="412"/>
      <c r="BEJ704" s="412"/>
      <c r="BEK704" s="412"/>
      <c r="BEL704" s="412"/>
      <c r="BEM704" s="412"/>
      <c r="BEN704" s="412"/>
      <c r="BEO704" s="412"/>
      <c r="BEP704" s="412"/>
      <c r="BEQ704" s="412"/>
      <c r="BER704" s="412"/>
      <c r="BES704" s="412"/>
      <c r="BET704" s="412"/>
      <c r="BEU704" s="412"/>
      <c r="BEV704" s="412"/>
      <c r="BEW704" s="412"/>
      <c r="BEX704" s="412"/>
      <c r="BEY704" s="412"/>
      <c r="BEZ704" s="412"/>
      <c r="BFA704" s="412"/>
      <c r="BFB704" s="412"/>
      <c r="BFC704" s="412"/>
      <c r="BFD704" s="412"/>
      <c r="BFE704" s="412"/>
      <c r="BFF704" s="412"/>
      <c r="BFG704" s="412"/>
      <c r="BFH704" s="412"/>
      <c r="BFI704" s="412"/>
      <c r="BFJ704" s="412"/>
      <c r="BFK704" s="412"/>
      <c r="BFL704" s="412"/>
      <c r="BFM704" s="412"/>
      <c r="BFN704" s="412"/>
      <c r="BFO704" s="412"/>
      <c r="BFP704" s="412"/>
      <c r="BFQ704" s="412"/>
      <c r="BFR704" s="412"/>
      <c r="BFS704" s="412"/>
      <c r="BFT704" s="412"/>
      <c r="BFU704" s="412"/>
      <c r="BFV704" s="412"/>
      <c r="BFW704" s="412"/>
      <c r="BFX704" s="412"/>
      <c r="BFY704" s="412"/>
      <c r="BFZ704" s="413"/>
      <c r="BGA704" s="413"/>
      <c r="BGB704" s="413"/>
      <c r="BGC704" s="413"/>
      <c r="BGD704" s="413"/>
      <c r="BGE704" s="413"/>
      <c r="BGF704" s="413"/>
      <c r="BGG704" s="413"/>
      <c r="BGH704" s="413"/>
      <c r="BGI704" s="413"/>
      <c r="BGJ704" s="413"/>
      <c r="BGK704" s="413"/>
      <c r="BGL704" s="413"/>
      <c r="BGM704" s="413"/>
      <c r="BGN704" s="413"/>
      <c r="BGO704" s="413"/>
      <c r="BGP704" s="413"/>
      <c r="BGQ704" s="413"/>
      <c r="BGR704" s="413"/>
      <c r="BGS704" s="413"/>
      <c r="BGT704" s="413"/>
      <c r="BGU704" s="413"/>
      <c r="BGV704" s="413"/>
      <c r="BGW704" s="413"/>
      <c r="BGX704" s="414"/>
      <c r="BGY704" s="414"/>
      <c r="BGZ704" s="414"/>
      <c r="BHA704" s="414"/>
      <c r="BHB704" s="414"/>
      <c r="BHC704" s="413"/>
      <c r="BHD704" s="413"/>
      <c r="BHE704" s="414"/>
      <c r="BHF704" s="414"/>
      <c r="BHG704" s="413"/>
      <c r="BHH704" s="413"/>
      <c r="BHI704" s="414"/>
      <c r="BHJ704" s="414"/>
      <c r="BHK704" s="413"/>
      <c r="BHL704" s="413"/>
      <c r="BHM704" s="413"/>
      <c r="BHN704" s="413"/>
      <c r="BHO704" s="413"/>
      <c r="BHP704" s="413"/>
      <c r="BHQ704" s="413"/>
      <c r="BHR704" s="414"/>
      <c r="BHS704" s="414"/>
      <c r="BHT704" s="413"/>
      <c r="BHU704" s="413"/>
      <c r="BHV704" s="414"/>
      <c r="BHW704" s="414"/>
      <c r="BHX704" s="413"/>
      <c r="BHY704" s="413"/>
      <c r="BHZ704" s="413"/>
      <c r="BIA704" s="413"/>
      <c r="BIB704" s="413"/>
      <c r="BIC704" s="407"/>
      <c r="BID704" s="439"/>
      <c r="BIE704" s="413"/>
      <c r="BIF704" s="413"/>
      <c r="BIG704" s="413"/>
      <c r="BIH704" s="413"/>
      <c r="BII704" s="413"/>
      <c r="BIJ704" s="413"/>
      <c r="BIK704" s="413"/>
      <c r="BIL704" s="412"/>
      <c r="BIM704" s="412"/>
      <c r="BIN704" s="412"/>
      <c r="BIO704" s="412"/>
      <c r="BIP704" s="412"/>
      <c r="BIQ704" s="412"/>
      <c r="BIR704" s="412"/>
      <c r="BIS704" s="412"/>
      <c r="BIT704" s="412"/>
      <c r="BIU704" s="412"/>
      <c r="BIV704" s="412"/>
      <c r="BIW704" s="412"/>
      <c r="BIX704" s="412"/>
      <c r="BIY704" s="412"/>
      <c r="BIZ704" s="412"/>
      <c r="BJA704" s="412"/>
      <c r="BJB704" s="412"/>
      <c r="BJC704" s="412"/>
      <c r="BJD704" s="412"/>
      <c r="BJE704" s="412"/>
      <c r="BJF704" s="412"/>
      <c r="BJG704" s="412"/>
      <c r="BJH704" s="412"/>
      <c r="BJI704" s="412"/>
      <c r="BJJ704" s="412"/>
      <c r="BJK704" s="412"/>
      <c r="BJL704" s="412"/>
      <c r="BJM704" s="412"/>
      <c r="BJN704" s="412"/>
      <c r="BJO704" s="412"/>
      <c r="BJP704" s="412"/>
      <c r="BJQ704" s="412"/>
      <c r="BJR704" s="412"/>
      <c r="BJS704" s="412"/>
      <c r="BJT704" s="412"/>
      <c r="BJU704" s="412"/>
      <c r="BJV704" s="412"/>
      <c r="BJW704" s="412"/>
      <c r="BJX704" s="412"/>
      <c r="BJY704" s="412"/>
      <c r="BJZ704" s="412"/>
      <c r="BKA704" s="412"/>
      <c r="BKB704" s="412"/>
      <c r="BKC704" s="412"/>
      <c r="BKD704" s="413"/>
      <c r="BKE704" s="413"/>
      <c r="BKF704" s="413"/>
      <c r="BKG704" s="413"/>
      <c r="BKH704" s="413"/>
      <c r="BKI704" s="413"/>
      <c r="BKJ704" s="413"/>
      <c r="BKK704" s="413"/>
      <c r="BKL704" s="413"/>
      <c r="BKM704" s="413"/>
      <c r="BKN704" s="413"/>
      <c r="BKO704" s="413"/>
      <c r="BKP704" s="413"/>
      <c r="BKQ704" s="413"/>
      <c r="BKR704" s="413"/>
      <c r="BKS704" s="413"/>
      <c r="BKT704" s="413"/>
      <c r="BKU704" s="413"/>
      <c r="BKV704" s="413"/>
      <c r="BKW704" s="413"/>
      <c r="BKX704" s="413"/>
      <c r="BKY704" s="413"/>
      <c r="BKZ704" s="413"/>
      <c r="BLA704" s="413"/>
      <c r="BLB704" s="414"/>
      <c r="BLC704" s="414"/>
      <c r="BLD704" s="414"/>
      <c r="BLE704" s="414"/>
      <c r="BLF704" s="414"/>
      <c r="BLG704" s="413"/>
      <c r="BLH704" s="413"/>
      <c r="BLI704" s="414"/>
      <c r="BLJ704" s="414"/>
      <c r="BLK704" s="413"/>
      <c r="BLL704" s="413"/>
      <c r="BLM704" s="414"/>
      <c r="BLN704" s="414"/>
      <c r="BLO704" s="413"/>
      <c r="BLP704" s="413"/>
      <c r="BLQ704" s="413"/>
      <c r="BLR704" s="413"/>
      <c r="BLS704" s="413"/>
      <c r="BLT704" s="413"/>
      <c r="BLU704" s="413"/>
      <c r="BLV704" s="414"/>
      <c r="BLW704" s="414"/>
      <c r="BLX704" s="413"/>
      <c r="BLY704" s="413"/>
      <c r="BLZ704" s="414"/>
      <c r="BMA704" s="414"/>
      <c r="BMB704" s="413"/>
      <c r="BMC704" s="413"/>
      <c r="BMD704" s="413"/>
      <c r="BME704" s="413"/>
      <c r="BMF704" s="413"/>
      <c r="BMG704" s="407"/>
      <c r="BMH704" s="439"/>
      <c r="BMI704" s="413"/>
      <c r="BMJ704" s="413"/>
      <c r="BMK704" s="413"/>
      <c r="BML704" s="413"/>
      <c r="BMM704" s="413"/>
      <c r="BMN704" s="413"/>
      <c r="BMO704" s="413"/>
      <c r="BMP704" s="412"/>
      <c r="BMQ704" s="412"/>
      <c r="BMR704" s="412"/>
      <c r="BMS704" s="412"/>
      <c r="BMT704" s="412"/>
      <c r="BMU704" s="412"/>
      <c r="BMV704" s="412"/>
      <c r="BMW704" s="412"/>
      <c r="BMX704" s="412"/>
      <c r="BMY704" s="412"/>
      <c r="BMZ704" s="412"/>
      <c r="BNA704" s="412"/>
      <c r="BNB704" s="412"/>
      <c r="BNC704" s="412"/>
      <c r="BND704" s="412"/>
      <c r="BNE704" s="412"/>
      <c r="BNF704" s="412"/>
      <c r="BNG704" s="412"/>
      <c r="BNH704" s="412"/>
      <c r="BNI704" s="412"/>
      <c r="BNJ704" s="412"/>
      <c r="BNK704" s="412"/>
      <c r="BNL704" s="412"/>
      <c r="BNM704" s="412"/>
      <c r="BNN704" s="412"/>
      <c r="BNO704" s="412"/>
      <c r="BNP704" s="412"/>
      <c r="BNQ704" s="412"/>
      <c r="BNR704" s="412"/>
      <c r="BNS704" s="412"/>
      <c r="BNT704" s="412"/>
      <c r="BNU704" s="412"/>
      <c r="BNV704" s="412"/>
      <c r="BNW704" s="412"/>
      <c r="BNX704" s="412"/>
      <c r="BNY704" s="412"/>
      <c r="BNZ704" s="412"/>
      <c r="BOA704" s="412"/>
      <c r="BOB704" s="412"/>
      <c r="BOC704" s="412"/>
      <c r="BOD704" s="412"/>
      <c r="BOE704" s="412"/>
      <c r="BOF704" s="412"/>
      <c r="BOG704" s="412"/>
      <c r="BOH704" s="413"/>
      <c r="BOI704" s="413"/>
      <c r="BOJ704" s="413"/>
      <c r="BOK704" s="413"/>
      <c r="BOL704" s="413"/>
      <c r="BOM704" s="413"/>
      <c r="BON704" s="413"/>
      <c r="BOO704" s="413"/>
      <c r="BOP704" s="413"/>
      <c r="BOQ704" s="413"/>
      <c r="BOR704" s="413"/>
      <c r="BOS704" s="413"/>
      <c r="BOT704" s="413"/>
      <c r="BOU704" s="413"/>
      <c r="BOV704" s="413"/>
      <c r="BOW704" s="413"/>
      <c r="BOX704" s="413"/>
      <c r="BOY704" s="413"/>
      <c r="BOZ704" s="413"/>
      <c r="BPA704" s="413"/>
      <c r="BPB704" s="413"/>
      <c r="BPC704" s="413"/>
      <c r="BPD704" s="413"/>
      <c r="BPE704" s="413"/>
      <c r="BPF704" s="414"/>
      <c r="BPG704" s="414"/>
      <c r="BPH704" s="414"/>
      <c r="BPI704" s="414"/>
      <c r="BPJ704" s="414"/>
      <c r="BPK704" s="413"/>
      <c r="BPL704" s="413"/>
      <c r="BPM704" s="414"/>
      <c r="BPN704" s="414"/>
      <c r="BPO704" s="413"/>
      <c r="BPP704" s="413"/>
      <c r="BPQ704" s="414"/>
      <c r="BPR704" s="414"/>
      <c r="BPS704" s="413"/>
      <c r="BPT704" s="413"/>
      <c r="BPU704" s="413"/>
      <c r="BPV704" s="413"/>
      <c r="BPW704" s="413"/>
      <c r="BPX704" s="413"/>
      <c r="BPY704" s="413"/>
      <c r="BPZ704" s="414"/>
      <c r="BQA704" s="414"/>
      <c r="BQB704" s="413"/>
      <c r="BQC704" s="413"/>
      <c r="BQD704" s="414"/>
      <c r="BQE704" s="414"/>
      <c r="BQF704" s="413"/>
      <c r="BQG704" s="413"/>
      <c r="BQH704" s="413"/>
      <c r="BQI704" s="413"/>
      <c r="BQJ704" s="413"/>
      <c r="BQK704" s="407"/>
      <c r="BQL704" s="439"/>
      <c r="BQM704" s="413"/>
      <c r="BQN704" s="413"/>
      <c r="BQO704" s="413"/>
      <c r="BQP704" s="413"/>
      <c r="BQQ704" s="413"/>
      <c r="BQR704" s="413"/>
      <c r="BQS704" s="413"/>
      <c r="BQT704" s="412"/>
      <c r="BQU704" s="412"/>
      <c r="BQV704" s="412"/>
      <c r="BQW704" s="412"/>
      <c r="BQX704" s="412"/>
      <c r="BQY704" s="412"/>
      <c r="BQZ704" s="412"/>
      <c r="BRA704" s="412"/>
      <c r="BRB704" s="412"/>
      <c r="BRC704" s="412"/>
      <c r="BRD704" s="412"/>
      <c r="BRE704" s="412"/>
      <c r="BRF704" s="412"/>
      <c r="BRG704" s="412"/>
      <c r="BRH704" s="412"/>
      <c r="BRI704" s="412"/>
      <c r="BRJ704" s="412"/>
      <c r="BRK704" s="412"/>
      <c r="BRL704" s="412"/>
      <c r="BRM704" s="412"/>
      <c r="BRN704" s="412"/>
      <c r="BRO704" s="412"/>
      <c r="BRP704" s="412"/>
      <c r="BRQ704" s="412"/>
      <c r="BRR704" s="412"/>
      <c r="BRS704" s="412"/>
      <c r="BRT704" s="412"/>
      <c r="BRU704" s="412"/>
      <c r="BRV704" s="412"/>
      <c r="BRW704" s="412"/>
      <c r="BRX704" s="412"/>
      <c r="BRY704" s="412"/>
      <c r="BRZ704" s="412"/>
      <c r="BSA704" s="412"/>
      <c r="BSB704" s="412"/>
      <c r="BSC704" s="412"/>
      <c r="BSD704" s="412"/>
      <c r="BSE704" s="412"/>
      <c r="BSF704" s="412"/>
      <c r="BSG704" s="412"/>
      <c r="BSH704" s="412"/>
      <c r="BSI704" s="412"/>
      <c r="BSJ704" s="412"/>
      <c r="BSK704" s="412"/>
      <c r="BSL704" s="413"/>
      <c r="BSM704" s="413"/>
      <c r="BSN704" s="413"/>
      <c r="BSO704" s="413"/>
      <c r="BSP704" s="413"/>
      <c r="BSQ704" s="413"/>
      <c r="BSR704" s="413"/>
      <c r="BSS704" s="413"/>
      <c r="BST704" s="413"/>
      <c r="BSU704" s="413"/>
      <c r="BSV704" s="413"/>
      <c r="BSW704" s="413"/>
      <c r="BSX704" s="413"/>
      <c r="BSY704" s="413"/>
      <c r="BSZ704" s="413"/>
      <c r="BTA704" s="413"/>
      <c r="BTB704" s="413"/>
      <c r="BTC704" s="413"/>
      <c r="BTD704" s="413"/>
      <c r="BTE704" s="413"/>
      <c r="BTF704" s="413"/>
      <c r="BTG704" s="413"/>
      <c r="BTH704" s="413"/>
      <c r="BTI704" s="413"/>
      <c r="BTJ704" s="414"/>
      <c r="BTK704" s="414"/>
      <c r="BTL704" s="414"/>
      <c r="BTM704" s="414"/>
      <c r="BTN704" s="414"/>
      <c r="BTO704" s="413"/>
      <c r="BTP704" s="413"/>
      <c r="BTQ704" s="414"/>
      <c r="BTR704" s="414"/>
      <c r="BTS704" s="413"/>
      <c r="BTT704" s="413"/>
      <c r="BTU704" s="414"/>
      <c r="BTV704" s="414"/>
      <c r="BTW704" s="413"/>
      <c r="BTX704" s="413"/>
      <c r="BTY704" s="413"/>
      <c r="BTZ704" s="413"/>
      <c r="BUA704" s="413"/>
      <c r="BUB704" s="413"/>
      <c r="BUC704" s="413"/>
      <c r="BUD704" s="414"/>
      <c r="BUE704" s="414"/>
      <c r="BUF704" s="413"/>
      <c r="BUG704" s="413"/>
      <c r="BUH704" s="414"/>
      <c r="BUI704" s="414"/>
      <c r="BUJ704" s="413"/>
      <c r="BUK704" s="413"/>
      <c r="BUL704" s="413"/>
      <c r="BUM704" s="413"/>
      <c r="BUN704" s="413"/>
      <c r="BUO704" s="407"/>
      <c r="BUP704" s="439"/>
      <c r="BUQ704" s="413"/>
      <c r="BUR704" s="413"/>
      <c r="BUS704" s="413"/>
      <c r="BUT704" s="413"/>
      <c r="BUU704" s="413"/>
      <c r="BUV704" s="413"/>
      <c r="BUW704" s="413"/>
      <c r="BUX704" s="412"/>
      <c r="BUY704" s="412"/>
      <c r="BUZ704" s="412"/>
      <c r="BVA704" s="412"/>
      <c r="BVB704" s="412"/>
      <c r="BVC704" s="412"/>
      <c r="BVD704" s="412"/>
      <c r="BVE704" s="412"/>
      <c r="BVF704" s="412"/>
      <c r="BVG704" s="412"/>
      <c r="BVH704" s="412"/>
      <c r="BVI704" s="412"/>
      <c r="BVJ704" s="412"/>
      <c r="BVK704" s="412"/>
      <c r="BVL704" s="412"/>
      <c r="BVM704" s="412"/>
      <c r="BVN704" s="412"/>
      <c r="BVO704" s="412"/>
      <c r="BVP704" s="412"/>
      <c r="BVQ704" s="412"/>
      <c r="BVR704" s="412"/>
      <c r="BVS704" s="412"/>
      <c r="BVT704" s="412"/>
      <c r="BVU704" s="412"/>
      <c r="BVV704" s="412"/>
      <c r="BVW704" s="412"/>
      <c r="BVX704" s="412"/>
      <c r="BVY704" s="412"/>
      <c r="BVZ704" s="412"/>
      <c r="BWA704" s="412"/>
      <c r="BWB704" s="412"/>
      <c r="BWC704" s="412"/>
      <c r="BWD704" s="412"/>
      <c r="BWE704" s="412"/>
      <c r="BWF704" s="412"/>
      <c r="BWG704" s="412"/>
      <c r="BWH704" s="412"/>
      <c r="BWI704" s="412"/>
      <c r="BWJ704" s="412"/>
      <c r="BWK704" s="412"/>
      <c r="BWL704" s="412"/>
      <c r="BWM704" s="412"/>
      <c r="BWN704" s="412"/>
      <c r="BWO704" s="412"/>
      <c r="BWP704" s="413"/>
      <c r="BWQ704" s="413"/>
      <c r="BWR704" s="413"/>
      <c r="BWS704" s="413"/>
      <c r="BWT704" s="413"/>
      <c r="BWU704" s="413"/>
      <c r="BWV704" s="413"/>
      <c r="BWW704" s="413"/>
      <c r="BWX704" s="413"/>
      <c r="BWY704" s="413"/>
      <c r="BWZ704" s="413"/>
      <c r="BXA704" s="413"/>
      <c r="BXB704" s="413"/>
      <c r="BXC704" s="413"/>
      <c r="BXD704" s="413"/>
      <c r="BXE704" s="413"/>
      <c r="BXF704" s="413"/>
      <c r="BXG704" s="413"/>
      <c r="BXH704" s="413"/>
      <c r="BXI704" s="413"/>
      <c r="BXJ704" s="413"/>
      <c r="BXK704" s="413"/>
      <c r="BXL704" s="413"/>
      <c r="BXM704" s="413"/>
      <c r="BXN704" s="414"/>
      <c r="BXO704" s="414"/>
      <c r="BXP704" s="414"/>
      <c r="BXQ704" s="414"/>
      <c r="BXR704" s="414"/>
      <c r="BXS704" s="413"/>
      <c r="BXT704" s="413"/>
      <c r="BXU704" s="414"/>
      <c r="BXV704" s="414"/>
      <c r="BXW704" s="413"/>
      <c r="BXX704" s="413"/>
      <c r="BXY704" s="414"/>
      <c r="BXZ704" s="414"/>
      <c r="BYA704" s="413"/>
      <c r="BYB704" s="413"/>
      <c r="BYC704" s="413"/>
      <c r="BYD704" s="413"/>
      <c r="BYE704" s="413"/>
      <c r="BYF704" s="413"/>
      <c r="BYG704" s="413"/>
      <c r="BYH704" s="414"/>
      <c r="BYI704" s="414"/>
      <c r="BYJ704" s="413"/>
      <c r="BYK704" s="413"/>
      <c r="BYL704" s="414"/>
      <c r="BYM704" s="414"/>
      <c r="BYN704" s="413"/>
      <c r="BYO704" s="413"/>
      <c r="BYP704" s="413"/>
      <c r="BYQ704" s="413"/>
      <c r="BYR704" s="413"/>
      <c r="BYS704" s="407"/>
      <c r="BYT704" s="439"/>
      <c r="BYU704" s="413"/>
      <c r="BYV704" s="413"/>
      <c r="BYW704" s="413"/>
      <c r="BYX704" s="413"/>
      <c r="BYY704" s="413"/>
      <c r="BYZ704" s="413"/>
      <c r="BZA704" s="413"/>
      <c r="BZB704" s="412"/>
      <c r="BZC704" s="412"/>
      <c r="BZD704" s="412"/>
      <c r="BZE704" s="412"/>
      <c r="BZF704" s="412"/>
      <c r="BZG704" s="412"/>
      <c r="BZH704" s="412"/>
      <c r="BZI704" s="412"/>
      <c r="BZJ704" s="412"/>
      <c r="BZK704" s="412"/>
      <c r="BZL704" s="412"/>
      <c r="BZM704" s="412"/>
      <c r="BZN704" s="412"/>
      <c r="BZO704" s="412"/>
      <c r="BZP704" s="412"/>
      <c r="BZQ704" s="412"/>
      <c r="BZR704" s="412"/>
      <c r="BZS704" s="412"/>
      <c r="BZT704" s="412"/>
      <c r="BZU704" s="412"/>
      <c r="BZV704" s="412"/>
      <c r="BZW704" s="412"/>
      <c r="BZX704" s="412"/>
      <c r="BZY704" s="412"/>
      <c r="BZZ704" s="412"/>
      <c r="CAA704" s="412"/>
      <c r="CAB704" s="412"/>
      <c r="CAC704" s="412"/>
      <c r="CAD704" s="412"/>
      <c r="CAE704" s="412"/>
      <c r="CAF704" s="412"/>
      <c r="CAG704" s="412"/>
      <c r="CAH704" s="412"/>
      <c r="CAI704" s="412"/>
      <c r="CAJ704" s="412"/>
      <c r="CAK704" s="412"/>
      <c r="CAL704" s="412"/>
      <c r="CAM704" s="412"/>
      <c r="CAN704" s="412"/>
      <c r="CAO704" s="412"/>
      <c r="CAP704" s="412"/>
      <c r="CAQ704" s="412"/>
      <c r="CAR704" s="412"/>
      <c r="CAS704" s="412"/>
      <c r="CAT704" s="413"/>
      <c r="CAU704" s="413"/>
      <c r="CAV704" s="413"/>
      <c r="CAW704" s="413"/>
      <c r="CAX704" s="413"/>
      <c r="CAY704" s="413"/>
      <c r="CAZ704" s="413"/>
      <c r="CBA704" s="413"/>
      <c r="CBB704" s="413"/>
      <c r="CBC704" s="413"/>
      <c r="CBD704" s="413"/>
      <c r="CBE704" s="413"/>
      <c r="CBF704" s="413"/>
      <c r="CBG704" s="413"/>
      <c r="CBH704" s="413"/>
      <c r="CBI704" s="413"/>
      <c r="CBJ704" s="413"/>
      <c r="CBK704" s="413"/>
      <c r="CBL704" s="413"/>
      <c r="CBM704" s="413"/>
      <c r="CBN704" s="413"/>
      <c r="CBO704" s="413"/>
      <c r="CBP704" s="413"/>
      <c r="CBQ704" s="413"/>
      <c r="CBR704" s="414"/>
      <c r="CBS704" s="414"/>
      <c r="CBT704" s="414"/>
      <c r="CBU704" s="414"/>
      <c r="CBV704" s="414"/>
      <c r="CBW704" s="413"/>
      <c r="CBX704" s="413"/>
      <c r="CBY704" s="414"/>
      <c r="CBZ704" s="414"/>
      <c r="CCA704" s="413"/>
      <c r="CCB704" s="413"/>
      <c r="CCC704" s="414"/>
      <c r="CCD704" s="414"/>
      <c r="CCE704" s="413"/>
      <c r="CCF704" s="413"/>
      <c r="CCG704" s="413"/>
      <c r="CCH704" s="413"/>
      <c r="CCI704" s="413"/>
      <c r="CCJ704" s="413"/>
      <c r="CCK704" s="413"/>
      <c r="CCL704" s="414"/>
      <c r="CCM704" s="414"/>
      <c r="CCN704" s="413"/>
      <c r="CCO704" s="413"/>
      <c r="CCP704" s="414"/>
      <c r="CCQ704" s="414"/>
      <c r="CCR704" s="413"/>
      <c r="CCS704" s="413"/>
      <c r="CCT704" s="413"/>
      <c r="CCU704" s="413"/>
      <c r="CCV704" s="413"/>
      <c r="CCW704" s="407"/>
      <c r="CCX704" s="439"/>
      <c r="CCY704" s="413"/>
      <c r="CCZ704" s="413"/>
      <c r="CDA704" s="413"/>
      <c r="CDB704" s="413"/>
      <c r="CDC704" s="413"/>
      <c r="CDD704" s="413"/>
      <c r="CDE704" s="413"/>
      <c r="CDF704" s="412"/>
      <c r="CDG704" s="412"/>
      <c r="CDH704" s="412"/>
      <c r="CDI704" s="412"/>
      <c r="CDJ704" s="412"/>
      <c r="CDK704" s="412"/>
      <c r="CDL704" s="412"/>
      <c r="CDM704" s="412"/>
      <c r="CDN704" s="412"/>
      <c r="CDO704" s="412"/>
      <c r="CDP704" s="412"/>
      <c r="CDQ704" s="412"/>
      <c r="CDR704" s="412"/>
      <c r="CDS704" s="412"/>
      <c r="CDT704" s="412"/>
      <c r="CDU704" s="412"/>
      <c r="CDV704" s="412"/>
      <c r="CDW704" s="412"/>
      <c r="CDX704" s="412"/>
      <c r="CDY704" s="412"/>
      <c r="CDZ704" s="412"/>
      <c r="CEA704" s="412"/>
      <c r="CEB704" s="412"/>
      <c r="CEC704" s="412"/>
      <c r="CED704" s="412"/>
      <c r="CEE704" s="412"/>
      <c r="CEF704" s="412"/>
      <c r="CEG704" s="412"/>
      <c r="CEH704" s="412"/>
      <c r="CEI704" s="412"/>
      <c r="CEJ704" s="412"/>
      <c r="CEK704" s="412"/>
      <c r="CEL704" s="412"/>
      <c r="CEM704" s="412"/>
      <c r="CEN704" s="412"/>
      <c r="CEO704" s="412"/>
      <c r="CEP704" s="412"/>
      <c r="CEQ704" s="412"/>
      <c r="CER704" s="412"/>
      <c r="CES704" s="412"/>
      <c r="CET704" s="412"/>
      <c r="CEU704" s="412"/>
      <c r="CEV704" s="412"/>
      <c r="CEW704" s="412"/>
      <c r="CEX704" s="413"/>
      <c r="CEY704" s="413"/>
      <c r="CEZ704" s="413"/>
      <c r="CFA704" s="413"/>
      <c r="CFB704" s="413"/>
      <c r="CFC704" s="413"/>
      <c r="CFD704" s="413"/>
      <c r="CFE704" s="413"/>
      <c r="CFF704" s="413"/>
      <c r="CFG704" s="413"/>
      <c r="CFH704" s="413"/>
      <c r="CFI704" s="413"/>
      <c r="CFJ704" s="413"/>
      <c r="CFK704" s="413"/>
      <c r="CFL704" s="413"/>
      <c r="CFM704" s="413"/>
      <c r="CFN704" s="413"/>
      <c r="CFO704" s="413"/>
      <c r="CFP704" s="413"/>
      <c r="CFQ704" s="413"/>
      <c r="CFR704" s="413"/>
      <c r="CFS704" s="413"/>
      <c r="CFT704" s="413"/>
      <c r="CFU704" s="413"/>
      <c r="CFV704" s="414"/>
      <c r="CFW704" s="414"/>
      <c r="CFX704" s="414"/>
      <c r="CFY704" s="414"/>
      <c r="CFZ704" s="414"/>
      <c r="CGA704" s="413"/>
      <c r="CGB704" s="413"/>
      <c r="CGC704" s="414"/>
      <c r="CGD704" s="414"/>
      <c r="CGE704" s="413"/>
      <c r="CGF704" s="413"/>
      <c r="CGG704" s="414"/>
      <c r="CGH704" s="414"/>
      <c r="CGI704" s="413"/>
      <c r="CGJ704" s="413"/>
      <c r="CGK704" s="413"/>
      <c r="CGL704" s="413"/>
      <c r="CGM704" s="413"/>
      <c r="CGN704" s="413"/>
      <c r="CGO704" s="413"/>
      <c r="CGP704" s="414"/>
      <c r="CGQ704" s="414"/>
      <c r="CGR704" s="413"/>
      <c r="CGS704" s="413"/>
      <c r="CGT704" s="414"/>
      <c r="CGU704" s="414"/>
      <c r="CGV704" s="413"/>
      <c r="CGW704" s="413"/>
      <c r="CGX704" s="413"/>
      <c r="CGY704" s="413"/>
      <c r="CGZ704" s="413"/>
      <c r="CHA704" s="407"/>
      <c r="CHB704" s="439"/>
      <c r="CHC704" s="413"/>
      <c r="CHD704" s="413"/>
      <c r="CHE704" s="413"/>
      <c r="CHF704" s="413"/>
      <c r="CHG704" s="413"/>
      <c r="CHH704" s="413"/>
      <c r="CHI704" s="413"/>
      <c r="CHJ704" s="412"/>
      <c r="CHK704" s="412"/>
      <c r="CHL704" s="412"/>
      <c r="CHM704" s="412"/>
      <c r="CHN704" s="412"/>
      <c r="CHO704" s="412"/>
      <c r="CHP704" s="412"/>
      <c r="CHQ704" s="412"/>
      <c r="CHR704" s="412"/>
      <c r="CHS704" s="412"/>
      <c r="CHT704" s="412"/>
      <c r="CHU704" s="412"/>
      <c r="CHV704" s="412"/>
      <c r="CHW704" s="412"/>
      <c r="CHX704" s="412"/>
      <c r="CHY704" s="412"/>
      <c r="CHZ704" s="412"/>
      <c r="CIA704" s="412"/>
      <c r="CIB704" s="412"/>
      <c r="CIC704" s="412"/>
      <c r="CID704" s="412"/>
      <c r="CIE704" s="412"/>
      <c r="CIF704" s="412"/>
      <c r="CIG704" s="412"/>
      <c r="CIH704" s="412"/>
      <c r="CII704" s="412"/>
      <c r="CIJ704" s="412"/>
      <c r="CIK704" s="412"/>
      <c r="CIL704" s="412"/>
      <c r="CIM704" s="412"/>
      <c r="CIN704" s="412"/>
      <c r="CIO704" s="412"/>
      <c r="CIP704" s="412"/>
      <c r="CIQ704" s="412"/>
      <c r="CIR704" s="412"/>
      <c r="CIS704" s="412"/>
      <c r="CIT704" s="412"/>
      <c r="CIU704" s="412"/>
      <c r="CIV704" s="412"/>
      <c r="CIW704" s="412"/>
      <c r="CIX704" s="412"/>
      <c r="CIY704" s="412"/>
      <c r="CIZ704" s="412"/>
      <c r="CJA704" s="412"/>
      <c r="CJB704" s="413"/>
      <c r="CJC704" s="413"/>
      <c r="CJD704" s="413"/>
      <c r="CJE704" s="413"/>
      <c r="CJF704" s="413"/>
      <c r="CJG704" s="413"/>
      <c r="CJH704" s="413"/>
      <c r="CJI704" s="413"/>
      <c r="CJJ704" s="413"/>
      <c r="CJK704" s="413"/>
      <c r="CJL704" s="413"/>
      <c r="CJM704" s="413"/>
      <c r="CJN704" s="413"/>
      <c r="CJO704" s="413"/>
      <c r="CJP704" s="413"/>
      <c r="CJQ704" s="413"/>
      <c r="CJR704" s="413"/>
      <c r="CJS704" s="413"/>
      <c r="CJT704" s="413"/>
      <c r="CJU704" s="413"/>
      <c r="CJV704" s="413"/>
      <c r="CJW704" s="413"/>
      <c r="CJX704" s="413"/>
      <c r="CJY704" s="413"/>
      <c r="CJZ704" s="414"/>
      <c r="CKA704" s="414"/>
      <c r="CKB704" s="414"/>
      <c r="CKC704" s="414"/>
      <c r="CKD704" s="414"/>
      <c r="CKE704" s="413"/>
      <c r="CKF704" s="413"/>
      <c r="CKG704" s="414"/>
      <c r="CKH704" s="414"/>
      <c r="CKI704" s="413"/>
      <c r="CKJ704" s="413"/>
      <c r="CKK704" s="414"/>
      <c r="CKL704" s="414"/>
      <c r="CKM704" s="413"/>
      <c r="CKN704" s="413"/>
      <c r="CKO704" s="413"/>
      <c r="CKP704" s="413"/>
      <c r="CKQ704" s="413"/>
      <c r="CKR704" s="413"/>
      <c r="CKS704" s="413"/>
      <c r="CKT704" s="414"/>
      <c r="CKU704" s="414"/>
      <c r="CKV704" s="413"/>
      <c r="CKW704" s="413"/>
      <c r="CKX704" s="414"/>
      <c r="CKY704" s="414"/>
      <c r="CKZ704" s="413"/>
      <c r="CLA704" s="413"/>
      <c r="CLB704" s="413"/>
      <c r="CLC704" s="413"/>
      <c r="CLD704" s="413"/>
      <c r="CLE704" s="407"/>
      <c r="CLF704" s="439"/>
      <c r="CLG704" s="413"/>
      <c r="CLH704" s="413"/>
      <c r="CLI704" s="413"/>
      <c r="CLJ704" s="413"/>
      <c r="CLK704" s="413"/>
      <c r="CLL704" s="413"/>
      <c r="CLM704" s="413"/>
      <c r="CLN704" s="412"/>
      <c r="CLO704" s="412"/>
      <c r="CLP704" s="412"/>
      <c r="CLQ704" s="412"/>
      <c r="CLR704" s="412"/>
      <c r="CLS704" s="412"/>
      <c r="CLT704" s="412"/>
      <c r="CLU704" s="412"/>
      <c r="CLV704" s="412"/>
      <c r="CLW704" s="412"/>
      <c r="CLX704" s="412"/>
      <c r="CLY704" s="412"/>
      <c r="CLZ704" s="412"/>
      <c r="CMA704" s="412"/>
      <c r="CMB704" s="412"/>
      <c r="CMC704" s="412"/>
      <c r="CMD704" s="412"/>
      <c r="CME704" s="412"/>
      <c r="CMF704" s="412"/>
      <c r="CMG704" s="412"/>
      <c r="CMH704" s="412"/>
      <c r="CMI704" s="412"/>
      <c r="CMJ704" s="412"/>
      <c r="CMK704" s="412"/>
      <c r="CML704" s="412"/>
      <c r="CMM704" s="412"/>
      <c r="CMN704" s="412"/>
      <c r="CMO704" s="412"/>
      <c r="CMP704" s="412"/>
      <c r="CMQ704" s="412"/>
      <c r="CMR704" s="412"/>
      <c r="CMS704" s="412"/>
      <c r="CMT704" s="412"/>
      <c r="CMU704" s="412"/>
      <c r="CMV704" s="412"/>
      <c r="CMW704" s="412"/>
      <c r="CMX704" s="412"/>
      <c r="CMY704" s="412"/>
      <c r="CMZ704" s="412"/>
      <c r="CNA704" s="412"/>
      <c r="CNB704" s="412"/>
      <c r="CNC704" s="412"/>
      <c r="CND704" s="412"/>
      <c r="CNE704" s="412"/>
      <c r="CNF704" s="413"/>
      <c r="CNG704" s="413"/>
      <c r="CNH704" s="413"/>
      <c r="CNI704" s="413"/>
      <c r="CNJ704" s="413"/>
      <c r="CNK704" s="413"/>
      <c r="CNL704" s="413"/>
      <c r="CNM704" s="413"/>
      <c r="CNN704" s="413"/>
      <c r="CNO704" s="413"/>
      <c r="CNP704" s="413"/>
      <c r="CNQ704" s="413"/>
      <c r="CNR704" s="413"/>
      <c r="CNS704" s="413"/>
      <c r="CNT704" s="413"/>
      <c r="CNU704" s="413"/>
      <c r="CNV704" s="413"/>
      <c r="CNW704" s="413"/>
      <c r="CNX704" s="413"/>
      <c r="CNY704" s="413"/>
      <c r="CNZ704" s="413"/>
      <c r="COA704" s="413"/>
      <c r="COB704" s="413"/>
      <c r="COC704" s="413"/>
      <c r="COD704" s="414"/>
      <c r="COE704" s="414"/>
      <c r="COF704" s="414"/>
      <c r="COG704" s="414"/>
      <c r="COH704" s="414"/>
      <c r="COI704" s="413"/>
      <c r="COJ704" s="413"/>
      <c r="COK704" s="414"/>
      <c r="COL704" s="414"/>
      <c r="COM704" s="413"/>
      <c r="CON704" s="413"/>
      <c r="COO704" s="414"/>
      <c r="COP704" s="414"/>
      <c r="COQ704" s="413"/>
      <c r="COR704" s="413"/>
      <c r="COS704" s="413"/>
      <c r="COT704" s="413"/>
      <c r="COU704" s="413"/>
      <c r="COV704" s="413"/>
      <c r="COW704" s="413"/>
      <c r="COX704" s="414"/>
      <c r="COY704" s="414"/>
      <c r="COZ704" s="413"/>
      <c r="CPA704" s="413"/>
      <c r="CPB704" s="414"/>
      <c r="CPC704" s="414"/>
      <c r="CPD704" s="413"/>
      <c r="CPE704" s="413"/>
      <c r="CPF704" s="413"/>
      <c r="CPG704" s="413"/>
      <c r="CPH704" s="413"/>
      <c r="CPI704" s="407"/>
      <c r="CPJ704" s="439"/>
      <c r="CPK704" s="413"/>
      <c r="CPL704" s="413"/>
      <c r="CPM704" s="413"/>
      <c r="CPN704" s="413"/>
      <c r="CPO704" s="413"/>
      <c r="CPP704" s="413"/>
      <c r="CPQ704" s="413"/>
      <c r="CPR704" s="412"/>
      <c r="CPS704" s="412"/>
      <c r="CPT704" s="412"/>
      <c r="CPU704" s="412"/>
      <c r="CPV704" s="412"/>
      <c r="CPW704" s="412"/>
      <c r="CPX704" s="412"/>
      <c r="CPY704" s="412"/>
      <c r="CPZ704" s="412"/>
      <c r="CQA704" s="412"/>
      <c r="CQB704" s="412"/>
      <c r="CQC704" s="412"/>
      <c r="CQD704" s="412"/>
      <c r="CQE704" s="412"/>
      <c r="CQF704" s="412"/>
      <c r="CQG704" s="412"/>
      <c r="CQH704" s="412"/>
      <c r="CQI704" s="412"/>
      <c r="CQJ704" s="412"/>
      <c r="CQK704" s="412"/>
      <c r="CQL704" s="412"/>
      <c r="CQM704" s="412"/>
      <c r="CQN704" s="412"/>
      <c r="CQO704" s="412"/>
      <c r="CQP704" s="412"/>
      <c r="CQQ704" s="412"/>
      <c r="CQR704" s="412"/>
      <c r="CQS704" s="412"/>
      <c r="CQT704" s="412"/>
      <c r="CQU704" s="412"/>
      <c r="CQV704" s="412"/>
      <c r="CQW704" s="412"/>
      <c r="CQX704" s="412"/>
      <c r="CQY704" s="412"/>
      <c r="CQZ704" s="412"/>
      <c r="CRA704" s="412"/>
      <c r="CRB704" s="412"/>
      <c r="CRC704" s="412"/>
      <c r="CRD704" s="412"/>
      <c r="CRE704" s="412"/>
      <c r="CRF704" s="412"/>
      <c r="CRG704" s="412"/>
      <c r="CRH704" s="412"/>
      <c r="CRI704" s="412"/>
      <c r="CRJ704" s="413"/>
      <c r="CRK704" s="413"/>
      <c r="CRL704" s="413"/>
      <c r="CRM704" s="413"/>
      <c r="CRN704" s="413"/>
      <c r="CRO704" s="413"/>
      <c r="CRP704" s="413"/>
      <c r="CRQ704" s="413"/>
      <c r="CRR704" s="413"/>
      <c r="CRS704" s="413"/>
      <c r="CRT704" s="413"/>
      <c r="CRU704" s="413"/>
      <c r="CRV704" s="413"/>
      <c r="CRW704" s="413"/>
      <c r="CRX704" s="413"/>
      <c r="CRY704" s="413"/>
      <c r="CRZ704" s="413"/>
      <c r="CSA704" s="413"/>
      <c r="CSB704" s="413"/>
      <c r="CSC704" s="413"/>
      <c r="CSD704" s="413"/>
      <c r="CSE704" s="413"/>
      <c r="CSF704" s="413"/>
      <c r="CSG704" s="413"/>
      <c r="CSH704" s="414"/>
      <c r="CSI704" s="414"/>
      <c r="CSJ704" s="414"/>
      <c r="CSK704" s="414"/>
      <c r="CSL704" s="414"/>
      <c r="CSM704" s="413"/>
      <c r="CSN704" s="413"/>
      <c r="CSO704" s="414"/>
      <c r="CSP704" s="414"/>
      <c r="CSQ704" s="413"/>
      <c r="CSR704" s="413"/>
      <c r="CSS704" s="414"/>
      <c r="CST704" s="414"/>
      <c r="CSU704" s="413"/>
      <c r="CSV704" s="413"/>
      <c r="CSW704" s="413"/>
      <c r="CSX704" s="413"/>
      <c r="CSY704" s="413"/>
      <c r="CSZ704" s="413"/>
      <c r="CTA704" s="413"/>
      <c r="CTB704" s="414"/>
      <c r="CTC704" s="414"/>
      <c r="CTD704" s="413"/>
      <c r="CTE704" s="413"/>
      <c r="CTF704" s="414"/>
      <c r="CTG704" s="414"/>
      <c r="CTH704" s="413"/>
      <c r="CTI704" s="413"/>
      <c r="CTJ704" s="413"/>
      <c r="CTK704" s="413"/>
      <c r="CTL704" s="413"/>
      <c r="CTM704" s="407"/>
      <c r="CTN704" s="439"/>
      <c r="CTO704" s="413"/>
      <c r="CTP704" s="413"/>
      <c r="CTQ704" s="413"/>
      <c r="CTR704" s="413"/>
      <c r="CTS704" s="413"/>
      <c r="CTT704" s="413"/>
      <c r="CTU704" s="413"/>
      <c r="CTV704" s="412"/>
      <c r="CTW704" s="412"/>
      <c r="CTX704" s="412"/>
      <c r="CTY704" s="412"/>
      <c r="CTZ704" s="412"/>
      <c r="CUA704" s="412"/>
      <c r="CUB704" s="412"/>
      <c r="CUC704" s="412"/>
      <c r="CUD704" s="412"/>
      <c r="CUE704" s="412"/>
      <c r="CUF704" s="412"/>
      <c r="CUG704" s="412"/>
      <c r="CUH704" s="412"/>
      <c r="CUI704" s="412"/>
      <c r="CUJ704" s="412"/>
      <c r="CUK704" s="412"/>
      <c r="CUL704" s="412"/>
      <c r="CUM704" s="412"/>
      <c r="CUN704" s="412"/>
      <c r="CUO704" s="412"/>
      <c r="CUP704" s="412"/>
      <c r="CUQ704" s="412"/>
      <c r="CUR704" s="412"/>
      <c r="CUS704" s="412"/>
      <c r="CUT704" s="412"/>
      <c r="CUU704" s="412"/>
      <c r="CUV704" s="412"/>
      <c r="CUW704" s="412"/>
      <c r="CUX704" s="412"/>
      <c r="CUY704" s="412"/>
      <c r="CUZ704" s="412"/>
      <c r="CVA704" s="412"/>
      <c r="CVB704" s="412"/>
      <c r="CVC704" s="412"/>
      <c r="CVD704" s="412"/>
      <c r="CVE704" s="412"/>
      <c r="CVF704" s="412"/>
      <c r="CVG704" s="412"/>
      <c r="CVH704" s="412"/>
      <c r="CVI704" s="412"/>
      <c r="CVJ704" s="412"/>
      <c r="CVK704" s="412"/>
      <c r="CVL704" s="412"/>
      <c r="CVM704" s="412"/>
      <c r="CVN704" s="413"/>
      <c r="CVO704" s="413"/>
      <c r="CVP704" s="413"/>
      <c r="CVQ704" s="413"/>
      <c r="CVR704" s="413"/>
      <c r="CVS704" s="413"/>
      <c r="CVT704" s="413"/>
      <c r="CVU704" s="413"/>
      <c r="CVV704" s="413"/>
      <c r="CVW704" s="413"/>
      <c r="CVX704" s="413"/>
      <c r="CVY704" s="413"/>
      <c r="CVZ704" s="413"/>
      <c r="CWA704" s="413"/>
      <c r="CWB704" s="413"/>
      <c r="CWC704" s="413"/>
      <c r="CWD704" s="413"/>
      <c r="CWE704" s="413"/>
      <c r="CWF704" s="413"/>
      <c r="CWG704" s="413"/>
      <c r="CWH704" s="413"/>
      <c r="CWI704" s="413"/>
      <c r="CWJ704" s="413"/>
      <c r="CWK704" s="413"/>
      <c r="CWL704" s="414"/>
      <c r="CWM704" s="414"/>
      <c r="CWN704" s="414"/>
      <c r="CWO704" s="414"/>
      <c r="CWP704" s="414"/>
      <c r="CWQ704" s="413"/>
      <c r="CWR704" s="413"/>
      <c r="CWS704" s="414"/>
      <c r="CWT704" s="414"/>
      <c r="CWU704" s="413"/>
      <c r="CWV704" s="413"/>
      <c r="CWW704" s="414"/>
      <c r="CWX704" s="414"/>
      <c r="CWY704" s="413"/>
      <c r="CWZ704" s="413"/>
      <c r="CXA704" s="413"/>
      <c r="CXB704" s="413"/>
      <c r="CXC704" s="413"/>
      <c r="CXD704" s="413"/>
      <c r="CXE704" s="413"/>
      <c r="CXF704" s="414"/>
      <c r="CXG704" s="414"/>
      <c r="CXH704" s="413"/>
      <c r="CXI704" s="413"/>
      <c r="CXJ704" s="414"/>
      <c r="CXK704" s="414"/>
      <c r="CXL704" s="413"/>
      <c r="CXM704" s="413"/>
      <c r="CXN704" s="413"/>
      <c r="CXO704" s="413"/>
      <c r="CXP704" s="413"/>
      <c r="CXQ704" s="407"/>
      <c r="CXR704" s="439"/>
      <c r="CXS704" s="413"/>
      <c r="CXT704" s="413"/>
      <c r="CXU704" s="413"/>
      <c r="CXV704" s="413"/>
      <c r="CXW704" s="413"/>
      <c r="CXX704" s="413"/>
      <c r="CXY704" s="413"/>
      <c r="CXZ704" s="412"/>
      <c r="CYA704" s="412"/>
      <c r="CYB704" s="412"/>
      <c r="CYC704" s="412"/>
      <c r="CYD704" s="412"/>
      <c r="CYE704" s="412"/>
      <c r="CYF704" s="412"/>
      <c r="CYG704" s="412"/>
      <c r="CYH704" s="412"/>
      <c r="CYI704" s="412"/>
      <c r="CYJ704" s="412"/>
      <c r="CYK704" s="412"/>
      <c r="CYL704" s="412"/>
      <c r="CYM704" s="412"/>
      <c r="CYN704" s="412"/>
      <c r="CYO704" s="412"/>
      <c r="CYP704" s="412"/>
      <c r="CYQ704" s="412"/>
      <c r="CYR704" s="412"/>
      <c r="CYS704" s="412"/>
      <c r="CYT704" s="412"/>
      <c r="CYU704" s="412"/>
      <c r="CYV704" s="412"/>
      <c r="CYW704" s="412"/>
      <c r="CYX704" s="412"/>
      <c r="CYY704" s="412"/>
      <c r="CYZ704" s="412"/>
      <c r="CZA704" s="412"/>
      <c r="CZB704" s="412"/>
      <c r="CZC704" s="412"/>
      <c r="CZD704" s="412"/>
      <c r="CZE704" s="412"/>
      <c r="CZF704" s="412"/>
      <c r="CZG704" s="412"/>
      <c r="CZH704" s="412"/>
      <c r="CZI704" s="412"/>
      <c r="CZJ704" s="412"/>
      <c r="CZK704" s="412"/>
      <c r="CZL704" s="412"/>
      <c r="CZM704" s="412"/>
      <c r="CZN704" s="412"/>
      <c r="CZO704" s="412"/>
      <c r="CZP704" s="412"/>
      <c r="CZQ704" s="412"/>
      <c r="CZR704" s="413"/>
      <c r="CZS704" s="413"/>
      <c r="CZT704" s="413"/>
      <c r="CZU704" s="413"/>
      <c r="CZV704" s="413"/>
      <c r="CZW704" s="413"/>
      <c r="CZX704" s="413"/>
      <c r="CZY704" s="413"/>
      <c r="CZZ704" s="413"/>
      <c r="DAA704" s="413"/>
      <c r="DAB704" s="413"/>
      <c r="DAC704" s="413"/>
      <c r="DAD704" s="413"/>
      <c r="DAE704" s="413"/>
      <c r="DAF704" s="413"/>
      <c r="DAG704" s="413"/>
      <c r="DAH704" s="413"/>
      <c r="DAI704" s="413"/>
      <c r="DAJ704" s="413"/>
      <c r="DAK704" s="413"/>
      <c r="DAL704" s="413"/>
      <c r="DAM704" s="413"/>
      <c r="DAN704" s="413"/>
      <c r="DAO704" s="413"/>
      <c r="DAP704" s="414"/>
      <c r="DAQ704" s="414"/>
      <c r="DAR704" s="414"/>
      <c r="DAS704" s="414"/>
      <c r="DAT704" s="414"/>
      <c r="DAU704" s="413"/>
      <c r="DAV704" s="413"/>
      <c r="DAW704" s="414"/>
      <c r="DAX704" s="414"/>
      <c r="DAY704" s="413"/>
      <c r="DAZ704" s="413"/>
      <c r="DBA704" s="414"/>
      <c r="DBB704" s="414"/>
      <c r="DBC704" s="413"/>
      <c r="DBD704" s="413"/>
      <c r="DBE704" s="413"/>
      <c r="DBF704" s="413"/>
      <c r="DBG704" s="413"/>
      <c r="DBH704" s="413"/>
      <c r="DBI704" s="413"/>
      <c r="DBJ704" s="414"/>
      <c r="DBK704" s="414"/>
      <c r="DBL704" s="413"/>
      <c r="DBM704" s="413"/>
      <c r="DBN704" s="414"/>
      <c r="DBO704" s="414"/>
      <c r="DBP704" s="413"/>
      <c r="DBQ704" s="413"/>
      <c r="DBR704" s="413"/>
      <c r="DBS704" s="413"/>
      <c r="DBT704" s="413"/>
      <c r="DBU704" s="407"/>
      <c r="DBV704" s="439"/>
      <c r="DBW704" s="413"/>
      <c r="DBX704" s="413"/>
      <c r="DBY704" s="413"/>
      <c r="DBZ704" s="413"/>
      <c r="DCA704" s="413"/>
      <c r="DCB704" s="413"/>
      <c r="DCC704" s="413"/>
      <c r="DCD704" s="412"/>
      <c r="DCE704" s="412"/>
      <c r="DCF704" s="412"/>
      <c r="DCG704" s="412"/>
      <c r="DCH704" s="412"/>
      <c r="DCI704" s="412"/>
      <c r="DCJ704" s="412"/>
      <c r="DCK704" s="412"/>
      <c r="DCL704" s="412"/>
      <c r="DCM704" s="412"/>
      <c r="DCN704" s="412"/>
      <c r="DCO704" s="412"/>
      <c r="DCP704" s="412"/>
      <c r="DCQ704" s="412"/>
      <c r="DCR704" s="412"/>
      <c r="DCS704" s="412"/>
      <c r="DCT704" s="412"/>
      <c r="DCU704" s="412"/>
      <c r="DCV704" s="412"/>
      <c r="DCW704" s="412"/>
      <c r="DCX704" s="412"/>
      <c r="DCY704" s="412"/>
      <c r="DCZ704" s="412"/>
      <c r="DDA704" s="412"/>
      <c r="DDB704" s="412"/>
      <c r="DDC704" s="412"/>
      <c r="DDD704" s="412"/>
      <c r="DDE704" s="412"/>
      <c r="DDF704" s="412"/>
      <c r="DDG704" s="412"/>
      <c r="DDH704" s="412"/>
      <c r="DDI704" s="412"/>
      <c r="DDJ704" s="412"/>
      <c r="DDK704" s="412"/>
      <c r="DDL704" s="412"/>
      <c r="DDM704" s="412"/>
      <c r="DDN704" s="412"/>
      <c r="DDO704" s="412"/>
      <c r="DDP704" s="412"/>
      <c r="DDQ704" s="412"/>
      <c r="DDR704" s="412"/>
      <c r="DDS704" s="412"/>
      <c r="DDT704" s="412"/>
      <c r="DDU704" s="412"/>
      <c r="DDV704" s="413"/>
      <c r="DDW704" s="413"/>
      <c r="DDX704" s="413"/>
      <c r="DDY704" s="413"/>
      <c r="DDZ704" s="413"/>
      <c r="DEA704" s="413"/>
      <c r="DEB704" s="413"/>
      <c r="DEC704" s="413"/>
      <c r="DED704" s="413"/>
      <c r="DEE704" s="413"/>
      <c r="DEF704" s="413"/>
      <c r="DEG704" s="413"/>
      <c r="DEH704" s="413"/>
      <c r="DEI704" s="413"/>
      <c r="DEJ704" s="413"/>
      <c r="DEK704" s="413"/>
      <c r="DEL704" s="413"/>
      <c r="DEM704" s="413"/>
      <c r="DEN704" s="413"/>
      <c r="DEO704" s="413"/>
      <c r="DEP704" s="413"/>
      <c r="DEQ704" s="413"/>
      <c r="DER704" s="413"/>
      <c r="DES704" s="413"/>
      <c r="DET704" s="414"/>
      <c r="DEU704" s="414"/>
      <c r="DEV704" s="414"/>
      <c r="DEW704" s="414"/>
      <c r="DEX704" s="414"/>
      <c r="DEY704" s="413"/>
      <c r="DEZ704" s="413"/>
      <c r="DFA704" s="414"/>
      <c r="DFB704" s="414"/>
      <c r="DFC704" s="413"/>
      <c r="DFD704" s="413"/>
      <c r="DFE704" s="414"/>
      <c r="DFF704" s="414"/>
      <c r="DFG704" s="413"/>
      <c r="DFH704" s="413"/>
      <c r="DFI704" s="413"/>
      <c r="DFJ704" s="413"/>
      <c r="DFK704" s="413"/>
      <c r="DFL704" s="413"/>
      <c r="DFM704" s="413"/>
      <c r="DFN704" s="414"/>
      <c r="DFO704" s="414"/>
      <c r="DFP704" s="413"/>
      <c r="DFQ704" s="413"/>
      <c r="DFR704" s="414"/>
      <c r="DFS704" s="414"/>
      <c r="DFT704" s="413"/>
      <c r="DFU704" s="413"/>
      <c r="DFV704" s="413"/>
      <c r="DFW704" s="413"/>
      <c r="DFX704" s="413"/>
      <c r="DFY704" s="407"/>
      <c r="DFZ704" s="439"/>
      <c r="DGA704" s="413"/>
      <c r="DGB704" s="413"/>
      <c r="DGC704" s="413"/>
      <c r="DGD704" s="413"/>
      <c r="DGE704" s="413"/>
      <c r="DGF704" s="413"/>
      <c r="DGG704" s="413"/>
      <c r="DGH704" s="412"/>
      <c r="DGI704" s="412"/>
      <c r="DGJ704" s="412"/>
      <c r="DGK704" s="412"/>
      <c r="DGL704" s="412"/>
      <c r="DGM704" s="412"/>
      <c r="DGN704" s="412"/>
      <c r="DGO704" s="412"/>
      <c r="DGP704" s="412"/>
      <c r="DGQ704" s="412"/>
      <c r="DGR704" s="412"/>
      <c r="DGS704" s="412"/>
      <c r="DGT704" s="412"/>
      <c r="DGU704" s="412"/>
      <c r="DGV704" s="412"/>
      <c r="DGW704" s="412"/>
      <c r="DGX704" s="412"/>
      <c r="DGY704" s="412"/>
      <c r="DGZ704" s="412"/>
      <c r="DHA704" s="412"/>
      <c r="DHB704" s="412"/>
      <c r="DHC704" s="412"/>
      <c r="DHD704" s="412"/>
      <c r="DHE704" s="412"/>
      <c r="DHF704" s="412"/>
      <c r="DHG704" s="412"/>
      <c r="DHH704" s="412"/>
      <c r="DHI704" s="412"/>
      <c r="DHJ704" s="412"/>
      <c r="DHK704" s="412"/>
      <c r="DHL704" s="412"/>
      <c r="DHM704" s="412"/>
      <c r="DHN704" s="412"/>
      <c r="DHO704" s="412"/>
      <c r="DHP704" s="412"/>
      <c r="DHQ704" s="412"/>
      <c r="DHR704" s="412"/>
      <c r="DHS704" s="412"/>
      <c r="DHT704" s="412"/>
      <c r="DHU704" s="412"/>
      <c r="DHV704" s="412"/>
      <c r="DHW704" s="412"/>
      <c r="DHX704" s="412"/>
      <c r="DHY704" s="412"/>
      <c r="DHZ704" s="413"/>
      <c r="DIA704" s="413"/>
      <c r="DIB704" s="413"/>
      <c r="DIC704" s="413"/>
      <c r="DID704" s="413"/>
      <c r="DIE704" s="413"/>
      <c r="DIF704" s="413"/>
      <c r="DIG704" s="413"/>
      <c r="DIH704" s="413"/>
      <c r="DII704" s="413"/>
      <c r="DIJ704" s="413"/>
      <c r="DIK704" s="413"/>
      <c r="DIL704" s="413"/>
      <c r="DIM704" s="413"/>
      <c r="DIN704" s="413"/>
      <c r="DIO704" s="413"/>
      <c r="DIP704" s="413"/>
      <c r="DIQ704" s="413"/>
      <c r="DIR704" s="413"/>
      <c r="DIS704" s="413"/>
      <c r="DIT704" s="413"/>
      <c r="DIU704" s="413"/>
      <c r="DIV704" s="413"/>
      <c r="DIW704" s="413"/>
      <c r="DIX704" s="414"/>
      <c r="DIY704" s="414"/>
      <c r="DIZ704" s="414"/>
      <c r="DJA704" s="414"/>
      <c r="DJB704" s="414"/>
      <c r="DJC704" s="413"/>
      <c r="DJD704" s="413"/>
      <c r="DJE704" s="414"/>
      <c r="DJF704" s="414"/>
      <c r="DJG704" s="413"/>
      <c r="DJH704" s="413"/>
      <c r="DJI704" s="414"/>
      <c r="DJJ704" s="414"/>
      <c r="DJK704" s="413"/>
      <c r="DJL704" s="413"/>
      <c r="DJM704" s="413"/>
      <c r="DJN704" s="413"/>
      <c r="DJO704" s="413"/>
      <c r="DJP704" s="413"/>
      <c r="DJQ704" s="413"/>
      <c r="DJR704" s="414"/>
      <c r="DJS704" s="414"/>
      <c r="DJT704" s="413"/>
      <c r="DJU704" s="413"/>
      <c r="DJV704" s="414"/>
      <c r="DJW704" s="414"/>
      <c r="DJX704" s="413"/>
      <c r="DJY704" s="413"/>
      <c r="DJZ704" s="413"/>
      <c r="DKA704" s="413"/>
      <c r="DKB704" s="413"/>
      <c r="DKC704" s="407"/>
      <c r="DKD704" s="439"/>
      <c r="DKE704" s="413"/>
      <c r="DKF704" s="413"/>
      <c r="DKG704" s="413"/>
      <c r="DKH704" s="413"/>
      <c r="DKI704" s="413"/>
      <c r="DKJ704" s="413"/>
      <c r="DKK704" s="413"/>
      <c r="DKL704" s="412"/>
      <c r="DKM704" s="412"/>
      <c r="DKN704" s="412"/>
      <c r="DKO704" s="412"/>
      <c r="DKP704" s="412"/>
      <c r="DKQ704" s="412"/>
      <c r="DKR704" s="412"/>
      <c r="DKS704" s="412"/>
      <c r="DKT704" s="412"/>
      <c r="DKU704" s="412"/>
      <c r="DKV704" s="412"/>
      <c r="DKW704" s="412"/>
      <c r="DKX704" s="412"/>
      <c r="DKY704" s="412"/>
      <c r="DKZ704" s="412"/>
      <c r="DLA704" s="412"/>
      <c r="DLB704" s="412"/>
      <c r="DLC704" s="412"/>
      <c r="DLD704" s="412"/>
      <c r="DLE704" s="412"/>
      <c r="DLF704" s="412"/>
      <c r="DLG704" s="412"/>
      <c r="DLH704" s="412"/>
      <c r="DLI704" s="412"/>
      <c r="DLJ704" s="412"/>
      <c r="DLK704" s="412"/>
      <c r="DLL704" s="412"/>
      <c r="DLM704" s="412"/>
      <c r="DLN704" s="412"/>
      <c r="DLO704" s="412"/>
      <c r="DLP704" s="412"/>
      <c r="DLQ704" s="412"/>
      <c r="DLR704" s="412"/>
      <c r="DLS704" s="412"/>
      <c r="DLT704" s="412"/>
      <c r="DLU704" s="412"/>
      <c r="DLV704" s="412"/>
      <c r="DLW704" s="412"/>
      <c r="DLX704" s="412"/>
      <c r="DLY704" s="412"/>
      <c r="DLZ704" s="412"/>
      <c r="DMA704" s="412"/>
      <c r="DMB704" s="412"/>
      <c r="DMC704" s="412"/>
      <c r="DMD704" s="413"/>
      <c r="DME704" s="413"/>
      <c r="DMF704" s="413"/>
      <c r="DMG704" s="413"/>
      <c r="DMH704" s="413"/>
      <c r="DMI704" s="413"/>
      <c r="DMJ704" s="413"/>
      <c r="DMK704" s="413"/>
      <c r="DML704" s="413"/>
      <c r="DMM704" s="413"/>
      <c r="DMN704" s="413"/>
      <c r="DMO704" s="413"/>
      <c r="DMP704" s="413"/>
      <c r="DMQ704" s="413"/>
      <c r="DMR704" s="413"/>
      <c r="DMS704" s="413"/>
      <c r="DMT704" s="413"/>
      <c r="DMU704" s="413"/>
      <c r="DMV704" s="413"/>
      <c r="DMW704" s="413"/>
      <c r="DMX704" s="413"/>
      <c r="DMY704" s="413"/>
      <c r="DMZ704" s="413"/>
      <c r="DNA704" s="413"/>
      <c r="DNB704" s="414"/>
      <c r="DNC704" s="414"/>
      <c r="DND704" s="414"/>
      <c r="DNE704" s="414"/>
      <c r="DNF704" s="414"/>
      <c r="DNG704" s="413"/>
      <c r="DNH704" s="413"/>
      <c r="DNI704" s="414"/>
      <c r="DNJ704" s="414"/>
      <c r="DNK704" s="413"/>
      <c r="DNL704" s="413"/>
      <c r="DNM704" s="414"/>
      <c r="DNN704" s="414"/>
      <c r="DNO704" s="413"/>
      <c r="DNP704" s="413"/>
      <c r="DNQ704" s="413"/>
      <c r="DNR704" s="413"/>
      <c r="DNS704" s="413"/>
      <c r="DNT704" s="413"/>
      <c r="DNU704" s="413"/>
      <c r="DNV704" s="414"/>
      <c r="DNW704" s="414"/>
      <c r="DNX704" s="413"/>
      <c r="DNY704" s="413"/>
      <c r="DNZ704" s="414"/>
      <c r="DOA704" s="414"/>
      <c r="DOB704" s="413"/>
      <c r="DOC704" s="413"/>
      <c r="DOD704" s="413"/>
      <c r="DOE704" s="413"/>
      <c r="DOF704" s="413"/>
      <c r="DOG704" s="407"/>
      <c r="DOH704" s="439"/>
      <c r="DOI704" s="413"/>
      <c r="DOJ704" s="413"/>
      <c r="DOK704" s="413"/>
      <c r="DOL704" s="413"/>
      <c r="DOM704" s="413"/>
      <c r="DON704" s="413"/>
      <c r="DOO704" s="413"/>
      <c r="DOP704" s="412"/>
      <c r="DOQ704" s="412"/>
      <c r="DOR704" s="412"/>
      <c r="DOS704" s="412"/>
      <c r="DOT704" s="412"/>
      <c r="DOU704" s="412"/>
      <c r="DOV704" s="412"/>
      <c r="DOW704" s="412"/>
      <c r="DOX704" s="412"/>
      <c r="DOY704" s="412"/>
      <c r="DOZ704" s="412"/>
      <c r="DPA704" s="412"/>
      <c r="DPB704" s="412"/>
      <c r="DPC704" s="412"/>
      <c r="DPD704" s="412"/>
      <c r="DPE704" s="412"/>
      <c r="DPF704" s="412"/>
      <c r="DPG704" s="412"/>
      <c r="DPH704" s="412"/>
      <c r="DPI704" s="412"/>
      <c r="DPJ704" s="412"/>
      <c r="DPK704" s="412"/>
      <c r="DPL704" s="412"/>
      <c r="DPM704" s="412"/>
      <c r="DPN704" s="412"/>
      <c r="DPO704" s="412"/>
      <c r="DPP704" s="412"/>
      <c r="DPQ704" s="412"/>
      <c r="DPR704" s="412"/>
      <c r="DPS704" s="412"/>
      <c r="DPT704" s="412"/>
      <c r="DPU704" s="412"/>
      <c r="DPV704" s="412"/>
      <c r="DPW704" s="412"/>
      <c r="DPX704" s="412"/>
      <c r="DPY704" s="412"/>
      <c r="DPZ704" s="412"/>
      <c r="DQA704" s="412"/>
      <c r="DQB704" s="412"/>
      <c r="DQC704" s="412"/>
      <c r="DQD704" s="412"/>
      <c r="DQE704" s="412"/>
      <c r="DQF704" s="412"/>
      <c r="DQG704" s="412"/>
      <c r="DQH704" s="413"/>
      <c r="DQI704" s="413"/>
      <c r="DQJ704" s="413"/>
      <c r="DQK704" s="413"/>
      <c r="DQL704" s="413"/>
      <c r="DQM704" s="413"/>
      <c r="DQN704" s="413"/>
      <c r="DQO704" s="413"/>
      <c r="DQP704" s="413"/>
      <c r="DQQ704" s="413"/>
      <c r="DQR704" s="413"/>
      <c r="DQS704" s="413"/>
      <c r="DQT704" s="413"/>
      <c r="DQU704" s="413"/>
      <c r="DQV704" s="413"/>
      <c r="DQW704" s="413"/>
      <c r="DQX704" s="413"/>
      <c r="DQY704" s="413"/>
      <c r="DQZ704" s="413"/>
      <c r="DRA704" s="413"/>
      <c r="DRB704" s="413"/>
      <c r="DRC704" s="413"/>
      <c r="DRD704" s="413"/>
      <c r="DRE704" s="413"/>
      <c r="DRF704" s="414"/>
      <c r="DRG704" s="414"/>
      <c r="DRH704" s="414"/>
      <c r="DRI704" s="414"/>
      <c r="DRJ704" s="414"/>
      <c r="DRK704" s="413"/>
      <c r="DRL704" s="413"/>
      <c r="DRM704" s="414"/>
      <c r="DRN704" s="414"/>
      <c r="DRO704" s="413"/>
      <c r="DRP704" s="413"/>
      <c r="DRQ704" s="414"/>
      <c r="DRR704" s="414"/>
      <c r="DRS704" s="413"/>
      <c r="DRT704" s="413"/>
      <c r="DRU704" s="413"/>
      <c r="DRV704" s="413"/>
      <c r="DRW704" s="413"/>
      <c r="DRX704" s="413"/>
      <c r="DRY704" s="413"/>
      <c r="DRZ704" s="414"/>
      <c r="DSA704" s="414"/>
      <c r="DSB704" s="413"/>
      <c r="DSC704" s="413"/>
      <c r="DSD704" s="414"/>
      <c r="DSE704" s="414"/>
      <c r="DSF704" s="413"/>
      <c r="DSG704" s="413"/>
      <c r="DSH704" s="413"/>
      <c r="DSI704" s="413"/>
      <c r="DSJ704" s="413"/>
      <c r="DSK704" s="407"/>
      <c r="DSL704" s="439"/>
      <c r="DSM704" s="413"/>
      <c r="DSN704" s="413"/>
      <c r="DSO704" s="413"/>
      <c r="DSP704" s="413"/>
      <c r="DSQ704" s="413"/>
      <c r="DSR704" s="413"/>
      <c r="DSS704" s="413"/>
      <c r="DST704" s="412"/>
      <c r="DSU704" s="412"/>
      <c r="DSV704" s="412"/>
      <c r="DSW704" s="412"/>
      <c r="DSX704" s="412"/>
      <c r="DSY704" s="412"/>
      <c r="DSZ704" s="412"/>
      <c r="DTA704" s="412"/>
      <c r="DTB704" s="412"/>
      <c r="DTC704" s="412"/>
      <c r="DTD704" s="412"/>
      <c r="DTE704" s="412"/>
      <c r="DTF704" s="412"/>
      <c r="DTG704" s="412"/>
      <c r="DTH704" s="412"/>
      <c r="DTI704" s="412"/>
      <c r="DTJ704" s="412"/>
      <c r="DTK704" s="412"/>
      <c r="DTL704" s="412"/>
      <c r="DTM704" s="412"/>
      <c r="DTN704" s="412"/>
      <c r="DTO704" s="412"/>
      <c r="DTP704" s="412"/>
      <c r="DTQ704" s="412"/>
      <c r="DTR704" s="412"/>
      <c r="DTS704" s="412"/>
      <c r="DTT704" s="412"/>
      <c r="DTU704" s="412"/>
      <c r="DTV704" s="412"/>
      <c r="DTW704" s="412"/>
      <c r="DTX704" s="412"/>
      <c r="DTY704" s="412"/>
      <c r="DTZ704" s="412"/>
      <c r="DUA704" s="412"/>
      <c r="DUB704" s="412"/>
      <c r="DUC704" s="412"/>
      <c r="DUD704" s="412"/>
      <c r="DUE704" s="412"/>
      <c r="DUF704" s="412"/>
      <c r="DUG704" s="412"/>
      <c r="DUH704" s="412"/>
      <c r="DUI704" s="412"/>
      <c r="DUJ704" s="412"/>
      <c r="DUK704" s="412"/>
      <c r="DUL704" s="413"/>
      <c r="DUM704" s="413"/>
      <c r="DUN704" s="413"/>
      <c r="DUO704" s="413"/>
      <c r="DUP704" s="413"/>
      <c r="DUQ704" s="413"/>
      <c r="DUR704" s="413"/>
      <c r="DUS704" s="413"/>
      <c r="DUT704" s="413"/>
      <c r="DUU704" s="413"/>
      <c r="DUV704" s="413"/>
      <c r="DUW704" s="413"/>
      <c r="DUX704" s="413"/>
      <c r="DUY704" s="413"/>
      <c r="DUZ704" s="413"/>
      <c r="DVA704" s="413"/>
      <c r="DVB704" s="413"/>
      <c r="DVC704" s="413"/>
      <c r="DVD704" s="413"/>
      <c r="DVE704" s="413"/>
      <c r="DVF704" s="413"/>
      <c r="DVG704" s="413"/>
      <c r="DVH704" s="413"/>
      <c r="DVI704" s="413"/>
      <c r="DVJ704" s="414"/>
      <c r="DVK704" s="414"/>
      <c r="DVL704" s="414"/>
      <c r="DVM704" s="414"/>
      <c r="DVN704" s="414"/>
      <c r="DVO704" s="413"/>
      <c r="DVP704" s="413"/>
      <c r="DVQ704" s="414"/>
      <c r="DVR704" s="414"/>
      <c r="DVS704" s="413"/>
      <c r="DVT704" s="413"/>
      <c r="DVU704" s="414"/>
      <c r="DVV704" s="414"/>
      <c r="DVW704" s="413"/>
      <c r="DVX704" s="413"/>
      <c r="DVY704" s="413"/>
      <c r="DVZ704" s="413"/>
      <c r="DWA704" s="413"/>
      <c r="DWB704" s="413"/>
      <c r="DWC704" s="413"/>
      <c r="DWD704" s="414"/>
      <c r="DWE704" s="414"/>
      <c r="DWF704" s="413"/>
      <c r="DWG704" s="413"/>
      <c r="DWH704" s="414"/>
      <c r="DWI704" s="414"/>
      <c r="DWJ704" s="413"/>
      <c r="DWK704" s="413"/>
      <c r="DWL704" s="413"/>
      <c r="DWM704" s="413"/>
      <c r="DWN704" s="413"/>
      <c r="DWO704" s="407"/>
      <c r="DWP704" s="439"/>
      <c r="DWQ704" s="413"/>
      <c r="DWR704" s="413"/>
      <c r="DWS704" s="413"/>
      <c r="DWT704" s="413"/>
      <c r="DWU704" s="413"/>
      <c r="DWV704" s="413"/>
      <c r="DWW704" s="413"/>
      <c r="DWX704" s="412"/>
      <c r="DWY704" s="412"/>
      <c r="DWZ704" s="412"/>
      <c r="DXA704" s="412"/>
      <c r="DXB704" s="412"/>
      <c r="DXC704" s="412"/>
      <c r="DXD704" s="412"/>
      <c r="DXE704" s="412"/>
      <c r="DXF704" s="412"/>
      <c r="DXG704" s="412"/>
      <c r="DXH704" s="412"/>
      <c r="DXI704" s="412"/>
      <c r="DXJ704" s="412"/>
      <c r="DXK704" s="412"/>
      <c r="DXL704" s="412"/>
      <c r="DXM704" s="412"/>
      <c r="DXN704" s="412"/>
      <c r="DXO704" s="412"/>
      <c r="DXP704" s="412"/>
      <c r="DXQ704" s="412"/>
      <c r="DXR704" s="412"/>
      <c r="DXS704" s="412"/>
      <c r="DXT704" s="412"/>
      <c r="DXU704" s="412"/>
      <c r="DXV704" s="412"/>
      <c r="DXW704" s="412"/>
      <c r="DXX704" s="412"/>
      <c r="DXY704" s="412"/>
      <c r="DXZ704" s="412"/>
      <c r="DYA704" s="412"/>
      <c r="DYB704" s="412"/>
      <c r="DYC704" s="412"/>
      <c r="DYD704" s="412"/>
      <c r="DYE704" s="412"/>
      <c r="DYF704" s="412"/>
      <c r="DYG704" s="412"/>
      <c r="DYH704" s="412"/>
      <c r="DYI704" s="412"/>
      <c r="DYJ704" s="412"/>
      <c r="DYK704" s="412"/>
      <c r="DYL704" s="412"/>
      <c r="DYM704" s="412"/>
      <c r="DYN704" s="412"/>
      <c r="DYO704" s="412"/>
      <c r="DYP704" s="413"/>
      <c r="DYQ704" s="413"/>
      <c r="DYR704" s="413"/>
      <c r="DYS704" s="413"/>
      <c r="DYT704" s="413"/>
      <c r="DYU704" s="413"/>
      <c r="DYV704" s="413"/>
      <c r="DYW704" s="413"/>
      <c r="DYX704" s="413"/>
      <c r="DYY704" s="413"/>
      <c r="DYZ704" s="413"/>
      <c r="DZA704" s="413"/>
      <c r="DZB704" s="413"/>
      <c r="DZC704" s="413"/>
      <c r="DZD704" s="413"/>
      <c r="DZE704" s="413"/>
      <c r="DZF704" s="413"/>
      <c r="DZG704" s="413"/>
      <c r="DZH704" s="413"/>
      <c r="DZI704" s="413"/>
      <c r="DZJ704" s="413"/>
      <c r="DZK704" s="413"/>
      <c r="DZL704" s="413"/>
      <c r="DZM704" s="413"/>
      <c r="DZN704" s="414"/>
      <c r="DZO704" s="414"/>
      <c r="DZP704" s="414"/>
      <c r="DZQ704" s="414"/>
      <c r="DZR704" s="414"/>
      <c r="DZS704" s="413"/>
      <c r="DZT704" s="413"/>
      <c r="DZU704" s="414"/>
      <c r="DZV704" s="414"/>
      <c r="DZW704" s="413"/>
      <c r="DZX704" s="413"/>
      <c r="DZY704" s="414"/>
      <c r="DZZ704" s="414"/>
      <c r="EAA704" s="413"/>
      <c r="EAB704" s="413"/>
      <c r="EAC704" s="413"/>
      <c r="EAD704" s="413"/>
      <c r="EAE704" s="413"/>
      <c r="EAF704" s="413"/>
      <c r="EAG704" s="413"/>
      <c r="EAH704" s="414"/>
      <c r="EAI704" s="414"/>
      <c r="EAJ704" s="413"/>
      <c r="EAK704" s="413"/>
      <c r="EAL704" s="414"/>
      <c r="EAM704" s="414"/>
      <c r="EAN704" s="413"/>
      <c r="EAO704" s="413"/>
      <c r="EAP704" s="413"/>
      <c r="EAQ704" s="413"/>
      <c r="EAR704" s="413"/>
      <c r="EAS704" s="407"/>
      <c r="EAT704" s="439"/>
      <c r="EAU704" s="413"/>
      <c r="EAV704" s="413"/>
      <c r="EAW704" s="413"/>
      <c r="EAX704" s="413"/>
      <c r="EAY704" s="413"/>
      <c r="EAZ704" s="413"/>
      <c r="EBA704" s="413"/>
      <c r="EBB704" s="412"/>
      <c r="EBC704" s="412"/>
      <c r="EBD704" s="412"/>
      <c r="EBE704" s="412"/>
      <c r="EBF704" s="412"/>
      <c r="EBG704" s="412"/>
      <c r="EBH704" s="412"/>
      <c r="EBI704" s="412"/>
      <c r="EBJ704" s="412"/>
      <c r="EBK704" s="412"/>
      <c r="EBL704" s="412"/>
      <c r="EBM704" s="412"/>
      <c r="EBN704" s="412"/>
      <c r="EBO704" s="412"/>
      <c r="EBP704" s="412"/>
      <c r="EBQ704" s="412"/>
      <c r="EBR704" s="412"/>
      <c r="EBS704" s="412"/>
      <c r="EBT704" s="412"/>
      <c r="EBU704" s="412"/>
      <c r="EBV704" s="412"/>
      <c r="EBW704" s="412"/>
      <c r="EBX704" s="412"/>
      <c r="EBY704" s="412"/>
      <c r="EBZ704" s="412"/>
      <c r="ECA704" s="412"/>
      <c r="ECB704" s="412"/>
      <c r="ECC704" s="412"/>
      <c r="ECD704" s="412"/>
      <c r="ECE704" s="412"/>
      <c r="ECF704" s="412"/>
      <c r="ECG704" s="412"/>
      <c r="ECH704" s="412"/>
      <c r="ECI704" s="412"/>
      <c r="ECJ704" s="412"/>
      <c r="ECK704" s="412"/>
      <c r="ECL704" s="412"/>
      <c r="ECM704" s="412"/>
      <c r="ECN704" s="412"/>
      <c r="ECO704" s="412"/>
      <c r="ECP704" s="412"/>
      <c r="ECQ704" s="412"/>
      <c r="ECR704" s="412"/>
      <c r="ECS704" s="412"/>
      <c r="ECT704" s="413"/>
      <c r="ECU704" s="413"/>
      <c r="ECV704" s="413"/>
      <c r="ECW704" s="413"/>
      <c r="ECX704" s="413"/>
      <c r="ECY704" s="413"/>
      <c r="ECZ704" s="413"/>
      <c r="EDA704" s="413"/>
      <c r="EDB704" s="413"/>
      <c r="EDC704" s="413"/>
      <c r="EDD704" s="413"/>
      <c r="EDE704" s="413"/>
      <c r="EDF704" s="413"/>
      <c r="EDG704" s="413"/>
      <c r="EDH704" s="413"/>
      <c r="EDI704" s="413"/>
      <c r="EDJ704" s="413"/>
      <c r="EDK704" s="413"/>
      <c r="EDL704" s="413"/>
      <c r="EDM704" s="413"/>
      <c r="EDN704" s="413"/>
      <c r="EDO704" s="413"/>
      <c r="EDP704" s="413"/>
      <c r="EDQ704" s="413"/>
      <c r="EDR704" s="414"/>
      <c r="EDS704" s="414"/>
      <c r="EDT704" s="414"/>
      <c r="EDU704" s="414"/>
      <c r="EDV704" s="414"/>
      <c r="EDW704" s="413"/>
      <c r="EDX704" s="413"/>
      <c r="EDY704" s="414"/>
      <c r="EDZ704" s="414"/>
      <c r="EEA704" s="413"/>
      <c r="EEB704" s="413"/>
      <c r="EEC704" s="414"/>
      <c r="EED704" s="414"/>
      <c r="EEE704" s="413"/>
      <c r="EEF704" s="413"/>
      <c r="EEG704" s="413"/>
      <c r="EEH704" s="413"/>
      <c r="EEI704" s="413"/>
      <c r="EEJ704" s="413"/>
      <c r="EEK704" s="413"/>
      <c r="EEL704" s="414"/>
      <c r="EEM704" s="414"/>
      <c r="EEN704" s="413"/>
      <c r="EEO704" s="413"/>
      <c r="EEP704" s="414"/>
      <c r="EEQ704" s="414"/>
      <c r="EER704" s="413"/>
      <c r="EES704" s="413"/>
      <c r="EET704" s="413"/>
      <c r="EEU704" s="413"/>
      <c r="EEV704" s="413"/>
      <c r="EEW704" s="407"/>
      <c r="EEX704" s="439"/>
      <c r="EEY704" s="413"/>
      <c r="EEZ704" s="413"/>
      <c r="EFA704" s="413"/>
      <c r="EFB704" s="413"/>
      <c r="EFC704" s="413"/>
      <c r="EFD704" s="413"/>
      <c r="EFE704" s="413"/>
      <c r="EFF704" s="412"/>
      <c r="EFG704" s="412"/>
      <c r="EFH704" s="412"/>
      <c r="EFI704" s="412"/>
      <c r="EFJ704" s="412"/>
      <c r="EFK704" s="412"/>
      <c r="EFL704" s="412"/>
      <c r="EFM704" s="412"/>
      <c r="EFN704" s="412"/>
      <c r="EFO704" s="412"/>
      <c r="EFP704" s="412"/>
      <c r="EFQ704" s="412"/>
      <c r="EFR704" s="412"/>
      <c r="EFS704" s="412"/>
      <c r="EFT704" s="412"/>
      <c r="EFU704" s="412"/>
      <c r="EFV704" s="412"/>
      <c r="EFW704" s="412"/>
      <c r="EFX704" s="412"/>
      <c r="EFY704" s="412"/>
      <c r="EFZ704" s="412"/>
      <c r="EGA704" s="412"/>
      <c r="EGB704" s="412"/>
      <c r="EGC704" s="412"/>
      <c r="EGD704" s="412"/>
      <c r="EGE704" s="412"/>
      <c r="EGF704" s="412"/>
      <c r="EGG704" s="412"/>
      <c r="EGH704" s="412"/>
      <c r="EGI704" s="412"/>
      <c r="EGJ704" s="412"/>
      <c r="EGK704" s="412"/>
      <c r="EGL704" s="412"/>
      <c r="EGM704" s="412"/>
      <c r="EGN704" s="412"/>
      <c r="EGO704" s="412"/>
      <c r="EGP704" s="412"/>
      <c r="EGQ704" s="412"/>
      <c r="EGR704" s="412"/>
      <c r="EGS704" s="412"/>
      <c r="EGT704" s="412"/>
      <c r="EGU704" s="412"/>
      <c r="EGV704" s="412"/>
      <c r="EGW704" s="412"/>
      <c r="EGX704" s="413"/>
      <c r="EGY704" s="413"/>
      <c r="EGZ704" s="413"/>
      <c r="EHA704" s="413"/>
      <c r="EHB704" s="413"/>
      <c r="EHC704" s="413"/>
      <c r="EHD704" s="413"/>
      <c r="EHE704" s="413"/>
      <c r="EHF704" s="413"/>
      <c r="EHG704" s="413"/>
      <c r="EHH704" s="413"/>
      <c r="EHI704" s="413"/>
      <c r="EHJ704" s="413"/>
      <c r="EHK704" s="413"/>
      <c r="EHL704" s="413"/>
      <c r="EHM704" s="413"/>
      <c r="EHN704" s="413"/>
      <c r="EHO704" s="413"/>
      <c r="EHP704" s="413"/>
      <c r="EHQ704" s="413"/>
      <c r="EHR704" s="413"/>
      <c r="EHS704" s="413"/>
      <c r="EHT704" s="413"/>
      <c r="EHU704" s="413"/>
      <c r="EHV704" s="414"/>
      <c r="EHW704" s="414"/>
      <c r="EHX704" s="414"/>
      <c r="EHY704" s="414"/>
      <c r="EHZ704" s="414"/>
      <c r="EIA704" s="413"/>
      <c r="EIB704" s="413"/>
      <c r="EIC704" s="414"/>
      <c r="EID704" s="414"/>
      <c r="EIE704" s="413"/>
      <c r="EIF704" s="413"/>
      <c r="EIG704" s="414"/>
      <c r="EIH704" s="414"/>
      <c r="EII704" s="413"/>
      <c r="EIJ704" s="413"/>
      <c r="EIK704" s="413"/>
      <c r="EIL704" s="413"/>
      <c r="EIM704" s="413"/>
      <c r="EIN704" s="413"/>
      <c r="EIO704" s="413"/>
      <c r="EIP704" s="414"/>
      <c r="EIQ704" s="414"/>
      <c r="EIR704" s="413"/>
      <c r="EIS704" s="413"/>
      <c r="EIT704" s="414"/>
      <c r="EIU704" s="414"/>
      <c r="EIV704" s="413"/>
      <c r="EIW704" s="413"/>
      <c r="EIX704" s="413"/>
      <c r="EIY704" s="413"/>
      <c r="EIZ704" s="413"/>
      <c r="EJA704" s="407"/>
      <c r="EJB704" s="439"/>
      <c r="EJC704" s="413"/>
      <c r="EJD704" s="413"/>
      <c r="EJE704" s="413"/>
      <c r="EJF704" s="413"/>
      <c r="EJG704" s="413"/>
      <c r="EJH704" s="413"/>
      <c r="EJI704" s="413"/>
      <c r="EJJ704" s="412"/>
      <c r="EJK704" s="412"/>
      <c r="EJL704" s="412"/>
      <c r="EJM704" s="412"/>
      <c r="EJN704" s="412"/>
      <c r="EJO704" s="412"/>
      <c r="EJP704" s="412"/>
      <c r="EJQ704" s="412"/>
      <c r="EJR704" s="412"/>
      <c r="EJS704" s="412"/>
      <c r="EJT704" s="412"/>
      <c r="EJU704" s="412"/>
      <c r="EJV704" s="412"/>
      <c r="EJW704" s="412"/>
      <c r="EJX704" s="412"/>
      <c r="EJY704" s="412"/>
      <c r="EJZ704" s="412"/>
      <c r="EKA704" s="412"/>
      <c r="EKB704" s="412"/>
      <c r="EKC704" s="412"/>
      <c r="EKD704" s="412"/>
      <c r="EKE704" s="412"/>
      <c r="EKF704" s="412"/>
      <c r="EKG704" s="412"/>
      <c r="EKH704" s="412"/>
      <c r="EKI704" s="412"/>
      <c r="EKJ704" s="412"/>
      <c r="EKK704" s="412"/>
      <c r="EKL704" s="412"/>
      <c r="EKM704" s="412"/>
      <c r="EKN704" s="412"/>
      <c r="EKO704" s="412"/>
      <c r="EKP704" s="412"/>
      <c r="EKQ704" s="412"/>
      <c r="EKR704" s="412"/>
      <c r="EKS704" s="412"/>
      <c r="EKT704" s="412"/>
      <c r="EKU704" s="412"/>
      <c r="EKV704" s="412"/>
      <c r="EKW704" s="412"/>
      <c r="EKX704" s="412"/>
      <c r="EKY704" s="412"/>
      <c r="EKZ704" s="412"/>
      <c r="ELA704" s="412"/>
      <c r="ELB704" s="413"/>
      <c r="ELC704" s="413"/>
      <c r="ELD704" s="413"/>
      <c r="ELE704" s="413"/>
      <c r="ELF704" s="413"/>
      <c r="ELG704" s="413"/>
      <c r="ELH704" s="413"/>
      <c r="ELI704" s="413"/>
      <c r="ELJ704" s="413"/>
      <c r="ELK704" s="413"/>
      <c r="ELL704" s="413"/>
      <c r="ELM704" s="413"/>
      <c r="ELN704" s="413"/>
      <c r="ELO704" s="413"/>
      <c r="ELP704" s="413"/>
      <c r="ELQ704" s="413"/>
      <c r="ELR704" s="413"/>
      <c r="ELS704" s="413"/>
      <c r="ELT704" s="413"/>
      <c r="ELU704" s="413"/>
      <c r="ELV704" s="413"/>
      <c r="ELW704" s="413"/>
      <c r="ELX704" s="413"/>
      <c r="ELY704" s="413"/>
      <c r="ELZ704" s="414"/>
      <c r="EMA704" s="414"/>
      <c r="EMB704" s="414"/>
      <c r="EMC704" s="414"/>
      <c r="EMD704" s="414"/>
      <c r="EME704" s="413"/>
      <c r="EMF704" s="413"/>
      <c r="EMG704" s="414"/>
      <c r="EMH704" s="414"/>
      <c r="EMI704" s="413"/>
      <c r="EMJ704" s="413"/>
      <c r="EMK704" s="414"/>
      <c r="EML704" s="414"/>
      <c r="EMM704" s="413"/>
      <c r="EMN704" s="413"/>
      <c r="EMO704" s="413"/>
      <c r="EMP704" s="413"/>
      <c r="EMQ704" s="413"/>
      <c r="EMR704" s="413"/>
      <c r="EMS704" s="413"/>
      <c r="EMT704" s="414"/>
      <c r="EMU704" s="414"/>
      <c r="EMV704" s="413"/>
      <c r="EMW704" s="413"/>
      <c r="EMX704" s="414"/>
      <c r="EMY704" s="414"/>
      <c r="EMZ704" s="413"/>
      <c r="ENA704" s="413"/>
      <c r="ENB704" s="413"/>
      <c r="ENC704" s="413"/>
      <c r="END704" s="413"/>
      <c r="ENE704" s="407"/>
      <c r="ENF704" s="439"/>
      <c r="ENG704" s="413"/>
      <c r="ENH704" s="413"/>
      <c r="ENI704" s="413"/>
      <c r="ENJ704" s="413"/>
      <c r="ENK704" s="413"/>
      <c r="ENL704" s="413"/>
      <c r="ENM704" s="413"/>
      <c r="ENN704" s="412"/>
      <c r="ENO704" s="412"/>
      <c r="ENP704" s="412"/>
      <c r="ENQ704" s="412"/>
      <c r="ENR704" s="412"/>
      <c r="ENS704" s="412"/>
      <c r="ENT704" s="412"/>
      <c r="ENU704" s="412"/>
      <c r="ENV704" s="412"/>
      <c r="ENW704" s="412"/>
      <c r="ENX704" s="412"/>
      <c r="ENY704" s="412"/>
      <c r="ENZ704" s="412"/>
      <c r="EOA704" s="412"/>
      <c r="EOB704" s="412"/>
      <c r="EOC704" s="412"/>
      <c r="EOD704" s="412"/>
      <c r="EOE704" s="412"/>
      <c r="EOF704" s="412"/>
      <c r="EOG704" s="412"/>
      <c r="EOH704" s="412"/>
      <c r="EOI704" s="412"/>
      <c r="EOJ704" s="412"/>
      <c r="EOK704" s="412"/>
      <c r="EOL704" s="412"/>
      <c r="EOM704" s="412"/>
      <c r="EON704" s="412"/>
      <c r="EOO704" s="412"/>
      <c r="EOP704" s="412"/>
      <c r="EOQ704" s="412"/>
      <c r="EOR704" s="412"/>
      <c r="EOS704" s="412"/>
      <c r="EOT704" s="412"/>
      <c r="EOU704" s="412"/>
      <c r="EOV704" s="412"/>
      <c r="EOW704" s="412"/>
      <c r="EOX704" s="412"/>
      <c r="EOY704" s="412"/>
      <c r="EOZ704" s="412"/>
      <c r="EPA704" s="412"/>
      <c r="EPB704" s="412"/>
      <c r="EPC704" s="412"/>
      <c r="EPD704" s="412"/>
      <c r="EPE704" s="412"/>
      <c r="EPF704" s="413"/>
      <c r="EPG704" s="413"/>
      <c r="EPH704" s="413"/>
      <c r="EPI704" s="413"/>
      <c r="EPJ704" s="413"/>
      <c r="EPK704" s="413"/>
      <c r="EPL704" s="413"/>
      <c r="EPM704" s="413"/>
      <c r="EPN704" s="413"/>
      <c r="EPO704" s="413"/>
      <c r="EPP704" s="413"/>
      <c r="EPQ704" s="413"/>
      <c r="EPR704" s="413"/>
      <c r="EPS704" s="413"/>
      <c r="EPT704" s="413"/>
      <c r="EPU704" s="413"/>
      <c r="EPV704" s="413"/>
      <c r="EPW704" s="413"/>
      <c r="EPX704" s="413"/>
      <c r="EPY704" s="413"/>
      <c r="EPZ704" s="413"/>
      <c r="EQA704" s="413"/>
      <c r="EQB704" s="413"/>
      <c r="EQC704" s="413"/>
      <c r="EQD704" s="414"/>
      <c r="EQE704" s="414"/>
      <c r="EQF704" s="414"/>
      <c r="EQG704" s="414"/>
      <c r="EQH704" s="414"/>
      <c r="EQI704" s="413"/>
      <c r="EQJ704" s="413"/>
      <c r="EQK704" s="414"/>
      <c r="EQL704" s="414"/>
      <c r="EQM704" s="413"/>
      <c r="EQN704" s="413"/>
      <c r="EQO704" s="414"/>
      <c r="EQP704" s="414"/>
      <c r="EQQ704" s="413"/>
      <c r="EQR704" s="413"/>
      <c r="EQS704" s="413"/>
      <c r="EQT704" s="413"/>
      <c r="EQU704" s="413"/>
      <c r="EQV704" s="413"/>
      <c r="EQW704" s="413"/>
      <c r="EQX704" s="414"/>
      <c r="EQY704" s="414"/>
      <c r="EQZ704" s="413"/>
      <c r="ERA704" s="413"/>
      <c r="ERB704" s="414"/>
      <c r="ERC704" s="414"/>
      <c r="ERD704" s="413"/>
      <c r="ERE704" s="413"/>
      <c r="ERF704" s="413"/>
      <c r="ERG704" s="413"/>
      <c r="ERH704" s="413"/>
      <c r="ERI704" s="407"/>
      <c r="ERJ704" s="439"/>
      <c r="ERK704" s="413"/>
      <c r="ERL704" s="413"/>
      <c r="ERM704" s="413"/>
      <c r="ERN704" s="413"/>
      <c r="ERO704" s="413"/>
      <c r="ERP704" s="413"/>
      <c r="ERQ704" s="413"/>
      <c r="ERR704" s="412"/>
      <c r="ERS704" s="412"/>
      <c r="ERT704" s="412"/>
      <c r="ERU704" s="412"/>
      <c r="ERV704" s="412"/>
      <c r="ERW704" s="412"/>
      <c r="ERX704" s="412"/>
      <c r="ERY704" s="412"/>
      <c r="ERZ704" s="412"/>
      <c r="ESA704" s="412"/>
      <c r="ESB704" s="412"/>
      <c r="ESC704" s="412"/>
      <c r="ESD704" s="412"/>
      <c r="ESE704" s="412"/>
      <c r="ESF704" s="412"/>
      <c r="ESG704" s="412"/>
      <c r="ESH704" s="412"/>
      <c r="ESI704" s="412"/>
      <c r="ESJ704" s="412"/>
      <c r="ESK704" s="412"/>
      <c r="ESL704" s="412"/>
      <c r="ESM704" s="412"/>
      <c r="ESN704" s="412"/>
      <c r="ESO704" s="412"/>
      <c r="ESP704" s="412"/>
      <c r="ESQ704" s="412"/>
      <c r="ESR704" s="412"/>
      <c r="ESS704" s="412"/>
      <c r="EST704" s="412"/>
      <c r="ESU704" s="412"/>
      <c r="ESV704" s="412"/>
      <c r="ESW704" s="412"/>
      <c r="ESX704" s="412"/>
      <c r="ESY704" s="412"/>
      <c r="ESZ704" s="412"/>
      <c r="ETA704" s="412"/>
      <c r="ETB704" s="412"/>
      <c r="ETC704" s="412"/>
      <c r="ETD704" s="412"/>
      <c r="ETE704" s="412"/>
      <c r="ETF704" s="412"/>
      <c r="ETG704" s="412"/>
      <c r="ETH704" s="412"/>
      <c r="ETI704" s="412"/>
      <c r="ETJ704" s="413"/>
      <c r="ETK704" s="413"/>
      <c r="ETL704" s="413"/>
      <c r="ETM704" s="413"/>
      <c r="ETN704" s="413"/>
      <c r="ETO704" s="413"/>
      <c r="ETP704" s="413"/>
      <c r="ETQ704" s="413"/>
      <c r="ETR704" s="413"/>
      <c r="ETS704" s="413"/>
      <c r="ETT704" s="413"/>
      <c r="ETU704" s="413"/>
      <c r="ETV704" s="413"/>
      <c r="ETW704" s="413"/>
      <c r="ETX704" s="413"/>
      <c r="ETY704" s="413"/>
      <c r="ETZ704" s="413"/>
      <c r="EUA704" s="413"/>
      <c r="EUB704" s="413"/>
      <c r="EUC704" s="413"/>
      <c r="EUD704" s="413"/>
      <c r="EUE704" s="413"/>
      <c r="EUF704" s="413"/>
      <c r="EUG704" s="413"/>
      <c r="EUH704" s="414"/>
      <c r="EUI704" s="414"/>
      <c r="EUJ704" s="414"/>
      <c r="EUK704" s="414"/>
      <c r="EUL704" s="414"/>
      <c r="EUM704" s="413"/>
      <c r="EUN704" s="413"/>
      <c r="EUO704" s="414"/>
      <c r="EUP704" s="414"/>
      <c r="EUQ704" s="413"/>
      <c r="EUR704" s="413"/>
      <c r="EUS704" s="414"/>
      <c r="EUT704" s="414"/>
      <c r="EUU704" s="413"/>
      <c r="EUV704" s="413"/>
      <c r="EUW704" s="413"/>
      <c r="EUX704" s="413"/>
      <c r="EUY704" s="413"/>
      <c r="EUZ704" s="413"/>
      <c r="EVA704" s="413"/>
      <c r="EVB704" s="414"/>
      <c r="EVC704" s="414"/>
      <c r="EVD704" s="413"/>
      <c r="EVE704" s="413"/>
      <c r="EVF704" s="414"/>
      <c r="EVG704" s="414"/>
      <c r="EVH704" s="413"/>
      <c r="EVI704" s="413"/>
      <c r="EVJ704" s="413"/>
      <c r="EVK704" s="413"/>
      <c r="EVL704" s="413"/>
      <c r="EVM704" s="407"/>
      <c r="EVN704" s="439"/>
      <c r="EVO704" s="413"/>
      <c r="EVP704" s="413"/>
      <c r="EVQ704" s="413"/>
      <c r="EVR704" s="413"/>
      <c r="EVS704" s="413"/>
      <c r="EVT704" s="413"/>
      <c r="EVU704" s="413"/>
      <c r="EVV704" s="412"/>
      <c r="EVW704" s="412"/>
      <c r="EVX704" s="412"/>
      <c r="EVY704" s="412"/>
      <c r="EVZ704" s="412"/>
      <c r="EWA704" s="412"/>
      <c r="EWB704" s="412"/>
      <c r="EWC704" s="412"/>
      <c r="EWD704" s="412"/>
      <c r="EWE704" s="412"/>
      <c r="EWF704" s="412"/>
      <c r="EWG704" s="412"/>
      <c r="EWH704" s="412"/>
      <c r="EWI704" s="412"/>
      <c r="EWJ704" s="412"/>
      <c r="EWK704" s="412"/>
      <c r="EWL704" s="412"/>
      <c r="EWM704" s="412"/>
      <c r="EWN704" s="412"/>
      <c r="EWO704" s="412"/>
      <c r="EWP704" s="412"/>
      <c r="EWQ704" s="412"/>
      <c r="EWR704" s="412"/>
      <c r="EWS704" s="412"/>
      <c r="EWT704" s="412"/>
      <c r="EWU704" s="412"/>
      <c r="EWV704" s="412"/>
      <c r="EWW704" s="412"/>
      <c r="EWX704" s="412"/>
      <c r="EWY704" s="412"/>
      <c r="EWZ704" s="412"/>
      <c r="EXA704" s="412"/>
      <c r="EXB704" s="412"/>
      <c r="EXC704" s="412"/>
      <c r="EXD704" s="412"/>
      <c r="EXE704" s="412"/>
      <c r="EXF704" s="412"/>
      <c r="EXG704" s="412"/>
      <c r="EXH704" s="412"/>
      <c r="EXI704" s="412"/>
      <c r="EXJ704" s="412"/>
      <c r="EXK704" s="412"/>
      <c r="EXL704" s="412"/>
      <c r="EXM704" s="412"/>
      <c r="EXN704" s="413"/>
      <c r="EXO704" s="413"/>
      <c r="EXP704" s="413"/>
      <c r="EXQ704" s="413"/>
      <c r="EXR704" s="413"/>
      <c r="EXS704" s="413"/>
      <c r="EXT704" s="413"/>
      <c r="EXU704" s="413"/>
      <c r="EXV704" s="413"/>
      <c r="EXW704" s="413"/>
      <c r="EXX704" s="413"/>
      <c r="EXY704" s="413"/>
      <c r="EXZ704" s="413"/>
      <c r="EYA704" s="413"/>
      <c r="EYB704" s="413"/>
      <c r="EYC704" s="413"/>
      <c r="EYD704" s="413"/>
      <c r="EYE704" s="413"/>
      <c r="EYF704" s="413"/>
      <c r="EYG704" s="413"/>
      <c r="EYH704" s="413"/>
      <c r="EYI704" s="413"/>
      <c r="EYJ704" s="413"/>
      <c r="EYK704" s="413"/>
      <c r="EYL704" s="414"/>
      <c r="EYM704" s="414"/>
      <c r="EYN704" s="414"/>
      <c r="EYO704" s="414"/>
      <c r="EYP704" s="414"/>
      <c r="EYQ704" s="413"/>
      <c r="EYR704" s="413"/>
      <c r="EYS704" s="414"/>
      <c r="EYT704" s="414"/>
      <c r="EYU704" s="413"/>
      <c r="EYV704" s="413"/>
      <c r="EYW704" s="414"/>
      <c r="EYX704" s="414"/>
      <c r="EYY704" s="413"/>
      <c r="EYZ704" s="413"/>
      <c r="EZA704" s="413"/>
      <c r="EZB704" s="413"/>
      <c r="EZC704" s="413"/>
      <c r="EZD704" s="413"/>
      <c r="EZE704" s="413"/>
      <c r="EZF704" s="414"/>
      <c r="EZG704" s="414"/>
      <c r="EZH704" s="413"/>
      <c r="EZI704" s="413"/>
      <c r="EZJ704" s="414"/>
      <c r="EZK704" s="414"/>
      <c r="EZL704" s="413"/>
      <c r="EZM704" s="413"/>
      <c r="EZN704" s="413"/>
      <c r="EZO704" s="413"/>
      <c r="EZP704" s="413"/>
      <c r="EZQ704" s="407"/>
      <c r="EZR704" s="439"/>
      <c r="EZS704" s="413"/>
      <c r="EZT704" s="413"/>
      <c r="EZU704" s="413"/>
      <c r="EZV704" s="413"/>
      <c r="EZW704" s="413"/>
      <c r="EZX704" s="413"/>
      <c r="EZY704" s="413"/>
      <c r="EZZ704" s="412"/>
      <c r="FAA704" s="412"/>
      <c r="FAB704" s="412"/>
      <c r="FAC704" s="412"/>
      <c r="FAD704" s="412"/>
      <c r="FAE704" s="412"/>
      <c r="FAF704" s="412"/>
      <c r="FAG704" s="412"/>
      <c r="FAH704" s="412"/>
      <c r="FAI704" s="412"/>
      <c r="FAJ704" s="412"/>
      <c r="FAK704" s="412"/>
      <c r="FAL704" s="412"/>
      <c r="FAM704" s="412"/>
      <c r="FAN704" s="412"/>
      <c r="FAO704" s="412"/>
      <c r="FAP704" s="412"/>
      <c r="FAQ704" s="412"/>
      <c r="FAR704" s="412"/>
      <c r="FAS704" s="412"/>
      <c r="FAT704" s="412"/>
      <c r="FAU704" s="412"/>
      <c r="FAV704" s="412"/>
      <c r="FAW704" s="412"/>
      <c r="FAX704" s="412"/>
      <c r="FAY704" s="412"/>
      <c r="FAZ704" s="412"/>
      <c r="FBA704" s="412"/>
      <c r="FBB704" s="412"/>
      <c r="FBC704" s="412"/>
      <c r="FBD704" s="412"/>
      <c r="FBE704" s="412"/>
      <c r="FBF704" s="412"/>
      <c r="FBG704" s="412"/>
      <c r="FBH704" s="412"/>
      <c r="FBI704" s="412"/>
      <c r="FBJ704" s="412"/>
      <c r="FBK704" s="412"/>
      <c r="FBL704" s="412"/>
      <c r="FBM704" s="412"/>
      <c r="FBN704" s="412"/>
      <c r="FBO704" s="412"/>
      <c r="FBP704" s="412"/>
      <c r="FBQ704" s="412"/>
      <c r="FBR704" s="413"/>
      <c r="FBS704" s="413"/>
      <c r="FBT704" s="413"/>
      <c r="FBU704" s="413"/>
      <c r="FBV704" s="413"/>
      <c r="FBW704" s="413"/>
      <c r="FBX704" s="413"/>
      <c r="FBY704" s="413"/>
      <c r="FBZ704" s="413"/>
      <c r="FCA704" s="413"/>
      <c r="FCB704" s="413"/>
      <c r="FCC704" s="413"/>
      <c r="FCD704" s="413"/>
      <c r="FCE704" s="413"/>
      <c r="FCF704" s="413"/>
      <c r="FCG704" s="413"/>
      <c r="FCH704" s="413"/>
      <c r="FCI704" s="413"/>
      <c r="FCJ704" s="413"/>
      <c r="FCK704" s="413"/>
      <c r="FCL704" s="413"/>
      <c r="FCM704" s="413"/>
      <c r="FCN704" s="413"/>
      <c r="FCO704" s="413"/>
      <c r="FCP704" s="414"/>
      <c r="FCQ704" s="414"/>
      <c r="FCR704" s="414"/>
      <c r="FCS704" s="414"/>
      <c r="FCT704" s="414"/>
      <c r="FCU704" s="413"/>
      <c r="FCV704" s="413"/>
      <c r="FCW704" s="414"/>
      <c r="FCX704" s="414"/>
      <c r="FCY704" s="413"/>
      <c r="FCZ704" s="413"/>
      <c r="FDA704" s="414"/>
      <c r="FDB704" s="414"/>
      <c r="FDC704" s="413"/>
      <c r="FDD704" s="413"/>
      <c r="FDE704" s="413"/>
      <c r="FDF704" s="413"/>
      <c r="FDG704" s="413"/>
      <c r="FDH704" s="413"/>
      <c r="FDI704" s="413"/>
      <c r="FDJ704" s="414"/>
      <c r="FDK704" s="414"/>
      <c r="FDL704" s="413"/>
      <c r="FDM704" s="413"/>
      <c r="FDN704" s="414"/>
      <c r="FDO704" s="414"/>
      <c r="FDP704" s="413"/>
      <c r="FDQ704" s="413"/>
      <c r="FDR704" s="413"/>
      <c r="FDS704" s="413"/>
      <c r="FDT704" s="413"/>
      <c r="FDU704" s="407"/>
      <c r="FDV704" s="439"/>
      <c r="FDW704" s="413"/>
      <c r="FDX704" s="413"/>
      <c r="FDY704" s="413"/>
      <c r="FDZ704" s="413"/>
      <c r="FEA704" s="413"/>
      <c r="FEB704" s="413"/>
      <c r="FEC704" s="413"/>
      <c r="FED704" s="412"/>
      <c r="FEE704" s="412"/>
      <c r="FEF704" s="412"/>
      <c r="FEG704" s="412"/>
      <c r="FEH704" s="412"/>
      <c r="FEI704" s="412"/>
      <c r="FEJ704" s="412"/>
      <c r="FEK704" s="412"/>
      <c r="FEL704" s="412"/>
      <c r="FEM704" s="412"/>
      <c r="FEN704" s="412"/>
      <c r="FEO704" s="412"/>
      <c r="FEP704" s="412"/>
      <c r="FEQ704" s="412"/>
      <c r="FER704" s="412"/>
      <c r="FES704" s="412"/>
      <c r="FET704" s="412"/>
      <c r="FEU704" s="412"/>
      <c r="FEV704" s="412"/>
      <c r="FEW704" s="412"/>
      <c r="FEX704" s="412"/>
      <c r="FEY704" s="412"/>
      <c r="FEZ704" s="412"/>
      <c r="FFA704" s="412"/>
      <c r="FFB704" s="412"/>
      <c r="FFC704" s="412"/>
      <c r="FFD704" s="412"/>
      <c r="FFE704" s="412"/>
      <c r="FFF704" s="412"/>
      <c r="FFG704" s="412"/>
      <c r="FFH704" s="412"/>
      <c r="FFI704" s="412"/>
      <c r="FFJ704" s="412"/>
      <c r="FFK704" s="412"/>
      <c r="FFL704" s="412"/>
      <c r="FFM704" s="412"/>
      <c r="FFN704" s="412"/>
      <c r="FFO704" s="412"/>
      <c r="FFP704" s="412"/>
      <c r="FFQ704" s="412"/>
      <c r="FFR704" s="412"/>
      <c r="FFS704" s="412"/>
      <c r="FFT704" s="412"/>
      <c r="FFU704" s="412"/>
      <c r="FFV704" s="413"/>
      <c r="FFW704" s="413"/>
      <c r="FFX704" s="413"/>
      <c r="FFY704" s="413"/>
      <c r="FFZ704" s="413"/>
      <c r="FGA704" s="413"/>
      <c r="FGB704" s="413"/>
      <c r="FGC704" s="413"/>
      <c r="FGD704" s="413"/>
      <c r="FGE704" s="413"/>
      <c r="FGF704" s="413"/>
      <c r="FGG704" s="413"/>
      <c r="FGH704" s="413"/>
      <c r="FGI704" s="413"/>
      <c r="FGJ704" s="413"/>
      <c r="FGK704" s="413"/>
      <c r="FGL704" s="413"/>
      <c r="FGM704" s="413"/>
      <c r="FGN704" s="413"/>
      <c r="FGO704" s="413"/>
      <c r="FGP704" s="413"/>
      <c r="FGQ704" s="413"/>
      <c r="FGR704" s="413"/>
      <c r="FGS704" s="413"/>
      <c r="FGT704" s="414"/>
      <c r="FGU704" s="414"/>
      <c r="FGV704" s="414"/>
      <c r="FGW704" s="414"/>
      <c r="FGX704" s="414"/>
      <c r="FGY704" s="413"/>
      <c r="FGZ704" s="413"/>
      <c r="FHA704" s="414"/>
      <c r="FHB704" s="414"/>
      <c r="FHC704" s="413"/>
      <c r="FHD704" s="413"/>
      <c r="FHE704" s="414"/>
      <c r="FHF704" s="414"/>
      <c r="FHG704" s="413"/>
      <c r="FHH704" s="413"/>
      <c r="FHI704" s="413"/>
      <c r="FHJ704" s="413"/>
      <c r="FHK704" s="413"/>
      <c r="FHL704" s="413"/>
      <c r="FHM704" s="413"/>
      <c r="FHN704" s="414"/>
      <c r="FHO704" s="414"/>
      <c r="FHP704" s="413"/>
      <c r="FHQ704" s="413"/>
      <c r="FHR704" s="414"/>
      <c r="FHS704" s="414"/>
      <c r="FHT704" s="413"/>
      <c r="FHU704" s="413"/>
      <c r="FHV704" s="413"/>
      <c r="FHW704" s="413"/>
      <c r="FHX704" s="413"/>
      <c r="FHY704" s="407"/>
      <c r="FHZ704" s="439"/>
      <c r="FIA704" s="413"/>
      <c r="FIB704" s="413"/>
      <c r="FIC704" s="413"/>
      <c r="FID704" s="413"/>
      <c r="FIE704" s="413"/>
      <c r="FIF704" s="413"/>
      <c r="FIG704" s="413"/>
      <c r="FIH704" s="412"/>
      <c r="FII704" s="412"/>
      <c r="FIJ704" s="412"/>
      <c r="FIK704" s="412"/>
      <c r="FIL704" s="412"/>
      <c r="FIM704" s="412"/>
      <c r="FIN704" s="412"/>
      <c r="FIO704" s="412"/>
      <c r="FIP704" s="412"/>
      <c r="FIQ704" s="412"/>
      <c r="FIR704" s="412"/>
      <c r="FIS704" s="412"/>
      <c r="FIT704" s="412"/>
      <c r="FIU704" s="412"/>
      <c r="FIV704" s="412"/>
      <c r="FIW704" s="412"/>
      <c r="FIX704" s="412"/>
      <c r="FIY704" s="412"/>
      <c r="FIZ704" s="412"/>
      <c r="FJA704" s="412"/>
      <c r="FJB704" s="412"/>
      <c r="FJC704" s="412"/>
      <c r="FJD704" s="412"/>
      <c r="FJE704" s="412"/>
      <c r="FJF704" s="412"/>
      <c r="FJG704" s="412"/>
      <c r="FJH704" s="412"/>
      <c r="FJI704" s="412"/>
      <c r="FJJ704" s="412"/>
      <c r="FJK704" s="412"/>
      <c r="FJL704" s="412"/>
      <c r="FJM704" s="412"/>
      <c r="FJN704" s="412"/>
      <c r="FJO704" s="412"/>
      <c r="FJP704" s="412"/>
      <c r="FJQ704" s="412"/>
      <c r="FJR704" s="412"/>
      <c r="FJS704" s="412"/>
      <c r="FJT704" s="412"/>
      <c r="FJU704" s="412"/>
      <c r="FJV704" s="412"/>
      <c r="FJW704" s="412"/>
      <c r="FJX704" s="412"/>
      <c r="FJY704" s="412"/>
      <c r="FJZ704" s="413"/>
      <c r="FKA704" s="413"/>
      <c r="FKB704" s="413"/>
      <c r="FKC704" s="413"/>
      <c r="FKD704" s="413"/>
      <c r="FKE704" s="413"/>
      <c r="FKF704" s="413"/>
      <c r="FKG704" s="413"/>
      <c r="FKH704" s="413"/>
      <c r="FKI704" s="413"/>
      <c r="FKJ704" s="413"/>
      <c r="FKK704" s="413"/>
      <c r="FKL704" s="413"/>
      <c r="FKM704" s="413"/>
      <c r="FKN704" s="413"/>
      <c r="FKO704" s="413"/>
      <c r="FKP704" s="413"/>
      <c r="FKQ704" s="413"/>
      <c r="FKR704" s="413"/>
      <c r="FKS704" s="413"/>
      <c r="FKT704" s="413"/>
      <c r="FKU704" s="413"/>
      <c r="FKV704" s="413"/>
      <c r="FKW704" s="413"/>
      <c r="FKX704" s="414"/>
      <c r="FKY704" s="414"/>
      <c r="FKZ704" s="414"/>
      <c r="FLA704" s="414"/>
      <c r="FLB704" s="414"/>
      <c r="FLC704" s="413"/>
      <c r="FLD704" s="413"/>
      <c r="FLE704" s="414"/>
      <c r="FLF704" s="414"/>
      <c r="FLG704" s="413"/>
      <c r="FLH704" s="413"/>
      <c r="FLI704" s="414"/>
      <c r="FLJ704" s="414"/>
      <c r="FLK704" s="413"/>
      <c r="FLL704" s="413"/>
      <c r="FLM704" s="413"/>
      <c r="FLN704" s="413"/>
      <c r="FLO704" s="413"/>
      <c r="FLP704" s="413"/>
      <c r="FLQ704" s="413"/>
      <c r="FLR704" s="414"/>
      <c r="FLS704" s="414"/>
      <c r="FLT704" s="413"/>
      <c r="FLU704" s="413"/>
      <c r="FLV704" s="414"/>
      <c r="FLW704" s="414"/>
      <c r="FLX704" s="413"/>
      <c r="FLY704" s="413"/>
      <c r="FLZ704" s="413"/>
      <c r="FMA704" s="413"/>
      <c r="FMB704" s="413"/>
      <c r="FMC704" s="407"/>
      <c r="FMD704" s="439"/>
      <c r="FME704" s="413"/>
      <c r="FMF704" s="413"/>
      <c r="FMG704" s="413"/>
      <c r="FMH704" s="413"/>
      <c r="FMI704" s="413"/>
      <c r="FMJ704" s="413"/>
      <c r="FMK704" s="413"/>
      <c r="FML704" s="412"/>
      <c r="FMM704" s="412"/>
      <c r="FMN704" s="412"/>
      <c r="FMO704" s="412"/>
      <c r="FMP704" s="412"/>
      <c r="FMQ704" s="412"/>
      <c r="FMR704" s="412"/>
      <c r="FMS704" s="412"/>
      <c r="FMT704" s="412"/>
      <c r="FMU704" s="412"/>
      <c r="FMV704" s="412"/>
      <c r="FMW704" s="412"/>
      <c r="FMX704" s="412"/>
      <c r="FMY704" s="412"/>
      <c r="FMZ704" s="412"/>
      <c r="FNA704" s="412"/>
      <c r="FNB704" s="412"/>
      <c r="FNC704" s="412"/>
      <c r="FND704" s="412"/>
      <c r="FNE704" s="412"/>
      <c r="FNF704" s="412"/>
      <c r="FNG704" s="412"/>
      <c r="FNH704" s="412"/>
      <c r="FNI704" s="412"/>
      <c r="FNJ704" s="412"/>
      <c r="FNK704" s="412"/>
      <c r="FNL704" s="412"/>
      <c r="FNM704" s="412"/>
      <c r="FNN704" s="412"/>
      <c r="FNO704" s="412"/>
      <c r="FNP704" s="412"/>
      <c r="FNQ704" s="412"/>
      <c r="FNR704" s="412"/>
      <c r="FNS704" s="412"/>
      <c r="FNT704" s="412"/>
      <c r="FNU704" s="412"/>
      <c r="FNV704" s="412"/>
      <c r="FNW704" s="412"/>
      <c r="FNX704" s="412"/>
      <c r="FNY704" s="412"/>
      <c r="FNZ704" s="412"/>
      <c r="FOA704" s="412"/>
      <c r="FOB704" s="412"/>
      <c r="FOC704" s="412"/>
      <c r="FOD704" s="413"/>
      <c r="FOE704" s="413"/>
      <c r="FOF704" s="413"/>
      <c r="FOG704" s="413"/>
      <c r="FOH704" s="413"/>
      <c r="FOI704" s="413"/>
      <c r="FOJ704" s="413"/>
      <c r="FOK704" s="413"/>
      <c r="FOL704" s="413"/>
      <c r="FOM704" s="413"/>
      <c r="FON704" s="413"/>
      <c r="FOO704" s="413"/>
      <c r="FOP704" s="413"/>
      <c r="FOQ704" s="413"/>
      <c r="FOR704" s="413"/>
      <c r="FOS704" s="413"/>
      <c r="FOT704" s="413"/>
      <c r="FOU704" s="413"/>
      <c r="FOV704" s="413"/>
      <c r="FOW704" s="413"/>
      <c r="FOX704" s="413"/>
      <c r="FOY704" s="413"/>
      <c r="FOZ704" s="413"/>
      <c r="FPA704" s="413"/>
      <c r="FPB704" s="414"/>
      <c r="FPC704" s="414"/>
      <c r="FPD704" s="414"/>
      <c r="FPE704" s="414"/>
      <c r="FPF704" s="414"/>
      <c r="FPG704" s="413"/>
      <c r="FPH704" s="413"/>
      <c r="FPI704" s="414"/>
      <c r="FPJ704" s="414"/>
      <c r="FPK704" s="413"/>
      <c r="FPL704" s="413"/>
      <c r="FPM704" s="414"/>
      <c r="FPN704" s="414"/>
      <c r="FPO704" s="413"/>
      <c r="FPP704" s="413"/>
      <c r="FPQ704" s="413"/>
      <c r="FPR704" s="413"/>
      <c r="FPS704" s="413"/>
      <c r="FPT704" s="413"/>
      <c r="FPU704" s="413"/>
      <c r="FPV704" s="414"/>
      <c r="FPW704" s="414"/>
      <c r="FPX704" s="413"/>
      <c r="FPY704" s="413"/>
      <c r="FPZ704" s="414"/>
      <c r="FQA704" s="414"/>
      <c r="FQB704" s="413"/>
      <c r="FQC704" s="413"/>
      <c r="FQD704" s="413"/>
      <c r="FQE704" s="413"/>
      <c r="FQF704" s="413"/>
      <c r="FQG704" s="407"/>
      <c r="FQH704" s="439"/>
      <c r="FQI704" s="413"/>
      <c r="FQJ704" s="413"/>
      <c r="FQK704" s="413"/>
      <c r="FQL704" s="413"/>
      <c r="FQM704" s="413"/>
      <c r="FQN704" s="413"/>
      <c r="FQO704" s="413"/>
      <c r="FQP704" s="412"/>
      <c r="FQQ704" s="412"/>
      <c r="FQR704" s="412"/>
      <c r="FQS704" s="412"/>
      <c r="FQT704" s="412"/>
      <c r="FQU704" s="412"/>
      <c r="FQV704" s="412"/>
      <c r="FQW704" s="412"/>
      <c r="FQX704" s="412"/>
      <c r="FQY704" s="412"/>
      <c r="FQZ704" s="412"/>
      <c r="FRA704" s="412"/>
      <c r="FRB704" s="412"/>
      <c r="FRC704" s="412"/>
      <c r="FRD704" s="412"/>
      <c r="FRE704" s="412"/>
      <c r="FRF704" s="412"/>
      <c r="FRG704" s="412"/>
      <c r="FRH704" s="412"/>
      <c r="FRI704" s="412"/>
      <c r="FRJ704" s="412"/>
      <c r="FRK704" s="412"/>
      <c r="FRL704" s="412"/>
      <c r="FRM704" s="412"/>
      <c r="FRN704" s="412"/>
      <c r="FRO704" s="412"/>
      <c r="FRP704" s="412"/>
      <c r="FRQ704" s="412"/>
      <c r="FRR704" s="412"/>
      <c r="FRS704" s="412"/>
      <c r="FRT704" s="412"/>
      <c r="FRU704" s="412"/>
      <c r="FRV704" s="412"/>
      <c r="FRW704" s="412"/>
      <c r="FRX704" s="412"/>
      <c r="FRY704" s="412"/>
      <c r="FRZ704" s="412"/>
      <c r="FSA704" s="412"/>
      <c r="FSB704" s="412"/>
      <c r="FSC704" s="412"/>
      <c r="FSD704" s="412"/>
      <c r="FSE704" s="412"/>
      <c r="FSF704" s="412"/>
      <c r="FSG704" s="412"/>
      <c r="FSH704" s="413"/>
      <c r="FSI704" s="413"/>
      <c r="FSJ704" s="413"/>
      <c r="FSK704" s="413"/>
      <c r="FSL704" s="413"/>
      <c r="FSM704" s="413"/>
      <c r="FSN704" s="413"/>
      <c r="FSO704" s="413"/>
      <c r="FSP704" s="413"/>
      <c r="FSQ704" s="413"/>
      <c r="FSR704" s="413"/>
      <c r="FSS704" s="413"/>
      <c r="FST704" s="413"/>
      <c r="FSU704" s="413"/>
      <c r="FSV704" s="413"/>
      <c r="FSW704" s="413"/>
      <c r="FSX704" s="413"/>
      <c r="FSY704" s="413"/>
      <c r="FSZ704" s="413"/>
      <c r="FTA704" s="413"/>
      <c r="FTB704" s="413"/>
      <c r="FTC704" s="413"/>
      <c r="FTD704" s="413"/>
      <c r="FTE704" s="413"/>
      <c r="FTF704" s="414"/>
      <c r="FTG704" s="414"/>
      <c r="FTH704" s="414"/>
      <c r="FTI704" s="414"/>
      <c r="FTJ704" s="414"/>
      <c r="FTK704" s="413"/>
      <c r="FTL704" s="413"/>
      <c r="FTM704" s="414"/>
      <c r="FTN704" s="414"/>
      <c r="FTO704" s="413"/>
      <c r="FTP704" s="413"/>
      <c r="FTQ704" s="414"/>
      <c r="FTR704" s="414"/>
      <c r="FTS704" s="413"/>
      <c r="FTT704" s="413"/>
      <c r="FTU704" s="413"/>
      <c r="FTV704" s="413"/>
      <c r="FTW704" s="413"/>
      <c r="FTX704" s="413"/>
      <c r="FTY704" s="413"/>
      <c r="FTZ704" s="414"/>
      <c r="FUA704" s="414"/>
      <c r="FUB704" s="413"/>
      <c r="FUC704" s="413"/>
      <c r="FUD704" s="414"/>
      <c r="FUE704" s="414"/>
      <c r="FUF704" s="413"/>
      <c r="FUG704" s="413"/>
      <c r="FUH704" s="413"/>
      <c r="FUI704" s="413"/>
      <c r="FUJ704" s="413"/>
      <c r="FUK704" s="407"/>
      <c r="FUL704" s="439"/>
      <c r="FUM704" s="413"/>
      <c r="FUN704" s="413"/>
      <c r="FUO704" s="413"/>
      <c r="FUP704" s="413"/>
      <c r="FUQ704" s="413"/>
      <c r="FUR704" s="413"/>
      <c r="FUS704" s="413"/>
      <c r="FUT704" s="412"/>
      <c r="FUU704" s="412"/>
      <c r="FUV704" s="412"/>
      <c r="FUW704" s="412"/>
      <c r="FUX704" s="412"/>
      <c r="FUY704" s="412"/>
      <c r="FUZ704" s="412"/>
      <c r="FVA704" s="412"/>
      <c r="FVB704" s="412"/>
      <c r="FVC704" s="412"/>
      <c r="FVD704" s="412"/>
      <c r="FVE704" s="412"/>
      <c r="FVF704" s="412"/>
      <c r="FVG704" s="412"/>
      <c r="FVH704" s="412"/>
      <c r="FVI704" s="412"/>
      <c r="FVJ704" s="412"/>
      <c r="FVK704" s="412"/>
      <c r="FVL704" s="412"/>
      <c r="FVM704" s="412"/>
      <c r="FVN704" s="412"/>
      <c r="FVO704" s="412"/>
      <c r="FVP704" s="412"/>
      <c r="FVQ704" s="412"/>
      <c r="FVR704" s="412"/>
      <c r="FVS704" s="412"/>
      <c r="FVT704" s="412"/>
      <c r="FVU704" s="412"/>
      <c r="FVV704" s="412"/>
      <c r="FVW704" s="412"/>
      <c r="FVX704" s="412"/>
      <c r="FVY704" s="412"/>
      <c r="FVZ704" s="412"/>
      <c r="FWA704" s="412"/>
      <c r="FWB704" s="412"/>
      <c r="FWC704" s="412"/>
      <c r="FWD704" s="412"/>
      <c r="FWE704" s="412"/>
      <c r="FWF704" s="412"/>
      <c r="FWG704" s="412"/>
      <c r="FWH704" s="412"/>
      <c r="FWI704" s="412"/>
      <c r="FWJ704" s="412"/>
      <c r="FWK704" s="412"/>
      <c r="FWL704" s="413"/>
      <c r="FWM704" s="413"/>
      <c r="FWN704" s="413"/>
      <c r="FWO704" s="413"/>
      <c r="FWP704" s="413"/>
      <c r="FWQ704" s="413"/>
      <c r="FWR704" s="413"/>
      <c r="FWS704" s="413"/>
      <c r="FWT704" s="413"/>
      <c r="FWU704" s="413"/>
      <c r="FWV704" s="413"/>
      <c r="FWW704" s="413"/>
      <c r="FWX704" s="413"/>
      <c r="FWY704" s="413"/>
      <c r="FWZ704" s="413"/>
      <c r="FXA704" s="413"/>
      <c r="FXB704" s="413"/>
      <c r="FXC704" s="413"/>
      <c r="FXD704" s="413"/>
      <c r="FXE704" s="413"/>
      <c r="FXF704" s="413"/>
      <c r="FXG704" s="413"/>
      <c r="FXH704" s="413"/>
      <c r="FXI704" s="413"/>
      <c r="FXJ704" s="414"/>
      <c r="FXK704" s="414"/>
      <c r="FXL704" s="414"/>
      <c r="FXM704" s="414"/>
      <c r="FXN704" s="414"/>
      <c r="FXO704" s="413"/>
      <c r="FXP704" s="413"/>
      <c r="FXQ704" s="414"/>
      <c r="FXR704" s="414"/>
      <c r="FXS704" s="413"/>
      <c r="FXT704" s="413"/>
      <c r="FXU704" s="414"/>
      <c r="FXV704" s="414"/>
      <c r="FXW704" s="413"/>
      <c r="FXX704" s="413"/>
      <c r="FXY704" s="413"/>
      <c r="FXZ704" s="413"/>
      <c r="FYA704" s="413"/>
      <c r="FYB704" s="413"/>
      <c r="FYC704" s="413"/>
      <c r="FYD704" s="414"/>
      <c r="FYE704" s="414"/>
      <c r="FYF704" s="413"/>
      <c r="FYG704" s="413"/>
      <c r="FYH704" s="414"/>
      <c r="FYI704" s="414"/>
      <c r="FYJ704" s="413"/>
      <c r="FYK704" s="413"/>
      <c r="FYL704" s="413"/>
      <c r="FYM704" s="413"/>
      <c r="FYN704" s="413"/>
      <c r="FYO704" s="407"/>
      <c r="FYP704" s="439"/>
      <c r="FYQ704" s="413"/>
      <c r="FYR704" s="413"/>
      <c r="FYS704" s="413"/>
      <c r="FYT704" s="413"/>
      <c r="FYU704" s="413"/>
      <c r="FYV704" s="413"/>
      <c r="FYW704" s="413"/>
      <c r="FYX704" s="412"/>
      <c r="FYY704" s="412"/>
      <c r="FYZ704" s="412"/>
      <c r="FZA704" s="412"/>
      <c r="FZB704" s="412"/>
      <c r="FZC704" s="412"/>
      <c r="FZD704" s="412"/>
      <c r="FZE704" s="412"/>
      <c r="FZF704" s="412"/>
      <c r="FZG704" s="412"/>
      <c r="FZH704" s="412"/>
      <c r="FZI704" s="412"/>
      <c r="FZJ704" s="412"/>
      <c r="FZK704" s="412"/>
      <c r="FZL704" s="412"/>
      <c r="FZM704" s="412"/>
      <c r="FZN704" s="412"/>
      <c r="FZO704" s="412"/>
      <c r="FZP704" s="412"/>
      <c r="FZQ704" s="412"/>
      <c r="FZR704" s="412"/>
      <c r="FZS704" s="412"/>
      <c r="FZT704" s="412"/>
      <c r="FZU704" s="412"/>
      <c r="FZV704" s="412"/>
      <c r="FZW704" s="412"/>
      <c r="FZX704" s="412"/>
      <c r="FZY704" s="412"/>
      <c r="FZZ704" s="412"/>
      <c r="GAA704" s="412"/>
      <c r="GAB704" s="412"/>
      <c r="GAC704" s="412"/>
      <c r="GAD704" s="412"/>
      <c r="GAE704" s="412"/>
      <c r="GAF704" s="412"/>
      <c r="GAG704" s="412"/>
      <c r="GAH704" s="412"/>
      <c r="GAI704" s="412"/>
      <c r="GAJ704" s="412"/>
      <c r="GAK704" s="412"/>
      <c r="GAL704" s="412"/>
      <c r="GAM704" s="412"/>
      <c r="GAN704" s="412"/>
      <c r="GAO704" s="412"/>
      <c r="GAP704" s="413"/>
      <c r="GAQ704" s="413"/>
      <c r="GAR704" s="413"/>
      <c r="GAS704" s="413"/>
      <c r="GAT704" s="413"/>
      <c r="GAU704" s="413"/>
      <c r="GAV704" s="413"/>
      <c r="GAW704" s="413"/>
      <c r="GAX704" s="413"/>
      <c r="GAY704" s="413"/>
      <c r="GAZ704" s="413"/>
      <c r="GBA704" s="413"/>
      <c r="GBB704" s="413"/>
      <c r="GBC704" s="413"/>
      <c r="GBD704" s="413"/>
      <c r="GBE704" s="413"/>
      <c r="GBF704" s="413"/>
      <c r="GBG704" s="413"/>
      <c r="GBH704" s="413"/>
      <c r="GBI704" s="413"/>
      <c r="GBJ704" s="413"/>
      <c r="GBK704" s="413"/>
      <c r="GBL704" s="413"/>
      <c r="GBM704" s="413"/>
      <c r="GBN704" s="414"/>
      <c r="GBO704" s="414"/>
      <c r="GBP704" s="414"/>
      <c r="GBQ704" s="414"/>
      <c r="GBR704" s="414"/>
      <c r="GBS704" s="413"/>
      <c r="GBT704" s="413"/>
      <c r="GBU704" s="414"/>
      <c r="GBV704" s="414"/>
      <c r="GBW704" s="413"/>
      <c r="GBX704" s="413"/>
      <c r="GBY704" s="414"/>
      <c r="GBZ704" s="414"/>
      <c r="GCA704" s="413"/>
      <c r="GCB704" s="413"/>
      <c r="GCC704" s="413"/>
      <c r="GCD704" s="413"/>
      <c r="GCE704" s="413"/>
      <c r="GCF704" s="413"/>
      <c r="GCG704" s="413"/>
      <c r="GCH704" s="414"/>
      <c r="GCI704" s="414"/>
      <c r="GCJ704" s="413"/>
      <c r="GCK704" s="413"/>
      <c r="GCL704" s="414"/>
      <c r="GCM704" s="414"/>
      <c r="GCN704" s="413"/>
      <c r="GCO704" s="413"/>
      <c r="GCP704" s="413"/>
      <c r="GCQ704" s="413"/>
      <c r="GCR704" s="413"/>
      <c r="GCS704" s="407"/>
      <c r="GCT704" s="439"/>
      <c r="GCU704" s="413"/>
      <c r="GCV704" s="413"/>
      <c r="GCW704" s="413"/>
      <c r="GCX704" s="413"/>
      <c r="GCY704" s="413"/>
      <c r="GCZ704" s="413"/>
      <c r="GDA704" s="413"/>
      <c r="GDB704" s="412"/>
      <c r="GDC704" s="412"/>
      <c r="GDD704" s="412"/>
      <c r="GDE704" s="412"/>
      <c r="GDF704" s="412"/>
      <c r="GDG704" s="412"/>
      <c r="GDH704" s="412"/>
      <c r="GDI704" s="412"/>
      <c r="GDJ704" s="412"/>
      <c r="GDK704" s="412"/>
      <c r="GDL704" s="412"/>
      <c r="GDM704" s="412"/>
      <c r="GDN704" s="412"/>
      <c r="GDO704" s="412"/>
      <c r="GDP704" s="412"/>
      <c r="GDQ704" s="412"/>
      <c r="GDR704" s="412"/>
      <c r="GDS704" s="412"/>
      <c r="GDT704" s="412"/>
      <c r="GDU704" s="412"/>
      <c r="GDV704" s="412"/>
      <c r="GDW704" s="412"/>
      <c r="GDX704" s="412"/>
      <c r="GDY704" s="412"/>
      <c r="GDZ704" s="412"/>
      <c r="GEA704" s="412"/>
      <c r="GEB704" s="412"/>
      <c r="GEC704" s="412"/>
      <c r="GED704" s="412"/>
      <c r="GEE704" s="412"/>
      <c r="GEF704" s="412"/>
      <c r="GEG704" s="412"/>
      <c r="GEH704" s="412"/>
      <c r="GEI704" s="412"/>
      <c r="GEJ704" s="412"/>
      <c r="GEK704" s="412"/>
      <c r="GEL704" s="412"/>
      <c r="GEM704" s="412"/>
      <c r="GEN704" s="412"/>
      <c r="GEO704" s="412"/>
      <c r="GEP704" s="412"/>
      <c r="GEQ704" s="412"/>
      <c r="GER704" s="412"/>
      <c r="GES704" s="412"/>
      <c r="GET704" s="413"/>
      <c r="GEU704" s="413"/>
      <c r="GEV704" s="413"/>
      <c r="GEW704" s="413"/>
      <c r="GEX704" s="413"/>
      <c r="GEY704" s="413"/>
      <c r="GEZ704" s="413"/>
      <c r="GFA704" s="413"/>
      <c r="GFB704" s="413"/>
      <c r="GFC704" s="413"/>
      <c r="GFD704" s="413"/>
      <c r="GFE704" s="413"/>
      <c r="GFF704" s="413"/>
      <c r="GFG704" s="413"/>
      <c r="GFH704" s="413"/>
      <c r="GFI704" s="413"/>
      <c r="GFJ704" s="413"/>
      <c r="GFK704" s="413"/>
      <c r="GFL704" s="413"/>
      <c r="GFM704" s="413"/>
      <c r="GFN704" s="413"/>
      <c r="GFO704" s="413"/>
      <c r="GFP704" s="413"/>
      <c r="GFQ704" s="413"/>
      <c r="GFR704" s="414"/>
      <c r="GFS704" s="414"/>
      <c r="GFT704" s="414"/>
      <c r="GFU704" s="414"/>
      <c r="GFV704" s="414"/>
      <c r="GFW704" s="413"/>
      <c r="GFX704" s="413"/>
      <c r="GFY704" s="414"/>
      <c r="GFZ704" s="414"/>
      <c r="GGA704" s="413"/>
      <c r="GGB704" s="413"/>
      <c r="GGC704" s="414"/>
      <c r="GGD704" s="414"/>
      <c r="GGE704" s="413"/>
      <c r="GGF704" s="413"/>
      <c r="GGG704" s="413"/>
      <c r="GGH704" s="413"/>
      <c r="GGI704" s="413"/>
      <c r="GGJ704" s="413"/>
      <c r="GGK704" s="413"/>
      <c r="GGL704" s="414"/>
      <c r="GGM704" s="414"/>
      <c r="GGN704" s="413"/>
      <c r="GGO704" s="413"/>
      <c r="GGP704" s="414"/>
      <c r="GGQ704" s="414"/>
      <c r="GGR704" s="413"/>
      <c r="GGS704" s="413"/>
      <c r="GGT704" s="413"/>
      <c r="GGU704" s="413"/>
      <c r="GGV704" s="413"/>
      <c r="GGW704" s="407"/>
      <c r="GGX704" s="439"/>
      <c r="GGY704" s="413"/>
      <c r="GGZ704" s="413"/>
      <c r="GHA704" s="413"/>
      <c r="GHB704" s="413"/>
      <c r="GHC704" s="413"/>
      <c r="GHD704" s="413"/>
      <c r="GHE704" s="413"/>
      <c r="GHF704" s="412"/>
      <c r="GHG704" s="412"/>
      <c r="GHH704" s="412"/>
      <c r="GHI704" s="412"/>
      <c r="GHJ704" s="412"/>
      <c r="GHK704" s="412"/>
      <c r="GHL704" s="412"/>
      <c r="GHM704" s="412"/>
      <c r="GHN704" s="412"/>
      <c r="GHO704" s="412"/>
      <c r="GHP704" s="412"/>
      <c r="GHQ704" s="412"/>
      <c r="GHR704" s="412"/>
      <c r="GHS704" s="412"/>
      <c r="GHT704" s="412"/>
      <c r="GHU704" s="412"/>
      <c r="GHV704" s="412"/>
      <c r="GHW704" s="412"/>
      <c r="GHX704" s="412"/>
      <c r="GHY704" s="412"/>
      <c r="GHZ704" s="412"/>
      <c r="GIA704" s="412"/>
      <c r="GIB704" s="412"/>
      <c r="GIC704" s="412"/>
      <c r="GID704" s="412"/>
      <c r="GIE704" s="412"/>
      <c r="GIF704" s="412"/>
      <c r="GIG704" s="412"/>
      <c r="GIH704" s="412"/>
      <c r="GII704" s="412"/>
      <c r="GIJ704" s="412"/>
      <c r="GIK704" s="412"/>
      <c r="GIL704" s="412"/>
      <c r="GIM704" s="412"/>
      <c r="GIN704" s="412"/>
      <c r="GIO704" s="412"/>
      <c r="GIP704" s="412"/>
      <c r="GIQ704" s="412"/>
      <c r="GIR704" s="412"/>
      <c r="GIS704" s="412"/>
      <c r="GIT704" s="412"/>
      <c r="GIU704" s="412"/>
      <c r="GIV704" s="412"/>
      <c r="GIW704" s="412"/>
      <c r="GIX704" s="413"/>
      <c r="GIY704" s="413"/>
      <c r="GIZ704" s="413"/>
      <c r="GJA704" s="413"/>
      <c r="GJB704" s="413"/>
      <c r="GJC704" s="413"/>
      <c r="GJD704" s="413"/>
      <c r="GJE704" s="413"/>
      <c r="GJF704" s="413"/>
      <c r="GJG704" s="413"/>
      <c r="GJH704" s="413"/>
      <c r="GJI704" s="413"/>
      <c r="GJJ704" s="413"/>
      <c r="GJK704" s="413"/>
      <c r="GJL704" s="413"/>
      <c r="GJM704" s="413"/>
      <c r="GJN704" s="413"/>
      <c r="GJO704" s="413"/>
      <c r="GJP704" s="413"/>
      <c r="GJQ704" s="413"/>
      <c r="GJR704" s="413"/>
      <c r="GJS704" s="413"/>
      <c r="GJT704" s="413"/>
      <c r="GJU704" s="413"/>
      <c r="GJV704" s="414"/>
      <c r="GJW704" s="414"/>
      <c r="GJX704" s="414"/>
      <c r="GJY704" s="414"/>
      <c r="GJZ704" s="414"/>
      <c r="GKA704" s="413"/>
      <c r="GKB704" s="413"/>
      <c r="GKC704" s="414"/>
      <c r="GKD704" s="414"/>
      <c r="GKE704" s="413"/>
      <c r="GKF704" s="413"/>
      <c r="GKG704" s="414"/>
      <c r="GKH704" s="414"/>
      <c r="GKI704" s="413"/>
      <c r="GKJ704" s="413"/>
      <c r="GKK704" s="413"/>
      <c r="GKL704" s="413"/>
      <c r="GKM704" s="413"/>
      <c r="GKN704" s="413"/>
      <c r="GKO704" s="413"/>
      <c r="GKP704" s="414"/>
      <c r="GKQ704" s="414"/>
      <c r="GKR704" s="413"/>
      <c r="GKS704" s="413"/>
      <c r="GKT704" s="414"/>
      <c r="GKU704" s="414"/>
      <c r="GKV704" s="413"/>
      <c r="GKW704" s="413"/>
      <c r="GKX704" s="413"/>
      <c r="GKY704" s="413"/>
      <c r="GKZ704" s="413"/>
      <c r="GLA704" s="407"/>
      <c r="GLB704" s="439"/>
      <c r="GLC704" s="413"/>
      <c r="GLD704" s="413"/>
      <c r="GLE704" s="413"/>
      <c r="GLF704" s="413"/>
      <c r="GLG704" s="413"/>
      <c r="GLH704" s="413"/>
      <c r="GLI704" s="413"/>
      <c r="GLJ704" s="412"/>
      <c r="GLK704" s="412"/>
      <c r="GLL704" s="412"/>
      <c r="GLM704" s="412"/>
      <c r="GLN704" s="412"/>
      <c r="GLO704" s="412"/>
      <c r="GLP704" s="412"/>
      <c r="GLQ704" s="412"/>
      <c r="GLR704" s="412"/>
      <c r="GLS704" s="412"/>
      <c r="GLT704" s="412"/>
      <c r="GLU704" s="412"/>
      <c r="GLV704" s="412"/>
      <c r="GLW704" s="412"/>
      <c r="GLX704" s="412"/>
      <c r="GLY704" s="412"/>
      <c r="GLZ704" s="412"/>
      <c r="GMA704" s="412"/>
      <c r="GMB704" s="412"/>
      <c r="GMC704" s="412"/>
      <c r="GMD704" s="412"/>
      <c r="GME704" s="412"/>
      <c r="GMF704" s="412"/>
      <c r="GMG704" s="412"/>
      <c r="GMH704" s="412"/>
      <c r="GMI704" s="412"/>
      <c r="GMJ704" s="412"/>
      <c r="GMK704" s="412"/>
      <c r="GML704" s="412"/>
      <c r="GMM704" s="412"/>
      <c r="GMN704" s="412"/>
      <c r="GMO704" s="412"/>
      <c r="GMP704" s="412"/>
      <c r="GMQ704" s="412"/>
      <c r="GMR704" s="412"/>
      <c r="GMS704" s="412"/>
      <c r="GMT704" s="412"/>
      <c r="GMU704" s="412"/>
      <c r="GMV704" s="412"/>
      <c r="GMW704" s="412"/>
      <c r="GMX704" s="412"/>
      <c r="GMY704" s="412"/>
      <c r="GMZ704" s="412"/>
      <c r="GNA704" s="412"/>
      <c r="GNB704" s="413"/>
      <c r="GNC704" s="413"/>
      <c r="GND704" s="413"/>
      <c r="GNE704" s="413"/>
      <c r="GNF704" s="413"/>
      <c r="GNG704" s="413"/>
      <c r="GNH704" s="413"/>
      <c r="GNI704" s="413"/>
      <c r="GNJ704" s="413"/>
      <c r="GNK704" s="413"/>
      <c r="GNL704" s="413"/>
      <c r="GNM704" s="413"/>
      <c r="GNN704" s="413"/>
      <c r="GNO704" s="413"/>
      <c r="GNP704" s="413"/>
      <c r="GNQ704" s="413"/>
      <c r="GNR704" s="413"/>
      <c r="GNS704" s="413"/>
      <c r="GNT704" s="413"/>
      <c r="GNU704" s="413"/>
      <c r="GNV704" s="413"/>
      <c r="GNW704" s="413"/>
      <c r="GNX704" s="413"/>
      <c r="GNY704" s="413"/>
      <c r="GNZ704" s="414"/>
      <c r="GOA704" s="414"/>
      <c r="GOB704" s="414"/>
      <c r="GOC704" s="414"/>
      <c r="GOD704" s="414"/>
      <c r="GOE704" s="413"/>
      <c r="GOF704" s="413"/>
      <c r="GOG704" s="414"/>
      <c r="GOH704" s="414"/>
      <c r="GOI704" s="413"/>
      <c r="GOJ704" s="413"/>
      <c r="GOK704" s="414"/>
      <c r="GOL704" s="414"/>
      <c r="GOM704" s="413"/>
      <c r="GON704" s="413"/>
      <c r="GOO704" s="413"/>
      <c r="GOP704" s="413"/>
      <c r="GOQ704" s="413"/>
      <c r="GOR704" s="413"/>
      <c r="GOS704" s="413"/>
      <c r="GOT704" s="414"/>
      <c r="GOU704" s="414"/>
      <c r="GOV704" s="413"/>
      <c r="GOW704" s="413"/>
      <c r="GOX704" s="414"/>
      <c r="GOY704" s="414"/>
      <c r="GOZ704" s="413"/>
      <c r="GPA704" s="413"/>
      <c r="GPB704" s="413"/>
      <c r="GPC704" s="413"/>
      <c r="GPD704" s="413"/>
      <c r="GPE704" s="407"/>
      <c r="GPF704" s="439"/>
      <c r="GPG704" s="413"/>
      <c r="GPH704" s="413"/>
      <c r="GPI704" s="413"/>
      <c r="GPJ704" s="413"/>
      <c r="GPK704" s="413"/>
      <c r="GPL704" s="413"/>
      <c r="GPM704" s="413"/>
      <c r="GPN704" s="412"/>
      <c r="GPO704" s="412"/>
      <c r="GPP704" s="412"/>
      <c r="GPQ704" s="412"/>
      <c r="GPR704" s="412"/>
      <c r="GPS704" s="412"/>
      <c r="GPT704" s="412"/>
      <c r="GPU704" s="412"/>
      <c r="GPV704" s="412"/>
      <c r="GPW704" s="412"/>
      <c r="GPX704" s="412"/>
      <c r="GPY704" s="412"/>
      <c r="GPZ704" s="412"/>
      <c r="GQA704" s="412"/>
      <c r="GQB704" s="412"/>
      <c r="GQC704" s="412"/>
      <c r="GQD704" s="412"/>
      <c r="GQE704" s="412"/>
      <c r="GQF704" s="412"/>
      <c r="GQG704" s="412"/>
      <c r="GQH704" s="412"/>
      <c r="GQI704" s="412"/>
      <c r="GQJ704" s="412"/>
      <c r="GQK704" s="412"/>
      <c r="GQL704" s="412"/>
      <c r="GQM704" s="412"/>
      <c r="GQN704" s="412"/>
      <c r="GQO704" s="412"/>
      <c r="GQP704" s="412"/>
      <c r="GQQ704" s="412"/>
      <c r="GQR704" s="412"/>
      <c r="GQS704" s="412"/>
      <c r="GQT704" s="412"/>
      <c r="GQU704" s="412"/>
      <c r="GQV704" s="412"/>
      <c r="GQW704" s="412"/>
      <c r="GQX704" s="412"/>
      <c r="GQY704" s="412"/>
      <c r="GQZ704" s="412"/>
      <c r="GRA704" s="412"/>
      <c r="GRB704" s="412"/>
      <c r="GRC704" s="412"/>
      <c r="GRD704" s="412"/>
      <c r="GRE704" s="412"/>
      <c r="GRF704" s="413"/>
      <c r="GRG704" s="413"/>
      <c r="GRH704" s="413"/>
      <c r="GRI704" s="413"/>
      <c r="GRJ704" s="413"/>
      <c r="GRK704" s="413"/>
      <c r="GRL704" s="413"/>
      <c r="GRM704" s="413"/>
      <c r="GRN704" s="413"/>
      <c r="GRO704" s="413"/>
      <c r="GRP704" s="413"/>
      <c r="GRQ704" s="413"/>
      <c r="GRR704" s="413"/>
      <c r="GRS704" s="413"/>
      <c r="GRT704" s="413"/>
      <c r="GRU704" s="413"/>
      <c r="GRV704" s="413"/>
      <c r="GRW704" s="413"/>
      <c r="GRX704" s="413"/>
      <c r="GRY704" s="413"/>
      <c r="GRZ704" s="413"/>
      <c r="GSA704" s="413"/>
      <c r="GSB704" s="413"/>
      <c r="GSC704" s="413"/>
      <c r="GSD704" s="414"/>
      <c r="GSE704" s="414"/>
      <c r="GSF704" s="414"/>
      <c r="GSG704" s="414"/>
      <c r="GSH704" s="414"/>
      <c r="GSI704" s="413"/>
      <c r="GSJ704" s="413"/>
      <c r="GSK704" s="414"/>
      <c r="GSL704" s="414"/>
      <c r="GSM704" s="413"/>
      <c r="GSN704" s="413"/>
      <c r="GSO704" s="414"/>
      <c r="GSP704" s="414"/>
      <c r="GSQ704" s="413"/>
      <c r="GSR704" s="413"/>
      <c r="GSS704" s="413"/>
      <c r="GST704" s="413"/>
      <c r="GSU704" s="413"/>
      <c r="GSV704" s="413"/>
      <c r="GSW704" s="413"/>
      <c r="GSX704" s="414"/>
      <c r="GSY704" s="414"/>
      <c r="GSZ704" s="413"/>
      <c r="GTA704" s="413"/>
      <c r="GTB704" s="414"/>
      <c r="GTC704" s="414"/>
      <c r="GTD704" s="413"/>
      <c r="GTE704" s="413"/>
      <c r="GTF704" s="413"/>
      <c r="GTG704" s="413"/>
      <c r="GTH704" s="413"/>
      <c r="GTI704" s="407"/>
      <c r="GTJ704" s="439"/>
      <c r="GTK704" s="413"/>
      <c r="GTL704" s="413"/>
      <c r="GTM704" s="413"/>
      <c r="GTN704" s="413"/>
      <c r="GTO704" s="413"/>
      <c r="GTP704" s="413"/>
      <c r="GTQ704" s="413"/>
      <c r="GTR704" s="412"/>
      <c r="GTS704" s="412"/>
      <c r="GTT704" s="412"/>
      <c r="GTU704" s="412"/>
      <c r="GTV704" s="412"/>
      <c r="GTW704" s="412"/>
      <c r="GTX704" s="412"/>
      <c r="GTY704" s="412"/>
      <c r="GTZ704" s="412"/>
      <c r="GUA704" s="412"/>
      <c r="GUB704" s="412"/>
      <c r="GUC704" s="412"/>
      <c r="GUD704" s="412"/>
      <c r="GUE704" s="412"/>
      <c r="GUF704" s="412"/>
      <c r="GUG704" s="412"/>
      <c r="GUH704" s="412"/>
      <c r="GUI704" s="412"/>
      <c r="GUJ704" s="412"/>
      <c r="GUK704" s="412"/>
      <c r="GUL704" s="412"/>
      <c r="GUM704" s="412"/>
      <c r="GUN704" s="412"/>
      <c r="GUO704" s="412"/>
      <c r="GUP704" s="412"/>
      <c r="GUQ704" s="412"/>
      <c r="GUR704" s="412"/>
      <c r="GUS704" s="412"/>
      <c r="GUT704" s="412"/>
      <c r="GUU704" s="412"/>
      <c r="GUV704" s="412"/>
      <c r="GUW704" s="412"/>
      <c r="GUX704" s="412"/>
      <c r="GUY704" s="412"/>
      <c r="GUZ704" s="412"/>
      <c r="GVA704" s="412"/>
      <c r="GVB704" s="412"/>
      <c r="GVC704" s="412"/>
      <c r="GVD704" s="412"/>
      <c r="GVE704" s="412"/>
      <c r="GVF704" s="412"/>
      <c r="GVG704" s="412"/>
      <c r="GVH704" s="412"/>
      <c r="GVI704" s="412"/>
      <c r="GVJ704" s="413"/>
      <c r="GVK704" s="413"/>
      <c r="GVL704" s="413"/>
      <c r="GVM704" s="413"/>
      <c r="GVN704" s="413"/>
      <c r="GVO704" s="413"/>
      <c r="GVP704" s="413"/>
      <c r="GVQ704" s="413"/>
      <c r="GVR704" s="413"/>
      <c r="GVS704" s="413"/>
      <c r="GVT704" s="413"/>
      <c r="GVU704" s="413"/>
      <c r="GVV704" s="413"/>
      <c r="GVW704" s="413"/>
      <c r="GVX704" s="413"/>
      <c r="GVY704" s="413"/>
      <c r="GVZ704" s="413"/>
      <c r="GWA704" s="413"/>
      <c r="GWB704" s="413"/>
      <c r="GWC704" s="413"/>
      <c r="GWD704" s="413"/>
      <c r="GWE704" s="413"/>
      <c r="GWF704" s="413"/>
      <c r="GWG704" s="413"/>
      <c r="GWH704" s="414"/>
      <c r="GWI704" s="414"/>
      <c r="GWJ704" s="414"/>
      <c r="GWK704" s="414"/>
      <c r="GWL704" s="414"/>
      <c r="GWM704" s="413"/>
      <c r="GWN704" s="413"/>
      <c r="GWO704" s="414"/>
      <c r="GWP704" s="414"/>
      <c r="GWQ704" s="413"/>
      <c r="GWR704" s="413"/>
      <c r="GWS704" s="414"/>
      <c r="GWT704" s="414"/>
      <c r="GWU704" s="413"/>
      <c r="GWV704" s="413"/>
      <c r="GWW704" s="413"/>
      <c r="GWX704" s="413"/>
      <c r="GWY704" s="413"/>
      <c r="GWZ704" s="413"/>
      <c r="GXA704" s="413"/>
      <c r="GXB704" s="414"/>
      <c r="GXC704" s="414"/>
      <c r="GXD704" s="413"/>
      <c r="GXE704" s="413"/>
      <c r="GXF704" s="414"/>
      <c r="GXG704" s="414"/>
      <c r="GXH704" s="413"/>
      <c r="GXI704" s="413"/>
      <c r="GXJ704" s="413"/>
      <c r="GXK704" s="413"/>
      <c r="GXL704" s="413"/>
      <c r="GXM704" s="407"/>
      <c r="GXN704" s="439"/>
      <c r="GXO704" s="413"/>
      <c r="GXP704" s="413"/>
      <c r="GXQ704" s="413"/>
      <c r="GXR704" s="413"/>
      <c r="GXS704" s="413"/>
      <c r="GXT704" s="413"/>
      <c r="GXU704" s="413"/>
      <c r="GXV704" s="412"/>
      <c r="GXW704" s="412"/>
      <c r="GXX704" s="412"/>
      <c r="GXY704" s="412"/>
      <c r="GXZ704" s="412"/>
      <c r="GYA704" s="412"/>
      <c r="GYB704" s="412"/>
      <c r="GYC704" s="412"/>
      <c r="GYD704" s="412"/>
      <c r="GYE704" s="412"/>
      <c r="GYF704" s="412"/>
      <c r="GYG704" s="412"/>
      <c r="GYH704" s="412"/>
      <c r="GYI704" s="412"/>
      <c r="GYJ704" s="412"/>
      <c r="GYK704" s="412"/>
      <c r="GYL704" s="412"/>
      <c r="GYM704" s="412"/>
      <c r="GYN704" s="412"/>
      <c r="GYO704" s="412"/>
      <c r="GYP704" s="412"/>
      <c r="GYQ704" s="412"/>
      <c r="GYR704" s="412"/>
      <c r="GYS704" s="412"/>
      <c r="GYT704" s="412"/>
      <c r="GYU704" s="412"/>
      <c r="GYV704" s="412"/>
      <c r="GYW704" s="412"/>
      <c r="GYX704" s="412"/>
      <c r="GYY704" s="412"/>
      <c r="GYZ704" s="412"/>
      <c r="GZA704" s="412"/>
      <c r="GZB704" s="412"/>
      <c r="GZC704" s="412"/>
      <c r="GZD704" s="412"/>
      <c r="GZE704" s="412"/>
      <c r="GZF704" s="412"/>
      <c r="GZG704" s="412"/>
      <c r="GZH704" s="412"/>
      <c r="GZI704" s="412"/>
      <c r="GZJ704" s="412"/>
      <c r="GZK704" s="412"/>
      <c r="GZL704" s="412"/>
      <c r="GZM704" s="412"/>
      <c r="GZN704" s="413"/>
      <c r="GZO704" s="413"/>
      <c r="GZP704" s="413"/>
      <c r="GZQ704" s="413"/>
      <c r="GZR704" s="413"/>
      <c r="GZS704" s="413"/>
      <c r="GZT704" s="413"/>
      <c r="GZU704" s="413"/>
      <c r="GZV704" s="413"/>
      <c r="GZW704" s="413"/>
      <c r="GZX704" s="413"/>
      <c r="GZY704" s="413"/>
      <c r="GZZ704" s="413"/>
      <c r="HAA704" s="413"/>
      <c r="HAB704" s="413"/>
      <c r="HAC704" s="413"/>
      <c r="HAD704" s="413"/>
      <c r="HAE704" s="413"/>
      <c r="HAF704" s="413"/>
      <c r="HAG704" s="413"/>
      <c r="HAH704" s="413"/>
      <c r="HAI704" s="413"/>
      <c r="HAJ704" s="413"/>
      <c r="HAK704" s="413"/>
      <c r="HAL704" s="414"/>
      <c r="HAM704" s="414"/>
      <c r="HAN704" s="414"/>
      <c r="HAO704" s="414"/>
      <c r="HAP704" s="414"/>
      <c r="HAQ704" s="413"/>
      <c r="HAR704" s="413"/>
      <c r="HAS704" s="414"/>
      <c r="HAT704" s="414"/>
      <c r="HAU704" s="413"/>
      <c r="HAV704" s="413"/>
      <c r="HAW704" s="414"/>
      <c r="HAX704" s="414"/>
      <c r="HAY704" s="413"/>
      <c r="HAZ704" s="413"/>
      <c r="HBA704" s="413"/>
      <c r="HBB704" s="413"/>
      <c r="HBC704" s="413"/>
      <c r="HBD704" s="413"/>
      <c r="HBE704" s="413"/>
      <c r="HBF704" s="414"/>
      <c r="HBG704" s="414"/>
      <c r="HBH704" s="413"/>
      <c r="HBI704" s="413"/>
      <c r="HBJ704" s="414"/>
      <c r="HBK704" s="414"/>
      <c r="HBL704" s="413"/>
      <c r="HBM704" s="413"/>
      <c r="HBN704" s="413"/>
      <c r="HBO704" s="413"/>
      <c r="HBP704" s="413"/>
      <c r="HBQ704" s="407"/>
      <c r="HBR704" s="439"/>
      <c r="HBS704" s="413"/>
      <c r="HBT704" s="413"/>
      <c r="HBU704" s="413"/>
      <c r="HBV704" s="413"/>
      <c r="HBW704" s="413"/>
      <c r="HBX704" s="413"/>
      <c r="HBY704" s="413"/>
      <c r="HBZ704" s="412"/>
      <c r="HCA704" s="412"/>
      <c r="HCB704" s="412"/>
      <c r="HCC704" s="412"/>
      <c r="HCD704" s="412"/>
      <c r="HCE704" s="412"/>
      <c r="HCF704" s="412"/>
      <c r="HCG704" s="412"/>
      <c r="HCH704" s="412"/>
      <c r="HCI704" s="412"/>
      <c r="HCJ704" s="412"/>
      <c r="HCK704" s="412"/>
      <c r="HCL704" s="412"/>
      <c r="HCM704" s="412"/>
      <c r="HCN704" s="412"/>
      <c r="HCO704" s="412"/>
      <c r="HCP704" s="412"/>
      <c r="HCQ704" s="412"/>
      <c r="HCR704" s="412"/>
      <c r="HCS704" s="412"/>
      <c r="HCT704" s="412"/>
      <c r="HCU704" s="412"/>
      <c r="HCV704" s="412"/>
      <c r="HCW704" s="412"/>
      <c r="HCX704" s="412"/>
      <c r="HCY704" s="412"/>
      <c r="HCZ704" s="412"/>
      <c r="HDA704" s="412"/>
      <c r="HDB704" s="412"/>
      <c r="HDC704" s="412"/>
      <c r="HDD704" s="412"/>
      <c r="HDE704" s="412"/>
      <c r="HDF704" s="412"/>
      <c r="HDG704" s="412"/>
      <c r="HDH704" s="412"/>
      <c r="HDI704" s="412"/>
      <c r="HDJ704" s="412"/>
      <c r="HDK704" s="412"/>
      <c r="HDL704" s="412"/>
      <c r="HDM704" s="412"/>
      <c r="HDN704" s="412"/>
      <c r="HDO704" s="412"/>
      <c r="HDP704" s="412"/>
      <c r="HDQ704" s="412"/>
      <c r="HDR704" s="413"/>
      <c r="HDS704" s="413"/>
      <c r="HDT704" s="413"/>
      <c r="HDU704" s="413"/>
      <c r="HDV704" s="413"/>
      <c r="HDW704" s="413"/>
      <c r="HDX704" s="413"/>
      <c r="HDY704" s="413"/>
      <c r="HDZ704" s="413"/>
      <c r="HEA704" s="413"/>
      <c r="HEB704" s="413"/>
      <c r="HEC704" s="413"/>
      <c r="HED704" s="413"/>
      <c r="HEE704" s="413"/>
      <c r="HEF704" s="413"/>
      <c r="HEG704" s="413"/>
      <c r="HEH704" s="413"/>
      <c r="HEI704" s="413"/>
      <c r="HEJ704" s="413"/>
      <c r="HEK704" s="413"/>
      <c r="HEL704" s="413"/>
      <c r="HEM704" s="413"/>
      <c r="HEN704" s="413"/>
      <c r="HEO704" s="413"/>
      <c r="HEP704" s="414"/>
      <c r="HEQ704" s="414"/>
      <c r="HER704" s="414"/>
      <c r="HES704" s="414"/>
      <c r="HET704" s="414"/>
      <c r="HEU704" s="413"/>
      <c r="HEV704" s="413"/>
      <c r="HEW704" s="414"/>
      <c r="HEX704" s="414"/>
      <c r="HEY704" s="413"/>
      <c r="HEZ704" s="413"/>
      <c r="HFA704" s="414"/>
      <c r="HFB704" s="414"/>
      <c r="HFC704" s="413"/>
      <c r="HFD704" s="413"/>
      <c r="HFE704" s="413"/>
      <c r="HFF704" s="413"/>
      <c r="HFG704" s="413"/>
      <c r="HFH704" s="413"/>
      <c r="HFI704" s="413"/>
      <c r="HFJ704" s="414"/>
      <c r="HFK704" s="414"/>
      <c r="HFL704" s="413"/>
      <c r="HFM704" s="413"/>
      <c r="HFN704" s="414"/>
      <c r="HFO704" s="414"/>
      <c r="HFP704" s="413"/>
      <c r="HFQ704" s="413"/>
      <c r="HFR704" s="413"/>
      <c r="HFS704" s="413"/>
      <c r="HFT704" s="413"/>
      <c r="HFU704" s="407"/>
      <c r="HFV704" s="439"/>
      <c r="HFW704" s="413"/>
      <c r="HFX704" s="413"/>
      <c r="HFY704" s="413"/>
      <c r="HFZ704" s="413"/>
      <c r="HGA704" s="413"/>
      <c r="HGB704" s="413"/>
      <c r="HGC704" s="413"/>
      <c r="HGD704" s="412"/>
      <c r="HGE704" s="412"/>
      <c r="HGF704" s="412"/>
      <c r="HGG704" s="412"/>
      <c r="HGH704" s="412"/>
      <c r="HGI704" s="412"/>
      <c r="HGJ704" s="412"/>
      <c r="HGK704" s="412"/>
      <c r="HGL704" s="412"/>
      <c r="HGM704" s="412"/>
      <c r="HGN704" s="412"/>
      <c r="HGO704" s="412"/>
      <c r="HGP704" s="412"/>
      <c r="HGQ704" s="412"/>
      <c r="HGR704" s="412"/>
      <c r="HGS704" s="412"/>
      <c r="HGT704" s="412"/>
      <c r="HGU704" s="412"/>
      <c r="HGV704" s="412"/>
      <c r="HGW704" s="412"/>
      <c r="HGX704" s="412"/>
      <c r="HGY704" s="412"/>
      <c r="HGZ704" s="412"/>
      <c r="HHA704" s="412"/>
      <c r="HHB704" s="412"/>
      <c r="HHC704" s="412"/>
      <c r="HHD704" s="412"/>
      <c r="HHE704" s="412"/>
      <c r="HHF704" s="412"/>
      <c r="HHG704" s="412"/>
      <c r="HHH704" s="412"/>
      <c r="HHI704" s="412"/>
      <c r="HHJ704" s="412"/>
      <c r="HHK704" s="412"/>
      <c r="HHL704" s="412"/>
      <c r="HHM704" s="412"/>
      <c r="HHN704" s="412"/>
      <c r="HHO704" s="412"/>
      <c r="HHP704" s="412"/>
      <c r="HHQ704" s="412"/>
      <c r="HHR704" s="412"/>
      <c r="HHS704" s="412"/>
      <c r="HHT704" s="412"/>
      <c r="HHU704" s="412"/>
      <c r="HHV704" s="413"/>
      <c r="HHW704" s="413"/>
      <c r="HHX704" s="413"/>
      <c r="HHY704" s="413"/>
      <c r="HHZ704" s="413"/>
      <c r="HIA704" s="413"/>
      <c r="HIB704" s="413"/>
      <c r="HIC704" s="413"/>
      <c r="HID704" s="413"/>
      <c r="HIE704" s="413"/>
      <c r="HIF704" s="413"/>
      <c r="HIG704" s="413"/>
      <c r="HIH704" s="413"/>
      <c r="HII704" s="413"/>
      <c r="HIJ704" s="413"/>
      <c r="HIK704" s="413"/>
      <c r="HIL704" s="413"/>
      <c r="HIM704" s="413"/>
      <c r="HIN704" s="413"/>
      <c r="HIO704" s="413"/>
      <c r="HIP704" s="413"/>
      <c r="HIQ704" s="413"/>
      <c r="HIR704" s="413"/>
      <c r="HIS704" s="413"/>
      <c r="HIT704" s="414"/>
      <c r="HIU704" s="414"/>
      <c r="HIV704" s="414"/>
      <c r="HIW704" s="414"/>
      <c r="HIX704" s="414"/>
      <c r="HIY704" s="413"/>
      <c r="HIZ704" s="413"/>
      <c r="HJA704" s="414"/>
      <c r="HJB704" s="414"/>
      <c r="HJC704" s="413"/>
      <c r="HJD704" s="413"/>
      <c r="HJE704" s="414"/>
      <c r="HJF704" s="414"/>
      <c r="HJG704" s="413"/>
      <c r="HJH704" s="413"/>
      <c r="HJI704" s="413"/>
      <c r="HJJ704" s="413"/>
      <c r="HJK704" s="413"/>
      <c r="HJL704" s="413"/>
      <c r="HJM704" s="413"/>
      <c r="HJN704" s="414"/>
      <c r="HJO704" s="414"/>
      <c r="HJP704" s="413"/>
      <c r="HJQ704" s="413"/>
      <c r="HJR704" s="414"/>
      <c r="HJS704" s="414"/>
      <c r="HJT704" s="413"/>
      <c r="HJU704" s="413"/>
      <c r="HJV704" s="413"/>
      <c r="HJW704" s="413"/>
      <c r="HJX704" s="413"/>
      <c r="HJY704" s="407"/>
      <c r="HJZ704" s="439"/>
      <c r="HKA704" s="413"/>
      <c r="HKB704" s="413"/>
      <c r="HKC704" s="413"/>
      <c r="HKD704" s="413"/>
      <c r="HKE704" s="413"/>
      <c r="HKF704" s="413"/>
      <c r="HKG704" s="413"/>
      <c r="HKH704" s="412"/>
      <c r="HKI704" s="412"/>
      <c r="HKJ704" s="412"/>
      <c r="HKK704" s="412"/>
      <c r="HKL704" s="412"/>
      <c r="HKM704" s="412"/>
      <c r="HKN704" s="412"/>
      <c r="HKO704" s="412"/>
      <c r="HKP704" s="412"/>
      <c r="HKQ704" s="412"/>
      <c r="HKR704" s="412"/>
      <c r="HKS704" s="412"/>
      <c r="HKT704" s="412"/>
      <c r="HKU704" s="412"/>
      <c r="HKV704" s="412"/>
      <c r="HKW704" s="412"/>
      <c r="HKX704" s="412"/>
      <c r="HKY704" s="412"/>
      <c r="HKZ704" s="412"/>
      <c r="HLA704" s="412"/>
      <c r="HLB704" s="412"/>
      <c r="HLC704" s="412"/>
      <c r="HLD704" s="412"/>
      <c r="HLE704" s="412"/>
      <c r="HLF704" s="412"/>
      <c r="HLG704" s="412"/>
      <c r="HLH704" s="412"/>
      <c r="HLI704" s="412"/>
      <c r="HLJ704" s="412"/>
      <c r="HLK704" s="412"/>
      <c r="HLL704" s="412"/>
      <c r="HLM704" s="412"/>
      <c r="HLN704" s="412"/>
      <c r="HLO704" s="412"/>
      <c r="HLP704" s="412"/>
      <c r="HLQ704" s="412"/>
      <c r="HLR704" s="412"/>
      <c r="HLS704" s="412"/>
      <c r="HLT704" s="412"/>
      <c r="HLU704" s="412"/>
      <c r="HLV704" s="412"/>
      <c r="HLW704" s="412"/>
      <c r="HLX704" s="412"/>
      <c r="HLY704" s="412"/>
      <c r="HLZ704" s="413"/>
      <c r="HMA704" s="413"/>
      <c r="HMB704" s="413"/>
      <c r="HMC704" s="413"/>
      <c r="HMD704" s="413"/>
      <c r="HME704" s="413"/>
      <c r="HMF704" s="413"/>
      <c r="HMG704" s="413"/>
      <c r="HMH704" s="413"/>
      <c r="HMI704" s="413"/>
      <c r="HMJ704" s="413"/>
      <c r="HMK704" s="413"/>
      <c r="HML704" s="413"/>
      <c r="HMM704" s="413"/>
      <c r="HMN704" s="413"/>
      <c r="HMO704" s="413"/>
      <c r="HMP704" s="413"/>
      <c r="HMQ704" s="413"/>
      <c r="HMR704" s="413"/>
      <c r="HMS704" s="413"/>
      <c r="HMT704" s="413"/>
      <c r="HMU704" s="413"/>
      <c r="HMV704" s="413"/>
      <c r="HMW704" s="413"/>
      <c r="HMX704" s="414"/>
      <c r="HMY704" s="414"/>
      <c r="HMZ704" s="414"/>
      <c r="HNA704" s="414"/>
      <c r="HNB704" s="414"/>
      <c r="HNC704" s="413"/>
      <c r="HND704" s="413"/>
      <c r="HNE704" s="414"/>
      <c r="HNF704" s="414"/>
      <c r="HNG704" s="413"/>
      <c r="HNH704" s="413"/>
      <c r="HNI704" s="414"/>
      <c r="HNJ704" s="414"/>
      <c r="HNK704" s="413"/>
      <c r="HNL704" s="413"/>
      <c r="HNM704" s="413"/>
      <c r="HNN704" s="413"/>
      <c r="HNO704" s="413"/>
      <c r="HNP704" s="413"/>
      <c r="HNQ704" s="413"/>
      <c r="HNR704" s="414"/>
      <c r="HNS704" s="414"/>
      <c r="HNT704" s="413"/>
      <c r="HNU704" s="413"/>
      <c r="HNV704" s="414"/>
      <c r="HNW704" s="414"/>
      <c r="HNX704" s="413"/>
      <c r="HNY704" s="413"/>
      <c r="HNZ704" s="413"/>
      <c r="HOA704" s="413"/>
      <c r="HOB704" s="413"/>
      <c r="HOC704" s="407"/>
      <c r="HOD704" s="439"/>
      <c r="HOE704" s="413"/>
      <c r="HOF704" s="413"/>
      <c r="HOG704" s="413"/>
      <c r="HOH704" s="413"/>
      <c r="HOI704" s="413"/>
      <c r="HOJ704" s="413"/>
      <c r="HOK704" s="413"/>
      <c r="HOL704" s="412"/>
      <c r="HOM704" s="412"/>
      <c r="HON704" s="412"/>
      <c r="HOO704" s="412"/>
      <c r="HOP704" s="412"/>
      <c r="HOQ704" s="412"/>
      <c r="HOR704" s="412"/>
      <c r="HOS704" s="412"/>
      <c r="HOT704" s="412"/>
      <c r="HOU704" s="412"/>
      <c r="HOV704" s="412"/>
      <c r="HOW704" s="412"/>
      <c r="HOX704" s="412"/>
      <c r="HOY704" s="412"/>
      <c r="HOZ704" s="412"/>
      <c r="HPA704" s="412"/>
      <c r="HPB704" s="412"/>
      <c r="HPC704" s="412"/>
      <c r="HPD704" s="412"/>
      <c r="HPE704" s="412"/>
      <c r="HPF704" s="412"/>
      <c r="HPG704" s="412"/>
      <c r="HPH704" s="412"/>
      <c r="HPI704" s="412"/>
      <c r="HPJ704" s="412"/>
      <c r="HPK704" s="412"/>
      <c r="HPL704" s="412"/>
      <c r="HPM704" s="412"/>
      <c r="HPN704" s="412"/>
      <c r="HPO704" s="412"/>
      <c r="HPP704" s="412"/>
      <c r="HPQ704" s="412"/>
      <c r="HPR704" s="412"/>
      <c r="HPS704" s="412"/>
      <c r="HPT704" s="412"/>
      <c r="HPU704" s="412"/>
      <c r="HPV704" s="412"/>
      <c r="HPW704" s="412"/>
      <c r="HPX704" s="412"/>
      <c r="HPY704" s="412"/>
      <c r="HPZ704" s="412"/>
      <c r="HQA704" s="412"/>
      <c r="HQB704" s="412"/>
      <c r="HQC704" s="412"/>
      <c r="HQD704" s="413"/>
      <c r="HQE704" s="413"/>
      <c r="HQF704" s="413"/>
      <c r="HQG704" s="413"/>
      <c r="HQH704" s="413"/>
      <c r="HQI704" s="413"/>
      <c r="HQJ704" s="413"/>
      <c r="HQK704" s="413"/>
      <c r="HQL704" s="413"/>
      <c r="HQM704" s="413"/>
      <c r="HQN704" s="413"/>
      <c r="HQO704" s="413"/>
      <c r="HQP704" s="413"/>
      <c r="HQQ704" s="413"/>
      <c r="HQR704" s="413"/>
      <c r="HQS704" s="413"/>
      <c r="HQT704" s="413"/>
      <c r="HQU704" s="413"/>
      <c r="HQV704" s="413"/>
      <c r="HQW704" s="413"/>
      <c r="HQX704" s="413"/>
      <c r="HQY704" s="413"/>
      <c r="HQZ704" s="413"/>
      <c r="HRA704" s="413"/>
      <c r="HRB704" s="414"/>
      <c r="HRC704" s="414"/>
      <c r="HRD704" s="414"/>
      <c r="HRE704" s="414"/>
      <c r="HRF704" s="414"/>
      <c r="HRG704" s="413"/>
      <c r="HRH704" s="413"/>
      <c r="HRI704" s="414"/>
      <c r="HRJ704" s="414"/>
      <c r="HRK704" s="413"/>
      <c r="HRL704" s="413"/>
      <c r="HRM704" s="414"/>
      <c r="HRN704" s="414"/>
      <c r="HRO704" s="413"/>
      <c r="HRP704" s="413"/>
      <c r="HRQ704" s="413"/>
      <c r="HRR704" s="413"/>
      <c r="HRS704" s="413"/>
      <c r="HRT704" s="413"/>
      <c r="HRU704" s="413"/>
      <c r="HRV704" s="414"/>
      <c r="HRW704" s="414"/>
      <c r="HRX704" s="413"/>
      <c r="HRY704" s="413"/>
      <c r="HRZ704" s="414"/>
      <c r="HSA704" s="414"/>
      <c r="HSB704" s="413"/>
      <c r="HSC704" s="413"/>
      <c r="HSD704" s="413"/>
      <c r="HSE704" s="413"/>
      <c r="HSF704" s="413"/>
      <c r="HSG704" s="407"/>
      <c r="HSH704" s="439"/>
      <c r="HSI704" s="413"/>
      <c r="HSJ704" s="413"/>
      <c r="HSK704" s="413"/>
      <c r="HSL704" s="413"/>
      <c r="HSM704" s="413"/>
      <c r="HSN704" s="413"/>
      <c r="HSO704" s="413"/>
      <c r="HSP704" s="412"/>
      <c r="HSQ704" s="412"/>
      <c r="HSR704" s="412"/>
      <c r="HSS704" s="412"/>
      <c r="HST704" s="412"/>
      <c r="HSU704" s="412"/>
      <c r="HSV704" s="412"/>
      <c r="HSW704" s="412"/>
      <c r="HSX704" s="412"/>
      <c r="HSY704" s="412"/>
      <c r="HSZ704" s="412"/>
      <c r="HTA704" s="412"/>
      <c r="HTB704" s="412"/>
      <c r="HTC704" s="412"/>
      <c r="HTD704" s="412"/>
      <c r="HTE704" s="412"/>
      <c r="HTF704" s="412"/>
      <c r="HTG704" s="412"/>
      <c r="HTH704" s="412"/>
      <c r="HTI704" s="412"/>
      <c r="HTJ704" s="412"/>
      <c r="HTK704" s="412"/>
      <c r="HTL704" s="412"/>
      <c r="HTM704" s="412"/>
      <c r="HTN704" s="412"/>
      <c r="HTO704" s="412"/>
      <c r="HTP704" s="412"/>
      <c r="HTQ704" s="412"/>
      <c r="HTR704" s="412"/>
      <c r="HTS704" s="412"/>
      <c r="HTT704" s="412"/>
      <c r="HTU704" s="412"/>
      <c r="HTV704" s="412"/>
      <c r="HTW704" s="412"/>
      <c r="HTX704" s="412"/>
      <c r="HTY704" s="412"/>
      <c r="HTZ704" s="412"/>
      <c r="HUA704" s="412"/>
      <c r="HUB704" s="412"/>
      <c r="HUC704" s="412"/>
      <c r="HUD704" s="412"/>
      <c r="HUE704" s="412"/>
      <c r="HUF704" s="412"/>
      <c r="HUG704" s="412"/>
      <c r="HUH704" s="413"/>
      <c r="HUI704" s="413"/>
      <c r="HUJ704" s="413"/>
      <c r="HUK704" s="413"/>
      <c r="HUL704" s="413"/>
      <c r="HUM704" s="413"/>
      <c r="HUN704" s="413"/>
      <c r="HUO704" s="413"/>
      <c r="HUP704" s="413"/>
      <c r="HUQ704" s="413"/>
      <c r="HUR704" s="413"/>
      <c r="HUS704" s="413"/>
      <c r="HUT704" s="413"/>
      <c r="HUU704" s="413"/>
      <c r="HUV704" s="413"/>
      <c r="HUW704" s="413"/>
      <c r="HUX704" s="413"/>
      <c r="HUY704" s="413"/>
      <c r="HUZ704" s="413"/>
      <c r="HVA704" s="413"/>
      <c r="HVB704" s="413"/>
      <c r="HVC704" s="413"/>
      <c r="HVD704" s="413"/>
      <c r="HVE704" s="413"/>
      <c r="HVF704" s="414"/>
      <c r="HVG704" s="414"/>
      <c r="HVH704" s="414"/>
      <c r="HVI704" s="414"/>
      <c r="HVJ704" s="414"/>
      <c r="HVK704" s="413"/>
      <c r="HVL704" s="413"/>
      <c r="HVM704" s="414"/>
      <c r="HVN704" s="414"/>
      <c r="HVO704" s="413"/>
      <c r="HVP704" s="413"/>
      <c r="HVQ704" s="414"/>
      <c r="HVR704" s="414"/>
      <c r="HVS704" s="413"/>
      <c r="HVT704" s="413"/>
      <c r="HVU704" s="413"/>
      <c r="HVV704" s="413"/>
      <c r="HVW704" s="413"/>
      <c r="HVX704" s="413"/>
      <c r="HVY704" s="413"/>
      <c r="HVZ704" s="414"/>
      <c r="HWA704" s="414"/>
      <c r="HWB704" s="413"/>
      <c r="HWC704" s="413"/>
      <c r="HWD704" s="414"/>
      <c r="HWE704" s="414"/>
      <c r="HWF704" s="413"/>
      <c r="HWG704" s="413"/>
      <c r="HWH704" s="413"/>
      <c r="HWI704" s="413"/>
      <c r="HWJ704" s="413"/>
      <c r="HWK704" s="407"/>
      <c r="HWL704" s="439"/>
      <c r="HWM704" s="413"/>
      <c r="HWN704" s="413"/>
      <c r="HWO704" s="413"/>
      <c r="HWP704" s="413"/>
      <c r="HWQ704" s="413"/>
      <c r="HWR704" s="413"/>
      <c r="HWS704" s="413"/>
      <c r="HWT704" s="412"/>
      <c r="HWU704" s="412"/>
      <c r="HWV704" s="412"/>
      <c r="HWW704" s="412"/>
      <c r="HWX704" s="412"/>
      <c r="HWY704" s="412"/>
      <c r="HWZ704" s="412"/>
      <c r="HXA704" s="412"/>
      <c r="HXB704" s="412"/>
      <c r="HXC704" s="412"/>
      <c r="HXD704" s="412"/>
      <c r="HXE704" s="412"/>
      <c r="HXF704" s="412"/>
      <c r="HXG704" s="412"/>
      <c r="HXH704" s="412"/>
      <c r="HXI704" s="412"/>
      <c r="HXJ704" s="412"/>
      <c r="HXK704" s="412"/>
      <c r="HXL704" s="412"/>
      <c r="HXM704" s="412"/>
      <c r="HXN704" s="412"/>
      <c r="HXO704" s="412"/>
      <c r="HXP704" s="412"/>
      <c r="HXQ704" s="412"/>
      <c r="HXR704" s="412"/>
      <c r="HXS704" s="412"/>
      <c r="HXT704" s="412"/>
      <c r="HXU704" s="412"/>
      <c r="HXV704" s="412"/>
      <c r="HXW704" s="412"/>
      <c r="HXX704" s="412"/>
      <c r="HXY704" s="412"/>
      <c r="HXZ704" s="412"/>
      <c r="HYA704" s="412"/>
      <c r="HYB704" s="412"/>
      <c r="HYC704" s="412"/>
      <c r="HYD704" s="412"/>
      <c r="HYE704" s="412"/>
      <c r="HYF704" s="412"/>
      <c r="HYG704" s="412"/>
      <c r="HYH704" s="412"/>
      <c r="HYI704" s="412"/>
      <c r="HYJ704" s="412"/>
      <c r="HYK704" s="412"/>
      <c r="HYL704" s="413"/>
      <c r="HYM704" s="413"/>
      <c r="HYN704" s="413"/>
      <c r="HYO704" s="413"/>
      <c r="HYP704" s="413"/>
      <c r="HYQ704" s="413"/>
      <c r="HYR704" s="413"/>
      <c r="HYS704" s="413"/>
      <c r="HYT704" s="413"/>
      <c r="HYU704" s="413"/>
      <c r="HYV704" s="413"/>
      <c r="HYW704" s="413"/>
      <c r="HYX704" s="413"/>
      <c r="HYY704" s="413"/>
      <c r="HYZ704" s="413"/>
      <c r="HZA704" s="413"/>
      <c r="HZB704" s="413"/>
      <c r="HZC704" s="413"/>
      <c r="HZD704" s="413"/>
      <c r="HZE704" s="413"/>
      <c r="HZF704" s="413"/>
      <c r="HZG704" s="413"/>
      <c r="HZH704" s="413"/>
      <c r="HZI704" s="413"/>
      <c r="HZJ704" s="414"/>
      <c r="HZK704" s="414"/>
      <c r="HZL704" s="414"/>
      <c r="HZM704" s="414"/>
      <c r="HZN704" s="414"/>
      <c r="HZO704" s="413"/>
      <c r="HZP704" s="413"/>
      <c r="HZQ704" s="414"/>
      <c r="HZR704" s="414"/>
      <c r="HZS704" s="413"/>
      <c r="HZT704" s="413"/>
      <c r="HZU704" s="414"/>
      <c r="HZV704" s="414"/>
      <c r="HZW704" s="413"/>
      <c r="HZX704" s="413"/>
      <c r="HZY704" s="413"/>
      <c r="HZZ704" s="413"/>
      <c r="IAA704" s="413"/>
      <c r="IAB704" s="413"/>
      <c r="IAC704" s="413"/>
      <c r="IAD704" s="414"/>
      <c r="IAE704" s="414"/>
      <c r="IAF704" s="413"/>
      <c r="IAG704" s="413"/>
      <c r="IAH704" s="414"/>
      <c r="IAI704" s="414"/>
      <c r="IAJ704" s="413"/>
      <c r="IAK704" s="413"/>
      <c r="IAL704" s="413"/>
      <c r="IAM704" s="413"/>
      <c r="IAN704" s="413"/>
      <c r="IAO704" s="407"/>
      <c r="IAP704" s="439"/>
      <c r="IAQ704" s="413"/>
      <c r="IAR704" s="413"/>
      <c r="IAS704" s="413"/>
      <c r="IAT704" s="413"/>
      <c r="IAU704" s="413"/>
      <c r="IAV704" s="413"/>
      <c r="IAW704" s="413"/>
      <c r="IAX704" s="412"/>
      <c r="IAY704" s="412"/>
      <c r="IAZ704" s="412"/>
      <c r="IBA704" s="412"/>
      <c r="IBB704" s="412"/>
      <c r="IBC704" s="412"/>
      <c r="IBD704" s="412"/>
      <c r="IBE704" s="412"/>
      <c r="IBF704" s="412"/>
      <c r="IBG704" s="412"/>
      <c r="IBH704" s="412"/>
      <c r="IBI704" s="412"/>
      <c r="IBJ704" s="412"/>
      <c r="IBK704" s="412"/>
      <c r="IBL704" s="412"/>
      <c r="IBM704" s="412"/>
      <c r="IBN704" s="412"/>
      <c r="IBO704" s="412"/>
      <c r="IBP704" s="412"/>
      <c r="IBQ704" s="412"/>
      <c r="IBR704" s="412"/>
      <c r="IBS704" s="412"/>
      <c r="IBT704" s="412"/>
      <c r="IBU704" s="412"/>
      <c r="IBV704" s="412"/>
      <c r="IBW704" s="412"/>
      <c r="IBX704" s="412"/>
      <c r="IBY704" s="412"/>
      <c r="IBZ704" s="412"/>
      <c r="ICA704" s="412"/>
      <c r="ICB704" s="412"/>
      <c r="ICC704" s="412"/>
      <c r="ICD704" s="412"/>
      <c r="ICE704" s="412"/>
      <c r="ICF704" s="412"/>
      <c r="ICG704" s="412"/>
      <c r="ICH704" s="412"/>
      <c r="ICI704" s="412"/>
      <c r="ICJ704" s="412"/>
      <c r="ICK704" s="412"/>
      <c r="ICL704" s="412"/>
      <c r="ICM704" s="412"/>
      <c r="ICN704" s="412"/>
      <c r="ICO704" s="412"/>
      <c r="ICP704" s="413"/>
      <c r="ICQ704" s="413"/>
      <c r="ICR704" s="413"/>
      <c r="ICS704" s="413"/>
      <c r="ICT704" s="413"/>
      <c r="ICU704" s="413"/>
      <c r="ICV704" s="413"/>
      <c r="ICW704" s="413"/>
      <c r="ICX704" s="413"/>
      <c r="ICY704" s="413"/>
      <c r="ICZ704" s="413"/>
      <c r="IDA704" s="413"/>
      <c r="IDB704" s="413"/>
      <c r="IDC704" s="413"/>
      <c r="IDD704" s="413"/>
      <c r="IDE704" s="413"/>
      <c r="IDF704" s="413"/>
      <c r="IDG704" s="413"/>
      <c r="IDH704" s="413"/>
      <c r="IDI704" s="413"/>
      <c r="IDJ704" s="413"/>
      <c r="IDK704" s="413"/>
      <c r="IDL704" s="413"/>
      <c r="IDM704" s="413"/>
      <c r="IDN704" s="414"/>
      <c r="IDO704" s="414"/>
      <c r="IDP704" s="414"/>
      <c r="IDQ704" s="414"/>
      <c r="IDR704" s="414"/>
      <c r="IDS704" s="413"/>
      <c r="IDT704" s="413"/>
      <c r="IDU704" s="414"/>
      <c r="IDV704" s="414"/>
      <c r="IDW704" s="413"/>
      <c r="IDX704" s="413"/>
      <c r="IDY704" s="414"/>
      <c r="IDZ704" s="414"/>
      <c r="IEA704" s="413"/>
      <c r="IEB704" s="413"/>
      <c r="IEC704" s="413"/>
      <c r="IED704" s="413"/>
      <c r="IEE704" s="413"/>
      <c r="IEF704" s="413"/>
      <c r="IEG704" s="413"/>
      <c r="IEH704" s="414"/>
      <c r="IEI704" s="414"/>
      <c r="IEJ704" s="413"/>
      <c r="IEK704" s="413"/>
      <c r="IEL704" s="414"/>
      <c r="IEM704" s="414"/>
      <c r="IEN704" s="413"/>
      <c r="IEO704" s="413"/>
      <c r="IEP704" s="413"/>
      <c r="IEQ704" s="413"/>
      <c r="IER704" s="413"/>
      <c r="IES704" s="407"/>
      <c r="IET704" s="439"/>
      <c r="IEU704" s="413"/>
      <c r="IEV704" s="413"/>
      <c r="IEW704" s="413"/>
      <c r="IEX704" s="413"/>
      <c r="IEY704" s="413"/>
      <c r="IEZ704" s="413"/>
      <c r="IFA704" s="413"/>
      <c r="IFB704" s="412"/>
      <c r="IFC704" s="412"/>
      <c r="IFD704" s="412"/>
      <c r="IFE704" s="412"/>
      <c r="IFF704" s="412"/>
      <c r="IFG704" s="412"/>
      <c r="IFH704" s="412"/>
      <c r="IFI704" s="412"/>
      <c r="IFJ704" s="412"/>
      <c r="IFK704" s="412"/>
      <c r="IFL704" s="412"/>
      <c r="IFM704" s="412"/>
      <c r="IFN704" s="412"/>
      <c r="IFO704" s="412"/>
      <c r="IFP704" s="412"/>
      <c r="IFQ704" s="412"/>
      <c r="IFR704" s="412"/>
      <c r="IFS704" s="412"/>
      <c r="IFT704" s="412"/>
      <c r="IFU704" s="412"/>
      <c r="IFV704" s="412"/>
      <c r="IFW704" s="412"/>
      <c r="IFX704" s="412"/>
      <c r="IFY704" s="412"/>
      <c r="IFZ704" s="412"/>
      <c r="IGA704" s="412"/>
      <c r="IGB704" s="412"/>
      <c r="IGC704" s="412"/>
      <c r="IGD704" s="412"/>
      <c r="IGE704" s="412"/>
      <c r="IGF704" s="412"/>
      <c r="IGG704" s="412"/>
      <c r="IGH704" s="412"/>
      <c r="IGI704" s="412"/>
      <c r="IGJ704" s="412"/>
      <c r="IGK704" s="412"/>
      <c r="IGL704" s="412"/>
      <c r="IGM704" s="412"/>
      <c r="IGN704" s="412"/>
      <c r="IGO704" s="412"/>
      <c r="IGP704" s="412"/>
      <c r="IGQ704" s="412"/>
      <c r="IGR704" s="412"/>
      <c r="IGS704" s="412"/>
      <c r="IGT704" s="413"/>
      <c r="IGU704" s="413"/>
      <c r="IGV704" s="413"/>
      <c r="IGW704" s="413"/>
      <c r="IGX704" s="413"/>
      <c r="IGY704" s="413"/>
      <c r="IGZ704" s="413"/>
      <c r="IHA704" s="413"/>
      <c r="IHB704" s="413"/>
      <c r="IHC704" s="413"/>
      <c r="IHD704" s="413"/>
      <c r="IHE704" s="413"/>
      <c r="IHF704" s="413"/>
      <c r="IHG704" s="413"/>
      <c r="IHH704" s="413"/>
      <c r="IHI704" s="413"/>
      <c r="IHJ704" s="413"/>
      <c r="IHK704" s="413"/>
      <c r="IHL704" s="413"/>
      <c r="IHM704" s="413"/>
      <c r="IHN704" s="413"/>
      <c r="IHO704" s="413"/>
      <c r="IHP704" s="413"/>
      <c r="IHQ704" s="413"/>
      <c r="IHR704" s="414"/>
      <c r="IHS704" s="414"/>
      <c r="IHT704" s="414"/>
      <c r="IHU704" s="414"/>
      <c r="IHV704" s="414"/>
      <c r="IHW704" s="413"/>
      <c r="IHX704" s="413"/>
      <c r="IHY704" s="414"/>
      <c r="IHZ704" s="414"/>
      <c r="IIA704" s="413"/>
      <c r="IIB704" s="413"/>
      <c r="IIC704" s="414"/>
      <c r="IID704" s="414"/>
      <c r="IIE704" s="413"/>
      <c r="IIF704" s="413"/>
      <c r="IIG704" s="413"/>
      <c r="IIH704" s="413"/>
      <c r="III704" s="413"/>
      <c r="IIJ704" s="413"/>
      <c r="IIK704" s="413"/>
      <c r="IIL704" s="414"/>
      <c r="IIM704" s="414"/>
      <c r="IIN704" s="413"/>
      <c r="IIO704" s="413"/>
      <c r="IIP704" s="414"/>
      <c r="IIQ704" s="414"/>
      <c r="IIR704" s="413"/>
      <c r="IIS704" s="413"/>
      <c r="IIT704" s="413"/>
      <c r="IIU704" s="413"/>
      <c r="IIV704" s="413"/>
      <c r="IIW704" s="407"/>
      <c r="IIX704" s="439"/>
      <c r="IIY704" s="413"/>
      <c r="IIZ704" s="413"/>
      <c r="IJA704" s="413"/>
      <c r="IJB704" s="413"/>
      <c r="IJC704" s="413"/>
      <c r="IJD704" s="413"/>
      <c r="IJE704" s="413"/>
      <c r="IJF704" s="412"/>
      <c r="IJG704" s="412"/>
      <c r="IJH704" s="412"/>
      <c r="IJI704" s="412"/>
      <c r="IJJ704" s="412"/>
      <c r="IJK704" s="412"/>
      <c r="IJL704" s="412"/>
      <c r="IJM704" s="412"/>
      <c r="IJN704" s="412"/>
      <c r="IJO704" s="412"/>
      <c r="IJP704" s="412"/>
      <c r="IJQ704" s="412"/>
      <c r="IJR704" s="412"/>
      <c r="IJS704" s="412"/>
      <c r="IJT704" s="412"/>
      <c r="IJU704" s="412"/>
      <c r="IJV704" s="412"/>
      <c r="IJW704" s="412"/>
      <c r="IJX704" s="412"/>
      <c r="IJY704" s="412"/>
      <c r="IJZ704" s="412"/>
      <c r="IKA704" s="412"/>
      <c r="IKB704" s="412"/>
      <c r="IKC704" s="412"/>
      <c r="IKD704" s="412"/>
      <c r="IKE704" s="412"/>
      <c r="IKF704" s="412"/>
      <c r="IKG704" s="412"/>
      <c r="IKH704" s="412"/>
      <c r="IKI704" s="412"/>
      <c r="IKJ704" s="412"/>
      <c r="IKK704" s="412"/>
      <c r="IKL704" s="412"/>
      <c r="IKM704" s="412"/>
      <c r="IKN704" s="412"/>
      <c r="IKO704" s="412"/>
      <c r="IKP704" s="412"/>
      <c r="IKQ704" s="412"/>
      <c r="IKR704" s="412"/>
      <c r="IKS704" s="412"/>
      <c r="IKT704" s="412"/>
      <c r="IKU704" s="412"/>
      <c r="IKV704" s="412"/>
      <c r="IKW704" s="412"/>
      <c r="IKX704" s="413"/>
      <c r="IKY704" s="413"/>
      <c r="IKZ704" s="413"/>
      <c r="ILA704" s="413"/>
      <c r="ILB704" s="413"/>
      <c r="ILC704" s="413"/>
      <c r="ILD704" s="413"/>
      <c r="ILE704" s="413"/>
      <c r="ILF704" s="413"/>
      <c r="ILG704" s="413"/>
      <c r="ILH704" s="413"/>
      <c r="ILI704" s="413"/>
      <c r="ILJ704" s="413"/>
      <c r="ILK704" s="413"/>
      <c r="ILL704" s="413"/>
      <c r="ILM704" s="413"/>
      <c r="ILN704" s="413"/>
      <c r="ILO704" s="413"/>
      <c r="ILP704" s="413"/>
      <c r="ILQ704" s="413"/>
      <c r="ILR704" s="413"/>
      <c r="ILS704" s="413"/>
      <c r="ILT704" s="413"/>
      <c r="ILU704" s="413"/>
      <c r="ILV704" s="414"/>
      <c r="ILW704" s="414"/>
      <c r="ILX704" s="414"/>
      <c r="ILY704" s="414"/>
      <c r="ILZ704" s="414"/>
      <c r="IMA704" s="413"/>
      <c r="IMB704" s="413"/>
      <c r="IMC704" s="414"/>
      <c r="IMD704" s="414"/>
      <c r="IME704" s="413"/>
      <c r="IMF704" s="413"/>
      <c r="IMG704" s="414"/>
      <c r="IMH704" s="414"/>
      <c r="IMI704" s="413"/>
      <c r="IMJ704" s="413"/>
      <c r="IMK704" s="413"/>
      <c r="IML704" s="413"/>
      <c r="IMM704" s="413"/>
      <c r="IMN704" s="413"/>
      <c r="IMO704" s="413"/>
      <c r="IMP704" s="414"/>
      <c r="IMQ704" s="414"/>
      <c r="IMR704" s="413"/>
      <c r="IMS704" s="413"/>
      <c r="IMT704" s="414"/>
      <c r="IMU704" s="414"/>
      <c r="IMV704" s="413"/>
      <c r="IMW704" s="413"/>
      <c r="IMX704" s="413"/>
      <c r="IMY704" s="413"/>
      <c r="IMZ704" s="413"/>
      <c r="INA704" s="407"/>
      <c r="INB704" s="439"/>
      <c r="INC704" s="413"/>
      <c r="IND704" s="413"/>
      <c r="INE704" s="413"/>
      <c r="INF704" s="413"/>
      <c r="ING704" s="413"/>
      <c r="INH704" s="413"/>
      <c r="INI704" s="413"/>
      <c r="INJ704" s="412"/>
      <c r="INK704" s="412"/>
      <c r="INL704" s="412"/>
      <c r="INM704" s="412"/>
      <c r="INN704" s="412"/>
      <c r="INO704" s="412"/>
      <c r="INP704" s="412"/>
      <c r="INQ704" s="412"/>
      <c r="INR704" s="412"/>
      <c r="INS704" s="412"/>
      <c r="INT704" s="412"/>
      <c r="INU704" s="412"/>
      <c r="INV704" s="412"/>
      <c r="INW704" s="412"/>
      <c r="INX704" s="412"/>
      <c r="INY704" s="412"/>
      <c r="INZ704" s="412"/>
      <c r="IOA704" s="412"/>
      <c r="IOB704" s="412"/>
      <c r="IOC704" s="412"/>
      <c r="IOD704" s="412"/>
      <c r="IOE704" s="412"/>
      <c r="IOF704" s="412"/>
      <c r="IOG704" s="412"/>
      <c r="IOH704" s="412"/>
      <c r="IOI704" s="412"/>
      <c r="IOJ704" s="412"/>
      <c r="IOK704" s="412"/>
      <c r="IOL704" s="412"/>
      <c r="IOM704" s="412"/>
      <c r="ION704" s="412"/>
      <c r="IOO704" s="412"/>
      <c r="IOP704" s="412"/>
      <c r="IOQ704" s="412"/>
      <c r="IOR704" s="412"/>
      <c r="IOS704" s="412"/>
      <c r="IOT704" s="412"/>
      <c r="IOU704" s="412"/>
      <c r="IOV704" s="412"/>
      <c r="IOW704" s="412"/>
      <c r="IOX704" s="412"/>
      <c r="IOY704" s="412"/>
      <c r="IOZ704" s="412"/>
      <c r="IPA704" s="412"/>
      <c r="IPB704" s="413"/>
      <c r="IPC704" s="413"/>
      <c r="IPD704" s="413"/>
      <c r="IPE704" s="413"/>
      <c r="IPF704" s="413"/>
      <c r="IPG704" s="413"/>
      <c r="IPH704" s="413"/>
      <c r="IPI704" s="413"/>
      <c r="IPJ704" s="413"/>
      <c r="IPK704" s="413"/>
      <c r="IPL704" s="413"/>
      <c r="IPM704" s="413"/>
      <c r="IPN704" s="413"/>
      <c r="IPO704" s="413"/>
      <c r="IPP704" s="413"/>
      <c r="IPQ704" s="413"/>
      <c r="IPR704" s="413"/>
      <c r="IPS704" s="413"/>
      <c r="IPT704" s="413"/>
      <c r="IPU704" s="413"/>
      <c r="IPV704" s="413"/>
      <c r="IPW704" s="413"/>
      <c r="IPX704" s="413"/>
      <c r="IPY704" s="413"/>
      <c r="IPZ704" s="414"/>
      <c r="IQA704" s="414"/>
      <c r="IQB704" s="414"/>
      <c r="IQC704" s="414"/>
      <c r="IQD704" s="414"/>
      <c r="IQE704" s="413"/>
      <c r="IQF704" s="413"/>
      <c r="IQG704" s="414"/>
      <c r="IQH704" s="414"/>
      <c r="IQI704" s="413"/>
      <c r="IQJ704" s="413"/>
      <c r="IQK704" s="414"/>
      <c r="IQL704" s="414"/>
      <c r="IQM704" s="413"/>
      <c r="IQN704" s="413"/>
      <c r="IQO704" s="413"/>
      <c r="IQP704" s="413"/>
      <c r="IQQ704" s="413"/>
      <c r="IQR704" s="413"/>
      <c r="IQS704" s="413"/>
      <c r="IQT704" s="414"/>
      <c r="IQU704" s="414"/>
      <c r="IQV704" s="413"/>
      <c r="IQW704" s="413"/>
      <c r="IQX704" s="414"/>
      <c r="IQY704" s="414"/>
      <c r="IQZ704" s="413"/>
      <c r="IRA704" s="413"/>
      <c r="IRB704" s="413"/>
      <c r="IRC704" s="413"/>
      <c r="IRD704" s="413"/>
      <c r="IRE704" s="407"/>
      <c r="IRF704" s="439"/>
      <c r="IRG704" s="413"/>
      <c r="IRH704" s="413"/>
      <c r="IRI704" s="413"/>
      <c r="IRJ704" s="413"/>
      <c r="IRK704" s="413"/>
      <c r="IRL704" s="413"/>
      <c r="IRM704" s="413"/>
      <c r="IRN704" s="412"/>
      <c r="IRO704" s="412"/>
      <c r="IRP704" s="412"/>
      <c r="IRQ704" s="412"/>
      <c r="IRR704" s="412"/>
      <c r="IRS704" s="412"/>
      <c r="IRT704" s="412"/>
      <c r="IRU704" s="412"/>
      <c r="IRV704" s="412"/>
      <c r="IRW704" s="412"/>
      <c r="IRX704" s="412"/>
      <c r="IRY704" s="412"/>
      <c r="IRZ704" s="412"/>
      <c r="ISA704" s="412"/>
      <c r="ISB704" s="412"/>
      <c r="ISC704" s="412"/>
      <c r="ISD704" s="412"/>
      <c r="ISE704" s="412"/>
      <c r="ISF704" s="412"/>
      <c r="ISG704" s="412"/>
      <c r="ISH704" s="412"/>
      <c r="ISI704" s="412"/>
      <c r="ISJ704" s="412"/>
      <c r="ISK704" s="412"/>
      <c r="ISL704" s="412"/>
      <c r="ISM704" s="412"/>
      <c r="ISN704" s="412"/>
      <c r="ISO704" s="412"/>
      <c r="ISP704" s="412"/>
      <c r="ISQ704" s="412"/>
      <c r="ISR704" s="412"/>
      <c r="ISS704" s="412"/>
      <c r="IST704" s="412"/>
      <c r="ISU704" s="412"/>
      <c r="ISV704" s="412"/>
      <c r="ISW704" s="412"/>
      <c r="ISX704" s="412"/>
      <c r="ISY704" s="412"/>
      <c r="ISZ704" s="412"/>
      <c r="ITA704" s="412"/>
      <c r="ITB704" s="412"/>
      <c r="ITC704" s="412"/>
      <c r="ITD704" s="412"/>
      <c r="ITE704" s="412"/>
      <c r="ITF704" s="413"/>
      <c r="ITG704" s="413"/>
      <c r="ITH704" s="413"/>
      <c r="ITI704" s="413"/>
      <c r="ITJ704" s="413"/>
      <c r="ITK704" s="413"/>
      <c r="ITL704" s="413"/>
      <c r="ITM704" s="413"/>
      <c r="ITN704" s="413"/>
      <c r="ITO704" s="413"/>
      <c r="ITP704" s="413"/>
      <c r="ITQ704" s="413"/>
      <c r="ITR704" s="413"/>
      <c r="ITS704" s="413"/>
      <c r="ITT704" s="413"/>
      <c r="ITU704" s="413"/>
      <c r="ITV704" s="413"/>
      <c r="ITW704" s="413"/>
      <c r="ITX704" s="413"/>
      <c r="ITY704" s="413"/>
      <c r="ITZ704" s="413"/>
      <c r="IUA704" s="413"/>
      <c r="IUB704" s="413"/>
      <c r="IUC704" s="413"/>
      <c r="IUD704" s="414"/>
      <c r="IUE704" s="414"/>
      <c r="IUF704" s="414"/>
      <c r="IUG704" s="414"/>
      <c r="IUH704" s="414"/>
      <c r="IUI704" s="413"/>
      <c r="IUJ704" s="413"/>
      <c r="IUK704" s="414"/>
      <c r="IUL704" s="414"/>
      <c r="IUM704" s="413"/>
      <c r="IUN704" s="413"/>
      <c r="IUO704" s="414"/>
      <c r="IUP704" s="414"/>
      <c r="IUQ704" s="413"/>
      <c r="IUR704" s="413"/>
      <c r="IUS704" s="413"/>
      <c r="IUT704" s="413"/>
      <c r="IUU704" s="413"/>
      <c r="IUV704" s="413"/>
      <c r="IUW704" s="413"/>
      <c r="IUX704" s="414"/>
      <c r="IUY704" s="414"/>
      <c r="IUZ704" s="413"/>
      <c r="IVA704" s="413"/>
      <c r="IVB704" s="414"/>
      <c r="IVC704" s="414"/>
      <c r="IVD704" s="413"/>
      <c r="IVE704" s="413"/>
      <c r="IVF704" s="413"/>
      <c r="IVG704" s="413"/>
      <c r="IVH704" s="413"/>
      <c r="IVI704" s="407"/>
      <c r="IVJ704" s="439"/>
      <c r="IVK704" s="413"/>
      <c r="IVL704" s="413"/>
      <c r="IVM704" s="413"/>
      <c r="IVN704" s="413"/>
      <c r="IVO704" s="413"/>
      <c r="IVP704" s="413"/>
      <c r="IVQ704" s="413"/>
      <c r="IVR704" s="412"/>
      <c r="IVS704" s="412"/>
      <c r="IVT704" s="412"/>
      <c r="IVU704" s="412"/>
      <c r="IVV704" s="412"/>
      <c r="IVW704" s="412"/>
      <c r="IVX704" s="412"/>
      <c r="IVY704" s="412"/>
      <c r="IVZ704" s="412"/>
      <c r="IWA704" s="412"/>
      <c r="IWB704" s="412"/>
      <c r="IWC704" s="412"/>
      <c r="IWD704" s="412"/>
      <c r="IWE704" s="412"/>
      <c r="IWF704" s="412"/>
      <c r="IWG704" s="412"/>
      <c r="IWH704" s="412"/>
      <c r="IWI704" s="412"/>
      <c r="IWJ704" s="412"/>
      <c r="IWK704" s="412"/>
      <c r="IWL704" s="412"/>
      <c r="IWM704" s="412"/>
      <c r="IWN704" s="412"/>
      <c r="IWO704" s="412"/>
      <c r="IWP704" s="412"/>
      <c r="IWQ704" s="412"/>
      <c r="IWR704" s="412"/>
      <c r="IWS704" s="412"/>
      <c r="IWT704" s="412"/>
      <c r="IWU704" s="412"/>
      <c r="IWV704" s="412"/>
      <c r="IWW704" s="412"/>
      <c r="IWX704" s="412"/>
      <c r="IWY704" s="412"/>
      <c r="IWZ704" s="412"/>
      <c r="IXA704" s="412"/>
      <c r="IXB704" s="412"/>
      <c r="IXC704" s="412"/>
      <c r="IXD704" s="412"/>
      <c r="IXE704" s="412"/>
      <c r="IXF704" s="412"/>
      <c r="IXG704" s="412"/>
      <c r="IXH704" s="412"/>
      <c r="IXI704" s="412"/>
      <c r="IXJ704" s="413"/>
      <c r="IXK704" s="413"/>
      <c r="IXL704" s="413"/>
      <c r="IXM704" s="413"/>
      <c r="IXN704" s="413"/>
      <c r="IXO704" s="413"/>
      <c r="IXP704" s="413"/>
      <c r="IXQ704" s="413"/>
      <c r="IXR704" s="413"/>
      <c r="IXS704" s="413"/>
      <c r="IXT704" s="413"/>
      <c r="IXU704" s="413"/>
      <c r="IXV704" s="413"/>
      <c r="IXW704" s="413"/>
      <c r="IXX704" s="413"/>
      <c r="IXY704" s="413"/>
      <c r="IXZ704" s="413"/>
      <c r="IYA704" s="413"/>
      <c r="IYB704" s="413"/>
      <c r="IYC704" s="413"/>
      <c r="IYD704" s="413"/>
      <c r="IYE704" s="413"/>
      <c r="IYF704" s="413"/>
      <c r="IYG704" s="413"/>
      <c r="IYH704" s="414"/>
      <c r="IYI704" s="414"/>
      <c r="IYJ704" s="414"/>
      <c r="IYK704" s="414"/>
      <c r="IYL704" s="414"/>
      <c r="IYM704" s="413"/>
      <c r="IYN704" s="413"/>
      <c r="IYO704" s="414"/>
      <c r="IYP704" s="414"/>
      <c r="IYQ704" s="413"/>
      <c r="IYR704" s="413"/>
      <c r="IYS704" s="414"/>
      <c r="IYT704" s="414"/>
      <c r="IYU704" s="413"/>
      <c r="IYV704" s="413"/>
      <c r="IYW704" s="413"/>
      <c r="IYX704" s="413"/>
      <c r="IYY704" s="413"/>
      <c r="IYZ704" s="413"/>
      <c r="IZA704" s="413"/>
      <c r="IZB704" s="414"/>
      <c r="IZC704" s="414"/>
      <c r="IZD704" s="413"/>
      <c r="IZE704" s="413"/>
      <c r="IZF704" s="414"/>
      <c r="IZG704" s="414"/>
      <c r="IZH704" s="413"/>
      <c r="IZI704" s="413"/>
      <c r="IZJ704" s="413"/>
      <c r="IZK704" s="413"/>
      <c r="IZL704" s="413"/>
      <c r="IZM704" s="407"/>
      <c r="IZN704" s="439"/>
      <c r="IZO704" s="413"/>
      <c r="IZP704" s="413"/>
      <c r="IZQ704" s="413"/>
      <c r="IZR704" s="413"/>
      <c r="IZS704" s="413"/>
      <c r="IZT704" s="413"/>
      <c r="IZU704" s="413"/>
      <c r="IZV704" s="412"/>
      <c r="IZW704" s="412"/>
      <c r="IZX704" s="412"/>
      <c r="IZY704" s="412"/>
      <c r="IZZ704" s="412"/>
      <c r="JAA704" s="412"/>
      <c r="JAB704" s="412"/>
      <c r="JAC704" s="412"/>
      <c r="JAD704" s="412"/>
      <c r="JAE704" s="412"/>
      <c r="JAF704" s="412"/>
      <c r="JAG704" s="412"/>
      <c r="JAH704" s="412"/>
      <c r="JAI704" s="412"/>
      <c r="JAJ704" s="412"/>
      <c r="JAK704" s="412"/>
      <c r="JAL704" s="412"/>
      <c r="JAM704" s="412"/>
      <c r="JAN704" s="412"/>
      <c r="JAO704" s="412"/>
      <c r="JAP704" s="412"/>
      <c r="JAQ704" s="412"/>
      <c r="JAR704" s="412"/>
      <c r="JAS704" s="412"/>
      <c r="JAT704" s="412"/>
      <c r="JAU704" s="412"/>
      <c r="JAV704" s="412"/>
      <c r="JAW704" s="412"/>
      <c r="JAX704" s="412"/>
      <c r="JAY704" s="412"/>
      <c r="JAZ704" s="412"/>
      <c r="JBA704" s="412"/>
      <c r="JBB704" s="412"/>
      <c r="JBC704" s="412"/>
      <c r="JBD704" s="412"/>
      <c r="JBE704" s="412"/>
      <c r="JBF704" s="412"/>
      <c r="JBG704" s="412"/>
      <c r="JBH704" s="412"/>
      <c r="JBI704" s="412"/>
      <c r="JBJ704" s="412"/>
      <c r="JBK704" s="412"/>
      <c r="JBL704" s="412"/>
      <c r="JBM704" s="412"/>
      <c r="JBN704" s="413"/>
      <c r="JBO704" s="413"/>
      <c r="JBP704" s="413"/>
      <c r="JBQ704" s="413"/>
      <c r="JBR704" s="413"/>
      <c r="JBS704" s="413"/>
      <c r="JBT704" s="413"/>
      <c r="JBU704" s="413"/>
      <c r="JBV704" s="413"/>
      <c r="JBW704" s="413"/>
      <c r="JBX704" s="413"/>
      <c r="JBY704" s="413"/>
      <c r="JBZ704" s="413"/>
      <c r="JCA704" s="413"/>
      <c r="JCB704" s="413"/>
      <c r="JCC704" s="413"/>
      <c r="JCD704" s="413"/>
      <c r="JCE704" s="413"/>
      <c r="JCF704" s="413"/>
      <c r="JCG704" s="413"/>
      <c r="JCH704" s="413"/>
      <c r="JCI704" s="413"/>
      <c r="JCJ704" s="413"/>
      <c r="JCK704" s="413"/>
      <c r="JCL704" s="414"/>
      <c r="JCM704" s="414"/>
      <c r="JCN704" s="414"/>
      <c r="JCO704" s="414"/>
      <c r="JCP704" s="414"/>
      <c r="JCQ704" s="413"/>
      <c r="JCR704" s="413"/>
      <c r="JCS704" s="414"/>
      <c r="JCT704" s="414"/>
      <c r="JCU704" s="413"/>
      <c r="JCV704" s="413"/>
      <c r="JCW704" s="414"/>
      <c r="JCX704" s="414"/>
      <c r="JCY704" s="413"/>
      <c r="JCZ704" s="413"/>
      <c r="JDA704" s="413"/>
      <c r="JDB704" s="413"/>
      <c r="JDC704" s="413"/>
      <c r="JDD704" s="413"/>
      <c r="JDE704" s="413"/>
      <c r="JDF704" s="414"/>
      <c r="JDG704" s="414"/>
      <c r="JDH704" s="413"/>
      <c r="JDI704" s="413"/>
      <c r="JDJ704" s="414"/>
      <c r="JDK704" s="414"/>
      <c r="JDL704" s="413"/>
      <c r="JDM704" s="413"/>
      <c r="JDN704" s="413"/>
      <c r="JDO704" s="413"/>
      <c r="JDP704" s="413"/>
      <c r="JDQ704" s="407"/>
      <c r="JDR704" s="439"/>
      <c r="JDS704" s="413"/>
      <c r="JDT704" s="413"/>
      <c r="JDU704" s="413"/>
      <c r="JDV704" s="413"/>
      <c r="JDW704" s="413"/>
      <c r="JDX704" s="413"/>
      <c r="JDY704" s="413"/>
      <c r="JDZ704" s="412"/>
      <c r="JEA704" s="412"/>
      <c r="JEB704" s="412"/>
      <c r="JEC704" s="412"/>
      <c r="JED704" s="412"/>
      <c r="JEE704" s="412"/>
      <c r="JEF704" s="412"/>
      <c r="JEG704" s="412"/>
      <c r="JEH704" s="412"/>
      <c r="JEI704" s="412"/>
      <c r="JEJ704" s="412"/>
      <c r="JEK704" s="412"/>
      <c r="JEL704" s="412"/>
      <c r="JEM704" s="412"/>
      <c r="JEN704" s="412"/>
      <c r="JEO704" s="412"/>
      <c r="JEP704" s="412"/>
      <c r="JEQ704" s="412"/>
      <c r="JER704" s="412"/>
      <c r="JES704" s="412"/>
      <c r="JET704" s="412"/>
      <c r="JEU704" s="412"/>
      <c r="JEV704" s="412"/>
      <c r="JEW704" s="412"/>
      <c r="JEX704" s="412"/>
      <c r="JEY704" s="412"/>
      <c r="JEZ704" s="412"/>
      <c r="JFA704" s="412"/>
      <c r="JFB704" s="412"/>
      <c r="JFC704" s="412"/>
      <c r="JFD704" s="412"/>
      <c r="JFE704" s="412"/>
      <c r="JFF704" s="412"/>
      <c r="JFG704" s="412"/>
      <c r="JFH704" s="412"/>
      <c r="JFI704" s="412"/>
      <c r="JFJ704" s="412"/>
      <c r="JFK704" s="412"/>
      <c r="JFL704" s="412"/>
      <c r="JFM704" s="412"/>
      <c r="JFN704" s="412"/>
      <c r="JFO704" s="412"/>
      <c r="JFP704" s="412"/>
      <c r="JFQ704" s="412"/>
      <c r="JFR704" s="413"/>
      <c r="JFS704" s="413"/>
      <c r="JFT704" s="413"/>
      <c r="JFU704" s="413"/>
      <c r="JFV704" s="413"/>
      <c r="JFW704" s="413"/>
      <c r="JFX704" s="413"/>
      <c r="JFY704" s="413"/>
      <c r="JFZ704" s="413"/>
      <c r="JGA704" s="413"/>
      <c r="JGB704" s="413"/>
      <c r="JGC704" s="413"/>
      <c r="JGD704" s="413"/>
      <c r="JGE704" s="413"/>
      <c r="JGF704" s="413"/>
      <c r="JGG704" s="413"/>
      <c r="JGH704" s="413"/>
      <c r="JGI704" s="413"/>
      <c r="JGJ704" s="413"/>
      <c r="JGK704" s="413"/>
      <c r="JGL704" s="413"/>
      <c r="JGM704" s="413"/>
      <c r="JGN704" s="413"/>
      <c r="JGO704" s="413"/>
      <c r="JGP704" s="414"/>
      <c r="JGQ704" s="414"/>
      <c r="JGR704" s="414"/>
      <c r="JGS704" s="414"/>
      <c r="JGT704" s="414"/>
      <c r="JGU704" s="413"/>
      <c r="JGV704" s="413"/>
      <c r="JGW704" s="414"/>
      <c r="JGX704" s="414"/>
      <c r="JGY704" s="413"/>
      <c r="JGZ704" s="413"/>
      <c r="JHA704" s="414"/>
      <c r="JHB704" s="414"/>
      <c r="JHC704" s="413"/>
      <c r="JHD704" s="413"/>
      <c r="JHE704" s="413"/>
      <c r="JHF704" s="413"/>
      <c r="JHG704" s="413"/>
      <c r="JHH704" s="413"/>
      <c r="JHI704" s="413"/>
      <c r="JHJ704" s="414"/>
      <c r="JHK704" s="414"/>
      <c r="JHL704" s="413"/>
      <c r="JHM704" s="413"/>
      <c r="JHN704" s="414"/>
      <c r="JHO704" s="414"/>
      <c r="JHP704" s="413"/>
      <c r="JHQ704" s="413"/>
      <c r="JHR704" s="413"/>
      <c r="JHS704" s="413"/>
      <c r="JHT704" s="413"/>
      <c r="JHU704" s="407"/>
      <c r="JHV704" s="439"/>
      <c r="JHW704" s="413"/>
      <c r="JHX704" s="413"/>
      <c r="JHY704" s="413"/>
      <c r="JHZ704" s="413"/>
      <c r="JIA704" s="413"/>
      <c r="JIB704" s="413"/>
      <c r="JIC704" s="413"/>
      <c r="JID704" s="412"/>
      <c r="JIE704" s="412"/>
      <c r="JIF704" s="412"/>
      <c r="JIG704" s="412"/>
      <c r="JIH704" s="412"/>
      <c r="JII704" s="412"/>
      <c r="JIJ704" s="412"/>
      <c r="JIK704" s="412"/>
      <c r="JIL704" s="412"/>
      <c r="JIM704" s="412"/>
      <c r="JIN704" s="412"/>
      <c r="JIO704" s="412"/>
      <c r="JIP704" s="412"/>
      <c r="JIQ704" s="412"/>
      <c r="JIR704" s="412"/>
      <c r="JIS704" s="412"/>
      <c r="JIT704" s="412"/>
      <c r="JIU704" s="412"/>
      <c r="JIV704" s="412"/>
      <c r="JIW704" s="412"/>
      <c r="JIX704" s="412"/>
      <c r="JIY704" s="412"/>
      <c r="JIZ704" s="412"/>
      <c r="JJA704" s="412"/>
      <c r="JJB704" s="412"/>
      <c r="JJC704" s="412"/>
      <c r="JJD704" s="412"/>
      <c r="JJE704" s="412"/>
      <c r="JJF704" s="412"/>
      <c r="JJG704" s="412"/>
      <c r="JJH704" s="412"/>
      <c r="JJI704" s="412"/>
      <c r="JJJ704" s="412"/>
      <c r="JJK704" s="412"/>
      <c r="JJL704" s="412"/>
      <c r="JJM704" s="412"/>
      <c r="JJN704" s="412"/>
      <c r="JJO704" s="412"/>
      <c r="JJP704" s="412"/>
      <c r="JJQ704" s="412"/>
      <c r="JJR704" s="412"/>
      <c r="JJS704" s="412"/>
      <c r="JJT704" s="412"/>
      <c r="JJU704" s="412"/>
      <c r="JJV704" s="413"/>
      <c r="JJW704" s="413"/>
      <c r="JJX704" s="413"/>
      <c r="JJY704" s="413"/>
      <c r="JJZ704" s="413"/>
      <c r="JKA704" s="413"/>
      <c r="JKB704" s="413"/>
      <c r="JKC704" s="413"/>
      <c r="JKD704" s="413"/>
      <c r="JKE704" s="413"/>
      <c r="JKF704" s="413"/>
      <c r="JKG704" s="413"/>
      <c r="JKH704" s="413"/>
      <c r="JKI704" s="413"/>
      <c r="JKJ704" s="413"/>
      <c r="JKK704" s="413"/>
      <c r="JKL704" s="413"/>
      <c r="JKM704" s="413"/>
      <c r="JKN704" s="413"/>
      <c r="JKO704" s="413"/>
      <c r="JKP704" s="413"/>
      <c r="JKQ704" s="413"/>
      <c r="JKR704" s="413"/>
      <c r="JKS704" s="413"/>
      <c r="JKT704" s="414"/>
      <c r="JKU704" s="414"/>
      <c r="JKV704" s="414"/>
      <c r="JKW704" s="414"/>
      <c r="JKX704" s="414"/>
      <c r="JKY704" s="413"/>
      <c r="JKZ704" s="413"/>
      <c r="JLA704" s="414"/>
      <c r="JLB704" s="414"/>
      <c r="JLC704" s="413"/>
      <c r="JLD704" s="413"/>
      <c r="JLE704" s="414"/>
      <c r="JLF704" s="414"/>
      <c r="JLG704" s="413"/>
      <c r="JLH704" s="413"/>
      <c r="JLI704" s="413"/>
      <c r="JLJ704" s="413"/>
      <c r="JLK704" s="413"/>
      <c r="JLL704" s="413"/>
      <c r="JLM704" s="413"/>
      <c r="JLN704" s="414"/>
      <c r="JLO704" s="414"/>
      <c r="JLP704" s="413"/>
      <c r="JLQ704" s="413"/>
      <c r="JLR704" s="414"/>
      <c r="JLS704" s="414"/>
      <c r="JLT704" s="413"/>
      <c r="JLU704" s="413"/>
      <c r="JLV704" s="413"/>
      <c r="JLW704" s="413"/>
      <c r="JLX704" s="413"/>
      <c r="JLY704" s="407"/>
      <c r="JLZ704" s="439"/>
      <c r="JMA704" s="413"/>
      <c r="JMB704" s="413"/>
      <c r="JMC704" s="413"/>
      <c r="JMD704" s="413"/>
      <c r="JME704" s="413"/>
      <c r="JMF704" s="413"/>
      <c r="JMG704" s="413"/>
      <c r="JMH704" s="412"/>
      <c r="JMI704" s="412"/>
      <c r="JMJ704" s="412"/>
      <c r="JMK704" s="412"/>
      <c r="JML704" s="412"/>
      <c r="JMM704" s="412"/>
      <c r="JMN704" s="412"/>
      <c r="JMO704" s="412"/>
      <c r="JMP704" s="412"/>
      <c r="JMQ704" s="412"/>
      <c r="JMR704" s="412"/>
      <c r="JMS704" s="412"/>
      <c r="JMT704" s="412"/>
      <c r="JMU704" s="412"/>
      <c r="JMV704" s="412"/>
      <c r="JMW704" s="412"/>
      <c r="JMX704" s="412"/>
      <c r="JMY704" s="412"/>
      <c r="JMZ704" s="412"/>
      <c r="JNA704" s="412"/>
      <c r="JNB704" s="412"/>
      <c r="JNC704" s="412"/>
      <c r="JND704" s="412"/>
      <c r="JNE704" s="412"/>
      <c r="JNF704" s="412"/>
      <c r="JNG704" s="412"/>
      <c r="JNH704" s="412"/>
      <c r="JNI704" s="412"/>
      <c r="JNJ704" s="412"/>
      <c r="JNK704" s="412"/>
      <c r="JNL704" s="412"/>
      <c r="JNM704" s="412"/>
      <c r="JNN704" s="412"/>
      <c r="JNO704" s="412"/>
      <c r="JNP704" s="412"/>
      <c r="JNQ704" s="412"/>
      <c r="JNR704" s="412"/>
      <c r="JNS704" s="412"/>
      <c r="JNT704" s="412"/>
      <c r="JNU704" s="412"/>
      <c r="JNV704" s="412"/>
      <c r="JNW704" s="412"/>
      <c r="JNX704" s="412"/>
      <c r="JNY704" s="412"/>
      <c r="JNZ704" s="413"/>
      <c r="JOA704" s="413"/>
      <c r="JOB704" s="413"/>
      <c r="JOC704" s="413"/>
      <c r="JOD704" s="413"/>
      <c r="JOE704" s="413"/>
      <c r="JOF704" s="413"/>
      <c r="JOG704" s="413"/>
      <c r="JOH704" s="413"/>
      <c r="JOI704" s="413"/>
      <c r="JOJ704" s="413"/>
      <c r="JOK704" s="413"/>
      <c r="JOL704" s="413"/>
      <c r="JOM704" s="413"/>
      <c r="JON704" s="413"/>
      <c r="JOO704" s="413"/>
      <c r="JOP704" s="413"/>
      <c r="JOQ704" s="413"/>
      <c r="JOR704" s="413"/>
      <c r="JOS704" s="413"/>
      <c r="JOT704" s="413"/>
      <c r="JOU704" s="413"/>
      <c r="JOV704" s="413"/>
      <c r="JOW704" s="413"/>
      <c r="JOX704" s="414"/>
      <c r="JOY704" s="414"/>
      <c r="JOZ704" s="414"/>
      <c r="JPA704" s="414"/>
      <c r="JPB704" s="414"/>
      <c r="JPC704" s="413"/>
      <c r="JPD704" s="413"/>
      <c r="JPE704" s="414"/>
      <c r="JPF704" s="414"/>
      <c r="JPG704" s="413"/>
      <c r="JPH704" s="413"/>
      <c r="JPI704" s="414"/>
      <c r="JPJ704" s="414"/>
      <c r="JPK704" s="413"/>
      <c r="JPL704" s="413"/>
      <c r="JPM704" s="413"/>
      <c r="JPN704" s="413"/>
      <c r="JPO704" s="413"/>
      <c r="JPP704" s="413"/>
      <c r="JPQ704" s="413"/>
      <c r="JPR704" s="414"/>
      <c r="JPS704" s="414"/>
      <c r="JPT704" s="413"/>
      <c r="JPU704" s="413"/>
      <c r="JPV704" s="414"/>
      <c r="JPW704" s="414"/>
      <c r="JPX704" s="413"/>
      <c r="JPY704" s="413"/>
      <c r="JPZ704" s="413"/>
      <c r="JQA704" s="413"/>
      <c r="JQB704" s="413"/>
      <c r="JQC704" s="407"/>
      <c r="JQD704" s="439"/>
      <c r="JQE704" s="413"/>
      <c r="JQF704" s="413"/>
      <c r="JQG704" s="413"/>
      <c r="JQH704" s="413"/>
      <c r="JQI704" s="413"/>
      <c r="JQJ704" s="413"/>
      <c r="JQK704" s="413"/>
      <c r="JQL704" s="412"/>
      <c r="JQM704" s="412"/>
      <c r="JQN704" s="412"/>
      <c r="JQO704" s="412"/>
      <c r="JQP704" s="412"/>
      <c r="JQQ704" s="412"/>
      <c r="JQR704" s="412"/>
      <c r="JQS704" s="412"/>
      <c r="JQT704" s="412"/>
      <c r="JQU704" s="412"/>
      <c r="JQV704" s="412"/>
      <c r="JQW704" s="412"/>
      <c r="JQX704" s="412"/>
      <c r="JQY704" s="412"/>
      <c r="JQZ704" s="412"/>
      <c r="JRA704" s="412"/>
      <c r="JRB704" s="412"/>
      <c r="JRC704" s="412"/>
      <c r="JRD704" s="412"/>
      <c r="JRE704" s="412"/>
      <c r="JRF704" s="412"/>
      <c r="JRG704" s="412"/>
      <c r="JRH704" s="412"/>
      <c r="JRI704" s="412"/>
      <c r="JRJ704" s="412"/>
      <c r="JRK704" s="412"/>
      <c r="JRL704" s="412"/>
      <c r="JRM704" s="412"/>
      <c r="JRN704" s="412"/>
      <c r="JRO704" s="412"/>
      <c r="JRP704" s="412"/>
      <c r="JRQ704" s="412"/>
      <c r="JRR704" s="412"/>
      <c r="JRS704" s="412"/>
      <c r="JRT704" s="412"/>
      <c r="JRU704" s="412"/>
      <c r="JRV704" s="412"/>
      <c r="JRW704" s="412"/>
      <c r="JRX704" s="412"/>
      <c r="JRY704" s="412"/>
      <c r="JRZ704" s="412"/>
      <c r="JSA704" s="412"/>
      <c r="JSB704" s="412"/>
      <c r="JSC704" s="412"/>
      <c r="JSD704" s="413"/>
      <c r="JSE704" s="413"/>
      <c r="JSF704" s="413"/>
      <c r="JSG704" s="413"/>
      <c r="JSH704" s="413"/>
      <c r="JSI704" s="413"/>
      <c r="JSJ704" s="413"/>
      <c r="JSK704" s="413"/>
      <c r="JSL704" s="413"/>
      <c r="JSM704" s="413"/>
      <c r="JSN704" s="413"/>
      <c r="JSO704" s="413"/>
      <c r="JSP704" s="413"/>
      <c r="JSQ704" s="413"/>
      <c r="JSR704" s="413"/>
      <c r="JSS704" s="413"/>
      <c r="JST704" s="413"/>
      <c r="JSU704" s="413"/>
      <c r="JSV704" s="413"/>
      <c r="JSW704" s="413"/>
      <c r="JSX704" s="413"/>
      <c r="JSY704" s="413"/>
      <c r="JSZ704" s="413"/>
      <c r="JTA704" s="413"/>
      <c r="JTB704" s="414"/>
      <c r="JTC704" s="414"/>
      <c r="JTD704" s="414"/>
      <c r="JTE704" s="414"/>
      <c r="JTF704" s="414"/>
      <c r="JTG704" s="413"/>
      <c r="JTH704" s="413"/>
      <c r="JTI704" s="414"/>
      <c r="JTJ704" s="414"/>
      <c r="JTK704" s="413"/>
      <c r="JTL704" s="413"/>
      <c r="JTM704" s="414"/>
      <c r="JTN704" s="414"/>
      <c r="JTO704" s="413"/>
      <c r="JTP704" s="413"/>
      <c r="JTQ704" s="413"/>
      <c r="JTR704" s="413"/>
      <c r="JTS704" s="413"/>
      <c r="JTT704" s="413"/>
      <c r="JTU704" s="413"/>
      <c r="JTV704" s="414"/>
      <c r="JTW704" s="414"/>
      <c r="JTX704" s="413"/>
      <c r="JTY704" s="413"/>
      <c r="JTZ704" s="414"/>
      <c r="JUA704" s="414"/>
      <c r="JUB704" s="413"/>
      <c r="JUC704" s="413"/>
      <c r="JUD704" s="413"/>
      <c r="JUE704" s="413"/>
      <c r="JUF704" s="413"/>
      <c r="JUG704" s="407"/>
      <c r="JUH704" s="439"/>
      <c r="JUI704" s="413"/>
      <c r="JUJ704" s="413"/>
      <c r="JUK704" s="413"/>
      <c r="JUL704" s="413"/>
      <c r="JUM704" s="413"/>
      <c r="JUN704" s="413"/>
      <c r="JUO704" s="413"/>
      <c r="JUP704" s="412"/>
      <c r="JUQ704" s="412"/>
      <c r="JUR704" s="412"/>
      <c r="JUS704" s="412"/>
      <c r="JUT704" s="412"/>
      <c r="JUU704" s="412"/>
      <c r="JUV704" s="412"/>
      <c r="JUW704" s="412"/>
      <c r="JUX704" s="412"/>
      <c r="JUY704" s="412"/>
      <c r="JUZ704" s="412"/>
      <c r="JVA704" s="412"/>
      <c r="JVB704" s="412"/>
      <c r="JVC704" s="412"/>
      <c r="JVD704" s="412"/>
      <c r="JVE704" s="412"/>
      <c r="JVF704" s="412"/>
      <c r="JVG704" s="412"/>
      <c r="JVH704" s="412"/>
      <c r="JVI704" s="412"/>
      <c r="JVJ704" s="412"/>
      <c r="JVK704" s="412"/>
      <c r="JVL704" s="412"/>
      <c r="JVM704" s="412"/>
      <c r="JVN704" s="412"/>
      <c r="JVO704" s="412"/>
      <c r="JVP704" s="412"/>
      <c r="JVQ704" s="412"/>
      <c r="JVR704" s="412"/>
      <c r="JVS704" s="412"/>
      <c r="JVT704" s="412"/>
      <c r="JVU704" s="412"/>
      <c r="JVV704" s="412"/>
      <c r="JVW704" s="412"/>
      <c r="JVX704" s="412"/>
      <c r="JVY704" s="412"/>
      <c r="JVZ704" s="412"/>
      <c r="JWA704" s="412"/>
      <c r="JWB704" s="412"/>
      <c r="JWC704" s="412"/>
      <c r="JWD704" s="412"/>
      <c r="JWE704" s="412"/>
      <c r="JWF704" s="412"/>
      <c r="JWG704" s="412"/>
      <c r="JWH704" s="413"/>
      <c r="JWI704" s="413"/>
      <c r="JWJ704" s="413"/>
      <c r="JWK704" s="413"/>
      <c r="JWL704" s="413"/>
      <c r="JWM704" s="413"/>
      <c r="JWN704" s="413"/>
      <c r="JWO704" s="413"/>
      <c r="JWP704" s="413"/>
      <c r="JWQ704" s="413"/>
      <c r="JWR704" s="413"/>
      <c r="JWS704" s="413"/>
      <c r="JWT704" s="413"/>
      <c r="JWU704" s="413"/>
      <c r="JWV704" s="413"/>
      <c r="JWW704" s="413"/>
      <c r="JWX704" s="413"/>
      <c r="JWY704" s="413"/>
      <c r="JWZ704" s="413"/>
      <c r="JXA704" s="413"/>
      <c r="JXB704" s="413"/>
      <c r="JXC704" s="413"/>
      <c r="JXD704" s="413"/>
      <c r="JXE704" s="413"/>
      <c r="JXF704" s="414"/>
      <c r="JXG704" s="414"/>
      <c r="JXH704" s="414"/>
      <c r="JXI704" s="414"/>
      <c r="JXJ704" s="414"/>
      <c r="JXK704" s="413"/>
      <c r="JXL704" s="413"/>
      <c r="JXM704" s="414"/>
      <c r="JXN704" s="414"/>
      <c r="JXO704" s="413"/>
      <c r="JXP704" s="413"/>
      <c r="JXQ704" s="414"/>
      <c r="JXR704" s="414"/>
      <c r="JXS704" s="413"/>
      <c r="JXT704" s="413"/>
      <c r="JXU704" s="413"/>
      <c r="JXV704" s="413"/>
      <c r="JXW704" s="413"/>
      <c r="JXX704" s="413"/>
      <c r="JXY704" s="413"/>
      <c r="JXZ704" s="414"/>
      <c r="JYA704" s="414"/>
      <c r="JYB704" s="413"/>
      <c r="JYC704" s="413"/>
      <c r="JYD704" s="414"/>
      <c r="JYE704" s="414"/>
      <c r="JYF704" s="413"/>
      <c r="JYG704" s="413"/>
      <c r="JYH704" s="413"/>
      <c r="JYI704" s="413"/>
      <c r="JYJ704" s="413"/>
      <c r="JYK704" s="407"/>
      <c r="JYL704" s="439"/>
      <c r="JYM704" s="413"/>
      <c r="JYN704" s="413"/>
      <c r="JYO704" s="413"/>
      <c r="JYP704" s="413"/>
      <c r="JYQ704" s="413"/>
      <c r="JYR704" s="413"/>
      <c r="JYS704" s="413"/>
      <c r="JYT704" s="412"/>
      <c r="JYU704" s="412"/>
      <c r="JYV704" s="412"/>
      <c r="JYW704" s="412"/>
      <c r="JYX704" s="412"/>
      <c r="JYY704" s="412"/>
      <c r="JYZ704" s="412"/>
      <c r="JZA704" s="412"/>
      <c r="JZB704" s="412"/>
      <c r="JZC704" s="412"/>
      <c r="JZD704" s="412"/>
      <c r="JZE704" s="412"/>
      <c r="JZF704" s="412"/>
      <c r="JZG704" s="412"/>
      <c r="JZH704" s="412"/>
      <c r="JZI704" s="412"/>
      <c r="JZJ704" s="412"/>
      <c r="JZK704" s="412"/>
      <c r="JZL704" s="412"/>
      <c r="JZM704" s="412"/>
      <c r="JZN704" s="412"/>
      <c r="JZO704" s="412"/>
      <c r="JZP704" s="412"/>
      <c r="JZQ704" s="412"/>
      <c r="JZR704" s="412"/>
      <c r="JZS704" s="412"/>
      <c r="JZT704" s="412"/>
      <c r="JZU704" s="412"/>
      <c r="JZV704" s="412"/>
      <c r="JZW704" s="412"/>
      <c r="JZX704" s="412"/>
      <c r="JZY704" s="412"/>
      <c r="JZZ704" s="412"/>
      <c r="KAA704" s="412"/>
      <c r="KAB704" s="412"/>
      <c r="KAC704" s="412"/>
      <c r="KAD704" s="412"/>
      <c r="KAE704" s="412"/>
      <c r="KAF704" s="412"/>
      <c r="KAG704" s="412"/>
      <c r="KAH704" s="412"/>
      <c r="KAI704" s="412"/>
      <c r="KAJ704" s="412"/>
      <c r="KAK704" s="412"/>
      <c r="KAL704" s="413"/>
      <c r="KAM704" s="413"/>
      <c r="KAN704" s="413"/>
      <c r="KAO704" s="413"/>
      <c r="KAP704" s="413"/>
      <c r="KAQ704" s="413"/>
      <c r="KAR704" s="413"/>
      <c r="KAS704" s="413"/>
      <c r="KAT704" s="413"/>
      <c r="KAU704" s="413"/>
      <c r="KAV704" s="413"/>
      <c r="KAW704" s="413"/>
      <c r="KAX704" s="413"/>
      <c r="KAY704" s="413"/>
      <c r="KAZ704" s="413"/>
      <c r="KBA704" s="413"/>
      <c r="KBB704" s="413"/>
      <c r="KBC704" s="413"/>
      <c r="KBD704" s="413"/>
      <c r="KBE704" s="413"/>
      <c r="KBF704" s="413"/>
      <c r="KBG704" s="413"/>
      <c r="KBH704" s="413"/>
      <c r="KBI704" s="413"/>
      <c r="KBJ704" s="414"/>
      <c r="KBK704" s="414"/>
      <c r="KBL704" s="414"/>
      <c r="KBM704" s="414"/>
      <c r="KBN704" s="414"/>
      <c r="KBO704" s="413"/>
      <c r="KBP704" s="413"/>
      <c r="KBQ704" s="414"/>
      <c r="KBR704" s="414"/>
      <c r="KBS704" s="413"/>
      <c r="KBT704" s="413"/>
      <c r="KBU704" s="414"/>
      <c r="KBV704" s="414"/>
      <c r="KBW704" s="413"/>
      <c r="KBX704" s="413"/>
      <c r="KBY704" s="413"/>
      <c r="KBZ704" s="413"/>
      <c r="KCA704" s="413"/>
      <c r="KCB704" s="413"/>
      <c r="KCC704" s="413"/>
      <c r="KCD704" s="414"/>
      <c r="KCE704" s="414"/>
      <c r="KCF704" s="413"/>
      <c r="KCG704" s="413"/>
      <c r="KCH704" s="414"/>
      <c r="KCI704" s="414"/>
      <c r="KCJ704" s="413"/>
      <c r="KCK704" s="413"/>
      <c r="KCL704" s="413"/>
      <c r="KCM704" s="413"/>
      <c r="KCN704" s="413"/>
      <c r="KCO704" s="407"/>
      <c r="KCP704" s="439"/>
      <c r="KCQ704" s="413"/>
      <c r="KCR704" s="413"/>
      <c r="KCS704" s="413"/>
      <c r="KCT704" s="413"/>
      <c r="KCU704" s="413"/>
      <c r="KCV704" s="413"/>
      <c r="KCW704" s="413"/>
      <c r="KCX704" s="412"/>
      <c r="KCY704" s="412"/>
      <c r="KCZ704" s="412"/>
      <c r="KDA704" s="412"/>
      <c r="KDB704" s="412"/>
      <c r="KDC704" s="412"/>
      <c r="KDD704" s="412"/>
      <c r="KDE704" s="412"/>
      <c r="KDF704" s="412"/>
      <c r="KDG704" s="412"/>
      <c r="KDH704" s="412"/>
      <c r="KDI704" s="412"/>
      <c r="KDJ704" s="412"/>
      <c r="KDK704" s="412"/>
      <c r="KDL704" s="412"/>
      <c r="KDM704" s="412"/>
      <c r="KDN704" s="412"/>
      <c r="KDO704" s="412"/>
      <c r="KDP704" s="412"/>
      <c r="KDQ704" s="412"/>
      <c r="KDR704" s="412"/>
      <c r="KDS704" s="412"/>
      <c r="KDT704" s="412"/>
      <c r="KDU704" s="412"/>
      <c r="KDV704" s="412"/>
      <c r="KDW704" s="412"/>
      <c r="KDX704" s="412"/>
      <c r="KDY704" s="412"/>
      <c r="KDZ704" s="412"/>
      <c r="KEA704" s="412"/>
      <c r="KEB704" s="412"/>
      <c r="KEC704" s="412"/>
      <c r="KED704" s="412"/>
      <c r="KEE704" s="412"/>
      <c r="KEF704" s="412"/>
      <c r="KEG704" s="412"/>
      <c r="KEH704" s="412"/>
      <c r="KEI704" s="412"/>
      <c r="KEJ704" s="412"/>
      <c r="KEK704" s="412"/>
      <c r="KEL704" s="412"/>
      <c r="KEM704" s="412"/>
      <c r="KEN704" s="412"/>
      <c r="KEO704" s="412"/>
      <c r="KEP704" s="413"/>
      <c r="KEQ704" s="413"/>
      <c r="KER704" s="413"/>
      <c r="KES704" s="413"/>
      <c r="KET704" s="413"/>
      <c r="KEU704" s="413"/>
      <c r="KEV704" s="413"/>
      <c r="KEW704" s="413"/>
      <c r="KEX704" s="413"/>
      <c r="KEY704" s="413"/>
      <c r="KEZ704" s="413"/>
      <c r="KFA704" s="413"/>
      <c r="KFB704" s="413"/>
      <c r="KFC704" s="413"/>
      <c r="KFD704" s="413"/>
      <c r="KFE704" s="413"/>
      <c r="KFF704" s="413"/>
      <c r="KFG704" s="413"/>
      <c r="KFH704" s="413"/>
      <c r="KFI704" s="413"/>
      <c r="KFJ704" s="413"/>
      <c r="KFK704" s="413"/>
      <c r="KFL704" s="413"/>
      <c r="KFM704" s="413"/>
      <c r="KFN704" s="414"/>
      <c r="KFO704" s="414"/>
      <c r="KFP704" s="414"/>
      <c r="KFQ704" s="414"/>
      <c r="KFR704" s="414"/>
      <c r="KFS704" s="413"/>
      <c r="KFT704" s="413"/>
      <c r="KFU704" s="414"/>
      <c r="KFV704" s="414"/>
      <c r="KFW704" s="413"/>
      <c r="KFX704" s="413"/>
      <c r="KFY704" s="414"/>
      <c r="KFZ704" s="414"/>
      <c r="KGA704" s="413"/>
      <c r="KGB704" s="413"/>
      <c r="KGC704" s="413"/>
      <c r="KGD704" s="413"/>
      <c r="KGE704" s="413"/>
      <c r="KGF704" s="413"/>
      <c r="KGG704" s="413"/>
      <c r="KGH704" s="414"/>
      <c r="KGI704" s="414"/>
      <c r="KGJ704" s="413"/>
      <c r="KGK704" s="413"/>
      <c r="KGL704" s="414"/>
      <c r="KGM704" s="414"/>
      <c r="KGN704" s="413"/>
      <c r="KGO704" s="413"/>
      <c r="KGP704" s="413"/>
      <c r="KGQ704" s="413"/>
      <c r="KGR704" s="413"/>
      <c r="KGS704" s="407"/>
      <c r="KGT704" s="439"/>
      <c r="KGU704" s="413"/>
      <c r="KGV704" s="413"/>
      <c r="KGW704" s="413"/>
      <c r="KGX704" s="413"/>
      <c r="KGY704" s="413"/>
      <c r="KGZ704" s="413"/>
      <c r="KHA704" s="413"/>
      <c r="KHB704" s="412"/>
      <c r="KHC704" s="412"/>
      <c r="KHD704" s="412"/>
      <c r="KHE704" s="412"/>
      <c r="KHF704" s="412"/>
      <c r="KHG704" s="412"/>
      <c r="KHH704" s="412"/>
      <c r="KHI704" s="412"/>
      <c r="KHJ704" s="412"/>
      <c r="KHK704" s="412"/>
      <c r="KHL704" s="412"/>
      <c r="KHM704" s="412"/>
      <c r="KHN704" s="412"/>
      <c r="KHO704" s="412"/>
      <c r="KHP704" s="412"/>
      <c r="KHQ704" s="412"/>
      <c r="KHR704" s="412"/>
      <c r="KHS704" s="412"/>
      <c r="KHT704" s="412"/>
      <c r="KHU704" s="412"/>
      <c r="KHV704" s="412"/>
      <c r="KHW704" s="412"/>
      <c r="KHX704" s="412"/>
      <c r="KHY704" s="412"/>
      <c r="KHZ704" s="412"/>
      <c r="KIA704" s="412"/>
      <c r="KIB704" s="412"/>
      <c r="KIC704" s="412"/>
      <c r="KID704" s="412"/>
      <c r="KIE704" s="412"/>
      <c r="KIF704" s="412"/>
      <c r="KIG704" s="412"/>
      <c r="KIH704" s="412"/>
      <c r="KII704" s="412"/>
      <c r="KIJ704" s="412"/>
      <c r="KIK704" s="412"/>
      <c r="KIL704" s="412"/>
      <c r="KIM704" s="412"/>
      <c r="KIN704" s="412"/>
      <c r="KIO704" s="412"/>
      <c r="KIP704" s="412"/>
      <c r="KIQ704" s="412"/>
      <c r="KIR704" s="412"/>
      <c r="KIS704" s="412"/>
      <c r="KIT704" s="413"/>
      <c r="KIU704" s="413"/>
      <c r="KIV704" s="413"/>
      <c r="KIW704" s="413"/>
      <c r="KIX704" s="413"/>
      <c r="KIY704" s="413"/>
      <c r="KIZ704" s="413"/>
      <c r="KJA704" s="413"/>
      <c r="KJB704" s="413"/>
      <c r="KJC704" s="413"/>
      <c r="KJD704" s="413"/>
      <c r="KJE704" s="413"/>
      <c r="KJF704" s="413"/>
      <c r="KJG704" s="413"/>
      <c r="KJH704" s="413"/>
      <c r="KJI704" s="413"/>
      <c r="KJJ704" s="413"/>
      <c r="KJK704" s="413"/>
      <c r="KJL704" s="413"/>
      <c r="KJM704" s="413"/>
      <c r="KJN704" s="413"/>
      <c r="KJO704" s="413"/>
      <c r="KJP704" s="413"/>
      <c r="KJQ704" s="413"/>
      <c r="KJR704" s="414"/>
      <c r="KJS704" s="414"/>
      <c r="KJT704" s="414"/>
      <c r="KJU704" s="414"/>
      <c r="KJV704" s="414"/>
      <c r="KJW704" s="413"/>
      <c r="KJX704" s="413"/>
      <c r="KJY704" s="414"/>
      <c r="KJZ704" s="414"/>
      <c r="KKA704" s="413"/>
      <c r="KKB704" s="413"/>
      <c r="KKC704" s="414"/>
      <c r="KKD704" s="414"/>
      <c r="KKE704" s="413"/>
      <c r="KKF704" s="413"/>
      <c r="KKG704" s="413"/>
      <c r="KKH704" s="413"/>
      <c r="KKI704" s="413"/>
      <c r="KKJ704" s="413"/>
      <c r="KKK704" s="413"/>
      <c r="KKL704" s="414"/>
      <c r="KKM704" s="414"/>
      <c r="KKN704" s="413"/>
      <c r="KKO704" s="413"/>
      <c r="KKP704" s="414"/>
      <c r="KKQ704" s="414"/>
      <c r="KKR704" s="413"/>
      <c r="KKS704" s="413"/>
      <c r="KKT704" s="413"/>
      <c r="KKU704" s="413"/>
      <c r="KKV704" s="413"/>
      <c r="KKW704" s="407"/>
      <c r="KKX704" s="439"/>
      <c r="KKY704" s="413"/>
      <c r="KKZ704" s="413"/>
      <c r="KLA704" s="413"/>
      <c r="KLB704" s="413"/>
      <c r="KLC704" s="413"/>
      <c r="KLD704" s="413"/>
      <c r="KLE704" s="413"/>
      <c r="KLF704" s="412"/>
      <c r="KLG704" s="412"/>
      <c r="KLH704" s="412"/>
      <c r="KLI704" s="412"/>
      <c r="KLJ704" s="412"/>
      <c r="KLK704" s="412"/>
      <c r="KLL704" s="412"/>
      <c r="KLM704" s="412"/>
      <c r="KLN704" s="412"/>
      <c r="KLO704" s="412"/>
      <c r="KLP704" s="412"/>
      <c r="KLQ704" s="412"/>
      <c r="KLR704" s="412"/>
      <c r="KLS704" s="412"/>
      <c r="KLT704" s="412"/>
      <c r="KLU704" s="412"/>
      <c r="KLV704" s="412"/>
      <c r="KLW704" s="412"/>
      <c r="KLX704" s="412"/>
      <c r="KLY704" s="412"/>
      <c r="KLZ704" s="412"/>
      <c r="KMA704" s="412"/>
      <c r="KMB704" s="412"/>
      <c r="KMC704" s="412"/>
      <c r="KMD704" s="412"/>
      <c r="KME704" s="412"/>
      <c r="KMF704" s="412"/>
      <c r="KMG704" s="412"/>
      <c r="KMH704" s="412"/>
      <c r="KMI704" s="412"/>
      <c r="KMJ704" s="412"/>
      <c r="KMK704" s="412"/>
      <c r="KML704" s="412"/>
      <c r="KMM704" s="412"/>
      <c r="KMN704" s="412"/>
      <c r="KMO704" s="412"/>
      <c r="KMP704" s="412"/>
      <c r="KMQ704" s="412"/>
      <c r="KMR704" s="412"/>
      <c r="KMS704" s="412"/>
      <c r="KMT704" s="412"/>
      <c r="KMU704" s="412"/>
      <c r="KMV704" s="412"/>
      <c r="KMW704" s="412"/>
      <c r="KMX704" s="413"/>
      <c r="KMY704" s="413"/>
      <c r="KMZ704" s="413"/>
      <c r="KNA704" s="413"/>
      <c r="KNB704" s="413"/>
      <c r="KNC704" s="413"/>
      <c r="KND704" s="413"/>
      <c r="KNE704" s="413"/>
      <c r="KNF704" s="413"/>
      <c r="KNG704" s="413"/>
      <c r="KNH704" s="413"/>
      <c r="KNI704" s="413"/>
      <c r="KNJ704" s="413"/>
      <c r="KNK704" s="413"/>
      <c r="KNL704" s="413"/>
      <c r="KNM704" s="413"/>
      <c r="KNN704" s="413"/>
      <c r="KNO704" s="413"/>
      <c r="KNP704" s="413"/>
      <c r="KNQ704" s="413"/>
      <c r="KNR704" s="413"/>
      <c r="KNS704" s="413"/>
      <c r="KNT704" s="413"/>
      <c r="KNU704" s="413"/>
      <c r="KNV704" s="414"/>
      <c r="KNW704" s="414"/>
      <c r="KNX704" s="414"/>
      <c r="KNY704" s="414"/>
      <c r="KNZ704" s="414"/>
      <c r="KOA704" s="413"/>
      <c r="KOB704" s="413"/>
      <c r="KOC704" s="414"/>
      <c r="KOD704" s="414"/>
      <c r="KOE704" s="413"/>
      <c r="KOF704" s="413"/>
      <c r="KOG704" s="414"/>
      <c r="KOH704" s="414"/>
      <c r="KOI704" s="413"/>
      <c r="KOJ704" s="413"/>
      <c r="KOK704" s="413"/>
      <c r="KOL704" s="413"/>
      <c r="KOM704" s="413"/>
      <c r="KON704" s="413"/>
      <c r="KOO704" s="413"/>
      <c r="KOP704" s="414"/>
      <c r="KOQ704" s="414"/>
      <c r="KOR704" s="413"/>
      <c r="KOS704" s="413"/>
      <c r="KOT704" s="414"/>
      <c r="KOU704" s="414"/>
      <c r="KOV704" s="413"/>
      <c r="KOW704" s="413"/>
      <c r="KOX704" s="413"/>
      <c r="KOY704" s="413"/>
      <c r="KOZ704" s="413"/>
      <c r="KPA704" s="407"/>
      <c r="KPB704" s="439"/>
      <c r="KPC704" s="413"/>
      <c r="KPD704" s="413"/>
      <c r="KPE704" s="413"/>
      <c r="KPF704" s="413"/>
      <c r="KPG704" s="413"/>
      <c r="KPH704" s="413"/>
      <c r="KPI704" s="413"/>
      <c r="KPJ704" s="412"/>
      <c r="KPK704" s="412"/>
      <c r="KPL704" s="412"/>
      <c r="KPM704" s="412"/>
      <c r="KPN704" s="412"/>
      <c r="KPO704" s="412"/>
      <c r="KPP704" s="412"/>
      <c r="KPQ704" s="412"/>
      <c r="KPR704" s="412"/>
      <c r="KPS704" s="412"/>
      <c r="KPT704" s="412"/>
      <c r="KPU704" s="412"/>
      <c r="KPV704" s="412"/>
      <c r="KPW704" s="412"/>
      <c r="KPX704" s="412"/>
      <c r="KPY704" s="412"/>
      <c r="KPZ704" s="412"/>
      <c r="KQA704" s="412"/>
      <c r="KQB704" s="412"/>
      <c r="KQC704" s="412"/>
      <c r="KQD704" s="412"/>
      <c r="KQE704" s="412"/>
      <c r="KQF704" s="412"/>
      <c r="KQG704" s="412"/>
      <c r="KQH704" s="412"/>
      <c r="KQI704" s="412"/>
      <c r="KQJ704" s="412"/>
      <c r="KQK704" s="412"/>
      <c r="KQL704" s="412"/>
      <c r="KQM704" s="412"/>
      <c r="KQN704" s="412"/>
      <c r="KQO704" s="412"/>
      <c r="KQP704" s="412"/>
      <c r="KQQ704" s="412"/>
      <c r="KQR704" s="412"/>
      <c r="KQS704" s="412"/>
      <c r="KQT704" s="412"/>
      <c r="KQU704" s="412"/>
      <c r="KQV704" s="412"/>
      <c r="KQW704" s="412"/>
      <c r="KQX704" s="412"/>
      <c r="KQY704" s="412"/>
      <c r="KQZ704" s="412"/>
      <c r="KRA704" s="412"/>
      <c r="KRB704" s="413"/>
      <c r="KRC704" s="413"/>
      <c r="KRD704" s="413"/>
      <c r="KRE704" s="413"/>
      <c r="KRF704" s="413"/>
      <c r="KRG704" s="413"/>
      <c r="KRH704" s="413"/>
      <c r="KRI704" s="413"/>
      <c r="KRJ704" s="413"/>
      <c r="KRK704" s="413"/>
      <c r="KRL704" s="413"/>
      <c r="KRM704" s="413"/>
      <c r="KRN704" s="413"/>
      <c r="KRO704" s="413"/>
      <c r="KRP704" s="413"/>
      <c r="KRQ704" s="413"/>
      <c r="KRR704" s="413"/>
      <c r="KRS704" s="413"/>
      <c r="KRT704" s="413"/>
      <c r="KRU704" s="413"/>
      <c r="KRV704" s="413"/>
      <c r="KRW704" s="413"/>
      <c r="KRX704" s="413"/>
      <c r="KRY704" s="413"/>
      <c r="KRZ704" s="414"/>
      <c r="KSA704" s="414"/>
      <c r="KSB704" s="414"/>
      <c r="KSC704" s="414"/>
      <c r="KSD704" s="414"/>
      <c r="KSE704" s="413"/>
      <c r="KSF704" s="413"/>
      <c r="KSG704" s="414"/>
      <c r="KSH704" s="414"/>
      <c r="KSI704" s="413"/>
      <c r="KSJ704" s="413"/>
      <c r="KSK704" s="414"/>
      <c r="KSL704" s="414"/>
      <c r="KSM704" s="413"/>
      <c r="KSN704" s="413"/>
      <c r="KSO704" s="413"/>
      <c r="KSP704" s="413"/>
      <c r="KSQ704" s="413"/>
      <c r="KSR704" s="413"/>
      <c r="KSS704" s="413"/>
      <c r="KST704" s="414"/>
      <c r="KSU704" s="414"/>
      <c r="KSV704" s="413"/>
      <c r="KSW704" s="413"/>
      <c r="KSX704" s="414"/>
      <c r="KSY704" s="414"/>
      <c r="KSZ704" s="413"/>
      <c r="KTA704" s="413"/>
      <c r="KTB704" s="413"/>
      <c r="KTC704" s="413"/>
      <c r="KTD704" s="413"/>
      <c r="KTE704" s="407"/>
      <c r="KTF704" s="439"/>
      <c r="KTG704" s="413"/>
      <c r="KTH704" s="413"/>
      <c r="KTI704" s="413"/>
      <c r="KTJ704" s="413"/>
      <c r="KTK704" s="413"/>
      <c r="KTL704" s="413"/>
      <c r="KTM704" s="413"/>
      <c r="KTN704" s="412"/>
      <c r="KTO704" s="412"/>
      <c r="KTP704" s="412"/>
      <c r="KTQ704" s="412"/>
      <c r="KTR704" s="412"/>
      <c r="KTS704" s="412"/>
      <c r="KTT704" s="412"/>
      <c r="KTU704" s="412"/>
      <c r="KTV704" s="412"/>
      <c r="KTW704" s="412"/>
      <c r="KTX704" s="412"/>
      <c r="KTY704" s="412"/>
      <c r="KTZ704" s="412"/>
      <c r="KUA704" s="412"/>
      <c r="KUB704" s="412"/>
      <c r="KUC704" s="412"/>
      <c r="KUD704" s="412"/>
      <c r="KUE704" s="412"/>
      <c r="KUF704" s="412"/>
      <c r="KUG704" s="412"/>
      <c r="KUH704" s="412"/>
      <c r="KUI704" s="412"/>
      <c r="KUJ704" s="412"/>
      <c r="KUK704" s="412"/>
      <c r="KUL704" s="412"/>
      <c r="KUM704" s="412"/>
      <c r="KUN704" s="412"/>
      <c r="KUO704" s="412"/>
      <c r="KUP704" s="412"/>
      <c r="KUQ704" s="412"/>
      <c r="KUR704" s="412"/>
      <c r="KUS704" s="412"/>
      <c r="KUT704" s="412"/>
      <c r="KUU704" s="412"/>
      <c r="KUV704" s="412"/>
      <c r="KUW704" s="412"/>
      <c r="KUX704" s="412"/>
      <c r="KUY704" s="412"/>
      <c r="KUZ704" s="412"/>
      <c r="KVA704" s="412"/>
      <c r="KVB704" s="412"/>
      <c r="KVC704" s="412"/>
      <c r="KVD704" s="412"/>
      <c r="KVE704" s="412"/>
      <c r="KVF704" s="413"/>
      <c r="KVG704" s="413"/>
      <c r="KVH704" s="413"/>
      <c r="KVI704" s="413"/>
      <c r="KVJ704" s="413"/>
      <c r="KVK704" s="413"/>
      <c r="KVL704" s="413"/>
      <c r="KVM704" s="413"/>
      <c r="KVN704" s="413"/>
      <c r="KVO704" s="413"/>
      <c r="KVP704" s="413"/>
      <c r="KVQ704" s="413"/>
      <c r="KVR704" s="413"/>
      <c r="KVS704" s="413"/>
      <c r="KVT704" s="413"/>
      <c r="KVU704" s="413"/>
      <c r="KVV704" s="413"/>
      <c r="KVW704" s="413"/>
      <c r="KVX704" s="413"/>
      <c r="KVY704" s="413"/>
      <c r="KVZ704" s="413"/>
      <c r="KWA704" s="413"/>
      <c r="KWB704" s="413"/>
      <c r="KWC704" s="413"/>
      <c r="KWD704" s="414"/>
      <c r="KWE704" s="414"/>
      <c r="KWF704" s="414"/>
      <c r="KWG704" s="414"/>
      <c r="KWH704" s="414"/>
      <c r="KWI704" s="413"/>
      <c r="KWJ704" s="413"/>
      <c r="KWK704" s="414"/>
      <c r="KWL704" s="414"/>
      <c r="KWM704" s="413"/>
      <c r="KWN704" s="413"/>
      <c r="KWO704" s="414"/>
      <c r="KWP704" s="414"/>
      <c r="KWQ704" s="413"/>
      <c r="KWR704" s="413"/>
      <c r="KWS704" s="413"/>
      <c r="KWT704" s="413"/>
      <c r="KWU704" s="413"/>
      <c r="KWV704" s="413"/>
      <c r="KWW704" s="413"/>
      <c r="KWX704" s="414"/>
      <c r="KWY704" s="414"/>
      <c r="KWZ704" s="413"/>
      <c r="KXA704" s="413"/>
      <c r="KXB704" s="414"/>
      <c r="KXC704" s="414"/>
      <c r="KXD704" s="413"/>
      <c r="KXE704" s="413"/>
      <c r="KXF704" s="413"/>
      <c r="KXG704" s="413"/>
      <c r="KXH704" s="413"/>
      <c r="KXI704" s="407"/>
      <c r="KXJ704" s="439"/>
      <c r="KXK704" s="413"/>
      <c r="KXL704" s="413"/>
      <c r="KXM704" s="413"/>
      <c r="KXN704" s="413"/>
      <c r="KXO704" s="413"/>
      <c r="KXP704" s="413"/>
      <c r="KXQ704" s="413"/>
      <c r="KXR704" s="412"/>
      <c r="KXS704" s="412"/>
      <c r="KXT704" s="412"/>
      <c r="KXU704" s="412"/>
      <c r="KXV704" s="412"/>
      <c r="KXW704" s="412"/>
      <c r="KXX704" s="412"/>
      <c r="KXY704" s="412"/>
      <c r="KXZ704" s="412"/>
      <c r="KYA704" s="412"/>
      <c r="KYB704" s="412"/>
      <c r="KYC704" s="412"/>
      <c r="KYD704" s="412"/>
      <c r="KYE704" s="412"/>
      <c r="KYF704" s="412"/>
      <c r="KYG704" s="412"/>
      <c r="KYH704" s="412"/>
      <c r="KYI704" s="412"/>
      <c r="KYJ704" s="412"/>
      <c r="KYK704" s="412"/>
      <c r="KYL704" s="412"/>
      <c r="KYM704" s="412"/>
      <c r="KYN704" s="412"/>
      <c r="KYO704" s="412"/>
      <c r="KYP704" s="412"/>
      <c r="KYQ704" s="412"/>
      <c r="KYR704" s="412"/>
      <c r="KYS704" s="412"/>
      <c r="KYT704" s="412"/>
      <c r="KYU704" s="412"/>
      <c r="KYV704" s="412"/>
      <c r="KYW704" s="412"/>
      <c r="KYX704" s="412"/>
      <c r="KYY704" s="412"/>
      <c r="KYZ704" s="412"/>
      <c r="KZA704" s="412"/>
      <c r="KZB704" s="412"/>
      <c r="KZC704" s="412"/>
      <c r="KZD704" s="412"/>
      <c r="KZE704" s="412"/>
      <c r="KZF704" s="412"/>
      <c r="KZG704" s="412"/>
      <c r="KZH704" s="412"/>
      <c r="KZI704" s="412"/>
      <c r="KZJ704" s="413"/>
      <c r="KZK704" s="413"/>
      <c r="KZL704" s="413"/>
      <c r="KZM704" s="413"/>
      <c r="KZN704" s="413"/>
      <c r="KZO704" s="413"/>
      <c r="KZP704" s="413"/>
      <c r="KZQ704" s="413"/>
      <c r="KZR704" s="413"/>
      <c r="KZS704" s="413"/>
      <c r="KZT704" s="413"/>
      <c r="KZU704" s="413"/>
      <c r="KZV704" s="413"/>
      <c r="KZW704" s="413"/>
      <c r="KZX704" s="413"/>
      <c r="KZY704" s="413"/>
      <c r="KZZ704" s="413"/>
      <c r="LAA704" s="413"/>
      <c r="LAB704" s="413"/>
      <c r="LAC704" s="413"/>
      <c r="LAD704" s="413"/>
      <c r="LAE704" s="413"/>
      <c r="LAF704" s="413"/>
      <c r="LAG704" s="413"/>
      <c r="LAH704" s="414"/>
      <c r="LAI704" s="414"/>
      <c r="LAJ704" s="414"/>
      <c r="LAK704" s="414"/>
      <c r="LAL704" s="414"/>
      <c r="LAM704" s="413"/>
      <c r="LAN704" s="413"/>
      <c r="LAO704" s="414"/>
      <c r="LAP704" s="414"/>
      <c r="LAQ704" s="413"/>
      <c r="LAR704" s="413"/>
      <c r="LAS704" s="414"/>
      <c r="LAT704" s="414"/>
      <c r="LAU704" s="413"/>
      <c r="LAV704" s="413"/>
      <c r="LAW704" s="413"/>
      <c r="LAX704" s="413"/>
      <c r="LAY704" s="413"/>
      <c r="LAZ704" s="413"/>
      <c r="LBA704" s="413"/>
      <c r="LBB704" s="414"/>
      <c r="LBC704" s="414"/>
      <c r="LBD704" s="413"/>
      <c r="LBE704" s="413"/>
      <c r="LBF704" s="414"/>
      <c r="LBG704" s="414"/>
      <c r="LBH704" s="413"/>
      <c r="LBI704" s="413"/>
      <c r="LBJ704" s="413"/>
      <c r="LBK704" s="413"/>
      <c r="LBL704" s="413"/>
      <c r="LBM704" s="407"/>
      <c r="LBN704" s="439"/>
      <c r="LBO704" s="413"/>
      <c r="LBP704" s="413"/>
      <c r="LBQ704" s="413"/>
      <c r="LBR704" s="413"/>
      <c r="LBS704" s="413"/>
      <c r="LBT704" s="413"/>
      <c r="LBU704" s="413"/>
      <c r="LBV704" s="412"/>
      <c r="LBW704" s="412"/>
      <c r="LBX704" s="412"/>
      <c r="LBY704" s="412"/>
      <c r="LBZ704" s="412"/>
      <c r="LCA704" s="412"/>
      <c r="LCB704" s="412"/>
      <c r="LCC704" s="412"/>
      <c r="LCD704" s="412"/>
      <c r="LCE704" s="412"/>
      <c r="LCF704" s="412"/>
      <c r="LCG704" s="412"/>
      <c r="LCH704" s="412"/>
      <c r="LCI704" s="412"/>
      <c r="LCJ704" s="412"/>
      <c r="LCK704" s="412"/>
      <c r="LCL704" s="412"/>
      <c r="LCM704" s="412"/>
      <c r="LCN704" s="412"/>
      <c r="LCO704" s="412"/>
      <c r="LCP704" s="412"/>
      <c r="LCQ704" s="412"/>
      <c r="LCR704" s="412"/>
      <c r="LCS704" s="412"/>
      <c r="LCT704" s="412"/>
      <c r="LCU704" s="412"/>
      <c r="LCV704" s="412"/>
      <c r="LCW704" s="412"/>
      <c r="LCX704" s="412"/>
      <c r="LCY704" s="412"/>
      <c r="LCZ704" s="412"/>
      <c r="LDA704" s="412"/>
      <c r="LDB704" s="412"/>
      <c r="LDC704" s="412"/>
      <c r="LDD704" s="412"/>
      <c r="LDE704" s="412"/>
      <c r="LDF704" s="412"/>
      <c r="LDG704" s="412"/>
      <c r="LDH704" s="412"/>
      <c r="LDI704" s="412"/>
      <c r="LDJ704" s="412"/>
      <c r="LDK704" s="412"/>
      <c r="LDL704" s="412"/>
      <c r="LDM704" s="412"/>
      <c r="LDN704" s="413"/>
      <c r="LDO704" s="413"/>
      <c r="LDP704" s="413"/>
      <c r="LDQ704" s="413"/>
      <c r="LDR704" s="413"/>
      <c r="LDS704" s="413"/>
      <c r="LDT704" s="413"/>
      <c r="LDU704" s="413"/>
      <c r="LDV704" s="413"/>
      <c r="LDW704" s="413"/>
      <c r="LDX704" s="413"/>
      <c r="LDY704" s="413"/>
      <c r="LDZ704" s="413"/>
      <c r="LEA704" s="413"/>
      <c r="LEB704" s="413"/>
      <c r="LEC704" s="413"/>
      <c r="LED704" s="413"/>
      <c r="LEE704" s="413"/>
      <c r="LEF704" s="413"/>
      <c r="LEG704" s="413"/>
      <c r="LEH704" s="413"/>
      <c r="LEI704" s="413"/>
      <c r="LEJ704" s="413"/>
      <c r="LEK704" s="413"/>
      <c r="LEL704" s="414"/>
      <c r="LEM704" s="414"/>
      <c r="LEN704" s="414"/>
      <c r="LEO704" s="414"/>
      <c r="LEP704" s="414"/>
      <c r="LEQ704" s="413"/>
      <c r="LER704" s="413"/>
      <c r="LES704" s="414"/>
      <c r="LET704" s="414"/>
      <c r="LEU704" s="413"/>
      <c r="LEV704" s="413"/>
      <c r="LEW704" s="414"/>
      <c r="LEX704" s="414"/>
      <c r="LEY704" s="413"/>
      <c r="LEZ704" s="413"/>
      <c r="LFA704" s="413"/>
      <c r="LFB704" s="413"/>
      <c r="LFC704" s="413"/>
      <c r="LFD704" s="413"/>
      <c r="LFE704" s="413"/>
      <c r="LFF704" s="414"/>
      <c r="LFG704" s="414"/>
      <c r="LFH704" s="413"/>
      <c r="LFI704" s="413"/>
      <c r="LFJ704" s="414"/>
      <c r="LFK704" s="414"/>
      <c r="LFL704" s="413"/>
      <c r="LFM704" s="413"/>
      <c r="LFN704" s="413"/>
      <c r="LFO704" s="413"/>
      <c r="LFP704" s="413"/>
      <c r="LFQ704" s="407"/>
      <c r="LFR704" s="439"/>
      <c r="LFS704" s="413"/>
      <c r="LFT704" s="413"/>
      <c r="LFU704" s="413"/>
      <c r="LFV704" s="413"/>
      <c r="LFW704" s="413"/>
      <c r="LFX704" s="413"/>
      <c r="LFY704" s="413"/>
      <c r="LFZ704" s="412"/>
      <c r="LGA704" s="412"/>
      <c r="LGB704" s="412"/>
      <c r="LGC704" s="412"/>
      <c r="LGD704" s="412"/>
      <c r="LGE704" s="412"/>
      <c r="LGF704" s="412"/>
      <c r="LGG704" s="412"/>
      <c r="LGH704" s="412"/>
      <c r="LGI704" s="412"/>
      <c r="LGJ704" s="412"/>
      <c r="LGK704" s="412"/>
      <c r="LGL704" s="412"/>
      <c r="LGM704" s="412"/>
      <c r="LGN704" s="412"/>
      <c r="LGO704" s="412"/>
      <c r="LGP704" s="412"/>
      <c r="LGQ704" s="412"/>
      <c r="LGR704" s="412"/>
      <c r="LGS704" s="412"/>
      <c r="LGT704" s="412"/>
      <c r="LGU704" s="412"/>
      <c r="LGV704" s="412"/>
      <c r="LGW704" s="412"/>
      <c r="LGX704" s="412"/>
      <c r="LGY704" s="412"/>
      <c r="LGZ704" s="412"/>
      <c r="LHA704" s="412"/>
      <c r="LHB704" s="412"/>
      <c r="LHC704" s="412"/>
      <c r="LHD704" s="412"/>
      <c r="LHE704" s="412"/>
      <c r="LHF704" s="412"/>
      <c r="LHG704" s="412"/>
      <c r="LHH704" s="412"/>
      <c r="LHI704" s="412"/>
      <c r="LHJ704" s="412"/>
      <c r="LHK704" s="412"/>
      <c r="LHL704" s="412"/>
      <c r="LHM704" s="412"/>
      <c r="LHN704" s="412"/>
      <c r="LHO704" s="412"/>
      <c r="LHP704" s="412"/>
      <c r="LHQ704" s="412"/>
      <c r="LHR704" s="413"/>
      <c r="LHS704" s="413"/>
      <c r="LHT704" s="413"/>
      <c r="LHU704" s="413"/>
      <c r="LHV704" s="413"/>
      <c r="LHW704" s="413"/>
      <c r="LHX704" s="413"/>
      <c r="LHY704" s="413"/>
      <c r="LHZ704" s="413"/>
      <c r="LIA704" s="413"/>
      <c r="LIB704" s="413"/>
      <c r="LIC704" s="413"/>
      <c r="LID704" s="413"/>
      <c r="LIE704" s="413"/>
      <c r="LIF704" s="413"/>
      <c r="LIG704" s="413"/>
      <c r="LIH704" s="413"/>
      <c r="LII704" s="413"/>
      <c r="LIJ704" s="413"/>
      <c r="LIK704" s="413"/>
      <c r="LIL704" s="413"/>
      <c r="LIM704" s="413"/>
      <c r="LIN704" s="413"/>
      <c r="LIO704" s="413"/>
      <c r="LIP704" s="414"/>
      <c r="LIQ704" s="414"/>
      <c r="LIR704" s="414"/>
      <c r="LIS704" s="414"/>
      <c r="LIT704" s="414"/>
      <c r="LIU704" s="413"/>
      <c r="LIV704" s="413"/>
      <c r="LIW704" s="414"/>
      <c r="LIX704" s="414"/>
      <c r="LIY704" s="413"/>
      <c r="LIZ704" s="413"/>
      <c r="LJA704" s="414"/>
      <c r="LJB704" s="414"/>
      <c r="LJC704" s="413"/>
      <c r="LJD704" s="413"/>
      <c r="LJE704" s="413"/>
      <c r="LJF704" s="413"/>
      <c r="LJG704" s="413"/>
      <c r="LJH704" s="413"/>
      <c r="LJI704" s="413"/>
      <c r="LJJ704" s="414"/>
      <c r="LJK704" s="414"/>
      <c r="LJL704" s="413"/>
      <c r="LJM704" s="413"/>
      <c r="LJN704" s="414"/>
      <c r="LJO704" s="414"/>
      <c r="LJP704" s="413"/>
      <c r="LJQ704" s="413"/>
      <c r="LJR704" s="413"/>
      <c r="LJS704" s="413"/>
      <c r="LJT704" s="413"/>
      <c r="LJU704" s="407"/>
      <c r="LJV704" s="439"/>
      <c r="LJW704" s="413"/>
      <c r="LJX704" s="413"/>
      <c r="LJY704" s="413"/>
      <c r="LJZ704" s="413"/>
      <c r="LKA704" s="413"/>
      <c r="LKB704" s="413"/>
      <c r="LKC704" s="413"/>
      <c r="LKD704" s="412"/>
      <c r="LKE704" s="412"/>
      <c r="LKF704" s="412"/>
      <c r="LKG704" s="412"/>
      <c r="LKH704" s="412"/>
      <c r="LKI704" s="412"/>
      <c r="LKJ704" s="412"/>
      <c r="LKK704" s="412"/>
      <c r="LKL704" s="412"/>
      <c r="LKM704" s="412"/>
      <c r="LKN704" s="412"/>
      <c r="LKO704" s="412"/>
      <c r="LKP704" s="412"/>
      <c r="LKQ704" s="412"/>
      <c r="LKR704" s="412"/>
      <c r="LKS704" s="412"/>
      <c r="LKT704" s="412"/>
      <c r="LKU704" s="412"/>
      <c r="LKV704" s="412"/>
      <c r="LKW704" s="412"/>
      <c r="LKX704" s="412"/>
      <c r="LKY704" s="412"/>
      <c r="LKZ704" s="412"/>
      <c r="LLA704" s="412"/>
      <c r="LLB704" s="412"/>
      <c r="LLC704" s="412"/>
      <c r="LLD704" s="412"/>
      <c r="LLE704" s="412"/>
      <c r="LLF704" s="412"/>
      <c r="LLG704" s="412"/>
      <c r="LLH704" s="412"/>
      <c r="LLI704" s="412"/>
      <c r="LLJ704" s="412"/>
      <c r="LLK704" s="412"/>
      <c r="LLL704" s="412"/>
      <c r="LLM704" s="412"/>
      <c r="LLN704" s="412"/>
      <c r="LLO704" s="412"/>
      <c r="LLP704" s="412"/>
      <c r="LLQ704" s="412"/>
      <c r="LLR704" s="412"/>
      <c r="LLS704" s="412"/>
      <c r="LLT704" s="412"/>
      <c r="LLU704" s="412"/>
      <c r="LLV704" s="413"/>
      <c r="LLW704" s="413"/>
      <c r="LLX704" s="413"/>
      <c r="LLY704" s="413"/>
      <c r="LLZ704" s="413"/>
      <c r="LMA704" s="413"/>
      <c r="LMB704" s="413"/>
      <c r="LMC704" s="413"/>
      <c r="LMD704" s="413"/>
      <c r="LME704" s="413"/>
      <c r="LMF704" s="413"/>
      <c r="LMG704" s="413"/>
      <c r="LMH704" s="413"/>
      <c r="LMI704" s="413"/>
      <c r="LMJ704" s="413"/>
      <c r="LMK704" s="413"/>
      <c r="LML704" s="413"/>
      <c r="LMM704" s="413"/>
      <c r="LMN704" s="413"/>
      <c r="LMO704" s="413"/>
      <c r="LMP704" s="413"/>
      <c r="LMQ704" s="413"/>
      <c r="LMR704" s="413"/>
      <c r="LMS704" s="413"/>
      <c r="LMT704" s="414"/>
      <c r="LMU704" s="414"/>
      <c r="LMV704" s="414"/>
      <c r="LMW704" s="414"/>
      <c r="LMX704" s="414"/>
      <c r="LMY704" s="413"/>
      <c r="LMZ704" s="413"/>
      <c r="LNA704" s="414"/>
      <c r="LNB704" s="414"/>
      <c r="LNC704" s="413"/>
      <c r="LND704" s="413"/>
      <c r="LNE704" s="414"/>
      <c r="LNF704" s="414"/>
      <c r="LNG704" s="413"/>
      <c r="LNH704" s="413"/>
      <c r="LNI704" s="413"/>
      <c r="LNJ704" s="413"/>
      <c r="LNK704" s="413"/>
      <c r="LNL704" s="413"/>
      <c r="LNM704" s="413"/>
      <c r="LNN704" s="414"/>
      <c r="LNO704" s="414"/>
      <c r="LNP704" s="413"/>
      <c r="LNQ704" s="413"/>
      <c r="LNR704" s="414"/>
      <c r="LNS704" s="414"/>
      <c r="LNT704" s="413"/>
      <c r="LNU704" s="413"/>
      <c r="LNV704" s="413"/>
      <c r="LNW704" s="413"/>
      <c r="LNX704" s="413"/>
      <c r="LNY704" s="407"/>
      <c r="LNZ704" s="439"/>
      <c r="LOA704" s="413"/>
      <c r="LOB704" s="413"/>
      <c r="LOC704" s="413"/>
      <c r="LOD704" s="413"/>
      <c r="LOE704" s="413"/>
      <c r="LOF704" s="413"/>
      <c r="LOG704" s="413"/>
      <c r="LOH704" s="412"/>
      <c r="LOI704" s="412"/>
      <c r="LOJ704" s="412"/>
      <c r="LOK704" s="412"/>
      <c r="LOL704" s="412"/>
      <c r="LOM704" s="412"/>
      <c r="LON704" s="412"/>
      <c r="LOO704" s="412"/>
      <c r="LOP704" s="412"/>
      <c r="LOQ704" s="412"/>
      <c r="LOR704" s="412"/>
      <c r="LOS704" s="412"/>
      <c r="LOT704" s="412"/>
      <c r="LOU704" s="412"/>
      <c r="LOV704" s="412"/>
      <c r="LOW704" s="412"/>
      <c r="LOX704" s="412"/>
      <c r="LOY704" s="412"/>
      <c r="LOZ704" s="412"/>
      <c r="LPA704" s="412"/>
      <c r="LPB704" s="412"/>
      <c r="LPC704" s="412"/>
      <c r="LPD704" s="412"/>
      <c r="LPE704" s="412"/>
      <c r="LPF704" s="412"/>
      <c r="LPG704" s="412"/>
      <c r="LPH704" s="412"/>
      <c r="LPI704" s="412"/>
      <c r="LPJ704" s="412"/>
      <c r="LPK704" s="412"/>
      <c r="LPL704" s="412"/>
      <c r="LPM704" s="412"/>
      <c r="LPN704" s="412"/>
      <c r="LPO704" s="412"/>
      <c r="LPP704" s="412"/>
      <c r="LPQ704" s="412"/>
      <c r="LPR704" s="412"/>
      <c r="LPS704" s="412"/>
      <c r="LPT704" s="412"/>
      <c r="LPU704" s="412"/>
      <c r="LPV704" s="412"/>
      <c r="LPW704" s="412"/>
      <c r="LPX704" s="412"/>
      <c r="LPY704" s="412"/>
      <c r="LPZ704" s="413"/>
      <c r="LQA704" s="413"/>
      <c r="LQB704" s="413"/>
      <c r="LQC704" s="413"/>
      <c r="LQD704" s="413"/>
      <c r="LQE704" s="413"/>
      <c r="LQF704" s="413"/>
      <c r="LQG704" s="413"/>
      <c r="LQH704" s="413"/>
      <c r="LQI704" s="413"/>
      <c r="LQJ704" s="413"/>
      <c r="LQK704" s="413"/>
      <c r="LQL704" s="413"/>
      <c r="LQM704" s="413"/>
      <c r="LQN704" s="413"/>
      <c r="LQO704" s="413"/>
      <c r="LQP704" s="413"/>
      <c r="LQQ704" s="413"/>
      <c r="LQR704" s="413"/>
      <c r="LQS704" s="413"/>
      <c r="LQT704" s="413"/>
      <c r="LQU704" s="413"/>
      <c r="LQV704" s="413"/>
      <c r="LQW704" s="413"/>
      <c r="LQX704" s="414"/>
      <c r="LQY704" s="414"/>
      <c r="LQZ704" s="414"/>
      <c r="LRA704" s="414"/>
      <c r="LRB704" s="414"/>
      <c r="LRC704" s="413"/>
      <c r="LRD704" s="413"/>
      <c r="LRE704" s="414"/>
      <c r="LRF704" s="414"/>
      <c r="LRG704" s="413"/>
      <c r="LRH704" s="413"/>
      <c r="LRI704" s="414"/>
      <c r="LRJ704" s="414"/>
      <c r="LRK704" s="413"/>
      <c r="LRL704" s="413"/>
      <c r="LRM704" s="413"/>
      <c r="LRN704" s="413"/>
      <c r="LRO704" s="413"/>
      <c r="LRP704" s="413"/>
      <c r="LRQ704" s="413"/>
      <c r="LRR704" s="414"/>
      <c r="LRS704" s="414"/>
      <c r="LRT704" s="413"/>
      <c r="LRU704" s="413"/>
      <c r="LRV704" s="414"/>
      <c r="LRW704" s="414"/>
      <c r="LRX704" s="413"/>
      <c r="LRY704" s="413"/>
      <c r="LRZ704" s="413"/>
      <c r="LSA704" s="413"/>
      <c r="LSB704" s="413"/>
      <c r="LSC704" s="407"/>
      <c r="LSD704" s="439"/>
      <c r="LSE704" s="413"/>
      <c r="LSF704" s="413"/>
      <c r="LSG704" s="413"/>
      <c r="LSH704" s="413"/>
      <c r="LSI704" s="413"/>
      <c r="LSJ704" s="413"/>
      <c r="LSK704" s="413"/>
      <c r="LSL704" s="412"/>
      <c r="LSM704" s="412"/>
      <c r="LSN704" s="412"/>
      <c r="LSO704" s="412"/>
      <c r="LSP704" s="412"/>
      <c r="LSQ704" s="412"/>
      <c r="LSR704" s="412"/>
      <c r="LSS704" s="412"/>
      <c r="LST704" s="412"/>
      <c r="LSU704" s="412"/>
      <c r="LSV704" s="412"/>
      <c r="LSW704" s="412"/>
      <c r="LSX704" s="412"/>
      <c r="LSY704" s="412"/>
      <c r="LSZ704" s="412"/>
      <c r="LTA704" s="412"/>
      <c r="LTB704" s="412"/>
      <c r="LTC704" s="412"/>
      <c r="LTD704" s="412"/>
      <c r="LTE704" s="412"/>
      <c r="LTF704" s="412"/>
      <c r="LTG704" s="412"/>
      <c r="LTH704" s="412"/>
      <c r="LTI704" s="412"/>
      <c r="LTJ704" s="412"/>
      <c r="LTK704" s="412"/>
      <c r="LTL704" s="412"/>
      <c r="LTM704" s="412"/>
      <c r="LTN704" s="412"/>
      <c r="LTO704" s="412"/>
      <c r="LTP704" s="412"/>
      <c r="LTQ704" s="412"/>
      <c r="LTR704" s="412"/>
      <c r="LTS704" s="412"/>
      <c r="LTT704" s="412"/>
      <c r="LTU704" s="412"/>
      <c r="LTV704" s="412"/>
      <c r="LTW704" s="412"/>
      <c r="LTX704" s="412"/>
      <c r="LTY704" s="412"/>
      <c r="LTZ704" s="412"/>
      <c r="LUA704" s="412"/>
      <c r="LUB704" s="412"/>
      <c r="LUC704" s="412"/>
      <c r="LUD704" s="413"/>
      <c r="LUE704" s="413"/>
      <c r="LUF704" s="413"/>
      <c r="LUG704" s="413"/>
      <c r="LUH704" s="413"/>
      <c r="LUI704" s="413"/>
      <c r="LUJ704" s="413"/>
      <c r="LUK704" s="413"/>
      <c r="LUL704" s="413"/>
      <c r="LUM704" s="413"/>
      <c r="LUN704" s="413"/>
      <c r="LUO704" s="413"/>
      <c r="LUP704" s="413"/>
      <c r="LUQ704" s="413"/>
      <c r="LUR704" s="413"/>
      <c r="LUS704" s="413"/>
      <c r="LUT704" s="413"/>
      <c r="LUU704" s="413"/>
      <c r="LUV704" s="413"/>
      <c r="LUW704" s="413"/>
      <c r="LUX704" s="413"/>
      <c r="LUY704" s="413"/>
      <c r="LUZ704" s="413"/>
      <c r="LVA704" s="413"/>
      <c r="LVB704" s="414"/>
      <c r="LVC704" s="414"/>
      <c r="LVD704" s="414"/>
      <c r="LVE704" s="414"/>
      <c r="LVF704" s="414"/>
      <c r="LVG704" s="413"/>
      <c r="LVH704" s="413"/>
      <c r="LVI704" s="414"/>
      <c r="LVJ704" s="414"/>
      <c r="LVK704" s="413"/>
      <c r="LVL704" s="413"/>
      <c r="LVM704" s="414"/>
      <c r="LVN704" s="414"/>
      <c r="LVO704" s="413"/>
      <c r="LVP704" s="413"/>
      <c r="LVQ704" s="413"/>
      <c r="LVR704" s="413"/>
      <c r="LVS704" s="413"/>
      <c r="LVT704" s="413"/>
      <c r="LVU704" s="413"/>
      <c r="LVV704" s="414"/>
      <c r="LVW704" s="414"/>
      <c r="LVX704" s="413"/>
      <c r="LVY704" s="413"/>
      <c r="LVZ704" s="414"/>
      <c r="LWA704" s="414"/>
      <c r="LWB704" s="413"/>
      <c r="LWC704" s="413"/>
      <c r="LWD704" s="413"/>
      <c r="LWE704" s="413"/>
      <c r="LWF704" s="413"/>
      <c r="LWG704" s="407"/>
      <c r="LWH704" s="439"/>
      <c r="LWI704" s="413"/>
      <c r="LWJ704" s="413"/>
      <c r="LWK704" s="413"/>
      <c r="LWL704" s="413"/>
      <c r="LWM704" s="413"/>
      <c r="LWN704" s="413"/>
      <c r="LWO704" s="413"/>
      <c r="LWP704" s="412"/>
      <c r="LWQ704" s="412"/>
      <c r="LWR704" s="412"/>
      <c r="LWS704" s="412"/>
      <c r="LWT704" s="412"/>
      <c r="LWU704" s="412"/>
      <c r="LWV704" s="412"/>
      <c r="LWW704" s="412"/>
      <c r="LWX704" s="412"/>
      <c r="LWY704" s="412"/>
      <c r="LWZ704" s="412"/>
      <c r="LXA704" s="412"/>
      <c r="LXB704" s="412"/>
      <c r="LXC704" s="412"/>
      <c r="LXD704" s="412"/>
      <c r="LXE704" s="412"/>
      <c r="LXF704" s="412"/>
      <c r="LXG704" s="412"/>
      <c r="LXH704" s="412"/>
      <c r="LXI704" s="412"/>
      <c r="LXJ704" s="412"/>
      <c r="LXK704" s="412"/>
      <c r="LXL704" s="412"/>
      <c r="LXM704" s="412"/>
      <c r="LXN704" s="412"/>
      <c r="LXO704" s="412"/>
      <c r="LXP704" s="412"/>
      <c r="LXQ704" s="412"/>
      <c r="LXR704" s="412"/>
      <c r="LXS704" s="412"/>
      <c r="LXT704" s="412"/>
      <c r="LXU704" s="412"/>
      <c r="LXV704" s="412"/>
      <c r="LXW704" s="412"/>
      <c r="LXX704" s="412"/>
      <c r="LXY704" s="412"/>
      <c r="LXZ704" s="412"/>
      <c r="LYA704" s="412"/>
      <c r="LYB704" s="412"/>
      <c r="LYC704" s="412"/>
      <c r="LYD704" s="412"/>
      <c r="LYE704" s="412"/>
      <c r="LYF704" s="412"/>
      <c r="LYG704" s="412"/>
      <c r="LYH704" s="413"/>
      <c r="LYI704" s="413"/>
      <c r="LYJ704" s="413"/>
      <c r="LYK704" s="413"/>
      <c r="LYL704" s="413"/>
      <c r="LYM704" s="413"/>
      <c r="LYN704" s="413"/>
      <c r="LYO704" s="413"/>
      <c r="LYP704" s="413"/>
      <c r="LYQ704" s="413"/>
      <c r="LYR704" s="413"/>
      <c r="LYS704" s="413"/>
      <c r="LYT704" s="413"/>
      <c r="LYU704" s="413"/>
      <c r="LYV704" s="413"/>
      <c r="LYW704" s="413"/>
      <c r="LYX704" s="413"/>
      <c r="LYY704" s="413"/>
      <c r="LYZ704" s="413"/>
      <c r="LZA704" s="413"/>
      <c r="LZB704" s="413"/>
      <c r="LZC704" s="413"/>
      <c r="LZD704" s="413"/>
      <c r="LZE704" s="413"/>
      <c r="LZF704" s="414"/>
      <c r="LZG704" s="414"/>
      <c r="LZH704" s="414"/>
      <c r="LZI704" s="414"/>
      <c r="LZJ704" s="414"/>
      <c r="LZK704" s="413"/>
      <c r="LZL704" s="413"/>
      <c r="LZM704" s="414"/>
      <c r="LZN704" s="414"/>
      <c r="LZO704" s="413"/>
      <c r="LZP704" s="413"/>
      <c r="LZQ704" s="414"/>
      <c r="LZR704" s="414"/>
      <c r="LZS704" s="413"/>
      <c r="LZT704" s="413"/>
      <c r="LZU704" s="413"/>
      <c r="LZV704" s="413"/>
      <c r="LZW704" s="413"/>
      <c r="LZX704" s="413"/>
      <c r="LZY704" s="413"/>
      <c r="LZZ704" s="414"/>
      <c r="MAA704" s="414"/>
      <c r="MAB704" s="413"/>
      <c r="MAC704" s="413"/>
      <c r="MAD704" s="414"/>
      <c r="MAE704" s="414"/>
      <c r="MAF704" s="413"/>
      <c r="MAG704" s="413"/>
      <c r="MAH704" s="413"/>
      <c r="MAI704" s="413"/>
      <c r="MAJ704" s="413"/>
      <c r="MAK704" s="407"/>
      <c r="MAL704" s="439"/>
      <c r="MAM704" s="413"/>
      <c r="MAN704" s="413"/>
      <c r="MAO704" s="413"/>
      <c r="MAP704" s="413"/>
      <c r="MAQ704" s="413"/>
      <c r="MAR704" s="413"/>
      <c r="MAS704" s="413"/>
      <c r="MAT704" s="412"/>
      <c r="MAU704" s="412"/>
      <c r="MAV704" s="412"/>
      <c r="MAW704" s="412"/>
      <c r="MAX704" s="412"/>
      <c r="MAY704" s="412"/>
      <c r="MAZ704" s="412"/>
      <c r="MBA704" s="412"/>
      <c r="MBB704" s="412"/>
      <c r="MBC704" s="412"/>
      <c r="MBD704" s="412"/>
      <c r="MBE704" s="412"/>
      <c r="MBF704" s="412"/>
      <c r="MBG704" s="412"/>
      <c r="MBH704" s="412"/>
      <c r="MBI704" s="412"/>
      <c r="MBJ704" s="412"/>
      <c r="MBK704" s="412"/>
      <c r="MBL704" s="412"/>
      <c r="MBM704" s="412"/>
      <c r="MBN704" s="412"/>
      <c r="MBO704" s="412"/>
      <c r="MBP704" s="412"/>
      <c r="MBQ704" s="412"/>
      <c r="MBR704" s="412"/>
      <c r="MBS704" s="412"/>
      <c r="MBT704" s="412"/>
      <c r="MBU704" s="412"/>
      <c r="MBV704" s="412"/>
      <c r="MBW704" s="412"/>
      <c r="MBX704" s="412"/>
      <c r="MBY704" s="412"/>
      <c r="MBZ704" s="412"/>
      <c r="MCA704" s="412"/>
      <c r="MCB704" s="412"/>
      <c r="MCC704" s="412"/>
      <c r="MCD704" s="412"/>
      <c r="MCE704" s="412"/>
      <c r="MCF704" s="412"/>
      <c r="MCG704" s="412"/>
      <c r="MCH704" s="412"/>
      <c r="MCI704" s="412"/>
      <c r="MCJ704" s="412"/>
      <c r="MCK704" s="412"/>
      <c r="MCL704" s="413"/>
      <c r="MCM704" s="413"/>
      <c r="MCN704" s="413"/>
      <c r="MCO704" s="413"/>
      <c r="MCP704" s="413"/>
      <c r="MCQ704" s="413"/>
      <c r="MCR704" s="413"/>
      <c r="MCS704" s="413"/>
      <c r="MCT704" s="413"/>
      <c r="MCU704" s="413"/>
      <c r="MCV704" s="413"/>
      <c r="MCW704" s="413"/>
      <c r="MCX704" s="413"/>
      <c r="MCY704" s="413"/>
      <c r="MCZ704" s="413"/>
      <c r="MDA704" s="413"/>
      <c r="MDB704" s="413"/>
      <c r="MDC704" s="413"/>
      <c r="MDD704" s="413"/>
      <c r="MDE704" s="413"/>
      <c r="MDF704" s="413"/>
      <c r="MDG704" s="413"/>
      <c r="MDH704" s="413"/>
      <c r="MDI704" s="413"/>
      <c r="MDJ704" s="414"/>
      <c r="MDK704" s="414"/>
      <c r="MDL704" s="414"/>
      <c r="MDM704" s="414"/>
      <c r="MDN704" s="414"/>
      <c r="MDO704" s="413"/>
      <c r="MDP704" s="413"/>
      <c r="MDQ704" s="414"/>
      <c r="MDR704" s="414"/>
      <c r="MDS704" s="413"/>
      <c r="MDT704" s="413"/>
      <c r="MDU704" s="414"/>
      <c r="MDV704" s="414"/>
      <c r="MDW704" s="413"/>
      <c r="MDX704" s="413"/>
      <c r="MDY704" s="413"/>
      <c r="MDZ704" s="413"/>
      <c r="MEA704" s="413"/>
      <c r="MEB704" s="413"/>
      <c r="MEC704" s="413"/>
      <c r="MED704" s="414"/>
      <c r="MEE704" s="414"/>
      <c r="MEF704" s="413"/>
      <c r="MEG704" s="413"/>
      <c r="MEH704" s="414"/>
      <c r="MEI704" s="414"/>
      <c r="MEJ704" s="413"/>
      <c r="MEK704" s="413"/>
      <c r="MEL704" s="413"/>
      <c r="MEM704" s="413"/>
      <c r="MEN704" s="413"/>
      <c r="MEO704" s="407"/>
      <c r="MEP704" s="439"/>
      <c r="MEQ704" s="413"/>
      <c r="MER704" s="413"/>
      <c r="MES704" s="413"/>
      <c r="MET704" s="413"/>
      <c r="MEU704" s="413"/>
      <c r="MEV704" s="413"/>
      <c r="MEW704" s="413"/>
      <c r="MEX704" s="412"/>
      <c r="MEY704" s="412"/>
      <c r="MEZ704" s="412"/>
      <c r="MFA704" s="412"/>
      <c r="MFB704" s="412"/>
      <c r="MFC704" s="412"/>
      <c r="MFD704" s="412"/>
      <c r="MFE704" s="412"/>
      <c r="MFF704" s="412"/>
      <c r="MFG704" s="412"/>
      <c r="MFH704" s="412"/>
      <c r="MFI704" s="412"/>
      <c r="MFJ704" s="412"/>
      <c r="MFK704" s="412"/>
      <c r="MFL704" s="412"/>
      <c r="MFM704" s="412"/>
      <c r="MFN704" s="412"/>
      <c r="MFO704" s="412"/>
      <c r="MFP704" s="412"/>
      <c r="MFQ704" s="412"/>
      <c r="MFR704" s="412"/>
      <c r="MFS704" s="412"/>
      <c r="MFT704" s="412"/>
      <c r="MFU704" s="412"/>
      <c r="MFV704" s="412"/>
      <c r="MFW704" s="412"/>
      <c r="MFX704" s="412"/>
      <c r="MFY704" s="412"/>
      <c r="MFZ704" s="412"/>
      <c r="MGA704" s="412"/>
      <c r="MGB704" s="412"/>
      <c r="MGC704" s="412"/>
      <c r="MGD704" s="412"/>
      <c r="MGE704" s="412"/>
      <c r="MGF704" s="412"/>
      <c r="MGG704" s="412"/>
      <c r="MGH704" s="412"/>
      <c r="MGI704" s="412"/>
      <c r="MGJ704" s="412"/>
      <c r="MGK704" s="412"/>
      <c r="MGL704" s="412"/>
      <c r="MGM704" s="412"/>
      <c r="MGN704" s="412"/>
      <c r="MGO704" s="412"/>
      <c r="MGP704" s="413"/>
      <c r="MGQ704" s="413"/>
      <c r="MGR704" s="413"/>
      <c r="MGS704" s="413"/>
      <c r="MGT704" s="413"/>
      <c r="MGU704" s="413"/>
      <c r="MGV704" s="413"/>
      <c r="MGW704" s="413"/>
      <c r="MGX704" s="413"/>
      <c r="MGY704" s="413"/>
      <c r="MGZ704" s="413"/>
      <c r="MHA704" s="413"/>
      <c r="MHB704" s="413"/>
      <c r="MHC704" s="413"/>
      <c r="MHD704" s="413"/>
      <c r="MHE704" s="413"/>
      <c r="MHF704" s="413"/>
      <c r="MHG704" s="413"/>
      <c r="MHH704" s="413"/>
      <c r="MHI704" s="413"/>
      <c r="MHJ704" s="413"/>
      <c r="MHK704" s="413"/>
      <c r="MHL704" s="413"/>
      <c r="MHM704" s="413"/>
      <c r="MHN704" s="414"/>
      <c r="MHO704" s="414"/>
      <c r="MHP704" s="414"/>
      <c r="MHQ704" s="414"/>
      <c r="MHR704" s="414"/>
      <c r="MHS704" s="413"/>
      <c r="MHT704" s="413"/>
      <c r="MHU704" s="414"/>
      <c r="MHV704" s="414"/>
      <c r="MHW704" s="413"/>
      <c r="MHX704" s="413"/>
      <c r="MHY704" s="414"/>
      <c r="MHZ704" s="414"/>
      <c r="MIA704" s="413"/>
      <c r="MIB704" s="413"/>
      <c r="MIC704" s="413"/>
      <c r="MID704" s="413"/>
      <c r="MIE704" s="413"/>
      <c r="MIF704" s="413"/>
      <c r="MIG704" s="413"/>
      <c r="MIH704" s="414"/>
      <c r="MII704" s="414"/>
      <c r="MIJ704" s="413"/>
      <c r="MIK704" s="413"/>
      <c r="MIL704" s="414"/>
      <c r="MIM704" s="414"/>
      <c r="MIN704" s="413"/>
      <c r="MIO704" s="413"/>
      <c r="MIP704" s="413"/>
      <c r="MIQ704" s="413"/>
      <c r="MIR704" s="413"/>
      <c r="MIS704" s="407"/>
      <c r="MIT704" s="439"/>
      <c r="MIU704" s="413"/>
      <c r="MIV704" s="413"/>
      <c r="MIW704" s="413"/>
      <c r="MIX704" s="413"/>
      <c r="MIY704" s="413"/>
      <c r="MIZ704" s="413"/>
      <c r="MJA704" s="413"/>
      <c r="MJB704" s="412"/>
      <c r="MJC704" s="412"/>
      <c r="MJD704" s="412"/>
      <c r="MJE704" s="412"/>
      <c r="MJF704" s="412"/>
      <c r="MJG704" s="412"/>
      <c r="MJH704" s="412"/>
      <c r="MJI704" s="412"/>
      <c r="MJJ704" s="412"/>
      <c r="MJK704" s="412"/>
      <c r="MJL704" s="412"/>
      <c r="MJM704" s="412"/>
      <c r="MJN704" s="412"/>
      <c r="MJO704" s="412"/>
      <c r="MJP704" s="412"/>
      <c r="MJQ704" s="412"/>
      <c r="MJR704" s="412"/>
      <c r="MJS704" s="412"/>
      <c r="MJT704" s="412"/>
      <c r="MJU704" s="412"/>
      <c r="MJV704" s="412"/>
      <c r="MJW704" s="412"/>
      <c r="MJX704" s="412"/>
      <c r="MJY704" s="412"/>
      <c r="MJZ704" s="412"/>
      <c r="MKA704" s="412"/>
      <c r="MKB704" s="412"/>
      <c r="MKC704" s="412"/>
      <c r="MKD704" s="412"/>
      <c r="MKE704" s="412"/>
      <c r="MKF704" s="412"/>
      <c r="MKG704" s="412"/>
      <c r="MKH704" s="412"/>
      <c r="MKI704" s="412"/>
      <c r="MKJ704" s="412"/>
      <c r="MKK704" s="412"/>
      <c r="MKL704" s="412"/>
      <c r="MKM704" s="412"/>
      <c r="MKN704" s="412"/>
      <c r="MKO704" s="412"/>
      <c r="MKP704" s="412"/>
      <c r="MKQ704" s="412"/>
      <c r="MKR704" s="412"/>
      <c r="MKS704" s="412"/>
      <c r="MKT704" s="413"/>
      <c r="MKU704" s="413"/>
      <c r="MKV704" s="413"/>
      <c r="MKW704" s="413"/>
      <c r="MKX704" s="413"/>
      <c r="MKY704" s="413"/>
      <c r="MKZ704" s="413"/>
      <c r="MLA704" s="413"/>
      <c r="MLB704" s="413"/>
      <c r="MLC704" s="413"/>
      <c r="MLD704" s="413"/>
      <c r="MLE704" s="413"/>
      <c r="MLF704" s="413"/>
      <c r="MLG704" s="413"/>
      <c r="MLH704" s="413"/>
      <c r="MLI704" s="413"/>
      <c r="MLJ704" s="413"/>
      <c r="MLK704" s="413"/>
      <c r="MLL704" s="413"/>
      <c r="MLM704" s="413"/>
      <c r="MLN704" s="413"/>
      <c r="MLO704" s="413"/>
      <c r="MLP704" s="413"/>
      <c r="MLQ704" s="413"/>
      <c r="MLR704" s="414"/>
      <c r="MLS704" s="414"/>
      <c r="MLT704" s="414"/>
      <c r="MLU704" s="414"/>
      <c r="MLV704" s="414"/>
      <c r="MLW704" s="413"/>
      <c r="MLX704" s="413"/>
      <c r="MLY704" s="414"/>
      <c r="MLZ704" s="414"/>
      <c r="MMA704" s="413"/>
      <c r="MMB704" s="413"/>
      <c r="MMC704" s="414"/>
      <c r="MMD704" s="414"/>
      <c r="MME704" s="413"/>
      <c r="MMF704" s="413"/>
      <c r="MMG704" s="413"/>
      <c r="MMH704" s="413"/>
      <c r="MMI704" s="413"/>
      <c r="MMJ704" s="413"/>
      <c r="MMK704" s="413"/>
      <c r="MML704" s="414"/>
      <c r="MMM704" s="414"/>
      <c r="MMN704" s="413"/>
      <c r="MMO704" s="413"/>
      <c r="MMP704" s="414"/>
      <c r="MMQ704" s="414"/>
      <c r="MMR704" s="413"/>
      <c r="MMS704" s="413"/>
      <c r="MMT704" s="413"/>
      <c r="MMU704" s="413"/>
      <c r="MMV704" s="413"/>
      <c r="MMW704" s="407"/>
      <c r="MMX704" s="439"/>
      <c r="MMY704" s="413"/>
      <c r="MMZ704" s="413"/>
      <c r="MNA704" s="413"/>
      <c r="MNB704" s="413"/>
      <c r="MNC704" s="413"/>
      <c r="MND704" s="413"/>
      <c r="MNE704" s="413"/>
      <c r="MNF704" s="412"/>
      <c r="MNG704" s="412"/>
      <c r="MNH704" s="412"/>
      <c r="MNI704" s="412"/>
      <c r="MNJ704" s="412"/>
      <c r="MNK704" s="412"/>
      <c r="MNL704" s="412"/>
      <c r="MNM704" s="412"/>
      <c r="MNN704" s="412"/>
      <c r="MNO704" s="412"/>
      <c r="MNP704" s="412"/>
      <c r="MNQ704" s="412"/>
      <c r="MNR704" s="412"/>
      <c r="MNS704" s="412"/>
      <c r="MNT704" s="412"/>
      <c r="MNU704" s="412"/>
      <c r="MNV704" s="412"/>
      <c r="MNW704" s="412"/>
      <c r="MNX704" s="412"/>
      <c r="MNY704" s="412"/>
      <c r="MNZ704" s="412"/>
      <c r="MOA704" s="412"/>
      <c r="MOB704" s="412"/>
      <c r="MOC704" s="412"/>
      <c r="MOD704" s="412"/>
      <c r="MOE704" s="412"/>
      <c r="MOF704" s="412"/>
      <c r="MOG704" s="412"/>
      <c r="MOH704" s="412"/>
      <c r="MOI704" s="412"/>
      <c r="MOJ704" s="412"/>
      <c r="MOK704" s="412"/>
      <c r="MOL704" s="412"/>
      <c r="MOM704" s="412"/>
      <c r="MON704" s="412"/>
      <c r="MOO704" s="412"/>
      <c r="MOP704" s="412"/>
      <c r="MOQ704" s="412"/>
      <c r="MOR704" s="412"/>
      <c r="MOS704" s="412"/>
      <c r="MOT704" s="412"/>
      <c r="MOU704" s="412"/>
      <c r="MOV704" s="412"/>
      <c r="MOW704" s="412"/>
      <c r="MOX704" s="413"/>
      <c r="MOY704" s="413"/>
      <c r="MOZ704" s="413"/>
      <c r="MPA704" s="413"/>
      <c r="MPB704" s="413"/>
      <c r="MPC704" s="413"/>
      <c r="MPD704" s="413"/>
      <c r="MPE704" s="413"/>
      <c r="MPF704" s="413"/>
      <c r="MPG704" s="413"/>
      <c r="MPH704" s="413"/>
      <c r="MPI704" s="413"/>
      <c r="MPJ704" s="413"/>
      <c r="MPK704" s="413"/>
      <c r="MPL704" s="413"/>
      <c r="MPM704" s="413"/>
      <c r="MPN704" s="413"/>
      <c r="MPO704" s="413"/>
      <c r="MPP704" s="413"/>
      <c r="MPQ704" s="413"/>
      <c r="MPR704" s="413"/>
      <c r="MPS704" s="413"/>
      <c r="MPT704" s="413"/>
      <c r="MPU704" s="413"/>
      <c r="MPV704" s="414"/>
      <c r="MPW704" s="414"/>
      <c r="MPX704" s="414"/>
      <c r="MPY704" s="414"/>
      <c r="MPZ704" s="414"/>
      <c r="MQA704" s="413"/>
      <c r="MQB704" s="413"/>
      <c r="MQC704" s="414"/>
      <c r="MQD704" s="414"/>
      <c r="MQE704" s="413"/>
      <c r="MQF704" s="413"/>
      <c r="MQG704" s="414"/>
      <c r="MQH704" s="414"/>
      <c r="MQI704" s="413"/>
      <c r="MQJ704" s="413"/>
      <c r="MQK704" s="413"/>
      <c r="MQL704" s="413"/>
      <c r="MQM704" s="413"/>
      <c r="MQN704" s="413"/>
      <c r="MQO704" s="413"/>
      <c r="MQP704" s="414"/>
      <c r="MQQ704" s="414"/>
      <c r="MQR704" s="413"/>
      <c r="MQS704" s="413"/>
      <c r="MQT704" s="414"/>
      <c r="MQU704" s="414"/>
      <c r="MQV704" s="413"/>
      <c r="MQW704" s="413"/>
      <c r="MQX704" s="413"/>
      <c r="MQY704" s="413"/>
      <c r="MQZ704" s="413"/>
      <c r="MRA704" s="407"/>
      <c r="MRB704" s="439"/>
      <c r="MRC704" s="413"/>
      <c r="MRD704" s="413"/>
      <c r="MRE704" s="413"/>
      <c r="MRF704" s="413"/>
      <c r="MRG704" s="413"/>
      <c r="MRH704" s="413"/>
      <c r="MRI704" s="413"/>
      <c r="MRJ704" s="412"/>
      <c r="MRK704" s="412"/>
      <c r="MRL704" s="412"/>
      <c r="MRM704" s="412"/>
      <c r="MRN704" s="412"/>
      <c r="MRO704" s="412"/>
      <c r="MRP704" s="412"/>
      <c r="MRQ704" s="412"/>
      <c r="MRR704" s="412"/>
      <c r="MRS704" s="412"/>
      <c r="MRT704" s="412"/>
      <c r="MRU704" s="412"/>
      <c r="MRV704" s="412"/>
      <c r="MRW704" s="412"/>
      <c r="MRX704" s="412"/>
      <c r="MRY704" s="412"/>
      <c r="MRZ704" s="412"/>
      <c r="MSA704" s="412"/>
      <c r="MSB704" s="412"/>
      <c r="MSC704" s="412"/>
      <c r="MSD704" s="412"/>
      <c r="MSE704" s="412"/>
      <c r="MSF704" s="412"/>
      <c r="MSG704" s="412"/>
      <c r="MSH704" s="412"/>
      <c r="MSI704" s="412"/>
      <c r="MSJ704" s="412"/>
      <c r="MSK704" s="412"/>
      <c r="MSL704" s="412"/>
      <c r="MSM704" s="412"/>
      <c r="MSN704" s="412"/>
      <c r="MSO704" s="412"/>
      <c r="MSP704" s="412"/>
      <c r="MSQ704" s="412"/>
      <c r="MSR704" s="412"/>
      <c r="MSS704" s="412"/>
      <c r="MST704" s="412"/>
      <c r="MSU704" s="412"/>
      <c r="MSV704" s="412"/>
      <c r="MSW704" s="412"/>
      <c r="MSX704" s="412"/>
      <c r="MSY704" s="412"/>
      <c r="MSZ704" s="412"/>
      <c r="MTA704" s="412"/>
      <c r="MTB704" s="413"/>
      <c r="MTC704" s="413"/>
      <c r="MTD704" s="413"/>
      <c r="MTE704" s="413"/>
      <c r="MTF704" s="413"/>
      <c r="MTG704" s="413"/>
      <c r="MTH704" s="413"/>
      <c r="MTI704" s="413"/>
      <c r="MTJ704" s="413"/>
      <c r="MTK704" s="413"/>
      <c r="MTL704" s="413"/>
      <c r="MTM704" s="413"/>
      <c r="MTN704" s="413"/>
      <c r="MTO704" s="413"/>
      <c r="MTP704" s="413"/>
      <c r="MTQ704" s="413"/>
      <c r="MTR704" s="413"/>
      <c r="MTS704" s="413"/>
      <c r="MTT704" s="413"/>
      <c r="MTU704" s="413"/>
      <c r="MTV704" s="413"/>
      <c r="MTW704" s="413"/>
      <c r="MTX704" s="413"/>
      <c r="MTY704" s="413"/>
      <c r="MTZ704" s="414"/>
      <c r="MUA704" s="414"/>
      <c r="MUB704" s="414"/>
      <c r="MUC704" s="414"/>
      <c r="MUD704" s="414"/>
      <c r="MUE704" s="413"/>
      <c r="MUF704" s="413"/>
      <c r="MUG704" s="414"/>
      <c r="MUH704" s="414"/>
      <c r="MUI704" s="413"/>
      <c r="MUJ704" s="413"/>
      <c r="MUK704" s="414"/>
      <c r="MUL704" s="414"/>
      <c r="MUM704" s="413"/>
      <c r="MUN704" s="413"/>
      <c r="MUO704" s="413"/>
      <c r="MUP704" s="413"/>
      <c r="MUQ704" s="413"/>
      <c r="MUR704" s="413"/>
      <c r="MUS704" s="413"/>
      <c r="MUT704" s="414"/>
      <c r="MUU704" s="414"/>
      <c r="MUV704" s="413"/>
      <c r="MUW704" s="413"/>
      <c r="MUX704" s="414"/>
      <c r="MUY704" s="414"/>
      <c r="MUZ704" s="413"/>
      <c r="MVA704" s="413"/>
      <c r="MVB704" s="413"/>
      <c r="MVC704" s="413"/>
      <c r="MVD704" s="413"/>
      <c r="MVE704" s="407"/>
      <c r="MVF704" s="439"/>
      <c r="MVG704" s="413"/>
      <c r="MVH704" s="413"/>
      <c r="MVI704" s="413"/>
      <c r="MVJ704" s="413"/>
      <c r="MVK704" s="413"/>
      <c r="MVL704" s="413"/>
      <c r="MVM704" s="413"/>
      <c r="MVN704" s="412"/>
      <c r="MVO704" s="412"/>
      <c r="MVP704" s="412"/>
      <c r="MVQ704" s="412"/>
      <c r="MVR704" s="412"/>
      <c r="MVS704" s="412"/>
      <c r="MVT704" s="412"/>
      <c r="MVU704" s="412"/>
      <c r="MVV704" s="412"/>
      <c r="MVW704" s="412"/>
      <c r="MVX704" s="412"/>
      <c r="MVY704" s="412"/>
      <c r="MVZ704" s="412"/>
      <c r="MWA704" s="412"/>
      <c r="MWB704" s="412"/>
      <c r="MWC704" s="412"/>
      <c r="MWD704" s="412"/>
      <c r="MWE704" s="412"/>
      <c r="MWF704" s="412"/>
      <c r="MWG704" s="412"/>
      <c r="MWH704" s="412"/>
      <c r="MWI704" s="412"/>
      <c r="MWJ704" s="412"/>
      <c r="MWK704" s="412"/>
      <c r="MWL704" s="412"/>
      <c r="MWM704" s="412"/>
      <c r="MWN704" s="412"/>
      <c r="MWO704" s="412"/>
      <c r="MWP704" s="412"/>
      <c r="MWQ704" s="412"/>
      <c r="MWR704" s="412"/>
      <c r="MWS704" s="412"/>
      <c r="MWT704" s="412"/>
      <c r="MWU704" s="412"/>
      <c r="MWV704" s="412"/>
      <c r="MWW704" s="412"/>
      <c r="MWX704" s="412"/>
      <c r="MWY704" s="412"/>
      <c r="MWZ704" s="412"/>
      <c r="MXA704" s="412"/>
      <c r="MXB704" s="412"/>
      <c r="MXC704" s="412"/>
      <c r="MXD704" s="412"/>
      <c r="MXE704" s="412"/>
      <c r="MXF704" s="413"/>
      <c r="MXG704" s="413"/>
      <c r="MXH704" s="413"/>
      <c r="MXI704" s="413"/>
      <c r="MXJ704" s="413"/>
      <c r="MXK704" s="413"/>
      <c r="MXL704" s="413"/>
      <c r="MXM704" s="413"/>
      <c r="MXN704" s="413"/>
      <c r="MXO704" s="413"/>
      <c r="MXP704" s="413"/>
      <c r="MXQ704" s="413"/>
      <c r="MXR704" s="413"/>
      <c r="MXS704" s="413"/>
      <c r="MXT704" s="413"/>
      <c r="MXU704" s="413"/>
      <c r="MXV704" s="413"/>
      <c r="MXW704" s="413"/>
      <c r="MXX704" s="413"/>
      <c r="MXY704" s="413"/>
      <c r="MXZ704" s="413"/>
      <c r="MYA704" s="413"/>
      <c r="MYB704" s="413"/>
      <c r="MYC704" s="413"/>
      <c r="MYD704" s="414"/>
      <c r="MYE704" s="414"/>
      <c r="MYF704" s="414"/>
      <c r="MYG704" s="414"/>
      <c r="MYH704" s="414"/>
      <c r="MYI704" s="413"/>
      <c r="MYJ704" s="413"/>
      <c r="MYK704" s="414"/>
      <c r="MYL704" s="414"/>
      <c r="MYM704" s="413"/>
      <c r="MYN704" s="413"/>
      <c r="MYO704" s="414"/>
      <c r="MYP704" s="414"/>
      <c r="MYQ704" s="413"/>
      <c r="MYR704" s="413"/>
      <c r="MYS704" s="413"/>
      <c r="MYT704" s="413"/>
      <c r="MYU704" s="413"/>
      <c r="MYV704" s="413"/>
      <c r="MYW704" s="413"/>
      <c r="MYX704" s="414"/>
      <c r="MYY704" s="414"/>
      <c r="MYZ704" s="413"/>
      <c r="MZA704" s="413"/>
      <c r="MZB704" s="414"/>
      <c r="MZC704" s="414"/>
      <c r="MZD704" s="413"/>
      <c r="MZE704" s="413"/>
      <c r="MZF704" s="413"/>
      <c r="MZG704" s="413"/>
      <c r="MZH704" s="413"/>
      <c r="MZI704" s="407"/>
      <c r="MZJ704" s="439"/>
      <c r="MZK704" s="413"/>
      <c r="MZL704" s="413"/>
      <c r="MZM704" s="413"/>
      <c r="MZN704" s="413"/>
      <c r="MZO704" s="413"/>
      <c r="MZP704" s="413"/>
      <c r="MZQ704" s="413"/>
      <c r="MZR704" s="412"/>
      <c r="MZS704" s="412"/>
      <c r="MZT704" s="412"/>
      <c r="MZU704" s="412"/>
      <c r="MZV704" s="412"/>
      <c r="MZW704" s="412"/>
      <c r="MZX704" s="412"/>
      <c r="MZY704" s="412"/>
      <c r="MZZ704" s="412"/>
      <c r="NAA704" s="412"/>
      <c r="NAB704" s="412"/>
      <c r="NAC704" s="412"/>
      <c r="NAD704" s="412"/>
      <c r="NAE704" s="412"/>
      <c r="NAF704" s="412"/>
      <c r="NAG704" s="412"/>
      <c r="NAH704" s="412"/>
      <c r="NAI704" s="412"/>
      <c r="NAJ704" s="412"/>
      <c r="NAK704" s="412"/>
      <c r="NAL704" s="412"/>
      <c r="NAM704" s="412"/>
      <c r="NAN704" s="412"/>
      <c r="NAO704" s="412"/>
      <c r="NAP704" s="412"/>
      <c r="NAQ704" s="412"/>
      <c r="NAR704" s="412"/>
      <c r="NAS704" s="412"/>
      <c r="NAT704" s="412"/>
      <c r="NAU704" s="412"/>
      <c r="NAV704" s="412"/>
      <c r="NAW704" s="412"/>
      <c r="NAX704" s="412"/>
      <c r="NAY704" s="412"/>
      <c r="NAZ704" s="412"/>
      <c r="NBA704" s="412"/>
      <c r="NBB704" s="412"/>
      <c r="NBC704" s="412"/>
      <c r="NBD704" s="412"/>
      <c r="NBE704" s="412"/>
      <c r="NBF704" s="412"/>
      <c r="NBG704" s="412"/>
      <c r="NBH704" s="412"/>
      <c r="NBI704" s="412"/>
      <c r="NBJ704" s="413"/>
      <c r="NBK704" s="413"/>
      <c r="NBL704" s="413"/>
      <c r="NBM704" s="413"/>
      <c r="NBN704" s="413"/>
      <c r="NBO704" s="413"/>
      <c r="NBP704" s="413"/>
      <c r="NBQ704" s="413"/>
      <c r="NBR704" s="413"/>
      <c r="NBS704" s="413"/>
      <c r="NBT704" s="413"/>
      <c r="NBU704" s="413"/>
      <c r="NBV704" s="413"/>
      <c r="NBW704" s="413"/>
      <c r="NBX704" s="413"/>
      <c r="NBY704" s="413"/>
      <c r="NBZ704" s="413"/>
      <c r="NCA704" s="413"/>
      <c r="NCB704" s="413"/>
      <c r="NCC704" s="413"/>
      <c r="NCD704" s="413"/>
      <c r="NCE704" s="413"/>
      <c r="NCF704" s="413"/>
      <c r="NCG704" s="413"/>
      <c r="NCH704" s="414"/>
      <c r="NCI704" s="414"/>
      <c r="NCJ704" s="414"/>
      <c r="NCK704" s="414"/>
      <c r="NCL704" s="414"/>
      <c r="NCM704" s="413"/>
      <c r="NCN704" s="413"/>
      <c r="NCO704" s="414"/>
      <c r="NCP704" s="414"/>
      <c r="NCQ704" s="413"/>
      <c r="NCR704" s="413"/>
      <c r="NCS704" s="414"/>
      <c r="NCT704" s="414"/>
      <c r="NCU704" s="413"/>
      <c r="NCV704" s="413"/>
      <c r="NCW704" s="413"/>
      <c r="NCX704" s="413"/>
      <c r="NCY704" s="413"/>
      <c r="NCZ704" s="413"/>
      <c r="NDA704" s="413"/>
      <c r="NDB704" s="414"/>
      <c r="NDC704" s="414"/>
      <c r="NDD704" s="413"/>
      <c r="NDE704" s="413"/>
      <c r="NDF704" s="414"/>
      <c r="NDG704" s="414"/>
      <c r="NDH704" s="413"/>
      <c r="NDI704" s="413"/>
      <c r="NDJ704" s="413"/>
      <c r="NDK704" s="413"/>
      <c r="NDL704" s="413"/>
      <c r="NDM704" s="407"/>
      <c r="NDN704" s="439"/>
      <c r="NDO704" s="413"/>
      <c r="NDP704" s="413"/>
      <c r="NDQ704" s="413"/>
      <c r="NDR704" s="413"/>
      <c r="NDS704" s="413"/>
      <c r="NDT704" s="413"/>
      <c r="NDU704" s="413"/>
      <c r="NDV704" s="412"/>
      <c r="NDW704" s="412"/>
      <c r="NDX704" s="412"/>
      <c r="NDY704" s="412"/>
      <c r="NDZ704" s="412"/>
      <c r="NEA704" s="412"/>
      <c r="NEB704" s="412"/>
      <c r="NEC704" s="412"/>
      <c r="NED704" s="412"/>
      <c r="NEE704" s="412"/>
      <c r="NEF704" s="412"/>
      <c r="NEG704" s="412"/>
      <c r="NEH704" s="412"/>
      <c r="NEI704" s="412"/>
      <c r="NEJ704" s="412"/>
      <c r="NEK704" s="412"/>
      <c r="NEL704" s="412"/>
      <c r="NEM704" s="412"/>
      <c r="NEN704" s="412"/>
      <c r="NEO704" s="412"/>
      <c r="NEP704" s="412"/>
      <c r="NEQ704" s="412"/>
      <c r="NER704" s="412"/>
      <c r="NES704" s="412"/>
      <c r="NET704" s="412"/>
      <c r="NEU704" s="412"/>
      <c r="NEV704" s="412"/>
      <c r="NEW704" s="412"/>
      <c r="NEX704" s="412"/>
      <c r="NEY704" s="412"/>
      <c r="NEZ704" s="412"/>
      <c r="NFA704" s="412"/>
      <c r="NFB704" s="412"/>
      <c r="NFC704" s="412"/>
      <c r="NFD704" s="412"/>
      <c r="NFE704" s="412"/>
      <c r="NFF704" s="412"/>
      <c r="NFG704" s="412"/>
      <c r="NFH704" s="412"/>
      <c r="NFI704" s="412"/>
      <c r="NFJ704" s="412"/>
      <c r="NFK704" s="412"/>
      <c r="NFL704" s="412"/>
      <c r="NFM704" s="412"/>
      <c r="NFN704" s="413"/>
      <c r="NFO704" s="413"/>
      <c r="NFP704" s="413"/>
      <c r="NFQ704" s="413"/>
      <c r="NFR704" s="413"/>
      <c r="NFS704" s="413"/>
      <c r="NFT704" s="413"/>
      <c r="NFU704" s="413"/>
      <c r="NFV704" s="413"/>
      <c r="NFW704" s="413"/>
      <c r="NFX704" s="413"/>
      <c r="NFY704" s="413"/>
      <c r="NFZ704" s="413"/>
      <c r="NGA704" s="413"/>
      <c r="NGB704" s="413"/>
      <c r="NGC704" s="413"/>
      <c r="NGD704" s="413"/>
      <c r="NGE704" s="413"/>
      <c r="NGF704" s="413"/>
      <c r="NGG704" s="413"/>
      <c r="NGH704" s="413"/>
      <c r="NGI704" s="413"/>
      <c r="NGJ704" s="413"/>
      <c r="NGK704" s="413"/>
      <c r="NGL704" s="414"/>
      <c r="NGM704" s="414"/>
      <c r="NGN704" s="414"/>
      <c r="NGO704" s="414"/>
      <c r="NGP704" s="414"/>
      <c r="NGQ704" s="413"/>
      <c r="NGR704" s="413"/>
      <c r="NGS704" s="414"/>
      <c r="NGT704" s="414"/>
      <c r="NGU704" s="413"/>
      <c r="NGV704" s="413"/>
      <c r="NGW704" s="414"/>
      <c r="NGX704" s="414"/>
      <c r="NGY704" s="413"/>
      <c r="NGZ704" s="413"/>
      <c r="NHA704" s="413"/>
      <c r="NHB704" s="413"/>
      <c r="NHC704" s="413"/>
      <c r="NHD704" s="413"/>
      <c r="NHE704" s="413"/>
      <c r="NHF704" s="414"/>
      <c r="NHG704" s="414"/>
      <c r="NHH704" s="413"/>
      <c r="NHI704" s="413"/>
      <c r="NHJ704" s="414"/>
      <c r="NHK704" s="414"/>
      <c r="NHL704" s="413"/>
      <c r="NHM704" s="413"/>
      <c r="NHN704" s="413"/>
      <c r="NHO704" s="413"/>
      <c r="NHP704" s="413"/>
      <c r="NHQ704" s="407"/>
      <c r="NHR704" s="439"/>
      <c r="NHS704" s="413"/>
      <c r="NHT704" s="413"/>
      <c r="NHU704" s="413"/>
      <c r="NHV704" s="413"/>
      <c r="NHW704" s="413"/>
      <c r="NHX704" s="413"/>
      <c r="NHY704" s="413"/>
      <c r="NHZ704" s="412"/>
      <c r="NIA704" s="412"/>
      <c r="NIB704" s="412"/>
      <c r="NIC704" s="412"/>
      <c r="NID704" s="412"/>
      <c r="NIE704" s="412"/>
      <c r="NIF704" s="412"/>
      <c r="NIG704" s="412"/>
      <c r="NIH704" s="412"/>
      <c r="NII704" s="412"/>
      <c r="NIJ704" s="412"/>
      <c r="NIK704" s="412"/>
      <c r="NIL704" s="412"/>
      <c r="NIM704" s="412"/>
      <c r="NIN704" s="412"/>
      <c r="NIO704" s="412"/>
      <c r="NIP704" s="412"/>
      <c r="NIQ704" s="412"/>
      <c r="NIR704" s="412"/>
      <c r="NIS704" s="412"/>
      <c r="NIT704" s="412"/>
      <c r="NIU704" s="412"/>
      <c r="NIV704" s="412"/>
      <c r="NIW704" s="412"/>
      <c r="NIX704" s="412"/>
      <c r="NIY704" s="412"/>
      <c r="NIZ704" s="412"/>
      <c r="NJA704" s="412"/>
      <c r="NJB704" s="412"/>
      <c r="NJC704" s="412"/>
      <c r="NJD704" s="412"/>
      <c r="NJE704" s="412"/>
      <c r="NJF704" s="412"/>
      <c r="NJG704" s="412"/>
      <c r="NJH704" s="412"/>
      <c r="NJI704" s="412"/>
      <c r="NJJ704" s="412"/>
      <c r="NJK704" s="412"/>
      <c r="NJL704" s="412"/>
      <c r="NJM704" s="412"/>
      <c r="NJN704" s="412"/>
      <c r="NJO704" s="412"/>
      <c r="NJP704" s="412"/>
      <c r="NJQ704" s="412"/>
      <c r="NJR704" s="413"/>
      <c r="NJS704" s="413"/>
      <c r="NJT704" s="413"/>
      <c r="NJU704" s="413"/>
      <c r="NJV704" s="413"/>
      <c r="NJW704" s="413"/>
      <c r="NJX704" s="413"/>
      <c r="NJY704" s="413"/>
      <c r="NJZ704" s="413"/>
      <c r="NKA704" s="413"/>
      <c r="NKB704" s="413"/>
      <c r="NKC704" s="413"/>
      <c r="NKD704" s="413"/>
      <c r="NKE704" s="413"/>
      <c r="NKF704" s="413"/>
      <c r="NKG704" s="413"/>
      <c r="NKH704" s="413"/>
      <c r="NKI704" s="413"/>
      <c r="NKJ704" s="413"/>
      <c r="NKK704" s="413"/>
      <c r="NKL704" s="413"/>
      <c r="NKM704" s="413"/>
      <c r="NKN704" s="413"/>
      <c r="NKO704" s="413"/>
      <c r="NKP704" s="414"/>
      <c r="NKQ704" s="414"/>
      <c r="NKR704" s="414"/>
      <c r="NKS704" s="414"/>
      <c r="NKT704" s="414"/>
      <c r="NKU704" s="413"/>
      <c r="NKV704" s="413"/>
      <c r="NKW704" s="414"/>
      <c r="NKX704" s="414"/>
      <c r="NKY704" s="413"/>
      <c r="NKZ704" s="413"/>
      <c r="NLA704" s="414"/>
      <c r="NLB704" s="414"/>
      <c r="NLC704" s="413"/>
      <c r="NLD704" s="413"/>
      <c r="NLE704" s="413"/>
      <c r="NLF704" s="413"/>
      <c r="NLG704" s="413"/>
      <c r="NLH704" s="413"/>
      <c r="NLI704" s="413"/>
      <c r="NLJ704" s="414"/>
      <c r="NLK704" s="414"/>
      <c r="NLL704" s="413"/>
      <c r="NLM704" s="413"/>
      <c r="NLN704" s="414"/>
      <c r="NLO704" s="414"/>
      <c r="NLP704" s="413"/>
      <c r="NLQ704" s="413"/>
      <c r="NLR704" s="413"/>
      <c r="NLS704" s="413"/>
      <c r="NLT704" s="413"/>
      <c r="NLU704" s="407"/>
      <c r="NLV704" s="439"/>
      <c r="NLW704" s="413"/>
      <c r="NLX704" s="413"/>
      <c r="NLY704" s="413"/>
      <c r="NLZ704" s="413"/>
      <c r="NMA704" s="413"/>
      <c r="NMB704" s="413"/>
      <c r="NMC704" s="413"/>
      <c r="NMD704" s="412"/>
      <c r="NME704" s="412"/>
      <c r="NMF704" s="412"/>
      <c r="NMG704" s="412"/>
      <c r="NMH704" s="412"/>
      <c r="NMI704" s="412"/>
      <c r="NMJ704" s="412"/>
      <c r="NMK704" s="412"/>
      <c r="NML704" s="412"/>
      <c r="NMM704" s="412"/>
      <c r="NMN704" s="412"/>
      <c r="NMO704" s="412"/>
      <c r="NMP704" s="412"/>
      <c r="NMQ704" s="412"/>
      <c r="NMR704" s="412"/>
      <c r="NMS704" s="412"/>
      <c r="NMT704" s="412"/>
      <c r="NMU704" s="412"/>
      <c r="NMV704" s="412"/>
      <c r="NMW704" s="412"/>
      <c r="NMX704" s="412"/>
      <c r="NMY704" s="412"/>
      <c r="NMZ704" s="412"/>
      <c r="NNA704" s="412"/>
      <c r="NNB704" s="412"/>
      <c r="NNC704" s="412"/>
      <c r="NND704" s="412"/>
      <c r="NNE704" s="412"/>
      <c r="NNF704" s="412"/>
      <c r="NNG704" s="412"/>
      <c r="NNH704" s="412"/>
      <c r="NNI704" s="412"/>
      <c r="NNJ704" s="412"/>
      <c r="NNK704" s="412"/>
      <c r="NNL704" s="412"/>
      <c r="NNM704" s="412"/>
      <c r="NNN704" s="412"/>
      <c r="NNO704" s="412"/>
      <c r="NNP704" s="412"/>
      <c r="NNQ704" s="412"/>
      <c r="NNR704" s="412"/>
      <c r="NNS704" s="412"/>
      <c r="NNT704" s="412"/>
      <c r="NNU704" s="412"/>
      <c r="NNV704" s="413"/>
      <c r="NNW704" s="413"/>
      <c r="NNX704" s="413"/>
      <c r="NNY704" s="413"/>
      <c r="NNZ704" s="413"/>
      <c r="NOA704" s="413"/>
      <c r="NOB704" s="413"/>
      <c r="NOC704" s="413"/>
      <c r="NOD704" s="413"/>
      <c r="NOE704" s="413"/>
      <c r="NOF704" s="413"/>
      <c r="NOG704" s="413"/>
      <c r="NOH704" s="413"/>
      <c r="NOI704" s="413"/>
      <c r="NOJ704" s="413"/>
      <c r="NOK704" s="413"/>
      <c r="NOL704" s="413"/>
      <c r="NOM704" s="413"/>
      <c r="NON704" s="413"/>
      <c r="NOO704" s="413"/>
      <c r="NOP704" s="413"/>
      <c r="NOQ704" s="413"/>
      <c r="NOR704" s="413"/>
      <c r="NOS704" s="413"/>
      <c r="NOT704" s="414"/>
      <c r="NOU704" s="414"/>
      <c r="NOV704" s="414"/>
      <c r="NOW704" s="414"/>
      <c r="NOX704" s="414"/>
      <c r="NOY704" s="413"/>
      <c r="NOZ704" s="413"/>
      <c r="NPA704" s="414"/>
      <c r="NPB704" s="414"/>
      <c r="NPC704" s="413"/>
      <c r="NPD704" s="413"/>
      <c r="NPE704" s="414"/>
      <c r="NPF704" s="414"/>
      <c r="NPG704" s="413"/>
      <c r="NPH704" s="413"/>
      <c r="NPI704" s="413"/>
      <c r="NPJ704" s="413"/>
      <c r="NPK704" s="413"/>
      <c r="NPL704" s="413"/>
      <c r="NPM704" s="413"/>
      <c r="NPN704" s="414"/>
      <c r="NPO704" s="414"/>
      <c r="NPP704" s="413"/>
      <c r="NPQ704" s="413"/>
      <c r="NPR704" s="414"/>
      <c r="NPS704" s="414"/>
      <c r="NPT704" s="413"/>
      <c r="NPU704" s="413"/>
      <c r="NPV704" s="413"/>
      <c r="NPW704" s="413"/>
      <c r="NPX704" s="413"/>
      <c r="NPY704" s="407"/>
      <c r="NPZ704" s="439"/>
      <c r="NQA704" s="413"/>
      <c r="NQB704" s="413"/>
      <c r="NQC704" s="413"/>
      <c r="NQD704" s="413"/>
      <c r="NQE704" s="413"/>
      <c r="NQF704" s="413"/>
      <c r="NQG704" s="413"/>
      <c r="NQH704" s="412"/>
      <c r="NQI704" s="412"/>
      <c r="NQJ704" s="412"/>
      <c r="NQK704" s="412"/>
      <c r="NQL704" s="412"/>
      <c r="NQM704" s="412"/>
      <c r="NQN704" s="412"/>
      <c r="NQO704" s="412"/>
      <c r="NQP704" s="412"/>
      <c r="NQQ704" s="412"/>
      <c r="NQR704" s="412"/>
      <c r="NQS704" s="412"/>
      <c r="NQT704" s="412"/>
      <c r="NQU704" s="412"/>
      <c r="NQV704" s="412"/>
      <c r="NQW704" s="412"/>
      <c r="NQX704" s="412"/>
      <c r="NQY704" s="412"/>
      <c r="NQZ704" s="412"/>
      <c r="NRA704" s="412"/>
      <c r="NRB704" s="412"/>
      <c r="NRC704" s="412"/>
      <c r="NRD704" s="412"/>
      <c r="NRE704" s="412"/>
      <c r="NRF704" s="412"/>
      <c r="NRG704" s="412"/>
      <c r="NRH704" s="412"/>
      <c r="NRI704" s="412"/>
      <c r="NRJ704" s="412"/>
      <c r="NRK704" s="412"/>
      <c r="NRL704" s="412"/>
      <c r="NRM704" s="412"/>
      <c r="NRN704" s="412"/>
      <c r="NRO704" s="412"/>
      <c r="NRP704" s="412"/>
      <c r="NRQ704" s="412"/>
      <c r="NRR704" s="412"/>
      <c r="NRS704" s="412"/>
      <c r="NRT704" s="412"/>
      <c r="NRU704" s="412"/>
      <c r="NRV704" s="412"/>
      <c r="NRW704" s="412"/>
      <c r="NRX704" s="412"/>
      <c r="NRY704" s="412"/>
      <c r="NRZ704" s="413"/>
      <c r="NSA704" s="413"/>
      <c r="NSB704" s="413"/>
      <c r="NSC704" s="413"/>
      <c r="NSD704" s="413"/>
      <c r="NSE704" s="413"/>
      <c r="NSF704" s="413"/>
      <c r="NSG704" s="413"/>
      <c r="NSH704" s="413"/>
      <c r="NSI704" s="413"/>
      <c r="NSJ704" s="413"/>
      <c r="NSK704" s="413"/>
      <c r="NSL704" s="413"/>
      <c r="NSM704" s="413"/>
      <c r="NSN704" s="413"/>
      <c r="NSO704" s="413"/>
      <c r="NSP704" s="413"/>
      <c r="NSQ704" s="413"/>
      <c r="NSR704" s="413"/>
      <c r="NSS704" s="413"/>
      <c r="NST704" s="413"/>
      <c r="NSU704" s="413"/>
      <c r="NSV704" s="413"/>
      <c r="NSW704" s="413"/>
      <c r="NSX704" s="414"/>
      <c r="NSY704" s="414"/>
      <c r="NSZ704" s="414"/>
      <c r="NTA704" s="414"/>
      <c r="NTB704" s="414"/>
      <c r="NTC704" s="413"/>
      <c r="NTD704" s="413"/>
      <c r="NTE704" s="414"/>
      <c r="NTF704" s="414"/>
      <c r="NTG704" s="413"/>
      <c r="NTH704" s="413"/>
      <c r="NTI704" s="414"/>
      <c r="NTJ704" s="414"/>
      <c r="NTK704" s="413"/>
      <c r="NTL704" s="413"/>
      <c r="NTM704" s="413"/>
      <c r="NTN704" s="413"/>
      <c r="NTO704" s="413"/>
      <c r="NTP704" s="413"/>
      <c r="NTQ704" s="413"/>
      <c r="NTR704" s="414"/>
      <c r="NTS704" s="414"/>
      <c r="NTT704" s="413"/>
      <c r="NTU704" s="413"/>
      <c r="NTV704" s="414"/>
      <c r="NTW704" s="414"/>
      <c r="NTX704" s="413"/>
      <c r="NTY704" s="413"/>
      <c r="NTZ704" s="413"/>
      <c r="NUA704" s="413"/>
      <c r="NUB704" s="413"/>
      <c r="NUC704" s="407"/>
      <c r="NUD704" s="439"/>
      <c r="NUE704" s="413"/>
      <c r="NUF704" s="413"/>
      <c r="NUG704" s="413"/>
      <c r="NUH704" s="413"/>
      <c r="NUI704" s="413"/>
      <c r="NUJ704" s="413"/>
      <c r="NUK704" s="413"/>
      <c r="NUL704" s="412"/>
      <c r="NUM704" s="412"/>
      <c r="NUN704" s="412"/>
      <c r="NUO704" s="412"/>
      <c r="NUP704" s="412"/>
      <c r="NUQ704" s="412"/>
      <c r="NUR704" s="412"/>
      <c r="NUS704" s="412"/>
      <c r="NUT704" s="412"/>
      <c r="NUU704" s="412"/>
      <c r="NUV704" s="412"/>
      <c r="NUW704" s="412"/>
      <c r="NUX704" s="412"/>
      <c r="NUY704" s="412"/>
      <c r="NUZ704" s="412"/>
      <c r="NVA704" s="412"/>
      <c r="NVB704" s="412"/>
      <c r="NVC704" s="412"/>
      <c r="NVD704" s="412"/>
      <c r="NVE704" s="412"/>
      <c r="NVF704" s="412"/>
      <c r="NVG704" s="412"/>
      <c r="NVH704" s="412"/>
      <c r="NVI704" s="412"/>
      <c r="NVJ704" s="412"/>
      <c r="NVK704" s="412"/>
      <c r="NVL704" s="412"/>
      <c r="NVM704" s="412"/>
      <c r="NVN704" s="412"/>
      <c r="NVO704" s="412"/>
      <c r="NVP704" s="412"/>
      <c r="NVQ704" s="412"/>
      <c r="NVR704" s="412"/>
      <c r="NVS704" s="412"/>
      <c r="NVT704" s="412"/>
      <c r="NVU704" s="412"/>
      <c r="NVV704" s="412"/>
      <c r="NVW704" s="412"/>
      <c r="NVX704" s="412"/>
      <c r="NVY704" s="412"/>
      <c r="NVZ704" s="412"/>
      <c r="NWA704" s="412"/>
      <c r="NWB704" s="412"/>
      <c r="NWC704" s="412"/>
      <c r="NWD704" s="413"/>
      <c r="NWE704" s="413"/>
      <c r="NWF704" s="413"/>
      <c r="NWG704" s="413"/>
      <c r="NWH704" s="413"/>
      <c r="NWI704" s="413"/>
      <c r="NWJ704" s="413"/>
      <c r="NWK704" s="413"/>
      <c r="NWL704" s="413"/>
      <c r="NWM704" s="413"/>
      <c r="NWN704" s="413"/>
      <c r="NWO704" s="413"/>
      <c r="NWP704" s="413"/>
      <c r="NWQ704" s="413"/>
      <c r="NWR704" s="413"/>
      <c r="NWS704" s="413"/>
      <c r="NWT704" s="413"/>
      <c r="NWU704" s="413"/>
      <c r="NWV704" s="413"/>
      <c r="NWW704" s="413"/>
      <c r="NWX704" s="413"/>
      <c r="NWY704" s="413"/>
      <c r="NWZ704" s="413"/>
      <c r="NXA704" s="413"/>
      <c r="NXB704" s="414"/>
      <c r="NXC704" s="414"/>
      <c r="NXD704" s="414"/>
      <c r="NXE704" s="414"/>
      <c r="NXF704" s="414"/>
      <c r="NXG704" s="413"/>
      <c r="NXH704" s="413"/>
      <c r="NXI704" s="414"/>
      <c r="NXJ704" s="414"/>
      <c r="NXK704" s="413"/>
      <c r="NXL704" s="413"/>
      <c r="NXM704" s="414"/>
      <c r="NXN704" s="414"/>
      <c r="NXO704" s="413"/>
      <c r="NXP704" s="413"/>
      <c r="NXQ704" s="413"/>
      <c r="NXR704" s="413"/>
      <c r="NXS704" s="413"/>
      <c r="NXT704" s="413"/>
      <c r="NXU704" s="413"/>
      <c r="NXV704" s="414"/>
      <c r="NXW704" s="414"/>
      <c r="NXX704" s="413"/>
      <c r="NXY704" s="413"/>
      <c r="NXZ704" s="414"/>
      <c r="NYA704" s="414"/>
      <c r="NYB704" s="413"/>
      <c r="NYC704" s="413"/>
      <c r="NYD704" s="413"/>
      <c r="NYE704" s="413"/>
      <c r="NYF704" s="413"/>
      <c r="NYG704" s="407"/>
      <c r="NYH704" s="439"/>
      <c r="NYI704" s="413"/>
      <c r="NYJ704" s="413"/>
      <c r="NYK704" s="413"/>
      <c r="NYL704" s="413"/>
      <c r="NYM704" s="413"/>
      <c r="NYN704" s="413"/>
      <c r="NYO704" s="413"/>
      <c r="NYP704" s="412"/>
      <c r="NYQ704" s="412"/>
      <c r="NYR704" s="412"/>
      <c r="NYS704" s="412"/>
      <c r="NYT704" s="412"/>
      <c r="NYU704" s="412"/>
      <c r="NYV704" s="412"/>
      <c r="NYW704" s="412"/>
      <c r="NYX704" s="412"/>
      <c r="NYY704" s="412"/>
      <c r="NYZ704" s="412"/>
      <c r="NZA704" s="412"/>
      <c r="NZB704" s="412"/>
      <c r="NZC704" s="412"/>
      <c r="NZD704" s="412"/>
      <c r="NZE704" s="412"/>
      <c r="NZF704" s="412"/>
      <c r="NZG704" s="412"/>
      <c r="NZH704" s="412"/>
      <c r="NZI704" s="412"/>
      <c r="NZJ704" s="412"/>
      <c r="NZK704" s="412"/>
      <c r="NZL704" s="412"/>
      <c r="NZM704" s="412"/>
      <c r="NZN704" s="412"/>
      <c r="NZO704" s="412"/>
      <c r="NZP704" s="412"/>
      <c r="NZQ704" s="412"/>
      <c r="NZR704" s="412"/>
      <c r="NZS704" s="412"/>
      <c r="NZT704" s="412"/>
      <c r="NZU704" s="412"/>
      <c r="NZV704" s="412"/>
      <c r="NZW704" s="412"/>
      <c r="NZX704" s="412"/>
      <c r="NZY704" s="412"/>
      <c r="NZZ704" s="412"/>
      <c r="OAA704" s="412"/>
      <c r="OAB704" s="412"/>
      <c r="OAC704" s="412"/>
      <c r="OAD704" s="412"/>
      <c r="OAE704" s="412"/>
      <c r="OAF704" s="412"/>
      <c r="OAG704" s="412"/>
      <c r="OAH704" s="413"/>
      <c r="OAI704" s="413"/>
      <c r="OAJ704" s="413"/>
      <c r="OAK704" s="413"/>
      <c r="OAL704" s="413"/>
      <c r="OAM704" s="413"/>
      <c r="OAN704" s="413"/>
      <c r="OAO704" s="413"/>
      <c r="OAP704" s="413"/>
      <c r="OAQ704" s="413"/>
      <c r="OAR704" s="413"/>
      <c r="OAS704" s="413"/>
      <c r="OAT704" s="413"/>
      <c r="OAU704" s="413"/>
      <c r="OAV704" s="413"/>
      <c r="OAW704" s="413"/>
      <c r="OAX704" s="413"/>
      <c r="OAY704" s="413"/>
      <c r="OAZ704" s="413"/>
      <c r="OBA704" s="413"/>
      <c r="OBB704" s="413"/>
      <c r="OBC704" s="413"/>
      <c r="OBD704" s="413"/>
      <c r="OBE704" s="413"/>
      <c r="OBF704" s="414"/>
      <c r="OBG704" s="414"/>
      <c r="OBH704" s="414"/>
      <c r="OBI704" s="414"/>
      <c r="OBJ704" s="414"/>
      <c r="OBK704" s="413"/>
      <c r="OBL704" s="413"/>
      <c r="OBM704" s="414"/>
      <c r="OBN704" s="414"/>
      <c r="OBO704" s="413"/>
      <c r="OBP704" s="413"/>
      <c r="OBQ704" s="414"/>
      <c r="OBR704" s="414"/>
      <c r="OBS704" s="413"/>
      <c r="OBT704" s="413"/>
      <c r="OBU704" s="413"/>
      <c r="OBV704" s="413"/>
      <c r="OBW704" s="413"/>
      <c r="OBX704" s="413"/>
      <c r="OBY704" s="413"/>
      <c r="OBZ704" s="414"/>
      <c r="OCA704" s="414"/>
      <c r="OCB704" s="413"/>
      <c r="OCC704" s="413"/>
      <c r="OCD704" s="414"/>
      <c r="OCE704" s="414"/>
      <c r="OCF704" s="413"/>
      <c r="OCG704" s="413"/>
      <c r="OCH704" s="413"/>
      <c r="OCI704" s="413"/>
      <c r="OCJ704" s="413"/>
      <c r="OCK704" s="407"/>
      <c r="OCL704" s="439"/>
      <c r="OCM704" s="413"/>
      <c r="OCN704" s="413"/>
      <c r="OCO704" s="413"/>
      <c r="OCP704" s="413"/>
      <c r="OCQ704" s="413"/>
      <c r="OCR704" s="413"/>
      <c r="OCS704" s="413"/>
      <c r="OCT704" s="412"/>
      <c r="OCU704" s="412"/>
      <c r="OCV704" s="412"/>
      <c r="OCW704" s="412"/>
      <c r="OCX704" s="412"/>
      <c r="OCY704" s="412"/>
      <c r="OCZ704" s="412"/>
      <c r="ODA704" s="412"/>
      <c r="ODB704" s="412"/>
      <c r="ODC704" s="412"/>
      <c r="ODD704" s="412"/>
      <c r="ODE704" s="412"/>
      <c r="ODF704" s="412"/>
      <c r="ODG704" s="412"/>
      <c r="ODH704" s="412"/>
      <c r="ODI704" s="412"/>
      <c r="ODJ704" s="412"/>
      <c r="ODK704" s="412"/>
      <c r="ODL704" s="412"/>
      <c r="ODM704" s="412"/>
      <c r="ODN704" s="412"/>
      <c r="ODO704" s="412"/>
      <c r="ODP704" s="412"/>
      <c r="ODQ704" s="412"/>
      <c r="ODR704" s="412"/>
      <c r="ODS704" s="412"/>
      <c r="ODT704" s="412"/>
      <c r="ODU704" s="412"/>
      <c r="ODV704" s="412"/>
      <c r="ODW704" s="412"/>
      <c r="ODX704" s="412"/>
      <c r="ODY704" s="412"/>
      <c r="ODZ704" s="412"/>
      <c r="OEA704" s="412"/>
      <c r="OEB704" s="412"/>
      <c r="OEC704" s="412"/>
      <c r="OED704" s="412"/>
      <c r="OEE704" s="412"/>
      <c r="OEF704" s="412"/>
      <c r="OEG704" s="412"/>
      <c r="OEH704" s="412"/>
      <c r="OEI704" s="412"/>
      <c r="OEJ704" s="412"/>
      <c r="OEK704" s="412"/>
      <c r="OEL704" s="413"/>
      <c r="OEM704" s="413"/>
      <c r="OEN704" s="413"/>
      <c r="OEO704" s="413"/>
      <c r="OEP704" s="413"/>
      <c r="OEQ704" s="413"/>
      <c r="OER704" s="413"/>
      <c r="OES704" s="413"/>
      <c r="OET704" s="413"/>
      <c r="OEU704" s="413"/>
      <c r="OEV704" s="413"/>
      <c r="OEW704" s="413"/>
      <c r="OEX704" s="413"/>
      <c r="OEY704" s="413"/>
      <c r="OEZ704" s="413"/>
      <c r="OFA704" s="413"/>
      <c r="OFB704" s="413"/>
      <c r="OFC704" s="413"/>
      <c r="OFD704" s="413"/>
      <c r="OFE704" s="413"/>
      <c r="OFF704" s="413"/>
      <c r="OFG704" s="413"/>
      <c r="OFH704" s="413"/>
      <c r="OFI704" s="413"/>
      <c r="OFJ704" s="414"/>
      <c r="OFK704" s="414"/>
      <c r="OFL704" s="414"/>
      <c r="OFM704" s="414"/>
      <c r="OFN704" s="414"/>
      <c r="OFO704" s="413"/>
      <c r="OFP704" s="413"/>
      <c r="OFQ704" s="414"/>
      <c r="OFR704" s="414"/>
      <c r="OFS704" s="413"/>
      <c r="OFT704" s="413"/>
      <c r="OFU704" s="414"/>
      <c r="OFV704" s="414"/>
      <c r="OFW704" s="413"/>
      <c r="OFX704" s="413"/>
      <c r="OFY704" s="413"/>
      <c r="OFZ704" s="413"/>
      <c r="OGA704" s="413"/>
      <c r="OGB704" s="413"/>
      <c r="OGC704" s="413"/>
      <c r="OGD704" s="414"/>
      <c r="OGE704" s="414"/>
      <c r="OGF704" s="413"/>
      <c r="OGG704" s="413"/>
      <c r="OGH704" s="414"/>
      <c r="OGI704" s="414"/>
      <c r="OGJ704" s="413"/>
      <c r="OGK704" s="413"/>
      <c r="OGL704" s="413"/>
      <c r="OGM704" s="413"/>
      <c r="OGN704" s="413"/>
      <c r="OGO704" s="407"/>
      <c r="OGP704" s="439"/>
      <c r="OGQ704" s="413"/>
      <c r="OGR704" s="413"/>
      <c r="OGS704" s="413"/>
      <c r="OGT704" s="413"/>
      <c r="OGU704" s="413"/>
      <c r="OGV704" s="413"/>
      <c r="OGW704" s="413"/>
      <c r="OGX704" s="412"/>
      <c r="OGY704" s="412"/>
      <c r="OGZ704" s="412"/>
      <c r="OHA704" s="412"/>
      <c r="OHB704" s="412"/>
      <c r="OHC704" s="412"/>
      <c r="OHD704" s="412"/>
      <c r="OHE704" s="412"/>
      <c r="OHF704" s="412"/>
      <c r="OHG704" s="412"/>
      <c r="OHH704" s="412"/>
      <c r="OHI704" s="412"/>
      <c r="OHJ704" s="412"/>
      <c r="OHK704" s="412"/>
      <c r="OHL704" s="412"/>
      <c r="OHM704" s="412"/>
      <c r="OHN704" s="412"/>
      <c r="OHO704" s="412"/>
      <c r="OHP704" s="412"/>
      <c r="OHQ704" s="412"/>
      <c r="OHR704" s="412"/>
      <c r="OHS704" s="412"/>
      <c r="OHT704" s="412"/>
      <c r="OHU704" s="412"/>
      <c r="OHV704" s="412"/>
      <c r="OHW704" s="412"/>
      <c r="OHX704" s="412"/>
      <c r="OHY704" s="412"/>
      <c r="OHZ704" s="412"/>
      <c r="OIA704" s="412"/>
      <c r="OIB704" s="412"/>
      <c r="OIC704" s="412"/>
      <c r="OID704" s="412"/>
      <c r="OIE704" s="412"/>
      <c r="OIF704" s="412"/>
      <c r="OIG704" s="412"/>
      <c r="OIH704" s="412"/>
      <c r="OII704" s="412"/>
      <c r="OIJ704" s="412"/>
      <c r="OIK704" s="412"/>
      <c r="OIL704" s="412"/>
      <c r="OIM704" s="412"/>
      <c r="OIN704" s="412"/>
      <c r="OIO704" s="412"/>
      <c r="OIP704" s="413"/>
      <c r="OIQ704" s="413"/>
      <c r="OIR704" s="413"/>
      <c r="OIS704" s="413"/>
      <c r="OIT704" s="413"/>
      <c r="OIU704" s="413"/>
      <c r="OIV704" s="413"/>
      <c r="OIW704" s="413"/>
      <c r="OIX704" s="413"/>
      <c r="OIY704" s="413"/>
      <c r="OIZ704" s="413"/>
      <c r="OJA704" s="413"/>
      <c r="OJB704" s="413"/>
      <c r="OJC704" s="413"/>
      <c r="OJD704" s="413"/>
      <c r="OJE704" s="413"/>
      <c r="OJF704" s="413"/>
      <c r="OJG704" s="413"/>
      <c r="OJH704" s="413"/>
      <c r="OJI704" s="413"/>
      <c r="OJJ704" s="413"/>
      <c r="OJK704" s="413"/>
      <c r="OJL704" s="413"/>
      <c r="OJM704" s="413"/>
      <c r="OJN704" s="414"/>
      <c r="OJO704" s="414"/>
      <c r="OJP704" s="414"/>
      <c r="OJQ704" s="414"/>
      <c r="OJR704" s="414"/>
      <c r="OJS704" s="413"/>
      <c r="OJT704" s="413"/>
      <c r="OJU704" s="414"/>
      <c r="OJV704" s="414"/>
      <c r="OJW704" s="413"/>
      <c r="OJX704" s="413"/>
      <c r="OJY704" s="414"/>
      <c r="OJZ704" s="414"/>
      <c r="OKA704" s="413"/>
      <c r="OKB704" s="413"/>
      <c r="OKC704" s="413"/>
      <c r="OKD704" s="413"/>
      <c r="OKE704" s="413"/>
      <c r="OKF704" s="413"/>
      <c r="OKG704" s="413"/>
      <c r="OKH704" s="414"/>
      <c r="OKI704" s="414"/>
      <c r="OKJ704" s="413"/>
      <c r="OKK704" s="413"/>
      <c r="OKL704" s="414"/>
      <c r="OKM704" s="414"/>
      <c r="OKN704" s="413"/>
      <c r="OKO704" s="413"/>
      <c r="OKP704" s="413"/>
      <c r="OKQ704" s="413"/>
      <c r="OKR704" s="413"/>
      <c r="OKS704" s="407"/>
      <c r="OKT704" s="439"/>
      <c r="OKU704" s="413"/>
      <c r="OKV704" s="413"/>
      <c r="OKW704" s="413"/>
      <c r="OKX704" s="413"/>
      <c r="OKY704" s="413"/>
      <c r="OKZ704" s="413"/>
      <c r="OLA704" s="413"/>
      <c r="OLB704" s="412"/>
      <c r="OLC704" s="412"/>
      <c r="OLD704" s="412"/>
      <c r="OLE704" s="412"/>
      <c r="OLF704" s="412"/>
      <c r="OLG704" s="412"/>
      <c r="OLH704" s="412"/>
      <c r="OLI704" s="412"/>
      <c r="OLJ704" s="412"/>
      <c r="OLK704" s="412"/>
      <c r="OLL704" s="412"/>
      <c r="OLM704" s="412"/>
      <c r="OLN704" s="412"/>
      <c r="OLO704" s="412"/>
      <c r="OLP704" s="412"/>
      <c r="OLQ704" s="412"/>
      <c r="OLR704" s="412"/>
      <c r="OLS704" s="412"/>
      <c r="OLT704" s="412"/>
      <c r="OLU704" s="412"/>
      <c r="OLV704" s="412"/>
      <c r="OLW704" s="412"/>
      <c r="OLX704" s="412"/>
      <c r="OLY704" s="412"/>
      <c r="OLZ704" s="412"/>
      <c r="OMA704" s="412"/>
      <c r="OMB704" s="412"/>
      <c r="OMC704" s="412"/>
      <c r="OMD704" s="412"/>
      <c r="OME704" s="412"/>
      <c r="OMF704" s="412"/>
      <c r="OMG704" s="412"/>
      <c r="OMH704" s="412"/>
      <c r="OMI704" s="412"/>
      <c r="OMJ704" s="412"/>
      <c r="OMK704" s="412"/>
      <c r="OML704" s="412"/>
      <c r="OMM704" s="412"/>
      <c r="OMN704" s="412"/>
      <c r="OMO704" s="412"/>
      <c r="OMP704" s="412"/>
      <c r="OMQ704" s="412"/>
      <c r="OMR704" s="412"/>
      <c r="OMS704" s="412"/>
      <c r="OMT704" s="413"/>
      <c r="OMU704" s="413"/>
      <c r="OMV704" s="413"/>
      <c r="OMW704" s="413"/>
      <c r="OMX704" s="413"/>
      <c r="OMY704" s="413"/>
      <c r="OMZ704" s="413"/>
      <c r="ONA704" s="413"/>
      <c r="ONB704" s="413"/>
      <c r="ONC704" s="413"/>
      <c r="OND704" s="413"/>
      <c r="ONE704" s="413"/>
      <c r="ONF704" s="413"/>
      <c r="ONG704" s="413"/>
      <c r="ONH704" s="413"/>
      <c r="ONI704" s="413"/>
      <c r="ONJ704" s="413"/>
      <c r="ONK704" s="413"/>
      <c r="ONL704" s="413"/>
      <c r="ONM704" s="413"/>
      <c r="ONN704" s="413"/>
      <c r="ONO704" s="413"/>
      <c r="ONP704" s="413"/>
      <c r="ONQ704" s="413"/>
      <c r="ONR704" s="414"/>
      <c r="ONS704" s="414"/>
      <c r="ONT704" s="414"/>
      <c r="ONU704" s="414"/>
      <c r="ONV704" s="414"/>
      <c r="ONW704" s="413"/>
      <c r="ONX704" s="413"/>
      <c r="ONY704" s="414"/>
      <c r="ONZ704" s="414"/>
      <c r="OOA704" s="413"/>
      <c r="OOB704" s="413"/>
      <c r="OOC704" s="414"/>
      <c r="OOD704" s="414"/>
      <c r="OOE704" s="413"/>
      <c r="OOF704" s="413"/>
      <c r="OOG704" s="413"/>
      <c r="OOH704" s="413"/>
      <c r="OOI704" s="413"/>
      <c r="OOJ704" s="413"/>
      <c r="OOK704" s="413"/>
      <c r="OOL704" s="414"/>
      <c r="OOM704" s="414"/>
      <c r="OON704" s="413"/>
      <c r="OOO704" s="413"/>
      <c r="OOP704" s="414"/>
      <c r="OOQ704" s="414"/>
      <c r="OOR704" s="413"/>
      <c r="OOS704" s="413"/>
      <c r="OOT704" s="413"/>
      <c r="OOU704" s="413"/>
      <c r="OOV704" s="413"/>
      <c r="OOW704" s="407"/>
      <c r="OOX704" s="439"/>
      <c r="OOY704" s="413"/>
      <c r="OOZ704" s="413"/>
      <c r="OPA704" s="413"/>
      <c r="OPB704" s="413"/>
      <c r="OPC704" s="413"/>
      <c r="OPD704" s="413"/>
      <c r="OPE704" s="413"/>
      <c r="OPF704" s="412"/>
      <c r="OPG704" s="412"/>
      <c r="OPH704" s="412"/>
      <c r="OPI704" s="412"/>
      <c r="OPJ704" s="412"/>
      <c r="OPK704" s="412"/>
      <c r="OPL704" s="412"/>
      <c r="OPM704" s="412"/>
      <c r="OPN704" s="412"/>
      <c r="OPO704" s="412"/>
      <c r="OPP704" s="412"/>
      <c r="OPQ704" s="412"/>
      <c r="OPR704" s="412"/>
      <c r="OPS704" s="412"/>
      <c r="OPT704" s="412"/>
      <c r="OPU704" s="412"/>
      <c r="OPV704" s="412"/>
      <c r="OPW704" s="412"/>
      <c r="OPX704" s="412"/>
      <c r="OPY704" s="412"/>
      <c r="OPZ704" s="412"/>
      <c r="OQA704" s="412"/>
      <c r="OQB704" s="412"/>
      <c r="OQC704" s="412"/>
      <c r="OQD704" s="412"/>
      <c r="OQE704" s="412"/>
      <c r="OQF704" s="412"/>
      <c r="OQG704" s="412"/>
      <c r="OQH704" s="412"/>
      <c r="OQI704" s="412"/>
      <c r="OQJ704" s="412"/>
      <c r="OQK704" s="412"/>
      <c r="OQL704" s="412"/>
      <c r="OQM704" s="412"/>
      <c r="OQN704" s="412"/>
      <c r="OQO704" s="412"/>
      <c r="OQP704" s="412"/>
      <c r="OQQ704" s="412"/>
      <c r="OQR704" s="412"/>
      <c r="OQS704" s="412"/>
      <c r="OQT704" s="412"/>
      <c r="OQU704" s="412"/>
      <c r="OQV704" s="412"/>
      <c r="OQW704" s="412"/>
      <c r="OQX704" s="413"/>
      <c r="OQY704" s="413"/>
      <c r="OQZ704" s="413"/>
      <c r="ORA704" s="413"/>
      <c r="ORB704" s="413"/>
      <c r="ORC704" s="413"/>
      <c r="ORD704" s="413"/>
      <c r="ORE704" s="413"/>
      <c r="ORF704" s="413"/>
      <c r="ORG704" s="413"/>
      <c r="ORH704" s="413"/>
      <c r="ORI704" s="413"/>
      <c r="ORJ704" s="413"/>
      <c r="ORK704" s="413"/>
      <c r="ORL704" s="413"/>
      <c r="ORM704" s="413"/>
      <c r="ORN704" s="413"/>
      <c r="ORO704" s="413"/>
      <c r="ORP704" s="413"/>
      <c r="ORQ704" s="413"/>
      <c r="ORR704" s="413"/>
      <c r="ORS704" s="413"/>
      <c r="ORT704" s="413"/>
      <c r="ORU704" s="413"/>
      <c r="ORV704" s="414"/>
      <c r="ORW704" s="414"/>
      <c r="ORX704" s="414"/>
      <c r="ORY704" s="414"/>
      <c r="ORZ704" s="414"/>
      <c r="OSA704" s="413"/>
      <c r="OSB704" s="413"/>
      <c r="OSC704" s="414"/>
      <c r="OSD704" s="414"/>
      <c r="OSE704" s="413"/>
      <c r="OSF704" s="413"/>
      <c r="OSG704" s="414"/>
      <c r="OSH704" s="414"/>
      <c r="OSI704" s="413"/>
      <c r="OSJ704" s="413"/>
      <c r="OSK704" s="413"/>
      <c r="OSL704" s="413"/>
      <c r="OSM704" s="413"/>
      <c r="OSN704" s="413"/>
      <c r="OSO704" s="413"/>
      <c r="OSP704" s="414"/>
      <c r="OSQ704" s="414"/>
      <c r="OSR704" s="413"/>
      <c r="OSS704" s="413"/>
      <c r="OST704" s="414"/>
      <c r="OSU704" s="414"/>
      <c r="OSV704" s="413"/>
      <c r="OSW704" s="413"/>
      <c r="OSX704" s="413"/>
      <c r="OSY704" s="413"/>
      <c r="OSZ704" s="413"/>
      <c r="OTA704" s="407"/>
      <c r="OTB704" s="439"/>
      <c r="OTC704" s="413"/>
      <c r="OTD704" s="413"/>
      <c r="OTE704" s="413"/>
      <c r="OTF704" s="413"/>
      <c r="OTG704" s="413"/>
      <c r="OTH704" s="413"/>
      <c r="OTI704" s="413"/>
      <c r="OTJ704" s="412"/>
      <c r="OTK704" s="412"/>
      <c r="OTL704" s="412"/>
      <c r="OTM704" s="412"/>
      <c r="OTN704" s="412"/>
      <c r="OTO704" s="412"/>
      <c r="OTP704" s="412"/>
      <c r="OTQ704" s="412"/>
      <c r="OTR704" s="412"/>
      <c r="OTS704" s="412"/>
      <c r="OTT704" s="412"/>
      <c r="OTU704" s="412"/>
      <c r="OTV704" s="412"/>
      <c r="OTW704" s="412"/>
      <c r="OTX704" s="412"/>
      <c r="OTY704" s="412"/>
      <c r="OTZ704" s="412"/>
      <c r="OUA704" s="412"/>
      <c r="OUB704" s="412"/>
      <c r="OUC704" s="412"/>
      <c r="OUD704" s="412"/>
      <c r="OUE704" s="412"/>
      <c r="OUF704" s="412"/>
      <c r="OUG704" s="412"/>
      <c r="OUH704" s="412"/>
      <c r="OUI704" s="412"/>
      <c r="OUJ704" s="412"/>
      <c r="OUK704" s="412"/>
      <c r="OUL704" s="412"/>
      <c r="OUM704" s="412"/>
      <c r="OUN704" s="412"/>
      <c r="OUO704" s="412"/>
      <c r="OUP704" s="412"/>
      <c r="OUQ704" s="412"/>
      <c r="OUR704" s="412"/>
      <c r="OUS704" s="412"/>
      <c r="OUT704" s="412"/>
      <c r="OUU704" s="412"/>
      <c r="OUV704" s="412"/>
      <c r="OUW704" s="412"/>
      <c r="OUX704" s="412"/>
      <c r="OUY704" s="412"/>
      <c r="OUZ704" s="412"/>
      <c r="OVA704" s="412"/>
      <c r="OVB704" s="413"/>
      <c r="OVC704" s="413"/>
      <c r="OVD704" s="413"/>
      <c r="OVE704" s="413"/>
      <c r="OVF704" s="413"/>
      <c r="OVG704" s="413"/>
      <c r="OVH704" s="413"/>
      <c r="OVI704" s="413"/>
      <c r="OVJ704" s="413"/>
      <c r="OVK704" s="413"/>
      <c r="OVL704" s="413"/>
      <c r="OVM704" s="413"/>
      <c r="OVN704" s="413"/>
      <c r="OVO704" s="413"/>
      <c r="OVP704" s="413"/>
      <c r="OVQ704" s="413"/>
      <c r="OVR704" s="413"/>
      <c r="OVS704" s="413"/>
      <c r="OVT704" s="413"/>
      <c r="OVU704" s="413"/>
      <c r="OVV704" s="413"/>
      <c r="OVW704" s="413"/>
      <c r="OVX704" s="413"/>
      <c r="OVY704" s="413"/>
      <c r="OVZ704" s="414"/>
      <c r="OWA704" s="414"/>
      <c r="OWB704" s="414"/>
      <c r="OWC704" s="414"/>
      <c r="OWD704" s="414"/>
      <c r="OWE704" s="413"/>
      <c r="OWF704" s="413"/>
      <c r="OWG704" s="414"/>
      <c r="OWH704" s="414"/>
      <c r="OWI704" s="413"/>
      <c r="OWJ704" s="413"/>
      <c r="OWK704" s="414"/>
      <c r="OWL704" s="414"/>
      <c r="OWM704" s="413"/>
      <c r="OWN704" s="413"/>
      <c r="OWO704" s="413"/>
      <c r="OWP704" s="413"/>
      <c r="OWQ704" s="413"/>
      <c r="OWR704" s="413"/>
      <c r="OWS704" s="413"/>
      <c r="OWT704" s="414"/>
      <c r="OWU704" s="414"/>
      <c r="OWV704" s="413"/>
      <c r="OWW704" s="413"/>
      <c r="OWX704" s="414"/>
      <c r="OWY704" s="414"/>
      <c r="OWZ704" s="413"/>
      <c r="OXA704" s="413"/>
      <c r="OXB704" s="413"/>
      <c r="OXC704" s="413"/>
      <c r="OXD704" s="413"/>
      <c r="OXE704" s="407"/>
      <c r="OXF704" s="439"/>
      <c r="OXG704" s="413"/>
      <c r="OXH704" s="413"/>
      <c r="OXI704" s="413"/>
      <c r="OXJ704" s="413"/>
      <c r="OXK704" s="413"/>
      <c r="OXL704" s="413"/>
      <c r="OXM704" s="413"/>
      <c r="OXN704" s="412"/>
      <c r="OXO704" s="412"/>
      <c r="OXP704" s="412"/>
      <c r="OXQ704" s="412"/>
      <c r="OXR704" s="412"/>
      <c r="OXS704" s="412"/>
      <c r="OXT704" s="412"/>
      <c r="OXU704" s="412"/>
      <c r="OXV704" s="412"/>
      <c r="OXW704" s="412"/>
      <c r="OXX704" s="412"/>
      <c r="OXY704" s="412"/>
      <c r="OXZ704" s="412"/>
      <c r="OYA704" s="412"/>
      <c r="OYB704" s="412"/>
      <c r="OYC704" s="412"/>
      <c r="OYD704" s="412"/>
      <c r="OYE704" s="412"/>
      <c r="OYF704" s="412"/>
      <c r="OYG704" s="412"/>
      <c r="OYH704" s="412"/>
      <c r="OYI704" s="412"/>
      <c r="OYJ704" s="412"/>
      <c r="OYK704" s="412"/>
      <c r="OYL704" s="412"/>
      <c r="OYM704" s="412"/>
      <c r="OYN704" s="412"/>
      <c r="OYO704" s="412"/>
      <c r="OYP704" s="412"/>
      <c r="OYQ704" s="412"/>
      <c r="OYR704" s="412"/>
      <c r="OYS704" s="412"/>
      <c r="OYT704" s="412"/>
      <c r="OYU704" s="412"/>
      <c r="OYV704" s="412"/>
      <c r="OYW704" s="412"/>
      <c r="OYX704" s="412"/>
      <c r="OYY704" s="412"/>
      <c r="OYZ704" s="412"/>
      <c r="OZA704" s="412"/>
      <c r="OZB704" s="412"/>
      <c r="OZC704" s="412"/>
      <c r="OZD704" s="412"/>
      <c r="OZE704" s="412"/>
      <c r="OZF704" s="413"/>
      <c r="OZG704" s="413"/>
      <c r="OZH704" s="413"/>
      <c r="OZI704" s="413"/>
      <c r="OZJ704" s="413"/>
      <c r="OZK704" s="413"/>
      <c r="OZL704" s="413"/>
      <c r="OZM704" s="413"/>
      <c r="OZN704" s="413"/>
      <c r="OZO704" s="413"/>
      <c r="OZP704" s="413"/>
      <c r="OZQ704" s="413"/>
      <c r="OZR704" s="413"/>
      <c r="OZS704" s="413"/>
      <c r="OZT704" s="413"/>
      <c r="OZU704" s="413"/>
      <c r="OZV704" s="413"/>
      <c r="OZW704" s="413"/>
      <c r="OZX704" s="413"/>
      <c r="OZY704" s="413"/>
      <c r="OZZ704" s="413"/>
      <c r="PAA704" s="413"/>
      <c r="PAB704" s="413"/>
      <c r="PAC704" s="413"/>
      <c r="PAD704" s="414"/>
      <c r="PAE704" s="414"/>
      <c r="PAF704" s="414"/>
      <c r="PAG704" s="414"/>
      <c r="PAH704" s="414"/>
      <c r="PAI704" s="413"/>
      <c r="PAJ704" s="413"/>
      <c r="PAK704" s="414"/>
      <c r="PAL704" s="414"/>
      <c r="PAM704" s="413"/>
      <c r="PAN704" s="413"/>
      <c r="PAO704" s="414"/>
      <c r="PAP704" s="414"/>
      <c r="PAQ704" s="413"/>
      <c r="PAR704" s="413"/>
      <c r="PAS704" s="413"/>
      <c r="PAT704" s="413"/>
      <c r="PAU704" s="413"/>
      <c r="PAV704" s="413"/>
      <c r="PAW704" s="413"/>
      <c r="PAX704" s="414"/>
      <c r="PAY704" s="414"/>
      <c r="PAZ704" s="413"/>
      <c r="PBA704" s="413"/>
      <c r="PBB704" s="414"/>
      <c r="PBC704" s="414"/>
      <c r="PBD704" s="413"/>
      <c r="PBE704" s="413"/>
      <c r="PBF704" s="413"/>
      <c r="PBG704" s="413"/>
      <c r="PBH704" s="413"/>
      <c r="PBI704" s="407"/>
      <c r="PBJ704" s="439"/>
      <c r="PBK704" s="413"/>
      <c r="PBL704" s="413"/>
      <c r="PBM704" s="413"/>
      <c r="PBN704" s="413"/>
      <c r="PBO704" s="413"/>
      <c r="PBP704" s="413"/>
      <c r="PBQ704" s="413"/>
      <c r="PBR704" s="412"/>
      <c r="PBS704" s="412"/>
      <c r="PBT704" s="412"/>
      <c r="PBU704" s="412"/>
      <c r="PBV704" s="412"/>
      <c r="PBW704" s="412"/>
      <c r="PBX704" s="412"/>
      <c r="PBY704" s="412"/>
      <c r="PBZ704" s="412"/>
      <c r="PCA704" s="412"/>
      <c r="PCB704" s="412"/>
      <c r="PCC704" s="412"/>
      <c r="PCD704" s="412"/>
      <c r="PCE704" s="412"/>
      <c r="PCF704" s="412"/>
      <c r="PCG704" s="412"/>
      <c r="PCH704" s="412"/>
      <c r="PCI704" s="412"/>
      <c r="PCJ704" s="412"/>
      <c r="PCK704" s="412"/>
      <c r="PCL704" s="412"/>
      <c r="PCM704" s="412"/>
      <c r="PCN704" s="412"/>
      <c r="PCO704" s="412"/>
      <c r="PCP704" s="412"/>
      <c r="PCQ704" s="412"/>
      <c r="PCR704" s="412"/>
      <c r="PCS704" s="412"/>
      <c r="PCT704" s="412"/>
      <c r="PCU704" s="412"/>
      <c r="PCV704" s="412"/>
      <c r="PCW704" s="412"/>
      <c r="PCX704" s="412"/>
      <c r="PCY704" s="412"/>
      <c r="PCZ704" s="412"/>
      <c r="PDA704" s="412"/>
      <c r="PDB704" s="412"/>
      <c r="PDC704" s="412"/>
      <c r="PDD704" s="412"/>
      <c r="PDE704" s="412"/>
      <c r="PDF704" s="412"/>
      <c r="PDG704" s="412"/>
      <c r="PDH704" s="412"/>
      <c r="PDI704" s="412"/>
      <c r="PDJ704" s="413"/>
      <c r="PDK704" s="413"/>
      <c r="PDL704" s="413"/>
      <c r="PDM704" s="413"/>
      <c r="PDN704" s="413"/>
      <c r="PDO704" s="413"/>
      <c r="PDP704" s="413"/>
      <c r="PDQ704" s="413"/>
      <c r="PDR704" s="413"/>
      <c r="PDS704" s="413"/>
      <c r="PDT704" s="413"/>
      <c r="PDU704" s="413"/>
      <c r="PDV704" s="413"/>
      <c r="PDW704" s="413"/>
      <c r="PDX704" s="413"/>
      <c r="PDY704" s="413"/>
      <c r="PDZ704" s="413"/>
      <c r="PEA704" s="413"/>
      <c r="PEB704" s="413"/>
      <c r="PEC704" s="413"/>
      <c r="PED704" s="413"/>
      <c r="PEE704" s="413"/>
      <c r="PEF704" s="413"/>
      <c r="PEG704" s="413"/>
      <c r="PEH704" s="414"/>
      <c r="PEI704" s="414"/>
      <c r="PEJ704" s="414"/>
      <c r="PEK704" s="414"/>
      <c r="PEL704" s="414"/>
      <c r="PEM704" s="413"/>
      <c r="PEN704" s="413"/>
      <c r="PEO704" s="414"/>
      <c r="PEP704" s="414"/>
      <c r="PEQ704" s="413"/>
      <c r="PER704" s="413"/>
      <c r="PES704" s="414"/>
      <c r="PET704" s="414"/>
      <c r="PEU704" s="413"/>
      <c r="PEV704" s="413"/>
      <c r="PEW704" s="413"/>
      <c r="PEX704" s="413"/>
      <c r="PEY704" s="413"/>
      <c r="PEZ704" s="413"/>
      <c r="PFA704" s="413"/>
      <c r="PFB704" s="414"/>
      <c r="PFC704" s="414"/>
      <c r="PFD704" s="413"/>
      <c r="PFE704" s="413"/>
      <c r="PFF704" s="414"/>
      <c r="PFG704" s="414"/>
      <c r="PFH704" s="413"/>
      <c r="PFI704" s="413"/>
      <c r="PFJ704" s="413"/>
      <c r="PFK704" s="413"/>
      <c r="PFL704" s="413"/>
      <c r="PFM704" s="407"/>
      <c r="PFN704" s="439"/>
      <c r="PFO704" s="413"/>
      <c r="PFP704" s="413"/>
      <c r="PFQ704" s="413"/>
      <c r="PFR704" s="413"/>
      <c r="PFS704" s="413"/>
      <c r="PFT704" s="413"/>
      <c r="PFU704" s="413"/>
      <c r="PFV704" s="412"/>
      <c r="PFW704" s="412"/>
      <c r="PFX704" s="412"/>
      <c r="PFY704" s="412"/>
      <c r="PFZ704" s="412"/>
      <c r="PGA704" s="412"/>
      <c r="PGB704" s="412"/>
      <c r="PGC704" s="412"/>
      <c r="PGD704" s="412"/>
      <c r="PGE704" s="412"/>
      <c r="PGF704" s="412"/>
      <c r="PGG704" s="412"/>
      <c r="PGH704" s="412"/>
      <c r="PGI704" s="412"/>
      <c r="PGJ704" s="412"/>
      <c r="PGK704" s="412"/>
      <c r="PGL704" s="412"/>
      <c r="PGM704" s="412"/>
      <c r="PGN704" s="412"/>
      <c r="PGO704" s="412"/>
      <c r="PGP704" s="412"/>
      <c r="PGQ704" s="412"/>
      <c r="PGR704" s="412"/>
      <c r="PGS704" s="412"/>
      <c r="PGT704" s="412"/>
      <c r="PGU704" s="412"/>
      <c r="PGV704" s="412"/>
      <c r="PGW704" s="412"/>
      <c r="PGX704" s="412"/>
      <c r="PGY704" s="412"/>
      <c r="PGZ704" s="412"/>
      <c r="PHA704" s="412"/>
      <c r="PHB704" s="412"/>
      <c r="PHC704" s="412"/>
      <c r="PHD704" s="412"/>
      <c r="PHE704" s="412"/>
      <c r="PHF704" s="412"/>
      <c r="PHG704" s="412"/>
      <c r="PHH704" s="412"/>
      <c r="PHI704" s="412"/>
      <c r="PHJ704" s="412"/>
      <c r="PHK704" s="412"/>
      <c r="PHL704" s="412"/>
      <c r="PHM704" s="412"/>
      <c r="PHN704" s="413"/>
      <c r="PHO704" s="413"/>
      <c r="PHP704" s="413"/>
      <c r="PHQ704" s="413"/>
      <c r="PHR704" s="413"/>
      <c r="PHS704" s="413"/>
      <c r="PHT704" s="413"/>
      <c r="PHU704" s="413"/>
      <c r="PHV704" s="413"/>
      <c r="PHW704" s="413"/>
      <c r="PHX704" s="413"/>
      <c r="PHY704" s="413"/>
      <c r="PHZ704" s="413"/>
      <c r="PIA704" s="413"/>
      <c r="PIB704" s="413"/>
      <c r="PIC704" s="413"/>
      <c r="PID704" s="413"/>
      <c r="PIE704" s="413"/>
      <c r="PIF704" s="413"/>
      <c r="PIG704" s="413"/>
      <c r="PIH704" s="413"/>
      <c r="PII704" s="413"/>
      <c r="PIJ704" s="413"/>
      <c r="PIK704" s="413"/>
      <c r="PIL704" s="414"/>
      <c r="PIM704" s="414"/>
      <c r="PIN704" s="414"/>
      <c r="PIO704" s="414"/>
      <c r="PIP704" s="414"/>
      <c r="PIQ704" s="413"/>
      <c r="PIR704" s="413"/>
      <c r="PIS704" s="414"/>
      <c r="PIT704" s="414"/>
      <c r="PIU704" s="413"/>
      <c r="PIV704" s="413"/>
      <c r="PIW704" s="414"/>
      <c r="PIX704" s="414"/>
      <c r="PIY704" s="413"/>
      <c r="PIZ704" s="413"/>
      <c r="PJA704" s="413"/>
      <c r="PJB704" s="413"/>
      <c r="PJC704" s="413"/>
      <c r="PJD704" s="413"/>
      <c r="PJE704" s="413"/>
      <c r="PJF704" s="414"/>
      <c r="PJG704" s="414"/>
      <c r="PJH704" s="413"/>
      <c r="PJI704" s="413"/>
      <c r="PJJ704" s="414"/>
      <c r="PJK704" s="414"/>
      <c r="PJL704" s="413"/>
      <c r="PJM704" s="413"/>
      <c r="PJN704" s="413"/>
      <c r="PJO704" s="413"/>
      <c r="PJP704" s="413"/>
      <c r="PJQ704" s="407"/>
      <c r="PJR704" s="439"/>
      <c r="PJS704" s="413"/>
      <c r="PJT704" s="413"/>
      <c r="PJU704" s="413"/>
      <c r="PJV704" s="413"/>
      <c r="PJW704" s="413"/>
      <c r="PJX704" s="413"/>
      <c r="PJY704" s="413"/>
      <c r="PJZ704" s="412"/>
      <c r="PKA704" s="412"/>
      <c r="PKB704" s="412"/>
      <c r="PKC704" s="412"/>
      <c r="PKD704" s="412"/>
      <c r="PKE704" s="412"/>
      <c r="PKF704" s="412"/>
      <c r="PKG704" s="412"/>
      <c r="PKH704" s="412"/>
      <c r="PKI704" s="412"/>
      <c r="PKJ704" s="412"/>
      <c r="PKK704" s="412"/>
      <c r="PKL704" s="412"/>
      <c r="PKM704" s="412"/>
      <c r="PKN704" s="412"/>
      <c r="PKO704" s="412"/>
      <c r="PKP704" s="412"/>
      <c r="PKQ704" s="412"/>
      <c r="PKR704" s="412"/>
      <c r="PKS704" s="412"/>
      <c r="PKT704" s="412"/>
      <c r="PKU704" s="412"/>
      <c r="PKV704" s="412"/>
      <c r="PKW704" s="412"/>
      <c r="PKX704" s="412"/>
      <c r="PKY704" s="412"/>
      <c r="PKZ704" s="412"/>
      <c r="PLA704" s="412"/>
      <c r="PLB704" s="412"/>
      <c r="PLC704" s="412"/>
      <c r="PLD704" s="412"/>
      <c r="PLE704" s="412"/>
      <c r="PLF704" s="412"/>
      <c r="PLG704" s="412"/>
      <c r="PLH704" s="412"/>
      <c r="PLI704" s="412"/>
      <c r="PLJ704" s="412"/>
      <c r="PLK704" s="412"/>
      <c r="PLL704" s="412"/>
      <c r="PLM704" s="412"/>
      <c r="PLN704" s="412"/>
      <c r="PLO704" s="412"/>
      <c r="PLP704" s="412"/>
      <c r="PLQ704" s="412"/>
      <c r="PLR704" s="413"/>
      <c r="PLS704" s="413"/>
      <c r="PLT704" s="413"/>
      <c r="PLU704" s="413"/>
      <c r="PLV704" s="413"/>
      <c r="PLW704" s="413"/>
      <c r="PLX704" s="413"/>
      <c r="PLY704" s="413"/>
      <c r="PLZ704" s="413"/>
      <c r="PMA704" s="413"/>
      <c r="PMB704" s="413"/>
      <c r="PMC704" s="413"/>
      <c r="PMD704" s="413"/>
      <c r="PME704" s="413"/>
      <c r="PMF704" s="413"/>
      <c r="PMG704" s="413"/>
      <c r="PMH704" s="413"/>
      <c r="PMI704" s="413"/>
      <c r="PMJ704" s="413"/>
      <c r="PMK704" s="413"/>
      <c r="PML704" s="413"/>
      <c r="PMM704" s="413"/>
      <c r="PMN704" s="413"/>
      <c r="PMO704" s="413"/>
      <c r="PMP704" s="414"/>
      <c r="PMQ704" s="414"/>
      <c r="PMR704" s="414"/>
      <c r="PMS704" s="414"/>
      <c r="PMT704" s="414"/>
      <c r="PMU704" s="413"/>
      <c r="PMV704" s="413"/>
      <c r="PMW704" s="414"/>
      <c r="PMX704" s="414"/>
      <c r="PMY704" s="413"/>
      <c r="PMZ704" s="413"/>
      <c r="PNA704" s="414"/>
      <c r="PNB704" s="414"/>
      <c r="PNC704" s="413"/>
      <c r="PND704" s="413"/>
      <c r="PNE704" s="413"/>
      <c r="PNF704" s="413"/>
      <c r="PNG704" s="413"/>
      <c r="PNH704" s="413"/>
      <c r="PNI704" s="413"/>
      <c r="PNJ704" s="414"/>
      <c r="PNK704" s="414"/>
      <c r="PNL704" s="413"/>
      <c r="PNM704" s="413"/>
      <c r="PNN704" s="414"/>
      <c r="PNO704" s="414"/>
      <c r="PNP704" s="413"/>
      <c r="PNQ704" s="413"/>
      <c r="PNR704" s="413"/>
      <c r="PNS704" s="413"/>
      <c r="PNT704" s="413"/>
      <c r="PNU704" s="407"/>
      <c r="PNV704" s="439"/>
      <c r="PNW704" s="413"/>
      <c r="PNX704" s="413"/>
      <c r="PNY704" s="413"/>
      <c r="PNZ704" s="413"/>
      <c r="POA704" s="413"/>
      <c r="POB704" s="413"/>
      <c r="POC704" s="413"/>
      <c r="POD704" s="412"/>
      <c r="POE704" s="412"/>
      <c r="POF704" s="412"/>
      <c r="POG704" s="412"/>
      <c r="POH704" s="412"/>
      <c r="POI704" s="412"/>
      <c r="POJ704" s="412"/>
      <c r="POK704" s="412"/>
      <c r="POL704" s="412"/>
      <c r="POM704" s="412"/>
      <c r="PON704" s="412"/>
      <c r="POO704" s="412"/>
      <c r="POP704" s="412"/>
      <c r="POQ704" s="412"/>
      <c r="POR704" s="412"/>
      <c r="POS704" s="412"/>
      <c r="POT704" s="412"/>
      <c r="POU704" s="412"/>
      <c r="POV704" s="412"/>
      <c r="POW704" s="412"/>
      <c r="POX704" s="412"/>
      <c r="POY704" s="412"/>
      <c r="POZ704" s="412"/>
      <c r="PPA704" s="412"/>
      <c r="PPB704" s="412"/>
      <c r="PPC704" s="412"/>
      <c r="PPD704" s="412"/>
      <c r="PPE704" s="412"/>
      <c r="PPF704" s="412"/>
      <c r="PPG704" s="412"/>
      <c r="PPH704" s="412"/>
      <c r="PPI704" s="412"/>
      <c r="PPJ704" s="412"/>
      <c r="PPK704" s="412"/>
      <c r="PPL704" s="412"/>
      <c r="PPM704" s="412"/>
      <c r="PPN704" s="412"/>
      <c r="PPO704" s="412"/>
      <c r="PPP704" s="412"/>
      <c r="PPQ704" s="412"/>
      <c r="PPR704" s="412"/>
      <c r="PPS704" s="412"/>
      <c r="PPT704" s="412"/>
      <c r="PPU704" s="412"/>
      <c r="PPV704" s="413"/>
      <c r="PPW704" s="413"/>
      <c r="PPX704" s="413"/>
      <c r="PPY704" s="413"/>
      <c r="PPZ704" s="413"/>
      <c r="PQA704" s="413"/>
      <c r="PQB704" s="413"/>
      <c r="PQC704" s="413"/>
      <c r="PQD704" s="413"/>
      <c r="PQE704" s="413"/>
      <c r="PQF704" s="413"/>
      <c r="PQG704" s="413"/>
      <c r="PQH704" s="413"/>
      <c r="PQI704" s="413"/>
      <c r="PQJ704" s="413"/>
      <c r="PQK704" s="413"/>
      <c r="PQL704" s="413"/>
      <c r="PQM704" s="413"/>
      <c r="PQN704" s="413"/>
      <c r="PQO704" s="413"/>
      <c r="PQP704" s="413"/>
      <c r="PQQ704" s="413"/>
      <c r="PQR704" s="413"/>
      <c r="PQS704" s="413"/>
      <c r="PQT704" s="414"/>
      <c r="PQU704" s="414"/>
      <c r="PQV704" s="414"/>
      <c r="PQW704" s="414"/>
      <c r="PQX704" s="414"/>
      <c r="PQY704" s="413"/>
      <c r="PQZ704" s="413"/>
      <c r="PRA704" s="414"/>
      <c r="PRB704" s="414"/>
      <c r="PRC704" s="413"/>
      <c r="PRD704" s="413"/>
      <c r="PRE704" s="414"/>
      <c r="PRF704" s="414"/>
      <c r="PRG704" s="413"/>
      <c r="PRH704" s="413"/>
      <c r="PRI704" s="413"/>
      <c r="PRJ704" s="413"/>
      <c r="PRK704" s="413"/>
      <c r="PRL704" s="413"/>
      <c r="PRM704" s="413"/>
      <c r="PRN704" s="414"/>
      <c r="PRO704" s="414"/>
      <c r="PRP704" s="413"/>
      <c r="PRQ704" s="413"/>
      <c r="PRR704" s="414"/>
      <c r="PRS704" s="414"/>
      <c r="PRT704" s="413"/>
      <c r="PRU704" s="413"/>
      <c r="PRV704" s="413"/>
      <c r="PRW704" s="413"/>
      <c r="PRX704" s="413"/>
      <c r="PRY704" s="407"/>
      <c r="PRZ704" s="439"/>
      <c r="PSA704" s="413"/>
      <c r="PSB704" s="413"/>
      <c r="PSC704" s="413"/>
      <c r="PSD704" s="413"/>
      <c r="PSE704" s="413"/>
      <c r="PSF704" s="413"/>
      <c r="PSG704" s="413"/>
      <c r="PSH704" s="412"/>
      <c r="PSI704" s="412"/>
      <c r="PSJ704" s="412"/>
      <c r="PSK704" s="412"/>
      <c r="PSL704" s="412"/>
      <c r="PSM704" s="412"/>
      <c r="PSN704" s="412"/>
      <c r="PSO704" s="412"/>
      <c r="PSP704" s="412"/>
      <c r="PSQ704" s="412"/>
      <c r="PSR704" s="412"/>
      <c r="PSS704" s="412"/>
      <c r="PST704" s="412"/>
      <c r="PSU704" s="412"/>
      <c r="PSV704" s="412"/>
      <c r="PSW704" s="412"/>
      <c r="PSX704" s="412"/>
      <c r="PSY704" s="412"/>
      <c r="PSZ704" s="412"/>
      <c r="PTA704" s="412"/>
      <c r="PTB704" s="412"/>
      <c r="PTC704" s="412"/>
      <c r="PTD704" s="412"/>
      <c r="PTE704" s="412"/>
      <c r="PTF704" s="412"/>
      <c r="PTG704" s="412"/>
      <c r="PTH704" s="412"/>
      <c r="PTI704" s="412"/>
      <c r="PTJ704" s="412"/>
      <c r="PTK704" s="412"/>
      <c r="PTL704" s="412"/>
      <c r="PTM704" s="412"/>
      <c r="PTN704" s="412"/>
      <c r="PTO704" s="412"/>
      <c r="PTP704" s="412"/>
      <c r="PTQ704" s="412"/>
      <c r="PTR704" s="412"/>
      <c r="PTS704" s="412"/>
      <c r="PTT704" s="412"/>
      <c r="PTU704" s="412"/>
      <c r="PTV704" s="412"/>
      <c r="PTW704" s="412"/>
      <c r="PTX704" s="412"/>
      <c r="PTY704" s="412"/>
      <c r="PTZ704" s="413"/>
      <c r="PUA704" s="413"/>
      <c r="PUB704" s="413"/>
      <c r="PUC704" s="413"/>
      <c r="PUD704" s="413"/>
      <c r="PUE704" s="413"/>
      <c r="PUF704" s="413"/>
      <c r="PUG704" s="413"/>
      <c r="PUH704" s="413"/>
      <c r="PUI704" s="413"/>
      <c r="PUJ704" s="413"/>
      <c r="PUK704" s="413"/>
      <c r="PUL704" s="413"/>
      <c r="PUM704" s="413"/>
      <c r="PUN704" s="413"/>
      <c r="PUO704" s="413"/>
      <c r="PUP704" s="413"/>
      <c r="PUQ704" s="413"/>
      <c r="PUR704" s="413"/>
      <c r="PUS704" s="413"/>
      <c r="PUT704" s="413"/>
      <c r="PUU704" s="413"/>
      <c r="PUV704" s="413"/>
      <c r="PUW704" s="413"/>
      <c r="PUX704" s="414"/>
      <c r="PUY704" s="414"/>
      <c r="PUZ704" s="414"/>
      <c r="PVA704" s="414"/>
      <c r="PVB704" s="414"/>
      <c r="PVC704" s="413"/>
      <c r="PVD704" s="413"/>
      <c r="PVE704" s="414"/>
      <c r="PVF704" s="414"/>
      <c r="PVG704" s="413"/>
      <c r="PVH704" s="413"/>
      <c r="PVI704" s="414"/>
      <c r="PVJ704" s="414"/>
      <c r="PVK704" s="413"/>
      <c r="PVL704" s="413"/>
      <c r="PVM704" s="413"/>
      <c r="PVN704" s="413"/>
      <c r="PVO704" s="413"/>
      <c r="PVP704" s="413"/>
      <c r="PVQ704" s="413"/>
      <c r="PVR704" s="414"/>
      <c r="PVS704" s="414"/>
      <c r="PVT704" s="413"/>
      <c r="PVU704" s="413"/>
      <c r="PVV704" s="414"/>
      <c r="PVW704" s="414"/>
      <c r="PVX704" s="413"/>
      <c r="PVY704" s="413"/>
      <c r="PVZ704" s="413"/>
      <c r="PWA704" s="413"/>
      <c r="PWB704" s="413"/>
      <c r="PWC704" s="407"/>
      <c r="PWD704" s="439"/>
      <c r="PWE704" s="413"/>
      <c r="PWF704" s="413"/>
      <c r="PWG704" s="413"/>
      <c r="PWH704" s="413"/>
      <c r="PWI704" s="413"/>
      <c r="PWJ704" s="413"/>
      <c r="PWK704" s="413"/>
      <c r="PWL704" s="412"/>
      <c r="PWM704" s="412"/>
      <c r="PWN704" s="412"/>
      <c r="PWO704" s="412"/>
      <c r="PWP704" s="412"/>
      <c r="PWQ704" s="412"/>
      <c r="PWR704" s="412"/>
      <c r="PWS704" s="412"/>
      <c r="PWT704" s="412"/>
      <c r="PWU704" s="412"/>
      <c r="PWV704" s="412"/>
      <c r="PWW704" s="412"/>
      <c r="PWX704" s="412"/>
      <c r="PWY704" s="412"/>
      <c r="PWZ704" s="412"/>
      <c r="PXA704" s="412"/>
      <c r="PXB704" s="412"/>
      <c r="PXC704" s="412"/>
      <c r="PXD704" s="412"/>
      <c r="PXE704" s="412"/>
      <c r="PXF704" s="412"/>
      <c r="PXG704" s="412"/>
      <c r="PXH704" s="412"/>
      <c r="PXI704" s="412"/>
      <c r="PXJ704" s="412"/>
      <c r="PXK704" s="412"/>
      <c r="PXL704" s="412"/>
      <c r="PXM704" s="412"/>
      <c r="PXN704" s="412"/>
      <c r="PXO704" s="412"/>
      <c r="PXP704" s="412"/>
      <c r="PXQ704" s="412"/>
      <c r="PXR704" s="412"/>
      <c r="PXS704" s="412"/>
      <c r="PXT704" s="412"/>
      <c r="PXU704" s="412"/>
      <c r="PXV704" s="412"/>
      <c r="PXW704" s="412"/>
      <c r="PXX704" s="412"/>
      <c r="PXY704" s="412"/>
      <c r="PXZ704" s="412"/>
      <c r="PYA704" s="412"/>
      <c r="PYB704" s="412"/>
      <c r="PYC704" s="412"/>
      <c r="PYD704" s="413"/>
      <c r="PYE704" s="413"/>
      <c r="PYF704" s="413"/>
      <c r="PYG704" s="413"/>
      <c r="PYH704" s="413"/>
      <c r="PYI704" s="413"/>
      <c r="PYJ704" s="413"/>
      <c r="PYK704" s="413"/>
      <c r="PYL704" s="413"/>
      <c r="PYM704" s="413"/>
      <c r="PYN704" s="413"/>
      <c r="PYO704" s="413"/>
      <c r="PYP704" s="413"/>
      <c r="PYQ704" s="413"/>
      <c r="PYR704" s="413"/>
      <c r="PYS704" s="413"/>
      <c r="PYT704" s="413"/>
      <c r="PYU704" s="413"/>
      <c r="PYV704" s="413"/>
      <c r="PYW704" s="413"/>
      <c r="PYX704" s="413"/>
      <c r="PYY704" s="413"/>
      <c r="PYZ704" s="413"/>
      <c r="PZA704" s="413"/>
      <c r="PZB704" s="414"/>
      <c r="PZC704" s="414"/>
      <c r="PZD704" s="414"/>
      <c r="PZE704" s="414"/>
      <c r="PZF704" s="414"/>
      <c r="PZG704" s="413"/>
      <c r="PZH704" s="413"/>
      <c r="PZI704" s="414"/>
      <c r="PZJ704" s="414"/>
      <c r="PZK704" s="413"/>
      <c r="PZL704" s="413"/>
      <c r="PZM704" s="414"/>
      <c r="PZN704" s="414"/>
      <c r="PZO704" s="413"/>
      <c r="PZP704" s="413"/>
      <c r="PZQ704" s="413"/>
      <c r="PZR704" s="413"/>
      <c r="PZS704" s="413"/>
      <c r="PZT704" s="413"/>
      <c r="PZU704" s="413"/>
      <c r="PZV704" s="414"/>
      <c r="PZW704" s="414"/>
      <c r="PZX704" s="413"/>
      <c r="PZY704" s="413"/>
      <c r="PZZ704" s="414"/>
      <c r="QAA704" s="414"/>
      <c r="QAB704" s="413"/>
      <c r="QAC704" s="413"/>
      <c r="QAD704" s="413"/>
      <c r="QAE704" s="413"/>
      <c r="QAF704" s="413"/>
      <c r="QAG704" s="407"/>
      <c r="QAH704" s="439"/>
      <c r="QAI704" s="413"/>
      <c r="QAJ704" s="413"/>
      <c r="QAK704" s="413"/>
      <c r="QAL704" s="413"/>
      <c r="QAM704" s="413"/>
      <c r="QAN704" s="413"/>
      <c r="QAO704" s="413"/>
      <c r="QAP704" s="412"/>
      <c r="QAQ704" s="412"/>
      <c r="QAR704" s="412"/>
      <c r="QAS704" s="412"/>
      <c r="QAT704" s="412"/>
      <c r="QAU704" s="412"/>
      <c r="QAV704" s="412"/>
      <c r="QAW704" s="412"/>
      <c r="QAX704" s="412"/>
      <c r="QAY704" s="412"/>
      <c r="QAZ704" s="412"/>
      <c r="QBA704" s="412"/>
      <c r="QBB704" s="412"/>
      <c r="QBC704" s="412"/>
      <c r="QBD704" s="412"/>
      <c r="QBE704" s="412"/>
      <c r="QBF704" s="412"/>
      <c r="QBG704" s="412"/>
      <c r="QBH704" s="412"/>
      <c r="QBI704" s="412"/>
      <c r="QBJ704" s="412"/>
      <c r="QBK704" s="412"/>
      <c r="QBL704" s="412"/>
      <c r="QBM704" s="412"/>
      <c r="QBN704" s="412"/>
      <c r="QBO704" s="412"/>
      <c r="QBP704" s="412"/>
      <c r="QBQ704" s="412"/>
      <c r="QBR704" s="412"/>
      <c r="QBS704" s="412"/>
      <c r="QBT704" s="412"/>
      <c r="QBU704" s="412"/>
      <c r="QBV704" s="412"/>
      <c r="QBW704" s="412"/>
      <c r="QBX704" s="412"/>
      <c r="QBY704" s="412"/>
      <c r="QBZ704" s="412"/>
      <c r="QCA704" s="412"/>
      <c r="QCB704" s="412"/>
      <c r="QCC704" s="412"/>
      <c r="QCD704" s="412"/>
      <c r="QCE704" s="412"/>
      <c r="QCF704" s="412"/>
      <c r="QCG704" s="412"/>
      <c r="QCH704" s="413"/>
      <c r="QCI704" s="413"/>
      <c r="QCJ704" s="413"/>
      <c r="QCK704" s="413"/>
      <c r="QCL704" s="413"/>
      <c r="QCM704" s="413"/>
      <c r="QCN704" s="413"/>
      <c r="QCO704" s="413"/>
      <c r="QCP704" s="413"/>
      <c r="QCQ704" s="413"/>
      <c r="QCR704" s="413"/>
      <c r="QCS704" s="413"/>
      <c r="QCT704" s="413"/>
      <c r="QCU704" s="413"/>
      <c r="QCV704" s="413"/>
      <c r="QCW704" s="413"/>
      <c r="QCX704" s="413"/>
      <c r="QCY704" s="413"/>
      <c r="QCZ704" s="413"/>
      <c r="QDA704" s="413"/>
      <c r="QDB704" s="413"/>
      <c r="QDC704" s="413"/>
      <c r="QDD704" s="413"/>
      <c r="QDE704" s="413"/>
      <c r="QDF704" s="414"/>
      <c r="QDG704" s="414"/>
      <c r="QDH704" s="414"/>
      <c r="QDI704" s="414"/>
      <c r="QDJ704" s="414"/>
      <c r="QDK704" s="413"/>
      <c r="QDL704" s="413"/>
      <c r="QDM704" s="414"/>
      <c r="QDN704" s="414"/>
      <c r="QDO704" s="413"/>
      <c r="QDP704" s="413"/>
      <c r="QDQ704" s="414"/>
      <c r="QDR704" s="414"/>
      <c r="QDS704" s="413"/>
      <c r="QDT704" s="413"/>
      <c r="QDU704" s="413"/>
      <c r="QDV704" s="413"/>
      <c r="QDW704" s="413"/>
      <c r="QDX704" s="413"/>
      <c r="QDY704" s="413"/>
      <c r="QDZ704" s="414"/>
      <c r="QEA704" s="414"/>
      <c r="QEB704" s="413"/>
      <c r="QEC704" s="413"/>
      <c r="QED704" s="414"/>
      <c r="QEE704" s="414"/>
      <c r="QEF704" s="413"/>
      <c r="QEG704" s="413"/>
      <c r="QEH704" s="413"/>
      <c r="QEI704" s="413"/>
      <c r="QEJ704" s="413"/>
      <c r="QEK704" s="407"/>
      <c r="QEL704" s="439"/>
      <c r="QEM704" s="413"/>
      <c r="QEN704" s="413"/>
      <c r="QEO704" s="413"/>
      <c r="QEP704" s="413"/>
      <c r="QEQ704" s="413"/>
      <c r="QER704" s="413"/>
      <c r="QES704" s="413"/>
      <c r="QET704" s="412"/>
      <c r="QEU704" s="412"/>
      <c r="QEV704" s="412"/>
      <c r="QEW704" s="412"/>
      <c r="QEX704" s="412"/>
      <c r="QEY704" s="412"/>
      <c r="QEZ704" s="412"/>
      <c r="QFA704" s="412"/>
      <c r="QFB704" s="412"/>
      <c r="QFC704" s="412"/>
      <c r="QFD704" s="412"/>
      <c r="QFE704" s="412"/>
      <c r="QFF704" s="412"/>
      <c r="QFG704" s="412"/>
      <c r="QFH704" s="412"/>
      <c r="QFI704" s="412"/>
      <c r="QFJ704" s="412"/>
      <c r="QFK704" s="412"/>
      <c r="QFL704" s="412"/>
      <c r="QFM704" s="412"/>
      <c r="QFN704" s="412"/>
      <c r="QFO704" s="412"/>
      <c r="QFP704" s="412"/>
      <c r="QFQ704" s="412"/>
      <c r="QFR704" s="412"/>
      <c r="QFS704" s="412"/>
      <c r="QFT704" s="412"/>
      <c r="QFU704" s="412"/>
      <c r="QFV704" s="412"/>
      <c r="QFW704" s="412"/>
      <c r="QFX704" s="412"/>
      <c r="QFY704" s="412"/>
      <c r="QFZ704" s="412"/>
      <c r="QGA704" s="412"/>
      <c r="QGB704" s="412"/>
      <c r="QGC704" s="412"/>
      <c r="QGD704" s="412"/>
      <c r="QGE704" s="412"/>
      <c r="QGF704" s="412"/>
      <c r="QGG704" s="412"/>
      <c r="QGH704" s="412"/>
      <c r="QGI704" s="412"/>
      <c r="QGJ704" s="412"/>
      <c r="QGK704" s="412"/>
      <c r="QGL704" s="413"/>
      <c r="QGM704" s="413"/>
      <c r="QGN704" s="413"/>
      <c r="QGO704" s="413"/>
      <c r="QGP704" s="413"/>
      <c r="QGQ704" s="413"/>
      <c r="QGR704" s="413"/>
      <c r="QGS704" s="413"/>
      <c r="QGT704" s="413"/>
      <c r="QGU704" s="413"/>
      <c r="QGV704" s="413"/>
      <c r="QGW704" s="413"/>
      <c r="QGX704" s="413"/>
      <c r="QGY704" s="413"/>
      <c r="QGZ704" s="413"/>
      <c r="QHA704" s="413"/>
      <c r="QHB704" s="413"/>
      <c r="QHC704" s="413"/>
      <c r="QHD704" s="413"/>
      <c r="QHE704" s="413"/>
      <c r="QHF704" s="413"/>
      <c r="QHG704" s="413"/>
      <c r="QHH704" s="413"/>
      <c r="QHI704" s="413"/>
      <c r="QHJ704" s="414"/>
      <c r="QHK704" s="414"/>
      <c r="QHL704" s="414"/>
      <c r="QHM704" s="414"/>
      <c r="QHN704" s="414"/>
      <c r="QHO704" s="413"/>
      <c r="QHP704" s="413"/>
      <c r="QHQ704" s="414"/>
      <c r="QHR704" s="414"/>
      <c r="QHS704" s="413"/>
      <c r="QHT704" s="413"/>
      <c r="QHU704" s="414"/>
      <c r="QHV704" s="414"/>
      <c r="QHW704" s="413"/>
      <c r="QHX704" s="413"/>
      <c r="QHY704" s="413"/>
      <c r="QHZ704" s="413"/>
      <c r="QIA704" s="413"/>
      <c r="QIB704" s="413"/>
      <c r="QIC704" s="413"/>
      <c r="QID704" s="414"/>
      <c r="QIE704" s="414"/>
      <c r="QIF704" s="413"/>
      <c r="QIG704" s="413"/>
      <c r="QIH704" s="414"/>
      <c r="QII704" s="414"/>
      <c r="QIJ704" s="413"/>
      <c r="QIK704" s="413"/>
      <c r="QIL704" s="413"/>
      <c r="QIM704" s="413"/>
      <c r="QIN704" s="413"/>
      <c r="QIO704" s="407"/>
      <c r="QIP704" s="439"/>
      <c r="QIQ704" s="413"/>
      <c r="QIR704" s="413"/>
      <c r="QIS704" s="413"/>
      <c r="QIT704" s="413"/>
      <c r="QIU704" s="413"/>
      <c r="QIV704" s="413"/>
      <c r="QIW704" s="413"/>
      <c r="QIX704" s="412"/>
      <c r="QIY704" s="412"/>
      <c r="QIZ704" s="412"/>
      <c r="QJA704" s="412"/>
      <c r="QJB704" s="412"/>
      <c r="QJC704" s="412"/>
      <c r="QJD704" s="412"/>
      <c r="QJE704" s="412"/>
      <c r="QJF704" s="412"/>
      <c r="QJG704" s="412"/>
      <c r="QJH704" s="412"/>
      <c r="QJI704" s="412"/>
      <c r="QJJ704" s="412"/>
      <c r="QJK704" s="412"/>
      <c r="QJL704" s="412"/>
      <c r="QJM704" s="412"/>
      <c r="QJN704" s="412"/>
      <c r="QJO704" s="412"/>
      <c r="QJP704" s="412"/>
      <c r="QJQ704" s="412"/>
      <c r="QJR704" s="412"/>
      <c r="QJS704" s="412"/>
      <c r="QJT704" s="412"/>
      <c r="QJU704" s="412"/>
      <c r="QJV704" s="412"/>
      <c r="QJW704" s="412"/>
      <c r="QJX704" s="412"/>
      <c r="QJY704" s="412"/>
      <c r="QJZ704" s="412"/>
      <c r="QKA704" s="412"/>
      <c r="QKB704" s="412"/>
      <c r="QKC704" s="412"/>
      <c r="QKD704" s="412"/>
      <c r="QKE704" s="412"/>
      <c r="QKF704" s="412"/>
      <c r="QKG704" s="412"/>
      <c r="QKH704" s="412"/>
      <c r="QKI704" s="412"/>
      <c r="QKJ704" s="412"/>
      <c r="QKK704" s="412"/>
      <c r="QKL704" s="412"/>
      <c r="QKM704" s="412"/>
      <c r="QKN704" s="412"/>
      <c r="QKO704" s="412"/>
      <c r="QKP704" s="413"/>
      <c r="QKQ704" s="413"/>
      <c r="QKR704" s="413"/>
      <c r="QKS704" s="413"/>
      <c r="QKT704" s="413"/>
      <c r="QKU704" s="413"/>
      <c r="QKV704" s="413"/>
      <c r="QKW704" s="413"/>
      <c r="QKX704" s="413"/>
      <c r="QKY704" s="413"/>
      <c r="QKZ704" s="413"/>
      <c r="QLA704" s="413"/>
      <c r="QLB704" s="413"/>
      <c r="QLC704" s="413"/>
      <c r="QLD704" s="413"/>
      <c r="QLE704" s="413"/>
      <c r="QLF704" s="413"/>
      <c r="QLG704" s="413"/>
      <c r="QLH704" s="413"/>
      <c r="QLI704" s="413"/>
      <c r="QLJ704" s="413"/>
      <c r="QLK704" s="413"/>
      <c r="QLL704" s="413"/>
      <c r="QLM704" s="413"/>
      <c r="QLN704" s="414"/>
      <c r="QLO704" s="414"/>
      <c r="QLP704" s="414"/>
      <c r="QLQ704" s="414"/>
      <c r="QLR704" s="414"/>
      <c r="QLS704" s="413"/>
      <c r="QLT704" s="413"/>
      <c r="QLU704" s="414"/>
      <c r="QLV704" s="414"/>
      <c r="QLW704" s="413"/>
      <c r="QLX704" s="413"/>
      <c r="QLY704" s="414"/>
      <c r="QLZ704" s="414"/>
      <c r="QMA704" s="413"/>
      <c r="QMB704" s="413"/>
      <c r="QMC704" s="413"/>
      <c r="QMD704" s="413"/>
      <c r="QME704" s="413"/>
      <c r="QMF704" s="413"/>
      <c r="QMG704" s="413"/>
      <c r="QMH704" s="414"/>
      <c r="QMI704" s="414"/>
      <c r="QMJ704" s="413"/>
      <c r="QMK704" s="413"/>
      <c r="QML704" s="414"/>
      <c r="QMM704" s="414"/>
      <c r="QMN704" s="413"/>
      <c r="QMO704" s="413"/>
      <c r="QMP704" s="413"/>
      <c r="QMQ704" s="413"/>
      <c r="QMR704" s="413"/>
      <c r="QMS704" s="407"/>
      <c r="QMT704" s="439"/>
      <c r="QMU704" s="413"/>
      <c r="QMV704" s="413"/>
      <c r="QMW704" s="413"/>
      <c r="QMX704" s="413"/>
      <c r="QMY704" s="413"/>
      <c r="QMZ704" s="413"/>
      <c r="QNA704" s="413"/>
      <c r="QNB704" s="412"/>
      <c r="QNC704" s="412"/>
      <c r="QND704" s="412"/>
      <c r="QNE704" s="412"/>
      <c r="QNF704" s="412"/>
      <c r="QNG704" s="412"/>
      <c r="QNH704" s="412"/>
      <c r="QNI704" s="412"/>
      <c r="QNJ704" s="412"/>
      <c r="QNK704" s="412"/>
      <c r="QNL704" s="412"/>
      <c r="QNM704" s="412"/>
      <c r="QNN704" s="412"/>
      <c r="QNO704" s="412"/>
      <c r="QNP704" s="412"/>
      <c r="QNQ704" s="412"/>
      <c r="QNR704" s="412"/>
      <c r="QNS704" s="412"/>
      <c r="QNT704" s="412"/>
      <c r="QNU704" s="412"/>
      <c r="QNV704" s="412"/>
      <c r="QNW704" s="412"/>
      <c r="QNX704" s="412"/>
      <c r="QNY704" s="412"/>
      <c r="QNZ704" s="412"/>
      <c r="QOA704" s="412"/>
      <c r="QOB704" s="412"/>
      <c r="QOC704" s="412"/>
      <c r="QOD704" s="412"/>
      <c r="QOE704" s="412"/>
      <c r="QOF704" s="412"/>
      <c r="QOG704" s="412"/>
      <c r="QOH704" s="412"/>
      <c r="QOI704" s="412"/>
      <c r="QOJ704" s="412"/>
      <c r="QOK704" s="412"/>
      <c r="QOL704" s="412"/>
      <c r="QOM704" s="412"/>
      <c r="QON704" s="412"/>
      <c r="QOO704" s="412"/>
      <c r="QOP704" s="412"/>
      <c r="QOQ704" s="412"/>
      <c r="QOR704" s="412"/>
      <c r="QOS704" s="412"/>
      <c r="QOT704" s="413"/>
      <c r="QOU704" s="413"/>
      <c r="QOV704" s="413"/>
      <c r="QOW704" s="413"/>
      <c r="QOX704" s="413"/>
      <c r="QOY704" s="413"/>
      <c r="QOZ704" s="413"/>
      <c r="QPA704" s="413"/>
      <c r="QPB704" s="413"/>
      <c r="QPC704" s="413"/>
      <c r="QPD704" s="413"/>
      <c r="QPE704" s="413"/>
      <c r="QPF704" s="413"/>
      <c r="QPG704" s="413"/>
      <c r="QPH704" s="413"/>
      <c r="QPI704" s="413"/>
      <c r="QPJ704" s="413"/>
      <c r="QPK704" s="413"/>
      <c r="QPL704" s="413"/>
      <c r="QPM704" s="413"/>
      <c r="QPN704" s="413"/>
      <c r="QPO704" s="413"/>
      <c r="QPP704" s="413"/>
      <c r="QPQ704" s="413"/>
      <c r="QPR704" s="414"/>
      <c r="QPS704" s="414"/>
      <c r="QPT704" s="414"/>
      <c r="QPU704" s="414"/>
      <c r="QPV704" s="414"/>
      <c r="QPW704" s="413"/>
      <c r="QPX704" s="413"/>
      <c r="QPY704" s="414"/>
      <c r="QPZ704" s="414"/>
      <c r="QQA704" s="413"/>
      <c r="QQB704" s="413"/>
      <c r="QQC704" s="414"/>
      <c r="QQD704" s="414"/>
      <c r="QQE704" s="413"/>
      <c r="QQF704" s="413"/>
      <c r="QQG704" s="413"/>
      <c r="QQH704" s="413"/>
      <c r="QQI704" s="413"/>
      <c r="QQJ704" s="413"/>
      <c r="QQK704" s="413"/>
      <c r="QQL704" s="414"/>
      <c r="QQM704" s="414"/>
      <c r="QQN704" s="413"/>
      <c r="QQO704" s="413"/>
      <c r="QQP704" s="414"/>
      <c r="QQQ704" s="414"/>
      <c r="QQR704" s="413"/>
      <c r="QQS704" s="413"/>
      <c r="QQT704" s="413"/>
      <c r="QQU704" s="413"/>
      <c r="QQV704" s="413"/>
      <c r="QQW704" s="407"/>
      <c r="QQX704" s="439"/>
      <c r="QQY704" s="413"/>
      <c r="QQZ704" s="413"/>
      <c r="QRA704" s="413"/>
      <c r="QRB704" s="413"/>
      <c r="QRC704" s="413"/>
      <c r="QRD704" s="413"/>
      <c r="QRE704" s="413"/>
      <c r="QRF704" s="412"/>
      <c r="QRG704" s="412"/>
      <c r="QRH704" s="412"/>
      <c r="QRI704" s="412"/>
      <c r="QRJ704" s="412"/>
      <c r="QRK704" s="412"/>
      <c r="QRL704" s="412"/>
      <c r="QRM704" s="412"/>
      <c r="QRN704" s="412"/>
      <c r="QRO704" s="412"/>
      <c r="QRP704" s="412"/>
      <c r="QRQ704" s="412"/>
      <c r="QRR704" s="412"/>
      <c r="QRS704" s="412"/>
      <c r="QRT704" s="412"/>
      <c r="QRU704" s="412"/>
      <c r="QRV704" s="412"/>
      <c r="QRW704" s="412"/>
      <c r="QRX704" s="412"/>
      <c r="QRY704" s="412"/>
      <c r="QRZ704" s="412"/>
      <c r="QSA704" s="412"/>
      <c r="QSB704" s="412"/>
      <c r="QSC704" s="412"/>
      <c r="QSD704" s="412"/>
      <c r="QSE704" s="412"/>
      <c r="QSF704" s="412"/>
      <c r="QSG704" s="412"/>
      <c r="QSH704" s="412"/>
      <c r="QSI704" s="412"/>
      <c r="QSJ704" s="412"/>
      <c r="QSK704" s="412"/>
      <c r="QSL704" s="412"/>
      <c r="QSM704" s="412"/>
      <c r="QSN704" s="412"/>
      <c r="QSO704" s="412"/>
      <c r="QSP704" s="412"/>
      <c r="QSQ704" s="412"/>
      <c r="QSR704" s="412"/>
      <c r="QSS704" s="412"/>
      <c r="QST704" s="412"/>
      <c r="QSU704" s="412"/>
      <c r="QSV704" s="412"/>
      <c r="QSW704" s="412"/>
      <c r="QSX704" s="413"/>
      <c r="QSY704" s="413"/>
      <c r="QSZ704" s="413"/>
      <c r="QTA704" s="413"/>
      <c r="QTB704" s="413"/>
      <c r="QTC704" s="413"/>
      <c r="QTD704" s="413"/>
      <c r="QTE704" s="413"/>
      <c r="QTF704" s="413"/>
      <c r="QTG704" s="413"/>
      <c r="QTH704" s="413"/>
      <c r="QTI704" s="413"/>
      <c r="QTJ704" s="413"/>
      <c r="QTK704" s="413"/>
      <c r="QTL704" s="413"/>
      <c r="QTM704" s="413"/>
      <c r="QTN704" s="413"/>
      <c r="QTO704" s="413"/>
      <c r="QTP704" s="413"/>
      <c r="QTQ704" s="413"/>
      <c r="QTR704" s="413"/>
      <c r="QTS704" s="413"/>
      <c r="QTT704" s="413"/>
      <c r="QTU704" s="413"/>
      <c r="QTV704" s="414"/>
      <c r="QTW704" s="414"/>
      <c r="QTX704" s="414"/>
      <c r="QTY704" s="414"/>
      <c r="QTZ704" s="414"/>
      <c r="QUA704" s="413"/>
      <c r="QUB704" s="413"/>
      <c r="QUC704" s="414"/>
      <c r="QUD704" s="414"/>
      <c r="QUE704" s="413"/>
      <c r="QUF704" s="413"/>
      <c r="QUG704" s="414"/>
      <c r="QUH704" s="414"/>
      <c r="QUI704" s="413"/>
      <c r="QUJ704" s="413"/>
      <c r="QUK704" s="413"/>
      <c r="QUL704" s="413"/>
      <c r="QUM704" s="413"/>
      <c r="QUN704" s="413"/>
      <c r="QUO704" s="413"/>
      <c r="QUP704" s="414"/>
      <c r="QUQ704" s="414"/>
      <c r="QUR704" s="413"/>
      <c r="QUS704" s="413"/>
      <c r="QUT704" s="414"/>
      <c r="QUU704" s="414"/>
      <c r="QUV704" s="413"/>
      <c r="QUW704" s="413"/>
      <c r="QUX704" s="413"/>
      <c r="QUY704" s="413"/>
      <c r="QUZ704" s="413"/>
      <c r="QVA704" s="407"/>
      <c r="QVB704" s="439"/>
      <c r="QVC704" s="413"/>
      <c r="QVD704" s="413"/>
      <c r="QVE704" s="413"/>
      <c r="QVF704" s="413"/>
      <c r="QVG704" s="413"/>
      <c r="QVH704" s="413"/>
      <c r="QVI704" s="413"/>
      <c r="QVJ704" s="412"/>
      <c r="QVK704" s="412"/>
      <c r="QVL704" s="412"/>
      <c r="QVM704" s="412"/>
      <c r="QVN704" s="412"/>
      <c r="QVO704" s="412"/>
      <c r="QVP704" s="412"/>
      <c r="QVQ704" s="412"/>
      <c r="QVR704" s="412"/>
      <c r="QVS704" s="412"/>
      <c r="QVT704" s="412"/>
      <c r="QVU704" s="412"/>
      <c r="QVV704" s="412"/>
      <c r="QVW704" s="412"/>
      <c r="QVX704" s="412"/>
      <c r="QVY704" s="412"/>
      <c r="QVZ704" s="412"/>
      <c r="QWA704" s="412"/>
      <c r="QWB704" s="412"/>
      <c r="QWC704" s="412"/>
      <c r="QWD704" s="412"/>
      <c r="QWE704" s="412"/>
      <c r="QWF704" s="412"/>
      <c r="QWG704" s="412"/>
      <c r="QWH704" s="412"/>
      <c r="QWI704" s="412"/>
      <c r="QWJ704" s="412"/>
      <c r="QWK704" s="412"/>
      <c r="QWL704" s="412"/>
      <c r="QWM704" s="412"/>
      <c r="QWN704" s="412"/>
      <c r="QWO704" s="412"/>
      <c r="QWP704" s="412"/>
      <c r="QWQ704" s="412"/>
      <c r="QWR704" s="412"/>
      <c r="QWS704" s="412"/>
      <c r="QWT704" s="412"/>
      <c r="QWU704" s="412"/>
      <c r="QWV704" s="412"/>
      <c r="QWW704" s="412"/>
      <c r="QWX704" s="412"/>
      <c r="QWY704" s="412"/>
      <c r="QWZ704" s="412"/>
      <c r="QXA704" s="412"/>
      <c r="QXB704" s="413"/>
      <c r="QXC704" s="413"/>
      <c r="QXD704" s="413"/>
      <c r="QXE704" s="413"/>
      <c r="QXF704" s="413"/>
      <c r="QXG704" s="413"/>
      <c r="QXH704" s="413"/>
      <c r="QXI704" s="413"/>
      <c r="QXJ704" s="413"/>
      <c r="QXK704" s="413"/>
      <c r="QXL704" s="413"/>
      <c r="QXM704" s="413"/>
      <c r="QXN704" s="413"/>
      <c r="QXO704" s="413"/>
      <c r="QXP704" s="413"/>
      <c r="QXQ704" s="413"/>
      <c r="QXR704" s="413"/>
      <c r="QXS704" s="413"/>
      <c r="QXT704" s="413"/>
      <c r="QXU704" s="413"/>
      <c r="QXV704" s="413"/>
      <c r="QXW704" s="413"/>
      <c r="QXX704" s="413"/>
      <c r="QXY704" s="413"/>
      <c r="QXZ704" s="414"/>
      <c r="QYA704" s="414"/>
      <c r="QYB704" s="414"/>
      <c r="QYC704" s="414"/>
      <c r="QYD704" s="414"/>
      <c r="QYE704" s="413"/>
      <c r="QYF704" s="413"/>
      <c r="QYG704" s="414"/>
      <c r="QYH704" s="414"/>
      <c r="QYI704" s="413"/>
      <c r="QYJ704" s="413"/>
      <c r="QYK704" s="414"/>
      <c r="QYL704" s="414"/>
      <c r="QYM704" s="413"/>
      <c r="QYN704" s="413"/>
      <c r="QYO704" s="413"/>
      <c r="QYP704" s="413"/>
      <c r="QYQ704" s="413"/>
      <c r="QYR704" s="413"/>
      <c r="QYS704" s="413"/>
      <c r="QYT704" s="414"/>
      <c r="QYU704" s="414"/>
      <c r="QYV704" s="413"/>
      <c r="QYW704" s="413"/>
      <c r="QYX704" s="414"/>
      <c r="QYY704" s="414"/>
      <c r="QYZ704" s="413"/>
      <c r="QZA704" s="413"/>
      <c r="QZB704" s="413"/>
      <c r="QZC704" s="413"/>
      <c r="QZD704" s="413"/>
      <c r="QZE704" s="407"/>
      <c r="QZF704" s="439"/>
      <c r="QZG704" s="413"/>
      <c r="QZH704" s="413"/>
      <c r="QZI704" s="413"/>
      <c r="QZJ704" s="413"/>
      <c r="QZK704" s="413"/>
      <c r="QZL704" s="413"/>
      <c r="QZM704" s="413"/>
      <c r="QZN704" s="412"/>
      <c r="QZO704" s="412"/>
      <c r="QZP704" s="412"/>
      <c r="QZQ704" s="412"/>
      <c r="QZR704" s="412"/>
      <c r="QZS704" s="412"/>
      <c r="QZT704" s="412"/>
      <c r="QZU704" s="412"/>
      <c r="QZV704" s="412"/>
      <c r="QZW704" s="412"/>
      <c r="QZX704" s="412"/>
      <c r="QZY704" s="412"/>
      <c r="QZZ704" s="412"/>
      <c r="RAA704" s="412"/>
      <c r="RAB704" s="412"/>
      <c r="RAC704" s="412"/>
      <c r="RAD704" s="412"/>
      <c r="RAE704" s="412"/>
      <c r="RAF704" s="412"/>
      <c r="RAG704" s="412"/>
      <c r="RAH704" s="412"/>
      <c r="RAI704" s="412"/>
      <c r="RAJ704" s="412"/>
      <c r="RAK704" s="412"/>
      <c r="RAL704" s="412"/>
      <c r="RAM704" s="412"/>
      <c r="RAN704" s="412"/>
      <c r="RAO704" s="412"/>
      <c r="RAP704" s="412"/>
      <c r="RAQ704" s="412"/>
      <c r="RAR704" s="412"/>
      <c r="RAS704" s="412"/>
      <c r="RAT704" s="412"/>
      <c r="RAU704" s="412"/>
      <c r="RAV704" s="412"/>
      <c r="RAW704" s="412"/>
      <c r="RAX704" s="412"/>
      <c r="RAY704" s="412"/>
      <c r="RAZ704" s="412"/>
      <c r="RBA704" s="412"/>
      <c r="RBB704" s="412"/>
      <c r="RBC704" s="412"/>
      <c r="RBD704" s="412"/>
      <c r="RBE704" s="412"/>
      <c r="RBF704" s="413"/>
      <c r="RBG704" s="413"/>
      <c r="RBH704" s="413"/>
      <c r="RBI704" s="413"/>
      <c r="RBJ704" s="413"/>
      <c r="RBK704" s="413"/>
      <c r="RBL704" s="413"/>
      <c r="RBM704" s="413"/>
      <c r="RBN704" s="413"/>
      <c r="RBO704" s="413"/>
      <c r="RBP704" s="413"/>
      <c r="RBQ704" s="413"/>
      <c r="RBR704" s="413"/>
      <c r="RBS704" s="413"/>
      <c r="RBT704" s="413"/>
      <c r="RBU704" s="413"/>
      <c r="RBV704" s="413"/>
      <c r="RBW704" s="413"/>
      <c r="RBX704" s="413"/>
      <c r="RBY704" s="413"/>
      <c r="RBZ704" s="413"/>
      <c r="RCA704" s="413"/>
      <c r="RCB704" s="413"/>
    </row>
    <row r="705" spans="1:12248" s="645" customFormat="1" ht="127.5" customHeight="1" x14ac:dyDescent="0.3">
      <c r="A705" s="407"/>
      <c r="B705" s="499" t="s">
        <v>12</v>
      </c>
      <c r="C705" s="440" t="s">
        <v>388</v>
      </c>
      <c r="D705" s="412">
        <f>E705</f>
        <v>423132.24394000001</v>
      </c>
      <c r="E705" s="412">
        <f>E706</f>
        <v>423132.24394000001</v>
      </c>
      <c r="F705" s="412"/>
      <c r="G705" s="412"/>
      <c r="H705" s="412"/>
      <c r="I705" s="412">
        <f t="shared" si="458"/>
        <v>301665.10227999999</v>
      </c>
      <c r="J705" s="570">
        <f t="shared" si="459"/>
        <v>0.71293338335798395</v>
      </c>
      <c r="K705" s="412">
        <f>K706</f>
        <v>301665.10227999999</v>
      </c>
      <c r="L705" s="584">
        <f t="shared" si="455"/>
        <v>0.71293338335798395</v>
      </c>
      <c r="M705" s="412"/>
      <c r="N705" s="412"/>
      <c r="O705" s="412"/>
      <c r="P705" s="412"/>
      <c r="Q705" s="412"/>
      <c r="R705" s="412"/>
      <c r="S705" s="412">
        <f t="shared" si="460"/>
        <v>301677.11485000001</v>
      </c>
      <c r="T705" s="570">
        <f t="shared" si="431"/>
        <v>0.71296177299307328</v>
      </c>
      <c r="U705" s="413">
        <v>301677.11485000001</v>
      </c>
      <c r="V705" s="570">
        <f t="shared" si="461"/>
        <v>0.71296177299307328</v>
      </c>
      <c r="W705" s="412"/>
      <c r="X705" s="412"/>
      <c r="Y705" s="412"/>
      <c r="Z705" s="412"/>
      <c r="AA705" s="412"/>
      <c r="AB705" s="412"/>
      <c r="AC705" s="412">
        <f>AE705</f>
        <v>420706.05459999997</v>
      </c>
      <c r="AD705" s="570">
        <f t="shared" si="446"/>
        <v>0.99426612040385165</v>
      </c>
      <c r="AE705" s="412">
        <v>420706.05459999997</v>
      </c>
      <c r="AF705" s="570">
        <f t="shared" si="456"/>
        <v>0.99426612040385165</v>
      </c>
      <c r="AG705" s="412"/>
      <c r="AH705" s="570"/>
      <c r="AI705" s="412"/>
      <c r="AJ705" s="412"/>
      <c r="AK705" s="412"/>
      <c r="AL705" s="570"/>
      <c r="AM705" s="412"/>
      <c r="AN705" s="412"/>
      <c r="AO705" s="412"/>
      <c r="AP705" s="412"/>
      <c r="AQ705" s="412"/>
      <c r="AR705" s="412"/>
      <c r="AS705" s="412"/>
      <c r="AT705" s="412"/>
      <c r="AU705" s="413">
        <f>AW705-D705</f>
        <v>283791.60879999999</v>
      </c>
      <c r="AV705" s="413">
        <f>AW705</f>
        <v>706923.85274</v>
      </c>
      <c r="AW705" s="413">
        <v>706923.85274</v>
      </c>
      <c r="AX705" s="413"/>
      <c r="AY705" s="413"/>
      <c r="AZ705" s="413"/>
      <c r="BA705" s="413"/>
      <c r="BB705" s="413"/>
      <c r="BC705" s="413"/>
      <c r="BD705" s="413"/>
      <c r="BE705" s="413"/>
      <c r="BF705" s="413"/>
      <c r="BG705" s="413"/>
      <c r="BH705" s="413"/>
      <c r="BI705" s="413">
        <f>BJ705</f>
        <v>673973</v>
      </c>
      <c r="BJ705" s="413">
        <f>BJ706+BJ711+BJ712</f>
        <v>673973</v>
      </c>
      <c r="BK705" s="413"/>
      <c r="BL705" s="413"/>
      <c r="BM705" s="413"/>
      <c r="BN705" s="413"/>
      <c r="BO705" s="413">
        <f>BP705</f>
        <v>673973</v>
      </c>
      <c r="BP705" s="413">
        <f>BP706+BP711+BP712</f>
        <v>673973</v>
      </c>
      <c r="BQ705" s="413"/>
      <c r="BR705" s="413"/>
      <c r="BS705" s="413"/>
      <c r="BT705" s="413"/>
      <c r="BU705" s="413"/>
      <c r="BV705" s="413">
        <f>BW705</f>
        <v>500000</v>
      </c>
      <c r="BW705" s="413">
        <f>BW706+BW711+BW712</f>
        <v>500000</v>
      </c>
      <c r="BX705" s="413"/>
      <c r="BY705" s="413"/>
      <c r="BZ705" s="413"/>
      <c r="CA705" s="413"/>
      <c r="CB705" s="413"/>
      <c r="CC705" s="413"/>
      <c r="CD705" s="413"/>
      <c r="CE705" s="413">
        <f>CF705</f>
        <v>500000</v>
      </c>
      <c r="CF705" s="413">
        <f>CF706+CF711+CF712</f>
        <v>500000</v>
      </c>
      <c r="CG705" s="413"/>
      <c r="CH705" s="413"/>
      <c r="CI705" s="413"/>
      <c r="CJ705" s="413"/>
      <c r="CK705" s="413">
        <f>CL705</f>
        <v>500000</v>
      </c>
      <c r="CL705" s="413">
        <f>CL706+CL711+CL712</f>
        <v>500000</v>
      </c>
      <c r="CM705" s="413"/>
      <c r="CN705" s="413"/>
      <c r="CO705" s="413"/>
      <c r="CP705" s="413"/>
      <c r="CQ705" s="413"/>
      <c r="CR705" s="413"/>
      <c r="CS705" s="413"/>
      <c r="CT705" s="413"/>
      <c r="CU705" s="413"/>
      <c r="CV705" s="413"/>
      <c r="CW705" s="413"/>
      <c r="CX705" s="413"/>
      <c r="CY705" s="413"/>
      <c r="CZ705" s="413"/>
      <c r="DA705" s="413"/>
      <c r="DB705" s="413"/>
      <c r="DC705" s="414"/>
      <c r="DD705" s="414"/>
      <c r="DE705" s="414"/>
      <c r="DF705" s="414"/>
      <c r="DG705" s="412"/>
      <c r="DH705" s="412"/>
      <c r="DI705" s="412"/>
      <c r="DJ705" s="412"/>
      <c r="DK705" s="412"/>
      <c r="DL705" s="412"/>
      <c r="DM705" s="412"/>
      <c r="DN705" s="412"/>
      <c r="DO705" s="412"/>
      <c r="DP705" s="412"/>
      <c r="DQ705" s="412"/>
      <c r="DR705" s="412"/>
      <c r="DS705" s="412"/>
      <c r="DT705" s="412"/>
      <c r="DU705" s="412"/>
      <c r="DV705" s="412"/>
      <c r="DW705" s="412"/>
      <c r="DX705" s="412"/>
      <c r="DY705" s="412"/>
      <c r="DZ705" s="413"/>
      <c r="EA705" s="413"/>
      <c r="EB705" s="413"/>
      <c r="EC705" s="413"/>
      <c r="ED705" s="413"/>
      <c r="EE705" s="413"/>
      <c r="EF705" s="413"/>
      <c r="EG705" s="413"/>
      <c r="EH705" s="413"/>
      <c r="EI705" s="413"/>
      <c r="EJ705" s="413"/>
      <c r="EK705" s="413"/>
      <c r="EL705" s="413"/>
      <c r="EM705" s="413"/>
      <c r="EN705" s="413"/>
      <c r="EO705" s="413"/>
      <c r="EP705" s="413"/>
      <c r="EQ705" s="413"/>
      <c r="ER705" s="413"/>
      <c r="ES705" s="413"/>
      <c r="ET705" s="413"/>
      <c r="EU705" s="413"/>
      <c r="EV705" s="413"/>
      <c r="EW705" s="413"/>
      <c r="EX705" s="414"/>
      <c r="EY705" s="414"/>
      <c r="EZ705" s="414"/>
      <c r="FA705" s="414"/>
      <c r="FB705" s="414"/>
      <c r="FC705" s="413"/>
      <c r="FD705" s="413"/>
      <c r="FE705" s="414"/>
      <c r="FF705" s="414"/>
      <c r="FG705" s="413"/>
      <c r="FH705" s="413"/>
      <c r="FI705" s="414"/>
      <c r="FJ705" s="414"/>
      <c r="FK705" s="413"/>
      <c r="FL705" s="413"/>
      <c r="FM705" s="413"/>
      <c r="FN705" s="413"/>
      <c r="FO705" s="413"/>
      <c r="FP705" s="413"/>
      <c r="FQ705" s="413"/>
      <c r="FR705" s="414"/>
      <c r="FS705" s="414"/>
      <c r="FT705" s="413"/>
      <c r="FU705" s="413"/>
      <c r="FV705" s="414"/>
      <c r="FW705" s="414"/>
      <c r="FX705" s="413"/>
      <c r="FY705" s="413"/>
      <c r="FZ705" s="413"/>
      <c r="GA705" s="413"/>
      <c r="GB705" s="413"/>
      <c r="GC705" s="407"/>
      <c r="GD705" s="439"/>
      <c r="GE705" s="413"/>
      <c r="GF705" s="413"/>
      <c r="GG705" s="413"/>
      <c r="GH705" s="413"/>
      <c r="GI705" s="413"/>
      <c r="GJ705" s="413"/>
      <c r="GK705" s="413"/>
      <c r="GL705" s="412"/>
      <c r="GM705" s="412"/>
      <c r="GN705" s="412"/>
      <c r="GO705" s="412"/>
      <c r="GP705" s="412"/>
      <c r="GQ705" s="412"/>
      <c r="GR705" s="412"/>
      <c r="GS705" s="412"/>
      <c r="GT705" s="412"/>
      <c r="GU705" s="412"/>
      <c r="GV705" s="412"/>
      <c r="GW705" s="412"/>
      <c r="GX705" s="412"/>
      <c r="GY705" s="412"/>
      <c r="GZ705" s="412"/>
      <c r="HA705" s="412"/>
      <c r="HB705" s="412"/>
      <c r="HC705" s="412"/>
      <c r="HD705" s="412"/>
      <c r="HE705" s="412"/>
      <c r="HF705" s="412"/>
      <c r="HG705" s="412"/>
      <c r="HH705" s="412"/>
      <c r="HI705" s="412"/>
      <c r="HJ705" s="412"/>
      <c r="HK705" s="412"/>
      <c r="HL705" s="412"/>
      <c r="HM705" s="412"/>
      <c r="HN705" s="412"/>
      <c r="HO705" s="412"/>
      <c r="HP705" s="412"/>
      <c r="HQ705" s="412"/>
      <c r="HR705" s="412"/>
      <c r="HS705" s="412"/>
      <c r="HT705" s="412"/>
      <c r="HU705" s="412"/>
      <c r="HV705" s="412"/>
      <c r="HW705" s="412"/>
      <c r="HX705" s="412"/>
      <c r="HY705" s="412"/>
      <c r="HZ705" s="412"/>
      <c r="IA705" s="412"/>
      <c r="IB705" s="412"/>
      <c r="IC705" s="412"/>
      <c r="ID705" s="413"/>
      <c r="IE705" s="413"/>
      <c r="IF705" s="413"/>
      <c r="IG705" s="413"/>
      <c r="IH705" s="413"/>
      <c r="II705" s="413"/>
      <c r="IJ705" s="413"/>
      <c r="IK705" s="413"/>
      <c r="IL705" s="413"/>
      <c r="IM705" s="413"/>
      <c r="IN705" s="413"/>
      <c r="IO705" s="413"/>
      <c r="IP705" s="413"/>
      <c r="IQ705" s="413"/>
      <c r="IR705" s="413"/>
      <c r="IS705" s="413"/>
      <c r="IT705" s="413"/>
      <c r="IU705" s="413"/>
      <c r="IV705" s="413"/>
      <c r="IW705" s="413"/>
      <c r="IX705" s="413"/>
      <c r="IY705" s="413"/>
      <c r="IZ705" s="413"/>
      <c r="JA705" s="413"/>
      <c r="JB705" s="414"/>
      <c r="JC705" s="414"/>
      <c r="JD705" s="414"/>
      <c r="JE705" s="414"/>
      <c r="JF705" s="414"/>
      <c r="JG705" s="413"/>
      <c r="JH705" s="413"/>
      <c r="JI705" s="414"/>
      <c r="JJ705" s="414"/>
      <c r="JK705" s="413"/>
      <c r="JL705" s="413"/>
      <c r="JM705" s="414"/>
      <c r="JN705" s="414"/>
      <c r="JO705" s="413"/>
      <c r="JP705" s="413"/>
      <c r="JQ705" s="413"/>
      <c r="JR705" s="413"/>
      <c r="JS705" s="413"/>
      <c r="JT705" s="413"/>
      <c r="JU705" s="413"/>
      <c r="JV705" s="414"/>
      <c r="JW705" s="414"/>
      <c r="JX705" s="413"/>
      <c r="JY705" s="413"/>
      <c r="JZ705" s="414"/>
      <c r="KA705" s="414"/>
      <c r="KB705" s="413"/>
      <c r="KC705" s="413"/>
      <c r="KD705" s="413"/>
      <c r="KE705" s="413"/>
      <c r="KF705" s="413"/>
      <c r="KG705" s="407"/>
      <c r="KH705" s="439"/>
      <c r="KI705" s="413"/>
      <c r="KJ705" s="413"/>
      <c r="KK705" s="413"/>
      <c r="KL705" s="413"/>
      <c r="KM705" s="413"/>
      <c r="KN705" s="413"/>
      <c r="KO705" s="413"/>
      <c r="KP705" s="412"/>
      <c r="KQ705" s="412"/>
      <c r="KR705" s="412"/>
      <c r="KS705" s="412"/>
      <c r="KT705" s="412"/>
      <c r="KU705" s="412"/>
      <c r="KV705" s="412"/>
      <c r="KW705" s="412"/>
      <c r="KX705" s="412"/>
      <c r="KY705" s="412"/>
      <c r="KZ705" s="412"/>
      <c r="LA705" s="412"/>
      <c r="LB705" s="412"/>
      <c r="LC705" s="412"/>
      <c r="LD705" s="412"/>
      <c r="LE705" s="412"/>
      <c r="LF705" s="412"/>
      <c r="LG705" s="412"/>
      <c r="LH705" s="412"/>
      <c r="LI705" s="412"/>
      <c r="LJ705" s="412"/>
      <c r="LK705" s="412"/>
      <c r="LL705" s="412"/>
      <c r="LM705" s="412"/>
      <c r="LN705" s="412"/>
      <c r="LO705" s="412"/>
      <c r="LP705" s="412"/>
      <c r="LQ705" s="412"/>
      <c r="LR705" s="412"/>
      <c r="LS705" s="412"/>
      <c r="LT705" s="412"/>
      <c r="LU705" s="412"/>
      <c r="LV705" s="412"/>
      <c r="LW705" s="412"/>
      <c r="LX705" s="412"/>
      <c r="LY705" s="412"/>
      <c r="LZ705" s="412"/>
      <c r="MA705" s="412"/>
      <c r="MB705" s="412"/>
      <c r="MC705" s="412"/>
      <c r="MD705" s="412"/>
      <c r="ME705" s="412"/>
      <c r="MF705" s="412"/>
      <c r="MG705" s="412"/>
      <c r="MH705" s="413"/>
      <c r="MI705" s="413"/>
      <c r="MJ705" s="413"/>
      <c r="MK705" s="413"/>
      <c r="ML705" s="413"/>
      <c r="MM705" s="413"/>
      <c r="MN705" s="413"/>
      <c r="MO705" s="413"/>
      <c r="MP705" s="413"/>
      <c r="MQ705" s="413"/>
      <c r="MR705" s="413"/>
      <c r="MS705" s="413"/>
      <c r="MT705" s="413"/>
      <c r="MU705" s="413"/>
      <c r="MV705" s="413"/>
      <c r="MW705" s="413"/>
      <c r="MX705" s="413"/>
      <c r="MY705" s="413"/>
      <c r="MZ705" s="413"/>
      <c r="NA705" s="413"/>
      <c r="NB705" s="413"/>
      <c r="NC705" s="413"/>
      <c r="ND705" s="413"/>
      <c r="NE705" s="413"/>
      <c r="NF705" s="414"/>
      <c r="NG705" s="414"/>
      <c r="NH705" s="414"/>
      <c r="NI705" s="414"/>
      <c r="NJ705" s="414"/>
      <c r="NK705" s="413"/>
      <c r="NL705" s="413"/>
      <c r="NM705" s="414"/>
      <c r="NN705" s="414"/>
      <c r="NO705" s="413"/>
      <c r="NP705" s="413"/>
      <c r="NQ705" s="414"/>
      <c r="NR705" s="414"/>
      <c r="NS705" s="413"/>
      <c r="NT705" s="413"/>
      <c r="NU705" s="413"/>
      <c r="NV705" s="413"/>
      <c r="NW705" s="413"/>
      <c r="NX705" s="413"/>
      <c r="NY705" s="413"/>
      <c r="NZ705" s="414"/>
      <c r="OA705" s="414"/>
      <c r="OB705" s="413"/>
      <c r="OC705" s="413"/>
      <c r="OD705" s="414"/>
      <c r="OE705" s="414"/>
      <c r="OF705" s="413"/>
      <c r="OG705" s="413"/>
      <c r="OH705" s="413"/>
      <c r="OI705" s="413"/>
      <c r="OJ705" s="413"/>
      <c r="OK705" s="407"/>
      <c r="OL705" s="439"/>
      <c r="OM705" s="413"/>
      <c r="ON705" s="413"/>
      <c r="OO705" s="413"/>
      <c r="OP705" s="413"/>
      <c r="OQ705" s="413"/>
      <c r="OR705" s="413"/>
      <c r="OS705" s="413"/>
      <c r="OT705" s="412"/>
      <c r="OU705" s="412"/>
      <c r="OV705" s="412"/>
      <c r="OW705" s="412"/>
      <c r="OX705" s="412"/>
      <c r="OY705" s="412"/>
      <c r="OZ705" s="412"/>
      <c r="PA705" s="412"/>
      <c r="PB705" s="412"/>
      <c r="PC705" s="412"/>
      <c r="PD705" s="412"/>
      <c r="PE705" s="412"/>
      <c r="PF705" s="412"/>
      <c r="PG705" s="412"/>
      <c r="PH705" s="412"/>
      <c r="PI705" s="412"/>
      <c r="PJ705" s="412"/>
      <c r="PK705" s="412"/>
      <c r="PL705" s="412"/>
      <c r="PM705" s="412"/>
      <c r="PN705" s="412"/>
      <c r="PO705" s="412"/>
      <c r="PP705" s="412"/>
      <c r="PQ705" s="412"/>
      <c r="PR705" s="412"/>
      <c r="PS705" s="412"/>
      <c r="PT705" s="412"/>
      <c r="PU705" s="412"/>
      <c r="PV705" s="412"/>
      <c r="PW705" s="412"/>
      <c r="PX705" s="412"/>
      <c r="PY705" s="412"/>
      <c r="PZ705" s="412"/>
      <c r="QA705" s="412"/>
      <c r="QB705" s="412"/>
      <c r="QC705" s="412"/>
      <c r="QD705" s="412"/>
      <c r="QE705" s="412"/>
      <c r="QF705" s="412"/>
      <c r="QG705" s="412"/>
      <c r="QH705" s="412"/>
      <c r="QI705" s="412"/>
      <c r="QJ705" s="412"/>
      <c r="QK705" s="412"/>
      <c r="QL705" s="413"/>
      <c r="QM705" s="413"/>
      <c r="QN705" s="413"/>
      <c r="QO705" s="413"/>
      <c r="QP705" s="413"/>
      <c r="QQ705" s="413"/>
      <c r="QR705" s="413"/>
      <c r="QS705" s="413"/>
      <c r="QT705" s="413"/>
      <c r="QU705" s="413"/>
      <c r="QV705" s="413"/>
      <c r="QW705" s="413"/>
      <c r="QX705" s="413"/>
      <c r="QY705" s="413"/>
      <c r="QZ705" s="413"/>
      <c r="RA705" s="413"/>
      <c r="RB705" s="413"/>
      <c r="RC705" s="413"/>
      <c r="RD705" s="413"/>
      <c r="RE705" s="413"/>
      <c r="RF705" s="413"/>
      <c r="RG705" s="413"/>
      <c r="RH705" s="413"/>
      <c r="RI705" s="413"/>
      <c r="RJ705" s="414"/>
      <c r="RK705" s="414"/>
      <c r="RL705" s="414"/>
      <c r="RM705" s="414"/>
      <c r="RN705" s="414"/>
      <c r="RO705" s="413"/>
      <c r="RP705" s="413"/>
      <c r="RQ705" s="414"/>
      <c r="RR705" s="414"/>
      <c r="RS705" s="413"/>
      <c r="RT705" s="413"/>
      <c r="RU705" s="414"/>
      <c r="RV705" s="414"/>
      <c r="RW705" s="413"/>
      <c r="RX705" s="413"/>
      <c r="RY705" s="413"/>
      <c r="RZ705" s="413"/>
      <c r="SA705" s="413"/>
      <c r="SB705" s="413"/>
      <c r="SC705" s="413"/>
      <c r="SD705" s="414"/>
      <c r="SE705" s="414"/>
      <c r="SF705" s="413"/>
      <c r="SG705" s="413"/>
      <c r="SH705" s="414"/>
      <c r="SI705" s="414"/>
      <c r="SJ705" s="413"/>
      <c r="SK705" s="413"/>
      <c r="SL705" s="413"/>
      <c r="SM705" s="413"/>
      <c r="SN705" s="413"/>
      <c r="SO705" s="407"/>
      <c r="SP705" s="439"/>
      <c r="SQ705" s="413"/>
      <c r="SR705" s="413"/>
      <c r="SS705" s="413"/>
      <c r="ST705" s="413"/>
      <c r="SU705" s="413"/>
      <c r="SV705" s="413"/>
      <c r="SW705" s="413"/>
      <c r="SX705" s="412"/>
      <c r="SY705" s="412"/>
      <c r="SZ705" s="412"/>
      <c r="TA705" s="412"/>
      <c r="TB705" s="412"/>
      <c r="TC705" s="412"/>
      <c r="TD705" s="412"/>
      <c r="TE705" s="412"/>
      <c r="TF705" s="412"/>
      <c r="TG705" s="412"/>
      <c r="TH705" s="412"/>
      <c r="TI705" s="412"/>
      <c r="TJ705" s="412"/>
      <c r="TK705" s="412"/>
      <c r="TL705" s="412"/>
      <c r="TM705" s="412"/>
      <c r="TN705" s="412"/>
      <c r="TO705" s="412"/>
      <c r="TP705" s="412"/>
      <c r="TQ705" s="412"/>
      <c r="TR705" s="412"/>
      <c r="TS705" s="412"/>
      <c r="TT705" s="412"/>
      <c r="TU705" s="412"/>
      <c r="TV705" s="412"/>
      <c r="TW705" s="412"/>
      <c r="TX705" s="412"/>
      <c r="TY705" s="412"/>
      <c r="TZ705" s="412"/>
      <c r="UA705" s="412"/>
      <c r="UB705" s="412"/>
      <c r="UC705" s="412"/>
      <c r="UD705" s="412"/>
      <c r="UE705" s="412"/>
      <c r="UF705" s="412"/>
      <c r="UG705" s="412"/>
      <c r="UH705" s="412"/>
      <c r="UI705" s="412"/>
      <c r="UJ705" s="412"/>
      <c r="UK705" s="412"/>
      <c r="UL705" s="412"/>
      <c r="UM705" s="412"/>
      <c r="UN705" s="412"/>
      <c r="UO705" s="412"/>
      <c r="UP705" s="413"/>
      <c r="UQ705" s="413"/>
      <c r="UR705" s="413"/>
      <c r="US705" s="413"/>
      <c r="UT705" s="413"/>
      <c r="UU705" s="413"/>
      <c r="UV705" s="413"/>
      <c r="UW705" s="413"/>
      <c r="UX705" s="413"/>
      <c r="UY705" s="413"/>
      <c r="UZ705" s="413"/>
      <c r="VA705" s="413"/>
      <c r="VB705" s="413"/>
      <c r="VC705" s="413"/>
      <c r="VD705" s="413"/>
      <c r="VE705" s="413"/>
      <c r="VF705" s="413"/>
      <c r="VG705" s="413"/>
      <c r="VH705" s="413"/>
      <c r="VI705" s="413"/>
      <c r="VJ705" s="413"/>
      <c r="VK705" s="413"/>
      <c r="VL705" s="413"/>
      <c r="VM705" s="413"/>
      <c r="VN705" s="414"/>
      <c r="VO705" s="414"/>
      <c r="VP705" s="414"/>
      <c r="VQ705" s="414"/>
      <c r="VR705" s="414"/>
      <c r="VS705" s="413"/>
      <c r="VT705" s="413"/>
      <c r="VU705" s="414"/>
      <c r="VV705" s="414"/>
      <c r="VW705" s="413"/>
      <c r="VX705" s="413"/>
      <c r="VY705" s="414"/>
      <c r="VZ705" s="414"/>
      <c r="WA705" s="413"/>
      <c r="WB705" s="413"/>
      <c r="WC705" s="413"/>
      <c r="WD705" s="413"/>
      <c r="WE705" s="413"/>
      <c r="WF705" s="413"/>
      <c r="WG705" s="413"/>
      <c r="WH705" s="414"/>
      <c r="WI705" s="414"/>
      <c r="WJ705" s="413"/>
      <c r="WK705" s="413"/>
      <c r="WL705" s="414"/>
      <c r="WM705" s="414"/>
      <c r="WN705" s="413"/>
      <c r="WO705" s="413"/>
      <c r="WP705" s="413"/>
      <c r="WQ705" s="413"/>
      <c r="WR705" s="413"/>
      <c r="WS705" s="407"/>
      <c r="WT705" s="439"/>
      <c r="WU705" s="413"/>
      <c r="WV705" s="413"/>
      <c r="WW705" s="413"/>
      <c r="WX705" s="413"/>
      <c r="WY705" s="413"/>
      <c r="WZ705" s="413"/>
      <c r="XA705" s="413"/>
      <c r="XB705" s="412"/>
      <c r="XC705" s="412"/>
      <c r="XD705" s="412"/>
      <c r="XE705" s="412"/>
      <c r="XF705" s="412"/>
      <c r="XG705" s="412"/>
      <c r="XH705" s="412"/>
      <c r="XI705" s="412"/>
      <c r="XJ705" s="412"/>
      <c r="XK705" s="412"/>
      <c r="XL705" s="412"/>
      <c r="XM705" s="412"/>
      <c r="XN705" s="412"/>
      <c r="XO705" s="412"/>
      <c r="XP705" s="412"/>
      <c r="XQ705" s="412"/>
      <c r="XR705" s="412"/>
      <c r="XS705" s="412"/>
      <c r="XT705" s="412"/>
      <c r="XU705" s="412"/>
      <c r="XV705" s="412"/>
      <c r="XW705" s="412"/>
      <c r="XX705" s="412"/>
      <c r="XY705" s="412"/>
      <c r="XZ705" s="412"/>
      <c r="YA705" s="412"/>
      <c r="YB705" s="412"/>
      <c r="YC705" s="412"/>
      <c r="YD705" s="412"/>
      <c r="YE705" s="412"/>
      <c r="YF705" s="412"/>
      <c r="YG705" s="412"/>
      <c r="YH705" s="412"/>
      <c r="YI705" s="412"/>
      <c r="YJ705" s="412"/>
      <c r="YK705" s="412"/>
      <c r="YL705" s="412"/>
      <c r="YM705" s="412"/>
      <c r="YN705" s="412"/>
      <c r="YO705" s="412"/>
      <c r="YP705" s="412"/>
      <c r="YQ705" s="412"/>
      <c r="YR705" s="412"/>
      <c r="YS705" s="412"/>
      <c r="YT705" s="413"/>
      <c r="YU705" s="413"/>
      <c r="YV705" s="413"/>
      <c r="YW705" s="413"/>
      <c r="YX705" s="413"/>
      <c r="YY705" s="413"/>
      <c r="YZ705" s="413"/>
      <c r="ZA705" s="413"/>
      <c r="ZB705" s="413"/>
      <c r="ZC705" s="413"/>
      <c r="ZD705" s="413"/>
      <c r="ZE705" s="413"/>
      <c r="ZF705" s="413"/>
      <c r="ZG705" s="413"/>
      <c r="ZH705" s="413"/>
      <c r="ZI705" s="413"/>
      <c r="ZJ705" s="413"/>
      <c r="ZK705" s="413"/>
      <c r="ZL705" s="413"/>
      <c r="ZM705" s="413"/>
      <c r="ZN705" s="413"/>
      <c r="ZO705" s="413"/>
      <c r="ZP705" s="413"/>
      <c r="ZQ705" s="413"/>
      <c r="ZR705" s="414"/>
      <c r="ZS705" s="414"/>
      <c r="ZT705" s="414"/>
      <c r="ZU705" s="414"/>
      <c r="ZV705" s="414"/>
      <c r="ZW705" s="413"/>
      <c r="ZX705" s="413"/>
      <c r="ZY705" s="414"/>
      <c r="ZZ705" s="414"/>
      <c r="AAA705" s="413"/>
      <c r="AAB705" s="413"/>
      <c r="AAC705" s="414"/>
      <c r="AAD705" s="414"/>
      <c r="AAE705" s="413"/>
      <c r="AAF705" s="413"/>
      <c r="AAG705" s="413"/>
      <c r="AAH705" s="413"/>
      <c r="AAI705" s="413"/>
      <c r="AAJ705" s="413"/>
      <c r="AAK705" s="413"/>
      <c r="AAL705" s="414"/>
      <c r="AAM705" s="414"/>
      <c r="AAN705" s="413"/>
      <c r="AAO705" s="413"/>
      <c r="AAP705" s="414"/>
      <c r="AAQ705" s="414"/>
      <c r="AAR705" s="413"/>
      <c r="AAS705" s="413"/>
      <c r="AAT705" s="413"/>
      <c r="AAU705" s="413"/>
      <c r="AAV705" s="413"/>
      <c r="AAW705" s="407"/>
      <c r="AAX705" s="439"/>
      <c r="AAY705" s="413"/>
      <c r="AAZ705" s="413"/>
      <c r="ABA705" s="413"/>
      <c r="ABB705" s="413"/>
      <c r="ABC705" s="413"/>
      <c r="ABD705" s="413"/>
      <c r="ABE705" s="413"/>
      <c r="ABF705" s="412"/>
      <c r="ABG705" s="412"/>
      <c r="ABH705" s="412"/>
      <c r="ABI705" s="412"/>
      <c r="ABJ705" s="412"/>
      <c r="ABK705" s="412"/>
      <c r="ABL705" s="412"/>
      <c r="ABM705" s="412"/>
      <c r="ABN705" s="412"/>
      <c r="ABO705" s="412"/>
      <c r="ABP705" s="412"/>
      <c r="ABQ705" s="412"/>
      <c r="ABR705" s="412"/>
      <c r="ABS705" s="412"/>
      <c r="ABT705" s="412"/>
      <c r="ABU705" s="412"/>
      <c r="ABV705" s="412"/>
      <c r="ABW705" s="412"/>
      <c r="ABX705" s="412"/>
      <c r="ABY705" s="412"/>
      <c r="ABZ705" s="412"/>
      <c r="ACA705" s="412"/>
      <c r="ACB705" s="412"/>
      <c r="ACC705" s="412"/>
      <c r="ACD705" s="412"/>
      <c r="ACE705" s="412"/>
      <c r="ACF705" s="412"/>
      <c r="ACG705" s="412"/>
      <c r="ACH705" s="412"/>
      <c r="ACI705" s="412"/>
      <c r="ACJ705" s="412"/>
      <c r="ACK705" s="412"/>
      <c r="ACL705" s="412"/>
      <c r="ACM705" s="412"/>
      <c r="ACN705" s="412"/>
      <c r="ACO705" s="412"/>
      <c r="ACP705" s="412"/>
      <c r="ACQ705" s="412"/>
      <c r="ACR705" s="412"/>
      <c r="ACS705" s="412"/>
      <c r="ACT705" s="412"/>
      <c r="ACU705" s="412"/>
      <c r="ACV705" s="412"/>
      <c r="ACW705" s="412"/>
      <c r="ACX705" s="413"/>
      <c r="ACY705" s="413"/>
      <c r="ACZ705" s="413"/>
      <c r="ADA705" s="413"/>
      <c r="ADB705" s="413"/>
      <c r="ADC705" s="413"/>
      <c r="ADD705" s="413"/>
      <c r="ADE705" s="413"/>
      <c r="ADF705" s="413"/>
      <c r="ADG705" s="413"/>
      <c r="ADH705" s="413"/>
      <c r="ADI705" s="413"/>
      <c r="ADJ705" s="413"/>
      <c r="ADK705" s="413"/>
      <c r="ADL705" s="413"/>
      <c r="ADM705" s="413"/>
      <c r="ADN705" s="413"/>
      <c r="ADO705" s="413"/>
      <c r="ADP705" s="413"/>
      <c r="ADQ705" s="413"/>
      <c r="ADR705" s="413"/>
      <c r="ADS705" s="413"/>
      <c r="ADT705" s="413"/>
      <c r="ADU705" s="413"/>
      <c r="ADV705" s="414"/>
      <c r="ADW705" s="414"/>
      <c r="ADX705" s="414"/>
      <c r="ADY705" s="414"/>
      <c r="ADZ705" s="414"/>
      <c r="AEA705" s="413"/>
      <c r="AEB705" s="413"/>
      <c r="AEC705" s="414"/>
      <c r="AED705" s="414"/>
      <c r="AEE705" s="413"/>
      <c r="AEF705" s="413"/>
      <c r="AEG705" s="414"/>
      <c r="AEH705" s="414"/>
      <c r="AEI705" s="413"/>
      <c r="AEJ705" s="413"/>
      <c r="AEK705" s="413"/>
      <c r="AEL705" s="413"/>
      <c r="AEM705" s="413"/>
      <c r="AEN705" s="413"/>
      <c r="AEO705" s="413"/>
      <c r="AEP705" s="414"/>
      <c r="AEQ705" s="414"/>
      <c r="AER705" s="413"/>
      <c r="AES705" s="413"/>
      <c r="AET705" s="414"/>
      <c r="AEU705" s="414"/>
      <c r="AEV705" s="413"/>
      <c r="AEW705" s="413"/>
      <c r="AEX705" s="413"/>
      <c r="AEY705" s="413"/>
      <c r="AEZ705" s="413"/>
      <c r="AFA705" s="407"/>
      <c r="AFB705" s="439"/>
      <c r="AFC705" s="413"/>
      <c r="AFD705" s="413"/>
      <c r="AFE705" s="413"/>
      <c r="AFF705" s="413"/>
      <c r="AFG705" s="413"/>
      <c r="AFH705" s="413"/>
      <c r="AFI705" s="413"/>
      <c r="AFJ705" s="412"/>
      <c r="AFK705" s="412"/>
      <c r="AFL705" s="412"/>
      <c r="AFM705" s="412"/>
      <c r="AFN705" s="412"/>
      <c r="AFO705" s="412"/>
      <c r="AFP705" s="412"/>
      <c r="AFQ705" s="412"/>
      <c r="AFR705" s="412"/>
      <c r="AFS705" s="412"/>
      <c r="AFT705" s="412"/>
      <c r="AFU705" s="412"/>
      <c r="AFV705" s="412"/>
      <c r="AFW705" s="412"/>
      <c r="AFX705" s="412"/>
      <c r="AFY705" s="412"/>
      <c r="AFZ705" s="412"/>
      <c r="AGA705" s="412"/>
      <c r="AGB705" s="412"/>
      <c r="AGC705" s="412"/>
      <c r="AGD705" s="412"/>
      <c r="AGE705" s="412"/>
      <c r="AGF705" s="412"/>
      <c r="AGG705" s="412"/>
      <c r="AGH705" s="412"/>
      <c r="AGI705" s="412"/>
      <c r="AGJ705" s="412"/>
      <c r="AGK705" s="412"/>
      <c r="AGL705" s="412"/>
      <c r="AGM705" s="412"/>
      <c r="AGN705" s="412"/>
      <c r="AGO705" s="412"/>
      <c r="AGP705" s="412"/>
      <c r="AGQ705" s="412"/>
      <c r="AGR705" s="412"/>
      <c r="AGS705" s="412"/>
      <c r="AGT705" s="412"/>
      <c r="AGU705" s="412"/>
      <c r="AGV705" s="412"/>
      <c r="AGW705" s="412"/>
      <c r="AGX705" s="412"/>
      <c r="AGY705" s="412"/>
      <c r="AGZ705" s="412"/>
      <c r="AHA705" s="412"/>
      <c r="AHB705" s="413"/>
      <c r="AHC705" s="413"/>
      <c r="AHD705" s="413"/>
      <c r="AHE705" s="413"/>
      <c r="AHF705" s="413"/>
      <c r="AHG705" s="413"/>
      <c r="AHH705" s="413"/>
      <c r="AHI705" s="413"/>
      <c r="AHJ705" s="413"/>
      <c r="AHK705" s="413"/>
      <c r="AHL705" s="413"/>
      <c r="AHM705" s="413"/>
      <c r="AHN705" s="413"/>
      <c r="AHO705" s="413"/>
      <c r="AHP705" s="413"/>
      <c r="AHQ705" s="413"/>
      <c r="AHR705" s="413"/>
      <c r="AHS705" s="413"/>
      <c r="AHT705" s="413"/>
      <c r="AHU705" s="413"/>
      <c r="AHV705" s="413"/>
      <c r="AHW705" s="413"/>
      <c r="AHX705" s="413"/>
      <c r="AHY705" s="413"/>
      <c r="AHZ705" s="414"/>
      <c r="AIA705" s="414"/>
      <c r="AIB705" s="414"/>
      <c r="AIC705" s="414"/>
      <c r="AID705" s="414"/>
      <c r="AIE705" s="413"/>
      <c r="AIF705" s="413"/>
      <c r="AIG705" s="414"/>
      <c r="AIH705" s="414"/>
      <c r="AII705" s="413"/>
      <c r="AIJ705" s="413"/>
      <c r="AIK705" s="414"/>
      <c r="AIL705" s="414"/>
      <c r="AIM705" s="413"/>
      <c r="AIN705" s="413"/>
      <c r="AIO705" s="413"/>
      <c r="AIP705" s="413"/>
      <c r="AIQ705" s="413"/>
      <c r="AIR705" s="413"/>
      <c r="AIS705" s="413"/>
      <c r="AIT705" s="414"/>
      <c r="AIU705" s="414"/>
      <c r="AIV705" s="413"/>
      <c r="AIW705" s="413"/>
      <c r="AIX705" s="414"/>
      <c r="AIY705" s="414"/>
      <c r="AIZ705" s="413"/>
      <c r="AJA705" s="413"/>
      <c r="AJB705" s="413"/>
      <c r="AJC705" s="413"/>
      <c r="AJD705" s="413"/>
      <c r="AJE705" s="407"/>
      <c r="AJF705" s="439"/>
      <c r="AJG705" s="413"/>
      <c r="AJH705" s="413"/>
      <c r="AJI705" s="413"/>
      <c r="AJJ705" s="413"/>
      <c r="AJK705" s="413"/>
      <c r="AJL705" s="413"/>
      <c r="AJM705" s="413"/>
      <c r="AJN705" s="412"/>
      <c r="AJO705" s="412"/>
      <c r="AJP705" s="412"/>
      <c r="AJQ705" s="412"/>
      <c r="AJR705" s="412"/>
      <c r="AJS705" s="412"/>
      <c r="AJT705" s="412"/>
      <c r="AJU705" s="412"/>
      <c r="AJV705" s="412"/>
      <c r="AJW705" s="412"/>
      <c r="AJX705" s="412"/>
      <c r="AJY705" s="412"/>
      <c r="AJZ705" s="412"/>
      <c r="AKA705" s="412"/>
      <c r="AKB705" s="412"/>
      <c r="AKC705" s="412"/>
      <c r="AKD705" s="412"/>
      <c r="AKE705" s="412"/>
      <c r="AKF705" s="412"/>
      <c r="AKG705" s="412"/>
      <c r="AKH705" s="412"/>
      <c r="AKI705" s="412"/>
      <c r="AKJ705" s="412"/>
      <c r="AKK705" s="412"/>
      <c r="AKL705" s="412"/>
      <c r="AKM705" s="412"/>
      <c r="AKN705" s="412"/>
      <c r="AKO705" s="412"/>
      <c r="AKP705" s="412"/>
      <c r="AKQ705" s="412"/>
      <c r="AKR705" s="412"/>
      <c r="AKS705" s="412"/>
      <c r="AKT705" s="412"/>
      <c r="AKU705" s="412"/>
      <c r="AKV705" s="412"/>
      <c r="AKW705" s="412"/>
      <c r="AKX705" s="412"/>
      <c r="AKY705" s="412"/>
      <c r="AKZ705" s="412"/>
      <c r="ALA705" s="412"/>
      <c r="ALB705" s="412"/>
      <c r="ALC705" s="412"/>
      <c r="ALD705" s="412"/>
      <c r="ALE705" s="412"/>
      <c r="ALF705" s="413"/>
      <c r="ALG705" s="413"/>
      <c r="ALH705" s="413"/>
      <c r="ALI705" s="413"/>
      <c r="ALJ705" s="413"/>
      <c r="ALK705" s="413"/>
      <c r="ALL705" s="413"/>
      <c r="ALM705" s="413"/>
      <c r="ALN705" s="413"/>
      <c r="ALO705" s="413"/>
      <c r="ALP705" s="413"/>
      <c r="ALQ705" s="413"/>
      <c r="ALR705" s="413"/>
      <c r="ALS705" s="413"/>
      <c r="ALT705" s="413"/>
      <c r="ALU705" s="413"/>
      <c r="ALV705" s="413"/>
      <c r="ALW705" s="413"/>
      <c r="ALX705" s="413"/>
      <c r="ALY705" s="413"/>
      <c r="ALZ705" s="413"/>
      <c r="AMA705" s="413"/>
      <c r="AMB705" s="413"/>
      <c r="AMC705" s="413"/>
      <c r="AMD705" s="414"/>
      <c r="AME705" s="414"/>
      <c r="AMF705" s="414"/>
      <c r="AMG705" s="414"/>
      <c r="AMH705" s="414"/>
      <c r="AMI705" s="413"/>
      <c r="AMJ705" s="413"/>
      <c r="AMK705" s="414"/>
      <c r="AML705" s="414"/>
      <c r="AMM705" s="413"/>
      <c r="AMN705" s="413"/>
      <c r="AMO705" s="414"/>
      <c r="AMP705" s="414"/>
      <c r="AMQ705" s="413"/>
      <c r="AMR705" s="413"/>
      <c r="AMS705" s="413"/>
      <c r="AMT705" s="413"/>
      <c r="AMU705" s="413"/>
      <c r="AMV705" s="413"/>
      <c r="AMW705" s="413"/>
      <c r="AMX705" s="414"/>
      <c r="AMY705" s="414"/>
      <c r="AMZ705" s="413"/>
      <c r="ANA705" s="413"/>
      <c r="ANB705" s="414"/>
      <c r="ANC705" s="414"/>
      <c r="AND705" s="413"/>
      <c r="ANE705" s="413"/>
      <c r="ANF705" s="413"/>
      <c r="ANG705" s="413"/>
      <c r="ANH705" s="413"/>
      <c r="ANI705" s="407"/>
      <c r="ANJ705" s="439"/>
      <c r="ANK705" s="413"/>
      <c r="ANL705" s="413"/>
      <c r="ANM705" s="413"/>
      <c r="ANN705" s="413"/>
      <c r="ANO705" s="413"/>
      <c r="ANP705" s="413"/>
      <c r="ANQ705" s="413"/>
      <c r="ANR705" s="412"/>
      <c r="ANS705" s="412"/>
      <c r="ANT705" s="412"/>
      <c r="ANU705" s="412"/>
      <c r="ANV705" s="412"/>
      <c r="ANW705" s="412"/>
      <c r="ANX705" s="412"/>
      <c r="ANY705" s="412"/>
      <c r="ANZ705" s="412"/>
      <c r="AOA705" s="412"/>
      <c r="AOB705" s="412"/>
      <c r="AOC705" s="412"/>
      <c r="AOD705" s="412"/>
      <c r="AOE705" s="412"/>
      <c r="AOF705" s="412"/>
      <c r="AOG705" s="412"/>
      <c r="AOH705" s="412"/>
      <c r="AOI705" s="412"/>
      <c r="AOJ705" s="412"/>
      <c r="AOK705" s="412"/>
      <c r="AOL705" s="412"/>
      <c r="AOM705" s="412"/>
      <c r="AON705" s="412"/>
      <c r="AOO705" s="412"/>
      <c r="AOP705" s="412"/>
      <c r="AOQ705" s="412"/>
      <c r="AOR705" s="412"/>
      <c r="AOS705" s="412"/>
      <c r="AOT705" s="412"/>
      <c r="AOU705" s="412"/>
      <c r="AOV705" s="412"/>
      <c r="AOW705" s="412"/>
      <c r="AOX705" s="412"/>
      <c r="AOY705" s="412"/>
      <c r="AOZ705" s="412"/>
      <c r="APA705" s="412"/>
      <c r="APB705" s="412"/>
      <c r="APC705" s="412"/>
      <c r="APD705" s="412"/>
      <c r="APE705" s="412"/>
      <c r="APF705" s="412"/>
      <c r="APG705" s="412"/>
      <c r="APH705" s="412"/>
      <c r="API705" s="412"/>
      <c r="APJ705" s="413"/>
      <c r="APK705" s="413"/>
      <c r="APL705" s="413"/>
      <c r="APM705" s="413"/>
      <c r="APN705" s="413"/>
      <c r="APO705" s="413"/>
      <c r="APP705" s="413"/>
      <c r="APQ705" s="413"/>
      <c r="APR705" s="413"/>
      <c r="APS705" s="413"/>
      <c r="APT705" s="413"/>
      <c r="APU705" s="413"/>
      <c r="APV705" s="413"/>
      <c r="APW705" s="413"/>
      <c r="APX705" s="413"/>
      <c r="APY705" s="413"/>
      <c r="APZ705" s="413"/>
      <c r="AQA705" s="413"/>
      <c r="AQB705" s="413"/>
      <c r="AQC705" s="413"/>
      <c r="AQD705" s="413"/>
      <c r="AQE705" s="413"/>
      <c r="AQF705" s="413"/>
      <c r="AQG705" s="413"/>
      <c r="AQH705" s="414"/>
      <c r="AQI705" s="414"/>
      <c r="AQJ705" s="414"/>
      <c r="AQK705" s="414"/>
      <c r="AQL705" s="414"/>
      <c r="AQM705" s="413"/>
      <c r="AQN705" s="413"/>
      <c r="AQO705" s="414"/>
      <c r="AQP705" s="414"/>
      <c r="AQQ705" s="413"/>
      <c r="AQR705" s="413"/>
      <c r="AQS705" s="414"/>
      <c r="AQT705" s="414"/>
      <c r="AQU705" s="413"/>
      <c r="AQV705" s="413"/>
      <c r="AQW705" s="413"/>
      <c r="AQX705" s="413"/>
      <c r="AQY705" s="413"/>
      <c r="AQZ705" s="413"/>
      <c r="ARA705" s="413"/>
      <c r="ARB705" s="414"/>
      <c r="ARC705" s="414"/>
      <c r="ARD705" s="413"/>
      <c r="ARE705" s="413"/>
      <c r="ARF705" s="414"/>
      <c r="ARG705" s="414"/>
      <c r="ARH705" s="413"/>
      <c r="ARI705" s="413"/>
      <c r="ARJ705" s="413"/>
      <c r="ARK705" s="413"/>
      <c r="ARL705" s="413"/>
      <c r="ARM705" s="407"/>
      <c r="ARN705" s="439"/>
      <c r="ARO705" s="413"/>
      <c r="ARP705" s="413"/>
      <c r="ARQ705" s="413"/>
      <c r="ARR705" s="413"/>
      <c r="ARS705" s="413"/>
      <c r="ART705" s="413"/>
      <c r="ARU705" s="413"/>
      <c r="ARV705" s="412"/>
      <c r="ARW705" s="412"/>
      <c r="ARX705" s="412"/>
      <c r="ARY705" s="412"/>
      <c r="ARZ705" s="412"/>
      <c r="ASA705" s="412"/>
      <c r="ASB705" s="412"/>
      <c r="ASC705" s="412"/>
      <c r="ASD705" s="412"/>
      <c r="ASE705" s="412"/>
      <c r="ASF705" s="412"/>
      <c r="ASG705" s="412"/>
      <c r="ASH705" s="412"/>
      <c r="ASI705" s="412"/>
      <c r="ASJ705" s="412"/>
      <c r="ASK705" s="412"/>
      <c r="ASL705" s="412"/>
      <c r="ASM705" s="412"/>
      <c r="ASN705" s="412"/>
      <c r="ASO705" s="412"/>
      <c r="ASP705" s="412"/>
      <c r="ASQ705" s="412"/>
      <c r="ASR705" s="412"/>
      <c r="ASS705" s="412"/>
      <c r="AST705" s="412"/>
      <c r="ASU705" s="412"/>
      <c r="ASV705" s="412"/>
      <c r="ASW705" s="412"/>
      <c r="ASX705" s="412"/>
      <c r="ASY705" s="412"/>
      <c r="ASZ705" s="412"/>
      <c r="ATA705" s="412"/>
      <c r="ATB705" s="412"/>
      <c r="ATC705" s="412"/>
      <c r="ATD705" s="412"/>
      <c r="ATE705" s="412"/>
      <c r="ATF705" s="412"/>
      <c r="ATG705" s="412"/>
      <c r="ATH705" s="412"/>
      <c r="ATI705" s="412"/>
      <c r="ATJ705" s="412"/>
      <c r="ATK705" s="412"/>
      <c r="ATL705" s="412"/>
      <c r="ATM705" s="412"/>
      <c r="ATN705" s="413"/>
      <c r="ATO705" s="413"/>
      <c r="ATP705" s="413"/>
      <c r="ATQ705" s="413"/>
      <c r="ATR705" s="413"/>
      <c r="ATS705" s="413"/>
      <c r="ATT705" s="413"/>
      <c r="ATU705" s="413"/>
      <c r="ATV705" s="413"/>
      <c r="ATW705" s="413"/>
      <c r="ATX705" s="413"/>
      <c r="ATY705" s="413"/>
      <c r="ATZ705" s="413"/>
      <c r="AUA705" s="413"/>
      <c r="AUB705" s="413"/>
      <c r="AUC705" s="413"/>
      <c r="AUD705" s="413"/>
      <c r="AUE705" s="413"/>
      <c r="AUF705" s="413"/>
      <c r="AUG705" s="413"/>
      <c r="AUH705" s="413"/>
      <c r="AUI705" s="413"/>
      <c r="AUJ705" s="413"/>
      <c r="AUK705" s="413"/>
      <c r="AUL705" s="414"/>
      <c r="AUM705" s="414"/>
      <c r="AUN705" s="414"/>
      <c r="AUO705" s="414"/>
      <c r="AUP705" s="414"/>
      <c r="AUQ705" s="413"/>
      <c r="AUR705" s="413"/>
      <c r="AUS705" s="414"/>
      <c r="AUT705" s="414"/>
      <c r="AUU705" s="413"/>
      <c r="AUV705" s="413"/>
      <c r="AUW705" s="414"/>
      <c r="AUX705" s="414"/>
      <c r="AUY705" s="413"/>
      <c r="AUZ705" s="413"/>
      <c r="AVA705" s="413"/>
      <c r="AVB705" s="413"/>
      <c r="AVC705" s="413"/>
      <c r="AVD705" s="413"/>
      <c r="AVE705" s="413"/>
      <c r="AVF705" s="414"/>
      <c r="AVG705" s="414"/>
      <c r="AVH705" s="413"/>
      <c r="AVI705" s="413"/>
      <c r="AVJ705" s="414"/>
      <c r="AVK705" s="414"/>
      <c r="AVL705" s="413"/>
      <c r="AVM705" s="413"/>
      <c r="AVN705" s="413"/>
      <c r="AVO705" s="413"/>
      <c r="AVP705" s="413"/>
      <c r="AVQ705" s="407"/>
      <c r="AVR705" s="439"/>
      <c r="AVS705" s="413"/>
      <c r="AVT705" s="413"/>
      <c r="AVU705" s="413"/>
      <c r="AVV705" s="413"/>
      <c r="AVW705" s="413"/>
      <c r="AVX705" s="413"/>
      <c r="AVY705" s="413"/>
      <c r="AVZ705" s="412"/>
      <c r="AWA705" s="412"/>
      <c r="AWB705" s="412"/>
      <c r="AWC705" s="412"/>
      <c r="AWD705" s="412"/>
      <c r="AWE705" s="412"/>
      <c r="AWF705" s="412"/>
      <c r="AWG705" s="412"/>
      <c r="AWH705" s="412"/>
      <c r="AWI705" s="412"/>
      <c r="AWJ705" s="412"/>
      <c r="AWK705" s="412"/>
      <c r="AWL705" s="412"/>
      <c r="AWM705" s="412"/>
      <c r="AWN705" s="412"/>
      <c r="AWO705" s="412"/>
      <c r="AWP705" s="412"/>
      <c r="AWQ705" s="412"/>
      <c r="AWR705" s="412"/>
      <c r="AWS705" s="412"/>
      <c r="AWT705" s="412"/>
      <c r="AWU705" s="412"/>
      <c r="AWV705" s="412"/>
      <c r="AWW705" s="412"/>
      <c r="AWX705" s="412"/>
      <c r="AWY705" s="412"/>
      <c r="AWZ705" s="412"/>
      <c r="AXA705" s="412"/>
      <c r="AXB705" s="412"/>
      <c r="AXC705" s="412"/>
      <c r="AXD705" s="412"/>
      <c r="AXE705" s="412"/>
      <c r="AXF705" s="412"/>
      <c r="AXG705" s="412"/>
      <c r="AXH705" s="412"/>
      <c r="AXI705" s="412"/>
      <c r="AXJ705" s="412"/>
      <c r="AXK705" s="412"/>
      <c r="AXL705" s="412"/>
      <c r="AXM705" s="412"/>
      <c r="AXN705" s="412"/>
      <c r="AXO705" s="412"/>
      <c r="AXP705" s="412"/>
      <c r="AXQ705" s="412"/>
      <c r="AXR705" s="413"/>
      <c r="AXS705" s="413"/>
      <c r="AXT705" s="413"/>
      <c r="AXU705" s="413"/>
      <c r="AXV705" s="413"/>
      <c r="AXW705" s="413"/>
      <c r="AXX705" s="413"/>
      <c r="AXY705" s="413"/>
      <c r="AXZ705" s="413"/>
      <c r="AYA705" s="413"/>
      <c r="AYB705" s="413"/>
      <c r="AYC705" s="413"/>
      <c r="AYD705" s="413"/>
      <c r="AYE705" s="413"/>
      <c r="AYF705" s="413"/>
      <c r="AYG705" s="413"/>
      <c r="AYH705" s="413"/>
      <c r="AYI705" s="413"/>
      <c r="AYJ705" s="413"/>
      <c r="AYK705" s="413"/>
      <c r="AYL705" s="413"/>
      <c r="AYM705" s="413"/>
      <c r="AYN705" s="413"/>
      <c r="AYO705" s="413"/>
      <c r="AYP705" s="414"/>
      <c r="AYQ705" s="414"/>
      <c r="AYR705" s="414"/>
      <c r="AYS705" s="414"/>
      <c r="AYT705" s="414"/>
      <c r="AYU705" s="413"/>
      <c r="AYV705" s="413"/>
      <c r="AYW705" s="414"/>
      <c r="AYX705" s="414"/>
      <c r="AYY705" s="413"/>
      <c r="AYZ705" s="413"/>
      <c r="AZA705" s="414"/>
      <c r="AZB705" s="414"/>
      <c r="AZC705" s="413"/>
      <c r="AZD705" s="413"/>
      <c r="AZE705" s="413"/>
      <c r="AZF705" s="413"/>
      <c r="AZG705" s="413"/>
      <c r="AZH705" s="413"/>
      <c r="AZI705" s="413"/>
      <c r="AZJ705" s="414"/>
      <c r="AZK705" s="414"/>
      <c r="AZL705" s="413"/>
      <c r="AZM705" s="413"/>
      <c r="AZN705" s="414"/>
      <c r="AZO705" s="414"/>
      <c r="AZP705" s="413"/>
      <c r="AZQ705" s="413"/>
      <c r="AZR705" s="413"/>
      <c r="AZS705" s="413"/>
      <c r="AZT705" s="413"/>
      <c r="AZU705" s="407"/>
      <c r="AZV705" s="439"/>
      <c r="AZW705" s="413"/>
      <c r="AZX705" s="413"/>
      <c r="AZY705" s="413"/>
      <c r="AZZ705" s="413"/>
      <c r="BAA705" s="413"/>
      <c r="BAB705" s="413"/>
      <c r="BAC705" s="413"/>
      <c r="BAD705" s="412"/>
      <c r="BAE705" s="412"/>
      <c r="BAF705" s="412"/>
      <c r="BAG705" s="412"/>
      <c r="BAH705" s="412"/>
      <c r="BAI705" s="412"/>
      <c r="BAJ705" s="412"/>
      <c r="BAK705" s="412"/>
      <c r="BAL705" s="412"/>
      <c r="BAM705" s="412"/>
      <c r="BAN705" s="412"/>
      <c r="BAO705" s="412"/>
      <c r="BAP705" s="412"/>
      <c r="BAQ705" s="412"/>
      <c r="BAR705" s="412"/>
      <c r="BAS705" s="412"/>
      <c r="BAT705" s="412"/>
      <c r="BAU705" s="412"/>
      <c r="BAV705" s="412"/>
      <c r="BAW705" s="412"/>
      <c r="BAX705" s="412"/>
      <c r="BAY705" s="412"/>
      <c r="BAZ705" s="412"/>
      <c r="BBA705" s="412"/>
      <c r="BBB705" s="412"/>
      <c r="BBC705" s="412"/>
      <c r="BBD705" s="412"/>
      <c r="BBE705" s="412"/>
      <c r="BBF705" s="412"/>
      <c r="BBG705" s="412"/>
      <c r="BBH705" s="412"/>
      <c r="BBI705" s="412"/>
      <c r="BBJ705" s="412"/>
      <c r="BBK705" s="412"/>
      <c r="BBL705" s="412"/>
      <c r="BBM705" s="412"/>
      <c r="BBN705" s="412"/>
      <c r="BBO705" s="412"/>
      <c r="BBP705" s="412"/>
      <c r="BBQ705" s="412"/>
      <c r="BBR705" s="412"/>
      <c r="BBS705" s="412"/>
      <c r="BBT705" s="412"/>
      <c r="BBU705" s="412"/>
      <c r="BBV705" s="413"/>
      <c r="BBW705" s="413"/>
      <c r="BBX705" s="413"/>
      <c r="BBY705" s="413"/>
      <c r="BBZ705" s="413"/>
      <c r="BCA705" s="413"/>
      <c r="BCB705" s="413"/>
      <c r="BCC705" s="413"/>
      <c r="BCD705" s="413"/>
      <c r="BCE705" s="413"/>
      <c r="BCF705" s="413"/>
      <c r="BCG705" s="413"/>
      <c r="BCH705" s="413"/>
      <c r="BCI705" s="413"/>
      <c r="BCJ705" s="413"/>
      <c r="BCK705" s="413"/>
      <c r="BCL705" s="413"/>
      <c r="BCM705" s="413"/>
      <c r="BCN705" s="413"/>
      <c r="BCO705" s="413"/>
      <c r="BCP705" s="413"/>
      <c r="BCQ705" s="413"/>
      <c r="BCR705" s="413"/>
      <c r="BCS705" s="413"/>
      <c r="BCT705" s="414"/>
      <c r="BCU705" s="414"/>
      <c r="BCV705" s="414"/>
      <c r="BCW705" s="414"/>
      <c r="BCX705" s="414"/>
      <c r="BCY705" s="413"/>
      <c r="BCZ705" s="413"/>
      <c r="BDA705" s="414"/>
      <c r="BDB705" s="414"/>
      <c r="BDC705" s="413"/>
      <c r="BDD705" s="413"/>
      <c r="BDE705" s="414"/>
      <c r="BDF705" s="414"/>
      <c r="BDG705" s="413"/>
      <c r="BDH705" s="413"/>
      <c r="BDI705" s="413"/>
      <c r="BDJ705" s="413"/>
      <c r="BDK705" s="413"/>
      <c r="BDL705" s="413"/>
      <c r="BDM705" s="413"/>
      <c r="BDN705" s="414"/>
      <c r="BDO705" s="414"/>
      <c r="BDP705" s="413"/>
      <c r="BDQ705" s="413"/>
      <c r="BDR705" s="414"/>
      <c r="BDS705" s="414"/>
      <c r="BDT705" s="413"/>
      <c r="BDU705" s="413"/>
      <c r="BDV705" s="413"/>
      <c r="BDW705" s="413"/>
      <c r="BDX705" s="413"/>
      <c r="BDY705" s="407"/>
      <c r="BDZ705" s="439"/>
      <c r="BEA705" s="413"/>
      <c r="BEB705" s="413"/>
      <c r="BEC705" s="413"/>
      <c r="BED705" s="413"/>
      <c r="BEE705" s="413"/>
      <c r="BEF705" s="413"/>
      <c r="BEG705" s="413"/>
      <c r="BEH705" s="412"/>
      <c r="BEI705" s="412"/>
      <c r="BEJ705" s="412"/>
      <c r="BEK705" s="412"/>
      <c r="BEL705" s="412"/>
      <c r="BEM705" s="412"/>
      <c r="BEN705" s="412"/>
      <c r="BEO705" s="412"/>
      <c r="BEP705" s="412"/>
      <c r="BEQ705" s="412"/>
      <c r="BER705" s="412"/>
      <c r="BES705" s="412"/>
      <c r="BET705" s="412"/>
      <c r="BEU705" s="412"/>
      <c r="BEV705" s="412"/>
      <c r="BEW705" s="412"/>
      <c r="BEX705" s="412"/>
      <c r="BEY705" s="412"/>
      <c r="BEZ705" s="412"/>
      <c r="BFA705" s="412"/>
      <c r="BFB705" s="412"/>
      <c r="BFC705" s="412"/>
      <c r="BFD705" s="412"/>
      <c r="BFE705" s="412"/>
      <c r="BFF705" s="412"/>
      <c r="BFG705" s="412"/>
      <c r="BFH705" s="412"/>
      <c r="BFI705" s="412"/>
      <c r="BFJ705" s="412"/>
      <c r="BFK705" s="412"/>
      <c r="BFL705" s="412"/>
      <c r="BFM705" s="412"/>
      <c r="BFN705" s="412"/>
      <c r="BFO705" s="412"/>
      <c r="BFP705" s="412"/>
      <c r="BFQ705" s="412"/>
      <c r="BFR705" s="412"/>
      <c r="BFS705" s="412"/>
      <c r="BFT705" s="412"/>
      <c r="BFU705" s="412"/>
      <c r="BFV705" s="412"/>
      <c r="BFW705" s="412"/>
      <c r="BFX705" s="412"/>
      <c r="BFY705" s="412"/>
      <c r="BFZ705" s="413"/>
      <c r="BGA705" s="413"/>
      <c r="BGB705" s="413"/>
      <c r="BGC705" s="413"/>
      <c r="BGD705" s="413"/>
      <c r="BGE705" s="413"/>
      <c r="BGF705" s="413"/>
      <c r="BGG705" s="413"/>
      <c r="BGH705" s="413"/>
      <c r="BGI705" s="413"/>
      <c r="BGJ705" s="413"/>
      <c r="BGK705" s="413"/>
      <c r="BGL705" s="413"/>
      <c r="BGM705" s="413"/>
      <c r="BGN705" s="413"/>
      <c r="BGO705" s="413"/>
      <c r="BGP705" s="413"/>
      <c r="BGQ705" s="413"/>
      <c r="BGR705" s="413"/>
      <c r="BGS705" s="413"/>
      <c r="BGT705" s="413"/>
      <c r="BGU705" s="413"/>
      <c r="BGV705" s="413"/>
      <c r="BGW705" s="413"/>
      <c r="BGX705" s="414"/>
      <c r="BGY705" s="414"/>
      <c r="BGZ705" s="414"/>
      <c r="BHA705" s="414"/>
      <c r="BHB705" s="414"/>
      <c r="BHC705" s="413"/>
      <c r="BHD705" s="413"/>
      <c r="BHE705" s="414"/>
      <c r="BHF705" s="414"/>
      <c r="BHG705" s="413"/>
      <c r="BHH705" s="413"/>
      <c r="BHI705" s="414"/>
      <c r="BHJ705" s="414"/>
      <c r="BHK705" s="413"/>
      <c r="BHL705" s="413"/>
      <c r="BHM705" s="413"/>
      <c r="BHN705" s="413"/>
      <c r="BHO705" s="413"/>
      <c r="BHP705" s="413"/>
      <c r="BHQ705" s="413"/>
      <c r="BHR705" s="414"/>
      <c r="BHS705" s="414"/>
      <c r="BHT705" s="413"/>
      <c r="BHU705" s="413"/>
      <c r="BHV705" s="414"/>
      <c r="BHW705" s="414"/>
      <c r="BHX705" s="413"/>
      <c r="BHY705" s="413"/>
      <c r="BHZ705" s="413"/>
      <c r="BIA705" s="413"/>
      <c r="BIB705" s="413"/>
      <c r="BIC705" s="407"/>
      <c r="BID705" s="439"/>
      <c r="BIE705" s="413"/>
      <c r="BIF705" s="413"/>
      <c r="BIG705" s="413"/>
      <c r="BIH705" s="413"/>
      <c r="BII705" s="413"/>
      <c r="BIJ705" s="413"/>
      <c r="BIK705" s="413"/>
      <c r="BIL705" s="412"/>
      <c r="BIM705" s="412"/>
      <c r="BIN705" s="412"/>
      <c r="BIO705" s="412"/>
      <c r="BIP705" s="412"/>
      <c r="BIQ705" s="412"/>
      <c r="BIR705" s="412"/>
      <c r="BIS705" s="412"/>
      <c r="BIT705" s="412"/>
      <c r="BIU705" s="412"/>
      <c r="BIV705" s="412"/>
      <c r="BIW705" s="412"/>
      <c r="BIX705" s="412"/>
      <c r="BIY705" s="412"/>
      <c r="BIZ705" s="412"/>
      <c r="BJA705" s="412"/>
      <c r="BJB705" s="412"/>
      <c r="BJC705" s="412"/>
      <c r="BJD705" s="412"/>
      <c r="BJE705" s="412"/>
      <c r="BJF705" s="412"/>
      <c r="BJG705" s="412"/>
      <c r="BJH705" s="412"/>
      <c r="BJI705" s="412"/>
      <c r="BJJ705" s="412"/>
      <c r="BJK705" s="412"/>
      <c r="BJL705" s="412"/>
      <c r="BJM705" s="412"/>
      <c r="BJN705" s="412"/>
      <c r="BJO705" s="412"/>
      <c r="BJP705" s="412"/>
      <c r="BJQ705" s="412"/>
      <c r="BJR705" s="412"/>
      <c r="BJS705" s="412"/>
      <c r="BJT705" s="412"/>
      <c r="BJU705" s="412"/>
      <c r="BJV705" s="412"/>
      <c r="BJW705" s="412"/>
      <c r="BJX705" s="412"/>
      <c r="BJY705" s="412"/>
      <c r="BJZ705" s="412"/>
      <c r="BKA705" s="412"/>
      <c r="BKB705" s="412"/>
      <c r="BKC705" s="412"/>
      <c r="BKD705" s="413"/>
      <c r="BKE705" s="413"/>
      <c r="BKF705" s="413"/>
      <c r="BKG705" s="413"/>
      <c r="BKH705" s="413"/>
      <c r="BKI705" s="413"/>
      <c r="BKJ705" s="413"/>
      <c r="BKK705" s="413"/>
      <c r="BKL705" s="413"/>
      <c r="BKM705" s="413"/>
      <c r="BKN705" s="413"/>
      <c r="BKO705" s="413"/>
      <c r="BKP705" s="413"/>
      <c r="BKQ705" s="413"/>
      <c r="BKR705" s="413"/>
      <c r="BKS705" s="413"/>
      <c r="BKT705" s="413"/>
      <c r="BKU705" s="413"/>
      <c r="BKV705" s="413"/>
      <c r="BKW705" s="413"/>
      <c r="BKX705" s="413"/>
      <c r="BKY705" s="413"/>
      <c r="BKZ705" s="413"/>
      <c r="BLA705" s="413"/>
      <c r="BLB705" s="414"/>
      <c r="BLC705" s="414"/>
      <c r="BLD705" s="414"/>
      <c r="BLE705" s="414"/>
      <c r="BLF705" s="414"/>
      <c r="BLG705" s="413"/>
      <c r="BLH705" s="413"/>
      <c r="BLI705" s="414"/>
      <c r="BLJ705" s="414"/>
      <c r="BLK705" s="413"/>
      <c r="BLL705" s="413"/>
      <c r="BLM705" s="414"/>
      <c r="BLN705" s="414"/>
      <c r="BLO705" s="413"/>
      <c r="BLP705" s="413"/>
      <c r="BLQ705" s="413"/>
      <c r="BLR705" s="413"/>
      <c r="BLS705" s="413"/>
      <c r="BLT705" s="413"/>
      <c r="BLU705" s="413"/>
      <c r="BLV705" s="414"/>
      <c r="BLW705" s="414"/>
      <c r="BLX705" s="413"/>
      <c r="BLY705" s="413"/>
      <c r="BLZ705" s="414"/>
      <c r="BMA705" s="414"/>
      <c r="BMB705" s="413"/>
      <c r="BMC705" s="413"/>
      <c r="BMD705" s="413"/>
      <c r="BME705" s="413"/>
      <c r="BMF705" s="413"/>
      <c r="BMG705" s="407"/>
      <c r="BMH705" s="439"/>
      <c r="BMI705" s="413"/>
      <c r="BMJ705" s="413"/>
      <c r="BMK705" s="413"/>
      <c r="BML705" s="413"/>
      <c r="BMM705" s="413"/>
      <c r="BMN705" s="413"/>
      <c r="BMO705" s="413"/>
      <c r="BMP705" s="412"/>
      <c r="BMQ705" s="412"/>
      <c r="BMR705" s="412"/>
      <c r="BMS705" s="412"/>
      <c r="BMT705" s="412"/>
      <c r="BMU705" s="412"/>
      <c r="BMV705" s="412"/>
      <c r="BMW705" s="412"/>
      <c r="BMX705" s="412"/>
      <c r="BMY705" s="412"/>
      <c r="BMZ705" s="412"/>
      <c r="BNA705" s="412"/>
      <c r="BNB705" s="412"/>
      <c r="BNC705" s="412"/>
      <c r="BND705" s="412"/>
      <c r="BNE705" s="412"/>
      <c r="BNF705" s="412"/>
      <c r="BNG705" s="412"/>
      <c r="BNH705" s="412"/>
      <c r="BNI705" s="412"/>
      <c r="BNJ705" s="412"/>
      <c r="BNK705" s="412"/>
      <c r="BNL705" s="412"/>
      <c r="BNM705" s="412"/>
      <c r="BNN705" s="412"/>
      <c r="BNO705" s="412"/>
      <c r="BNP705" s="412"/>
      <c r="BNQ705" s="412"/>
      <c r="BNR705" s="412"/>
      <c r="BNS705" s="412"/>
      <c r="BNT705" s="412"/>
      <c r="BNU705" s="412"/>
      <c r="BNV705" s="412"/>
      <c r="BNW705" s="412"/>
      <c r="BNX705" s="412"/>
      <c r="BNY705" s="412"/>
      <c r="BNZ705" s="412"/>
      <c r="BOA705" s="412"/>
      <c r="BOB705" s="412"/>
      <c r="BOC705" s="412"/>
      <c r="BOD705" s="412"/>
      <c r="BOE705" s="412"/>
      <c r="BOF705" s="412"/>
      <c r="BOG705" s="412"/>
      <c r="BOH705" s="413"/>
      <c r="BOI705" s="413"/>
      <c r="BOJ705" s="413"/>
      <c r="BOK705" s="413"/>
      <c r="BOL705" s="413"/>
      <c r="BOM705" s="413"/>
      <c r="BON705" s="413"/>
      <c r="BOO705" s="413"/>
      <c r="BOP705" s="413"/>
      <c r="BOQ705" s="413"/>
      <c r="BOR705" s="413"/>
      <c r="BOS705" s="413"/>
      <c r="BOT705" s="413"/>
      <c r="BOU705" s="413"/>
      <c r="BOV705" s="413"/>
      <c r="BOW705" s="413"/>
      <c r="BOX705" s="413"/>
      <c r="BOY705" s="413"/>
      <c r="BOZ705" s="413"/>
      <c r="BPA705" s="413"/>
      <c r="BPB705" s="413"/>
      <c r="BPC705" s="413"/>
      <c r="BPD705" s="413"/>
      <c r="BPE705" s="413"/>
      <c r="BPF705" s="414"/>
      <c r="BPG705" s="414"/>
      <c r="BPH705" s="414"/>
      <c r="BPI705" s="414"/>
      <c r="BPJ705" s="414"/>
      <c r="BPK705" s="413"/>
      <c r="BPL705" s="413"/>
      <c r="BPM705" s="414"/>
      <c r="BPN705" s="414"/>
      <c r="BPO705" s="413"/>
      <c r="BPP705" s="413"/>
      <c r="BPQ705" s="414"/>
      <c r="BPR705" s="414"/>
      <c r="BPS705" s="413"/>
      <c r="BPT705" s="413"/>
      <c r="BPU705" s="413"/>
      <c r="BPV705" s="413"/>
      <c r="BPW705" s="413"/>
      <c r="BPX705" s="413"/>
      <c r="BPY705" s="413"/>
      <c r="BPZ705" s="414"/>
      <c r="BQA705" s="414"/>
      <c r="BQB705" s="413"/>
      <c r="BQC705" s="413"/>
      <c r="BQD705" s="414"/>
      <c r="BQE705" s="414"/>
      <c r="BQF705" s="413"/>
      <c r="BQG705" s="413"/>
      <c r="BQH705" s="413"/>
      <c r="BQI705" s="413"/>
      <c r="BQJ705" s="413"/>
      <c r="BQK705" s="407"/>
      <c r="BQL705" s="439"/>
      <c r="BQM705" s="413"/>
      <c r="BQN705" s="413"/>
      <c r="BQO705" s="413"/>
      <c r="BQP705" s="413"/>
      <c r="BQQ705" s="413"/>
      <c r="BQR705" s="413"/>
      <c r="BQS705" s="413"/>
      <c r="BQT705" s="412"/>
      <c r="BQU705" s="412"/>
      <c r="BQV705" s="412"/>
      <c r="BQW705" s="412"/>
      <c r="BQX705" s="412"/>
      <c r="BQY705" s="412"/>
      <c r="BQZ705" s="412"/>
      <c r="BRA705" s="412"/>
      <c r="BRB705" s="412"/>
      <c r="BRC705" s="412"/>
      <c r="BRD705" s="412"/>
      <c r="BRE705" s="412"/>
      <c r="BRF705" s="412"/>
      <c r="BRG705" s="412"/>
      <c r="BRH705" s="412"/>
      <c r="BRI705" s="412"/>
      <c r="BRJ705" s="412"/>
      <c r="BRK705" s="412"/>
      <c r="BRL705" s="412"/>
      <c r="BRM705" s="412"/>
      <c r="BRN705" s="412"/>
      <c r="BRO705" s="412"/>
      <c r="BRP705" s="412"/>
      <c r="BRQ705" s="412"/>
      <c r="BRR705" s="412"/>
      <c r="BRS705" s="412"/>
      <c r="BRT705" s="412"/>
      <c r="BRU705" s="412"/>
      <c r="BRV705" s="412"/>
      <c r="BRW705" s="412"/>
      <c r="BRX705" s="412"/>
      <c r="BRY705" s="412"/>
      <c r="BRZ705" s="412"/>
      <c r="BSA705" s="412"/>
      <c r="BSB705" s="412"/>
      <c r="BSC705" s="412"/>
      <c r="BSD705" s="412"/>
      <c r="BSE705" s="412"/>
      <c r="BSF705" s="412"/>
      <c r="BSG705" s="412"/>
      <c r="BSH705" s="412"/>
      <c r="BSI705" s="412"/>
      <c r="BSJ705" s="412"/>
      <c r="BSK705" s="412"/>
      <c r="BSL705" s="413"/>
      <c r="BSM705" s="413"/>
      <c r="BSN705" s="413"/>
      <c r="BSO705" s="413"/>
      <c r="BSP705" s="413"/>
      <c r="BSQ705" s="413"/>
      <c r="BSR705" s="413"/>
      <c r="BSS705" s="413"/>
      <c r="BST705" s="413"/>
      <c r="BSU705" s="413"/>
      <c r="BSV705" s="413"/>
      <c r="BSW705" s="413"/>
      <c r="BSX705" s="413"/>
      <c r="BSY705" s="413"/>
      <c r="BSZ705" s="413"/>
      <c r="BTA705" s="413"/>
      <c r="BTB705" s="413"/>
      <c r="BTC705" s="413"/>
      <c r="BTD705" s="413"/>
      <c r="BTE705" s="413"/>
      <c r="BTF705" s="413"/>
      <c r="BTG705" s="413"/>
      <c r="BTH705" s="413"/>
      <c r="BTI705" s="413"/>
      <c r="BTJ705" s="414"/>
      <c r="BTK705" s="414"/>
      <c r="BTL705" s="414"/>
      <c r="BTM705" s="414"/>
      <c r="BTN705" s="414"/>
      <c r="BTO705" s="413"/>
      <c r="BTP705" s="413"/>
      <c r="BTQ705" s="414"/>
      <c r="BTR705" s="414"/>
      <c r="BTS705" s="413"/>
      <c r="BTT705" s="413"/>
      <c r="BTU705" s="414"/>
      <c r="BTV705" s="414"/>
      <c r="BTW705" s="413"/>
      <c r="BTX705" s="413"/>
      <c r="BTY705" s="413"/>
      <c r="BTZ705" s="413"/>
      <c r="BUA705" s="413"/>
      <c r="BUB705" s="413"/>
      <c r="BUC705" s="413"/>
      <c r="BUD705" s="414"/>
      <c r="BUE705" s="414"/>
      <c r="BUF705" s="413"/>
      <c r="BUG705" s="413"/>
      <c r="BUH705" s="414"/>
      <c r="BUI705" s="414"/>
      <c r="BUJ705" s="413"/>
      <c r="BUK705" s="413"/>
      <c r="BUL705" s="413"/>
      <c r="BUM705" s="413"/>
      <c r="BUN705" s="413"/>
      <c r="BUO705" s="407"/>
      <c r="BUP705" s="439"/>
      <c r="BUQ705" s="413"/>
      <c r="BUR705" s="413"/>
      <c r="BUS705" s="413"/>
      <c r="BUT705" s="413"/>
      <c r="BUU705" s="413"/>
      <c r="BUV705" s="413"/>
      <c r="BUW705" s="413"/>
      <c r="BUX705" s="412"/>
      <c r="BUY705" s="412"/>
      <c r="BUZ705" s="412"/>
      <c r="BVA705" s="412"/>
      <c r="BVB705" s="412"/>
      <c r="BVC705" s="412"/>
      <c r="BVD705" s="412"/>
      <c r="BVE705" s="412"/>
      <c r="BVF705" s="412"/>
      <c r="BVG705" s="412"/>
      <c r="BVH705" s="412"/>
      <c r="BVI705" s="412"/>
      <c r="BVJ705" s="412"/>
      <c r="BVK705" s="412"/>
      <c r="BVL705" s="412"/>
      <c r="BVM705" s="412"/>
      <c r="BVN705" s="412"/>
      <c r="BVO705" s="412"/>
      <c r="BVP705" s="412"/>
      <c r="BVQ705" s="412"/>
      <c r="BVR705" s="412"/>
      <c r="BVS705" s="412"/>
      <c r="BVT705" s="412"/>
      <c r="BVU705" s="412"/>
      <c r="BVV705" s="412"/>
      <c r="BVW705" s="412"/>
      <c r="BVX705" s="412"/>
      <c r="BVY705" s="412"/>
      <c r="BVZ705" s="412"/>
      <c r="BWA705" s="412"/>
      <c r="BWB705" s="412"/>
      <c r="BWC705" s="412"/>
      <c r="BWD705" s="412"/>
      <c r="BWE705" s="412"/>
      <c r="BWF705" s="412"/>
      <c r="BWG705" s="412"/>
      <c r="BWH705" s="412"/>
      <c r="BWI705" s="412"/>
      <c r="BWJ705" s="412"/>
      <c r="BWK705" s="412"/>
      <c r="BWL705" s="412"/>
      <c r="BWM705" s="412"/>
      <c r="BWN705" s="412"/>
      <c r="BWO705" s="412"/>
      <c r="BWP705" s="413"/>
      <c r="BWQ705" s="413"/>
      <c r="BWR705" s="413"/>
      <c r="BWS705" s="413"/>
      <c r="BWT705" s="413"/>
      <c r="BWU705" s="413"/>
      <c r="BWV705" s="413"/>
      <c r="BWW705" s="413"/>
      <c r="BWX705" s="413"/>
      <c r="BWY705" s="413"/>
      <c r="BWZ705" s="413"/>
      <c r="BXA705" s="413"/>
      <c r="BXB705" s="413"/>
      <c r="BXC705" s="413"/>
      <c r="BXD705" s="413"/>
      <c r="BXE705" s="413"/>
      <c r="BXF705" s="413"/>
      <c r="BXG705" s="413"/>
      <c r="BXH705" s="413"/>
      <c r="BXI705" s="413"/>
      <c r="BXJ705" s="413"/>
      <c r="BXK705" s="413"/>
      <c r="BXL705" s="413"/>
      <c r="BXM705" s="413"/>
      <c r="BXN705" s="414"/>
      <c r="BXO705" s="414"/>
      <c r="BXP705" s="414"/>
      <c r="BXQ705" s="414"/>
      <c r="BXR705" s="414"/>
      <c r="BXS705" s="413"/>
      <c r="BXT705" s="413"/>
      <c r="BXU705" s="414"/>
      <c r="BXV705" s="414"/>
      <c r="BXW705" s="413"/>
      <c r="BXX705" s="413"/>
      <c r="BXY705" s="414"/>
      <c r="BXZ705" s="414"/>
      <c r="BYA705" s="413"/>
      <c r="BYB705" s="413"/>
      <c r="BYC705" s="413"/>
      <c r="BYD705" s="413"/>
      <c r="BYE705" s="413"/>
      <c r="BYF705" s="413"/>
      <c r="BYG705" s="413"/>
      <c r="BYH705" s="414"/>
      <c r="BYI705" s="414"/>
      <c r="BYJ705" s="413"/>
      <c r="BYK705" s="413"/>
      <c r="BYL705" s="414"/>
      <c r="BYM705" s="414"/>
      <c r="BYN705" s="413"/>
      <c r="BYO705" s="413"/>
      <c r="BYP705" s="413"/>
      <c r="BYQ705" s="413"/>
      <c r="BYR705" s="413"/>
      <c r="BYS705" s="407"/>
      <c r="BYT705" s="439"/>
      <c r="BYU705" s="413"/>
      <c r="BYV705" s="413"/>
      <c r="BYW705" s="413"/>
      <c r="BYX705" s="413"/>
      <c r="BYY705" s="413"/>
      <c r="BYZ705" s="413"/>
      <c r="BZA705" s="413"/>
      <c r="BZB705" s="412"/>
      <c r="BZC705" s="412"/>
      <c r="BZD705" s="412"/>
      <c r="BZE705" s="412"/>
      <c r="BZF705" s="412"/>
      <c r="BZG705" s="412"/>
      <c r="BZH705" s="412"/>
      <c r="BZI705" s="412"/>
      <c r="BZJ705" s="412"/>
      <c r="BZK705" s="412"/>
      <c r="BZL705" s="412"/>
      <c r="BZM705" s="412"/>
      <c r="BZN705" s="412"/>
      <c r="BZO705" s="412"/>
      <c r="BZP705" s="412"/>
      <c r="BZQ705" s="412"/>
      <c r="BZR705" s="412"/>
      <c r="BZS705" s="412"/>
      <c r="BZT705" s="412"/>
      <c r="BZU705" s="412"/>
      <c r="BZV705" s="412"/>
      <c r="BZW705" s="412"/>
      <c r="BZX705" s="412"/>
      <c r="BZY705" s="412"/>
      <c r="BZZ705" s="412"/>
      <c r="CAA705" s="412"/>
      <c r="CAB705" s="412"/>
      <c r="CAC705" s="412"/>
      <c r="CAD705" s="412"/>
      <c r="CAE705" s="412"/>
      <c r="CAF705" s="412"/>
      <c r="CAG705" s="412"/>
      <c r="CAH705" s="412"/>
      <c r="CAI705" s="412"/>
      <c r="CAJ705" s="412"/>
      <c r="CAK705" s="412"/>
      <c r="CAL705" s="412"/>
      <c r="CAM705" s="412"/>
      <c r="CAN705" s="412"/>
      <c r="CAO705" s="412"/>
      <c r="CAP705" s="412"/>
      <c r="CAQ705" s="412"/>
      <c r="CAR705" s="412"/>
      <c r="CAS705" s="412"/>
      <c r="CAT705" s="413"/>
      <c r="CAU705" s="413"/>
      <c r="CAV705" s="413"/>
      <c r="CAW705" s="413"/>
      <c r="CAX705" s="413"/>
      <c r="CAY705" s="413"/>
      <c r="CAZ705" s="413"/>
      <c r="CBA705" s="413"/>
      <c r="CBB705" s="413"/>
      <c r="CBC705" s="413"/>
      <c r="CBD705" s="413"/>
      <c r="CBE705" s="413"/>
      <c r="CBF705" s="413"/>
      <c r="CBG705" s="413"/>
      <c r="CBH705" s="413"/>
      <c r="CBI705" s="413"/>
      <c r="CBJ705" s="413"/>
      <c r="CBK705" s="413"/>
      <c r="CBL705" s="413"/>
      <c r="CBM705" s="413"/>
      <c r="CBN705" s="413"/>
      <c r="CBO705" s="413"/>
      <c r="CBP705" s="413"/>
      <c r="CBQ705" s="413"/>
      <c r="CBR705" s="414"/>
      <c r="CBS705" s="414"/>
      <c r="CBT705" s="414"/>
      <c r="CBU705" s="414"/>
      <c r="CBV705" s="414"/>
      <c r="CBW705" s="413"/>
      <c r="CBX705" s="413"/>
      <c r="CBY705" s="414"/>
      <c r="CBZ705" s="414"/>
      <c r="CCA705" s="413"/>
      <c r="CCB705" s="413"/>
      <c r="CCC705" s="414"/>
      <c r="CCD705" s="414"/>
      <c r="CCE705" s="413"/>
      <c r="CCF705" s="413"/>
      <c r="CCG705" s="413"/>
      <c r="CCH705" s="413"/>
      <c r="CCI705" s="413"/>
      <c r="CCJ705" s="413"/>
      <c r="CCK705" s="413"/>
      <c r="CCL705" s="414"/>
      <c r="CCM705" s="414"/>
      <c r="CCN705" s="413"/>
      <c r="CCO705" s="413"/>
      <c r="CCP705" s="414"/>
      <c r="CCQ705" s="414"/>
      <c r="CCR705" s="413"/>
      <c r="CCS705" s="413"/>
      <c r="CCT705" s="413"/>
      <c r="CCU705" s="413"/>
      <c r="CCV705" s="413"/>
      <c r="CCW705" s="407"/>
      <c r="CCX705" s="439"/>
      <c r="CCY705" s="413"/>
      <c r="CCZ705" s="413"/>
      <c r="CDA705" s="413"/>
      <c r="CDB705" s="413"/>
      <c r="CDC705" s="413"/>
      <c r="CDD705" s="413"/>
      <c r="CDE705" s="413"/>
      <c r="CDF705" s="412"/>
      <c r="CDG705" s="412"/>
      <c r="CDH705" s="412"/>
      <c r="CDI705" s="412"/>
      <c r="CDJ705" s="412"/>
      <c r="CDK705" s="412"/>
      <c r="CDL705" s="412"/>
      <c r="CDM705" s="412"/>
      <c r="CDN705" s="412"/>
      <c r="CDO705" s="412"/>
      <c r="CDP705" s="412"/>
      <c r="CDQ705" s="412"/>
      <c r="CDR705" s="412"/>
      <c r="CDS705" s="412"/>
      <c r="CDT705" s="412"/>
      <c r="CDU705" s="412"/>
      <c r="CDV705" s="412"/>
      <c r="CDW705" s="412"/>
      <c r="CDX705" s="412"/>
      <c r="CDY705" s="412"/>
      <c r="CDZ705" s="412"/>
      <c r="CEA705" s="412"/>
      <c r="CEB705" s="412"/>
      <c r="CEC705" s="412"/>
      <c r="CED705" s="412"/>
      <c r="CEE705" s="412"/>
      <c r="CEF705" s="412"/>
      <c r="CEG705" s="412"/>
      <c r="CEH705" s="412"/>
      <c r="CEI705" s="412"/>
      <c r="CEJ705" s="412"/>
      <c r="CEK705" s="412"/>
      <c r="CEL705" s="412"/>
      <c r="CEM705" s="412"/>
      <c r="CEN705" s="412"/>
      <c r="CEO705" s="412"/>
      <c r="CEP705" s="412"/>
      <c r="CEQ705" s="412"/>
      <c r="CER705" s="412"/>
      <c r="CES705" s="412"/>
      <c r="CET705" s="412"/>
      <c r="CEU705" s="412"/>
      <c r="CEV705" s="412"/>
      <c r="CEW705" s="412"/>
      <c r="CEX705" s="413"/>
      <c r="CEY705" s="413"/>
      <c r="CEZ705" s="413"/>
      <c r="CFA705" s="413"/>
      <c r="CFB705" s="413"/>
      <c r="CFC705" s="413"/>
      <c r="CFD705" s="413"/>
      <c r="CFE705" s="413"/>
      <c r="CFF705" s="413"/>
      <c r="CFG705" s="413"/>
      <c r="CFH705" s="413"/>
      <c r="CFI705" s="413"/>
      <c r="CFJ705" s="413"/>
      <c r="CFK705" s="413"/>
      <c r="CFL705" s="413"/>
      <c r="CFM705" s="413"/>
      <c r="CFN705" s="413"/>
      <c r="CFO705" s="413"/>
      <c r="CFP705" s="413"/>
      <c r="CFQ705" s="413"/>
      <c r="CFR705" s="413"/>
      <c r="CFS705" s="413"/>
      <c r="CFT705" s="413"/>
      <c r="CFU705" s="413"/>
      <c r="CFV705" s="414"/>
      <c r="CFW705" s="414"/>
      <c r="CFX705" s="414"/>
      <c r="CFY705" s="414"/>
      <c r="CFZ705" s="414"/>
      <c r="CGA705" s="413"/>
      <c r="CGB705" s="413"/>
      <c r="CGC705" s="414"/>
      <c r="CGD705" s="414"/>
      <c r="CGE705" s="413"/>
      <c r="CGF705" s="413"/>
      <c r="CGG705" s="414"/>
      <c r="CGH705" s="414"/>
      <c r="CGI705" s="413"/>
      <c r="CGJ705" s="413"/>
      <c r="CGK705" s="413"/>
      <c r="CGL705" s="413"/>
      <c r="CGM705" s="413"/>
      <c r="CGN705" s="413"/>
      <c r="CGO705" s="413"/>
      <c r="CGP705" s="414"/>
      <c r="CGQ705" s="414"/>
      <c r="CGR705" s="413"/>
      <c r="CGS705" s="413"/>
      <c r="CGT705" s="414"/>
      <c r="CGU705" s="414"/>
      <c r="CGV705" s="413"/>
      <c r="CGW705" s="413"/>
      <c r="CGX705" s="413"/>
      <c r="CGY705" s="413"/>
      <c r="CGZ705" s="413"/>
      <c r="CHA705" s="407"/>
      <c r="CHB705" s="439"/>
      <c r="CHC705" s="413"/>
      <c r="CHD705" s="413"/>
      <c r="CHE705" s="413"/>
      <c r="CHF705" s="413"/>
      <c r="CHG705" s="413"/>
      <c r="CHH705" s="413"/>
      <c r="CHI705" s="413"/>
      <c r="CHJ705" s="412"/>
      <c r="CHK705" s="412"/>
      <c r="CHL705" s="412"/>
      <c r="CHM705" s="412"/>
      <c r="CHN705" s="412"/>
      <c r="CHO705" s="412"/>
      <c r="CHP705" s="412"/>
      <c r="CHQ705" s="412"/>
      <c r="CHR705" s="412"/>
      <c r="CHS705" s="412"/>
      <c r="CHT705" s="412"/>
      <c r="CHU705" s="412"/>
      <c r="CHV705" s="412"/>
      <c r="CHW705" s="412"/>
      <c r="CHX705" s="412"/>
      <c r="CHY705" s="412"/>
      <c r="CHZ705" s="412"/>
      <c r="CIA705" s="412"/>
      <c r="CIB705" s="412"/>
      <c r="CIC705" s="412"/>
      <c r="CID705" s="412"/>
      <c r="CIE705" s="412"/>
      <c r="CIF705" s="412"/>
      <c r="CIG705" s="412"/>
      <c r="CIH705" s="412"/>
      <c r="CII705" s="412"/>
      <c r="CIJ705" s="412"/>
      <c r="CIK705" s="412"/>
      <c r="CIL705" s="412"/>
      <c r="CIM705" s="412"/>
      <c r="CIN705" s="412"/>
      <c r="CIO705" s="412"/>
      <c r="CIP705" s="412"/>
      <c r="CIQ705" s="412"/>
      <c r="CIR705" s="412"/>
      <c r="CIS705" s="412"/>
      <c r="CIT705" s="412"/>
      <c r="CIU705" s="412"/>
      <c r="CIV705" s="412"/>
      <c r="CIW705" s="412"/>
      <c r="CIX705" s="412"/>
      <c r="CIY705" s="412"/>
      <c r="CIZ705" s="412"/>
      <c r="CJA705" s="412"/>
      <c r="CJB705" s="413"/>
      <c r="CJC705" s="413"/>
      <c r="CJD705" s="413"/>
      <c r="CJE705" s="413"/>
      <c r="CJF705" s="413"/>
      <c r="CJG705" s="413"/>
      <c r="CJH705" s="413"/>
      <c r="CJI705" s="413"/>
      <c r="CJJ705" s="413"/>
      <c r="CJK705" s="413"/>
      <c r="CJL705" s="413"/>
      <c r="CJM705" s="413"/>
      <c r="CJN705" s="413"/>
      <c r="CJO705" s="413"/>
      <c r="CJP705" s="413"/>
      <c r="CJQ705" s="413"/>
      <c r="CJR705" s="413"/>
      <c r="CJS705" s="413"/>
      <c r="CJT705" s="413"/>
      <c r="CJU705" s="413"/>
      <c r="CJV705" s="413"/>
      <c r="CJW705" s="413"/>
      <c r="CJX705" s="413"/>
      <c r="CJY705" s="413"/>
      <c r="CJZ705" s="414"/>
      <c r="CKA705" s="414"/>
      <c r="CKB705" s="414"/>
      <c r="CKC705" s="414"/>
      <c r="CKD705" s="414"/>
      <c r="CKE705" s="413"/>
      <c r="CKF705" s="413"/>
      <c r="CKG705" s="414"/>
      <c r="CKH705" s="414"/>
      <c r="CKI705" s="413"/>
      <c r="CKJ705" s="413"/>
      <c r="CKK705" s="414"/>
      <c r="CKL705" s="414"/>
      <c r="CKM705" s="413"/>
      <c r="CKN705" s="413"/>
      <c r="CKO705" s="413"/>
      <c r="CKP705" s="413"/>
      <c r="CKQ705" s="413"/>
      <c r="CKR705" s="413"/>
      <c r="CKS705" s="413"/>
      <c r="CKT705" s="414"/>
      <c r="CKU705" s="414"/>
      <c r="CKV705" s="413"/>
      <c r="CKW705" s="413"/>
      <c r="CKX705" s="414"/>
      <c r="CKY705" s="414"/>
      <c r="CKZ705" s="413"/>
      <c r="CLA705" s="413"/>
      <c r="CLB705" s="413"/>
      <c r="CLC705" s="413"/>
      <c r="CLD705" s="413"/>
      <c r="CLE705" s="407"/>
      <c r="CLF705" s="439"/>
      <c r="CLG705" s="413"/>
      <c r="CLH705" s="413"/>
      <c r="CLI705" s="413"/>
      <c r="CLJ705" s="413"/>
      <c r="CLK705" s="413"/>
      <c r="CLL705" s="413"/>
      <c r="CLM705" s="413"/>
      <c r="CLN705" s="412"/>
      <c r="CLO705" s="412"/>
      <c r="CLP705" s="412"/>
      <c r="CLQ705" s="412"/>
      <c r="CLR705" s="412"/>
      <c r="CLS705" s="412"/>
      <c r="CLT705" s="412"/>
      <c r="CLU705" s="412"/>
      <c r="CLV705" s="412"/>
      <c r="CLW705" s="412"/>
      <c r="CLX705" s="412"/>
      <c r="CLY705" s="412"/>
      <c r="CLZ705" s="412"/>
      <c r="CMA705" s="412"/>
      <c r="CMB705" s="412"/>
      <c r="CMC705" s="412"/>
      <c r="CMD705" s="412"/>
      <c r="CME705" s="412"/>
      <c r="CMF705" s="412"/>
      <c r="CMG705" s="412"/>
      <c r="CMH705" s="412"/>
      <c r="CMI705" s="412"/>
      <c r="CMJ705" s="412"/>
      <c r="CMK705" s="412"/>
      <c r="CML705" s="412"/>
      <c r="CMM705" s="412"/>
      <c r="CMN705" s="412"/>
      <c r="CMO705" s="412"/>
      <c r="CMP705" s="412"/>
      <c r="CMQ705" s="412"/>
      <c r="CMR705" s="412"/>
      <c r="CMS705" s="412"/>
      <c r="CMT705" s="412"/>
      <c r="CMU705" s="412"/>
      <c r="CMV705" s="412"/>
      <c r="CMW705" s="412"/>
      <c r="CMX705" s="412"/>
      <c r="CMY705" s="412"/>
      <c r="CMZ705" s="412"/>
      <c r="CNA705" s="412"/>
      <c r="CNB705" s="412"/>
      <c r="CNC705" s="412"/>
      <c r="CND705" s="412"/>
      <c r="CNE705" s="412"/>
      <c r="CNF705" s="413"/>
      <c r="CNG705" s="413"/>
      <c r="CNH705" s="413"/>
      <c r="CNI705" s="413"/>
      <c r="CNJ705" s="413"/>
      <c r="CNK705" s="413"/>
      <c r="CNL705" s="413"/>
      <c r="CNM705" s="413"/>
      <c r="CNN705" s="413"/>
      <c r="CNO705" s="413"/>
      <c r="CNP705" s="413"/>
      <c r="CNQ705" s="413"/>
      <c r="CNR705" s="413"/>
      <c r="CNS705" s="413"/>
      <c r="CNT705" s="413"/>
      <c r="CNU705" s="413"/>
      <c r="CNV705" s="413"/>
      <c r="CNW705" s="413"/>
      <c r="CNX705" s="413"/>
      <c r="CNY705" s="413"/>
      <c r="CNZ705" s="413"/>
      <c r="COA705" s="413"/>
      <c r="COB705" s="413"/>
      <c r="COC705" s="413"/>
      <c r="COD705" s="414"/>
      <c r="COE705" s="414"/>
      <c r="COF705" s="414"/>
      <c r="COG705" s="414"/>
      <c r="COH705" s="414"/>
      <c r="COI705" s="413"/>
      <c r="COJ705" s="413"/>
      <c r="COK705" s="414"/>
      <c r="COL705" s="414"/>
      <c r="COM705" s="413"/>
      <c r="CON705" s="413"/>
      <c r="COO705" s="414"/>
      <c r="COP705" s="414"/>
      <c r="COQ705" s="413"/>
      <c r="COR705" s="413"/>
      <c r="COS705" s="413"/>
      <c r="COT705" s="413"/>
      <c r="COU705" s="413"/>
      <c r="COV705" s="413"/>
      <c r="COW705" s="413"/>
      <c r="COX705" s="414"/>
      <c r="COY705" s="414"/>
      <c r="COZ705" s="413"/>
      <c r="CPA705" s="413"/>
      <c r="CPB705" s="414"/>
      <c r="CPC705" s="414"/>
      <c r="CPD705" s="413"/>
      <c r="CPE705" s="413"/>
      <c r="CPF705" s="413"/>
      <c r="CPG705" s="413"/>
      <c r="CPH705" s="413"/>
      <c r="CPI705" s="407"/>
      <c r="CPJ705" s="439"/>
      <c r="CPK705" s="413"/>
      <c r="CPL705" s="413"/>
      <c r="CPM705" s="413"/>
      <c r="CPN705" s="413"/>
      <c r="CPO705" s="413"/>
      <c r="CPP705" s="413"/>
      <c r="CPQ705" s="413"/>
      <c r="CPR705" s="412"/>
      <c r="CPS705" s="412"/>
      <c r="CPT705" s="412"/>
      <c r="CPU705" s="412"/>
      <c r="CPV705" s="412"/>
      <c r="CPW705" s="412"/>
      <c r="CPX705" s="412"/>
      <c r="CPY705" s="412"/>
      <c r="CPZ705" s="412"/>
      <c r="CQA705" s="412"/>
      <c r="CQB705" s="412"/>
      <c r="CQC705" s="412"/>
      <c r="CQD705" s="412"/>
      <c r="CQE705" s="412"/>
      <c r="CQF705" s="412"/>
      <c r="CQG705" s="412"/>
      <c r="CQH705" s="412"/>
      <c r="CQI705" s="412"/>
      <c r="CQJ705" s="412"/>
      <c r="CQK705" s="412"/>
      <c r="CQL705" s="412"/>
      <c r="CQM705" s="412"/>
      <c r="CQN705" s="412"/>
      <c r="CQO705" s="412"/>
      <c r="CQP705" s="412"/>
      <c r="CQQ705" s="412"/>
      <c r="CQR705" s="412"/>
      <c r="CQS705" s="412"/>
      <c r="CQT705" s="412"/>
      <c r="CQU705" s="412"/>
      <c r="CQV705" s="412"/>
      <c r="CQW705" s="412"/>
      <c r="CQX705" s="412"/>
      <c r="CQY705" s="412"/>
      <c r="CQZ705" s="412"/>
      <c r="CRA705" s="412"/>
      <c r="CRB705" s="412"/>
      <c r="CRC705" s="412"/>
      <c r="CRD705" s="412"/>
      <c r="CRE705" s="412"/>
      <c r="CRF705" s="412"/>
      <c r="CRG705" s="412"/>
      <c r="CRH705" s="412"/>
      <c r="CRI705" s="412"/>
      <c r="CRJ705" s="413"/>
      <c r="CRK705" s="413"/>
      <c r="CRL705" s="413"/>
      <c r="CRM705" s="413"/>
      <c r="CRN705" s="413"/>
      <c r="CRO705" s="413"/>
      <c r="CRP705" s="413"/>
      <c r="CRQ705" s="413"/>
      <c r="CRR705" s="413"/>
      <c r="CRS705" s="413"/>
      <c r="CRT705" s="413"/>
      <c r="CRU705" s="413"/>
      <c r="CRV705" s="413"/>
      <c r="CRW705" s="413"/>
      <c r="CRX705" s="413"/>
      <c r="CRY705" s="413"/>
      <c r="CRZ705" s="413"/>
      <c r="CSA705" s="413"/>
      <c r="CSB705" s="413"/>
      <c r="CSC705" s="413"/>
      <c r="CSD705" s="413"/>
      <c r="CSE705" s="413"/>
      <c r="CSF705" s="413"/>
      <c r="CSG705" s="413"/>
      <c r="CSH705" s="414"/>
      <c r="CSI705" s="414"/>
      <c r="CSJ705" s="414"/>
      <c r="CSK705" s="414"/>
      <c r="CSL705" s="414"/>
      <c r="CSM705" s="413"/>
      <c r="CSN705" s="413"/>
      <c r="CSO705" s="414"/>
      <c r="CSP705" s="414"/>
      <c r="CSQ705" s="413"/>
      <c r="CSR705" s="413"/>
      <c r="CSS705" s="414"/>
      <c r="CST705" s="414"/>
      <c r="CSU705" s="413"/>
      <c r="CSV705" s="413"/>
      <c r="CSW705" s="413"/>
      <c r="CSX705" s="413"/>
      <c r="CSY705" s="413"/>
      <c r="CSZ705" s="413"/>
      <c r="CTA705" s="413"/>
      <c r="CTB705" s="414"/>
      <c r="CTC705" s="414"/>
      <c r="CTD705" s="413"/>
      <c r="CTE705" s="413"/>
      <c r="CTF705" s="414"/>
      <c r="CTG705" s="414"/>
      <c r="CTH705" s="413"/>
      <c r="CTI705" s="413"/>
      <c r="CTJ705" s="413"/>
      <c r="CTK705" s="413"/>
      <c r="CTL705" s="413"/>
      <c r="CTM705" s="407"/>
      <c r="CTN705" s="439"/>
      <c r="CTO705" s="413"/>
      <c r="CTP705" s="413"/>
      <c r="CTQ705" s="413"/>
      <c r="CTR705" s="413"/>
      <c r="CTS705" s="413"/>
      <c r="CTT705" s="413"/>
      <c r="CTU705" s="413"/>
      <c r="CTV705" s="412"/>
      <c r="CTW705" s="412"/>
      <c r="CTX705" s="412"/>
      <c r="CTY705" s="412"/>
      <c r="CTZ705" s="412"/>
      <c r="CUA705" s="412"/>
      <c r="CUB705" s="412"/>
      <c r="CUC705" s="412"/>
      <c r="CUD705" s="412"/>
      <c r="CUE705" s="412"/>
      <c r="CUF705" s="412"/>
      <c r="CUG705" s="412"/>
      <c r="CUH705" s="412"/>
      <c r="CUI705" s="412"/>
      <c r="CUJ705" s="412"/>
      <c r="CUK705" s="412"/>
      <c r="CUL705" s="412"/>
      <c r="CUM705" s="412"/>
      <c r="CUN705" s="412"/>
      <c r="CUO705" s="412"/>
      <c r="CUP705" s="412"/>
      <c r="CUQ705" s="412"/>
      <c r="CUR705" s="412"/>
      <c r="CUS705" s="412"/>
      <c r="CUT705" s="412"/>
      <c r="CUU705" s="412"/>
      <c r="CUV705" s="412"/>
      <c r="CUW705" s="412"/>
      <c r="CUX705" s="412"/>
      <c r="CUY705" s="412"/>
      <c r="CUZ705" s="412"/>
      <c r="CVA705" s="412"/>
      <c r="CVB705" s="412"/>
      <c r="CVC705" s="412"/>
      <c r="CVD705" s="412"/>
      <c r="CVE705" s="412"/>
      <c r="CVF705" s="412"/>
      <c r="CVG705" s="412"/>
      <c r="CVH705" s="412"/>
      <c r="CVI705" s="412"/>
      <c r="CVJ705" s="412"/>
      <c r="CVK705" s="412"/>
      <c r="CVL705" s="412"/>
      <c r="CVM705" s="412"/>
      <c r="CVN705" s="413"/>
      <c r="CVO705" s="413"/>
      <c r="CVP705" s="413"/>
      <c r="CVQ705" s="413"/>
      <c r="CVR705" s="413"/>
      <c r="CVS705" s="413"/>
      <c r="CVT705" s="413"/>
      <c r="CVU705" s="413"/>
      <c r="CVV705" s="413"/>
      <c r="CVW705" s="413"/>
      <c r="CVX705" s="413"/>
      <c r="CVY705" s="413"/>
      <c r="CVZ705" s="413"/>
      <c r="CWA705" s="413"/>
      <c r="CWB705" s="413"/>
      <c r="CWC705" s="413"/>
      <c r="CWD705" s="413"/>
      <c r="CWE705" s="413"/>
      <c r="CWF705" s="413"/>
      <c r="CWG705" s="413"/>
      <c r="CWH705" s="413"/>
      <c r="CWI705" s="413"/>
      <c r="CWJ705" s="413"/>
      <c r="CWK705" s="413"/>
      <c r="CWL705" s="414"/>
      <c r="CWM705" s="414"/>
      <c r="CWN705" s="414"/>
      <c r="CWO705" s="414"/>
      <c r="CWP705" s="414"/>
      <c r="CWQ705" s="413"/>
      <c r="CWR705" s="413"/>
      <c r="CWS705" s="414"/>
      <c r="CWT705" s="414"/>
      <c r="CWU705" s="413"/>
      <c r="CWV705" s="413"/>
      <c r="CWW705" s="414"/>
      <c r="CWX705" s="414"/>
      <c r="CWY705" s="413"/>
      <c r="CWZ705" s="413"/>
      <c r="CXA705" s="413"/>
      <c r="CXB705" s="413"/>
      <c r="CXC705" s="413"/>
      <c r="CXD705" s="413"/>
      <c r="CXE705" s="413"/>
      <c r="CXF705" s="414"/>
      <c r="CXG705" s="414"/>
      <c r="CXH705" s="413"/>
      <c r="CXI705" s="413"/>
      <c r="CXJ705" s="414"/>
      <c r="CXK705" s="414"/>
      <c r="CXL705" s="413"/>
      <c r="CXM705" s="413"/>
      <c r="CXN705" s="413"/>
      <c r="CXO705" s="413"/>
      <c r="CXP705" s="413"/>
      <c r="CXQ705" s="407"/>
      <c r="CXR705" s="439"/>
      <c r="CXS705" s="413"/>
      <c r="CXT705" s="413"/>
      <c r="CXU705" s="413"/>
      <c r="CXV705" s="413"/>
      <c r="CXW705" s="413"/>
      <c r="CXX705" s="413"/>
      <c r="CXY705" s="413"/>
      <c r="CXZ705" s="412"/>
      <c r="CYA705" s="412"/>
      <c r="CYB705" s="412"/>
      <c r="CYC705" s="412"/>
      <c r="CYD705" s="412"/>
      <c r="CYE705" s="412"/>
      <c r="CYF705" s="412"/>
      <c r="CYG705" s="412"/>
      <c r="CYH705" s="412"/>
      <c r="CYI705" s="412"/>
      <c r="CYJ705" s="412"/>
      <c r="CYK705" s="412"/>
      <c r="CYL705" s="412"/>
      <c r="CYM705" s="412"/>
      <c r="CYN705" s="412"/>
      <c r="CYO705" s="412"/>
      <c r="CYP705" s="412"/>
      <c r="CYQ705" s="412"/>
      <c r="CYR705" s="412"/>
      <c r="CYS705" s="412"/>
      <c r="CYT705" s="412"/>
      <c r="CYU705" s="412"/>
      <c r="CYV705" s="412"/>
      <c r="CYW705" s="412"/>
      <c r="CYX705" s="412"/>
      <c r="CYY705" s="412"/>
      <c r="CYZ705" s="412"/>
      <c r="CZA705" s="412"/>
      <c r="CZB705" s="412"/>
      <c r="CZC705" s="412"/>
      <c r="CZD705" s="412"/>
      <c r="CZE705" s="412"/>
      <c r="CZF705" s="412"/>
      <c r="CZG705" s="412"/>
      <c r="CZH705" s="412"/>
      <c r="CZI705" s="412"/>
      <c r="CZJ705" s="412"/>
      <c r="CZK705" s="412"/>
      <c r="CZL705" s="412"/>
      <c r="CZM705" s="412"/>
      <c r="CZN705" s="412"/>
      <c r="CZO705" s="412"/>
      <c r="CZP705" s="412"/>
      <c r="CZQ705" s="412"/>
      <c r="CZR705" s="413"/>
      <c r="CZS705" s="413"/>
      <c r="CZT705" s="413"/>
      <c r="CZU705" s="413"/>
      <c r="CZV705" s="413"/>
      <c r="CZW705" s="413"/>
      <c r="CZX705" s="413"/>
      <c r="CZY705" s="413"/>
      <c r="CZZ705" s="413"/>
      <c r="DAA705" s="413"/>
      <c r="DAB705" s="413"/>
      <c r="DAC705" s="413"/>
      <c r="DAD705" s="413"/>
      <c r="DAE705" s="413"/>
      <c r="DAF705" s="413"/>
      <c r="DAG705" s="413"/>
      <c r="DAH705" s="413"/>
      <c r="DAI705" s="413"/>
      <c r="DAJ705" s="413"/>
      <c r="DAK705" s="413"/>
      <c r="DAL705" s="413"/>
      <c r="DAM705" s="413"/>
      <c r="DAN705" s="413"/>
      <c r="DAO705" s="413"/>
      <c r="DAP705" s="414"/>
      <c r="DAQ705" s="414"/>
      <c r="DAR705" s="414"/>
      <c r="DAS705" s="414"/>
      <c r="DAT705" s="414"/>
      <c r="DAU705" s="413"/>
      <c r="DAV705" s="413"/>
      <c r="DAW705" s="414"/>
      <c r="DAX705" s="414"/>
      <c r="DAY705" s="413"/>
      <c r="DAZ705" s="413"/>
      <c r="DBA705" s="414"/>
      <c r="DBB705" s="414"/>
      <c r="DBC705" s="413"/>
      <c r="DBD705" s="413"/>
      <c r="DBE705" s="413"/>
      <c r="DBF705" s="413"/>
      <c r="DBG705" s="413"/>
      <c r="DBH705" s="413"/>
      <c r="DBI705" s="413"/>
      <c r="DBJ705" s="414"/>
      <c r="DBK705" s="414"/>
      <c r="DBL705" s="413"/>
      <c r="DBM705" s="413"/>
      <c r="DBN705" s="414"/>
      <c r="DBO705" s="414"/>
      <c r="DBP705" s="413"/>
      <c r="DBQ705" s="413"/>
      <c r="DBR705" s="413"/>
      <c r="DBS705" s="413"/>
      <c r="DBT705" s="413"/>
      <c r="DBU705" s="407"/>
      <c r="DBV705" s="439"/>
      <c r="DBW705" s="413"/>
      <c r="DBX705" s="413"/>
      <c r="DBY705" s="413"/>
      <c r="DBZ705" s="413"/>
      <c r="DCA705" s="413"/>
      <c r="DCB705" s="413"/>
      <c r="DCC705" s="413"/>
      <c r="DCD705" s="412"/>
      <c r="DCE705" s="412"/>
      <c r="DCF705" s="412"/>
      <c r="DCG705" s="412"/>
      <c r="DCH705" s="412"/>
      <c r="DCI705" s="412"/>
      <c r="DCJ705" s="412"/>
      <c r="DCK705" s="412"/>
      <c r="DCL705" s="412"/>
      <c r="DCM705" s="412"/>
      <c r="DCN705" s="412"/>
      <c r="DCO705" s="412"/>
      <c r="DCP705" s="412"/>
      <c r="DCQ705" s="412"/>
      <c r="DCR705" s="412"/>
      <c r="DCS705" s="412"/>
      <c r="DCT705" s="412"/>
      <c r="DCU705" s="412"/>
      <c r="DCV705" s="412"/>
      <c r="DCW705" s="412"/>
      <c r="DCX705" s="412"/>
      <c r="DCY705" s="412"/>
      <c r="DCZ705" s="412"/>
      <c r="DDA705" s="412"/>
      <c r="DDB705" s="412"/>
      <c r="DDC705" s="412"/>
      <c r="DDD705" s="412"/>
      <c r="DDE705" s="412"/>
      <c r="DDF705" s="412"/>
      <c r="DDG705" s="412"/>
      <c r="DDH705" s="412"/>
      <c r="DDI705" s="412"/>
      <c r="DDJ705" s="412"/>
      <c r="DDK705" s="412"/>
      <c r="DDL705" s="412"/>
      <c r="DDM705" s="412"/>
      <c r="DDN705" s="412"/>
      <c r="DDO705" s="412"/>
      <c r="DDP705" s="412"/>
      <c r="DDQ705" s="412"/>
      <c r="DDR705" s="412"/>
      <c r="DDS705" s="412"/>
      <c r="DDT705" s="412"/>
      <c r="DDU705" s="412"/>
      <c r="DDV705" s="413"/>
      <c r="DDW705" s="413"/>
      <c r="DDX705" s="413"/>
      <c r="DDY705" s="413"/>
      <c r="DDZ705" s="413"/>
      <c r="DEA705" s="413"/>
      <c r="DEB705" s="413"/>
      <c r="DEC705" s="413"/>
      <c r="DED705" s="413"/>
      <c r="DEE705" s="413"/>
      <c r="DEF705" s="413"/>
      <c r="DEG705" s="413"/>
      <c r="DEH705" s="413"/>
      <c r="DEI705" s="413"/>
      <c r="DEJ705" s="413"/>
      <c r="DEK705" s="413"/>
      <c r="DEL705" s="413"/>
      <c r="DEM705" s="413"/>
      <c r="DEN705" s="413"/>
      <c r="DEO705" s="413"/>
      <c r="DEP705" s="413"/>
      <c r="DEQ705" s="413"/>
      <c r="DER705" s="413"/>
      <c r="DES705" s="413"/>
      <c r="DET705" s="414"/>
      <c r="DEU705" s="414"/>
      <c r="DEV705" s="414"/>
      <c r="DEW705" s="414"/>
      <c r="DEX705" s="414"/>
      <c r="DEY705" s="413"/>
      <c r="DEZ705" s="413"/>
      <c r="DFA705" s="414"/>
      <c r="DFB705" s="414"/>
      <c r="DFC705" s="413"/>
      <c r="DFD705" s="413"/>
      <c r="DFE705" s="414"/>
      <c r="DFF705" s="414"/>
      <c r="DFG705" s="413"/>
      <c r="DFH705" s="413"/>
      <c r="DFI705" s="413"/>
      <c r="DFJ705" s="413"/>
      <c r="DFK705" s="413"/>
      <c r="DFL705" s="413"/>
      <c r="DFM705" s="413"/>
      <c r="DFN705" s="414"/>
      <c r="DFO705" s="414"/>
      <c r="DFP705" s="413"/>
      <c r="DFQ705" s="413"/>
      <c r="DFR705" s="414"/>
      <c r="DFS705" s="414"/>
      <c r="DFT705" s="413"/>
      <c r="DFU705" s="413"/>
      <c r="DFV705" s="413"/>
      <c r="DFW705" s="413"/>
      <c r="DFX705" s="413"/>
      <c r="DFY705" s="407"/>
      <c r="DFZ705" s="439"/>
      <c r="DGA705" s="413"/>
      <c r="DGB705" s="413"/>
      <c r="DGC705" s="413"/>
      <c r="DGD705" s="413"/>
      <c r="DGE705" s="413"/>
      <c r="DGF705" s="413"/>
      <c r="DGG705" s="413"/>
      <c r="DGH705" s="412"/>
      <c r="DGI705" s="412"/>
      <c r="DGJ705" s="412"/>
      <c r="DGK705" s="412"/>
      <c r="DGL705" s="412"/>
      <c r="DGM705" s="412"/>
      <c r="DGN705" s="412"/>
      <c r="DGO705" s="412"/>
      <c r="DGP705" s="412"/>
      <c r="DGQ705" s="412"/>
      <c r="DGR705" s="412"/>
      <c r="DGS705" s="412"/>
      <c r="DGT705" s="412"/>
      <c r="DGU705" s="412"/>
      <c r="DGV705" s="412"/>
      <c r="DGW705" s="412"/>
      <c r="DGX705" s="412"/>
      <c r="DGY705" s="412"/>
      <c r="DGZ705" s="412"/>
      <c r="DHA705" s="412"/>
      <c r="DHB705" s="412"/>
      <c r="DHC705" s="412"/>
      <c r="DHD705" s="412"/>
      <c r="DHE705" s="412"/>
      <c r="DHF705" s="412"/>
      <c r="DHG705" s="412"/>
      <c r="DHH705" s="412"/>
      <c r="DHI705" s="412"/>
      <c r="DHJ705" s="412"/>
      <c r="DHK705" s="412"/>
      <c r="DHL705" s="412"/>
      <c r="DHM705" s="412"/>
      <c r="DHN705" s="412"/>
      <c r="DHO705" s="412"/>
      <c r="DHP705" s="412"/>
      <c r="DHQ705" s="412"/>
      <c r="DHR705" s="412"/>
      <c r="DHS705" s="412"/>
      <c r="DHT705" s="412"/>
      <c r="DHU705" s="412"/>
      <c r="DHV705" s="412"/>
      <c r="DHW705" s="412"/>
      <c r="DHX705" s="412"/>
      <c r="DHY705" s="412"/>
      <c r="DHZ705" s="413"/>
      <c r="DIA705" s="413"/>
      <c r="DIB705" s="413"/>
      <c r="DIC705" s="413"/>
      <c r="DID705" s="413"/>
      <c r="DIE705" s="413"/>
      <c r="DIF705" s="413"/>
      <c r="DIG705" s="413"/>
      <c r="DIH705" s="413"/>
      <c r="DII705" s="413"/>
      <c r="DIJ705" s="413"/>
      <c r="DIK705" s="413"/>
      <c r="DIL705" s="413"/>
      <c r="DIM705" s="413"/>
      <c r="DIN705" s="413"/>
      <c r="DIO705" s="413"/>
      <c r="DIP705" s="413"/>
      <c r="DIQ705" s="413"/>
      <c r="DIR705" s="413"/>
      <c r="DIS705" s="413"/>
      <c r="DIT705" s="413"/>
      <c r="DIU705" s="413"/>
      <c r="DIV705" s="413"/>
      <c r="DIW705" s="413"/>
      <c r="DIX705" s="414"/>
      <c r="DIY705" s="414"/>
      <c r="DIZ705" s="414"/>
      <c r="DJA705" s="414"/>
      <c r="DJB705" s="414"/>
      <c r="DJC705" s="413"/>
      <c r="DJD705" s="413"/>
      <c r="DJE705" s="414"/>
      <c r="DJF705" s="414"/>
      <c r="DJG705" s="413"/>
      <c r="DJH705" s="413"/>
      <c r="DJI705" s="414"/>
      <c r="DJJ705" s="414"/>
      <c r="DJK705" s="413"/>
      <c r="DJL705" s="413"/>
      <c r="DJM705" s="413"/>
      <c r="DJN705" s="413"/>
      <c r="DJO705" s="413"/>
      <c r="DJP705" s="413"/>
      <c r="DJQ705" s="413"/>
      <c r="DJR705" s="414"/>
      <c r="DJS705" s="414"/>
      <c r="DJT705" s="413"/>
      <c r="DJU705" s="413"/>
      <c r="DJV705" s="414"/>
      <c r="DJW705" s="414"/>
      <c r="DJX705" s="413"/>
      <c r="DJY705" s="413"/>
      <c r="DJZ705" s="413"/>
      <c r="DKA705" s="413"/>
      <c r="DKB705" s="413"/>
      <c r="DKC705" s="407"/>
      <c r="DKD705" s="439"/>
      <c r="DKE705" s="413"/>
      <c r="DKF705" s="413"/>
      <c r="DKG705" s="413"/>
      <c r="DKH705" s="413"/>
      <c r="DKI705" s="413"/>
      <c r="DKJ705" s="413"/>
      <c r="DKK705" s="413"/>
      <c r="DKL705" s="412"/>
      <c r="DKM705" s="412"/>
      <c r="DKN705" s="412"/>
      <c r="DKO705" s="412"/>
      <c r="DKP705" s="412"/>
      <c r="DKQ705" s="412"/>
      <c r="DKR705" s="412"/>
      <c r="DKS705" s="412"/>
      <c r="DKT705" s="412"/>
      <c r="DKU705" s="412"/>
      <c r="DKV705" s="412"/>
      <c r="DKW705" s="412"/>
      <c r="DKX705" s="412"/>
      <c r="DKY705" s="412"/>
      <c r="DKZ705" s="412"/>
      <c r="DLA705" s="412"/>
      <c r="DLB705" s="412"/>
      <c r="DLC705" s="412"/>
      <c r="DLD705" s="412"/>
      <c r="DLE705" s="412"/>
      <c r="DLF705" s="412"/>
      <c r="DLG705" s="412"/>
      <c r="DLH705" s="412"/>
      <c r="DLI705" s="412"/>
      <c r="DLJ705" s="412"/>
      <c r="DLK705" s="412"/>
      <c r="DLL705" s="412"/>
      <c r="DLM705" s="412"/>
      <c r="DLN705" s="412"/>
      <c r="DLO705" s="412"/>
      <c r="DLP705" s="412"/>
      <c r="DLQ705" s="412"/>
      <c r="DLR705" s="412"/>
      <c r="DLS705" s="412"/>
      <c r="DLT705" s="412"/>
      <c r="DLU705" s="412"/>
      <c r="DLV705" s="412"/>
      <c r="DLW705" s="412"/>
      <c r="DLX705" s="412"/>
      <c r="DLY705" s="412"/>
      <c r="DLZ705" s="412"/>
      <c r="DMA705" s="412"/>
      <c r="DMB705" s="412"/>
      <c r="DMC705" s="412"/>
      <c r="DMD705" s="413"/>
      <c r="DME705" s="413"/>
      <c r="DMF705" s="413"/>
      <c r="DMG705" s="413"/>
      <c r="DMH705" s="413"/>
      <c r="DMI705" s="413"/>
      <c r="DMJ705" s="413"/>
      <c r="DMK705" s="413"/>
      <c r="DML705" s="413"/>
      <c r="DMM705" s="413"/>
      <c r="DMN705" s="413"/>
      <c r="DMO705" s="413"/>
      <c r="DMP705" s="413"/>
      <c r="DMQ705" s="413"/>
      <c r="DMR705" s="413"/>
      <c r="DMS705" s="413"/>
      <c r="DMT705" s="413"/>
      <c r="DMU705" s="413"/>
      <c r="DMV705" s="413"/>
      <c r="DMW705" s="413"/>
      <c r="DMX705" s="413"/>
      <c r="DMY705" s="413"/>
      <c r="DMZ705" s="413"/>
      <c r="DNA705" s="413"/>
      <c r="DNB705" s="414"/>
      <c r="DNC705" s="414"/>
      <c r="DND705" s="414"/>
      <c r="DNE705" s="414"/>
      <c r="DNF705" s="414"/>
      <c r="DNG705" s="413"/>
      <c r="DNH705" s="413"/>
      <c r="DNI705" s="414"/>
      <c r="DNJ705" s="414"/>
      <c r="DNK705" s="413"/>
      <c r="DNL705" s="413"/>
      <c r="DNM705" s="414"/>
      <c r="DNN705" s="414"/>
      <c r="DNO705" s="413"/>
      <c r="DNP705" s="413"/>
      <c r="DNQ705" s="413"/>
      <c r="DNR705" s="413"/>
      <c r="DNS705" s="413"/>
      <c r="DNT705" s="413"/>
      <c r="DNU705" s="413"/>
      <c r="DNV705" s="414"/>
      <c r="DNW705" s="414"/>
      <c r="DNX705" s="413"/>
      <c r="DNY705" s="413"/>
      <c r="DNZ705" s="414"/>
      <c r="DOA705" s="414"/>
      <c r="DOB705" s="413"/>
      <c r="DOC705" s="413"/>
      <c r="DOD705" s="413"/>
      <c r="DOE705" s="413"/>
      <c r="DOF705" s="413"/>
      <c r="DOG705" s="407"/>
      <c r="DOH705" s="439"/>
      <c r="DOI705" s="413"/>
      <c r="DOJ705" s="413"/>
      <c r="DOK705" s="413"/>
      <c r="DOL705" s="413"/>
      <c r="DOM705" s="413"/>
      <c r="DON705" s="413"/>
      <c r="DOO705" s="413"/>
      <c r="DOP705" s="412"/>
      <c r="DOQ705" s="412"/>
      <c r="DOR705" s="412"/>
      <c r="DOS705" s="412"/>
      <c r="DOT705" s="412"/>
      <c r="DOU705" s="412"/>
      <c r="DOV705" s="412"/>
      <c r="DOW705" s="412"/>
      <c r="DOX705" s="412"/>
      <c r="DOY705" s="412"/>
      <c r="DOZ705" s="412"/>
      <c r="DPA705" s="412"/>
      <c r="DPB705" s="412"/>
      <c r="DPC705" s="412"/>
      <c r="DPD705" s="412"/>
      <c r="DPE705" s="412"/>
      <c r="DPF705" s="412"/>
      <c r="DPG705" s="412"/>
      <c r="DPH705" s="412"/>
      <c r="DPI705" s="412"/>
      <c r="DPJ705" s="412"/>
      <c r="DPK705" s="412"/>
      <c r="DPL705" s="412"/>
      <c r="DPM705" s="412"/>
      <c r="DPN705" s="412"/>
      <c r="DPO705" s="412"/>
      <c r="DPP705" s="412"/>
      <c r="DPQ705" s="412"/>
      <c r="DPR705" s="412"/>
      <c r="DPS705" s="412"/>
      <c r="DPT705" s="412"/>
      <c r="DPU705" s="412"/>
      <c r="DPV705" s="412"/>
      <c r="DPW705" s="412"/>
      <c r="DPX705" s="412"/>
      <c r="DPY705" s="412"/>
      <c r="DPZ705" s="412"/>
      <c r="DQA705" s="412"/>
      <c r="DQB705" s="412"/>
      <c r="DQC705" s="412"/>
      <c r="DQD705" s="412"/>
      <c r="DQE705" s="412"/>
      <c r="DQF705" s="412"/>
      <c r="DQG705" s="412"/>
      <c r="DQH705" s="413"/>
      <c r="DQI705" s="413"/>
      <c r="DQJ705" s="413"/>
      <c r="DQK705" s="413"/>
      <c r="DQL705" s="413"/>
      <c r="DQM705" s="413"/>
      <c r="DQN705" s="413"/>
      <c r="DQO705" s="413"/>
      <c r="DQP705" s="413"/>
      <c r="DQQ705" s="413"/>
      <c r="DQR705" s="413"/>
      <c r="DQS705" s="413"/>
      <c r="DQT705" s="413"/>
      <c r="DQU705" s="413"/>
      <c r="DQV705" s="413"/>
      <c r="DQW705" s="413"/>
      <c r="DQX705" s="413"/>
      <c r="DQY705" s="413"/>
      <c r="DQZ705" s="413"/>
      <c r="DRA705" s="413"/>
      <c r="DRB705" s="413"/>
      <c r="DRC705" s="413"/>
      <c r="DRD705" s="413"/>
      <c r="DRE705" s="413"/>
      <c r="DRF705" s="414"/>
      <c r="DRG705" s="414"/>
      <c r="DRH705" s="414"/>
      <c r="DRI705" s="414"/>
      <c r="DRJ705" s="414"/>
      <c r="DRK705" s="413"/>
      <c r="DRL705" s="413"/>
      <c r="DRM705" s="414"/>
      <c r="DRN705" s="414"/>
      <c r="DRO705" s="413"/>
      <c r="DRP705" s="413"/>
      <c r="DRQ705" s="414"/>
      <c r="DRR705" s="414"/>
      <c r="DRS705" s="413"/>
      <c r="DRT705" s="413"/>
      <c r="DRU705" s="413"/>
      <c r="DRV705" s="413"/>
      <c r="DRW705" s="413"/>
      <c r="DRX705" s="413"/>
      <c r="DRY705" s="413"/>
      <c r="DRZ705" s="414"/>
      <c r="DSA705" s="414"/>
      <c r="DSB705" s="413"/>
      <c r="DSC705" s="413"/>
      <c r="DSD705" s="414"/>
      <c r="DSE705" s="414"/>
      <c r="DSF705" s="413"/>
      <c r="DSG705" s="413"/>
      <c r="DSH705" s="413"/>
      <c r="DSI705" s="413"/>
      <c r="DSJ705" s="413"/>
      <c r="DSK705" s="407"/>
      <c r="DSL705" s="439"/>
      <c r="DSM705" s="413"/>
      <c r="DSN705" s="413"/>
      <c r="DSO705" s="413"/>
      <c r="DSP705" s="413"/>
      <c r="DSQ705" s="413"/>
      <c r="DSR705" s="413"/>
      <c r="DSS705" s="413"/>
      <c r="DST705" s="412"/>
      <c r="DSU705" s="412"/>
      <c r="DSV705" s="412"/>
      <c r="DSW705" s="412"/>
      <c r="DSX705" s="412"/>
      <c r="DSY705" s="412"/>
      <c r="DSZ705" s="412"/>
      <c r="DTA705" s="412"/>
      <c r="DTB705" s="412"/>
      <c r="DTC705" s="412"/>
      <c r="DTD705" s="412"/>
      <c r="DTE705" s="412"/>
      <c r="DTF705" s="412"/>
      <c r="DTG705" s="412"/>
      <c r="DTH705" s="412"/>
      <c r="DTI705" s="412"/>
      <c r="DTJ705" s="412"/>
      <c r="DTK705" s="412"/>
      <c r="DTL705" s="412"/>
      <c r="DTM705" s="412"/>
      <c r="DTN705" s="412"/>
      <c r="DTO705" s="412"/>
      <c r="DTP705" s="412"/>
      <c r="DTQ705" s="412"/>
      <c r="DTR705" s="412"/>
      <c r="DTS705" s="412"/>
      <c r="DTT705" s="412"/>
      <c r="DTU705" s="412"/>
      <c r="DTV705" s="412"/>
      <c r="DTW705" s="412"/>
      <c r="DTX705" s="412"/>
      <c r="DTY705" s="412"/>
      <c r="DTZ705" s="412"/>
      <c r="DUA705" s="412"/>
      <c r="DUB705" s="412"/>
      <c r="DUC705" s="412"/>
      <c r="DUD705" s="412"/>
      <c r="DUE705" s="412"/>
      <c r="DUF705" s="412"/>
      <c r="DUG705" s="412"/>
      <c r="DUH705" s="412"/>
      <c r="DUI705" s="412"/>
      <c r="DUJ705" s="412"/>
      <c r="DUK705" s="412"/>
      <c r="DUL705" s="413"/>
      <c r="DUM705" s="413"/>
      <c r="DUN705" s="413"/>
      <c r="DUO705" s="413"/>
      <c r="DUP705" s="413"/>
      <c r="DUQ705" s="413"/>
      <c r="DUR705" s="413"/>
      <c r="DUS705" s="413"/>
      <c r="DUT705" s="413"/>
      <c r="DUU705" s="413"/>
      <c r="DUV705" s="413"/>
      <c r="DUW705" s="413"/>
      <c r="DUX705" s="413"/>
      <c r="DUY705" s="413"/>
      <c r="DUZ705" s="413"/>
      <c r="DVA705" s="413"/>
      <c r="DVB705" s="413"/>
      <c r="DVC705" s="413"/>
      <c r="DVD705" s="413"/>
      <c r="DVE705" s="413"/>
      <c r="DVF705" s="413"/>
      <c r="DVG705" s="413"/>
      <c r="DVH705" s="413"/>
      <c r="DVI705" s="413"/>
      <c r="DVJ705" s="414"/>
      <c r="DVK705" s="414"/>
      <c r="DVL705" s="414"/>
      <c r="DVM705" s="414"/>
      <c r="DVN705" s="414"/>
      <c r="DVO705" s="413"/>
      <c r="DVP705" s="413"/>
      <c r="DVQ705" s="414"/>
      <c r="DVR705" s="414"/>
      <c r="DVS705" s="413"/>
      <c r="DVT705" s="413"/>
      <c r="DVU705" s="414"/>
      <c r="DVV705" s="414"/>
      <c r="DVW705" s="413"/>
      <c r="DVX705" s="413"/>
      <c r="DVY705" s="413"/>
      <c r="DVZ705" s="413"/>
      <c r="DWA705" s="413"/>
      <c r="DWB705" s="413"/>
      <c r="DWC705" s="413"/>
      <c r="DWD705" s="414"/>
      <c r="DWE705" s="414"/>
      <c r="DWF705" s="413"/>
      <c r="DWG705" s="413"/>
      <c r="DWH705" s="414"/>
      <c r="DWI705" s="414"/>
      <c r="DWJ705" s="413"/>
      <c r="DWK705" s="413"/>
      <c r="DWL705" s="413"/>
      <c r="DWM705" s="413"/>
      <c r="DWN705" s="413"/>
      <c r="DWO705" s="407"/>
      <c r="DWP705" s="439"/>
      <c r="DWQ705" s="413"/>
      <c r="DWR705" s="413"/>
      <c r="DWS705" s="413"/>
      <c r="DWT705" s="413"/>
      <c r="DWU705" s="413"/>
      <c r="DWV705" s="413"/>
      <c r="DWW705" s="413"/>
      <c r="DWX705" s="412"/>
      <c r="DWY705" s="412"/>
      <c r="DWZ705" s="412"/>
      <c r="DXA705" s="412"/>
      <c r="DXB705" s="412"/>
      <c r="DXC705" s="412"/>
      <c r="DXD705" s="412"/>
      <c r="DXE705" s="412"/>
      <c r="DXF705" s="412"/>
      <c r="DXG705" s="412"/>
      <c r="DXH705" s="412"/>
      <c r="DXI705" s="412"/>
      <c r="DXJ705" s="412"/>
      <c r="DXK705" s="412"/>
      <c r="DXL705" s="412"/>
      <c r="DXM705" s="412"/>
      <c r="DXN705" s="412"/>
      <c r="DXO705" s="412"/>
      <c r="DXP705" s="412"/>
      <c r="DXQ705" s="412"/>
      <c r="DXR705" s="412"/>
      <c r="DXS705" s="412"/>
      <c r="DXT705" s="412"/>
      <c r="DXU705" s="412"/>
      <c r="DXV705" s="412"/>
      <c r="DXW705" s="412"/>
      <c r="DXX705" s="412"/>
      <c r="DXY705" s="412"/>
      <c r="DXZ705" s="412"/>
      <c r="DYA705" s="412"/>
      <c r="DYB705" s="412"/>
      <c r="DYC705" s="412"/>
      <c r="DYD705" s="412"/>
      <c r="DYE705" s="412"/>
      <c r="DYF705" s="412"/>
      <c r="DYG705" s="412"/>
      <c r="DYH705" s="412"/>
      <c r="DYI705" s="412"/>
      <c r="DYJ705" s="412"/>
      <c r="DYK705" s="412"/>
      <c r="DYL705" s="412"/>
      <c r="DYM705" s="412"/>
      <c r="DYN705" s="412"/>
      <c r="DYO705" s="412"/>
      <c r="DYP705" s="413"/>
      <c r="DYQ705" s="413"/>
      <c r="DYR705" s="413"/>
      <c r="DYS705" s="413"/>
      <c r="DYT705" s="413"/>
      <c r="DYU705" s="413"/>
      <c r="DYV705" s="413"/>
      <c r="DYW705" s="413"/>
      <c r="DYX705" s="413"/>
      <c r="DYY705" s="413"/>
      <c r="DYZ705" s="413"/>
      <c r="DZA705" s="413"/>
      <c r="DZB705" s="413"/>
      <c r="DZC705" s="413"/>
      <c r="DZD705" s="413"/>
      <c r="DZE705" s="413"/>
      <c r="DZF705" s="413"/>
      <c r="DZG705" s="413"/>
      <c r="DZH705" s="413"/>
      <c r="DZI705" s="413"/>
      <c r="DZJ705" s="413"/>
      <c r="DZK705" s="413"/>
      <c r="DZL705" s="413"/>
      <c r="DZM705" s="413"/>
      <c r="DZN705" s="414"/>
      <c r="DZO705" s="414"/>
      <c r="DZP705" s="414"/>
      <c r="DZQ705" s="414"/>
      <c r="DZR705" s="414"/>
      <c r="DZS705" s="413"/>
      <c r="DZT705" s="413"/>
      <c r="DZU705" s="414"/>
      <c r="DZV705" s="414"/>
      <c r="DZW705" s="413"/>
      <c r="DZX705" s="413"/>
      <c r="DZY705" s="414"/>
      <c r="DZZ705" s="414"/>
      <c r="EAA705" s="413"/>
      <c r="EAB705" s="413"/>
      <c r="EAC705" s="413"/>
      <c r="EAD705" s="413"/>
      <c r="EAE705" s="413"/>
      <c r="EAF705" s="413"/>
      <c r="EAG705" s="413"/>
      <c r="EAH705" s="414"/>
      <c r="EAI705" s="414"/>
      <c r="EAJ705" s="413"/>
      <c r="EAK705" s="413"/>
      <c r="EAL705" s="414"/>
      <c r="EAM705" s="414"/>
      <c r="EAN705" s="413"/>
      <c r="EAO705" s="413"/>
      <c r="EAP705" s="413"/>
      <c r="EAQ705" s="413"/>
      <c r="EAR705" s="413"/>
      <c r="EAS705" s="407"/>
      <c r="EAT705" s="439"/>
      <c r="EAU705" s="413"/>
      <c r="EAV705" s="413"/>
      <c r="EAW705" s="413"/>
      <c r="EAX705" s="413"/>
      <c r="EAY705" s="413"/>
      <c r="EAZ705" s="413"/>
      <c r="EBA705" s="413"/>
      <c r="EBB705" s="412"/>
      <c r="EBC705" s="412"/>
      <c r="EBD705" s="412"/>
      <c r="EBE705" s="412"/>
      <c r="EBF705" s="412"/>
      <c r="EBG705" s="412"/>
      <c r="EBH705" s="412"/>
      <c r="EBI705" s="412"/>
      <c r="EBJ705" s="412"/>
      <c r="EBK705" s="412"/>
      <c r="EBL705" s="412"/>
      <c r="EBM705" s="412"/>
      <c r="EBN705" s="412"/>
      <c r="EBO705" s="412"/>
      <c r="EBP705" s="412"/>
      <c r="EBQ705" s="412"/>
      <c r="EBR705" s="412"/>
      <c r="EBS705" s="412"/>
      <c r="EBT705" s="412"/>
      <c r="EBU705" s="412"/>
      <c r="EBV705" s="412"/>
      <c r="EBW705" s="412"/>
      <c r="EBX705" s="412"/>
      <c r="EBY705" s="412"/>
      <c r="EBZ705" s="412"/>
      <c r="ECA705" s="412"/>
      <c r="ECB705" s="412"/>
      <c r="ECC705" s="412"/>
      <c r="ECD705" s="412"/>
      <c r="ECE705" s="412"/>
      <c r="ECF705" s="412"/>
      <c r="ECG705" s="412"/>
      <c r="ECH705" s="412"/>
      <c r="ECI705" s="412"/>
      <c r="ECJ705" s="412"/>
      <c r="ECK705" s="412"/>
      <c r="ECL705" s="412"/>
      <c r="ECM705" s="412"/>
      <c r="ECN705" s="412"/>
      <c r="ECO705" s="412"/>
      <c r="ECP705" s="412"/>
      <c r="ECQ705" s="412"/>
      <c r="ECR705" s="412"/>
      <c r="ECS705" s="412"/>
      <c r="ECT705" s="413"/>
      <c r="ECU705" s="413"/>
      <c r="ECV705" s="413"/>
      <c r="ECW705" s="413"/>
      <c r="ECX705" s="413"/>
      <c r="ECY705" s="413"/>
      <c r="ECZ705" s="413"/>
      <c r="EDA705" s="413"/>
      <c r="EDB705" s="413"/>
      <c r="EDC705" s="413"/>
      <c r="EDD705" s="413"/>
      <c r="EDE705" s="413"/>
      <c r="EDF705" s="413"/>
      <c r="EDG705" s="413"/>
      <c r="EDH705" s="413"/>
      <c r="EDI705" s="413"/>
      <c r="EDJ705" s="413"/>
      <c r="EDK705" s="413"/>
      <c r="EDL705" s="413"/>
      <c r="EDM705" s="413"/>
      <c r="EDN705" s="413"/>
      <c r="EDO705" s="413"/>
      <c r="EDP705" s="413"/>
      <c r="EDQ705" s="413"/>
      <c r="EDR705" s="414"/>
      <c r="EDS705" s="414"/>
      <c r="EDT705" s="414"/>
      <c r="EDU705" s="414"/>
      <c r="EDV705" s="414"/>
      <c r="EDW705" s="413"/>
      <c r="EDX705" s="413"/>
      <c r="EDY705" s="414"/>
      <c r="EDZ705" s="414"/>
      <c r="EEA705" s="413"/>
      <c r="EEB705" s="413"/>
      <c r="EEC705" s="414"/>
      <c r="EED705" s="414"/>
      <c r="EEE705" s="413"/>
      <c r="EEF705" s="413"/>
      <c r="EEG705" s="413"/>
      <c r="EEH705" s="413"/>
      <c r="EEI705" s="413"/>
      <c r="EEJ705" s="413"/>
      <c r="EEK705" s="413"/>
      <c r="EEL705" s="414"/>
      <c r="EEM705" s="414"/>
      <c r="EEN705" s="413"/>
      <c r="EEO705" s="413"/>
      <c r="EEP705" s="414"/>
      <c r="EEQ705" s="414"/>
      <c r="EER705" s="413"/>
      <c r="EES705" s="413"/>
      <c r="EET705" s="413"/>
      <c r="EEU705" s="413"/>
      <c r="EEV705" s="413"/>
      <c r="EEW705" s="407"/>
      <c r="EEX705" s="439"/>
      <c r="EEY705" s="413"/>
      <c r="EEZ705" s="413"/>
      <c r="EFA705" s="413"/>
      <c r="EFB705" s="413"/>
      <c r="EFC705" s="413"/>
      <c r="EFD705" s="413"/>
      <c r="EFE705" s="413"/>
      <c r="EFF705" s="412"/>
      <c r="EFG705" s="412"/>
      <c r="EFH705" s="412"/>
      <c r="EFI705" s="412"/>
      <c r="EFJ705" s="412"/>
      <c r="EFK705" s="412"/>
      <c r="EFL705" s="412"/>
      <c r="EFM705" s="412"/>
      <c r="EFN705" s="412"/>
      <c r="EFO705" s="412"/>
      <c r="EFP705" s="412"/>
      <c r="EFQ705" s="412"/>
      <c r="EFR705" s="412"/>
      <c r="EFS705" s="412"/>
      <c r="EFT705" s="412"/>
      <c r="EFU705" s="412"/>
      <c r="EFV705" s="412"/>
      <c r="EFW705" s="412"/>
      <c r="EFX705" s="412"/>
      <c r="EFY705" s="412"/>
      <c r="EFZ705" s="412"/>
      <c r="EGA705" s="412"/>
      <c r="EGB705" s="412"/>
      <c r="EGC705" s="412"/>
      <c r="EGD705" s="412"/>
      <c r="EGE705" s="412"/>
      <c r="EGF705" s="412"/>
      <c r="EGG705" s="412"/>
      <c r="EGH705" s="412"/>
      <c r="EGI705" s="412"/>
      <c r="EGJ705" s="412"/>
      <c r="EGK705" s="412"/>
      <c r="EGL705" s="412"/>
      <c r="EGM705" s="412"/>
      <c r="EGN705" s="412"/>
      <c r="EGO705" s="412"/>
      <c r="EGP705" s="412"/>
      <c r="EGQ705" s="412"/>
      <c r="EGR705" s="412"/>
      <c r="EGS705" s="412"/>
      <c r="EGT705" s="412"/>
      <c r="EGU705" s="412"/>
      <c r="EGV705" s="412"/>
      <c r="EGW705" s="412"/>
      <c r="EGX705" s="413"/>
      <c r="EGY705" s="413"/>
      <c r="EGZ705" s="413"/>
      <c r="EHA705" s="413"/>
      <c r="EHB705" s="413"/>
      <c r="EHC705" s="413"/>
      <c r="EHD705" s="413"/>
      <c r="EHE705" s="413"/>
      <c r="EHF705" s="413"/>
      <c r="EHG705" s="413"/>
      <c r="EHH705" s="413"/>
      <c r="EHI705" s="413"/>
      <c r="EHJ705" s="413"/>
      <c r="EHK705" s="413"/>
      <c r="EHL705" s="413"/>
      <c r="EHM705" s="413"/>
      <c r="EHN705" s="413"/>
      <c r="EHO705" s="413"/>
      <c r="EHP705" s="413"/>
      <c r="EHQ705" s="413"/>
      <c r="EHR705" s="413"/>
      <c r="EHS705" s="413"/>
      <c r="EHT705" s="413"/>
      <c r="EHU705" s="413"/>
      <c r="EHV705" s="414"/>
      <c r="EHW705" s="414"/>
      <c r="EHX705" s="414"/>
      <c r="EHY705" s="414"/>
      <c r="EHZ705" s="414"/>
      <c r="EIA705" s="413"/>
      <c r="EIB705" s="413"/>
      <c r="EIC705" s="414"/>
      <c r="EID705" s="414"/>
      <c r="EIE705" s="413"/>
      <c r="EIF705" s="413"/>
      <c r="EIG705" s="414"/>
      <c r="EIH705" s="414"/>
      <c r="EII705" s="413"/>
      <c r="EIJ705" s="413"/>
      <c r="EIK705" s="413"/>
      <c r="EIL705" s="413"/>
      <c r="EIM705" s="413"/>
      <c r="EIN705" s="413"/>
      <c r="EIO705" s="413"/>
      <c r="EIP705" s="414"/>
      <c r="EIQ705" s="414"/>
      <c r="EIR705" s="413"/>
      <c r="EIS705" s="413"/>
      <c r="EIT705" s="414"/>
      <c r="EIU705" s="414"/>
      <c r="EIV705" s="413"/>
      <c r="EIW705" s="413"/>
      <c r="EIX705" s="413"/>
      <c r="EIY705" s="413"/>
      <c r="EIZ705" s="413"/>
      <c r="EJA705" s="407"/>
      <c r="EJB705" s="439"/>
      <c r="EJC705" s="413"/>
      <c r="EJD705" s="413"/>
      <c r="EJE705" s="413"/>
      <c r="EJF705" s="413"/>
      <c r="EJG705" s="413"/>
      <c r="EJH705" s="413"/>
      <c r="EJI705" s="413"/>
      <c r="EJJ705" s="412"/>
      <c r="EJK705" s="412"/>
      <c r="EJL705" s="412"/>
      <c r="EJM705" s="412"/>
      <c r="EJN705" s="412"/>
      <c r="EJO705" s="412"/>
      <c r="EJP705" s="412"/>
      <c r="EJQ705" s="412"/>
      <c r="EJR705" s="412"/>
      <c r="EJS705" s="412"/>
      <c r="EJT705" s="412"/>
      <c r="EJU705" s="412"/>
      <c r="EJV705" s="412"/>
      <c r="EJW705" s="412"/>
      <c r="EJX705" s="412"/>
      <c r="EJY705" s="412"/>
      <c r="EJZ705" s="412"/>
      <c r="EKA705" s="412"/>
      <c r="EKB705" s="412"/>
      <c r="EKC705" s="412"/>
      <c r="EKD705" s="412"/>
      <c r="EKE705" s="412"/>
      <c r="EKF705" s="412"/>
      <c r="EKG705" s="412"/>
      <c r="EKH705" s="412"/>
      <c r="EKI705" s="412"/>
      <c r="EKJ705" s="412"/>
      <c r="EKK705" s="412"/>
      <c r="EKL705" s="412"/>
      <c r="EKM705" s="412"/>
      <c r="EKN705" s="412"/>
      <c r="EKO705" s="412"/>
      <c r="EKP705" s="412"/>
      <c r="EKQ705" s="412"/>
      <c r="EKR705" s="412"/>
      <c r="EKS705" s="412"/>
      <c r="EKT705" s="412"/>
      <c r="EKU705" s="412"/>
      <c r="EKV705" s="412"/>
      <c r="EKW705" s="412"/>
      <c r="EKX705" s="412"/>
      <c r="EKY705" s="412"/>
      <c r="EKZ705" s="412"/>
      <c r="ELA705" s="412"/>
      <c r="ELB705" s="413"/>
      <c r="ELC705" s="413"/>
      <c r="ELD705" s="413"/>
      <c r="ELE705" s="413"/>
      <c r="ELF705" s="413"/>
      <c r="ELG705" s="413"/>
      <c r="ELH705" s="413"/>
      <c r="ELI705" s="413"/>
      <c r="ELJ705" s="413"/>
      <c r="ELK705" s="413"/>
      <c r="ELL705" s="413"/>
      <c r="ELM705" s="413"/>
      <c r="ELN705" s="413"/>
      <c r="ELO705" s="413"/>
      <c r="ELP705" s="413"/>
      <c r="ELQ705" s="413"/>
      <c r="ELR705" s="413"/>
      <c r="ELS705" s="413"/>
      <c r="ELT705" s="413"/>
      <c r="ELU705" s="413"/>
      <c r="ELV705" s="413"/>
      <c r="ELW705" s="413"/>
      <c r="ELX705" s="413"/>
      <c r="ELY705" s="413"/>
      <c r="ELZ705" s="414"/>
      <c r="EMA705" s="414"/>
      <c r="EMB705" s="414"/>
      <c r="EMC705" s="414"/>
      <c r="EMD705" s="414"/>
      <c r="EME705" s="413"/>
      <c r="EMF705" s="413"/>
      <c r="EMG705" s="414"/>
      <c r="EMH705" s="414"/>
      <c r="EMI705" s="413"/>
      <c r="EMJ705" s="413"/>
      <c r="EMK705" s="414"/>
      <c r="EML705" s="414"/>
      <c r="EMM705" s="413"/>
      <c r="EMN705" s="413"/>
      <c r="EMO705" s="413"/>
      <c r="EMP705" s="413"/>
      <c r="EMQ705" s="413"/>
      <c r="EMR705" s="413"/>
      <c r="EMS705" s="413"/>
      <c r="EMT705" s="414"/>
      <c r="EMU705" s="414"/>
      <c r="EMV705" s="413"/>
      <c r="EMW705" s="413"/>
      <c r="EMX705" s="414"/>
      <c r="EMY705" s="414"/>
      <c r="EMZ705" s="413"/>
      <c r="ENA705" s="413"/>
      <c r="ENB705" s="413"/>
      <c r="ENC705" s="413"/>
      <c r="END705" s="413"/>
      <c r="ENE705" s="407"/>
      <c r="ENF705" s="439"/>
      <c r="ENG705" s="413"/>
      <c r="ENH705" s="413"/>
      <c r="ENI705" s="413"/>
      <c r="ENJ705" s="413"/>
      <c r="ENK705" s="413"/>
      <c r="ENL705" s="413"/>
      <c r="ENM705" s="413"/>
      <c r="ENN705" s="412"/>
      <c r="ENO705" s="412"/>
      <c r="ENP705" s="412"/>
      <c r="ENQ705" s="412"/>
      <c r="ENR705" s="412"/>
      <c r="ENS705" s="412"/>
      <c r="ENT705" s="412"/>
      <c r="ENU705" s="412"/>
      <c r="ENV705" s="412"/>
      <c r="ENW705" s="412"/>
      <c r="ENX705" s="412"/>
      <c r="ENY705" s="412"/>
      <c r="ENZ705" s="412"/>
      <c r="EOA705" s="412"/>
      <c r="EOB705" s="412"/>
      <c r="EOC705" s="412"/>
      <c r="EOD705" s="412"/>
      <c r="EOE705" s="412"/>
      <c r="EOF705" s="412"/>
      <c r="EOG705" s="412"/>
      <c r="EOH705" s="412"/>
      <c r="EOI705" s="412"/>
      <c r="EOJ705" s="412"/>
      <c r="EOK705" s="412"/>
      <c r="EOL705" s="412"/>
      <c r="EOM705" s="412"/>
      <c r="EON705" s="412"/>
      <c r="EOO705" s="412"/>
      <c r="EOP705" s="412"/>
      <c r="EOQ705" s="412"/>
      <c r="EOR705" s="412"/>
      <c r="EOS705" s="412"/>
      <c r="EOT705" s="412"/>
      <c r="EOU705" s="412"/>
      <c r="EOV705" s="412"/>
      <c r="EOW705" s="412"/>
      <c r="EOX705" s="412"/>
      <c r="EOY705" s="412"/>
      <c r="EOZ705" s="412"/>
      <c r="EPA705" s="412"/>
      <c r="EPB705" s="412"/>
      <c r="EPC705" s="412"/>
      <c r="EPD705" s="412"/>
      <c r="EPE705" s="412"/>
      <c r="EPF705" s="413"/>
      <c r="EPG705" s="413"/>
      <c r="EPH705" s="413"/>
      <c r="EPI705" s="413"/>
      <c r="EPJ705" s="413"/>
      <c r="EPK705" s="413"/>
      <c r="EPL705" s="413"/>
      <c r="EPM705" s="413"/>
      <c r="EPN705" s="413"/>
      <c r="EPO705" s="413"/>
      <c r="EPP705" s="413"/>
      <c r="EPQ705" s="413"/>
      <c r="EPR705" s="413"/>
      <c r="EPS705" s="413"/>
      <c r="EPT705" s="413"/>
      <c r="EPU705" s="413"/>
      <c r="EPV705" s="413"/>
      <c r="EPW705" s="413"/>
      <c r="EPX705" s="413"/>
      <c r="EPY705" s="413"/>
      <c r="EPZ705" s="413"/>
      <c r="EQA705" s="413"/>
      <c r="EQB705" s="413"/>
      <c r="EQC705" s="413"/>
      <c r="EQD705" s="414"/>
      <c r="EQE705" s="414"/>
      <c r="EQF705" s="414"/>
      <c r="EQG705" s="414"/>
      <c r="EQH705" s="414"/>
      <c r="EQI705" s="413"/>
      <c r="EQJ705" s="413"/>
      <c r="EQK705" s="414"/>
      <c r="EQL705" s="414"/>
      <c r="EQM705" s="413"/>
      <c r="EQN705" s="413"/>
      <c r="EQO705" s="414"/>
      <c r="EQP705" s="414"/>
      <c r="EQQ705" s="413"/>
      <c r="EQR705" s="413"/>
      <c r="EQS705" s="413"/>
      <c r="EQT705" s="413"/>
      <c r="EQU705" s="413"/>
      <c r="EQV705" s="413"/>
      <c r="EQW705" s="413"/>
      <c r="EQX705" s="414"/>
      <c r="EQY705" s="414"/>
      <c r="EQZ705" s="413"/>
      <c r="ERA705" s="413"/>
      <c r="ERB705" s="414"/>
      <c r="ERC705" s="414"/>
      <c r="ERD705" s="413"/>
      <c r="ERE705" s="413"/>
      <c r="ERF705" s="413"/>
      <c r="ERG705" s="413"/>
      <c r="ERH705" s="413"/>
      <c r="ERI705" s="407"/>
      <c r="ERJ705" s="439"/>
      <c r="ERK705" s="413"/>
      <c r="ERL705" s="413"/>
      <c r="ERM705" s="413"/>
      <c r="ERN705" s="413"/>
      <c r="ERO705" s="413"/>
      <c r="ERP705" s="413"/>
      <c r="ERQ705" s="413"/>
      <c r="ERR705" s="412"/>
      <c r="ERS705" s="412"/>
      <c r="ERT705" s="412"/>
      <c r="ERU705" s="412"/>
      <c r="ERV705" s="412"/>
      <c r="ERW705" s="412"/>
      <c r="ERX705" s="412"/>
      <c r="ERY705" s="412"/>
      <c r="ERZ705" s="412"/>
      <c r="ESA705" s="412"/>
      <c r="ESB705" s="412"/>
      <c r="ESC705" s="412"/>
      <c r="ESD705" s="412"/>
      <c r="ESE705" s="412"/>
      <c r="ESF705" s="412"/>
      <c r="ESG705" s="412"/>
      <c r="ESH705" s="412"/>
      <c r="ESI705" s="412"/>
      <c r="ESJ705" s="412"/>
      <c r="ESK705" s="412"/>
      <c r="ESL705" s="412"/>
      <c r="ESM705" s="412"/>
      <c r="ESN705" s="412"/>
      <c r="ESO705" s="412"/>
      <c r="ESP705" s="412"/>
      <c r="ESQ705" s="412"/>
      <c r="ESR705" s="412"/>
      <c r="ESS705" s="412"/>
      <c r="EST705" s="412"/>
      <c r="ESU705" s="412"/>
      <c r="ESV705" s="412"/>
      <c r="ESW705" s="412"/>
      <c r="ESX705" s="412"/>
      <c r="ESY705" s="412"/>
      <c r="ESZ705" s="412"/>
      <c r="ETA705" s="412"/>
      <c r="ETB705" s="412"/>
      <c r="ETC705" s="412"/>
      <c r="ETD705" s="412"/>
      <c r="ETE705" s="412"/>
      <c r="ETF705" s="412"/>
      <c r="ETG705" s="412"/>
      <c r="ETH705" s="412"/>
      <c r="ETI705" s="412"/>
      <c r="ETJ705" s="413"/>
      <c r="ETK705" s="413"/>
      <c r="ETL705" s="413"/>
      <c r="ETM705" s="413"/>
      <c r="ETN705" s="413"/>
      <c r="ETO705" s="413"/>
      <c r="ETP705" s="413"/>
      <c r="ETQ705" s="413"/>
      <c r="ETR705" s="413"/>
      <c r="ETS705" s="413"/>
      <c r="ETT705" s="413"/>
      <c r="ETU705" s="413"/>
      <c r="ETV705" s="413"/>
      <c r="ETW705" s="413"/>
      <c r="ETX705" s="413"/>
      <c r="ETY705" s="413"/>
      <c r="ETZ705" s="413"/>
      <c r="EUA705" s="413"/>
      <c r="EUB705" s="413"/>
      <c r="EUC705" s="413"/>
      <c r="EUD705" s="413"/>
      <c r="EUE705" s="413"/>
      <c r="EUF705" s="413"/>
      <c r="EUG705" s="413"/>
      <c r="EUH705" s="414"/>
      <c r="EUI705" s="414"/>
      <c r="EUJ705" s="414"/>
      <c r="EUK705" s="414"/>
      <c r="EUL705" s="414"/>
      <c r="EUM705" s="413"/>
      <c r="EUN705" s="413"/>
      <c r="EUO705" s="414"/>
      <c r="EUP705" s="414"/>
      <c r="EUQ705" s="413"/>
      <c r="EUR705" s="413"/>
      <c r="EUS705" s="414"/>
      <c r="EUT705" s="414"/>
      <c r="EUU705" s="413"/>
      <c r="EUV705" s="413"/>
      <c r="EUW705" s="413"/>
      <c r="EUX705" s="413"/>
      <c r="EUY705" s="413"/>
      <c r="EUZ705" s="413"/>
      <c r="EVA705" s="413"/>
      <c r="EVB705" s="414"/>
      <c r="EVC705" s="414"/>
      <c r="EVD705" s="413"/>
      <c r="EVE705" s="413"/>
      <c r="EVF705" s="414"/>
      <c r="EVG705" s="414"/>
      <c r="EVH705" s="413"/>
      <c r="EVI705" s="413"/>
      <c r="EVJ705" s="413"/>
      <c r="EVK705" s="413"/>
      <c r="EVL705" s="413"/>
      <c r="EVM705" s="407"/>
      <c r="EVN705" s="439"/>
      <c r="EVO705" s="413"/>
      <c r="EVP705" s="413"/>
      <c r="EVQ705" s="413"/>
      <c r="EVR705" s="413"/>
      <c r="EVS705" s="413"/>
      <c r="EVT705" s="413"/>
      <c r="EVU705" s="413"/>
      <c r="EVV705" s="412"/>
      <c r="EVW705" s="412"/>
      <c r="EVX705" s="412"/>
      <c r="EVY705" s="412"/>
      <c r="EVZ705" s="412"/>
      <c r="EWA705" s="412"/>
      <c r="EWB705" s="412"/>
      <c r="EWC705" s="412"/>
      <c r="EWD705" s="412"/>
      <c r="EWE705" s="412"/>
      <c r="EWF705" s="412"/>
      <c r="EWG705" s="412"/>
      <c r="EWH705" s="412"/>
      <c r="EWI705" s="412"/>
      <c r="EWJ705" s="412"/>
      <c r="EWK705" s="412"/>
      <c r="EWL705" s="412"/>
      <c r="EWM705" s="412"/>
      <c r="EWN705" s="412"/>
      <c r="EWO705" s="412"/>
      <c r="EWP705" s="412"/>
      <c r="EWQ705" s="412"/>
      <c r="EWR705" s="412"/>
      <c r="EWS705" s="412"/>
      <c r="EWT705" s="412"/>
      <c r="EWU705" s="412"/>
      <c r="EWV705" s="412"/>
      <c r="EWW705" s="412"/>
      <c r="EWX705" s="412"/>
      <c r="EWY705" s="412"/>
      <c r="EWZ705" s="412"/>
      <c r="EXA705" s="412"/>
      <c r="EXB705" s="412"/>
      <c r="EXC705" s="412"/>
      <c r="EXD705" s="412"/>
      <c r="EXE705" s="412"/>
      <c r="EXF705" s="412"/>
      <c r="EXG705" s="412"/>
      <c r="EXH705" s="412"/>
      <c r="EXI705" s="412"/>
      <c r="EXJ705" s="412"/>
      <c r="EXK705" s="412"/>
      <c r="EXL705" s="412"/>
      <c r="EXM705" s="412"/>
      <c r="EXN705" s="413"/>
      <c r="EXO705" s="413"/>
      <c r="EXP705" s="413"/>
      <c r="EXQ705" s="413"/>
      <c r="EXR705" s="413"/>
      <c r="EXS705" s="413"/>
      <c r="EXT705" s="413"/>
      <c r="EXU705" s="413"/>
      <c r="EXV705" s="413"/>
      <c r="EXW705" s="413"/>
      <c r="EXX705" s="413"/>
      <c r="EXY705" s="413"/>
      <c r="EXZ705" s="413"/>
      <c r="EYA705" s="413"/>
      <c r="EYB705" s="413"/>
      <c r="EYC705" s="413"/>
      <c r="EYD705" s="413"/>
      <c r="EYE705" s="413"/>
      <c r="EYF705" s="413"/>
      <c r="EYG705" s="413"/>
      <c r="EYH705" s="413"/>
      <c r="EYI705" s="413"/>
      <c r="EYJ705" s="413"/>
      <c r="EYK705" s="413"/>
      <c r="EYL705" s="414"/>
      <c r="EYM705" s="414"/>
      <c r="EYN705" s="414"/>
      <c r="EYO705" s="414"/>
      <c r="EYP705" s="414"/>
      <c r="EYQ705" s="413"/>
      <c r="EYR705" s="413"/>
      <c r="EYS705" s="414"/>
      <c r="EYT705" s="414"/>
      <c r="EYU705" s="413"/>
      <c r="EYV705" s="413"/>
      <c r="EYW705" s="414"/>
      <c r="EYX705" s="414"/>
      <c r="EYY705" s="413"/>
      <c r="EYZ705" s="413"/>
      <c r="EZA705" s="413"/>
      <c r="EZB705" s="413"/>
      <c r="EZC705" s="413"/>
      <c r="EZD705" s="413"/>
      <c r="EZE705" s="413"/>
      <c r="EZF705" s="414"/>
      <c r="EZG705" s="414"/>
      <c r="EZH705" s="413"/>
      <c r="EZI705" s="413"/>
      <c r="EZJ705" s="414"/>
      <c r="EZK705" s="414"/>
      <c r="EZL705" s="413"/>
      <c r="EZM705" s="413"/>
      <c r="EZN705" s="413"/>
      <c r="EZO705" s="413"/>
      <c r="EZP705" s="413"/>
      <c r="EZQ705" s="407"/>
      <c r="EZR705" s="439"/>
      <c r="EZS705" s="413"/>
      <c r="EZT705" s="413"/>
      <c r="EZU705" s="413"/>
      <c r="EZV705" s="413"/>
      <c r="EZW705" s="413"/>
      <c r="EZX705" s="413"/>
      <c r="EZY705" s="413"/>
      <c r="EZZ705" s="412"/>
      <c r="FAA705" s="412"/>
      <c r="FAB705" s="412"/>
      <c r="FAC705" s="412"/>
      <c r="FAD705" s="412"/>
      <c r="FAE705" s="412"/>
      <c r="FAF705" s="412"/>
      <c r="FAG705" s="412"/>
      <c r="FAH705" s="412"/>
      <c r="FAI705" s="412"/>
      <c r="FAJ705" s="412"/>
      <c r="FAK705" s="412"/>
      <c r="FAL705" s="412"/>
      <c r="FAM705" s="412"/>
      <c r="FAN705" s="412"/>
      <c r="FAO705" s="412"/>
      <c r="FAP705" s="412"/>
      <c r="FAQ705" s="412"/>
      <c r="FAR705" s="412"/>
      <c r="FAS705" s="412"/>
      <c r="FAT705" s="412"/>
      <c r="FAU705" s="412"/>
      <c r="FAV705" s="412"/>
      <c r="FAW705" s="412"/>
      <c r="FAX705" s="412"/>
      <c r="FAY705" s="412"/>
      <c r="FAZ705" s="412"/>
      <c r="FBA705" s="412"/>
      <c r="FBB705" s="412"/>
      <c r="FBC705" s="412"/>
      <c r="FBD705" s="412"/>
      <c r="FBE705" s="412"/>
      <c r="FBF705" s="412"/>
      <c r="FBG705" s="412"/>
      <c r="FBH705" s="412"/>
      <c r="FBI705" s="412"/>
      <c r="FBJ705" s="412"/>
      <c r="FBK705" s="412"/>
      <c r="FBL705" s="412"/>
      <c r="FBM705" s="412"/>
      <c r="FBN705" s="412"/>
      <c r="FBO705" s="412"/>
      <c r="FBP705" s="412"/>
      <c r="FBQ705" s="412"/>
      <c r="FBR705" s="413"/>
      <c r="FBS705" s="413"/>
      <c r="FBT705" s="413"/>
      <c r="FBU705" s="413"/>
      <c r="FBV705" s="413"/>
      <c r="FBW705" s="413"/>
      <c r="FBX705" s="413"/>
      <c r="FBY705" s="413"/>
      <c r="FBZ705" s="413"/>
      <c r="FCA705" s="413"/>
      <c r="FCB705" s="413"/>
      <c r="FCC705" s="413"/>
      <c r="FCD705" s="413"/>
      <c r="FCE705" s="413"/>
      <c r="FCF705" s="413"/>
      <c r="FCG705" s="413"/>
      <c r="FCH705" s="413"/>
      <c r="FCI705" s="413"/>
      <c r="FCJ705" s="413"/>
      <c r="FCK705" s="413"/>
      <c r="FCL705" s="413"/>
      <c r="FCM705" s="413"/>
      <c r="FCN705" s="413"/>
      <c r="FCO705" s="413"/>
      <c r="FCP705" s="414"/>
      <c r="FCQ705" s="414"/>
      <c r="FCR705" s="414"/>
      <c r="FCS705" s="414"/>
      <c r="FCT705" s="414"/>
      <c r="FCU705" s="413"/>
      <c r="FCV705" s="413"/>
      <c r="FCW705" s="414"/>
      <c r="FCX705" s="414"/>
      <c r="FCY705" s="413"/>
      <c r="FCZ705" s="413"/>
      <c r="FDA705" s="414"/>
      <c r="FDB705" s="414"/>
      <c r="FDC705" s="413"/>
      <c r="FDD705" s="413"/>
      <c r="FDE705" s="413"/>
      <c r="FDF705" s="413"/>
      <c r="FDG705" s="413"/>
      <c r="FDH705" s="413"/>
      <c r="FDI705" s="413"/>
      <c r="FDJ705" s="414"/>
      <c r="FDK705" s="414"/>
      <c r="FDL705" s="413"/>
      <c r="FDM705" s="413"/>
      <c r="FDN705" s="414"/>
      <c r="FDO705" s="414"/>
      <c r="FDP705" s="413"/>
      <c r="FDQ705" s="413"/>
      <c r="FDR705" s="413"/>
      <c r="FDS705" s="413"/>
      <c r="FDT705" s="413"/>
      <c r="FDU705" s="407"/>
      <c r="FDV705" s="439"/>
      <c r="FDW705" s="413"/>
      <c r="FDX705" s="413"/>
      <c r="FDY705" s="413"/>
      <c r="FDZ705" s="413"/>
      <c r="FEA705" s="413"/>
      <c r="FEB705" s="413"/>
      <c r="FEC705" s="413"/>
      <c r="FED705" s="412"/>
      <c r="FEE705" s="412"/>
      <c r="FEF705" s="412"/>
      <c r="FEG705" s="412"/>
      <c r="FEH705" s="412"/>
      <c r="FEI705" s="412"/>
      <c r="FEJ705" s="412"/>
      <c r="FEK705" s="412"/>
      <c r="FEL705" s="412"/>
      <c r="FEM705" s="412"/>
      <c r="FEN705" s="412"/>
      <c r="FEO705" s="412"/>
      <c r="FEP705" s="412"/>
      <c r="FEQ705" s="412"/>
      <c r="FER705" s="412"/>
      <c r="FES705" s="412"/>
      <c r="FET705" s="412"/>
      <c r="FEU705" s="412"/>
      <c r="FEV705" s="412"/>
      <c r="FEW705" s="412"/>
      <c r="FEX705" s="412"/>
      <c r="FEY705" s="412"/>
      <c r="FEZ705" s="412"/>
      <c r="FFA705" s="412"/>
      <c r="FFB705" s="412"/>
      <c r="FFC705" s="412"/>
      <c r="FFD705" s="412"/>
      <c r="FFE705" s="412"/>
      <c r="FFF705" s="412"/>
      <c r="FFG705" s="412"/>
      <c r="FFH705" s="412"/>
      <c r="FFI705" s="412"/>
      <c r="FFJ705" s="412"/>
      <c r="FFK705" s="412"/>
      <c r="FFL705" s="412"/>
      <c r="FFM705" s="412"/>
      <c r="FFN705" s="412"/>
      <c r="FFO705" s="412"/>
      <c r="FFP705" s="412"/>
      <c r="FFQ705" s="412"/>
      <c r="FFR705" s="412"/>
      <c r="FFS705" s="412"/>
      <c r="FFT705" s="412"/>
      <c r="FFU705" s="412"/>
      <c r="FFV705" s="413"/>
      <c r="FFW705" s="413"/>
      <c r="FFX705" s="413"/>
      <c r="FFY705" s="413"/>
      <c r="FFZ705" s="413"/>
      <c r="FGA705" s="413"/>
      <c r="FGB705" s="413"/>
      <c r="FGC705" s="413"/>
      <c r="FGD705" s="413"/>
      <c r="FGE705" s="413"/>
      <c r="FGF705" s="413"/>
      <c r="FGG705" s="413"/>
      <c r="FGH705" s="413"/>
      <c r="FGI705" s="413"/>
      <c r="FGJ705" s="413"/>
      <c r="FGK705" s="413"/>
      <c r="FGL705" s="413"/>
      <c r="FGM705" s="413"/>
      <c r="FGN705" s="413"/>
      <c r="FGO705" s="413"/>
      <c r="FGP705" s="413"/>
      <c r="FGQ705" s="413"/>
      <c r="FGR705" s="413"/>
      <c r="FGS705" s="413"/>
      <c r="FGT705" s="414"/>
      <c r="FGU705" s="414"/>
      <c r="FGV705" s="414"/>
      <c r="FGW705" s="414"/>
      <c r="FGX705" s="414"/>
      <c r="FGY705" s="413"/>
      <c r="FGZ705" s="413"/>
      <c r="FHA705" s="414"/>
      <c r="FHB705" s="414"/>
      <c r="FHC705" s="413"/>
      <c r="FHD705" s="413"/>
      <c r="FHE705" s="414"/>
      <c r="FHF705" s="414"/>
      <c r="FHG705" s="413"/>
      <c r="FHH705" s="413"/>
      <c r="FHI705" s="413"/>
      <c r="FHJ705" s="413"/>
      <c r="FHK705" s="413"/>
      <c r="FHL705" s="413"/>
      <c r="FHM705" s="413"/>
      <c r="FHN705" s="414"/>
      <c r="FHO705" s="414"/>
      <c r="FHP705" s="413"/>
      <c r="FHQ705" s="413"/>
      <c r="FHR705" s="414"/>
      <c r="FHS705" s="414"/>
      <c r="FHT705" s="413"/>
      <c r="FHU705" s="413"/>
      <c r="FHV705" s="413"/>
      <c r="FHW705" s="413"/>
      <c r="FHX705" s="413"/>
      <c r="FHY705" s="407"/>
      <c r="FHZ705" s="439"/>
      <c r="FIA705" s="413"/>
      <c r="FIB705" s="413"/>
      <c r="FIC705" s="413"/>
      <c r="FID705" s="413"/>
      <c r="FIE705" s="413"/>
      <c r="FIF705" s="413"/>
      <c r="FIG705" s="413"/>
      <c r="FIH705" s="412"/>
      <c r="FII705" s="412"/>
      <c r="FIJ705" s="412"/>
      <c r="FIK705" s="412"/>
      <c r="FIL705" s="412"/>
      <c r="FIM705" s="412"/>
      <c r="FIN705" s="412"/>
      <c r="FIO705" s="412"/>
      <c r="FIP705" s="412"/>
      <c r="FIQ705" s="412"/>
      <c r="FIR705" s="412"/>
      <c r="FIS705" s="412"/>
      <c r="FIT705" s="412"/>
      <c r="FIU705" s="412"/>
      <c r="FIV705" s="412"/>
      <c r="FIW705" s="412"/>
      <c r="FIX705" s="412"/>
      <c r="FIY705" s="412"/>
      <c r="FIZ705" s="412"/>
      <c r="FJA705" s="412"/>
      <c r="FJB705" s="412"/>
      <c r="FJC705" s="412"/>
      <c r="FJD705" s="412"/>
      <c r="FJE705" s="412"/>
      <c r="FJF705" s="412"/>
      <c r="FJG705" s="412"/>
      <c r="FJH705" s="412"/>
      <c r="FJI705" s="412"/>
      <c r="FJJ705" s="412"/>
      <c r="FJK705" s="412"/>
      <c r="FJL705" s="412"/>
      <c r="FJM705" s="412"/>
      <c r="FJN705" s="412"/>
      <c r="FJO705" s="412"/>
      <c r="FJP705" s="412"/>
      <c r="FJQ705" s="412"/>
      <c r="FJR705" s="412"/>
      <c r="FJS705" s="412"/>
      <c r="FJT705" s="412"/>
      <c r="FJU705" s="412"/>
      <c r="FJV705" s="412"/>
      <c r="FJW705" s="412"/>
      <c r="FJX705" s="412"/>
      <c r="FJY705" s="412"/>
      <c r="FJZ705" s="413"/>
      <c r="FKA705" s="413"/>
      <c r="FKB705" s="413"/>
      <c r="FKC705" s="413"/>
      <c r="FKD705" s="413"/>
      <c r="FKE705" s="413"/>
      <c r="FKF705" s="413"/>
      <c r="FKG705" s="413"/>
      <c r="FKH705" s="413"/>
      <c r="FKI705" s="413"/>
      <c r="FKJ705" s="413"/>
      <c r="FKK705" s="413"/>
      <c r="FKL705" s="413"/>
      <c r="FKM705" s="413"/>
      <c r="FKN705" s="413"/>
      <c r="FKO705" s="413"/>
      <c r="FKP705" s="413"/>
      <c r="FKQ705" s="413"/>
      <c r="FKR705" s="413"/>
      <c r="FKS705" s="413"/>
      <c r="FKT705" s="413"/>
      <c r="FKU705" s="413"/>
      <c r="FKV705" s="413"/>
      <c r="FKW705" s="413"/>
      <c r="FKX705" s="414"/>
      <c r="FKY705" s="414"/>
      <c r="FKZ705" s="414"/>
      <c r="FLA705" s="414"/>
      <c r="FLB705" s="414"/>
      <c r="FLC705" s="413"/>
      <c r="FLD705" s="413"/>
      <c r="FLE705" s="414"/>
      <c r="FLF705" s="414"/>
      <c r="FLG705" s="413"/>
      <c r="FLH705" s="413"/>
      <c r="FLI705" s="414"/>
      <c r="FLJ705" s="414"/>
      <c r="FLK705" s="413"/>
      <c r="FLL705" s="413"/>
      <c r="FLM705" s="413"/>
      <c r="FLN705" s="413"/>
      <c r="FLO705" s="413"/>
      <c r="FLP705" s="413"/>
      <c r="FLQ705" s="413"/>
      <c r="FLR705" s="414"/>
      <c r="FLS705" s="414"/>
      <c r="FLT705" s="413"/>
      <c r="FLU705" s="413"/>
      <c r="FLV705" s="414"/>
      <c r="FLW705" s="414"/>
      <c r="FLX705" s="413"/>
      <c r="FLY705" s="413"/>
      <c r="FLZ705" s="413"/>
      <c r="FMA705" s="413"/>
      <c r="FMB705" s="413"/>
      <c r="FMC705" s="407"/>
      <c r="FMD705" s="439"/>
      <c r="FME705" s="413"/>
      <c r="FMF705" s="413"/>
      <c r="FMG705" s="413"/>
      <c r="FMH705" s="413"/>
      <c r="FMI705" s="413"/>
      <c r="FMJ705" s="413"/>
      <c r="FMK705" s="413"/>
      <c r="FML705" s="412"/>
      <c r="FMM705" s="412"/>
      <c r="FMN705" s="412"/>
      <c r="FMO705" s="412"/>
      <c r="FMP705" s="412"/>
      <c r="FMQ705" s="412"/>
      <c r="FMR705" s="412"/>
      <c r="FMS705" s="412"/>
      <c r="FMT705" s="412"/>
      <c r="FMU705" s="412"/>
      <c r="FMV705" s="412"/>
      <c r="FMW705" s="412"/>
      <c r="FMX705" s="412"/>
      <c r="FMY705" s="412"/>
      <c r="FMZ705" s="412"/>
      <c r="FNA705" s="412"/>
      <c r="FNB705" s="412"/>
      <c r="FNC705" s="412"/>
      <c r="FND705" s="412"/>
      <c r="FNE705" s="412"/>
      <c r="FNF705" s="412"/>
      <c r="FNG705" s="412"/>
      <c r="FNH705" s="412"/>
      <c r="FNI705" s="412"/>
      <c r="FNJ705" s="412"/>
      <c r="FNK705" s="412"/>
      <c r="FNL705" s="412"/>
      <c r="FNM705" s="412"/>
      <c r="FNN705" s="412"/>
      <c r="FNO705" s="412"/>
      <c r="FNP705" s="412"/>
      <c r="FNQ705" s="412"/>
      <c r="FNR705" s="412"/>
      <c r="FNS705" s="412"/>
      <c r="FNT705" s="412"/>
      <c r="FNU705" s="412"/>
      <c r="FNV705" s="412"/>
      <c r="FNW705" s="412"/>
      <c r="FNX705" s="412"/>
      <c r="FNY705" s="412"/>
      <c r="FNZ705" s="412"/>
      <c r="FOA705" s="412"/>
      <c r="FOB705" s="412"/>
      <c r="FOC705" s="412"/>
      <c r="FOD705" s="413"/>
      <c r="FOE705" s="413"/>
      <c r="FOF705" s="413"/>
      <c r="FOG705" s="413"/>
      <c r="FOH705" s="413"/>
      <c r="FOI705" s="413"/>
      <c r="FOJ705" s="413"/>
      <c r="FOK705" s="413"/>
      <c r="FOL705" s="413"/>
      <c r="FOM705" s="413"/>
      <c r="FON705" s="413"/>
      <c r="FOO705" s="413"/>
      <c r="FOP705" s="413"/>
      <c r="FOQ705" s="413"/>
      <c r="FOR705" s="413"/>
      <c r="FOS705" s="413"/>
      <c r="FOT705" s="413"/>
      <c r="FOU705" s="413"/>
      <c r="FOV705" s="413"/>
      <c r="FOW705" s="413"/>
      <c r="FOX705" s="413"/>
      <c r="FOY705" s="413"/>
      <c r="FOZ705" s="413"/>
      <c r="FPA705" s="413"/>
      <c r="FPB705" s="414"/>
      <c r="FPC705" s="414"/>
      <c r="FPD705" s="414"/>
      <c r="FPE705" s="414"/>
      <c r="FPF705" s="414"/>
      <c r="FPG705" s="413"/>
      <c r="FPH705" s="413"/>
      <c r="FPI705" s="414"/>
      <c r="FPJ705" s="414"/>
      <c r="FPK705" s="413"/>
      <c r="FPL705" s="413"/>
      <c r="FPM705" s="414"/>
      <c r="FPN705" s="414"/>
      <c r="FPO705" s="413"/>
      <c r="FPP705" s="413"/>
      <c r="FPQ705" s="413"/>
      <c r="FPR705" s="413"/>
      <c r="FPS705" s="413"/>
      <c r="FPT705" s="413"/>
      <c r="FPU705" s="413"/>
      <c r="FPV705" s="414"/>
      <c r="FPW705" s="414"/>
      <c r="FPX705" s="413"/>
      <c r="FPY705" s="413"/>
      <c r="FPZ705" s="414"/>
      <c r="FQA705" s="414"/>
      <c r="FQB705" s="413"/>
      <c r="FQC705" s="413"/>
      <c r="FQD705" s="413"/>
      <c r="FQE705" s="413"/>
      <c r="FQF705" s="413"/>
      <c r="FQG705" s="407"/>
      <c r="FQH705" s="439"/>
      <c r="FQI705" s="413"/>
      <c r="FQJ705" s="413"/>
      <c r="FQK705" s="413"/>
      <c r="FQL705" s="413"/>
      <c r="FQM705" s="413"/>
      <c r="FQN705" s="413"/>
      <c r="FQO705" s="413"/>
      <c r="FQP705" s="412"/>
      <c r="FQQ705" s="412"/>
      <c r="FQR705" s="412"/>
      <c r="FQS705" s="412"/>
      <c r="FQT705" s="412"/>
      <c r="FQU705" s="412"/>
      <c r="FQV705" s="412"/>
      <c r="FQW705" s="412"/>
      <c r="FQX705" s="412"/>
      <c r="FQY705" s="412"/>
      <c r="FQZ705" s="412"/>
      <c r="FRA705" s="412"/>
      <c r="FRB705" s="412"/>
      <c r="FRC705" s="412"/>
      <c r="FRD705" s="412"/>
      <c r="FRE705" s="412"/>
      <c r="FRF705" s="412"/>
      <c r="FRG705" s="412"/>
      <c r="FRH705" s="412"/>
      <c r="FRI705" s="412"/>
      <c r="FRJ705" s="412"/>
      <c r="FRK705" s="412"/>
      <c r="FRL705" s="412"/>
      <c r="FRM705" s="412"/>
      <c r="FRN705" s="412"/>
      <c r="FRO705" s="412"/>
      <c r="FRP705" s="412"/>
      <c r="FRQ705" s="412"/>
      <c r="FRR705" s="412"/>
      <c r="FRS705" s="412"/>
      <c r="FRT705" s="412"/>
      <c r="FRU705" s="412"/>
      <c r="FRV705" s="412"/>
      <c r="FRW705" s="412"/>
      <c r="FRX705" s="412"/>
      <c r="FRY705" s="412"/>
      <c r="FRZ705" s="412"/>
      <c r="FSA705" s="412"/>
      <c r="FSB705" s="412"/>
      <c r="FSC705" s="412"/>
      <c r="FSD705" s="412"/>
      <c r="FSE705" s="412"/>
      <c r="FSF705" s="412"/>
      <c r="FSG705" s="412"/>
      <c r="FSH705" s="413"/>
      <c r="FSI705" s="413"/>
      <c r="FSJ705" s="413"/>
      <c r="FSK705" s="413"/>
      <c r="FSL705" s="413"/>
      <c r="FSM705" s="413"/>
      <c r="FSN705" s="413"/>
      <c r="FSO705" s="413"/>
      <c r="FSP705" s="413"/>
      <c r="FSQ705" s="413"/>
      <c r="FSR705" s="413"/>
      <c r="FSS705" s="413"/>
      <c r="FST705" s="413"/>
      <c r="FSU705" s="413"/>
      <c r="FSV705" s="413"/>
      <c r="FSW705" s="413"/>
      <c r="FSX705" s="413"/>
      <c r="FSY705" s="413"/>
      <c r="FSZ705" s="413"/>
      <c r="FTA705" s="413"/>
      <c r="FTB705" s="413"/>
      <c r="FTC705" s="413"/>
      <c r="FTD705" s="413"/>
      <c r="FTE705" s="413"/>
      <c r="FTF705" s="414"/>
      <c r="FTG705" s="414"/>
      <c r="FTH705" s="414"/>
      <c r="FTI705" s="414"/>
      <c r="FTJ705" s="414"/>
      <c r="FTK705" s="413"/>
      <c r="FTL705" s="413"/>
      <c r="FTM705" s="414"/>
      <c r="FTN705" s="414"/>
      <c r="FTO705" s="413"/>
      <c r="FTP705" s="413"/>
      <c r="FTQ705" s="414"/>
      <c r="FTR705" s="414"/>
      <c r="FTS705" s="413"/>
      <c r="FTT705" s="413"/>
      <c r="FTU705" s="413"/>
      <c r="FTV705" s="413"/>
      <c r="FTW705" s="413"/>
      <c r="FTX705" s="413"/>
      <c r="FTY705" s="413"/>
      <c r="FTZ705" s="414"/>
      <c r="FUA705" s="414"/>
      <c r="FUB705" s="413"/>
      <c r="FUC705" s="413"/>
      <c r="FUD705" s="414"/>
      <c r="FUE705" s="414"/>
      <c r="FUF705" s="413"/>
      <c r="FUG705" s="413"/>
      <c r="FUH705" s="413"/>
      <c r="FUI705" s="413"/>
      <c r="FUJ705" s="413"/>
      <c r="FUK705" s="407"/>
      <c r="FUL705" s="439"/>
      <c r="FUM705" s="413"/>
      <c r="FUN705" s="413"/>
      <c r="FUO705" s="413"/>
      <c r="FUP705" s="413"/>
      <c r="FUQ705" s="413"/>
      <c r="FUR705" s="413"/>
      <c r="FUS705" s="413"/>
      <c r="FUT705" s="412"/>
      <c r="FUU705" s="412"/>
      <c r="FUV705" s="412"/>
      <c r="FUW705" s="412"/>
      <c r="FUX705" s="412"/>
      <c r="FUY705" s="412"/>
      <c r="FUZ705" s="412"/>
      <c r="FVA705" s="412"/>
      <c r="FVB705" s="412"/>
      <c r="FVC705" s="412"/>
      <c r="FVD705" s="412"/>
      <c r="FVE705" s="412"/>
      <c r="FVF705" s="412"/>
      <c r="FVG705" s="412"/>
      <c r="FVH705" s="412"/>
      <c r="FVI705" s="412"/>
      <c r="FVJ705" s="412"/>
      <c r="FVK705" s="412"/>
      <c r="FVL705" s="412"/>
      <c r="FVM705" s="412"/>
      <c r="FVN705" s="412"/>
      <c r="FVO705" s="412"/>
      <c r="FVP705" s="412"/>
      <c r="FVQ705" s="412"/>
      <c r="FVR705" s="412"/>
      <c r="FVS705" s="412"/>
      <c r="FVT705" s="412"/>
      <c r="FVU705" s="412"/>
      <c r="FVV705" s="412"/>
      <c r="FVW705" s="412"/>
      <c r="FVX705" s="412"/>
      <c r="FVY705" s="412"/>
      <c r="FVZ705" s="412"/>
      <c r="FWA705" s="412"/>
      <c r="FWB705" s="412"/>
      <c r="FWC705" s="412"/>
      <c r="FWD705" s="412"/>
      <c r="FWE705" s="412"/>
      <c r="FWF705" s="412"/>
      <c r="FWG705" s="412"/>
      <c r="FWH705" s="412"/>
      <c r="FWI705" s="412"/>
      <c r="FWJ705" s="412"/>
      <c r="FWK705" s="412"/>
      <c r="FWL705" s="413"/>
      <c r="FWM705" s="413"/>
      <c r="FWN705" s="413"/>
      <c r="FWO705" s="413"/>
      <c r="FWP705" s="413"/>
      <c r="FWQ705" s="413"/>
      <c r="FWR705" s="413"/>
      <c r="FWS705" s="413"/>
      <c r="FWT705" s="413"/>
      <c r="FWU705" s="413"/>
      <c r="FWV705" s="413"/>
      <c r="FWW705" s="413"/>
      <c r="FWX705" s="413"/>
      <c r="FWY705" s="413"/>
      <c r="FWZ705" s="413"/>
      <c r="FXA705" s="413"/>
      <c r="FXB705" s="413"/>
      <c r="FXC705" s="413"/>
      <c r="FXD705" s="413"/>
      <c r="FXE705" s="413"/>
      <c r="FXF705" s="413"/>
      <c r="FXG705" s="413"/>
      <c r="FXH705" s="413"/>
      <c r="FXI705" s="413"/>
      <c r="FXJ705" s="414"/>
      <c r="FXK705" s="414"/>
      <c r="FXL705" s="414"/>
      <c r="FXM705" s="414"/>
      <c r="FXN705" s="414"/>
      <c r="FXO705" s="413"/>
      <c r="FXP705" s="413"/>
      <c r="FXQ705" s="414"/>
      <c r="FXR705" s="414"/>
      <c r="FXS705" s="413"/>
      <c r="FXT705" s="413"/>
      <c r="FXU705" s="414"/>
      <c r="FXV705" s="414"/>
      <c r="FXW705" s="413"/>
      <c r="FXX705" s="413"/>
      <c r="FXY705" s="413"/>
      <c r="FXZ705" s="413"/>
      <c r="FYA705" s="413"/>
      <c r="FYB705" s="413"/>
      <c r="FYC705" s="413"/>
      <c r="FYD705" s="414"/>
      <c r="FYE705" s="414"/>
      <c r="FYF705" s="413"/>
      <c r="FYG705" s="413"/>
      <c r="FYH705" s="414"/>
      <c r="FYI705" s="414"/>
      <c r="FYJ705" s="413"/>
      <c r="FYK705" s="413"/>
      <c r="FYL705" s="413"/>
      <c r="FYM705" s="413"/>
      <c r="FYN705" s="413"/>
      <c r="FYO705" s="407"/>
      <c r="FYP705" s="439"/>
      <c r="FYQ705" s="413"/>
      <c r="FYR705" s="413"/>
      <c r="FYS705" s="413"/>
      <c r="FYT705" s="413"/>
      <c r="FYU705" s="413"/>
      <c r="FYV705" s="413"/>
      <c r="FYW705" s="413"/>
      <c r="FYX705" s="412"/>
      <c r="FYY705" s="412"/>
      <c r="FYZ705" s="412"/>
      <c r="FZA705" s="412"/>
      <c r="FZB705" s="412"/>
      <c r="FZC705" s="412"/>
      <c r="FZD705" s="412"/>
      <c r="FZE705" s="412"/>
      <c r="FZF705" s="412"/>
      <c r="FZG705" s="412"/>
      <c r="FZH705" s="412"/>
      <c r="FZI705" s="412"/>
      <c r="FZJ705" s="412"/>
      <c r="FZK705" s="412"/>
      <c r="FZL705" s="412"/>
      <c r="FZM705" s="412"/>
      <c r="FZN705" s="412"/>
      <c r="FZO705" s="412"/>
      <c r="FZP705" s="412"/>
      <c r="FZQ705" s="412"/>
      <c r="FZR705" s="412"/>
      <c r="FZS705" s="412"/>
      <c r="FZT705" s="412"/>
      <c r="FZU705" s="412"/>
      <c r="FZV705" s="412"/>
      <c r="FZW705" s="412"/>
      <c r="FZX705" s="412"/>
      <c r="FZY705" s="412"/>
      <c r="FZZ705" s="412"/>
      <c r="GAA705" s="412"/>
      <c r="GAB705" s="412"/>
      <c r="GAC705" s="412"/>
      <c r="GAD705" s="412"/>
      <c r="GAE705" s="412"/>
      <c r="GAF705" s="412"/>
      <c r="GAG705" s="412"/>
      <c r="GAH705" s="412"/>
      <c r="GAI705" s="412"/>
      <c r="GAJ705" s="412"/>
      <c r="GAK705" s="412"/>
      <c r="GAL705" s="412"/>
      <c r="GAM705" s="412"/>
      <c r="GAN705" s="412"/>
      <c r="GAO705" s="412"/>
      <c r="GAP705" s="413"/>
      <c r="GAQ705" s="413"/>
      <c r="GAR705" s="413"/>
      <c r="GAS705" s="413"/>
      <c r="GAT705" s="413"/>
      <c r="GAU705" s="413"/>
      <c r="GAV705" s="413"/>
      <c r="GAW705" s="413"/>
      <c r="GAX705" s="413"/>
      <c r="GAY705" s="413"/>
      <c r="GAZ705" s="413"/>
      <c r="GBA705" s="413"/>
      <c r="GBB705" s="413"/>
      <c r="GBC705" s="413"/>
      <c r="GBD705" s="413"/>
      <c r="GBE705" s="413"/>
      <c r="GBF705" s="413"/>
      <c r="GBG705" s="413"/>
      <c r="GBH705" s="413"/>
      <c r="GBI705" s="413"/>
      <c r="GBJ705" s="413"/>
      <c r="GBK705" s="413"/>
      <c r="GBL705" s="413"/>
      <c r="GBM705" s="413"/>
      <c r="GBN705" s="414"/>
      <c r="GBO705" s="414"/>
      <c r="GBP705" s="414"/>
      <c r="GBQ705" s="414"/>
      <c r="GBR705" s="414"/>
      <c r="GBS705" s="413"/>
      <c r="GBT705" s="413"/>
      <c r="GBU705" s="414"/>
      <c r="GBV705" s="414"/>
      <c r="GBW705" s="413"/>
      <c r="GBX705" s="413"/>
      <c r="GBY705" s="414"/>
      <c r="GBZ705" s="414"/>
      <c r="GCA705" s="413"/>
      <c r="GCB705" s="413"/>
      <c r="GCC705" s="413"/>
      <c r="GCD705" s="413"/>
      <c r="GCE705" s="413"/>
      <c r="GCF705" s="413"/>
      <c r="GCG705" s="413"/>
      <c r="GCH705" s="414"/>
      <c r="GCI705" s="414"/>
      <c r="GCJ705" s="413"/>
      <c r="GCK705" s="413"/>
      <c r="GCL705" s="414"/>
      <c r="GCM705" s="414"/>
      <c r="GCN705" s="413"/>
      <c r="GCO705" s="413"/>
      <c r="GCP705" s="413"/>
      <c r="GCQ705" s="413"/>
      <c r="GCR705" s="413"/>
      <c r="GCS705" s="407"/>
      <c r="GCT705" s="439"/>
      <c r="GCU705" s="413"/>
      <c r="GCV705" s="413"/>
      <c r="GCW705" s="413"/>
      <c r="GCX705" s="413"/>
      <c r="GCY705" s="413"/>
      <c r="GCZ705" s="413"/>
      <c r="GDA705" s="413"/>
      <c r="GDB705" s="412"/>
      <c r="GDC705" s="412"/>
      <c r="GDD705" s="412"/>
      <c r="GDE705" s="412"/>
      <c r="GDF705" s="412"/>
      <c r="GDG705" s="412"/>
      <c r="GDH705" s="412"/>
      <c r="GDI705" s="412"/>
      <c r="GDJ705" s="412"/>
      <c r="GDK705" s="412"/>
      <c r="GDL705" s="412"/>
      <c r="GDM705" s="412"/>
      <c r="GDN705" s="412"/>
      <c r="GDO705" s="412"/>
      <c r="GDP705" s="412"/>
      <c r="GDQ705" s="412"/>
      <c r="GDR705" s="412"/>
      <c r="GDS705" s="412"/>
      <c r="GDT705" s="412"/>
      <c r="GDU705" s="412"/>
      <c r="GDV705" s="412"/>
      <c r="GDW705" s="412"/>
      <c r="GDX705" s="412"/>
      <c r="GDY705" s="412"/>
      <c r="GDZ705" s="412"/>
      <c r="GEA705" s="412"/>
      <c r="GEB705" s="412"/>
      <c r="GEC705" s="412"/>
      <c r="GED705" s="412"/>
      <c r="GEE705" s="412"/>
      <c r="GEF705" s="412"/>
      <c r="GEG705" s="412"/>
      <c r="GEH705" s="412"/>
      <c r="GEI705" s="412"/>
      <c r="GEJ705" s="412"/>
      <c r="GEK705" s="412"/>
      <c r="GEL705" s="412"/>
      <c r="GEM705" s="412"/>
      <c r="GEN705" s="412"/>
      <c r="GEO705" s="412"/>
      <c r="GEP705" s="412"/>
      <c r="GEQ705" s="412"/>
      <c r="GER705" s="412"/>
      <c r="GES705" s="412"/>
      <c r="GET705" s="413"/>
      <c r="GEU705" s="413"/>
      <c r="GEV705" s="413"/>
      <c r="GEW705" s="413"/>
      <c r="GEX705" s="413"/>
      <c r="GEY705" s="413"/>
      <c r="GEZ705" s="413"/>
      <c r="GFA705" s="413"/>
      <c r="GFB705" s="413"/>
      <c r="GFC705" s="413"/>
      <c r="GFD705" s="413"/>
      <c r="GFE705" s="413"/>
      <c r="GFF705" s="413"/>
      <c r="GFG705" s="413"/>
      <c r="GFH705" s="413"/>
      <c r="GFI705" s="413"/>
      <c r="GFJ705" s="413"/>
      <c r="GFK705" s="413"/>
      <c r="GFL705" s="413"/>
      <c r="GFM705" s="413"/>
      <c r="GFN705" s="413"/>
      <c r="GFO705" s="413"/>
      <c r="GFP705" s="413"/>
      <c r="GFQ705" s="413"/>
      <c r="GFR705" s="414"/>
      <c r="GFS705" s="414"/>
      <c r="GFT705" s="414"/>
      <c r="GFU705" s="414"/>
      <c r="GFV705" s="414"/>
      <c r="GFW705" s="413"/>
      <c r="GFX705" s="413"/>
      <c r="GFY705" s="414"/>
      <c r="GFZ705" s="414"/>
      <c r="GGA705" s="413"/>
      <c r="GGB705" s="413"/>
      <c r="GGC705" s="414"/>
      <c r="GGD705" s="414"/>
      <c r="GGE705" s="413"/>
      <c r="GGF705" s="413"/>
      <c r="GGG705" s="413"/>
      <c r="GGH705" s="413"/>
      <c r="GGI705" s="413"/>
      <c r="GGJ705" s="413"/>
      <c r="GGK705" s="413"/>
      <c r="GGL705" s="414"/>
      <c r="GGM705" s="414"/>
      <c r="GGN705" s="413"/>
      <c r="GGO705" s="413"/>
      <c r="GGP705" s="414"/>
      <c r="GGQ705" s="414"/>
      <c r="GGR705" s="413"/>
      <c r="GGS705" s="413"/>
      <c r="GGT705" s="413"/>
      <c r="GGU705" s="413"/>
      <c r="GGV705" s="413"/>
      <c r="GGW705" s="407"/>
      <c r="GGX705" s="439"/>
      <c r="GGY705" s="413"/>
      <c r="GGZ705" s="413"/>
      <c r="GHA705" s="413"/>
      <c r="GHB705" s="413"/>
      <c r="GHC705" s="413"/>
      <c r="GHD705" s="413"/>
      <c r="GHE705" s="413"/>
      <c r="GHF705" s="412"/>
      <c r="GHG705" s="412"/>
      <c r="GHH705" s="412"/>
      <c r="GHI705" s="412"/>
      <c r="GHJ705" s="412"/>
      <c r="GHK705" s="412"/>
      <c r="GHL705" s="412"/>
      <c r="GHM705" s="412"/>
      <c r="GHN705" s="412"/>
      <c r="GHO705" s="412"/>
      <c r="GHP705" s="412"/>
      <c r="GHQ705" s="412"/>
      <c r="GHR705" s="412"/>
      <c r="GHS705" s="412"/>
      <c r="GHT705" s="412"/>
      <c r="GHU705" s="412"/>
      <c r="GHV705" s="412"/>
      <c r="GHW705" s="412"/>
      <c r="GHX705" s="412"/>
      <c r="GHY705" s="412"/>
      <c r="GHZ705" s="412"/>
      <c r="GIA705" s="412"/>
      <c r="GIB705" s="412"/>
      <c r="GIC705" s="412"/>
      <c r="GID705" s="412"/>
      <c r="GIE705" s="412"/>
      <c r="GIF705" s="412"/>
      <c r="GIG705" s="412"/>
      <c r="GIH705" s="412"/>
      <c r="GII705" s="412"/>
      <c r="GIJ705" s="412"/>
      <c r="GIK705" s="412"/>
      <c r="GIL705" s="412"/>
      <c r="GIM705" s="412"/>
      <c r="GIN705" s="412"/>
      <c r="GIO705" s="412"/>
      <c r="GIP705" s="412"/>
      <c r="GIQ705" s="412"/>
      <c r="GIR705" s="412"/>
      <c r="GIS705" s="412"/>
      <c r="GIT705" s="412"/>
      <c r="GIU705" s="412"/>
      <c r="GIV705" s="412"/>
      <c r="GIW705" s="412"/>
      <c r="GIX705" s="413"/>
      <c r="GIY705" s="413"/>
      <c r="GIZ705" s="413"/>
      <c r="GJA705" s="413"/>
      <c r="GJB705" s="413"/>
      <c r="GJC705" s="413"/>
      <c r="GJD705" s="413"/>
      <c r="GJE705" s="413"/>
      <c r="GJF705" s="413"/>
      <c r="GJG705" s="413"/>
      <c r="GJH705" s="413"/>
      <c r="GJI705" s="413"/>
      <c r="GJJ705" s="413"/>
      <c r="GJK705" s="413"/>
      <c r="GJL705" s="413"/>
      <c r="GJM705" s="413"/>
      <c r="GJN705" s="413"/>
      <c r="GJO705" s="413"/>
      <c r="GJP705" s="413"/>
      <c r="GJQ705" s="413"/>
      <c r="GJR705" s="413"/>
      <c r="GJS705" s="413"/>
      <c r="GJT705" s="413"/>
      <c r="GJU705" s="413"/>
      <c r="GJV705" s="414"/>
      <c r="GJW705" s="414"/>
      <c r="GJX705" s="414"/>
      <c r="GJY705" s="414"/>
      <c r="GJZ705" s="414"/>
      <c r="GKA705" s="413"/>
      <c r="GKB705" s="413"/>
      <c r="GKC705" s="414"/>
      <c r="GKD705" s="414"/>
      <c r="GKE705" s="413"/>
      <c r="GKF705" s="413"/>
      <c r="GKG705" s="414"/>
      <c r="GKH705" s="414"/>
      <c r="GKI705" s="413"/>
      <c r="GKJ705" s="413"/>
      <c r="GKK705" s="413"/>
      <c r="GKL705" s="413"/>
      <c r="GKM705" s="413"/>
      <c r="GKN705" s="413"/>
      <c r="GKO705" s="413"/>
      <c r="GKP705" s="414"/>
      <c r="GKQ705" s="414"/>
      <c r="GKR705" s="413"/>
      <c r="GKS705" s="413"/>
      <c r="GKT705" s="414"/>
      <c r="GKU705" s="414"/>
      <c r="GKV705" s="413"/>
      <c r="GKW705" s="413"/>
      <c r="GKX705" s="413"/>
      <c r="GKY705" s="413"/>
      <c r="GKZ705" s="413"/>
      <c r="GLA705" s="407"/>
      <c r="GLB705" s="439"/>
      <c r="GLC705" s="413"/>
      <c r="GLD705" s="413"/>
      <c r="GLE705" s="413"/>
      <c r="GLF705" s="413"/>
      <c r="GLG705" s="413"/>
      <c r="GLH705" s="413"/>
      <c r="GLI705" s="413"/>
      <c r="GLJ705" s="412"/>
      <c r="GLK705" s="412"/>
      <c r="GLL705" s="412"/>
      <c r="GLM705" s="412"/>
      <c r="GLN705" s="412"/>
      <c r="GLO705" s="412"/>
      <c r="GLP705" s="412"/>
      <c r="GLQ705" s="412"/>
      <c r="GLR705" s="412"/>
      <c r="GLS705" s="412"/>
      <c r="GLT705" s="412"/>
      <c r="GLU705" s="412"/>
      <c r="GLV705" s="412"/>
      <c r="GLW705" s="412"/>
      <c r="GLX705" s="412"/>
      <c r="GLY705" s="412"/>
      <c r="GLZ705" s="412"/>
      <c r="GMA705" s="412"/>
      <c r="GMB705" s="412"/>
      <c r="GMC705" s="412"/>
      <c r="GMD705" s="412"/>
      <c r="GME705" s="412"/>
      <c r="GMF705" s="412"/>
      <c r="GMG705" s="412"/>
      <c r="GMH705" s="412"/>
      <c r="GMI705" s="412"/>
      <c r="GMJ705" s="412"/>
      <c r="GMK705" s="412"/>
      <c r="GML705" s="412"/>
      <c r="GMM705" s="412"/>
      <c r="GMN705" s="412"/>
      <c r="GMO705" s="412"/>
      <c r="GMP705" s="412"/>
      <c r="GMQ705" s="412"/>
      <c r="GMR705" s="412"/>
      <c r="GMS705" s="412"/>
      <c r="GMT705" s="412"/>
      <c r="GMU705" s="412"/>
      <c r="GMV705" s="412"/>
      <c r="GMW705" s="412"/>
      <c r="GMX705" s="412"/>
      <c r="GMY705" s="412"/>
      <c r="GMZ705" s="412"/>
      <c r="GNA705" s="412"/>
      <c r="GNB705" s="413"/>
      <c r="GNC705" s="413"/>
      <c r="GND705" s="413"/>
      <c r="GNE705" s="413"/>
      <c r="GNF705" s="413"/>
      <c r="GNG705" s="413"/>
      <c r="GNH705" s="413"/>
      <c r="GNI705" s="413"/>
      <c r="GNJ705" s="413"/>
      <c r="GNK705" s="413"/>
      <c r="GNL705" s="413"/>
      <c r="GNM705" s="413"/>
      <c r="GNN705" s="413"/>
      <c r="GNO705" s="413"/>
      <c r="GNP705" s="413"/>
      <c r="GNQ705" s="413"/>
      <c r="GNR705" s="413"/>
      <c r="GNS705" s="413"/>
      <c r="GNT705" s="413"/>
      <c r="GNU705" s="413"/>
      <c r="GNV705" s="413"/>
      <c r="GNW705" s="413"/>
      <c r="GNX705" s="413"/>
      <c r="GNY705" s="413"/>
      <c r="GNZ705" s="414"/>
      <c r="GOA705" s="414"/>
      <c r="GOB705" s="414"/>
      <c r="GOC705" s="414"/>
      <c r="GOD705" s="414"/>
      <c r="GOE705" s="413"/>
      <c r="GOF705" s="413"/>
      <c r="GOG705" s="414"/>
      <c r="GOH705" s="414"/>
      <c r="GOI705" s="413"/>
      <c r="GOJ705" s="413"/>
      <c r="GOK705" s="414"/>
      <c r="GOL705" s="414"/>
      <c r="GOM705" s="413"/>
      <c r="GON705" s="413"/>
      <c r="GOO705" s="413"/>
      <c r="GOP705" s="413"/>
      <c r="GOQ705" s="413"/>
      <c r="GOR705" s="413"/>
      <c r="GOS705" s="413"/>
      <c r="GOT705" s="414"/>
      <c r="GOU705" s="414"/>
      <c r="GOV705" s="413"/>
      <c r="GOW705" s="413"/>
      <c r="GOX705" s="414"/>
      <c r="GOY705" s="414"/>
      <c r="GOZ705" s="413"/>
      <c r="GPA705" s="413"/>
      <c r="GPB705" s="413"/>
      <c r="GPC705" s="413"/>
      <c r="GPD705" s="413"/>
      <c r="GPE705" s="407"/>
      <c r="GPF705" s="439"/>
      <c r="GPG705" s="413"/>
      <c r="GPH705" s="413"/>
      <c r="GPI705" s="413"/>
      <c r="GPJ705" s="413"/>
      <c r="GPK705" s="413"/>
      <c r="GPL705" s="413"/>
      <c r="GPM705" s="413"/>
      <c r="GPN705" s="412"/>
      <c r="GPO705" s="412"/>
      <c r="GPP705" s="412"/>
      <c r="GPQ705" s="412"/>
      <c r="GPR705" s="412"/>
      <c r="GPS705" s="412"/>
      <c r="GPT705" s="412"/>
      <c r="GPU705" s="412"/>
      <c r="GPV705" s="412"/>
      <c r="GPW705" s="412"/>
      <c r="GPX705" s="412"/>
      <c r="GPY705" s="412"/>
      <c r="GPZ705" s="412"/>
      <c r="GQA705" s="412"/>
      <c r="GQB705" s="412"/>
      <c r="GQC705" s="412"/>
      <c r="GQD705" s="412"/>
      <c r="GQE705" s="412"/>
      <c r="GQF705" s="412"/>
      <c r="GQG705" s="412"/>
      <c r="GQH705" s="412"/>
      <c r="GQI705" s="412"/>
      <c r="GQJ705" s="412"/>
      <c r="GQK705" s="412"/>
      <c r="GQL705" s="412"/>
      <c r="GQM705" s="412"/>
      <c r="GQN705" s="412"/>
      <c r="GQO705" s="412"/>
      <c r="GQP705" s="412"/>
      <c r="GQQ705" s="412"/>
      <c r="GQR705" s="412"/>
      <c r="GQS705" s="412"/>
      <c r="GQT705" s="412"/>
      <c r="GQU705" s="412"/>
      <c r="GQV705" s="412"/>
      <c r="GQW705" s="412"/>
      <c r="GQX705" s="412"/>
      <c r="GQY705" s="412"/>
      <c r="GQZ705" s="412"/>
      <c r="GRA705" s="412"/>
      <c r="GRB705" s="412"/>
      <c r="GRC705" s="412"/>
      <c r="GRD705" s="412"/>
      <c r="GRE705" s="412"/>
      <c r="GRF705" s="413"/>
      <c r="GRG705" s="413"/>
      <c r="GRH705" s="413"/>
      <c r="GRI705" s="413"/>
      <c r="GRJ705" s="413"/>
      <c r="GRK705" s="413"/>
      <c r="GRL705" s="413"/>
      <c r="GRM705" s="413"/>
      <c r="GRN705" s="413"/>
      <c r="GRO705" s="413"/>
      <c r="GRP705" s="413"/>
      <c r="GRQ705" s="413"/>
      <c r="GRR705" s="413"/>
      <c r="GRS705" s="413"/>
      <c r="GRT705" s="413"/>
      <c r="GRU705" s="413"/>
      <c r="GRV705" s="413"/>
      <c r="GRW705" s="413"/>
      <c r="GRX705" s="413"/>
      <c r="GRY705" s="413"/>
      <c r="GRZ705" s="413"/>
      <c r="GSA705" s="413"/>
      <c r="GSB705" s="413"/>
      <c r="GSC705" s="413"/>
      <c r="GSD705" s="414"/>
      <c r="GSE705" s="414"/>
      <c r="GSF705" s="414"/>
      <c r="GSG705" s="414"/>
      <c r="GSH705" s="414"/>
      <c r="GSI705" s="413"/>
      <c r="GSJ705" s="413"/>
      <c r="GSK705" s="414"/>
      <c r="GSL705" s="414"/>
      <c r="GSM705" s="413"/>
      <c r="GSN705" s="413"/>
      <c r="GSO705" s="414"/>
      <c r="GSP705" s="414"/>
      <c r="GSQ705" s="413"/>
      <c r="GSR705" s="413"/>
      <c r="GSS705" s="413"/>
      <c r="GST705" s="413"/>
      <c r="GSU705" s="413"/>
      <c r="GSV705" s="413"/>
      <c r="GSW705" s="413"/>
      <c r="GSX705" s="414"/>
      <c r="GSY705" s="414"/>
      <c r="GSZ705" s="413"/>
      <c r="GTA705" s="413"/>
      <c r="GTB705" s="414"/>
      <c r="GTC705" s="414"/>
      <c r="GTD705" s="413"/>
      <c r="GTE705" s="413"/>
      <c r="GTF705" s="413"/>
      <c r="GTG705" s="413"/>
      <c r="GTH705" s="413"/>
      <c r="GTI705" s="407"/>
      <c r="GTJ705" s="439"/>
      <c r="GTK705" s="413"/>
      <c r="GTL705" s="413"/>
      <c r="GTM705" s="413"/>
      <c r="GTN705" s="413"/>
      <c r="GTO705" s="413"/>
      <c r="GTP705" s="413"/>
      <c r="GTQ705" s="413"/>
      <c r="GTR705" s="412"/>
      <c r="GTS705" s="412"/>
      <c r="GTT705" s="412"/>
      <c r="GTU705" s="412"/>
      <c r="GTV705" s="412"/>
      <c r="GTW705" s="412"/>
      <c r="GTX705" s="412"/>
      <c r="GTY705" s="412"/>
      <c r="GTZ705" s="412"/>
      <c r="GUA705" s="412"/>
      <c r="GUB705" s="412"/>
      <c r="GUC705" s="412"/>
      <c r="GUD705" s="412"/>
      <c r="GUE705" s="412"/>
      <c r="GUF705" s="412"/>
      <c r="GUG705" s="412"/>
      <c r="GUH705" s="412"/>
      <c r="GUI705" s="412"/>
      <c r="GUJ705" s="412"/>
      <c r="GUK705" s="412"/>
      <c r="GUL705" s="412"/>
      <c r="GUM705" s="412"/>
      <c r="GUN705" s="412"/>
      <c r="GUO705" s="412"/>
      <c r="GUP705" s="412"/>
      <c r="GUQ705" s="412"/>
      <c r="GUR705" s="412"/>
      <c r="GUS705" s="412"/>
      <c r="GUT705" s="412"/>
      <c r="GUU705" s="412"/>
      <c r="GUV705" s="412"/>
      <c r="GUW705" s="412"/>
      <c r="GUX705" s="412"/>
      <c r="GUY705" s="412"/>
      <c r="GUZ705" s="412"/>
      <c r="GVA705" s="412"/>
      <c r="GVB705" s="412"/>
      <c r="GVC705" s="412"/>
      <c r="GVD705" s="412"/>
      <c r="GVE705" s="412"/>
      <c r="GVF705" s="412"/>
      <c r="GVG705" s="412"/>
      <c r="GVH705" s="412"/>
      <c r="GVI705" s="412"/>
      <c r="GVJ705" s="413"/>
      <c r="GVK705" s="413"/>
      <c r="GVL705" s="413"/>
      <c r="GVM705" s="413"/>
      <c r="GVN705" s="413"/>
      <c r="GVO705" s="413"/>
      <c r="GVP705" s="413"/>
      <c r="GVQ705" s="413"/>
      <c r="GVR705" s="413"/>
      <c r="GVS705" s="413"/>
      <c r="GVT705" s="413"/>
      <c r="GVU705" s="413"/>
      <c r="GVV705" s="413"/>
      <c r="GVW705" s="413"/>
      <c r="GVX705" s="413"/>
      <c r="GVY705" s="413"/>
      <c r="GVZ705" s="413"/>
      <c r="GWA705" s="413"/>
      <c r="GWB705" s="413"/>
      <c r="GWC705" s="413"/>
      <c r="GWD705" s="413"/>
      <c r="GWE705" s="413"/>
      <c r="GWF705" s="413"/>
      <c r="GWG705" s="413"/>
      <c r="GWH705" s="414"/>
      <c r="GWI705" s="414"/>
      <c r="GWJ705" s="414"/>
      <c r="GWK705" s="414"/>
      <c r="GWL705" s="414"/>
      <c r="GWM705" s="413"/>
      <c r="GWN705" s="413"/>
      <c r="GWO705" s="414"/>
      <c r="GWP705" s="414"/>
      <c r="GWQ705" s="413"/>
      <c r="GWR705" s="413"/>
      <c r="GWS705" s="414"/>
      <c r="GWT705" s="414"/>
      <c r="GWU705" s="413"/>
      <c r="GWV705" s="413"/>
      <c r="GWW705" s="413"/>
      <c r="GWX705" s="413"/>
      <c r="GWY705" s="413"/>
      <c r="GWZ705" s="413"/>
      <c r="GXA705" s="413"/>
      <c r="GXB705" s="414"/>
      <c r="GXC705" s="414"/>
      <c r="GXD705" s="413"/>
      <c r="GXE705" s="413"/>
      <c r="GXF705" s="414"/>
      <c r="GXG705" s="414"/>
      <c r="GXH705" s="413"/>
      <c r="GXI705" s="413"/>
      <c r="GXJ705" s="413"/>
      <c r="GXK705" s="413"/>
      <c r="GXL705" s="413"/>
      <c r="GXM705" s="407"/>
      <c r="GXN705" s="439"/>
      <c r="GXO705" s="413"/>
      <c r="GXP705" s="413"/>
      <c r="GXQ705" s="413"/>
      <c r="GXR705" s="413"/>
      <c r="GXS705" s="413"/>
      <c r="GXT705" s="413"/>
      <c r="GXU705" s="413"/>
      <c r="GXV705" s="412"/>
      <c r="GXW705" s="412"/>
      <c r="GXX705" s="412"/>
      <c r="GXY705" s="412"/>
      <c r="GXZ705" s="412"/>
      <c r="GYA705" s="412"/>
      <c r="GYB705" s="412"/>
      <c r="GYC705" s="412"/>
      <c r="GYD705" s="412"/>
      <c r="GYE705" s="412"/>
      <c r="GYF705" s="412"/>
      <c r="GYG705" s="412"/>
      <c r="GYH705" s="412"/>
      <c r="GYI705" s="412"/>
      <c r="GYJ705" s="412"/>
      <c r="GYK705" s="412"/>
      <c r="GYL705" s="412"/>
      <c r="GYM705" s="412"/>
      <c r="GYN705" s="412"/>
      <c r="GYO705" s="412"/>
      <c r="GYP705" s="412"/>
      <c r="GYQ705" s="412"/>
      <c r="GYR705" s="412"/>
      <c r="GYS705" s="412"/>
      <c r="GYT705" s="412"/>
      <c r="GYU705" s="412"/>
      <c r="GYV705" s="412"/>
      <c r="GYW705" s="412"/>
      <c r="GYX705" s="412"/>
      <c r="GYY705" s="412"/>
      <c r="GYZ705" s="412"/>
      <c r="GZA705" s="412"/>
      <c r="GZB705" s="412"/>
      <c r="GZC705" s="412"/>
      <c r="GZD705" s="412"/>
      <c r="GZE705" s="412"/>
      <c r="GZF705" s="412"/>
      <c r="GZG705" s="412"/>
      <c r="GZH705" s="412"/>
      <c r="GZI705" s="412"/>
      <c r="GZJ705" s="412"/>
      <c r="GZK705" s="412"/>
      <c r="GZL705" s="412"/>
      <c r="GZM705" s="412"/>
      <c r="GZN705" s="413"/>
      <c r="GZO705" s="413"/>
      <c r="GZP705" s="413"/>
      <c r="GZQ705" s="413"/>
      <c r="GZR705" s="413"/>
      <c r="GZS705" s="413"/>
      <c r="GZT705" s="413"/>
      <c r="GZU705" s="413"/>
      <c r="GZV705" s="413"/>
      <c r="GZW705" s="413"/>
      <c r="GZX705" s="413"/>
      <c r="GZY705" s="413"/>
      <c r="GZZ705" s="413"/>
      <c r="HAA705" s="413"/>
      <c r="HAB705" s="413"/>
      <c r="HAC705" s="413"/>
      <c r="HAD705" s="413"/>
      <c r="HAE705" s="413"/>
      <c r="HAF705" s="413"/>
      <c r="HAG705" s="413"/>
      <c r="HAH705" s="413"/>
      <c r="HAI705" s="413"/>
      <c r="HAJ705" s="413"/>
      <c r="HAK705" s="413"/>
      <c r="HAL705" s="414"/>
      <c r="HAM705" s="414"/>
      <c r="HAN705" s="414"/>
      <c r="HAO705" s="414"/>
      <c r="HAP705" s="414"/>
      <c r="HAQ705" s="413"/>
      <c r="HAR705" s="413"/>
      <c r="HAS705" s="414"/>
      <c r="HAT705" s="414"/>
      <c r="HAU705" s="413"/>
      <c r="HAV705" s="413"/>
      <c r="HAW705" s="414"/>
      <c r="HAX705" s="414"/>
      <c r="HAY705" s="413"/>
      <c r="HAZ705" s="413"/>
      <c r="HBA705" s="413"/>
      <c r="HBB705" s="413"/>
      <c r="HBC705" s="413"/>
      <c r="HBD705" s="413"/>
      <c r="HBE705" s="413"/>
      <c r="HBF705" s="414"/>
      <c r="HBG705" s="414"/>
      <c r="HBH705" s="413"/>
      <c r="HBI705" s="413"/>
      <c r="HBJ705" s="414"/>
      <c r="HBK705" s="414"/>
      <c r="HBL705" s="413"/>
      <c r="HBM705" s="413"/>
      <c r="HBN705" s="413"/>
      <c r="HBO705" s="413"/>
      <c r="HBP705" s="413"/>
      <c r="HBQ705" s="407"/>
      <c r="HBR705" s="439"/>
      <c r="HBS705" s="413"/>
      <c r="HBT705" s="413"/>
      <c r="HBU705" s="413"/>
      <c r="HBV705" s="413"/>
      <c r="HBW705" s="413"/>
      <c r="HBX705" s="413"/>
      <c r="HBY705" s="413"/>
      <c r="HBZ705" s="412"/>
      <c r="HCA705" s="412"/>
      <c r="HCB705" s="412"/>
      <c r="HCC705" s="412"/>
      <c r="HCD705" s="412"/>
      <c r="HCE705" s="412"/>
      <c r="HCF705" s="412"/>
      <c r="HCG705" s="412"/>
      <c r="HCH705" s="412"/>
      <c r="HCI705" s="412"/>
      <c r="HCJ705" s="412"/>
      <c r="HCK705" s="412"/>
      <c r="HCL705" s="412"/>
      <c r="HCM705" s="412"/>
      <c r="HCN705" s="412"/>
      <c r="HCO705" s="412"/>
      <c r="HCP705" s="412"/>
      <c r="HCQ705" s="412"/>
      <c r="HCR705" s="412"/>
      <c r="HCS705" s="412"/>
      <c r="HCT705" s="412"/>
      <c r="HCU705" s="412"/>
      <c r="HCV705" s="412"/>
      <c r="HCW705" s="412"/>
      <c r="HCX705" s="412"/>
      <c r="HCY705" s="412"/>
      <c r="HCZ705" s="412"/>
      <c r="HDA705" s="412"/>
      <c r="HDB705" s="412"/>
      <c r="HDC705" s="412"/>
      <c r="HDD705" s="412"/>
      <c r="HDE705" s="412"/>
      <c r="HDF705" s="412"/>
      <c r="HDG705" s="412"/>
      <c r="HDH705" s="412"/>
      <c r="HDI705" s="412"/>
      <c r="HDJ705" s="412"/>
      <c r="HDK705" s="412"/>
      <c r="HDL705" s="412"/>
      <c r="HDM705" s="412"/>
      <c r="HDN705" s="412"/>
      <c r="HDO705" s="412"/>
      <c r="HDP705" s="412"/>
      <c r="HDQ705" s="412"/>
      <c r="HDR705" s="413"/>
      <c r="HDS705" s="413"/>
      <c r="HDT705" s="413"/>
      <c r="HDU705" s="413"/>
      <c r="HDV705" s="413"/>
      <c r="HDW705" s="413"/>
      <c r="HDX705" s="413"/>
      <c r="HDY705" s="413"/>
      <c r="HDZ705" s="413"/>
      <c r="HEA705" s="413"/>
      <c r="HEB705" s="413"/>
      <c r="HEC705" s="413"/>
      <c r="HED705" s="413"/>
      <c r="HEE705" s="413"/>
      <c r="HEF705" s="413"/>
      <c r="HEG705" s="413"/>
      <c r="HEH705" s="413"/>
      <c r="HEI705" s="413"/>
      <c r="HEJ705" s="413"/>
      <c r="HEK705" s="413"/>
      <c r="HEL705" s="413"/>
      <c r="HEM705" s="413"/>
      <c r="HEN705" s="413"/>
      <c r="HEO705" s="413"/>
      <c r="HEP705" s="414"/>
      <c r="HEQ705" s="414"/>
      <c r="HER705" s="414"/>
      <c r="HES705" s="414"/>
      <c r="HET705" s="414"/>
      <c r="HEU705" s="413"/>
      <c r="HEV705" s="413"/>
      <c r="HEW705" s="414"/>
      <c r="HEX705" s="414"/>
      <c r="HEY705" s="413"/>
      <c r="HEZ705" s="413"/>
      <c r="HFA705" s="414"/>
      <c r="HFB705" s="414"/>
      <c r="HFC705" s="413"/>
      <c r="HFD705" s="413"/>
      <c r="HFE705" s="413"/>
      <c r="HFF705" s="413"/>
      <c r="HFG705" s="413"/>
      <c r="HFH705" s="413"/>
      <c r="HFI705" s="413"/>
      <c r="HFJ705" s="414"/>
      <c r="HFK705" s="414"/>
      <c r="HFL705" s="413"/>
      <c r="HFM705" s="413"/>
      <c r="HFN705" s="414"/>
      <c r="HFO705" s="414"/>
      <c r="HFP705" s="413"/>
      <c r="HFQ705" s="413"/>
      <c r="HFR705" s="413"/>
      <c r="HFS705" s="413"/>
      <c r="HFT705" s="413"/>
      <c r="HFU705" s="407"/>
      <c r="HFV705" s="439"/>
      <c r="HFW705" s="413"/>
      <c r="HFX705" s="413"/>
      <c r="HFY705" s="413"/>
      <c r="HFZ705" s="413"/>
      <c r="HGA705" s="413"/>
      <c r="HGB705" s="413"/>
      <c r="HGC705" s="413"/>
      <c r="HGD705" s="412"/>
      <c r="HGE705" s="412"/>
      <c r="HGF705" s="412"/>
      <c r="HGG705" s="412"/>
      <c r="HGH705" s="412"/>
      <c r="HGI705" s="412"/>
      <c r="HGJ705" s="412"/>
      <c r="HGK705" s="412"/>
      <c r="HGL705" s="412"/>
      <c r="HGM705" s="412"/>
      <c r="HGN705" s="412"/>
      <c r="HGO705" s="412"/>
      <c r="HGP705" s="412"/>
      <c r="HGQ705" s="412"/>
      <c r="HGR705" s="412"/>
      <c r="HGS705" s="412"/>
      <c r="HGT705" s="412"/>
      <c r="HGU705" s="412"/>
      <c r="HGV705" s="412"/>
      <c r="HGW705" s="412"/>
      <c r="HGX705" s="412"/>
      <c r="HGY705" s="412"/>
      <c r="HGZ705" s="412"/>
      <c r="HHA705" s="412"/>
      <c r="HHB705" s="412"/>
      <c r="HHC705" s="412"/>
      <c r="HHD705" s="412"/>
      <c r="HHE705" s="412"/>
      <c r="HHF705" s="412"/>
      <c r="HHG705" s="412"/>
      <c r="HHH705" s="412"/>
      <c r="HHI705" s="412"/>
      <c r="HHJ705" s="412"/>
      <c r="HHK705" s="412"/>
      <c r="HHL705" s="412"/>
      <c r="HHM705" s="412"/>
      <c r="HHN705" s="412"/>
      <c r="HHO705" s="412"/>
      <c r="HHP705" s="412"/>
      <c r="HHQ705" s="412"/>
      <c r="HHR705" s="412"/>
      <c r="HHS705" s="412"/>
      <c r="HHT705" s="412"/>
      <c r="HHU705" s="412"/>
      <c r="HHV705" s="413"/>
      <c r="HHW705" s="413"/>
      <c r="HHX705" s="413"/>
      <c r="HHY705" s="413"/>
      <c r="HHZ705" s="413"/>
      <c r="HIA705" s="413"/>
      <c r="HIB705" s="413"/>
      <c r="HIC705" s="413"/>
      <c r="HID705" s="413"/>
      <c r="HIE705" s="413"/>
      <c r="HIF705" s="413"/>
      <c r="HIG705" s="413"/>
      <c r="HIH705" s="413"/>
      <c r="HII705" s="413"/>
      <c r="HIJ705" s="413"/>
      <c r="HIK705" s="413"/>
      <c r="HIL705" s="413"/>
      <c r="HIM705" s="413"/>
      <c r="HIN705" s="413"/>
      <c r="HIO705" s="413"/>
      <c r="HIP705" s="413"/>
      <c r="HIQ705" s="413"/>
      <c r="HIR705" s="413"/>
      <c r="HIS705" s="413"/>
      <c r="HIT705" s="414"/>
      <c r="HIU705" s="414"/>
      <c r="HIV705" s="414"/>
      <c r="HIW705" s="414"/>
      <c r="HIX705" s="414"/>
      <c r="HIY705" s="413"/>
      <c r="HIZ705" s="413"/>
      <c r="HJA705" s="414"/>
      <c r="HJB705" s="414"/>
      <c r="HJC705" s="413"/>
      <c r="HJD705" s="413"/>
      <c r="HJE705" s="414"/>
      <c r="HJF705" s="414"/>
      <c r="HJG705" s="413"/>
      <c r="HJH705" s="413"/>
      <c r="HJI705" s="413"/>
      <c r="HJJ705" s="413"/>
      <c r="HJK705" s="413"/>
      <c r="HJL705" s="413"/>
      <c r="HJM705" s="413"/>
      <c r="HJN705" s="414"/>
      <c r="HJO705" s="414"/>
      <c r="HJP705" s="413"/>
      <c r="HJQ705" s="413"/>
      <c r="HJR705" s="414"/>
      <c r="HJS705" s="414"/>
      <c r="HJT705" s="413"/>
      <c r="HJU705" s="413"/>
      <c r="HJV705" s="413"/>
      <c r="HJW705" s="413"/>
      <c r="HJX705" s="413"/>
      <c r="HJY705" s="407"/>
      <c r="HJZ705" s="439"/>
      <c r="HKA705" s="413"/>
      <c r="HKB705" s="413"/>
      <c r="HKC705" s="413"/>
      <c r="HKD705" s="413"/>
      <c r="HKE705" s="413"/>
      <c r="HKF705" s="413"/>
      <c r="HKG705" s="413"/>
      <c r="HKH705" s="412"/>
      <c r="HKI705" s="412"/>
      <c r="HKJ705" s="412"/>
      <c r="HKK705" s="412"/>
      <c r="HKL705" s="412"/>
      <c r="HKM705" s="412"/>
      <c r="HKN705" s="412"/>
      <c r="HKO705" s="412"/>
      <c r="HKP705" s="412"/>
      <c r="HKQ705" s="412"/>
      <c r="HKR705" s="412"/>
      <c r="HKS705" s="412"/>
      <c r="HKT705" s="412"/>
      <c r="HKU705" s="412"/>
      <c r="HKV705" s="412"/>
      <c r="HKW705" s="412"/>
      <c r="HKX705" s="412"/>
      <c r="HKY705" s="412"/>
      <c r="HKZ705" s="412"/>
      <c r="HLA705" s="412"/>
      <c r="HLB705" s="412"/>
      <c r="HLC705" s="412"/>
      <c r="HLD705" s="412"/>
      <c r="HLE705" s="412"/>
      <c r="HLF705" s="412"/>
      <c r="HLG705" s="412"/>
      <c r="HLH705" s="412"/>
      <c r="HLI705" s="412"/>
      <c r="HLJ705" s="412"/>
      <c r="HLK705" s="412"/>
      <c r="HLL705" s="412"/>
      <c r="HLM705" s="412"/>
      <c r="HLN705" s="412"/>
      <c r="HLO705" s="412"/>
      <c r="HLP705" s="412"/>
      <c r="HLQ705" s="412"/>
      <c r="HLR705" s="412"/>
      <c r="HLS705" s="412"/>
      <c r="HLT705" s="412"/>
      <c r="HLU705" s="412"/>
      <c r="HLV705" s="412"/>
      <c r="HLW705" s="412"/>
      <c r="HLX705" s="412"/>
      <c r="HLY705" s="412"/>
      <c r="HLZ705" s="413"/>
      <c r="HMA705" s="413"/>
      <c r="HMB705" s="413"/>
      <c r="HMC705" s="413"/>
      <c r="HMD705" s="413"/>
      <c r="HME705" s="413"/>
      <c r="HMF705" s="413"/>
      <c r="HMG705" s="413"/>
      <c r="HMH705" s="413"/>
      <c r="HMI705" s="413"/>
      <c r="HMJ705" s="413"/>
      <c r="HMK705" s="413"/>
      <c r="HML705" s="413"/>
      <c r="HMM705" s="413"/>
      <c r="HMN705" s="413"/>
      <c r="HMO705" s="413"/>
      <c r="HMP705" s="413"/>
      <c r="HMQ705" s="413"/>
      <c r="HMR705" s="413"/>
      <c r="HMS705" s="413"/>
      <c r="HMT705" s="413"/>
      <c r="HMU705" s="413"/>
      <c r="HMV705" s="413"/>
      <c r="HMW705" s="413"/>
      <c r="HMX705" s="414"/>
      <c r="HMY705" s="414"/>
      <c r="HMZ705" s="414"/>
      <c r="HNA705" s="414"/>
      <c r="HNB705" s="414"/>
      <c r="HNC705" s="413"/>
      <c r="HND705" s="413"/>
      <c r="HNE705" s="414"/>
      <c r="HNF705" s="414"/>
      <c r="HNG705" s="413"/>
      <c r="HNH705" s="413"/>
      <c r="HNI705" s="414"/>
      <c r="HNJ705" s="414"/>
      <c r="HNK705" s="413"/>
      <c r="HNL705" s="413"/>
      <c r="HNM705" s="413"/>
      <c r="HNN705" s="413"/>
      <c r="HNO705" s="413"/>
      <c r="HNP705" s="413"/>
      <c r="HNQ705" s="413"/>
      <c r="HNR705" s="414"/>
      <c r="HNS705" s="414"/>
      <c r="HNT705" s="413"/>
      <c r="HNU705" s="413"/>
      <c r="HNV705" s="414"/>
      <c r="HNW705" s="414"/>
      <c r="HNX705" s="413"/>
      <c r="HNY705" s="413"/>
      <c r="HNZ705" s="413"/>
      <c r="HOA705" s="413"/>
      <c r="HOB705" s="413"/>
      <c r="HOC705" s="407"/>
      <c r="HOD705" s="439"/>
      <c r="HOE705" s="413"/>
      <c r="HOF705" s="413"/>
      <c r="HOG705" s="413"/>
      <c r="HOH705" s="413"/>
      <c r="HOI705" s="413"/>
      <c r="HOJ705" s="413"/>
      <c r="HOK705" s="413"/>
      <c r="HOL705" s="412"/>
      <c r="HOM705" s="412"/>
      <c r="HON705" s="412"/>
      <c r="HOO705" s="412"/>
      <c r="HOP705" s="412"/>
      <c r="HOQ705" s="412"/>
      <c r="HOR705" s="412"/>
      <c r="HOS705" s="412"/>
      <c r="HOT705" s="412"/>
      <c r="HOU705" s="412"/>
      <c r="HOV705" s="412"/>
      <c r="HOW705" s="412"/>
      <c r="HOX705" s="412"/>
      <c r="HOY705" s="412"/>
      <c r="HOZ705" s="412"/>
      <c r="HPA705" s="412"/>
      <c r="HPB705" s="412"/>
      <c r="HPC705" s="412"/>
      <c r="HPD705" s="412"/>
      <c r="HPE705" s="412"/>
      <c r="HPF705" s="412"/>
      <c r="HPG705" s="412"/>
      <c r="HPH705" s="412"/>
      <c r="HPI705" s="412"/>
      <c r="HPJ705" s="412"/>
      <c r="HPK705" s="412"/>
      <c r="HPL705" s="412"/>
      <c r="HPM705" s="412"/>
      <c r="HPN705" s="412"/>
      <c r="HPO705" s="412"/>
      <c r="HPP705" s="412"/>
      <c r="HPQ705" s="412"/>
      <c r="HPR705" s="412"/>
      <c r="HPS705" s="412"/>
      <c r="HPT705" s="412"/>
      <c r="HPU705" s="412"/>
      <c r="HPV705" s="412"/>
      <c r="HPW705" s="412"/>
      <c r="HPX705" s="412"/>
      <c r="HPY705" s="412"/>
      <c r="HPZ705" s="412"/>
      <c r="HQA705" s="412"/>
      <c r="HQB705" s="412"/>
      <c r="HQC705" s="412"/>
      <c r="HQD705" s="413"/>
      <c r="HQE705" s="413"/>
      <c r="HQF705" s="413"/>
      <c r="HQG705" s="413"/>
      <c r="HQH705" s="413"/>
      <c r="HQI705" s="413"/>
      <c r="HQJ705" s="413"/>
      <c r="HQK705" s="413"/>
      <c r="HQL705" s="413"/>
      <c r="HQM705" s="413"/>
      <c r="HQN705" s="413"/>
      <c r="HQO705" s="413"/>
      <c r="HQP705" s="413"/>
      <c r="HQQ705" s="413"/>
      <c r="HQR705" s="413"/>
      <c r="HQS705" s="413"/>
      <c r="HQT705" s="413"/>
      <c r="HQU705" s="413"/>
      <c r="HQV705" s="413"/>
      <c r="HQW705" s="413"/>
      <c r="HQX705" s="413"/>
      <c r="HQY705" s="413"/>
      <c r="HQZ705" s="413"/>
      <c r="HRA705" s="413"/>
      <c r="HRB705" s="414"/>
      <c r="HRC705" s="414"/>
      <c r="HRD705" s="414"/>
      <c r="HRE705" s="414"/>
      <c r="HRF705" s="414"/>
      <c r="HRG705" s="413"/>
      <c r="HRH705" s="413"/>
      <c r="HRI705" s="414"/>
      <c r="HRJ705" s="414"/>
      <c r="HRK705" s="413"/>
      <c r="HRL705" s="413"/>
      <c r="HRM705" s="414"/>
      <c r="HRN705" s="414"/>
      <c r="HRO705" s="413"/>
      <c r="HRP705" s="413"/>
      <c r="HRQ705" s="413"/>
      <c r="HRR705" s="413"/>
      <c r="HRS705" s="413"/>
      <c r="HRT705" s="413"/>
      <c r="HRU705" s="413"/>
      <c r="HRV705" s="414"/>
      <c r="HRW705" s="414"/>
      <c r="HRX705" s="413"/>
      <c r="HRY705" s="413"/>
      <c r="HRZ705" s="414"/>
      <c r="HSA705" s="414"/>
      <c r="HSB705" s="413"/>
      <c r="HSC705" s="413"/>
      <c r="HSD705" s="413"/>
      <c r="HSE705" s="413"/>
      <c r="HSF705" s="413"/>
      <c r="HSG705" s="407"/>
      <c r="HSH705" s="439"/>
      <c r="HSI705" s="413"/>
      <c r="HSJ705" s="413"/>
      <c r="HSK705" s="413"/>
      <c r="HSL705" s="413"/>
      <c r="HSM705" s="413"/>
      <c r="HSN705" s="413"/>
      <c r="HSO705" s="413"/>
      <c r="HSP705" s="412"/>
      <c r="HSQ705" s="412"/>
      <c r="HSR705" s="412"/>
      <c r="HSS705" s="412"/>
      <c r="HST705" s="412"/>
      <c r="HSU705" s="412"/>
      <c r="HSV705" s="412"/>
      <c r="HSW705" s="412"/>
      <c r="HSX705" s="412"/>
      <c r="HSY705" s="412"/>
      <c r="HSZ705" s="412"/>
      <c r="HTA705" s="412"/>
      <c r="HTB705" s="412"/>
      <c r="HTC705" s="412"/>
      <c r="HTD705" s="412"/>
      <c r="HTE705" s="412"/>
      <c r="HTF705" s="412"/>
      <c r="HTG705" s="412"/>
      <c r="HTH705" s="412"/>
      <c r="HTI705" s="412"/>
      <c r="HTJ705" s="412"/>
      <c r="HTK705" s="412"/>
      <c r="HTL705" s="412"/>
      <c r="HTM705" s="412"/>
      <c r="HTN705" s="412"/>
      <c r="HTO705" s="412"/>
      <c r="HTP705" s="412"/>
      <c r="HTQ705" s="412"/>
      <c r="HTR705" s="412"/>
      <c r="HTS705" s="412"/>
      <c r="HTT705" s="412"/>
      <c r="HTU705" s="412"/>
      <c r="HTV705" s="412"/>
      <c r="HTW705" s="412"/>
      <c r="HTX705" s="412"/>
      <c r="HTY705" s="412"/>
      <c r="HTZ705" s="412"/>
      <c r="HUA705" s="412"/>
      <c r="HUB705" s="412"/>
      <c r="HUC705" s="412"/>
      <c r="HUD705" s="412"/>
      <c r="HUE705" s="412"/>
      <c r="HUF705" s="412"/>
      <c r="HUG705" s="412"/>
      <c r="HUH705" s="413"/>
      <c r="HUI705" s="413"/>
      <c r="HUJ705" s="413"/>
      <c r="HUK705" s="413"/>
      <c r="HUL705" s="413"/>
      <c r="HUM705" s="413"/>
      <c r="HUN705" s="413"/>
      <c r="HUO705" s="413"/>
      <c r="HUP705" s="413"/>
      <c r="HUQ705" s="413"/>
      <c r="HUR705" s="413"/>
      <c r="HUS705" s="413"/>
      <c r="HUT705" s="413"/>
      <c r="HUU705" s="413"/>
      <c r="HUV705" s="413"/>
      <c r="HUW705" s="413"/>
      <c r="HUX705" s="413"/>
      <c r="HUY705" s="413"/>
      <c r="HUZ705" s="413"/>
      <c r="HVA705" s="413"/>
      <c r="HVB705" s="413"/>
      <c r="HVC705" s="413"/>
      <c r="HVD705" s="413"/>
      <c r="HVE705" s="413"/>
      <c r="HVF705" s="414"/>
      <c r="HVG705" s="414"/>
      <c r="HVH705" s="414"/>
      <c r="HVI705" s="414"/>
      <c r="HVJ705" s="414"/>
      <c r="HVK705" s="413"/>
      <c r="HVL705" s="413"/>
      <c r="HVM705" s="414"/>
      <c r="HVN705" s="414"/>
      <c r="HVO705" s="413"/>
      <c r="HVP705" s="413"/>
      <c r="HVQ705" s="414"/>
      <c r="HVR705" s="414"/>
      <c r="HVS705" s="413"/>
      <c r="HVT705" s="413"/>
      <c r="HVU705" s="413"/>
      <c r="HVV705" s="413"/>
      <c r="HVW705" s="413"/>
      <c r="HVX705" s="413"/>
      <c r="HVY705" s="413"/>
      <c r="HVZ705" s="414"/>
      <c r="HWA705" s="414"/>
      <c r="HWB705" s="413"/>
      <c r="HWC705" s="413"/>
      <c r="HWD705" s="414"/>
      <c r="HWE705" s="414"/>
      <c r="HWF705" s="413"/>
      <c r="HWG705" s="413"/>
      <c r="HWH705" s="413"/>
      <c r="HWI705" s="413"/>
      <c r="HWJ705" s="413"/>
      <c r="HWK705" s="407"/>
      <c r="HWL705" s="439"/>
      <c r="HWM705" s="413"/>
      <c r="HWN705" s="413"/>
      <c r="HWO705" s="413"/>
      <c r="HWP705" s="413"/>
      <c r="HWQ705" s="413"/>
      <c r="HWR705" s="413"/>
      <c r="HWS705" s="413"/>
      <c r="HWT705" s="412"/>
      <c r="HWU705" s="412"/>
      <c r="HWV705" s="412"/>
      <c r="HWW705" s="412"/>
      <c r="HWX705" s="412"/>
      <c r="HWY705" s="412"/>
      <c r="HWZ705" s="412"/>
      <c r="HXA705" s="412"/>
      <c r="HXB705" s="412"/>
      <c r="HXC705" s="412"/>
      <c r="HXD705" s="412"/>
      <c r="HXE705" s="412"/>
      <c r="HXF705" s="412"/>
      <c r="HXG705" s="412"/>
      <c r="HXH705" s="412"/>
      <c r="HXI705" s="412"/>
      <c r="HXJ705" s="412"/>
      <c r="HXK705" s="412"/>
      <c r="HXL705" s="412"/>
      <c r="HXM705" s="412"/>
      <c r="HXN705" s="412"/>
      <c r="HXO705" s="412"/>
      <c r="HXP705" s="412"/>
      <c r="HXQ705" s="412"/>
      <c r="HXR705" s="412"/>
      <c r="HXS705" s="412"/>
      <c r="HXT705" s="412"/>
      <c r="HXU705" s="412"/>
      <c r="HXV705" s="412"/>
      <c r="HXW705" s="412"/>
      <c r="HXX705" s="412"/>
      <c r="HXY705" s="412"/>
      <c r="HXZ705" s="412"/>
      <c r="HYA705" s="412"/>
      <c r="HYB705" s="412"/>
      <c r="HYC705" s="412"/>
      <c r="HYD705" s="412"/>
      <c r="HYE705" s="412"/>
      <c r="HYF705" s="412"/>
      <c r="HYG705" s="412"/>
      <c r="HYH705" s="412"/>
      <c r="HYI705" s="412"/>
      <c r="HYJ705" s="412"/>
      <c r="HYK705" s="412"/>
      <c r="HYL705" s="413"/>
      <c r="HYM705" s="413"/>
      <c r="HYN705" s="413"/>
      <c r="HYO705" s="413"/>
      <c r="HYP705" s="413"/>
      <c r="HYQ705" s="413"/>
      <c r="HYR705" s="413"/>
      <c r="HYS705" s="413"/>
      <c r="HYT705" s="413"/>
      <c r="HYU705" s="413"/>
      <c r="HYV705" s="413"/>
      <c r="HYW705" s="413"/>
      <c r="HYX705" s="413"/>
      <c r="HYY705" s="413"/>
      <c r="HYZ705" s="413"/>
      <c r="HZA705" s="413"/>
      <c r="HZB705" s="413"/>
      <c r="HZC705" s="413"/>
      <c r="HZD705" s="413"/>
      <c r="HZE705" s="413"/>
      <c r="HZF705" s="413"/>
      <c r="HZG705" s="413"/>
      <c r="HZH705" s="413"/>
      <c r="HZI705" s="413"/>
      <c r="HZJ705" s="414"/>
      <c r="HZK705" s="414"/>
      <c r="HZL705" s="414"/>
      <c r="HZM705" s="414"/>
      <c r="HZN705" s="414"/>
      <c r="HZO705" s="413"/>
      <c r="HZP705" s="413"/>
      <c r="HZQ705" s="414"/>
      <c r="HZR705" s="414"/>
      <c r="HZS705" s="413"/>
      <c r="HZT705" s="413"/>
      <c r="HZU705" s="414"/>
      <c r="HZV705" s="414"/>
      <c r="HZW705" s="413"/>
      <c r="HZX705" s="413"/>
      <c r="HZY705" s="413"/>
      <c r="HZZ705" s="413"/>
      <c r="IAA705" s="413"/>
      <c r="IAB705" s="413"/>
      <c r="IAC705" s="413"/>
      <c r="IAD705" s="414"/>
      <c r="IAE705" s="414"/>
      <c r="IAF705" s="413"/>
      <c r="IAG705" s="413"/>
      <c r="IAH705" s="414"/>
      <c r="IAI705" s="414"/>
      <c r="IAJ705" s="413"/>
      <c r="IAK705" s="413"/>
      <c r="IAL705" s="413"/>
      <c r="IAM705" s="413"/>
      <c r="IAN705" s="413"/>
      <c r="IAO705" s="407"/>
      <c r="IAP705" s="439"/>
      <c r="IAQ705" s="413"/>
      <c r="IAR705" s="413"/>
      <c r="IAS705" s="413"/>
      <c r="IAT705" s="413"/>
      <c r="IAU705" s="413"/>
      <c r="IAV705" s="413"/>
      <c r="IAW705" s="413"/>
      <c r="IAX705" s="412"/>
      <c r="IAY705" s="412"/>
      <c r="IAZ705" s="412"/>
      <c r="IBA705" s="412"/>
      <c r="IBB705" s="412"/>
      <c r="IBC705" s="412"/>
      <c r="IBD705" s="412"/>
      <c r="IBE705" s="412"/>
      <c r="IBF705" s="412"/>
      <c r="IBG705" s="412"/>
      <c r="IBH705" s="412"/>
      <c r="IBI705" s="412"/>
      <c r="IBJ705" s="412"/>
      <c r="IBK705" s="412"/>
      <c r="IBL705" s="412"/>
      <c r="IBM705" s="412"/>
      <c r="IBN705" s="412"/>
      <c r="IBO705" s="412"/>
      <c r="IBP705" s="412"/>
      <c r="IBQ705" s="412"/>
      <c r="IBR705" s="412"/>
      <c r="IBS705" s="412"/>
      <c r="IBT705" s="412"/>
      <c r="IBU705" s="412"/>
      <c r="IBV705" s="412"/>
      <c r="IBW705" s="412"/>
      <c r="IBX705" s="412"/>
      <c r="IBY705" s="412"/>
      <c r="IBZ705" s="412"/>
      <c r="ICA705" s="412"/>
      <c r="ICB705" s="412"/>
      <c r="ICC705" s="412"/>
      <c r="ICD705" s="412"/>
      <c r="ICE705" s="412"/>
      <c r="ICF705" s="412"/>
      <c r="ICG705" s="412"/>
      <c r="ICH705" s="412"/>
      <c r="ICI705" s="412"/>
      <c r="ICJ705" s="412"/>
      <c r="ICK705" s="412"/>
      <c r="ICL705" s="412"/>
      <c r="ICM705" s="412"/>
      <c r="ICN705" s="412"/>
      <c r="ICO705" s="412"/>
      <c r="ICP705" s="413"/>
      <c r="ICQ705" s="413"/>
      <c r="ICR705" s="413"/>
      <c r="ICS705" s="413"/>
      <c r="ICT705" s="413"/>
      <c r="ICU705" s="413"/>
      <c r="ICV705" s="413"/>
      <c r="ICW705" s="413"/>
      <c r="ICX705" s="413"/>
      <c r="ICY705" s="413"/>
      <c r="ICZ705" s="413"/>
      <c r="IDA705" s="413"/>
      <c r="IDB705" s="413"/>
      <c r="IDC705" s="413"/>
      <c r="IDD705" s="413"/>
      <c r="IDE705" s="413"/>
      <c r="IDF705" s="413"/>
      <c r="IDG705" s="413"/>
      <c r="IDH705" s="413"/>
      <c r="IDI705" s="413"/>
      <c r="IDJ705" s="413"/>
      <c r="IDK705" s="413"/>
      <c r="IDL705" s="413"/>
      <c r="IDM705" s="413"/>
      <c r="IDN705" s="414"/>
      <c r="IDO705" s="414"/>
      <c r="IDP705" s="414"/>
      <c r="IDQ705" s="414"/>
      <c r="IDR705" s="414"/>
      <c r="IDS705" s="413"/>
      <c r="IDT705" s="413"/>
      <c r="IDU705" s="414"/>
      <c r="IDV705" s="414"/>
      <c r="IDW705" s="413"/>
      <c r="IDX705" s="413"/>
      <c r="IDY705" s="414"/>
      <c r="IDZ705" s="414"/>
      <c r="IEA705" s="413"/>
      <c r="IEB705" s="413"/>
      <c r="IEC705" s="413"/>
      <c r="IED705" s="413"/>
      <c r="IEE705" s="413"/>
      <c r="IEF705" s="413"/>
      <c r="IEG705" s="413"/>
      <c r="IEH705" s="414"/>
      <c r="IEI705" s="414"/>
      <c r="IEJ705" s="413"/>
      <c r="IEK705" s="413"/>
      <c r="IEL705" s="414"/>
      <c r="IEM705" s="414"/>
      <c r="IEN705" s="413"/>
      <c r="IEO705" s="413"/>
      <c r="IEP705" s="413"/>
      <c r="IEQ705" s="413"/>
      <c r="IER705" s="413"/>
      <c r="IES705" s="407"/>
      <c r="IET705" s="439"/>
      <c r="IEU705" s="413"/>
      <c r="IEV705" s="413"/>
      <c r="IEW705" s="413"/>
      <c r="IEX705" s="413"/>
      <c r="IEY705" s="413"/>
      <c r="IEZ705" s="413"/>
      <c r="IFA705" s="413"/>
      <c r="IFB705" s="412"/>
      <c r="IFC705" s="412"/>
      <c r="IFD705" s="412"/>
      <c r="IFE705" s="412"/>
      <c r="IFF705" s="412"/>
      <c r="IFG705" s="412"/>
      <c r="IFH705" s="412"/>
      <c r="IFI705" s="412"/>
      <c r="IFJ705" s="412"/>
      <c r="IFK705" s="412"/>
      <c r="IFL705" s="412"/>
      <c r="IFM705" s="412"/>
      <c r="IFN705" s="412"/>
      <c r="IFO705" s="412"/>
      <c r="IFP705" s="412"/>
      <c r="IFQ705" s="412"/>
      <c r="IFR705" s="412"/>
      <c r="IFS705" s="412"/>
      <c r="IFT705" s="412"/>
      <c r="IFU705" s="412"/>
      <c r="IFV705" s="412"/>
      <c r="IFW705" s="412"/>
      <c r="IFX705" s="412"/>
      <c r="IFY705" s="412"/>
      <c r="IFZ705" s="412"/>
      <c r="IGA705" s="412"/>
      <c r="IGB705" s="412"/>
      <c r="IGC705" s="412"/>
      <c r="IGD705" s="412"/>
      <c r="IGE705" s="412"/>
      <c r="IGF705" s="412"/>
      <c r="IGG705" s="412"/>
      <c r="IGH705" s="412"/>
      <c r="IGI705" s="412"/>
      <c r="IGJ705" s="412"/>
      <c r="IGK705" s="412"/>
      <c r="IGL705" s="412"/>
      <c r="IGM705" s="412"/>
      <c r="IGN705" s="412"/>
      <c r="IGO705" s="412"/>
      <c r="IGP705" s="412"/>
      <c r="IGQ705" s="412"/>
      <c r="IGR705" s="412"/>
      <c r="IGS705" s="412"/>
      <c r="IGT705" s="413"/>
      <c r="IGU705" s="413"/>
      <c r="IGV705" s="413"/>
      <c r="IGW705" s="413"/>
      <c r="IGX705" s="413"/>
      <c r="IGY705" s="413"/>
      <c r="IGZ705" s="413"/>
      <c r="IHA705" s="413"/>
      <c r="IHB705" s="413"/>
      <c r="IHC705" s="413"/>
      <c r="IHD705" s="413"/>
      <c r="IHE705" s="413"/>
      <c r="IHF705" s="413"/>
      <c r="IHG705" s="413"/>
      <c r="IHH705" s="413"/>
      <c r="IHI705" s="413"/>
      <c r="IHJ705" s="413"/>
      <c r="IHK705" s="413"/>
      <c r="IHL705" s="413"/>
      <c r="IHM705" s="413"/>
      <c r="IHN705" s="413"/>
      <c r="IHO705" s="413"/>
      <c r="IHP705" s="413"/>
      <c r="IHQ705" s="413"/>
      <c r="IHR705" s="414"/>
      <c r="IHS705" s="414"/>
      <c r="IHT705" s="414"/>
      <c r="IHU705" s="414"/>
      <c r="IHV705" s="414"/>
      <c r="IHW705" s="413"/>
      <c r="IHX705" s="413"/>
      <c r="IHY705" s="414"/>
      <c r="IHZ705" s="414"/>
      <c r="IIA705" s="413"/>
      <c r="IIB705" s="413"/>
      <c r="IIC705" s="414"/>
      <c r="IID705" s="414"/>
      <c r="IIE705" s="413"/>
      <c r="IIF705" s="413"/>
      <c r="IIG705" s="413"/>
      <c r="IIH705" s="413"/>
      <c r="III705" s="413"/>
      <c r="IIJ705" s="413"/>
      <c r="IIK705" s="413"/>
      <c r="IIL705" s="414"/>
      <c r="IIM705" s="414"/>
      <c r="IIN705" s="413"/>
      <c r="IIO705" s="413"/>
      <c r="IIP705" s="414"/>
      <c r="IIQ705" s="414"/>
      <c r="IIR705" s="413"/>
      <c r="IIS705" s="413"/>
      <c r="IIT705" s="413"/>
      <c r="IIU705" s="413"/>
      <c r="IIV705" s="413"/>
      <c r="IIW705" s="407"/>
      <c r="IIX705" s="439"/>
      <c r="IIY705" s="413"/>
      <c r="IIZ705" s="413"/>
      <c r="IJA705" s="413"/>
      <c r="IJB705" s="413"/>
      <c r="IJC705" s="413"/>
      <c r="IJD705" s="413"/>
      <c r="IJE705" s="413"/>
      <c r="IJF705" s="412"/>
      <c r="IJG705" s="412"/>
      <c r="IJH705" s="412"/>
      <c r="IJI705" s="412"/>
      <c r="IJJ705" s="412"/>
      <c r="IJK705" s="412"/>
      <c r="IJL705" s="412"/>
      <c r="IJM705" s="412"/>
      <c r="IJN705" s="412"/>
      <c r="IJO705" s="412"/>
      <c r="IJP705" s="412"/>
      <c r="IJQ705" s="412"/>
      <c r="IJR705" s="412"/>
      <c r="IJS705" s="412"/>
      <c r="IJT705" s="412"/>
      <c r="IJU705" s="412"/>
      <c r="IJV705" s="412"/>
      <c r="IJW705" s="412"/>
      <c r="IJX705" s="412"/>
      <c r="IJY705" s="412"/>
      <c r="IJZ705" s="412"/>
      <c r="IKA705" s="412"/>
      <c r="IKB705" s="412"/>
      <c r="IKC705" s="412"/>
      <c r="IKD705" s="412"/>
      <c r="IKE705" s="412"/>
      <c r="IKF705" s="412"/>
      <c r="IKG705" s="412"/>
      <c r="IKH705" s="412"/>
      <c r="IKI705" s="412"/>
      <c r="IKJ705" s="412"/>
      <c r="IKK705" s="412"/>
      <c r="IKL705" s="412"/>
      <c r="IKM705" s="412"/>
      <c r="IKN705" s="412"/>
      <c r="IKO705" s="412"/>
      <c r="IKP705" s="412"/>
      <c r="IKQ705" s="412"/>
      <c r="IKR705" s="412"/>
      <c r="IKS705" s="412"/>
      <c r="IKT705" s="412"/>
      <c r="IKU705" s="412"/>
      <c r="IKV705" s="412"/>
      <c r="IKW705" s="412"/>
      <c r="IKX705" s="413"/>
      <c r="IKY705" s="413"/>
      <c r="IKZ705" s="413"/>
      <c r="ILA705" s="413"/>
      <c r="ILB705" s="413"/>
      <c r="ILC705" s="413"/>
      <c r="ILD705" s="413"/>
      <c r="ILE705" s="413"/>
      <c r="ILF705" s="413"/>
      <c r="ILG705" s="413"/>
      <c r="ILH705" s="413"/>
      <c r="ILI705" s="413"/>
      <c r="ILJ705" s="413"/>
      <c r="ILK705" s="413"/>
      <c r="ILL705" s="413"/>
      <c r="ILM705" s="413"/>
      <c r="ILN705" s="413"/>
      <c r="ILO705" s="413"/>
      <c r="ILP705" s="413"/>
      <c r="ILQ705" s="413"/>
      <c r="ILR705" s="413"/>
      <c r="ILS705" s="413"/>
      <c r="ILT705" s="413"/>
      <c r="ILU705" s="413"/>
      <c r="ILV705" s="414"/>
      <c r="ILW705" s="414"/>
      <c r="ILX705" s="414"/>
      <c r="ILY705" s="414"/>
      <c r="ILZ705" s="414"/>
      <c r="IMA705" s="413"/>
      <c r="IMB705" s="413"/>
      <c r="IMC705" s="414"/>
      <c r="IMD705" s="414"/>
      <c r="IME705" s="413"/>
      <c r="IMF705" s="413"/>
      <c r="IMG705" s="414"/>
      <c r="IMH705" s="414"/>
      <c r="IMI705" s="413"/>
      <c r="IMJ705" s="413"/>
      <c r="IMK705" s="413"/>
      <c r="IML705" s="413"/>
      <c r="IMM705" s="413"/>
      <c r="IMN705" s="413"/>
      <c r="IMO705" s="413"/>
      <c r="IMP705" s="414"/>
      <c r="IMQ705" s="414"/>
      <c r="IMR705" s="413"/>
      <c r="IMS705" s="413"/>
      <c r="IMT705" s="414"/>
      <c r="IMU705" s="414"/>
      <c r="IMV705" s="413"/>
      <c r="IMW705" s="413"/>
      <c r="IMX705" s="413"/>
      <c r="IMY705" s="413"/>
      <c r="IMZ705" s="413"/>
      <c r="INA705" s="407"/>
      <c r="INB705" s="439"/>
      <c r="INC705" s="413"/>
      <c r="IND705" s="413"/>
      <c r="INE705" s="413"/>
      <c r="INF705" s="413"/>
      <c r="ING705" s="413"/>
      <c r="INH705" s="413"/>
      <c r="INI705" s="413"/>
      <c r="INJ705" s="412"/>
      <c r="INK705" s="412"/>
      <c r="INL705" s="412"/>
      <c r="INM705" s="412"/>
      <c r="INN705" s="412"/>
      <c r="INO705" s="412"/>
      <c r="INP705" s="412"/>
      <c r="INQ705" s="412"/>
      <c r="INR705" s="412"/>
      <c r="INS705" s="412"/>
      <c r="INT705" s="412"/>
      <c r="INU705" s="412"/>
      <c r="INV705" s="412"/>
      <c r="INW705" s="412"/>
      <c r="INX705" s="412"/>
      <c r="INY705" s="412"/>
      <c r="INZ705" s="412"/>
      <c r="IOA705" s="412"/>
      <c r="IOB705" s="412"/>
      <c r="IOC705" s="412"/>
      <c r="IOD705" s="412"/>
      <c r="IOE705" s="412"/>
      <c r="IOF705" s="412"/>
      <c r="IOG705" s="412"/>
      <c r="IOH705" s="412"/>
      <c r="IOI705" s="412"/>
      <c r="IOJ705" s="412"/>
      <c r="IOK705" s="412"/>
      <c r="IOL705" s="412"/>
      <c r="IOM705" s="412"/>
      <c r="ION705" s="412"/>
      <c r="IOO705" s="412"/>
      <c r="IOP705" s="412"/>
      <c r="IOQ705" s="412"/>
      <c r="IOR705" s="412"/>
      <c r="IOS705" s="412"/>
      <c r="IOT705" s="412"/>
      <c r="IOU705" s="412"/>
      <c r="IOV705" s="412"/>
      <c r="IOW705" s="412"/>
      <c r="IOX705" s="412"/>
      <c r="IOY705" s="412"/>
      <c r="IOZ705" s="412"/>
      <c r="IPA705" s="412"/>
      <c r="IPB705" s="413"/>
      <c r="IPC705" s="413"/>
      <c r="IPD705" s="413"/>
      <c r="IPE705" s="413"/>
      <c r="IPF705" s="413"/>
      <c r="IPG705" s="413"/>
      <c r="IPH705" s="413"/>
      <c r="IPI705" s="413"/>
      <c r="IPJ705" s="413"/>
      <c r="IPK705" s="413"/>
      <c r="IPL705" s="413"/>
      <c r="IPM705" s="413"/>
      <c r="IPN705" s="413"/>
      <c r="IPO705" s="413"/>
      <c r="IPP705" s="413"/>
      <c r="IPQ705" s="413"/>
      <c r="IPR705" s="413"/>
      <c r="IPS705" s="413"/>
      <c r="IPT705" s="413"/>
      <c r="IPU705" s="413"/>
      <c r="IPV705" s="413"/>
      <c r="IPW705" s="413"/>
      <c r="IPX705" s="413"/>
      <c r="IPY705" s="413"/>
      <c r="IPZ705" s="414"/>
      <c r="IQA705" s="414"/>
      <c r="IQB705" s="414"/>
      <c r="IQC705" s="414"/>
      <c r="IQD705" s="414"/>
      <c r="IQE705" s="413"/>
      <c r="IQF705" s="413"/>
      <c r="IQG705" s="414"/>
      <c r="IQH705" s="414"/>
      <c r="IQI705" s="413"/>
      <c r="IQJ705" s="413"/>
      <c r="IQK705" s="414"/>
      <c r="IQL705" s="414"/>
      <c r="IQM705" s="413"/>
      <c r="IQN705" s="413"/>
      <c r="IQO705" s="413"/>
      <c r="IQP705" s="413"/>
      <c r="IQQ705" s="413"/>
      <c r="IQR705" s="413"/>
      <c r="IQS705" s="413"/>
      <c r="IQT705" s="414"/>
      <c r="IQU705" s="414"/>
      <c r="IQV705" s="413"/>
      <c r="IQW705" s="413"/>
      <c r="IQX705" s="414"/>
      <c r="IQY705" s="414"/>
      <c r="IQZ705" s="413"/>
      <c r="IRA705" s="413"/>
      <c r="IRB705" s="413"/>
      <c r="IRC705" s="413"/>
      <c r="IRD705" s="413"/>
      <c r="IRE705" s="407"/>
      <c r="IRF705" s="439"/>
      <c r="IRG705" s="413"/>
      <c r="IRH705" s="413"/>
      <c r="IRI705" s="413"/>
      <c r="IRJ705" s="413"/>
      <c r="IRK705" s="413"/>
      <c r="IRL705" s="413"/>
      <c r="IRM705" s="413"/>
      <c r="IRN705" s="412"/>
      <c r="IRO705" s="412"/>
      <c r="IRP705" s="412"/>
      <c r="IRQ705" s="412"/>
      <c r="IRR705" s="412"/>
      <c r="IRS705" s="412"/>
      <c r="IRT705" s="412"/>
      <c r="IRU705" s="412"/>
      <c r="IRV705" s="412"/>
      <c r="IRW705" s="412"/>
      <c r="IRX705" s="412"/>
      <c r="IRY705" s="412"/>
      <c r="IRZ705" s="412"/>
      <c r="ISA705" s="412"/>
      <c r="ISB705" s="412"/>
      <c r="ISC705" s="412"/>
      <c r="ISD705" s="412"/>
      <c r="ISE705" s="412"/>
      <c r="ISF705" s="412"/>
      <c r="ISG705" s="412"/>
      <c r="ISH705" s="412"/>
      <c r="ISI705" s="412"/>
      <c r="ISJ705" s="412"/>
      <c r="ISK705" s="412"/>
      <c r="ISL705" s="412"/>
      <c r="ISM705" s="412"/>
      <c r="ISN705" s="412"/>
      <c r="ISO705" s="412"/>
      <c r="ISP705" s="412"/>
      <c r="ISQ705" s="412"/>
      <c r="ISR705" s="412"/>
      <c r="ISS705" s="412"/>
      <c r="IST705" s="412"/>
      <c r="ISU705" s="412"/>
      <c r="ISV705" s="412"/>
      <c r="ISW705" s="412"/>
      <c r="ISX705" s="412"/>
      <c r="ISY705" s="412"/>
      <c r="ISZ705" s="412"/>
      <c r="ITA705" s="412"/>
      <c r="ITB705" s="412"/>
      <c r="ITC705" s="412"/>
      <c r="ITD705" s="412"/>
      <c r="ITE705" s="412"/>
      <c r="ITF705" s="413"/>
      <c r="ITG705" s="413"/>
      <c r="ITH705" s="413"/>
      <c r="ITI705" s="413"/>
      <c r="ITJ705" s="413"/>
      <c r="ITK705" s="413"/>
      <c r="ITL705" s="413"/>
      <c r="ITM705" s="413"/>
      <c r="ITN705" s="413"/>
      <c r="ITO705" s="413"/>
      <c r="ITP705" s="413"/>
      <c r="ITQ705" s="413"/>
      <c r="ITR705" s="413"/>
      <c r="ITS705" s="413"/>
      <c r="ITT705" s="413"/>
      <c r="ITU705" s="413"/>
      <c r="ITV705" s="413"/>
      <c r="ITW705" s="413"/>
      <c r="ITX705" s="413"/>
      <c r="ITY705" s="413"/>
      <c r="ITZ705" s="413"/>
      <c r="IUA705" s="413"/>
      <c r="IUB705" s="413"/>
      <c r="IUC705" s="413"/>
      <c r="IUD705" s="414"/>
      <c r="IUE705" s="414"/>
      <c r="IUF705" s="414"/>
      <c r="IUG705" s="414"/>
      <c r="IUH705" s="414"/>
      <c r="IUI705" s="413"/>
      <c r="IUJ705" s="413"/>
      <c r="IUK705" s="414"/>
      <c r="IUL705" s="414"/>
      <c r="IUM705" s="413"/>
      <c r="IUN705" s="413"/>
      <c r="IUO705" s="414"/>
      <c r="IUP705" s="414"/>
      <c r="IUQ705" s="413"/>
      <c r="IUR705" s="413"/>
      <c r="IUS705" s="413"/>
      <c r="IUT705" s="413"/>
      <c r="IUU705" s="413"/>
      <c r="IUV705" s="413"/>
      <c r="IUW705" s="413"/>
      <c r="IUX705" s="414"/>
      <c r="IUY705" s="414"/>
      <c r="IUZ705" s="413"/>
      <c r="IVA705" s="413"/>
      <c r="IVB705" s="414"/>
      <c r="IVC705" s="414"/>
      <c r="IVD705" s="413"/>
      <c r="IVE705" s="413"/>
      <c r="IVF705" s="413"/>
      <c r="IVG705" s="413"/>
      <c r="IVH705" s="413"/>
      <c r="IVI705" s="407"/>
      <c r="IVJ705" s="439"/>
      <c r="IVK705" s="413"/>
      <c r="IVL705" s="413"/>
      <c r="IVM705" s="413"/>
      <c r="IVN705" s="413"/>
      <c r="IVO705" s="413"/>
      <c r="IVP705" s="413"/>
      <c r="IVQ705" s="413"/>
      <c r="IVR705" s="412"/>
      <c r="IVS705" s="412"/>
      <c r="IVT705" s="412"/>
      <c r="IVU705" s="412"/>
      <c r="IVV705" s="412"/>
      <c r="IVW705" s="412"/>
      <c r="IVX705" s="412"/>
      <c r="IVY705" s="412"/>
      <c r="IVZ705" s="412"/>
      <c r="IWA705" s="412"/>
      <c r="IWB705" s="412"/>
      <c r="IWC705" s="412"/>
      <c r="IWD705" s="412"/>
      <c r="IWE705" s="412"/>
      <c r="IWF705" s="412"/>
      <c r="IWG705" s="412"/>
      <c r="IWH705" s="412"/>
      <c r="IWI705" s="412"/>
      <c r="IWJ705" s="412"/>
      <c r="IWK705" s="412"/>
      <c r="IWL705" s="412"/>
      <c r="IWM705" s="412"/>
      <c r="IWN705" s="412"/>
      <c r="IWO705" s="412"/>
      <c r="IWP705" s="412"/>
      <c r="IWQ705" s="412"/>
      <c r="IWR705" s="412"/>
      <c r="IWS705" s="412"/>
      <c r="IWT705" s="412"/>
      <c r="IWU705" s="412"/>
      <c r="IWV705" s="412"/>
      <c r="IWW705" s="412"/>
      <c r="IWX705" s="412"/>
      <c r="IWY705" s="412"/>
      <c r="IWZ705" s="412"/>
      <c r="IXA705" s="412"/>
      <c r="IXB705" s="412"/>
      <c r="IXC705" s="412"/>
      <c r="IXD705" s="412"/>
      <c r="IXE705" s="412"/>
      <c r="IXF705" s="412"/>
      <c r="IXG705" s="412"/>
      <c r="IXH705" s="412"/>
      <c r="IXI705" s="412"/>
      <c r="IXJ705" s="413"/>
      <c r="IXK705" s="413"/>
      <c r="IXL705" s="413"/>
      <c r="IXM705" s="413"/>
      <c r="IXN705" s="413"/>
      <c r="IXO705" s="413"/>
      <c r="IXP705" s="413"/>
      <c r="IXQ705" s="413"/>
      <c r="IXR705" s="413"/>
      <c r="IXS705" s="413"/>
      <c r="IXT705" s="413"/>
      <c r="IXU705" s="413"/>
      <c r="IXV705" s="413"/>
      <c r="IXW705" s="413"/>
      <c r="IXX705" s="413"/>
      <c r="IXY705" s="413"/>
      <c r="IXZ705" s="413"/>
      <c r="IYA705" s="413"/>
      <c r="IYB705" s="413"/>
      <c r="IYC705" s="413"/>
      <c r="IYD705" s="413"/>
      <c r="IYE705" s="413"/>
      <c r="IYF705" s="413"/>
      <c r="IYG705" s="413"/>
      <c r="IYH705" s="414"/>
      <c r="IYI705" s="414"/>
      <c r="IYJ705" s="414"/>
      <c r="IYK705" s="414"/>
      <c r="IYL705" s="414"/>
      <c r="IYM705" s="413"/>
      <c r="IYN705" s="413"/>
      <c r="IYO705" s="414"/>
      <c r="IYP705" s="414"/>
      <c r="IYQ705" s="413"/>
      <c r="IYR705" s="413"/>
      <c r="IYS705" s="414"/>
      <c r="IYT705" s="414"/>
      <c r="IYU705" s="413"/>
      <c r="IYV705" s="413"/>
      <c r="IYW705" s="413"/>
      <c r="IYX705" s="413"/>
      <c r="IYY705" s="413"/>
      <c r="IYZ705" s="413"/>
      <c r="IZA705" s="413"/>
      <c r="IZB705" s="414"/>
      <c r="IZC705" s="414"/>
      <c r="IZD705" s="413"/>
      <c r="IZE705" s="413"/>
      <c r="IZF705" s="414"/>
      <c r="IZG705" s="414"/>
      <c r="IZH705" s="413"/>
      <c r="IZI705" s="413"/>
      <c r="IZJ705" s="413"/>
      <c r="IZK705" s="413"/>
      <c r="IZL705" s="413"/>
      <c r="IZM705" s="407"/>
      <c r="IZN705" s="439"/>
      <c r="IZO705" s="413"/>
      <c r="IZP705" s="413"/>
      <c r="IZQ705" s="413"/>
      <c r="IZR705" s="413"/>
      <c r="IZS705" s="413"/>
      <c r="IZT705" s="413"/>
      <c r="IZU705" s="413"/>
      <c r="IZV705" s="412"/>
      <c r="IZW705" s="412"/>
      <c r="IZX705" s="412"/>
      <c r="IZY705" s="412"/>
      <c r="IZZ705" s="412"/>
      <c r="JAA705" s="412"/>
      <c r="JAB705" s="412"/>
      <c r="JAC705" s="412"/>
      <c r="JAD705" s="412"/>
      <c r="JAE705" s="412"/>
      <c r="JAF705" s="412"/>
      <c r="JAG705" s="412"/>
      <c r="JAH705" s="412"/>
      <c r="JAI705" s="412"/>
      <c r="JAJ705" s="412"/>
      <c r="JAK705" s="412"/>
      <c r="JAL705" s="412"/>
      <c r="JAM705" s="412"/>
      <c r="JAN705" s="412"/>
      <c r="JAO705" s="412"/>
      <c r="JAP705" s="412"/>
      <c r="JAQ705" s="412"/>
      <c r="JAR705" s="412"/>
      <c r="JAS705" s="412"/>
      <c r="JAT705" s="412"/>
      <c r="JAU705" s="412"/>
      <c r="JAV705" s="412"/>
      <c r="JAW705" s="412"/>
      <c r="JAX705" s="412"/>
      <c r="JAY705" s="412"/>
      <c r="JAZ705" s="412"/>
      <c r="JBA705" s="412"/>
      <c r="JBB705" s="412"/>
      <c r="JBC705" s="412"/>
      <c r="JBD705" s="412"/>
      <c r="JBE705" s="412"/>
      <c r="JBF705" s="412"/>
      <c r="JBG705" s="412"/>
      <c r="JBH705" s="412"/>
      <c r="JBI705" s="412"/>
      <c r="JBJ705" s="412"/>
      <c r="JBK705" s="412"/>
      <c r="JBL705" s="412"/>
      <c r="JBM705" s="412"/>
      <c r="JBN705" s="413"/>
      <c r="JBO705" s="413"/>
      <c r="JBP705" s="413"/>
      <c r="JBQ705" s="413"/>
      <c r="JBR705" s="413"/>
      <c r="JBS705" s="413"/>
      <c r="JBT705" s="413"/>
      <c r="JBU705" s="413"/>
      <c r="JBV705" s="413"/>
      <c r="JBW705" s="413"/>
      <c r="JBX705" s="413"/>
      <c r="JBY705" s="413"/>
      <c r="JBZ705" s="413"/>
      <c r="JCA705" s="413"/>
      <c r="JCB705" s="413"/>
      <c r="JCC705" s="413"/>
      <c r="JCD705" s="413"/>
      <c r="JCE705" s="413"/>
      <c r="JCF705" s="413"/>
      <c r="JCG705" s="413"/>
      <c r="JCH705" s="413"/>
      <c r="JCI705" s="413"/>
      <c r="JCJ705" s="413"/>
      <c r="JCK705" s="413"/>
      <c r="JCL705" s="414"/>
      <c r="JCM705" s="414"/>
      <c r="JCN705" s="414"/>
      <c r="JCO705" s="414"/>
      <c r="JCP705" s="414"/>
      <c r="JCQ705" s="413"/>
      <c r="JCR705" s="413"/>
      <c r="JCS705" s="414"/>
      <c r="JCT705" s="414"/>
      <c r="JCU705" s="413"/>
      <c r="JCV705" s="413"/>
      <c r="JCW705" s="414"/>
      <c r="JCX705" s="414"/>
      <c r="JCY705" s="413"/>
      <c r="JCZ705" s="413"/>
      <c r="JDA705" s="413"/>
      <c r="JDB705" s="413"/>
      <c r="JDC705" s="413"/>
      <c r="JDD705" s="413"/>
      <c r="JDE705" s="413"/>
      <c r="JDF705" s="414"/>
      <c r="JDG705" s="414"/>
      <c r="JDH705" s="413"/>
      <c r="JDI705" s="413"/>
      <c r="JDJ705" s="414"/>
      <c r="JDK705" s="414"/>
      <c r="JDL705" s="413"/>
      <c r="JDM705" s="413"/>
      <c r="JDN705" s="413"/>
      <c r="JDO705" s="413"/>
      <c r="JDP705" s="413"/>
      <c r="JDQ705" s="407"/>
      <c r="JDR705" s="439"/>
      <c r="JDS705" s="413"/>
      <c r="JDT705" s="413"/>
      <c r="JDU705" s="413"/>
      <c r="JDV705" s="413"/>
      <c r="JDW705" s="413"/>
      <c r="JDX705" s="413"/>
      <c r="JDY705" s="413"/>
      <c r="JDZ705" s="412"/>
      <c r="JEA705" s="412"/>
      <c r="JEB705" s="412"/>
      <c r="JEC705" s="412"/>
      <c r="JED705" s="412"/>
      <c r="JEE705" s="412"/>
      <c r="JEF705" s="412"/>
      <c r="JEG705" s="412"/>
      <c r="JEH705" s="412"/>
      <c r="JEI705" s="412"/>
      <c r="JEJ705" s="412"/>
      <c r="JEK705" s="412"/>
      <c r="JEL705" s="412"/>
      <c r="JEM705" s="412"/>
      <c r="JEN705" s="412"/>
      <c r="JEO705" s="412"/>
      <c r="JEP705" s="412"/>
      <c r="JEQ705" s="412"/>
      <c r="JER705" s="412"/>
      <c r="JES705" s="412"/>
      <c r="JET705" s="412"/>
      <c r="JEU705" s="412"/>
      <c r="JEV705" s="412"/>
      <c r="JEW705" s="412"/>
      <c r="JEX705" s="412"/>
      <c r="JEY705" s="412"/>
      <c r="JEZ705" s="412"/>
      <c r="JFA705" s="412"/>
      <c r="JFB705" s="412"/>
      <c r="JFC705" s="412"/>
      <c r="JFD705" s="412"/>
      <c r="JFE705" s="412"/>
      <c r="JFF705" s="412"/>
      <c r="JFG705" s="412"/>
      <c r="JFH705" s="412"/>
      <c r="JFI705" s="412"/>
      <c r="JFJ705" s="412"/>
      <c r="JFK705" s="412"/>
      <c r="JFL705" s="412"/>
      <c r="JFM705" s="412"/>
      <c r="JFN705" s="412"/>
      <c r="JFO705" s="412"/>
      <c r="JFP705" s="412"/>
      <c r="JFQ705" s="412"/>
      <c r="JFR705" s="413"/>
      <c r="JFS705" s="413"/>
      <c r="JFT705" s="413"/>
      <c r="JFU705" s="413"/>
      <c r="JFV705" s="413"/>
      <c r="JFW705" s="413"/>
      <c r="JFX705" s="413"/>
      <c r="JFY705" s="413"/>
      <c r="JFZ705" s="413"/>
      <c r="JGA705" s="413"/>
      <c r="JGB705" s="413"/>
      <c r="JGC705" s="413"/>
      <c r="JGD705" s="413"/>
      <c r="JGE705" s="413"/>
      <c r="JGF705" s="413"/>
      <c r="JGG705" s="413"/>
      <c r="JGH705" s="413"/>
      <c r="JGI705" s="413"/>
      <c r="JGJ705" s="413"/>
      <c r="JGK705" s="413"/>
      <c r="JGL705" s="413"/>
      <c r="JGM705" s="413"/>
      <c r="JGN705" s="413"/>
      <c r="JGO705" s="413"/>
      <c r="JGP705" s="414"/>
      <c r="JGQ705" s="414"/>
      <c r="JGR705" s="414"/>
      <c r="JGS705" s="414"/>
      <c r="JGT705" s="414"/>
      <c r="JGU705" s="413"/>
      <c r="JGV705" s="413"/>
      <c r="JGW705" s="414"/>
      <c r="JGX705" s="414"/>
      <c r="JGY705" s="413"/>
      <c r="JGZ705" s="413"/>
      <c r="JHA705" s="414"/>
      <c r="JHB705" s="414"/>
      <c r="JHC705" s="413"/>
      <c r="JHD705" s="413"/>
      <c r="JHE705" s="413"/>
      <c r="JHF705" s="413"/>
      <c r="JHG705" s="413"/>
      <c r="JHH705" s="413"/>
      <c r="JHI705" s="413"/>
      <c r="JHJ705" s="414"/>
      <c r="JHK705" s="414"/>
      <c r="JHL705" s="413"/>
      <c r="JHM705" s="413"/>
      <c r="JHN705" s="414"/>
      <c r="JHO705" s="414"/>
      <c r="JHP705" s="413"/>
      <c r="JHQ705" s="413"/>
      <c r="JHR705" s="413"/>
      <c r="JHS705" s="413"/>
      <c r="JHT705" s="413"/>
      <c r="JHU705" s="407"/>
      <c r="JHV705" s="439"/>
      <c r="JHW705" s="413"/>
      <c r="JHX705" s="413"/>
      <c r="JHY705" s="413"/>
      <c r="JHZ705" s="413"/>
      <c r="JIA705" s="413"/>
      <c r="JIB705" s="413"/>
      <c r="JIC705" s="413"/>
      <c r="JID705" s="412"/>
      <c r="JIE705" s="412"/>
      <c r="JIF705" s="412"/>
      <c r="JIG705" s="412"/>
      <c r="JIH705" s="412"/>
      <c r="JII705" s="412"/>
      <c r="JIJ705" s="412"/>
      <c r="JIK705" s="412"/>
      <c r="JIL705" s="412"/>
      <c r="JIM705" s="412"/>
      <c r="JIN705" s="412"/>
      <c r="JIO705" s="412"/>
      <c r="JIP705" s="412"/>
      <c r="JIQ705" s="412"/>
      <c r="JIR705" s="412"/>
      <c r="JIS705" s="412"/>
      <c r="JIT705" s="412"/>
      <c r="JIU705" s="412"/>
      <c r="JIV705" s="412"/>
      <c r="JIW705" s="412"/>
      <c r="JIX705" s="412"/>
      <c r="JIY705" s="412"/>
      <c r="JIZ705" s="412"/>
      <c r="JJA705" s="412"/>
      <c r="JJB705" s="412"/>
      <c r="JJC705" s="412"/>
      <c r="JJD705" s="412"/>
      <c r="JJE705" s="412"/>
      <c r="JJF705" s="412"/>
      <c r="JJG705" s="412"/>
      <c r="JJH705" s="412"/>
      <c r="JJI705" s="412"/>
      <c r="JJJ705" s="412"/>
      <c r="JJK705" s="412"/>
      <c r="JJL705" s="412"/>
      <c r="JJM705" s="412"/>
      <c r="JJN705" s="412"/>
      <c r="JJO705" s="412"/>
      <c r="JJP705" s="412"/>
      <c r="JJQ705" s="412"/>
      <c r="JJR705" s="412"/>
      <c r="JJS705" s="412"/>
      <c r="JJT705" s="412"/>
      <c r="JJU705" s="412"/>
      <c r="JJV705" s="413"/>
      <c r="JJW705" s="413"/>
      <c r="JJX705" s="413"/>
      <c r="JJY705" s="413"/>
      <c r="JJZ705" s="413"/>
      <c r="JKA705" s="413"/>
      <c r="JKB705" s="413"/>
      <c r="JKC705" s="413"/>
      <c r="JKD705" s="413"/>
      <c r="JKE705" s="413"/>
      <c r="JKF705" s="413"/>
      <c r="JKG705" s="413"/>
      <c r="JKH705" s="413"/>
      <c r="JKI705" s="413"/>
      <c r="JKJ705" s="413"/>
      <c r="JKK705" s="413"/>
      <c r="JKL705" s="413"/>
      <c r="JKM705" s="413"/>
      <c r="JKN705" s="413"/>
      <c r="JKO705" s="413"/>
      <c r="JKP705" s="413"/>
      <c r="JKQ705" s="413"/>
      <c r="JKR705" s="413"/>
      <c r="JKS705" s="413"/>
      <c r="JKT705" s="414"/>
      <c r="JKU705" s="414"/>
      <c r="JKV705" s="414"/>
      <c r="JKW705" s="414"/>
      <c r="JKX705" s="414"/>
      <c r="JKY705" s="413"/>
      <c r="JKZ705" s="413"/>
      <c r="JLA705" s="414"/>
      <c r="JLB705" s="414"/>
      <c r="JLC705" s="413"/>
      <c r="JLD705" s="413"/>
      <c r="JLE705" s="414"/>
      <c r="JLF705" s="414"/>
      <c r="JLG705" s="413"/>
      <c r="JLH705" s="413"/>
      <c r="JLI705" s="413"/>
      <c r="JLJ705" s="413"/>
      <c r="JLK705" s="413"/>
      <c r="JLL705" s="413"/>
      <c r="JLM705" s="413"/>
      <c r="JLN705" s="414"/>
      <c r="JLO705" s="414"/>
      <c r="JLP705" s="413"/>
      <c r="JLQ705" s="413"/>
      <c r="JLR705" s="414"/>
      <c r="JLS705" s="414"/>
      <c r="JLT705" s="413"/>
      <c r="JLU705" s="413"/>
      <c r="JLV705" s="413"/>
      <c r="JLW705" s="413"/>
      <c r="JLX705" s="413"/>
      <c r="JLY705" s="407"/>
      <c r="JLZ705" s="439"/>
      <c r="JMA705" s="413"/>
      <c r="JMB705" s="413"/>
      <c r="JMC705" s="413"/>
      <c r="JMD705" s="413"/>
      <c r="JME705" s="413"/>
      <c r="JMF705" s="413"/>
      <c r="JMG705" s="413"/>
      <c r="JMH705" s="412"/>
      <c r="JMI705" s="412"/>
      <c r="JMJ705" s="412"/>
      <c r="JMK705" s="412"/>
      <c r="JML705" s="412"/>
      <c r="JMM705" s="412"/>
      <c r="JMN705" s="412"/>
      <c r="JMO705" s="412"/>
      <c r="JMP705" s="412"/>
      <c r="JMQ705" s="412"/>
      <c r="JMR705" s="412"/>
      <c r="JMS705" s="412"/>
      <c r="JMT705" s="412"/>
      <c r="JMU705" s="412"/>
      <c r="JMV705" s="412"/>
      <c r="JMW705" s="412"/>
      <c r="JMX705" s="412"/>
      <c r="JMY705" s="412"/>
      <c r="JMZ705" s="412"/>
      <c r="JNA705" s="412"/>
      <c r="JNB705" s="412"/>
      <c r="JNC705" s="412"/>
      <c r="JND705" s="412"/>
      <c r="JNE705" s="412"/>
      <c r="JNF705" s="412"/>
      <c r="JNG705" s="412"/>
      <c r="JNH705" s="412"/>
      <c r="JNI705" s="412"/>
      <c r="JNJ705" s="412"/>
      <c r="JNK705" s="412"/>
      <c r="JNL705" s="412"/>
      <c r="JNM705" s="412"/>
      <c r="JNN705" s="412"/>
      <c r="JNO705" s="412"/>
      <c r="JNP705" s="412"/>
      <c r="JNQ705" s="412"/>
      <c r="JNR705" s="412"/>
      <c r="JNS705" s="412"/>
      <c r="JNT705" s="412"/>
      <c r="JNU705" s="412"/>
      <c r="JNV705" s="412"/>
      <c r="JNW705" s="412"/>
      <c r="JNX705" s="412"/>
      <c r="JNY705" s="412"/>
      <c r="JNZ705" s="413"/>
      <c r="JOA705" s="413"/>
      <c r="JOB705" s="413"/>
      <c r="JOC705" s="413"/>
      <c r="JOD705" s="413"/>
      <c r="JOE705" s="413"/>
      <c r="JOF705" s="413"/>
      <c r="JOG705" s="413"/>
      <c r="JOH705" s="413"/>
      <c r="JOI705" s="413"/>
      <c r="JOJ705" s="413"/>
      <c r="JOK705" s="413"/>
      <c r="JOL705" s="413"/>
      <c r="JOM705" s="413"/>
      <c r="JON705" s="413"/>
      <c r="JOO705" s="413"/>
      <c r="JOP705" s="413"/>
      <c r="JOQ705" s="413"/>
      <c r="JOR705" s="413"/>
      <c r="JOS705" s="413"/>
      <c r="JOT705" s="413"/>
      <c r="JOU705" s="413"/>
      <c r="JOV705" s="413"/>
      <c r="JOW705" s="413"/>
      <c r="JOX705" s="414"/>
      <c r="JOY705" s="414"/>
      <c r="JOZ705" s="414"/>
      <c r="JPA705" s="414"/>
      <c r="JPB705" s="414"/>
      <c r="JPC705" s="413"/>
      <c r="JPD705" s="413"/>
      <c r="JPE705" s="414"/>
      <c r="JPF705" s="414"/>
      <c r="JPG705" s="413"/>
      <c r="JPH705" s="413"/>
      <c r="JPI705" s="414"/>
      <c r="JPJ705" s="414"/>
      <c r="JPK705" s="413"/>
      <c r="JPL705" s="413"/>
      <c r="JPM705" s="413"/>
      <c r="JPN705" s="413"/>
      <c r="JPO705" s="413"/>
      <c r="JPP705" s="413"/>
      <c r="JPQ705" s="413"/>
      <c r="JPR705" s="414"/>
      <c r="JPS705" s="414"/>
      <c r="JPT705" s="413"/>
      <c r="JPU705" s="413"/>
      <c r="JPV705" s="414"/>
      <c r="JPW705" s="414"/>
      <c r="JPX705" s="413"/>
      <c r="JPY705" s="413"/>
      <c r="JPZ705" s="413"/>
      <c r="JQA705" s="413"/>
      <c r="JQB705" s="413"/>
      <c r="JQC705" s="407"/>
      <c r="JQD705" s="439"/>
      <c r="JQE705" s="413"/>
      <c r="JQF705" s="413"/>
      <c r="JQG705" s="413"/>
      <c r="JQH705" s="413"/>
      <c r="JQI705" s="413"/>
      <c r="JQJ705" s="413"/>
      <c r="JQK705" s="413"/>
      <c r="JQL705" s="412"/>
      <c r="JQM705" s="412"/>
      <c r="JQN705" s="412"/>
      <c r="JQO705" s="412"/>
      <c r="JQP705" s="412"/>
      <c r="JQQ705" s="412"/>
      <c r="JQR705" s="412"/>
      <c r="JQS705" s="412"/>
      <c r="JQT705" s="412"/>
      <c r="JQU705" s="412"/>
      <c r="JQV705" s="412"/>
      <c r="JQW705" s="412"/>
      <c r="JQX705" s="412"/>
      <c r="JQY705" s="412"/>
      <c r="JQZ705" s="412"/>
      <c r="JRA705" s="412"/>
      <c r="JRB705" s="412"/>
      <c r="JRC705" s="412"/>
      <c r="JRD705" s="412"/>
      <c r="JRE705" s="412"/>
      <c r="JRF705" s="412"/>
      <c r="JRG705" s="412"/>
      <c r="JRH705" s="412"/>
      <c r="JRI705" s="412"/>
      <c r="JRJ705" s="412"/>
      <c r="JRK705" s="412"/>
      <c r="JRL705" s="412"/>
      <c r="JRM705" s="412"/>
      <c r="JRN705" s="412"/>
      <c r="JRO705" s="412"/>
      <c r="JRP705" s="412"/>
      <c r="JRQ705" s="412"/>
      <c r="JRR705" s="412"/>
      <c r="JRS705" s="412"/>
      <c r="JRT705" s="412"/>
      <c r="JRU705" s="412"/>
      <c r="JRV705" s="412"/>
      <c r="JRW705" s="412"/>
      <c r="JRX705" s="412"/>
      <c r="JRY705" s="412"/>
      <c r="JRZ705" s="412"/>
      <c r="JSA705" s="412"/>
      <c r="JSB705" s="412"/>
      <c r="JSC705" s="412"/>
      <c r="JSD705" s="413"/>
      <c r="JSE705" s="413"/>
      <c r="JSF705" s="413"/>
      <c r="JSG705" s="413"/>
      <c r="JSH705" s="413"/>
      <c r="JSI705" s="413"/>
      <c r="JSJ705" s="413"/>
      <c r="JSK705" s="413"/>
      <c r="JSL705" s="413"/>
      <c r="JSM705" s="413"/>
      <c r="JSN705" s="413"/>
      <c r="JSO705" s="413"/>
      <c r="JSP705" s="413"/>
      <c r="JSQ705" s="413"/>
      <c r="JSR705" s="413"/>
      <c r="JSS705" s="413"/>
      <c r="JST705" s="413"/>
      <c r="JSU705" s="413"/>
      <c r="JSV705" s="413"/>
      <c r="JSW705" s="413"/>
      <c r="JSX705" s="413"/>
      <c r="JSY705" s="413"/>
      <c r="JSZ705" s="413"/>
      <c r="JTA705" s="413"/>
      <c r="JTB705" s="414"/>
      <c r="JTC705" s="414"/>
      <c r="JTD705" s="414"/>
      <c r="JTE705" s="414"/>
      <c r="JTF705" s="414"/>
      <c r="JTG705" s="413"/>
      <c r="JTH705" s="413"/>
      <c r="JTI705" s="414"/>
      <c r="JTJ705" s="414"/>
      <c r="JTK705" s="413"/>
      <c r="JTL705" s="413"/>
      <c r="JTM705" s="414"/>
      <c r="JTN705" s="414"/>
      <c r="JTO705" s="413"/>
      <c r="JTP705" s="413"/>
      <c r="JTQ705" s="413"/>
      <c r="JTR705" s="413"/>
      <c r="JTS705" s="413"/>
      <c r="JTT705" s="413"/>
      <c r="JTU705" s="413"/>
      <c r="JTV705" s="414"/>
      <c r="JTW705" s="414"/>
      <c r="JTX705" s="413"/>
      <c r="JTY705" s="413"/>
      <c r="JTZ705" s="414"/>
      <c r="JUA705" s="414"/>
      <c r="JUB705" s="413"/>
      <c r="JUC705" s="413"/>
      <c r="JUD705" s="413"/>
      <c r="JUE705" s="413"/>
      <c r="JUF705" s="413"/>
      <c r="JUG705" s="407"/>
      <c r="JUH705" s="439"/>
      <c r="JUI705" s="413"/>
      <c r="JUJ705" s="413"/>
      <c r="JUK705" s="413"/>
      <c r="JUL705" s="413"/>
      <c r="JUM705" s="413"/>
      <c r="JUN705" s="413"/>
      <c r="JUO705" s="413"/>
      <c r="JUP705" s="412"/>
      <c r="JUQ705" s="412"/>
      <c r="JUR705" s="412"/>
      <c r="JUS705" s="412"/>
      <c r="JUT705" s="412"/>
      <c r="JUU705" s="412"/>
      <c r="JUV705" s="412"/>
      <c r="JUW705" s="412"/>
      <c r="JUX705" s="412"/>
      <c r="JUY705" s="412"/>
      <c r="JUZ705" s="412"/>
      <c r="JVA705" s="412"/>
      <c r="JVB705" s="412"/>
      <c r="JVC705" s="412"/>
      <c r="JVD705" s="412"/>
      <c r="JVE705" s="412"/>
      <c r="JVF705" s="412"/>
      <c r="JVG705" s="412"/>
      <c r="JVH705" s="412"/>
      <c r="JVI705" s="412"/>
      <c r="JVJ705" s="412"/>
      <c r="JVK705" s="412"/>
      <c r="JVL705" s="412"/>
      <c r="JVM705" s="412"/>
      <c r="JVN705" s="412"/>
      <c r="JVO705" s="412"/>
      <c r="JVP705" s="412"/>
      <c r="JVQ705" s="412"/>
      <c r="JVR705" s="412"/>
      <c r="JVS705" s="412"/>
      <c r="JVT705" s="412"/>
      <c r="JVU705" s="412"/>
      <c r="JVV705" s="412"/>
      <c r="JVW705" s="412"/>
      <c r="JVX705" s="412"/>
      <c r="JVY705" s="412"/>
      <c r="JVZ705" s="412"/>
      <c r="JWA705" s="412"/>
      <c r="JWB705" s="412"/>
      <c r="JWC705" s="412"/>
      <c r="JWD705" s="412"/>
      <c r="JWE705" s="412"/>
      <c r="JWF705" s="412"/>
      <c r="JWG705" s="412"/>
      <c r="JWH705" s="413"/>
      <c r="JWI705" s="413"/>
      <c r="JWJ705" s="413"/>
      <c r="JWK705" s="413"/>
      <c r="JWL705" s="413"/>
      <c r="JWM705" s="413"/>
      <c r="JWN705" s="413"/>
      <c r="JWO705" s="413"/>
      <c r="JWP705" s="413"/>
      <c r="JWQ705" s="413"/>
      <c r="JWR705" s="413"/>
      <c r="JWS705" s="413"/>
      <c r="JWT705" s="413"/>
      <c r="JWU705" s="413"/>
      <c r="JWV705" s="413"/>
      <c r="JWW705" s="413"/>
      <c r="JWX705" s="413"/>
      <c r="JWY705" s="413"/>
      <c r="JWZ705" s="413"/>
      <c r="JXA705" s="413"/>
      <c r="JXB705" s="413"/>
      <c r="JXC705" s="413"/>
      <c r="JXD705" s="413"/>
      <c r="JXE705" s="413"/>
      <c r="JXF705" s="414"/>
      <c r="JXG705" s="414"/>
      <c r="JXH705" s="414"/>
      <c r="JXI705" s="414"/>
      <c r="JXJ705" s="414"/>
      <c r="JXK705" s="413"/>
      <c r="JXL705" s="413"/>
      <c r="JXM705" s="414"/>
      <c r="JXN705" s="414"/>
      <c r="JXO705" s="413"/>
      <c r="JXP705" s="413"/>
      <c r="JXQ705" s="414"/>
      <c r="JXR705" s="414"/>
      <c r="JXS705" s="413"/>
      <c r="JXT705" s="413"/>
      <c r="JXU705" s="413"/>
      <c r="JXV705" s="413"/>
      <c r="JXW705" s="413"/>
      <c r="JXX705" s="413"/>
      <c r="JXY705" s="413"/>
      <c r="JXZ705" s="414"/>
      <c r="JYA705" s="414"/>
      <c r="JYB705" s="413"/>
      <c r="JYC705" s="413"/>
      <c r="JYD705" s="414"/>
      <c r="JYE705" s="414"/>
      <c r="JYF705" s="413"/>
      <c r="JYG705" s="413"/>
      <c r="JYH705" s="413"/>
      <c r="JYI705" s="413"/>
      <c r="JYJ705" s="413"/>
      <c r="JYK705" s="407"/>
      <c r="JYL705" s="439"/>
      <c r="JYM705" s="413"/>
      <c r="JYN705" s="413"/>
      <c r="JYO705" s="413"/>
      <c r="JYP705" s="413"/>
      <c r="JYQ705" s="413"/>
      <c r="JYR705" s="413"/>
      <c r="JYS705" s="413"/>
      <c r="JYT705" s="412"/>
      <c r="JYU705" s="412"/>
      <c r="JYV705" s="412"/>
      <c r="JYW705" s="412"/>
      <c r="JYX705" s="412"/>
      <c r="JYY705" s="412"/>
      <c r="JYZ705" s="412"/>
      <c r="JZA705" s="412"/>
      <c r="JZB705" s="412"/>
      <c r="JZC705" s="412"/>
      <c r="JZD705" s="412"/>
      <c r="JZE705" s="412"/>
      <c r="JZF705" s="412"/>
      <c r="JZG705" s="412"/>
      <c r="JZH705" s="412"/>
      <c r="JZI705" s="412"/>
      <c r="JZJ705" s="412"/>
      <c r="JZK705" s="412"/>
      <c r="JZL705" s="412"/>
      <c r="JZM705" s="412"/>
      <c r="JZN705" s="412"/>
      <c r="JZO705" s="412"/>
      <c r="JZP705" s="412"/>
      <c r="JZQ705" s="412"/>
      <c r="JZR705" s="412"/>
      <c r="JZS705" s="412"/>
      <c r="JZT705" s="412"/>
      <c r="JZU705" s="412"/>
      <c r="JZV705" s="412"/>
      <c r="JZW705" s="412"/>
      <c r="JZX705" s="412"/>
      <c r="JZY705" s="412"/>
      <c r="JZZ705" s="412"/>
      <c r="KAA705" s="412"/>
      <c r="KAB705" s="412"/>
      <c r="KAC705" s="412"/>
      <c r="KAD705" s="412"/>
      <c r="KAE705" s="412"/>
      <c r="KAF705" s="412"/>
      <c r="KAG705" s="412"/>
      <c r="KAH705" s="412"/>
      <c r="KAI705" s="412"/>
      <c r="KAJ705" s="412"/>
      <c r="KAK705" s="412"/>
      <c r="KAL705" s="413"/>
      <c r="KAM705" s="413"/>
      <c r="KAN705" s="413"/>
      <c r="KAO705" s="413"/>
      <c r="KAP705" s="413"/>
      <c r="KAQ705" s="413"/>
      <c r="KAR705" s="413"/>
      <c r="KAS705" s="413"/>
      <c r="KAT705" s="413"/>
      <c r="KAU705" s="413"/>
      <c r="KAV705" s="413"/>
      <c r="KAW705" s="413"/>
      <c r="KAX705" s="413"/>
      <c r="KAY705" s="413"/>
      <c r="KAZ705" s="413"/>
      <c r="KBA705" s="413"/>
      <c r="KBB705" s="413"/>
      <c r="KBC705" s="413"/>
      <c r="KBD705" s="413"/>
      <c r="KBE705" s="413"/>
      <c r="KBF705" s="413"/>
      <c r="KBG705" s="413"/>
      <c r="KBH705" s="413"/>
      <c r="KBI705" s="413"/>
      <c r="KBJ705" s="414"/>
      <c r="KBK705" s="414"/>
      <c r="KBL705" s="414"/>
      <c r="KBM705" s="414"/>
      <c r="KBN705" s="414"/>
      <c r="KBO705" s="413"/>
      <c r="KBP705" s="413"/>
      <c r="KBQ705" s="414"/>
      <c r="KBR705" s="414"/>
      <c r="KBS705" s="413"/>
      <c r="KBT705" s="413"/>
      <c r="KBU705" s="414"/>
      <c r="KBV705" s="414"/>
      <c r="KBW705" s="413"/>
      <c r="KBX705" s="413"/>
      <c r="KBY705" s="413"/>
      <c r="KBZ705" s="413"/>
      <c r="KCA705" s="413"/>
      <c r="KCB705" s="413"/>
      <c r="KCC705" s="413"/>
      <c r="KCD705" s="414"/>
      <c r="KCE705" s="414"/>
      <c r="KCF705" s="413"/>
      <c r="KCG705" s="413"/>
      <c r="KCH705" s="414"/>
      <c r="KCI705" s="414"/>
      <c r="KCJ705" s="413"/>
      <c r="KCK705" s="413"/>
      <c r="KCL705" s="413"/>
      <c r="KCM705" s="413"/>
      <c r="KCN705" s="413"/>
      <c r="KCO705" s="407"/>
      <c r="KCP705" s="439"/>
      <c r="KCQ705" s="413"/>
      <c r="KCR705" s="413"/>
      <c r="KCS705" s="413"/>
      <c r="KCT705" s="413"/>
      <c r="KCU705" s="413"/>
      <c r="KCV705" s="413"/>
      <c r="KCW705" s="413"/>
      <c r="KCX705" s="412"/>
      <c r="KCY705" s="412"/>
      <c r="KCZ705" s="412"/>
      <c r="KDA705" s="412"/>
      <c r="KDB705" s="412"/>
      <c r="KDC705" s="412"/>
      <c r="KDD705" s="412"/>
      <c r="KDE705" s="412"/>
      <c r="KDF705" s="412"/>
      <c r="KDG705" s="412"/>
      <c r="KDH705" s="412"/>
      <c r="KDI705" s="412"/>
      <c r="KDJ705" s="412"/>
      <c r="KDK705" s="412"/>
      <c r="KDL705" s="412"/>
      <c r="KDM705" s="412"/>
      <c r="KDN705" s="412"/>
      <c r="KDO705" s="412"/>
      <c r="KDP705" s="412"/>
      <c r="KDQ705" s="412"/>
      <c r="KDR705" s="412"/>
      <c r="KDS705" s="412"/>
      <c r="KDT705" s="412"/>
      <c r="KDU705" s="412"/>
      <c r="KDV705" s="412"/>
      <c r="KDW705" s="412"/>
      <c r="KDX705" s="412"/>
      <c r="KDY705" s="412"/>
      <c r="KDZ705" s="412"/>
      <c r="KEA705" s="412"/>
      <c r="KEB705" s="412"/>
      <c r="KEC705" s="412"/>
      <c r="KED705" s="412"/>
      <c r="KEE705" s="412"/>
      <c r="KEF705" s="412"/>
      <c r="KEG705" s="412"/>
      <c r="KEH705" s="412"/>
      <c r="KEI705" s="412"/>
      <c r="KEJ705" s="412"/>
      <c r="KEK705" s="412"/>
      <c r="KEL705" s="412"/>
      <c r="KEM705" s="412"/>
      <c r="KEN705" s="412"/>
      <c r="KEO705" s="412"/>
      <c r="KEP705" s="413"/>
      <c r="KEQ705" s="413"/>
      <c r="KER705" s="413"/>
      <c r="KES705" s="413"/>
      <c r="KET705" s="413"/>
      <c r="KEU705" s="413"/>
      <c r="KEV705" s="413"/>
      <c r="KEW705" s="413"/>
      <c r="KEX705" s="413"/>
      <c r="KEY705" s="413"/>
      <c r="KEZ705" s="413"/>
      <c r="KFA705" s="413"/>
      <c r="KFB705" s="413"/>
      <c r="KFC705" s="413"/>
      <c r="KFD705" s="413"/>
      <c r="KFE705" s="413"/>
      <c r="KFF705" s="413"/>
      <c r="KFG705" s="413"/>
      <c r="KFH705" s="413"/>
      <c r="KFI705" s="413"/>
      <c r="KFJ705" s="413"/>
      <c r="KFK705" s="413"/>
      <c r="KFL705" s="413"/>
      <c r="KFM705" s="413"/>
      <c r="KFN705" s="414"/>
      <c r="KFO705" s="414"/>
      <c r="KFP705" s="414"/>
      <c r="KFQ705" s="414"/>
      <c r="KFR705" s="414"/>
      <c r="KFS705" s="413"/>
      <c r="KFT705" s="413"/>
      <c r="KFU705" s="414"/>
      <c r="KFV705" s="414"/>
      <c r="KFW705" s="413"/>
      <c r="KFX705" s="413"/>
      <c r="KFY705" s="414"/>
      <c r="KFZ705" s="414"/>
      <c r="KGA705" s="413"/>
      <c r="KGB705" s="413"/>
      <c r="KGC705" s="413"/>
      <c r="KGD705" s="413"/>
      <c r="KGE705" s="413"/>
      <c r="KGF705" s="413"/>
      <c r="KGG705" s="413"/>
      <c r="KGH705" s="414"/>
      <c r="KGI705" s="414"/>
      <c r="KGJ705" s="413"/>
      <c r="KGK705" s="413"/>
      <c r="KGL705" s="414"/>
      <c r="KGM705" s="414"/>
      <c r="KGN705" s="413"/>
      <c r="KGO705" s="413"/>
      <c r="KGP705" s="413"/>
      <c r="KGQ705" s="413"/>
      <c r="KGR705" s="413"/>
      <c r="KGS705" s="407"/>
      <c r="KGT705" s="439"/>
      <c r="KGU705" s="413"/>
      <c r="KGV705" s="413"/>
      <c r="KGW705" s="413"/>
      <c r="KGX705" s="413"/>
      <c r="KGY705" s="413"/>
      <c r="KGZ705" s="413"/>
      <c r="KHA705" s="413"/>
      <c r="KHB705" s="412"/>
      <c r="KHC705" s="412"/>
      <c r="KHD705" s="412"/>
      <c r="KHE705" s="412"/>
      <c r="KHF705" s="412"/>
      <c r="KHG705" s="412"/>
      <c r="KHH705" s="412"/>
      <c r="KHI705" s="412"/>
      <c r="KHJ705" s="412"/>
      <c r="KHK705" s="412"/>
      <c r="KHL705" s="412"/>
      <c r="KHM705" s="412"/>
      <c r="KHN705" s="412"/>
      <c r="KHO705" s="412"/>
      <c r="KHP705" s="412"/>
      <c r="KHQ705" s="412"/>
      <c r="KHR705" s="412"/>
      <c r="KHS705" s="412"/>
      <c r="KHT705" s="412"/>
      <c r="KHU705" s="412"/>
      <c r="KHV705" s="412"/>
      <c r="KHW705" s="412"/>
      <c r="KHX705" s="412"/>
      <c r="KHY705" s="412"/>
      <c r="KHZ705" s="412"/>
      <c r="KIA705" s="412"/>
      <c r="KIB705" s="412"/>
      <c r="KIC705" s="412"/>
      <c r="KID705" s="412"/>
      <c r="KIE705" s="412"/>
      <c r="KIF705" s="412"/>
      <c r="KIG705" s="412"/>
      <c r="KIH705" s="412"/>
      <c r="KII705" s="412"/>
      <c r="KIJ705" s="412"/>
      <c r="KIK705" s="412"/>
      <c r="KIL705" s="412"/>
      <c r="KIM705" s="412"/>
      <c r="KIN705" s="412"/>
      <c r="KIO705" s="412"/>
      <c r="KIP705" s="412"/>
      <c r="KIQ705" s="412"/>
      <c r="KIR705" s="412"/>
      <c r="KIS705" s="412"/>
      <c r="KIT705" s="413"/>
      <c r="KIU705" s="413"/>
      <c r="KIV705" s="413"/>
      <c r="KIW705" s="413"/>
      <c r="KIX705" s="413"/>
      <c r="KIY705" s="413"/>
      <c r="KIZ705" s="413"/>
      <c r="KJA705" s="413"/>
      <c r="KJB705" s="413"/>
      <c r="KJC705" s="413"/>
      <c r="KJD705" s="413"/>
      <c r="KJE705" s="413"/>
      <c r="KJF705" s="413"/>
      <c r="KJG705" s="413"/>
      <c r="KJH705" s="413"/>
      <c r="KJI705" s="413"/>
      <c r="KJJ705" s="413"/>
      <c r="KJK705" s="413"/>
      <c r="KJL705" s="413"/>
      <c r="KJM705" s="413"/>
      <c r="KJN705" s="413"/>
      <c r="KJO705" s="413"/>
      <c r="KJP705" s="413"/>
      <c r="KJQ705" s="413"/>
      <c r="KJR705" s="414"/>
      <c r="KJS705" s="414"/>
      <c r="KJT705" s="414"/>
      <c r="KJU705" s="414"/>
      <c r="KJV705" s="414"/>
      <c r="KJW705" s="413"/>
      <c r="KJX705" s="413"/>
      <c r="KJY705" s="414"/>
      <c r="KJZ705" s="414"/>
      <c r="KKA705" s="413"/>
      <c r="KKB705" s="413"/>
      <c r="KKC705" s="414"/>
      <c r="KKD705" s="414"/>
      <c r="KKE705" s="413"/>
      <c r="KKF705" s="413"/>
      <c r="KKG705" s="413"/>
      <c r="KKH705" s="413"/>
      <c r="KKI705" s="413"/>
      <c r="KKJ705" s="413"/>
      <c r="KKK705" s="413"/>
      <c r="KKL705" s="414"/>
      <c r="KKM705" s="414"/>
      <c r="KKN705" s="413"/>
      <c r="KKO705" s="413"/>
      <c r="KKP705" s="414"/>
      <c r="KKQ705" s="414"/>
      <c r="KKR705" s="413"/>
      <c r="KKS705" s="413"/>
      <c r="KKT705" s="413"/>
      <c r="KKU705" s="413"/>
      <c r="KKV705" s="413"/>
      <c r="KKW705" s="407"/>
      <c r="KKX705" s="439"/>
      <c r="KKY705" s="413"/>
      <c r="KKZ705" s="413"/>
      <c r="KLA705" s="413"/>
      <c r="KLB705" s="413"/>
      <c r="KLC705" s="413"/>
      <c r="KLD705" s="413"/>
      <c r="KLE705" s="413"/>
      <c r="KLF705" s="412"/>
      <c r="KLG705" s="412"/>
      <c r="KLH705" s="412"/>
      <c r="KLI705" s="412"/>
      <c r="KLJ705" s="412"/>
      <c r="KLK705" s="412"/>
      <c r="KLL705" s="412"/>
      <c r="KLM705" s="412"/>
      <c r="KLN705" s="412"/>
      <c r="KLO705" s="412"/>
      <c r="KLP705" s="412"/>
      <c r="KLQ705" s="412"/>
      <c r="KLR705" s="412"/>
      <c r="KLS705" s="412"/>
      <c r="KLT705" s="412"/>
      <c r="KLU705" s="412"/>
      <c r="KLV705" s="412"/>
      <c r="KLW705" s="412"/>
      <c r="KLX705" s="412"/>
      <c r="KLY705" s="412"/>
      <c r="KLZ705" s="412"/>
      <c r="KMA705" s="412"/>
      <c r="KMB705" s="412"/>
      <c r="KMC705" s="412"/>
      <c r="KMD705" s="412"/>
      <c r="KME705" s="412"/>
      <c r="KMF705" s="412"/>
      <c r="KMG705" s="412"/>
      <c r="KMH705" s="412"/>
      <c r="KMI705" s="412"/>
      <c r="KMJ705" s="412"/>
      <c r="KMK705" s="412"/>
      <c r="KML705" s="412"/>
      <c r="KMM705" s="412"/>
      <c r="KMN705" s="412"/>
      <c r="KMO705" s="412"/>
      <c r="KMP705" s="412"/>
      <c r="KMQ705" s="412"/>
      <c r="KMR705" s="412"/>
      <c r="KMS705" s="412"/>
      <c r="KMT705" s="412"/>
      <c r="KMU705" s="412"/>
      <c r="KMV705" s="412"/>
      <c r="KMW705" s="412"/>
      <c r="KMX705" s="413"/>
      <c r="KMY705" s="413"/>
      <c r="KMZ705" s="413"/>
      <c r="KNA705" s="413"/>
      <c r="KNB705" s="413"/>
      <c r="KNC705" s="413"/>
      <c r="KND705" s="413"/>
      <c r="KNE705" s="413"/>
      <c r="KNF705" s="413"/>
      <c r="KNG705" s="413"/>
      <c r="KNH705" s="413"/>
      <c r="KNI705" s="413"/>
      <c r="KNJ705" s="413"/>
      <c r="KNK705" s="413"/>
      <c r="KNL705" s="413"/>
      <c r="KNM705" s="413"/>
      <c r="KNN705" s="413"/>
      <c r="KNO705" s="413"/>
      <c r="KNP705" s="413"/>
      <c r="KNQ705" s="413"/>
      <c r="KNR705" s="413"/>
      <c r="KNS705" s="413"/>
      <c r="KNT705" s="413"/>
      <c r="KNU705" s="413"/>
      <c r="KNV705" s="414"/>
      <c r="KNW705" s="414"/>
      <c r="KNX705" s="414"/>
      <c r="KNY705" s="414"/>
      <c r="KNZ705" s="414"/>
      <c r="KOA705" s="413"/>
      <c r="KOB705" s="413"/>
      <c r="KOC705" s="414"/>
      <c r="KOD705" s="414"/>
      <c r="KOE705" s="413"/>
      <c r="KOF705" s="413"/>
      <c r="KOG705" s="414"/>
      <c r="KOH705" s="414"/>
      <c r="KOI705" s="413"/>
      <c r="KOJ705" s="413"/>
      <c r="KOK705" s="413"/>
      <c r="KOL705" s="413"/>
      <c r="KOM705" s="413"/>
      <c r="KON705" s="413"/>
      <c r="KOO705" s="413"/>
      <c r="KOP705" s="414"/>
      <c r="KOQ705" s="414"/>
      <c r="KOR705" s="413"/>
      <c r="KOS705" s="413"/>
      <c r="KOT705" s="414"/>
      <c r="KOU705" s="414"/>
      <c r="KOV705" s="413"/>
      <c r="KOW705" s="413"/>
      <c r="KOX705" s="413"/>
      <c r="KOY705" s="413"/>
      <c r="KOZ705" s="413"/>
      <c r="KPA705" s="407"/>
      <c r="KPB705" s="439"/>
      <c r="KPC705" s="413"/>
      <c r="KPD705" s="413"/>
      <c r="KPE705" s="413"/>
      <c r="KPF705" s="413"/>
      <c r="KPG705" s="413"/>
      <c r="KPH705" s="413"/>
      <c r="KPI705" s="413"/>
      <c r="KPJ705" s="412"/>
      <c r="KPK705" s="412"/>
      <c r="KPL705" s="412"/>
      <c r="KPM705" s="412"/>
      <c r="KPN705" s="412"/>
      <c r="KPO705" s="412"/>
      <c r="KPP705" s="412"/>
      <c r="KPQ705" s="412"/>
      <c r="KPR705" s="412"/>
      <c r="KPS705" s="412"/>
      <c r="KPT705" s="412"/>
      <c r="KPU705" s="412"/>
      <c r="KPV705" s="412"/>
      <c r="KPW705" s="412"/>
      <c r="KPX705" s="412"/>
      <c r="KPY705" s="412"/>
      <c r="KPZ705" s="412"/>
      <c r="KQA705" s="412"/>
      <c r="KQB705" s="412"/>
      <c r="KQC705" s="412"/>
      <c r="KQD705" s="412"/>
      <c r="KQE705" s="412"/>
      <c r="KQF705" s="412"/>
      <c r="KQG705" s="412"/>
      <c r="KQH705" s="412"/>
      <c r="KQI705" s="412"/>
      <c r="KQJ705" s="412"/>
      <c r="KQK705" s="412"/>
      <c r="KQL705" s="412"/>
      <c r="KQM705" s="412"/>
      <c r="KQN705" s="412"/>
      <c r="KQO705" s="412"/>
      <c r="KQP705" s="412"/>
      <c r="KQQ705" s="412"/>
      <c r="KQR705" s="412"/>
      <c r="KQS705" s="412"/>
      <c r="KQT705" s="412"/>
      <c r="KQU705" s="412"/>
      <c r="KQV705" s="412"/>
      <c r="KQW705" s="412"/>
      <c r="KQX705" s="412"/>
      <c r="KQY705" s="412"/>
      <c r="KQZ705" s="412"/>
      <c r="KRA705" s="412"/>
      <c r="KRB705" s="413"/>
      <c r="KRC705" s="413"/>
      <c r="KRD705" s="413"/>
      <c r="KRE705" s="413"/>
      <c r="KRF705" s="413"/>
      <c r="KRG705" s="413"/>
      <c r="KRH705" s="413"/>
      <c r="KRI705" s="413"/>
      <c r="KRJ705" s="413"/>
      <c r="KRK705" s="413"/>
      <c r="KRL705" s="413"/>
      <c r="KRM705" s="413"/>
      <c r="KRN705" s="413"/>
      <c r="KRO705" s="413"/>
      <c r="KRP705" s="413"/>
      <c r="KRQ705" s="413"/>
      <c r="KRR705" s="413"/>
      <c r="KRS705" s="413"/>
      <c r="KRT705" s="413"/>
      <c r="KRU705" s="413"/>
      <c r="KRV705" s="413"/>
      <c r="KRW705" s="413"/>
      <c r="KRX705" s="413"/>
      <c r="KRY705" s="413"/>
      <c r="KRZ705" s="414"/>
      <c r="KSA705" s="414"/>
      <c r="KSB705" s="414"/>
      <c r="KSC705" s="414"/>
      <c r="KSD705" s="414"/>
      <c r="KSE705" s="413"/>
      <c r="KSF705" s="413"/>
      <c r="KSG705" s="414"/>
      <c r="KSH705" s="414"/>
      <c r="KSI705" s="413"/>
      <c r="KSJ705" s="413"/>
      <c r="KSK705" s="414"/>
      <c r="KSL705" s="414"/>
      <c r="KSM705" s="413"/>
      <c r="KSN705" s="413"/>
      <c r="KSO705" s="413"/>
      <c r="KSP705" s="413"/>
      <c r="KSQ705" s="413"/>
      <c r="KSR705" s="413"/>
      <c r="KSS705" s="413"/>
      <c r="KST705" s="414"/>
      <c r="KSU705" s="414"/>
      <c r="KSV705" s="413"/>
      <c r="KSW705" s="413"/>
      <c r="KSX705" s="414"/>
      <c r="KSY705" s="414"/>
      <c r="KSZ705" s="413"/>
      <c r="KTA705" s="413"/>
      <c r="KTB705" s="413"/>
      <c r="KTC705" s="413"/>
      <c r="KTD705" s="413"/>
      <c r="KTE705" s="407"/>
      <c r="KTF705" s="439"/>
      <c r="KTG705" s="413"/>
      <c r="KTH705" s="413"/>
      <c r="KTI705" s="413"/>
      <c r="KTJ705" s="413"/>
      <c r="KTK705" s="413"/>
      <c r="KTL705" s="413"/>
      <c r="KTM705" s="413"/>
      <c r="KTN705" s="412"/>
      <c r="KTO705" s="412"/>
      <c r="KTP705" s="412"/>
      <c r="KTQ705" s="412"/>
      <c r="KTR705" s="412"/>
      <c r="KTS705" s="412"/>
      <c r="KTT705" s="412"/>
      <c r="KTU705" s="412"/>
      <c r="KTV705" s="412"/>
      <c r="KTW705" s="412"/>
      <c r="KTX705" s="412"/>
      <c r="KTY705" s="412"/>
      <c r="KTZ705" s="412"/>
      <c r="KUA705" s="412"/>
      <c r="KUB705" s="412"/>
      <c r="KUC705" s="412"/>
      <c r="KUD705" s="412"/>
      <c r="KUE705" s="412"/>
      <c r="KUF705" s="412"/>
      <c r="KUG705" s="412"/>
      <c r="KUH705" s="412"/>
      <c r="KUI705" s="412"/>
      <c r="KUJ705" s="412"/>
      <c r="KUK705" s="412"/>
      <c r="KUL705" s="412"/>
      <c r="KUM705" s="412"/>
      <c r="KUN705" s="412"/>
      <c r="KUO705" s="412"/>
      <c r="KUP705" s="412"/>
      <c r="KUQ705" s="412"/>
      <c r="KUR705" s="412"/>
      <c r="KUS705" s="412"/>
      <c r="KUT705" s="412"/>
      <c r="KUU705" s="412"/>
      <c r="KUV705" s="412"/>
      <c r="KUW705" s="412"/>
      <c r="KUX705" s="412"/>
      <c r="KUY705" s="412"/>
      <c r="KUZ705" s="412"/>
      <c r="KVA705" s="412"/>
      <c r="KVB705" s="412"/>
      <c r="KVC705" s="412"/>
      <c r="KVD705" s="412"/>
      <c r="KVE705" s="412"/>
      <c r="KVF705" s="413"/>
      <c r="KVG705" s="413"/>
      <c r="KVH705" s="413"/>
      <c r="KVI705" s="413"/>
      <c r="KVJ705" s="413"/>
      <c r="KVK705" s="413"/>
      <c r="KVL705" s="413"/>
      <c r="KVM705" s="413"/>
      <c r="KVN705" s="413"/>
      <c r="KVO705" s="413"/>
      <c r="KVP705" s="413"/>
      <c r="KVQ705" s="413"/>
      <c r="KVR705" s="413"/>
      <c r="KVS705" s="413"/>
      <c r="KVT705" s="413"/>
      <c r="KVU705" s="413"/>
      <c r="KVV705" s="413"/>
      <c r="KVW705" s="413"/>
      <c r="KVX705" s="413"/>
      <c r="KVY705" s="413"/>
      <c r="KVZ705" s="413"/>
      <c r="KWA705" s="413"/>
      <c r="KWB705" s="413"/>
      <c r="KWC705" s="413"/>
      <c r="KWD705" s="414"/>
      <c r="KWE705" s="414"/>
      <c r="KWF705" s="414"/>
      <c r="KWG705" s="414"/>
      <c r="KWH705" s="414"/>
      <c r="KWI705" s="413"/>
      <c r="KWJ705" s="413"/>
      <c r="KWK705" s="414"/>
      <c r="KWL705" s="414"/>
      <c r="KWM705" s="413"/>
      <c r="KWN705" s="413"/>
      <c r="KWO705" s="414"/>
      <c r="KWP705" s="414"/>
      <c r="KWQ705" s="413"/>
      <c r="KWR705" s="413"/>
      <c r="KWS705" s="413"/>
      <c r="KWT705" s="413"/>
      <c r="KWU705" s="413"/>
      <c r="KWV705" s="413"/>
      <c r="KWW705" s="413"/>
      <c r="KWX705" s="414"/>
      <c r="KWY705" s="414"/>
      <c r="KWZ705" s="413"/>
      <c r="KXA705" s="413"/>
      <c r="KXB705" s="414"/>
      <c r="KXC705" s="414"/>
      <c r="KXD705" s="413"/>
      <c r="KXE705" s="413"/>
      <c r="KXF705" s="413"/>
      <c r="KXG705" s="413"/>
      <c r="KXH705" s="413"/>
      <c r="KXI705" s="407"/>
      <c r="KXJ705" s="439"/>
      <c r="KXK705" s="413"/>
      <c r="KXL705" s="413"/>
      <c r="KXM705" s="413"/>
      <c r="KXN705" s="413"/>
      <c r="KXO705" s="413"/>
      <c r="KXP705" s="413"/>
      <c r="KXQ705" s="413"/>
      <c r="KXR705" s="412"/>
      <c r="KXS705" s="412"/>
      <c r="KXT705" s="412"/>
      <c r="KXU705" s="412"/>
      <c r="KXV705" s="412"/>
      <c r="KXW705" s="412"/>
      <c r="KXX705" s="412"/>
      <c r="KXY705" s="412"/>
      <c r="KXZ705" s="412"/>
      <c r="KYA705" s="412"/>
      <c r="KYB705" s="412"/>
      <c r="KYC705" s="412"/>
      <c r="KYD705" s="412"/>
      <c r="KYE705" s="412"/>
      <c r="KYF705" s="412"/>
      <c r="KYG705" s="412"/>
      <c r="KYH705" s="412"/>
      <c r="KYI705" s="412"/>
      <c r="KYJ705" s="412"/>
      <c r="KYK705" s="412"/>
      <c r="KYL705" s="412"/>
      <c r="KYM705" s="412"/>
      <c r="KYN705" s="412"/>
      <c r="KYO705" s="412"/>
      <c r="KYP705" s="412"/>
      <c r="KYQ705" s="412"/>
      <c r="KYR705" s="412"/>
      <c r="KYS705" s="412"/>
      <c r="KYT705" s="412"/>
      <c r="KYU705" s="412"/>
      <c r="KYV705" s="412"/>
      <c r="KYW705" s="412"/>
      <c r="KYX705" s="412"/>
      <c r="KYY705" s="412"/>
      <c r="KYZ705" s="412"/>
      <c r="KZA705" s="412"/>
      <c r="KZB705" s="412"/>
      <c r="KZC705" s="412"/>
      <c r="KZD705" s="412"/>
      <c r="KZE705" s="412"/>
      <c r="KZF705" s="412"/>
      <c r="KZG705" s="412"/>
      <c r="KZH705" s="412"/>
      <c r="KZI705" s="412"/>
      <c r="KZJ705" s="413"/>
      <c r="KZK705" s="413"/>
      <c r="KZL705" s="413"/>
      <c r="KZM705" s="413"/>
      <c r="KZN705" s="413"/>
      <c r="KZO705" s="413"/>
      <c r="KZP705" s="413"/>
      <c r="KZQ705" s="413"/>
      <c r="KZR705" s="413"/>
      <c r="KZS705" s="413"/>
      <c r="KZT705" s="413"/>
      <c r="KZU705" s="413"/>
      <c r="KZV705" s="413"/>
      <c r="KZW705" s="413"/>
      <c r="KZX705" s="413"/>
      <c r="KZY705" s="413"/>
      <c r="KZZ705" s="413"/>
      <c r="LAA705" s="413"/>
      <c r="LAB705" s="413"/>
      <c r="LAC705" s="413"/>
      <c r="LAD705" s="413"/>
      <c r="LAE705" s="413"/>
      <c r="LAF705" s="413"/>
      <c r="LAG705" s="413"/>
      <c r="LAH705" s="414"/>
      <c r="LAI705" s="414"/>
      <c r="LAJ705" s="414"/>
      <c r="LAK705" s="414"/>
      <c r="LAL705" s="414"/>
      <c r="LAM705" s="413"/>
      <c r="LAN705" s="413"/>
      <c r="LAO705" s="414"/>
      <c r="LAP705" s="414"/>
      <c r="LAQ705" s="413"/>
      <c r="LAR705" s="413"/>
      <c r="LAS705" s="414"/>
      <c r="LAT705" s="414"/>
      <c r="LAU705" s="413"/>
      <c r="LAV705" s="413"/>
      <c r="LAW705" s="413"/>
      <c r="LAX705" s="413"/>
      <c r="LAY705" s="413"/>
      <c r="LAZ705" s="413"/>
      <c r="LBA705" s="413"/>
      <c r="LBB705" s="414"/>
      <c r="LBC705" s="414"/>
      <c r="LBD705" s="413"/>
      <c r="LBE705" s="413"/>
      <c r="LBF705" s="414"/>
      <c r="LBG705" s="414"/>
      <c r="LBH705" s="413"/>
      <c r="LBI705" s="413"/>
      <c r="LBJ705" s="413"/>
      <c r="LBK705" s="413"/>
      <c r="LBL705" s="413"/>
      <c r="LBM705" s="407"/>
      <c r="LBN705" s="439"/>
      <c r="LBO705" s="413"/>
      <c r="LBP705" s="413"/>
      <c r="LBQ705" s="413"/>
      <c r="LBR705" s="413"/>
      <c r="LBS705" s="413"/>
      <c r="LBT705" s="413"/>
      <c r="LBU705" s="413"/>
      <c r="LBV705" s="412"/>
      <c r="LBW705" s="412"/>
      <c r="LBX705" s="412"/>
      <c r="LBY705" s="412"/>
      <c r="LBZ705" s="412"/>
      <c r="LCA705" s="412"/>
      <c r="LCB705" s="412"/>
      <c r="LCC705" s="412"/>
      <c r="LCD705" s="412"/>
      <c r="LCE705" s="412"/>
      <c r="LCF705" s="412"/>
      <c r="LCG705" s="412"/>
      <c r="LCH705" s="412"/>
      <c r="LCI705" s="412"/>
      <c r="LCJ705" s="412"/>
      <c r="LCK705" s="412"/>
      <c r="LCL705" s="412"/>
      <c r="LCM705" s="412"/>
      <c r="LCN705" s="412"/>
      <c r="LCO705" s="412"/>
      <c r="LCP705" s="412"/>
      <c r="LCQ705" s="412"/>
      <c r="LCR705" s="412"/>
      <c r="LCS705" s="412"/>
      <c r="LCT705" s="412"/>
      <c r="LCU705" s="412"/>
      <c r="LCV705" s="412"/>
      <c r="LCW705" s="412"/>
      <c r="LCX705" s="412"/>
      <c r="LCY705" s="412"/>
      <c r="LCZ705" s="412"/>
      <c r="LDA705" s="412"/>
      <c r="LDB705" s="412"/>
      <c r="LDC705" s="412"/>
      <c r="LDD705" s="412"/>
      <c r="LDE705" s="412"/>
      <c r="LDF705" s="412"/>
      <c r="LDG705" s="412"/>
      <c r="LDH705" s="412"/>
      <c r="LDI705" s="412"/>
      <c r="LDJ705" s="412"/>
      <c r="LDK705" s="412"/>
      <c r="LDL705" s="412"/>
      <c r="LDM705" s="412"/>
      <c r="LDN705" s="413"/>
      <c r="LDO705" s="413"/>
      <c r="LDP705" s="413"/>
      <c r="LDQ705" s="413"/>
      <c r="LDR705" s="413"/>
      <c r="LDS705" s="413"/>
      <c r="LDT705" s="413"/>
      <c r="LDU705" s="413"/>
      <c r="LDV705" s="413"/>
      <c r="LDW705" s="413"/>
      <c r="LDX705" s="413"/>
      <c r="LDY705" s="413"/>
      <c r="LDZ705" s="413"/>
      <c r="LEA705" s="413"/>
      <c r="LEB705" s="413"/>
      <c r="LEC705" s="413"/>
      <c r="LED705" s="413"/>
      <c r="LEE705" s="413"/>
      <c r="LEF705" s="413"/>
      <c r="LEG705" s="413"/>
      <c r="LEH705" s="413"/>
      <c r="LEI705" s="413"/>
      <c r="LEJ705" s="413"/>
      <c r="LEK705" s="413"/>
      <c r="LEL705" s="414"/>
      <c r="LEM705" s="414"/>
      <c r="LEN705" s="414"/>
      <c r="LEO705" s="414"/>
      <c r="LEP705" s="414"/>
      <c r="LEQ705" s="413"/>
      <c r="LER705" s="413"/>
      <c r="LES705" s="414"/>
      <c r="LET705" s="414"/>
      <c r="LEU705" s="413"/>
      <c r="LEV705" s="413"/>
      <c r="LEW705" s="414"/>
      <c r="LEX705" s="414"/>
      <c r="LEY705" s="413"/>
      <c r="LEZ705" s="413"/>
      <c r="LFA705" s="413"/>
      <c r="LFB705" s="413"/>
      <c r="LFC705" s="413"/>
      <c r="LFD705" s="413"/>
      <c r="LFE705" s="413"/>
      <c r="LFF705" s="414"/>
      <c r="LFG705" s="414"/>
      <c r="LFH705" s="413"/>
      <c r="LFI705" s="413"/>
      <c r="LFJ705" s="414"/>
      <c r="LFK705" s="414"/>
      <c r="LFL705" s="413"/>
      <c r="LFM705" s="413"/>
      <c r="LFN705" s="413"/>
      <c r="LFO705" s="413"/>
      <c r="LFP705" s="413"/>
      <c r="LFQ705" s="407"/>
      <c r="LFR705" s="439"/>
      <c r="LFS705" s="413"/>
      <c r="LFT705" s="413"/>
      <c r="LFU705" s="413"/>
      <c r="LFV705" s="413"/>
      <c r="LFW705" s="413"/>
      <c r="LFX705" s="413"/>
      <c r="LFY705" s="413"/>
      <c r="LFZ705" s="412"/>
      <c r="LGA705" s="412"/>
      <c r="LGB705" s="412"/>
      <c r="LGC705" s="412"/>
      <c r="LGD705" s="412"/>
      <c r="LGE705" s="412"/>
      <c r="LGF705" s="412"/>
      <c r="LGG705" s="412"/>
      <c r="LGH705" s="412"/>
      <c r="LGI705" s="412"/>
      <c r="LGJ705" s="412"/>
      <c r="LGK705" s="412"/>
      <c r="LGL705" s="412"/>
      <c r="LGM705" s="412"/>
      <c r="LGN705" s="412"/>
      <c r="LGO705" s="412"/>
      <c r="LGP705" s="412"/>
      <c r="LGQ705" s="412"/>
      <c r="LGR705" s="412"/>
      <c r="LGS705" s="412"/>
      <c r="LGT705" s="412"/>
      <c r="LGU705" s="412"/>
      <c r="LGV705" s="412"/>
      <c r="LGW705" s="412"/>
      <c r="LGX705" s="412"/>
      <c r="LGY705" s="412"/>
      <c r="LGZ705" s="412"/>
      <c r="LHA705" s="412"/>
      <c r="LHB705" s="412"/>
      <c r="LHC705" s="412"/>
      <c r="LHD705" s="412"/>
      <c r="LHE705" s="412"/>
      <c r="LHF705" s="412"/>
      <c r="LHG705" s="412"/>
      <c r="LHH705" s="412"/>
      <c r="LHI705" s="412"/>
      <c r="LHJ705" s="412"/>
      <c r="LHK705" s="412"/>
      <c r="LHL705" s="412"/>
      <c r="LHM705" s="412"/>
      <c r="LHN705" s="412"/>
      <c r="LHO705" s="412"/>
      <c r="LHP705" s="412"/>
      <c r="LHQ705" s="412"/>
      <c r="LHR705" s="413"/>
      <c r="LHS705" s="413"/>
      <c r="LHT705" s="413"/>
      <c r="LHU705" s="413"/>
      <c r="LHV705" s="413"/>
      <c r="LHW705" s="413"/>
      <c r="LHX705" s="413"/>
      <c r="LHY705" s="413"/>
      <c r="LHZ705" s="413"/>
      <c r="LIA705" s="413"/>
      <c r="LIB705" s="413"/>
      <c r="LIC705" s="413"/>
      <c r="LID705" s="413"/>
      <c r="LIE705" s="413"/>
      <c r="LIF705" s="413"/>
      <c r="LIG705" s="413"/>
      <c r="LIH705" s="413"/>
      <c r="LII705" s="413"/>
      <c r="LIJ705" s="413"/>
      <c r="LIK705" s="413"/>
      <c r="LIL705" s="413"/>
      <c r="LIM705" s="413"/>
      <c r="LIN705" s="413"/>
      <c r="LIO705" s="413"/>
      <c r="LIP705" s="414"/>
      <c r="LIQ705" s="414"/>
      <c r="LIR705" s="414"/>
      <c r="LIS705" s="414"/>
      <c r="LIT705" s="414"/>
      <c r="LIU705" s="413"/>
      <c r="LIV705" s="413"/>
      <c r="LIW705" s="414"/>
      <c r="LIX705" s="414"/>
      <c r="LIY705" s="413"/>
      <c r="LIZ705" s="413"/>
      <c r="LJA705" s="414"/>
      <c r="LJB705" s="414"/>
      <c r="LJC705" s="413"/>
      <c r="LJD705" s="413"/>
      <c r="LJE705" s="413"/>
      <c r="LJF705" s="413"/>
      <c r="LJG705" s="413"/>
      <c r="LJH705" s="413"/>
      <c r="LJI705" s="413"/>
      <c r="LJJ705" s="414"/>
      <c r="LJK705" s="414"/>
      <c r="LJL705" s="413"/>
      <c r="LJM705" s="413"/>
      <c r="LJN705" s="414"/>
      <c r="LJO705" s="414"/>
      <c r="LJP705" s="413"/>
      <c r="LJQ705" s="413"/>
      <c r="LJR705" s="413"/>
      <c r="LJS705" s="413"/>
      <c r="LJT705" s="413"/>
      <c r="LJU705" s="407"/>
      <c r="LJV705" s="439"/>
      <c r="LJW705" s="413"/>
      <c r="LJX705" s="413"/>
      <c r="LJY705" s="413"/>
      <c r="LJZ705" s="413"/>
      <c r="LKA705" s="413"/>
      <c r="LKB705" s="413"/>
      <c r="LKC705" s="413"/>
      <c r="LKD705" s="412"/>
      <c r="LKE705" s="412"/>
      <c r="LKF705" s="412"/>
      <c r="LKG705" s="412"/>
      <c r="LKH705" s="412"/>
      <c r="LKI705" s="412"/>
      <c r="LKJ705" s="412"/>
      <c r="LKK705" s="412"/>
      <c r="LKL705" s="412"/>
      <c r="LKM705" s="412"/>
      <c r="LKN705" s="412"/>
      <c r="LKO705" s="412"/>
      <c r="LKP705" s="412"/>
      <c r="LKQ705" s="412"/>
      <c r="LKR705" s="412"/>
      <c r="LKS705" s="412"/>
      <c r="LKT705" s="412"/>
      <c r="LKU705" s="412"/>
      <c r="LKV705" s="412"/>
      <c r="LKW705" s="412"/>
      <c r="LKX705" s="412"/>
      <c r="LKY705" s="412"/>
      <c r="LKZ705" s="412"/>
      <c r="LLA705" s="412"/>
      <c r="LLB705" s="412"/>
      <c r="LLC705" s="412"/>
      <c r="LLD705" s="412"/>
      <c r="LLE705" s="412"/>
      <c r="LLF705" s="412"/>
      <c r="LLG705" s="412"/>
      <c r="LLH705" s="412"/>
      <c r="LLI705" s="412"/>
      <c r="LLJ705" s="412"/>
      <c r="LLK705" s="412"/>
      <c r="LLL705" s="412"/>
      <c r="LLM705" s="412"/>
      <c r="LLN705" s="412"/>
      <c r="LLO705" s="412"/>
      <c r="LLP705" s="412"/>
      <c r="LLQ705" s="412"/>
      <c r="LLR705" s="412"/>
      <c r="LLS705" s="412"/>
      <c r="LLT705" s="412"/>
      <c r="LLU705" s="412"/>
      <c r="LLV705" s="413"/>
      <c r="LLW705" s="413"/>
      <c r="LLX705" s="413"/>
      <c r="LLY705" s="413"/>
      <c r="LLZ705" s="413"/>
      <c r="LMA705" s="413"/>
      <c r="LMB705" s="413"/>
      <c r="LMC705" s="413"/>
      <c r="LMD705" s="413"/>
      <c r="LME705" s="413"/>
      <c r="LMF705" s="413"/>
      <c r="LMG705" s="413"/>
      <c r="LMH705" s="413"/>
      <c r="LMI705" s="413"/>
      <c r="LMJ705" s="413"/>
      <c r="LMK705" s="413"/>
      <c r="LML705" s="413"/>
      <c r="LMM705" s="413"/>
      <c r="LMN705" s="413"/>
      <c r="LMO705" s="413"/>
      <c r="LMP705" s="413"/>
      <c r="LMQ705" s="413"/>
      <c r="LMR705" s="413"/>
      <c r="LMS705" s="413"/>
      <c r="LMT705" s="414"/>
      <c r="LMU705" s="414"/>
      <c r="LMV705" s="414"/>
      <c r="LMW705" s="414"/>
      <c r="LMX705" s="414"/>
      <c r="LMY705" s="413"/>
      <c r="LMZ705" s="413"/>
      <c r="LNA705" s="414"/>
      <c r="LNB705" s="414"/>
      <c r="LNC705" s="413"/>
      <c r="LND705" s="413"/>
      <c r="LNE705" s="414"/>
      <c r="LNF705" s="414"/>
      <c r="LNG705" s="413"/>
      <c r="LNH705" s="413"/>
      <c r="LNI705" s="413"/>
      <c r="LNJ705" s="413"/>
      <c r="LNK705" s="413"/>
      <c r="LNL705" s="413"/>
      <c r="LNM705" s="413"/>
      <c r="LNN705" s="414"/>
      <c r="LNO705" s="414"/>
      <c r="LNP705" s="413"/>
      <c r="LNQ705" s="413"/>
      <c r="LNR705" s="414"/>
      <c r="LNS705" s="414"/>
      <c r="LNT705" s="413"/>
      <c r="LNU705" s="413"/>
      <c r="LNV705" s="413"/>
      <c r="LNW705" s="413"/>
      <c r="LNX705" s="413"/>
      <c r="LNY705" s="407"/>
      <c r="LNZ705" s="439"/>
      <c r="LOA705" s="413"/>
      <c r="LOB705" s="413"/>
      <c r="LOC705" s="413"/>
      <c r="LOD705" s="413"/>
      <c r="LOE705" s="413"/>
      <c r="LOF705" s="413"/>
      <c r="LOG705" s="413"/>
      <c r="LOH705" s="412"/>
      <c r="LOI705" s="412"/>
      <c r="LOJ705" s="412"/>
      <c r="LOK705" s="412"/>
      <c r="LOL705" s="412"/>
      <c r="LOM705" s="412"/>
      <c r="LON705" s="412"/>
      <c r="LOO705" s="412"/>
      <c r="LOP705" s="412"/>
      <c r="LOQ705" s="412"/>
      <c r="LOR705" s="412"/>
      <c r="LOS705" s="412"/>
      <c r="LOT705" s="412"/>
      <c r="LOU705" s="412"/>
      <c r="LOV705" s="412"/>
      <c r="LOW705" s="412"/>
      <c r="LOX705" s="412"/>
      <c r="LOY705" s="412"/>
      <c r="LOZ705" s="412"/>
      <c r="LPA705" s="412"/>
      <c r="LPB705" s="412"/>
      <c r="LPC705" s="412"/>
      <c r="LPD705" s="412"/>
      <c r="LPE705" s="412"/>
      <c r="LPF705" s="412"/>
      <c r="LPG705" s="412"/>
      <c r="LPH705" s="412"/>
      <c r="LPI705" s="412"/>
      <c r="LPJ705" s="412"/>
      <c r="LPK705" s="412"/>
      <c r="LPL705" s="412"/>
      <c r="LPM705" s="412"/>
      <c r="LPN705" s="412"/>
      <c r="LPO705" s="412"/>
      <c r="LPP705" s="412"/>
      <c r="LPQ705" s="412"/>
      <c r="LPR705" s="412"/>
      <c r="LPS705" s="412"/>
      <c r="LPT705" s="412"/>
      <c r="LPU705" s="412"/>
      <c r="LPV705" s="412"/>
      <c r="LPW705" s="412"/>
      <c r="LPX705" s="412"/>
      <c r="LPY705" s="412"/>
      <c r="LPZ705" s="413"/>
      <c r="LQA705" s="413"/>
      <c r="LQB705" s="413"/>
      <c r="LQC705" s="413"/>
      <c r="LQD705" s="413"/>
      <c r="LQE705" s="413"/>
      <c r="LQF705" s="413"/>
      <c r="LQG705" s="413"/>
      <c r="LQH705" s="413"/>
      <c r="LQI705" s="413"/>
      <c r="LQJ705" s="413"/>
      <c r="LQK705" s="413"/>
      <c r="LQL705" s="413"/>
      <c r="LQM705" s="413"/>
      <c r="LQN705" s="413"/>
      <c r="LQO705" s="413"/>
      <c r="LQP705" s="413"/>
      <c r="LQQ705" s="413"/>
      <c r="LQR705" s="413"/>
      <c r="LQS705" s="413"/>
      <c r="LQT705" s="413"/>
      <c r="LQU705" s="413"/>
      <c r="LQV705" s="413"/>
      <c r="LQW705" s="413"/>
      <c r="LQX705" s="414"/>
      <c r="LQY705" s="414"/>
      <c r="LQZ705" s="414"/>
      <c r="LRA705" s="414"/>
      <c r="LRB705" s="414"/>
      <c r="LRC705" s="413"/>
      <c r="LRD705" s="413"/>
      <c r="LRE705" s="414"/>
      <c r="LRF705" s="414"/>
      <c r="LRG705" s="413"/>
      <c r="LRH705" s="413"/>
      <c r="LRI705" s="414"/>
      <c r="LRJ705" s="414"/>
      <c r="LRK705" s="413"/>
      <c r="LRL705" s="413"/>
      <c r="LRM705" s="413"/>
      <c r="LRN705" s="413"/>
      <c r="LRO705" s="413"/>
      <c r="LRP705" s="413"/>
      <c r="LRQ705" s="413"/>
      <c r="LRR705" s="414"/>
      <c r="LRS705" s="414"/>
      <c r="LRT705" s="413"/>
      <c r="LRU705" s="413"/>
      <c r="LRV705" s="414"/>
      <c r="LRW705" s="414"/>
      <c r="LRX705" s="413"/>
      <c r="LRY705" s="413"/>
      <c r="LRZ705" s="413"/>
      <c r="LSA705" s="413"/>
      <c r="LSB705" s="413"/>
      <c r="LSC705" s="407"/>
      <c r="LSD705" s="439"/>
      <c r="LSE705" s="413"/>
      <c r="LSF705" s="413"/>
      <c r="LSG705" s="413"/>
      <c r="LSH705" s="413"/>
      <c r="LSI705" s="413"/>
      <c r="LSJ705" s="413"/>
      <c r="LSK705" s="413"/>
      <c r="LSL705" s="412"/>
      <c r="LSM705" s="412"/>
      <c r="LSN705" s="412"/>
      <c r="LSO705" s="412"/>
      <c r="LSP705" s="412"/>
      <c r="LSQ705" s="412"/>
      <c r="LSR705" s="412"/>
      <c r="LSS705" s="412"/>
      <c r="LST705" s="412"/>
      <c r="LSU705" s="412"/>
      <c r="LSV705" s="412"/>
      <c r="LSW705" s="412"/>
      <c r="LSX705" s="412"/>
      <c r="LSY705" s="412"/>
      <c r="LSZ705" s="412"/>
      <c r="LTA705" s="412"/>
      <c r="LTB705" s="412"/>
      <c r="LTC705" s="412"/>
      <c r="LTD705" s="412"/>
      <c r="LTE705" s="412"/>
      <c r="LTF705" s="412"/>
      <c r="LTG705" s="412"/>
      <c r="LTH705" s="412"/>
      <c r="LTI705" s="412"/>
      <c r="LTJ705" s="412"/>
      <c r="LTK705" s="412"/>
      <c r="LTL705" s="412"/>
      <c r="LTM705" s="412"/>
      <c r="LTN705" s="412"/>
      <c r="LTO705" s="412"/>
      <c r="LTP705" s="412"/>
      <c r="LTQ705" s="412"/>
      <c r="LTR705" s="412"/>
      <c r="LTS705" s="412"/>
      <c r="LTT705" s="412"/>
      <c r="LTU705" s="412"/>
      <c r="LTV705" s="412"/>
      <c r="LTW705" s="412"/>
      <c r="LTX705" s="412"/>
      <c r="LTY705" s="412"/>
      <c r="LTZ705" s="412"/>
      <c r="LUA705" s="412"/>
      <c r="LUB705" s="412"/>
      <c r="LUC705" s="412"/>
      <c r="LUD705" s="413"/>
      <c r="LUE705" s="413"/>
      <c r="LUF705" s="413"/>
      <c r="LUG705" s="413"/>
      <c r="LUH705" s="413"/>
      <c r="LUI705" s="413"/>
      <c r="LUJ705" s="413"/>
      <c r="LUK705" s="413"/>
      <c r="LUL705" s="413"/>
      <c r="LUM705" s="413"/>
      <c r="LUN705" s="413"/>
      <c r="LUO705" s="413"/>
      <c r="LUP705" s="413"/>
      <c r="LUQ705" s="413"/>
      <c r="LUR705" s="413"/>
      <c r="LUS705" s="413"/>
      <c r="LUT705" s="413"/>
      <c r="LUU705" s="413"/>
      <c r="LUV705" s="413"/>
      <c r="LUW705" s="413"/>
      <c r="LUX705" s="413"/>
      <c r="LUY705" s="413"/>
      <c r="LUZ705" s="413"/>
      <c r="LVA705" s="413"/>
      <c r="LVB705" s="414"/>
      <c r="LVC705" s="414"/>
      <c r="LVD705" s="414"/>
      <c r="LVE705" s="414"/>
      <c r="LVF705" s="414"/>
      <c r="LVG705" s="413"/>
      <c r="LVH705" s="413"/>
      <c r="LVI705" s="414"/>
      <c r="LVJ705" s="414"/>
      <c r="LVK705" s="413"/>
      <c r="LVL705" s="413"/>
      <c r="LVM705" s="414"/>
      <c r="LVN705" s="414"/>
      <c r="LVO705" s="413"/>
      <c r="LVP705" s="413"/>
      <c r="LVQ705" s="413"/>
      <c r="LVR705" s="413"/>
      <c r="LVS705" s="413"/>
      <c r="LVT705" s="413"/>
      <c r="LVU705" s="413"/>
      <c r="LVV705" s="414"/>
      <c r="LVW705" s="414"/>
      <c r="LVX705" s="413"/>
      <c r="LVY705" s="413"/>
      <c r="LVZ705" s="414"/>
      <c r="LWA705" s="414"/>
      <c r="LWB705" s="413"/>
      <c r="LWC705" s="413"/>
      <c r="LWD705" s="413"/>
      <c r="LWE705" s="413"/>
      <c r="LWF705" s="413"/>
      <c r="LWG705" s="407"/>
      <c r="LWH705" s="439"/>
      <c r="LWI705" s="413"/>
      <c r="LWJ705" s="413"/>
      <c r="LWK705" s="413"/>
      <c r="LWL705" s="413"/>
      <c r="LWM705" s="413"/>
      <c r="LWN705" s="413"/>
      <c r="LWO705" s="413"/>
      <c r="LWP705" s="412"/>
      <c r="LWQ705" s="412"/>
      <c r="LWR705" s="412"/>
      <c r="LWS705" s="412"/>
      <c r="LWT705" s="412"/>
      <c r="LWU705" s="412"/>
      <c r="LWV705" s="412"/>
      <c r="LWW705" s="412"/>
      <c r="LWX705" s="412"/>
      <c r="LWY705" s="412"/>
      <c r="LWZ705" s="412"/>
      <c r="LXA705" s="412"/>
      <c r="LXB705" s="412"/>
      <c r="LXC705" s="412"/>
      <c r="LXD705" s="412"/>
      <c r="LXE705" s="412"/>
      <c r="LXF705" s="412"/>
      <c r="LXG705" s="412"/>
      <c r="LXH705" s="412"/>
      <c r="LXI705" s="412"/>
      <c r="LXJ705" s="412"/>
      <c r="LXK705" s="412"/>
      <c r="LXL705" s="412"/>
      <c r="LXM705" s="412"/>
      <c r="LXN705" s="412"/>
      <c r="LXO705" s="412"/>
      <c r="LXP705" s="412"/>
      <c r="LXQ705" s="412"/>
      <c r="LXR705" s="412"/>
      <c r="LXS705" s="412"/>
      <c r="LXT705" s="412"/>
      <c r="LXU705" s="412"/>
      <c r="LXV705" s="412"/>
      <c r="LXW705" s="412"/>
      <c r="LXX705" s="412"/>
      <c r="LXY705" s="412"/>
      <c r="LXZ705" s="412"/>
      <c r="LYA705" s="412"/>
      <c r="LYB705" s="412"/>
      <c r="LYC705" s="412"/>
      <c r="LYD705" s="412"/>
      <c r="LYE705" s="412"/>
      <c r="LYF705" s="412"/>
      <c r="LYG705" s="412"/>
      <c r="LYH705" s="413"/>
      <c r="LYI705" s="413"/>
      <c r="LYJ705" s="413"/>
      <c r="LYK705" s="413"/>
      <c r="LYL705" s="413"/>
      <c r="LYM705" s="413"/>
      <c r="LYN705" s="413"/>
      <c r="LYO705" s="413"/>
      <c r="LYP705" s="413"/>
      <c r="LYQ705" s="413"/>
      <c r="LYR705" s="413"/>
      <c r="LYS705" s="413"/>
      <c r="LYT705" s="413"/>
      <c r="LYU705" s="413"/>
      <c r="LYV705" s="413"/>
      <c r="LYW705" s="413"/>
      <c r="LYX705" s="413"/>
      <c r="LYY705" s="413"/>
      <c r="LYZ705" s="413"/>
      <c r="LZA705" s="413"/>
      <c r="LZB705" s="413"/>
      <c r="LZC705" s="413"/>
      <c r="LZD705" s="413"/>
      <c r="LZE705" s="413"/>
      <c r="LZF705" s="414"/>
      <c r="LZG705" s="414"/>
      <c r="LZH705" s="414"/>
      <c r="LZI705" s="414"/>
      <c r="LZJ705" s="414"/>
      <c r="LZK705" s="413"/>
      <c r="LZL705" s="413"/>
      <c r="LZM705" s="414"/>
      <c r="LZN705" s="414"/>
      <c r="LZO705" s="413"/>
      <c r="LZP705" s="413"/>
      <c r="LZQ705" s="414"/>
      <c r="LZR705" s="414"/>
      <c r="LZS705" s="413"/>
      <c r="LZT705" s="413"/>
      <c r="LZU705" s="413"/>
      <c r="LZV705" s="413"/>
      <c r="LZW705" s="413"/>
      <c r="LZX705" s="413"/>
      <c r="LZY705" s="413"/>
      <c r="LZZ705" s="414"/>
      <c r="MAA705" s="414"/>
      <c r="MAB705" s="413"/>
      <c r="MAC705" s="413"/>
      <c r="MAD705" s="414"/>
      <c r="MAE705" s="414"/>
      <c r="MAF705" s="413"/>
      <c r="MAG705" s="413"/>
      <c r="MAH705" s="413"/>
      <c r="MAI705" s="413"/>
      <c r="MAJ705" s="413"/>
      <c r="MAK705" s="407"/>
      <c r="MAL705" s="439"/>
      <c r="MAM705" s="413"/>
      <c r="MAN705" s="413"/>
      <c r="MAO705" s="413"/>
      <c r="MAP705" s="413"/>
      <c r="MAQ705" s="413"/>
      <c r="MAR705" s="413"/>
      <c r="MAS705" s="413"/>
      <c r="MAT705" s="412"/>
      <c r="MAU705" s="412"/>
      <c r="MAV705" s="412"/>
      <c r="MAW705" s="412"/>
      <c r="MAX705" s="412"/>
      <c r="MAY705" s="412"/>
      <c r="MAZ705" s="412"/>
      <c r="MBA705" s="412"/>
      <c r="MBB705" s="412"/>
      <c r="MBC705" s="412"/>
      <c r="MBD705" s="412"/>
      <c r="MBE705" s="412"/>
      <c r="MBF705" s="412"/>
      <c r="MBG705" s="412"/>
      <c r="MBH705" s="412"/>
      <c r="MBI705" s="412"/>
      <c r="MBJ705" s="412"/>
      <c r="MBK705" s="412"/>
      <c r="MBL705" s="412"/>
      <c r="MBM705" s="412"/>
      <c r="MBN705" s="412"/>
      <c r="MBO705" s="412"/>
      <c r="MBP705" s="412"/>
      <c r="MBQ705" s="412"/>
      <c r="MBR705" s="412"/>
      <c r="MBS705" s="412"/>
      <c r="MBT705" s="412"/>
      <c r="MBU705" s="412"/>
      <c r="MBV705" s="412"/>
      <c r="MBW705" s="412"/>
      <c r="MBX705" s="412"/>
      <c r="MBY705" s="412"/>
      <c r="MBZ705" s="412"/>
      <c r="MCA705" s="412"/>
      <c r="MCB705" s="412"/>
      <c r="MCC705" s="412"/>
      <c r="MCD705" s="412"/>
      <c r="MCE705" s="412"/>
      <c r="MCF705" s="412"/>
      <c r="MCG705" s="412"/>
      <c r="MCH705" s="412"/>
      <c r="MCI705" s="412"/>
      <c r="MCJ705" s="412"/>
      <c r="MCK705" s="412"/>
      <c r="MCL705" s="413"/>
      <c r="MCM705" s="413"/>
      <c r="MCN705" s="413"/>
      <c r="MCO705" s="413"/>
      <c r="MCP705" s="413"/>
      <c r="MCQ705" s="413"/>
      <c r="MCR705" s="413"/>
      <c r="MCS705" s="413"/>
      <c r="MCT705" s="413"/>
      <c r="MCU705" s="413"/>
      <c r="MCV705" s="413"/>
      <c r="MCW705" s="413"/>
      <c r="MCX705" s="413"/>
      <c r="MCY705" s="413"/>
      <c r="MCZ705" s="413"/>
      <c r="MDA705" s="413"/>
      <c r="MDB705" s="413"/>
      <c r="MDC705" s="413"/>
      <c r="MDD705" s="413"/>
      <c r="MDE705" s="413"/>
      <c r="MDF705" s="413"/>
      <c r="MDG705" s="413"/>
      <c r="MDH705" s="413"/>
      <c r="MDI705" s="413"/>
      <c r="MDJ705" s="414"/>
      <c r="MDK705" s="414"/>
      <c r="MDL705" s="414"/>
      <c r="MDM705" s="414"/>
      <c r="MDN705" s="414"/>
      <c r="MDO705" s="413"/>
      <c r="MDP705" s="413"/>
      <c r="MDQ705" s="414"/>
      <c r="MDR705" s="414"/>
      <c r="MDS705" s="413"/>
      <c r="MDT705" s="413"/>
      <c r="MDU705" s="414"/>
      <c r="MDV705" s="414"/>
      <c r="MDW705" s="413"/>
      <c r="MDX705" s="413"/>
      <c r="MDY705" s="413"/>
      <c r="MDZ705" s="413"/>
      <c r="MEA705" s="413"/>
      <c r="MEB705" s="413"/>
      <c r="MEC705" s="413"/>
      <c r="MED705" s="414"/>
      <c r="MEE705" s="414"/>
      <c r="MEF705" s="413"/>
      <c r="MEG705" s="413"/>
      <c r="MEH705" s="414"/>
      <c r="MEI705" s="414"/>
      <c r="MEJ705" s="413"/>
      <c r="MEK705" s="413"/>
      <c r="MEL705" s="413"/>
      <c r="MEM705" s="413"/>
      <c r="MEN705" s="413"/>
      <c r="MEO705" s="407"/>
      <c r="MEP705" s="439"/>
      <c r="MEQ705" s="413"/>
      <c r="MER705" s="413"/>
      <c r="MES705" s="413"/>
      <c r="MET705" s="413"/>
      <c r="MEU705" s="413"/>
      <c r="MEV705" s="413"/>
      <c r="MEW705" s="413"/>
      <c r="MEX705" s="412"/>
      <c r="MEY705" s="412"/>
      <c r="MEZ705" s="412"/>
      <c r="MFA705" s="412"/>
      <c r="MFB705" s="412"/>
      <c r="MFC705" s="412"/>
      <c r="MFD705" s="412"/>
      <c r="MFE705" s="412"/>
      <c r="MFF705" s="412"/>
      <c r="MFG705" s="412"/>
      <c r="MFH705" s="412"/>
      <c r="MFI705" s="412"/>
      <c r="MFJ705" s="412"/>
      <c r="MFK705" s="412"/>
      <c r="MFL705" s="412"/>
      <c r="MFM705" s="412"/>
      <c r="MFN705" s="412"/>
      <c r="MFO705" s="412"/>
      <c r="MFP705" s="412"/>
      <c r="MFQ705" s="412"/>
      <c r="MFR705" s="412"/>
      <c r="MFS705" s="412"/>
      <c r="MFT705" s="412"/>
      <c r="MFU705" s="412"/>
      <c r="MFV705" s="412"/>
      <c r="MFW705" s="412"/>
      <c r="MFX705" s="412"/>
      <c r="MFY705" s="412"/>
      <c r="MFZ705" s="412"/>
      <c r="MGA705" s="412"/>
      <c r="MGB705" s="412"/>
      <c r="MGC705" s="412"/>
      <c r="MGD705" s="412"/>
      <c r="MGE705" s="412"/>
      <c r="MGF705" s="412"/>
      <c r="MGG705" s="412"/>
      <c r="MGH705" s="412"/>
      <c r="MGI705" s="412"/>
      <c r="MGJ705" s="412"/>
      <c r="MGK705" s="412"/>
      <c r="MGL705" s="412"/>
      <c r="MGM705" s="412"/>
      <c r="MGN705" s="412"/>
      <c r="MGO705" s="412"/>
      <c r="MGP705" s="413"/>
      <c r="MGQ705" s="413"/>
      <c r="MGR705" s="413"/>
      <c r="MGS705" s="413"/>
      <c r="MGT705" s="413"/>
      <c r="MGU705" s="413"/>
      <c r="MGV705" s="413"/>
      <c r="MGW705" s="413"/>
      <c r="MGX705" s="413"/>
      <c r="MGY705" s="413"/>
      <c r="MGZ705" s="413"/>
      <c r="MHA705" s="413"/>
      <c r="MHB705" s="413"/>
      <c r="MHC705" s="413"/>
      <c r="MHD705" s="413"/>
      <c r="MHE705" s="413"/>
      <c r="MHF705" s="413"/>
      <c r="MHG705" s="413"/>
      <c r="MHH705" s="413"/>
      <c r="MHI705" s="413"/>
      <c r="MHJ705" s="413"/>
      <c r="MHK705" s="413"/>
      <c r="MHL705" s="413"/>
      <c r="MHM705" s="413"/>
      <c r="MHN705" s="414"/>
      <c r="MHO705" s="414"/>
      <c r="MHP705" s="414"/>
      <c r="MHQ705" s="414"/>
      <c r="MHR705" s="414"/>
      <c r="MHS705" s="413"/>
      <c r="MHT705" s="413"/>
      <c r="MHU705" s="414"/>
      <c r="MHV705" s="414"/>
      <c r="MHW705" s="413"/>
      <c r="MHX705" s="413"/>
      <c r="MHY705" s="414"/>
      <c r="MHZ705" s="414"/>
      <c r="MIA705" s="413"/>
      <c r="MIB705" s="413"/>
      <c r="MIC705" s="413"/>
      <c r="MID705" s="413"/>
      <c r="MIE705" s="413"/>
      <c r="MIF705" s="413"/>
      <c r="MIG705" s="413"/>
      <c r="MIH705" s="414"/>
      <c r="MII705" s="414"/>
      <c r="MIJ705" s="413"/>
      <c r="MIK705" s="413"/>
      <c r="MIL705" s="414"/>
      <c r="MIM705" s="414"/>
      <c r="MIN705" s="413"/>
      <c r="MIO705" s="413"/>
      <c r="MIP705" s="413"/>
      <c r="MIQ705" s="413"/>
      <c r="MIR705" s="413"/>
      <c r="MIS705" s="407"/>
      <c r="MIT705" s="439"/>
      <c r="MIU705" s="413"/>
      <c r="MIV705" s="413"/>
      <c r="MIW705" s="413"/>
      <c r="MIX705" s="413"/>
      <c r="MIY705" s="413"/>
      <c r="MIZ705" s="413"/>
      <c r="MJA705" s="413"/>
      <c r="MJB705" s="412"/>
      <c r="MJC705" s="412"/>
      <c r="MJD705" s="412"/>
      <c r="MJE705" s="412"/>
      <c r="MJF705" s="412"/>
      <c r="MJG705" s="412"/>
      <c r="MJH705" s="412"/>
      <c r="MJI705" s="412"/>
      <c r="MJJ705" s="412"/>
      <c r="MJK705" s="412"/>
      <c r="MJL705" s="412"/>
      <c r="MJM705" s="412"/>
      <c r="MJN705" s="412"/>
      <c r="MJO705" s="412"/>
      <c r="MJP705" s="412"/>
      <c r="MJQ705" s="412"/>
      <c r="MJR705" s="412"/>
      <c r="MJS705" s="412"/>
      <c r="MJT705" s="412"/>
      <c r="MJU705" s="412"/>
      <c r="MJV705" s="412"/>
      <c r="MJW705" s="412"/>
      <c r="MJX705" s="412"/>
      <c r="MJY705" s="412"/>
      <c r="MJZ705" s="412"/>
      <c r="MKA705" s="412"/>
      <c r="MKB705" s="412"/>
      <c r="MKC705" s="412"/>
      <c r="MKD705" s="412"/>
      <c r="MKE705" s="412"/>
      <c r="MKF705" s="412"/>
      <c r="MKG705" s="412"/>
      <c r="MKH705" s="412"/>
      <c r="MKI705" s="412"/>
      <c r="MKJ705" s="412"/>
      <c r="MKK705" s="412"/>
      <c r="MKL705" s="412"/>
      <c r="MKM705" s="412"/>
      <c r="MKN705" s="412"/>
      <c r="MKO705" s="412"/>
      <c r="MKP705" s="412"/>
      <c r="MKQ705" s="412"/>
      <c r="MKR705" s="412"/>
      <c r="MKS705" s="412"/>
      <c r="MKT705" s="413"/>
      <c r="MKU705" s="413"/>
      <c r="MKV705" s="413"/>
      <c r="MKW705" s="413"/>
      <c r="MKX705" s="413"/>
      <c r="MKY705" s="413"/>
      <c r="MKZ705" s="413"/>
      <c r="MLA705" s="413"/>
      <c r="MLB705" s="413"/>
      <c r="MLC705" s="413"/>
      <c r="MLD705" s="413"/>
      <c r="MLE705" s="413"/>
      <c r="MLF705" s="413"/>
      <c r="MLG705" s="413"/>
      <c r="MLH705" s="413"/>
      <c r="MLI705" s="413"/>
      <c r="MLJ705" s="413"/>
      <c r="MLK705" s="413"/>
      <c r="MLL705" s="413"/>
      <c r="MLM705" s="413"/>
      <c r="MLN705" s="413"/>
      <c r="MLO705" s="413"/>
      <c r="MLP705" s="413"/>
      <c r="MLQ705" s="413"/>
      <c r="MLR705" s="414"/>
      <c r="MLS705" s="414"/>
      <c r="MLT705" s="414"/>
      <c r="MLU705" s="414"/>
      <c r="MLV705" s="414"/>
      <c r="MLW705" s="413"/>
      <c r="MLX705" s="413"/>
      <c r="MLY705" s="414"/>
      <c r="MLZ705" s="414"/>
      <c r="MMA705" s="413"/>
      <c r="MMB705" s="413"/>
      <c r="MMC705" s="414"/>
      <c r="MMD705" s="414"/>
      <c r="MME705" s="413"/>
      <c r="MMF705" s="413"/>
      <c r="MMG705" s="413"/>
      <c r="MMH705" s="413"/>
      <c r="MMI705" s="413"/>
      <c r="MMJ705" s="413"/>
      <c r="MMK705" s="413"/>
      <c r="MML705" s="414"/>
      <c r="MMM705" s="414"/>
      <c r="MMN705" s="413"/>
      <c r="MMO705" s="413"/>
      <c r="MMP705" s="414"/>
      <c r="MMQ705" s="414"/>
      <c r="MMR705" s="413"/>
      <c r="MMS705" s="413"/>
      <c r="MMT705" s="413"/>
      <c r="MMU705" s="413"/>
      <c r="MMV705" s="413"/>
      <c r="MMW705" s="407"/>
      <c r="MMX705" s="439"/>
      <c r="MMY705" s="413"/>
      <c r="MMZ705" s="413"/>
      <c r="MNA705" s="413"/>
      <c r="MNB705" s="413"/>
      <c r="MNC705" s="413"/>
      <c r="MND705" s="413"/>
      <c r="MNE705" s="413"/>
      <c r="MNF705" s="412"/>
      <c r="MNG705" s="412"/>
      <c r="MNH705" s="412"/>
      <c r="MNI705" s="412"/>
      <c r="MNJ705" s="412"/>
      <c r="MNK705" s="412"/>
      <c r="MNL705" s="412"/>
      <c r="MNM705" s="412"/>
      <c r="MNN705" s="412"/>
      <c r="MNO705" s="412"/>
      <c r="MNP705" s="412"/>
      <c r="MNQ705" s="412"/>
      <c r="MNR705" s="412"/>
      <c r="MNS705" s="412"/>
      <c r="MNT705" s="412"/>
      <c r="MNU705" s="412"/>
      <c r="MNV705" s="412"/>
      <c r="MNW705" s="412"/>
      <c r="MNX705" s="412"/>
      <c r="MNY705" s="412"/>
      <c r="MNZ705" s="412"/>
      <c r="MOA705" s="412"/>
      <c r="MOB705" s="412"/>
      <c r="MOC705" s="412"/>
      <c r="MOD705" s="412"/>
      <c r="MOE705" s="412"/>
      <c r="MOF705" s="412"/>
      <c r="MOG705" s="412"/>
      <c r="MOH705" s="412"/>
      <c r="MOI705" s="412"/>
      <c r="MOJ705" s="412"/>
      <c r="MOK705" s="412"/>
      <c r="MOL705" s="412"/>
      <c r="MOM705" s="412"/>
      <c r="MON705" s="412"/>
      <c r="MOO705" s="412"/>
      <c r="MOP705" s="412"/>
      <c r="MOQ705" s="412"/>
      <c r="MOR705" s="412"/>
      <c r="MOS705" s="412"/>
      <c r="MOT705" s="412"/>
      <c r="MOU705" s="412"/>
      <c r="MOV705" s="412"/>
      <c r="MOW705" s="412"/>
      <c r="MOX705" s="413"/>
      <c r="MOY705" s="413"/>
      <c r="MOZ705" s="413"/>
      <c r="MPA705" s="413"/>
      <c r="MPB705" s="413"/>
      <c r="MPC705" s="413"/>
      <c r="MPD705" s="413"/>
      <c r="MPE705" s="413"/>
      <c r="MPF705" s="413"/>
      <c r="MPG705" s="413"/>
      <c r="MPH705" s="413"/>
      <c r="MPI705" s="413"/>
      <c r="MPJ705" s="413"/>
      <c r="MPK705" s="413"/>
      <c r="MPL705" s="413"/>
      <c r="MPM705" s="413"/>
      <c r="MPN705" s="413"/>
      <c r="MPO705" s="413"/>
      <c r="MPP705" s="413"/>
      <c r="MPQ705" s="413"/>
      <c r="MPR705" s="413"/>
      <c r="MPS705" s="413"/>
      <c r="MPT705" s="413"/>
      <c r="MPU705" s="413"/>
      <c r="MPV705" s="414"/>
      <c r="MPW705" s="414"/>
      <c r="MPX705" s="414"/>
      <c r="MPY705" s="414"/>
      <c r="MPZ705" s="414"/>
      <c r="MQA705" s="413"/>
      <c r="MQB705" s="413"/>
      <c r="MQC705" s="414"/>
      <c r="MQD705" s="414"/>
      <c r="MQE705" s="413"/>
      <c r="MQF705" s="413"/>
      <c r="MQG705" s="414"/>
      <c r="MQH705" s="414"/>
      <c r="MQI705" s="413"/>
      <c r="MQJ705" s="413"/>
      <c r="MQK705" s="413"/>
      <c r="MQL705" s="413"/>
      <c r="MQM705" s="413"/>
      <c r="MQN705" s="413"/>
      <c r="MQO705" s="413"/>
      <c r="MQP705" s="414"/>
      <c r="MQQ705" s="414"/>
      <c r="MQR705" s="413"/>
      <c r="MQS705" s="413"/>
      <c r="MQT705" s="414"/>
      <c r="MQU705" s="414"/>
      <c r="MQV705" s="413"/>
      <c r="MQW705" s="413"/>
      <c r="MQX705" s="413"/>
      <c r="MQY705" s="413"/>
      <c r="MQZ705" s="413"/>
      <c r="MRA705" s="407"/>
      <c r="MRB705" s="439"/>
      <c r="MRC705" s="413"/>
      <c r="MRD705" s="413"/>
      <c r="MRE705" s="413"/>
      <c r="MRF705" s="413"/>
      <c r="MRG705" s="413"/>
      <c r="MRH705" s="413"/>
      <c r="MRI705" s="413"/>
      <c r="MRJ705" s="412"/>
      <c r="MRK705" s="412"/>
      <c r="MRL705" s="412"/>
      <c r="MRM705" s="412"/>
      <c r="MRN705" s="412"/>
      <c r="MRO705" s="412"/>
      <c r="MRP705" s="412"/>
      <c r="MRQ705" s="412"/>
      <c r="MRR705" s="412"/>
      <c r="MRS705" s="412"/>
      <c r="MRT705" s="412"/>
      <c r="MRU705" s="412"/>
      <c r="MRV705" s="412"/>
      <c r="MRW705" s="412"/>
      <c r="MRX705" s="412"/>
      <c r="MRY705" s="412"/>
      <c r="MRZ705" s="412"/>
      <c r="MSA705" s="412"/>
      <c r="MSB705" s="412"/>
      <c r="MSC705" s="412"/>
      <c r="MSD705" s="412"/>
      <c r="MSE705" s="412"/>
      <c r="MSF705" s="412"/>
      <c r="MSG705" s="412"/>
      <c r="MSH705" s="412"/>
      <c r="MSI705" s="412"/>
      <c r="MSJ705" s="412"/>
      <c r="MSK705" s="412"/>
      <c r="MSL705" s="412"/>
      <c r="MSM705" s="412"/>
      <c r="MSN705" s="412"/>
      <c r="MSO705" s="412"/>
      <c r="MSP705" s="412"/>
      <c r="MSQ705" s="412"/>
      <c r="MSR705" s="412"/>
      <c r="MSS705" s="412"/>
      <c r="MST705" s="412"/>
      <c r="MSU705" s="412"/>
      <c r="MSV705" s="412"/>
      <c r="MSW705" s="412"/>
      <c r="MSX705" s="412"/>
      <c r="MSY705" s="412"/>
      <c r="MSZ705" s="412"/>
      <c r="MTA705" s="412"/>
      <c r="MTB705" s="413"/>
      <c r="MTC705" s="413"/>
      <c r="MTD705" s="413"/>
      <c r="MTE705" s="413"/>
      <c r="MTF705" s="413"/>
      <c r="MTG705" s="413"/>
      <c r="MTH705" s="413"/>
      <c r="MTI705" s="413"/>
      <c r="MTJ705" s="413"/>
      <c r="MTK705" s="413"/>
      <c r="MTL705" s="413"/>
      <c r="MTM705" s="413"/>
      <c r="MTN705" s="413"/>
      <c r="MTO705" s="413"/>
      <c r="MTP705" s="413"/>
      <c r="MTQ705" s="413"/>
      <c r="MTR705" s="413"/>
      <c r="MTS705" s="413"/>
      <c r="MTT705" s="413"/>
      <c r="MTU705" s="413"/>
      <c r="MTV705" s="413"/>
      <c r="MTW705" s="413"/>
      <c r="MTX705" s="413"/>
      <c r="MTY705" s="413"/>
      <c r="MTZ705" s="414"/>
      <c r="MUA705" s="414"/>
      <c r="MUB705" s="414"/>
      <c r="MUC705" s="414"/>
      <c r="MUD705" s="414"/>
      <c r="MUE705" s="413"/>
      <c r="MUF705" s="413"/>
      <c r="MUG705" s="414"/>
      <c r="MUH705" s="414"/>
      <c r="MUI705" s="413"/>
      <c r="MUJ705" s="413"/>
      <c r="MUK705" s="414"/>
      <c r="MUL705" s="414"/>
      <c r="MUM705" s="413"/>
      <c r="MUN705" s="413"/>
      <c r="MUO705" s="413"/>
      <c r="MUP705" s="413"/>
      <c r="MUQ705" s="413"/>
      <c r="MUR705" s="413"/>
      <c r="MUS705" s="413"/>
      <c r="MUT705" s="414"/>
      <c r="MUU705" s="414"/>
      <c r="MUV705" s="413"/>
      <c r="MUW705" s="413"/>
      <c r="MUX705" s="414"/>
      <c r="MUY705" s="414"/>
      <c r="MUZ705" s="413"/>
      <c r="MVA705" s="413"/>
      <c r="MVB705" s="413"/>
      <c r="MVC705" s="413"/>
      <c r="MVD705" s="413"/>
      <c r="MVE705" s="407"/>
      <c r="MVF705" s="439"/>
      <c r="MVG705" s="413"/>
      <c r="MVH705" s="413"/>
      <c r="MVI705" s="413"/>
      <c r="MVJ705" s="413"/>
      <c r="MVK705" s="413"/>
      <c r="MVL705" s="413"/>
      <c r="MVM705" s="413"/>
      <c r="MVN705" s="412"/>
      <c r="MVO705" s="412"/>
      <c r="MVP705" s="412"/>
      <c r="MVQ705" s="412"/>
      <c r="MVR705" s="412"/>
      <c r="MVS705" s="412"/>
      <c r="MVT705" s="412"/>
      <c r="MVU705" s="412"/>
      <c r="MVV705" s="412"/>
      <c r="MVW705" s="412"/>
      <c r="MVX705" s="412"/>
      <c r="MVY705" s="412"/>
      <c r="MVZ705" s="412"/>
      <c r="MWA705" s="412"/>
      <c r="MWB705" s="412"/>
      <c r="MWC705" s="412"/>
      <c r="MWD705" s="412"/>
      <c r="MWE705" s="412"/>
      <c r="MWF705" s="412"/>
      <c r="MWG705" s="412"/>
      <c r="MWH705" s="412"/>
      <c r="MWI705" s="412"/>
      <c r="MWJ705" s="412"/>
      <c r="MWK705" s="412"/>
      <c r="MWL705" s="412"/>
      <c r="MWM705" s="412"/>
      <c r="MWN705" s="412"/>
      <c r="MWO705" s="412"/>
      <c r="MWP705" s="412"/>
      <c r="MWQ705" s="412"/>
      <c r="MWR705" s="412"/>
      <c r="MWS705" s="412"/>
      <c r="MWT705" s="412"/>
      <c r="MWU705" s="412"/>
      <c r="MWV705" s="412"/>
      <c r="MWW705" s="412"/>
      <c r="MWX705" s="412"/>
      <c r="MWY705" s="412"/>
      <c r="MWZ705" s="412"/>
      <c r="MXA705" s="412"/>
      <c r="MXB705" s="412"/>
      <c r="MXC705" s="412"/>
      <c r="MXD705" s="412"/>
      <c r="MXE705" s="412"/>
      <c r="MXF705" s="413"/>
      <c r="MXG705" s="413"/>
      <c r="MXH705" s="413"/>
      <c r="MXI705" s="413"/>
      <c r="MXJ705" s="413"/>
      <c r="MXK705" s="413"/>
      <c r="MXL705" s="413"/>
      <c r="MXM705" s="413"/>
      <c r="MXN705" s="413"/>
      <c r="MXO705" s="413"/>
      <c r="MXP705" s="413"/>
      <c r="MXQ705" s="413"/>
      <c r="MXR705" s="413"/>
      <c r="MXS705" s="413"/>
      <c r="MXT705" s="413"/>
      <c r="MXU705" s="413"/>
      <c r="MXV705" s="413"/>
      <c r="MXW705" s="413"/>
      <c r="MXX705" s="413"/>
      <c r="MXY705" s="413"/>
      <c r="MXZ705" s="413"/>
      <c r="MYA705" s="413"/>
      <c r="MYB705" s="413"/>
      <c r="MYC705" s="413"/>
      <c r="MYD705" s="414"/>
      <c r="MYE705" s="414"/>
      <c r="MYF705" s="414"/>
      <c r="MYG705" s="414"/>
      <c r="MYH705" s="414"/>
      <c r="MYI705" s="413"/>
      <c r="MYJ705" s="413"/>
      <c r="MYK705" s="414"/>
      <c r="MYL705" s="414"/>
      <c r="MYM705" s="413"/>
      <c r="MYN705" s="413"/>
      <c r="MYO705" s="414"/>
      <c r="MYP705" s="414"/>
      <c r="MYQ705" s="413"/>
      <c r="MYR705" s="413"/>
      <c r="MYS705" s="413"/>
      <c r="MYT705" s="413"/>
      <c r="MYU705" s="413"/>
      <c r="MYV705" s="413"/>
      <c r="MYW705" s="413"/>
      <c r="MYX705" s="414"/>
      <c r="MYY705" s="414"/>
      <c r="MYZ705" s="413"/>
      <c r="MZA705" s="413"/>
      <c r="MZB705" s="414"/>
      <c r="MZC705" s="414"/>
      <c r="MZD705" s="413"/>
      <c r="MZE705" s="413"/>
      <c r="MZF705" s="413"/>
      <c r="MZG705" s="413"/>
      <c r="MZH705" s="413"/>
      <c r="MZI705" s="407"/>
      <c r="MZJ705" s="439"/>
      <c r="MZK705" s="413"/>
      <c r="MZL705" s="413"/>
      <c r="MZM705" s="413"/>
      <c r="MZN705" s="413"/>
      <c r="MZO705" s="413"/>
      <c r="MZP705" s="413"/>
      <c r="MZQ705" s="413"/>
      <c r="MZR705" s="412"/>
      <c r="MZS705" s="412"/>
      <c r="MZT705" s="412"/>
      <c r="MZU705" s="412"/>
      <c r="MZV705" s="412"/>
      <c r="MZW705" s="412"/>
      <c r="MZX705" s="412"/>
      <c r="MZY705" s="412"/>
      <c r="MZZ705" s="412"/>
      <c r="NAA705" s="412"/>
      <c r="NAB705" s="412"/>
      <c r="NAC705" s="412"/>
      <c r="NAD705" s="412"/>
      <c r="NAE705" s="412"/>
      <c r="NAF705" s="412"/>
      <c r="NAG705" s="412"/>
      <c r="NAH705" s="412"/>
      <c r="NAI705" s="412"/>
      <c r="NAJ705" s="412"/>
      <c r="NAK705" s="412"/>
      <c r="NAL705" s="412"/>
      <c r="NAM705" s="412"/>
      <c r="NAN705" s="412"/>
      <c r="NAO705" s="412"/>
      <c r="NAP705" s="412"/>
      <c r="NAQ705" s="412"/>
      <c r="NAR705" s="412"/>
      <c r="NAS705" s="412"/>
      <c r="NAT705" s="412"/>
      <c r="NAU705" s="412"/>
      <c r="NAV705" s="412"/>
      <c r="NAW705" s="412"/>
      <c r="NAX705" s="412"/>
      <c r="NAY705" s="412"/>
      <c r="NAZ705" s="412"/>
      <c r="NBA705" s="412"/>
      <c r="NBB705" s="412"/>
      <c r="NBC705" s="412"/>
      <c r="NBD705" s="412"/>
      <c r="NBE705" s="412"/>
      <c r="NBF705" s="412"/>
      <c r="NBG705" s="412"/>
      <c r="NBH705" s="412"/>
      <c r="NBI705" s="412"/>
      <c r="NBJ705" s="413"/>
      <c r="NBK705" s="413"/>
      <c r="NBL705" s="413"/>
      <c r="NBM705" s="413"/>
      <c r="NBN705" s="413"/>
      <c r="NBO705" s="413"/>
      <c r="NBP705" s="413"/>
      <c r="NBQ705" s="413"/>
      <c r="NBR705" s="413"/>
      <c r="NBS705" s="413"/>
      <c r="NBT705" s="413"/>
      <c r="NBU705" s="413"/>
      <c r="NBV705" s="413"/>
      <c r="NBW705" s="413"/>
      <c r="NBX705" s="413"/>
      <c r="NBY705" s="413"/>
      <c r="NBZ705" s="413"/>
      <c r="NCA705" s="413"/>
      <c r="NCB705" s="413"/>
      <c r="NCC705" s="413"/>
      <c r="NCD705" s="413"/>
      <c r="NCE705" s="413"/>
      <c r="NCF705" s="413"/>
      <c r="NCG705" s="413"/>
      <c r="NCH705" s="414"/>
      <c r="NCI705" s="414"/>
      <c r="NCJ705" s="414"/>
      <c r="NCK705" s="414"/>
      <c r="NCL705" s="414"/>
      <c r="NCM705" s="413"/>
      <c r="NCN705" s="413"/>
      <c r="NCO705" s="414"/>
      <c r="NCP705" s="414"/>
      <c r="NCQ705" s="413"/>
      <c r="NCR705" s="413"/>
      <c r="NCS705" s="414"/>
      <c r="NCT705" s="414"/>
      <c r="NCU705" s="413"/>
      <c r="NCV705" s="413"/>
      <c r="NCW705" s="413"/>
      <c r="NCX705" s="413"/>
      <c r="NCY705" s="413"/>
      <c r="NCZ705" s="413"/>
      <c r="NDA705" s="413"/>
      <c r="NDB705" s="414"/>
      <c r="NDC705" s="414"/>
      <c r="NDD705" s="413"/>
      <c r="NDE705" s="413"/>
      <c r="NDF705" s="414"/>
      <c r="NDG705" s="414"/>
      <c r="NDH705" s="413"/>
      <c r="NDI705" s="413"/>
      <c r="NDJ705" s="413"/>
      <c r="NDK705" s="413"/>
      <c r="NDL705" s="413"/>
      <c r="NDM705" s="407"/>
      <c r="NDN705" s="439"/>
      <c r="NDO705" s="413"/>
      <c r="NDP705" s="413"/>
      <c r="NDQ705" s="413"/>
      <c r="NDR705" s="413"/>
      <c r="NDS705" s="413"/>
      <c r="NDT705" s="413"/>
      <c r="NDU705" s="413"/>
      <c r="NDV705" s="412"/>
      <c r="NDW705" s="412"/>
      <c r="NDX705" s="412"/>
      <c r="NDY705" s="412"/>
      <c r="NDZ705" s="412"/>
      <c r="NEA705" s="412"/>
      <c r="NEB705" s="412"/>
      <c r="NEC705" s="412"/>
      <c r="NED705" s="412"/>
      <c r="NEE705" s="412"/>
      <c r="NEF705" s="412"/>
      <c r="NEG705" s="412"/>
      <c r="NEH705" s="412"/>
      <c r="NEI705" s="412"/>
      <c r="NEJ705" s="412"/>
      <c r="NEK705" s="412"/>
      <c r="NEL705" s="412"/>
      <c r="NEM705" s="412"/>
      <c r="NEN705" s="412"/>
      <c r="NEO705" s="412"/>
      <c r="NEP705" s="412"/>
      <c r="NEQ705" s="412"/>
      <c r="NER705" s="412"/>
      <c r="NES705" s="412"/>
      <c r="NET705" s="412"/>
      <c r="NEU705" s="412"/>
      <c r="NEV705" s="412"/>
      <c r="NEW705" s="412"/>
      <c r="NEX705" s="412"/>
      <c r="NEY705" s="412"/>
      <c r="NEZ705" s="412"/>
      <c r="NFA705" s="412"/>
      <c r="NFB705" s="412"/>
      <c r="NFC705" s="412"/>
      <c r="NFD705" s="412"/>
      <c r="NFE705" s="412"/>
      <c r="NFF705" s="412"/>
      <c r="NFG705" s="412"/>
      <c r="NFH705" s="412"/>
      <c r="NFI705" s="412"/>
      <c r="NFJ705" s="412"/>
      <c r="NFK705" s="412"/>
      <c r="NFL705" s="412"/>
      <c r="NFM705" s="412"/>
      <c r="NFN705" s="413"/>
      <c r="NFO705" s="413"/>
      <c r="NFP705" s="413"/>
      <c r="NFQ705" s="413"/>
      <c r="NFR705" s="413"/>
      <c r="NFS705" s="413"/>
      <c r="NFT705" s="413"/>
      <c r="NFU705" s="413"/>
      <c r="NFV705" s="413"/>
      <c r="NFW705" s="413"/>
      <c r="NFX705" s="413"/>
      <c r="NFY705" s="413"/>
      <c r="NFZ705" s="413"/>
      <c r="NGA705" s="413"/>
      <c r="NGB705" s="413"/>
      <c r="NGC705" s="413"/>
      <c r="NGD705" s="413"/>
      <c r="NGE705" s="413"/>
      <c r="NGF705" s="413"/>
      <c r="NGG705" s="413"/>
      <c r="NGH705" s="413"/>
      <c r="NGI705" s="413"/>
      <c r="NGJ705" s="413"/>
      <c r="NGK705" s="413"/>
      <c r="NGL705" s="414"/>
      <c r="NGM705" s="414"/>
      <c r="NGN705" s="414"/>
      <c r="NGO705" s="414"/>
      <c r="NGP705" s="414"/>
      <c r="NGQ705" s="413"/>
      <c r="NGR705" s="413"/>
      <c r="NGS705" s="414"/>
      <c r="NGT705" s="414"/>
      <c r="NGU705" s="413"/>
      <c r="NGV705" s="413"/>
      <c r="NGW705" s="414"/>
      <c r="NGX705" s="414"/>
      <c r="NGY705" s="413"/>
      <c r="NGZ705" s="413"/>
      <c r="NHA705" s="413"/>
      <c r="NHB705" s="413"/>
      <c r="NHC705" s="413"/>
      <c r="NHD705" s="413"/>
      <c r="NHE705" s="413"/>
      <c r="NHF705" s="414"/>
      <c r="NHG705" s="414"/>
      <c r="NHH705" s="413"/>
      <c r="NHI705" s="413"/>
      <c r="NHJ705" s="414"/>
      <c r="NHK705" s="414"/>
      <c r="NHL705" s="413"/>
      <c r="NHM705" s="413"/>
      <c r="NHN705" s="413"/>
      <c r="NHO705" s="413"/>
      <c r="NHP705" s="413"/>
      <c r="NHQ705" s="407"/>
      <c r="NHR705" s="439"/>
      <c r="NHS705" s="413"/>
      <c r="NHT705" s="413"/>
      <c r="NHU705" s="413"/>
      <c r="NHV705" s="413"/>
      <c r="NHW705" s="413"/>
      <c r="NHX705" s="413"/>
      <c r="NHY705" s="413"/>
      <c r="NHZ705" s="412"/>
      <c r="NIA705" s="412"/>
      <c r="NIB705" s="412"/>
      <c r="NIC705" s="412"/>
      <c r="NID705" s="412"/>
      <c r="NIE705" s="412"/>
      <c r="NIF705" s="412"/>
      <c r="NIG705" s="412"/>
      <c r="NIH705" s="412"/>
      <c r="NII705" s="412"/>
      <c r="NIJ705" s="412"/>
      <c r="NIK705" s="412"/>
      <c r="NIL705" s="412"/>
      <c r="NIM705" s="412"/>
      <c r="NIN705" s="412"/>
      <c r="NIO705" s="412"/>
      <c r="NIP705" s="412"/>
      <c r="NIQ705" s="412"/>
      <c r="NIR705" s="412"/>
      <c r="NIS705" s="412"/>
      <c r="NIT705" s="412"/>
      <c r="NIU705" s="412"/>
      <c r="NIV705" s="412"/>
      <c r="NIW705" s="412"/>
      <c r="NIX705" s="412"/>
      <c r="NIY705" s="412"/>
      <c r="NIZ705" s="412"/>
      <c r="NJA705" s="412"/>
      <c r="NJB705" s="412"/>
      <c r="NJC705" s="412"/>
      <c r="NJD705" s="412"/>
      <c r="NJE705" s="412"/>
      <c r="NJF705" s="412"/>
      <c r="NJG705" s="412"/>
      <c r="NJH705" s="412"/>
      <c r="NJI705" s="412"/>
      <c r="NJJ705" s="412"/>
      <c r="NJK705" s="412"/>
      <c r="NJL705" s="412"/>
      <c r="NJM705" s="412"/>
      <c r="NJN705" s="412"/>
      <c r="NJO705" s="412"/>
      <c r="NJP705" s="412"/>
      <c r="NJQ705" s="412"/>
      <c r="NJR705" s="413"/>
      <c r="NJS705" s="413"/>
      <c r="NJT705" s="413"/>
      <c r="NJU705" s="413"/>
      <c r="NJV705" s="413"/>
      <c r="NJW705" s="413"/>
      <c r="NJX705" s="413"/>
      <c r="NJY705" s="413"/>
      <c r="NJZ705" s="413"/>
      <c r="NKA705" s="413"/>
      <c r="NKB705" s="413"/>
      <c r="NKC705" s="413"/>
      <c r="NKD705" s="413"/>
      <c r="NKE705" s="413"/>
      <c r="NKF705" s="413"/>
      <c r="NKG705" s="413"/>
      <c r="NKH705" s="413"/>
      <c r="NKI705" s="413"/>
      <c r="NKJ705" s="413"/>
      <c r="NKK705" s="413"/>
      <c r="NKL705" s="413"/>
      <c r="NKM705" s="413"/>
      <c r="NKN705" s="413"/>
      <c r="NKO705" s="413"/>
      <c r="NKP705" s="414"/>
      <c r="NKQ705" s="414"/>
      <c r="NKR705" s="414"/>
      <c r="NKS705" s="414"/>
      <c r="NKT705" s="414"/>
      <c r="NKU705" s="413"/>
      <c r="NKV705" s="413"/>
      <c r="NKW705" s="414"/>
      <c r="NKX705" s="414"/>
      <c r="NKY705" s="413"/>
      <c r="NKZ705" s="413"/>
      <c r="NLA705" s="414"/>
      <c r="NLB705" s="414"/>
      <c r="NLC705" s="413"/>
      <c r="NLD705" s="413"/>
      <c r="NLE705" s="413"/>
      <c r="NLF705" s="413"/>
      <c r="NLG705" s="413"/>
      <c r="NLH705" s="413"/>
      <c r="NLI705" s="413"/>
      <c r="NLJ705" s="414"/>
      <c r="NLK705" s="414"/>
      <c r="NLL705" s="413"/>
      <c r="NLM705" s="413"/>
      <c r="NLN705" s="414"/>
      <c r="NLO705" s="414"/>
      <c r="NLP705" s="413"/>
      <c r="NLQ705" s="413"/>
      <c r="NLR705" s="413"/>
      <c r="NLS705" s="413"/>
      <c r="NLT705" s="413"/>
      <c r="NLU705" s="407"/>
      <c r="NLV705" s="439"/>
      <c r="NLW705" s="413"/>
      <c r="NLX705" s="413"/>
      <c r="NLY705" s="413"/>
      <c r="NLZ705" s="413"/>
      <c r="NMA705" s="413"/>
      <c r="NMB705" s="413"/>
      <c r="NMC705" s="413"/>
      <c r="NMD705" s="412"/>
      <c r="NME705" s="412"/>
      <c r="NMF705" s="412"/>
      <c r="NMG705" s="412"/>
      <c r="NMH705" s="412"/>
      <c r="NMI705" s="412"/>
      <c r="NMJ705" s="412"/>
      <c r="NMK705" s="412"/>
      <c r="NML705" s="412"/>
      <c r="NMM705" s="412"/>
      <c r="NMN705" s="412"/>
      <c r="NMO705" s="412"/>
      <c r="NMP705" s="412"/>
      <c r="NMQ705" s="412"/>
      <c r="NMR705" s="412"/>
      <c r="NMS705" s="412"/>
      <c r="NMT705" s="412"/>
      <c r="NMU705" s="412"/>
      <c r="NMV705" s="412"/>
      <c r="NMW705" s="412"/>
      <c r="NMX705" s="412"/>
      <c r="NMY705" s="412"/>
      <c r="NMZ705" s="412"/>
      <c r="NNA705" s="412"/>
      <c r="NNB705" s="412"/>
      <c r="NNC705" s="412"/>
      <c r="NND705" s="412"/>
      <c r="NNE705" s="412"/>
      <c r="NNF705" s="412"/>
      <c r="NNG705" s="412"/>
      <c r="NNH705" s="412"/>
      <c r="NNI705" s="412"/>
      <c r="NNJ705" s="412"/>
      <c r="NNK705" s="412"/>
      <c r="NNL705" s="412"/>
      <c r="NNM705" s="412"/>
      <c r="NNN705" s="412"/>
      <c r="NNO705" s="412"/>
      <c r="NNP705" s="412"/>
      <c r="NNQ705" s="412"/>
      <c r="NNR705" s="412"/>
      <c r="NNS705" s="412"/>
      <c r="NNT705" s="412"/>
      <c r="NNU705" s="412"/>
      <c r="NNV705" s="413"/>
      <c r="NNW705" s="413"/>
      <c r="NNX705" s="413"/>
      <c r="NNY705" s="413"/>
      <c r="NNZ705" s="413"/>
      <c r="NOA705" s="413"/>
      <c r="NOB705" s="413"/>
      <c r="NOC705" s="413"/>
      <c r="NOD705" s="413"/>
      <c r="NOE705" s="413"/>
      <c r="NOF705" s="413"/>
      <c r="NOG705" s="413"/>
      <c r="NOH705" s="413"/>
      <c r="NOI705" s="413"/>
      <c r="NOJ705" s="413"/>
      <c r="NOK705" s="413"/>
      <c r="NOL705" s="413"/>
      <c r="NOM705" s="413"/>
      <c r="NON705" s="413"/>
      <c r="NOO705" s="413"/>
      <c r="NOP705" s="413"/>
      <c r="NOQ705" s="413"/>
      <c r="NOR705" s="413"/>
      <c r="NOS705" s="413"/>
      <c r="NOT705" s="414"/>
      <c r="NOU705" s="414"/>
      <c r="NOV705" s="414"/>
      <c r="NOW705" s="414"/>
      <c r="NOX705" s="414"/>
      <c r="NOY705" s="413"/>
      <c r="NOZ705" s="413"/>
      <c r="NPA705" s="414"/>
      <c r="NPB705" s="414"/>
      <c r="NPC705" s="413"/>
      <c r="NPD705" s="413"/>
      <c r="NPE705" s="414"/>
      <c r="NPF705" s="414"/>
      <c r="NPG705" s="413"/>
      <c r="NPH705" s="413"/>
      <c r="NPI705" s="413"/>
      <c r="NPJ705" s="413"/>
      <c r="NPK705" s="413"/>
      <c r="NPL705" s="413"/>
      <c r="NPM705" s="413"/>
      <c r="NPN705" s="414"/>
      <c r="NPO705" s="414"/>
      <c r="NPP705" s="413"/>
      <c r="NPQ705" s="413"/>
      <c r="NPR705" s="414"/>
      <c r="NPS705" s="414"/>
      <c r="NPT705" s="413"/>
      <c r="NPU705" s="413"/>
      <c r="NPV705" s="413"/>
      <c r="NPW705" s="413"/>
      <c r="NPX705" s="413"/>
      <c r="NPY705" s="407"/>
      <c r="NPZ705" s="439"/>
      <c r="NQA705" s="413"/>
      <c r="NQB705" s="413"/>
      <c r="NQC705" s="413"/>
      <c r="NQD705" s="413"/>
      <c r="NQE705" s="413"/>
      <c r="NQF705" s="413"/>
      <c r="NQG705" s="413"/>
      <c r="NQH705" s="412"/>
      <c r="NQI705" s="412"/>
      <c r="NQJ705" s="412"/>
      <c r="NQK705" s="412"/>
      <c r="NQL705" s="412"/>
      <c r="NQM705" s="412"/>
      <c r="NQN705" s="412"/>
      <c r="NQO705" s="412"/>
      <c r="NQP705" s="412"/>
      <c r="NQQ705" s="412"/>
      <c r="NQR705" s="412"/>
      <c r="NQS705" s="412"/>
      <c r="NQT705" s="412"/>
      <c r="NQU705" s="412"/>
      <c r="NQV705" s="412"/>
      <c r="NQW705" s="412"/>
      <c r="NQX705" s="412"/>
      <c r="NQY705" s="412"/>
      <c r="NQZ705" s="412"/>
      <c r="NRA705" s="412"/>
      <c r="NRB705" s="412"/>
      <c r="NRC705" s="412"/>
      <c r="NRD705" s="412"/>
      <c r="NRE705" s="412"/>
      <c r="NRF705" s="412"/>
      <c r="NRG705" s="412"/>
      <c r="NRH705" s="412"/>
      <c r="NRI705" s="412"/>
      <c r="NRJ705" s="412"/>
      <c r="NRK705" s="412"/>
      <c r="NRL705" s="412"/>
      <c r="NRM705" s="412"/>
      <c r="NRN705" s="412"/>
      <c r="NRO705" s="412"/>
      <c r="NRP705" s="412"/>
      <c r="NRQ705" s="412"/>
      <c r="NRR705" s="412"/>
      <c r="NRS705" s="412"/>
      <c r="NRT705" s="412"/>
      <c r="NRU705" s="412"/>
      <c r="NRV705" s="412"/>
      <c r="NRW705" s="412"/>
      <c r="NRX705" s="412"/>
      <c r="NRY705" s="412"/>
      <c r="NRZ705" s="413"/>
      <c r="NSA705" s="413"/>
      <c r="NSB705" s="413"/>
      <c r="NSC705" s="413"/>
      <c r="NSD705" s="413"/>
      <c r="NSE705" s="413"/>
      <c r="NSF705" s="413"/>
      <c r="NSG705" s="413"/>
      <c r="NSH705" s="413"/>
      <c r="NSI705" s="413"/>
      <c r="NSJ705" s="413"/>
      <c r="NSK705" s="413"/>
      <c r="NSL705" s="413"/>
      <c r="NSM705" s="413"/>
      <c r="NSN705" s="413"/>
      <c r="NSO705" s="413"/>
      <c r="NSP705" s="413"/>
      <c r="NSQ705" s="413"/>
      <c r="NSR705" s="413"/>
      <c r="NSS705" s="413"/>
      <c r="NST705" s="413"/>
      <c r="NSU705" s="413"/>
      <c r="NSV705" s="413"/>
      <c r="NSW705" s="413"/>
      <c r="NSX705" s="414"/>
      <c r="NSY705" s="414"/>
      <c r="NSZ705" s="414"/>
      <c r="NTA705" s="414"/>
      <c r="NTB705" s="414"/>
      <c r="NTC705" s="413"/>
      <c r="NTD705" s="413"/>
      <c r="NTE705" s="414"/>
      <c r="NTF705" s="414"/>
      <c r="NTG705" s="413"/>
      <c r="NTH705" s="413"/>
      <c r="NTI705" s="414"/>
      <c r="NTJ705" s="414"/>
      <c r="NTK705" s="413"/>
      <c r="NTL705" s="413"/>
      <c r="NTM705" s="413"/>
      <c r="NTN705" s="413"/>
      <c r="NTO705" s="413"/>
      <c r="NTP705" s="413"/>
      <c r="NTQ705" s="413"/>
      <c r="NTR705" s="414"/>
      <c r="NTS705" s="414"/>
      <c r="NTT705" s="413"/>
      <c r="NTU705" s="413"/>
      <c r="NTV705" s="414"/>
      <c r="NTW705" s="414"/>
      <c r="NTX705" s="413"/>
      <c r="NTY705" s="413"/>
      <c r="NTZ705" s="413"/>
      <c r="NUA705" s="413"/>
      <c r="NUB705" s="413"/>
      <c r="NUC705" s="407"/>
      <c r="NUD705" s="439"/>
      <c r="NUE705" s="413"/>
      <c r="NUF705" s="413"/>
      <c r="NUG705" s="413"/>
      <c r="NUH705" s="413"/>
      <c r="NUI705" s="413"/>
      <c r="NUJ705" s="413"/>
      <c r="NUK705" s="413"/>
      <c r="NUL705" s="412"/>
      <c r="NUM705" s="412"/>
      <c r="NUN705" s="412"/>
      <c r="NUO705" s="412"/>
      <c r="NUP705" s="412"/>
      <c r="NUQ705" s="412"/>
      <c r="NUR705" s="412"/>
      <c r="NUS705" s="412"/>
      <c r="NUT705" s="412"/>
      <c r="NUU705" s="412"/>
      <c r="NUV705" s="412"/>
      <c r="NUW705" s="412"/>
      <c r="NUX705" s="412"/>
      <c r="NUY705" s="412"/>
      <c r="NUZ705" s="412"/>
      <c r="NVA705" s="412"/>
      <c r="NVB705" s="412"/>
      <c r="NVC705" s="412"/>
      <c r="NVD705" s="412"/>
      <c r="NVE705" s="412"/>
      <c r="NVF705" s="412"/>
      <c r="NVG705" s="412"/>
      <c r="NVH705" s="412"/>
      <c r="NVI705" s="412"/>
      <c r="NVJ705" s="412"/>
      <c r="NVK705" s="412"/>
      <c r="NVL705" s="412"/>
      <c r="NVM705" s="412"/>
      <c r="NVN705" s="412"/>
      <c r="NVO705" s="412"/>
      <c r="NVP705" s="412"/>
      <c r="NVQ705" s="412"/>
      <c r="NVR705" s="412"/>
      <c r="NVS705" s="412"/>
      <c r="NVT705" s="412"/>
      <c r="NVU705" s="412"/>
      <c r="NVV705" s="412"/>
      <c r="NVW705" s="412"/>
      <c r="NVX705" s="412"/>
      <c r="NVY705" s="412"/>
      <c r="NVZ705" s="412"/>
      <c r="NWA705" s="412"/>
      <c r="NWB705" s="412"/>
      <c r="NWC705" s="412"/>
      <c r="NWD705" s="413"/>
      <c r="NWE705" s="413"/>
      <c r="NWF705" s="413"/>
      <c r="NWG705" s="413"/>
      <c r="NWH705" s="413"/>
      <c r="NWI705" s="413"/>
      <c r="NWJ705" s="413"/>
      <c r="NWK705" s="413"/>
      <c r="NWL705" s="413"/>
      <c r="NWM705" s="413"/>
      <c r="NWN705" s="413"/>
      <c r="NWO705" s="413"/>
      <c r="NWP705" s="413"/>
      <c r="NWQ705" s="413"/>
      <c r="NWR705" s="413"/>
      <c r="NWS705" s="413"/>
      <c r="NWT705" s="413"/>
      <c r="NWU705" s="413"/>
      <c r="NWV705" s="413"/>
      <c r="NWW705" s="413"/>
      <c r="NWX705" s="413"/>
      <c r="NWY705" s="413"/>
      <c r="NWZ705" s="413"/>
      <c r="NXA705" s="413"/>
      <c r="NXB705" s="414"/>
      <c r="NXC705" s="414"/>
      <c r="NXD705" s="414"/>
      <c r="NXE705" s="414"/>
      <c r="NXF705" s="414"/>
      <c r="NXG705" s="413"/>
      <c r="NXH705" s="413"/>
      <c r="NXI705" s="414"/>
      <c r="NXJ705" s="414"/>
      <c r="NXK705" s="413"/>
      <c r="NXL705" s="413"/>
      <c r="NXM705" s="414"/>
      <c r="NXN705" s="414"/>
      <c r="NXO705" s="413"/>
      <c r="NXP705" s="413"/>
      <c r="NXQ705" s="413"/>
      <c r="NXR705" s="413"/>
      <c r="NXS705" s="413"/>
      <c r="NXT705" s="413"/>
      <c r="NXU705" s="413"/>
      <c r="NXV705" s="414"/>
      <c r="NXW705" s="414"/>
      <c r="NXX705" s="413"/>
      <c r="NXY705" s="413"/>
      <c r="NXZ705" s="414"/>
      <c r="NYA705" s="414"/>
      <c r="NYB705" s="413"/>
      <c r="NYC705" s="413"/>
      <c r="NYD705" s="413"/>
      <c r="NYE705" s="413"/>
      <c r="NYF705" s="413"/>
      <c r="NYG705" s="407"/>
      <c r="NYH705" s="439"/>
      <c r="NYI705" s="413"/>
      <c r="NYJ705" s="413"/>
      <c r="NYK705" s="413"/>
      <c r="NYL705" s="413"/>
      <c r="NYM705" s="413"/>
      <c r="NYN705" s="413"/>
      <c r="NYO705" s="413"/>
      <c r="NYP705" s="412"/>
      <c r="NYQ705" s="412"/>
      <c r="NYR705" s="412"/>
      <c r="NYS705" s="412"/>
      <c r="NYT705" s="412"/>
      <c r="NYU705" s="412"/>
      <c r="NYV705" s="412"/>
      <c r="NYW705" s="412"/>
      <c r="NYX705" s="412"/>
      <c r="NYY705" s="412"/>
      <c r="NYZ705" s="412"/>
      <c r="NZA705" s="412"/>
      <c r="NZB705" s="412"/>
      <c r="NZC705" s="412"/>
      <c r="NZD705" s="412"/>
      <c r="NZE705" s="412"/>
      <c r="NZF705" s="412"/>
      <c r="NZG705" s="412"/>
      <c r="NZH705" s="412"/>
      <c r="NZI705" s="412"/>
      <c r="NZJ705" s="412"/>
      <c r="NZK705" s="412"/>
      <c r="NZL705" s="412"/>
      <c r="NZM705" s="412"/>
      <c r="NZN705" s="412"/>
      <c r="NZO705" s="412"/>
      <c r="NZP705" s="412"/>
      <c r="NZQ705" s="412"/>
      <c r="NZR705" s="412"/>
      <c r="NZS705" s="412"/>
      <c r="NZT705" s="412"/>
      <c r="NZU705" s="412"/>
      <c r="NZV705" s="412"/>
      <c r="NZW705" s="412"/>
      <c r="NZX705" s="412"/>
      <c r="NZY705" s="412"/>
      <c r="NZZ705" s="412"/>
      <c r="OAA705" s="412"/>
      <c r="OAB705" s="412"/>
      <c r="OAC705" s="412"/>
      <c r="OAD705" s="412"/>
      <c r="OAE705" s="412"/>
      <c r="OAF705" s="412"/>
      <c r="OAG705" s="412"/>
      <c r="OAH705" s="413"/>
      <c r="OAI705" s="413"/>
      <c r="OAJ705" s="413"/>
      <c r="OAK705" s="413"/>
      <c r="OAL705" s="413"/>
      <c r="OAM705" s="413"/>
      <c r="OAN705" s="413"/>
      <c r="OAO705" s="413"/>
      <c r="OAP705" s="413"/>
      <c r="OAQ705" s="413"/>
      <c r="OAR705" s="413"/>
      <c r="OAS705" s="413"/>
      <c r="OAT705" s="413"/>
      <c r="OAU705" s="413"/>
      <c r="OAV705" s="413"/>
      <c r="OAW705" s="413"/>
      <c r="OAX705" s="413"/>
      <c r="OAY705" s="413"/>
      <c r="OAZ705" s="413"/>
      <c r="OBA705" s="413"/>
      <c r="OBB705" s="413"/>
      <c r="OBC705" s="413"/>
      <c r="OBD705" s="413"/>
      <c r="OBE705" s="413"/>
      <c r="OBF705" s="414"/>
      <c r="OBG705" s="414"/>
      <c r="OBH705" s="414"/>
      <c r="OBI705" s="414"/>
      <c r="OBJ705" s="414"/>
      <c r="OBK705" s="413"/>
      <c r="OBL705" s="413"/>
      <c r="OBM705" s="414"/>
      <c r="OBN705" s="414"/>
      <c r="OBO705" s="413"/>
      <c r="OBP705" s="413"/>
      <c r="OBQ705" s="414"/>
      <c r="OBR705" s="414"/>
      <c r="OBS705" s="413"/>
      <c r="OBT705" s="413"/>
      <c r="OBU705" s="413"/>
      <c r="OBV705" s="413"/>
      <c r="OBW705" s="413"/>
      <c r="OBX705" s="413"/>
      <c r="OBY705" s="413"/>
      <c r="OBZ705" s="414"/>
      <c r="OCA705" s="414"/>
      <c r="OCB705" s="413"/>
      <c r="OCC705" s="413"/>
      <c r="OCD705" s="414"/>
      <c r="OCE705" s="414"/>
      <c r="OCF705" s="413"/>
      <c r="OCG705" s="413"/>
      <c r="OCH705" s="413"/>
      <c r="OCI705" s="413"/>
      <c r="OCJ705" s="413"/>
      <c r="OCK705" s="407"/>
      <c r="OCL705" s="439"/>
      <c r="OCM705" s="413"/>
      <c r="OCN705" s="413"/>
      <c r="OCO705" s="413"/>
      <c r="OCP705" s="413"/>
      <c r="OCQ705" s="413"/>
      <c r="OCR705" s="413"/>
      <c r="OCS705" s="413"/>
      <c r="OCT705" s="412"/>
      <c r="OCU705" s="412"/>
      <c r="OCV705" s="412"/>
      <c r="OCW705" s="412"/>
      <c r="OCX705" s="412"/>
      <c r="OCY705" s="412"/>
      <c r="OCZ705" s="412"/>
      <c r="ODA705" s="412"/>
      <c r="ODB705" s="412"/>
      <c r="ODC705" s="412"/>
      <c r="ODD705" s="412"/>
      <c r="ODE705" s="412"/>
      <c r="ODF705" s="412"/>
      <c r="ODG705" s="412"/>
      <c r="ODH705" s="412"/>
      <c r="ODI705" s="412"/>
      <c r="ODJ705" s="412"/>
      <c r="ODK705" s="412"/>
      <c r="ODL705" s="412"/>
      <c r="ODM705" s="412"/>
      <c r="ODN705" s="412"/>
      <c r="ODO705" s="412"/>
      <c r="ODP705" s="412"/>
      <c r="ODQ705" s="412"/>
      <c r="ODR705" s="412"/>
      <c r="ODS705" s="412"/>
      <c r="ODT705" s="412"/>
      <c r="ODU705" s="412"/>
      <c r="ODV705" s="412"/>
      <c r="ODW705" s="412"/>
      <c r="ODX705" s="412"/>
      <c r="ODY705" s="412"/>
      <c r="ODZ705" s="412"/>
      <c r="OEA705" s="412"/>
      <c r="OEB705" s="412"/>
      <c r="OEC705" s="412"/>
      <c r="OED705" s="412"/>
      <c r="OEE705" s="412"/>
      <c r="OEF705" s="412"/>
      <c r="OEG705" s="412"/>
      <c r="OEH705" s="412"/>
      <c r="OEI705" s="412"/>
      <c r="OEJ705" s="412"/>
      <c r="OEK705" s="412"/>
      <c r="OEL705" s="413"/>
      <c r="OEM705" s="413"/>
      <c r="OEN705" s="413"/>
      <c r="OEO705" s="413"/>
      <c r="OEP705" s="413"/>
      <c r="OEQ705" s="413"/>
      <c r="OER705" s="413"/>
      <c r="OES705" s="413"/>
      <c r="OET705" s="413"/>
      <c r="OEU705" s="413"/>
      <c r="OEV705" s="413"/>
      <c r="OEW705" s="413"/>
      <c r="OEX705" s="413"/>
      <c r="OEY705" s="413"/>
      <c r="OEZ705" s="413"/>
      <c r="OFA705" s="413"/>
      <c r="OFB705" s="413"/>
      <c r="OFC705" s="413"/>
      <c r="OFD705" s="413"/>
      <c r="OFE705" s="413"/>
      <c r="OFF705" s="413"/>
      <c r="OFG705" s="413"/>
      <c r="OFH705" s="413"/>
      <c r="OFI705" s="413"/>
      <c r="OFJ705" s="414"/>
      <c r="OFK705" s="414"/>
      <c r="OFL705" s="414"/>
      <c r="OFM705" s="414"/>
      <c r="OFN705" s="414"/>
      <c r="OFO705" s="413"/>
      <c r="OFP705" s="413"/>
      <c r="OFQ705" s="414"/>
      <c r="OFR705" s="414"/>
      <c r="OFS705" s="413"/>
      <c r="OFT705" s="413"/>
      <c r="OFU705" s="414"/>
      <c r="OFV705" s="414"/>
      <c r="OFW705" s="413"/>
      <c r="OFX705" s="413"/>
      <c r="OFY705" s="413"/>
      <c r="OFZ705" s="413"/>
      <c r="OGA705" s="413"/>
      <c r="OGB705" s="413"/>
      <c r="OGC705" s="413"/>
      <c r="OGD705" s="414"/>
      <c r="OGE705" s="414"/>
      <c r="OGF705" s="413"/>
      <c r="OGG705" s="413"/>
      <c r="OGH705" s="414"/>
      <c r="OGI705" s="414"/>
      <c r="OGJ705" s="413"/>
      <c r="OGK705" s="413"/>
      <c r="OGL705" s="413"/>
      <c r="OGM705" s="413"/>
      <c r="OGN705" s="413"/>
      <c r="OGO705" s="407"/>
      <c r="OGP705" s="439"/>
      <c r="OGQ705" s="413"/>
      <c r="OGR705" s="413"/>
      <c r="OGS705" s="413"/>
      <c r="OGT705" s="413"/>
      <c r="OGU705" s="413"/>
      <c r="OGV705" s="413"/>
      <c r="OGW705" s="413"/>
      <c r="OGX705" s="412"/>
      <c r="OGY705" s="412"/>
      <c r="OGZ705" s="412"/>
      <c r="OHA705" s="412"/>
      <c r="OHB705" s="412"/>
      <c r="OHC705" s="412"/>
      <c r="OHD705" s="412"/>
      <c r="OHE705" s="412"/>
      <c r="OHF705" s="412"/>
      <c r="OHG705" s="412"/>
      <c r="OHH705" s="412"/>
      <c r="OHI705" s="412"/>
      <c r="OHJ705" s="412"/>
      <c r="OHK705" s="412"/>
      <c r="OHL705" s="412"/>
      <c r="OHM705" s="412"/>
      <c r="OHN705" s="412"/>
      <c r="OHO705" s="412"/>
      <c r="OHP705" s="412"/>
      <c r="OHQ705" s="412"/>
      <c r="OHR705" s="412"/>
      <c r="OHS705" s="412"/>
      <c r="OHT705" s="412"/>
      <c r="OHU705" s="412"/>
      <c r="OHV705" s="412"/>
      <c r="OHW705" s="412"/>
      <c r="OHX705" s="412"/>
      <c r="OHY705" s="412"/>
      <c r="OHZ705" s="412"/>
      <c r="OIA705" s="412"/>
      <c r="OIB705" s="412"/>
      <c r="OIC705" s="412"/>
      <c r="OID705" s="412"/>
      <c r="OIE705" s="412"/>
      <c r="OIF705" s="412"/>
      <c r="OIG705" s="412"/>
      <c r="OIH705" s="412"/>
      <c r="OII705" s="412"/>
      <c r="OIJ705" s="412"/>
      <c r="OIK705" s="412"/>
      <c r="OIL705" s="412"/>
      <c r="OIM705" s="412"/>
      <c r="OIN705" s="412"/>
      <c r="OIO705" s="412"/>
      <c r="OIP705" s="413"/>
      <c r="OIQ705" s="413"/>
      <c r="OIR705" s="413"/>
      <c r="OIS705" s="413"/>
      <c r="OIT705" s="413"/>
      <c r="OIU705" s="413"/>
      <c r="OIV705" s="413"/>
      <c r="OIW705" s="413"/>
      <c r="OIX705" s="413"/>
      <c r="OIY705" s="413"/>
      <c r="OIZ705" s="413"/>
      <c r="OJA705" s="413"/>
      <c r="OJB705" s="413"/>
      <c r="OJC705" s="413"/>
      <c r="OJD705" s="413"/>
      <c r="OJE705" s="413"/>
      <c r="OJF705" s="413"/>
      <c r="OJG705" s="413"/>
      <c r="OJH705" s="413"/>
      <c r="OJI705" s="413"/>
      <c r="OJJ705" s="413"/>
      <c r="OJK705" s="413"/>
      <c r="OJL705" s="413"/>
      <c r="OJM705" s="413"/>
      <c r="OJN705" s="414"/>
      <c r="OJO705" s="414"/>
      <c r="OJP705" s="414"/>
      <c r="OJQ705" s="414"/>
      <c r="OJR705" s="414"/>
      <c r="OJS705" s="413"/>
      <c r="OJT705" s="413"/>
      <c r="OJU705" s="414"/>
      <c r="OJV705" s="414"/>
      <c r="OJW705" s="413"/>
      <c r="OJX705" s="413"/>
      <c r="OJY705" s="414"/>
      <c r="OJZ705" s="414"/>
      <c r="OKA705" s="413"/>
      <c r="OKB705" s="413"/>
      <c r="OKC705" s="413"/>
      <c r="OKD705" s="413"/>
      <c r="OKE705" s="413"/>
      <c r="OKF705" s="413"/>
      <c r="OKG705" s="413"/>
      <c r="OKH705" s="414"/>
      <c r="OKI705" s="414"/>
      <c r="OKJ705" s="413"/>
      <c r="OKK705" s="413"/>
      <c r="OKL705" s="414"/>
      <c r="OKM705" s="414"/>
      <c r="OKN705" s="413"/>
      <c r="OKO705" s="413"/>
      <c r="OKP705" s="413"/>
      <c r="OKQ705" s="413"/>
      <c r="OKR705" s="413"/>
      <c r="OKS705" s="407"/>
      <c r="OKT705" s="439"/>
      <c r="OKU705" s="413"/>
      <c r="OKV705" s="413"/>
      <c r="OKW705" s="413"/>
      <c r="OKX705" s="413"/>
      <c r="OKY705" s="413"/>
      <c r="OKZ705" s="413"/>
      <c r="OLA705" s="413"/>
      <c r="OLB705" s="412"/>
      <c r="OLC705" s="412"/>
      <c r="OLD705" s="412"/>
      <c r="OLE705" s="412"/>
      <c r="OLF705" s="412"/>
      <c r="OLG705" s="412"/>
      <c r="OLH705" s="412"/>
      <c r="OLI705" s="412"/>
      <c r="OLJ705" s="412"/>
      <c r="OLK705" s="412"/>
      <c r="OLL705" s="412"/>
      <c r="OLM705" s="412"/>
      <c r="OLN705" s="412"/>
      <c r="OLO705" s="412"/>
      <c r="OLP705" s="412"/>
      <c r="OLQ705" s="412"/>
      <c r="OLR705" s="412"/>
      <c r="OLS705" s="412"/>
      <c r="OLT705" s="412"/>
      <c r="OLU705" s="412"/>
      <c r="OLV705" s="412"/>
      <c r="OLW705" s="412"/>
      <c r="OLX705" s="412"/>
      <c r="OLY705" s="412"/>
      <c r="OLZ705" s="412"/>
      <c r="OMA705" s="412"/>
      <c r="OMB705" s="412"/>
      <c r="OMC705" s="412"/>
      <c r="OMD705" s="412"/>
      <c r="OME705" s="412"/>
      <c r="OMF705" s="412"/>
      <c r="OMG705" s="412"/>
      <c r="OMH705" s="412"/>
      <c r="OMI705" s="412"/>
      <c r="OMJ705" s="412"/>
      <c r="OMK705" s="412"/>
      <c r="OML705" s="412"/>
      <c r="OMM705" s="412"/>
      <c r="OMN705" s="412"/>
      <c r="OMO705" s="412"/>
      <c r="OMP705" s="412"/>
      <c r="OMQ705" s="412"/>
      <c r="OMR705" s="412"/>
      <c r="OMS705" s="412"/>
      <c r="OMT705" s="413"/>
      <c r="OMU705" s="413"/>
      <c r="OMV705" s="413"/>
      <c r="OMW705" s="413"/>
      <c r="OMX705" s="413"/>
      <c r="OMY705" s="413"/>
      <c r="OMZ705" s="413"/>
      <c r="ONA705" s="413"/>
      <c r="ONB705" s="413"/>
      <c r="ONC705" s="413"/>
      <c r="OND705" s="413"/>
      <c r="ONE705" s="413"/>
      <c r="ONF705" s="413"/>
      <c r="ONG705" s="413"/>
      <c r="ONH705" s="413"/>
      <c r="ONI705" s="413"/>
      <c r="ONJ705" s="413"/>
      <c r="ONK705" s="413"/>
      <c r="ONL705" s="413"/>
      <c r="ONM705" s="413"/>
      <c r="ONN705" s="413"/>
      <c r="ONO705" s="413"/>
      <c r="ONP705" s="413"/>
      <c r="ONQ705" s="413"/>
      <c r="ONR705" s="414"/>
      <c r="ONS705" s="414"/>
      <c r="ONT705" s="414"/>
      <c r="ONU705" s="414"/>
      <c r="ONV705" s="414"/>
      <c r="ONW705" s="413"/>
      <c r="ONX705" s="413"/>
      <c r="ONY705" s="414"/>
      <c r="ONZ705" s="414"/>
      <c r="OOA705" s="413"/>
      <c r="OOB705" s="413"/>
      <c r="OOC705" s="414"/>
      <c r="OOD705" s="414"/>
      <c r="OOE705" s="413"/>
      <c r="OOF705" s="413"/>
      <c r="OOG705" s="413"/>
      <c r="OOH705" s="413"/>
      <c r="OOI705" s="413"/>
      <c r="OOJ705" s="413"/>
      <c r="OOK705" s="413"/>
      <c r="OOL705" s="414"/>
      <c r="OOM705" s="414"/>
      <c r="OON705" s="413"/>
      <c r="OOO705" s="413"/>
      <c r="OOP705" s="414"/>
      <c r="OOQ705" s="414"/>
      <c r="OOR705" s="413"/>
      <c r="OOS705" s="413"/>
      <c r="OOT705" s="413"/>
      <c r="OOU705" s="413"/>
      <c r="OOV705" s="413"/>
      <c r="OOW705" s="407"/>
      <c r="OOX705" s="439"/>
      <c r="OOY705" s="413"/>
      <c r="OOZ705" s="413"/>
      <c r="OPA705" s="413"/>
      <c r="OPB705" s="413"/>
      <c r="OPC705" s="413"/>
      <c r="OPD705" s="413"/>
      <c r="OPE705" s="413"/>
      <c r="OPF705" s="412"/>
      <c r="OPG705" s="412"/>
      <c r="OPH705" s="412"/>
      <c r="OPI705" s="412"/>
      <c r="OPJ705" s="412"/>
      <c r="OPK705" s="412"/>
      <c r="OPL705" s="412"/>
      <c r="OPM705" s="412"/>
      <c r="OPN705" s="412"/>
      <c r="OPO705" s="412"/>
      <c r="OPP705" s="412"/>
      <c r="OPQ705" s="412"/>
      <c r="OPR705" s="412"/>
      <c r="OPS705" s="412"/>
      <c r="OPT705" s="412"/>
      <c r="OPU705" s="412"/>
      <c r="OPV705" s="412"/>
      <c r="OPW705" s="412"/>
      <c r="OPX705" s="412"/>
      <c r="OPY705" s="412"/>
      <c r="OPZ705" s="412"/>
      <c r="OQA705" s="412"/>
      <c r="OQB705" s="412"/>
      <c r="OQC705" s="412"/>
      <c r="OQD705" s="412"/>
      <c r="OQE705" s="412"/>
      <c r="OQF705" s="412"/>
      <c r="OQG705" s="412"/>
      <c r="OQH705" s="412"/>
      <c r="OQI705" s="412"/>
      <c r="OQJ705" s="412"/>
      <c r="OQK705" s="412"/>
      <c r="OQL705" s="412"/>
      <c r="OQM705" s="412"/>
      <c r="OQN705" s="412"/>
      <c r="OQO705" s="412"/>
      <c r="OQP705" s="412"/>
      <c r="OQQ705" s="412"/>
      <c r="OQR705" s="412"/>
      <c r="OQS705" s="412"/>
      <c r="OQT705" s="412"/>
      <c r="OQU705" s="412"/>
      <c r="OQV705" s="412"/>
      <c r="OQW705" s="412"/>
      <c r="OQX705" s="413"/>
      <c r="OQY705" s="413"/>
      <c r="OQZ705" s="413"/>
      <c r="ORA705" s="413"/>
      <c r="ORB705" s="413"/>
      <c r="ORC705" s="413"/>
      <c r="ORD705" s="413"/>
      <c r="ORE705" s="413"/>
      <c r="ORF705" s="413"/>
      <c r="ORG705" s="413"/>
      <c r="ORH705" s="413"/>
      <c r="ORI705" s="413"/>
      <c r="ORJ705" s="413"/>
      <c r="ORK705" s="413"/>
      <c r="ORL705" s="413"/>
      <c r="ORM705" s="413"/>
      <c r="ORN705" s="413"/>
      <c r="ORO705" s="413"/>
      <c r="ORP705" s="413"/>
      <c r="ORQ705" s="413"/>
      <c r="ORR705" s="413"/>
      <c r="ORS705" s="413"/>
      <c r="ORT705" s="413"/>
      <c r="ORU705" s="413"/>
      <c r="ORV705" s="414"/>
      <c r="ORW705" s="414"/>
      <c r="ORX705" s="414"/>
      <c r="ORY705" s="414"/>
      <c r="ORZ705" s="414"/>
      <c r="OSA705" s="413"/>
      <c r="OSB705" s="413"/>
      <c r="OSC705" s="414"/>
      <c r="OSD705" s="414"/>
      <c r="OSE705" s="413"/>
      <c r="OSF705" s="413"/>
      <c r="OSG705" s="414"/>
      <c r="OSH705" s="414"/>
      <c r="OSI705" s="413"/>
      <c r="OSJ705" s="413"/>
      <c r="OSK705" s="413"/>
      <c r="OSL705" s="413"/>
      <c r="OSM705" s="413"/>
      <c r="OSN705" s="413"/>
      <c r="OSO705" s="413"/>
      <c r="OSP705" s="414"/>
      <c r="OSQ705" s="414"/>
      <c r="OSR705" s="413"/>
      <c r="OSS705" s="413"/>
      <c r="OST705" s="414"/>
      <c r="OSU705" s="414"/>
      <c r="OSV705" s="413"/>
      <c r="OSW705" s="413"/>
      <c r="OSX705" s="413"/>
      <c r="OSY705" s="413"/>
      <c r="OSZ705" s="413"/>
      <c r="OTA705" s="407"/>
      <c r="OTB705" s="439"/>
      <c r="OTC705" s="413"/>
      <c r="OTD705" s="413"/>
      <c r="OTE705" s="413"/>
      <c r="OTF705" s="413"/>
      <c r="OTG705" s="413"/>
      <c r="OTH705" s="413"/>
      <c r="OTI705" s="413"/>
      <c r="OTJ705" s="412"/>
      <c r="OTK705" s="412"/>
      <c r="OTL705" s="412"/>
      <c r="OTM705" s="412"/>
      <c r="OTN705" s="412"/>
      <c r="OTO705" s="412"/>
      <c r="OTP705" s="412"/>
      <c r="OTQ705" s="412"/>
      <c r="OTR705" s="412"/>
      <c r="OTS705" s="412"/>
      <c r="OTT705" s="412"/>
      <c r="OTU705" s="412"/>
      <c r="OTV705" s="412"/>
      <c r="OTW705" s="412"/>
      <c r="OTX705" s="412"/>
      <c r="OTY705" s="412"/>
      <c r="OTZ705" s="412"/>
      <c r="OUA705" s="412"/>
      <c r="OUB705" s="412"/>
      <c r="OUC705" s="412"/>
      <c r="OUD705" s="412"/>
      <c r="OUE705" s="412"/>
      <c r="OUF705" s="412"/>
      <c r="OUG705" s="412"/>
      <c r="OUH705" s="412"/>
      <c r="OUI705" s="412"/>
      <c r="OUJ705" s="412"/>
      <c r="OUK705" s="412"/>
      <c r="OUL705" s="412"/>
      <c r="OUM705" s="412"/>
      <c r="OUN705" s="412"/>
      <c r="OUO705" s="412"/>
      <c r="OUP705" s="412"/>
      <c r="OUQ705" s="412"/>
      <c r="OUR705" s="412"/>
      <c r="OUS705" s="412"/>
      <c r="OUT705" s="412"/>
      <c r="OUU705" s="412"/>
      <c r="OUV705" s="412"/>
      <c r="OUW705" s="412"/>
      <c r="OUX705" s="412"/>
      <c r="OUY705" s="412"/>
      <c r="OUZ705" s="412"/>
      <c r="OVA705" s="412"/>
      <c r="OVB705" s="413"/>
      <c r="OVC705" s="413"/>
      <c r="OVD705" s="413"/>
      <c r="OVE705" s="413"/>
      <c r="OVF705" s="413"/>
      <c r="OVG705" s="413"/>
      <c r="OVH705" s="413"/>
      <c r="OVI705" s="413"/>
      <c r="OVJ705" s="413"/>
      <c r="OVK705" s="413"/>
      <c r="OVL705" s="413"/>
      <c r="OVM705" s="413"/>
      <c r="OVN705" s="413"/>
      <c r="OVO705" s="413"/>
      <c r="OVP705" s="413"/>
      <c r="OVQ705" s="413"/>
      <c r="OVR705" s="413"/>
      <c r="OVS705" s="413"/>
      <c r="OVT705" s="413"/>
      <c r="OVU705" s="413"/>
      <c r="OVV705" s="413"/>
      <c r="OVW705" s="413"/>
      <c r="OVX705" s="413"/>
      <c r="OVY705" s="413"/>
      <c r="OVZ705" s="414"/>
      <c r="OWA705" s="414"/>
      <c r="OWB705" s="414"/>
      <c r="OWC705" s="414"/>
      <c r="OWD705" s="414"/>
      <c r="OWE705" s="413"/>
      <c r="OWF705" s="413"/>
      <c r="OWG705" s="414"/>
      <c r="OWH705" s="414"/>
      <c r="OWI705" s="413"/>
      <c r="OWJ705" s="413"/>
      <c r="OWK705" s="414"/>
      <c r="OWL705" s="414"/>
      <c r="OWM705" s="413"/>
      <c r="OWN705" s="413"/>
      <c r="OWO705" s="413"/>
      <c r="OWP705" s="413"/>
      <c r="OWQ705" s="413"/>
      <c r="OWR705" s="413"/>
      <c r="OWS705" s="413"/>
      <c r="OWT705" s="414"/>
      <c r="OWU705" s="414"/>
      <c r="OWV705" s="413"/>
      <c r="OWW705" s="413"/>
      <c r="OWX705" s="414"/>
      <c r="OWY705" s="414"/>
      <c r="OWZ705" s="413"/>
      <c r="OXA705" s="413"/>
      <c r="OXB705" s="413"/>
      <c r="OXC705" s="413"/>
      <c r="OXD705" s="413"/>
      <c r="OXE705" s="407"/>
      <c r="OXF705" s="439"/>
      <c r="OXG705" s="413"/>
      <c r="OXH705" s="413"/>
      <c r="OXI705" s="413"/>
      <c r="OXJ705" s="413"/>
      <c r="OXK705" s="413"/>
      <c r="OXL705" s="413"/>
      <c r="OXM705" s="413"/>
      <c r="OXN705" s="412"/>
      <c r="OXO705" s="412"/>
      <c r="OXP705" s="412"/>
      <c r="OXQ705" s="412"/>
      <c r="OXR705" s="412"/>
      <c r="OXS705" s="412"/>
      <c r="OXT705" s="412"/>
      <c r="OXU705" s="412"/>
      <c r="OXV705" s="412"/>
      <c r="OXW705" s="412"/>
      <c r="OXX705" s="412"/>
      <c r="OXY705" s="412"/>
      <c r="OXZ705" s="412"/>
      <c r="OYA705" s="412"/>
      <c r="OYB705" s="412"/>
      <c r="OYC705" s="412"/>
      <c r="OYD705" s="412"/>
      <c r="OYE705" s="412"/>
      <c r="OYF705" s="412"/>
      <c r="OYG705" s="412"/>
      <c r="OYH705" s="412"/>
      <c r="OYI705" s="412"/>
      <c r="OYJ705" s="412"/>
      <c r="OYK705" s="412"/>
      <c r="OYL705" s="412"/>
      <c r="OYM705" s="412"/>
      <c r="OYN705" s="412"/>
      <c r="OYO705" s="412"/>
      <c r="OYP705" s="412"/>
      <c r="OYQ705" s="412"/>
      <c r="OYR705" s="412"/>
      <c r="OYS705" s="412"/>
      <c r="OYT705" s="412"/>
      <c r="OYU705" s="412"/>
      <c r="OYV705" s="412"/>
      <c r="OYW705" s="412"/>
      <c r="OYX705" s="412"/>
      <c r="OYY705" s="412"/>
      <c r="OYZ705" s="412"/>
      <c r="OZA705" s="412"/>
      <c r="OZB705" s="412"/>
      <c r="OZC705" s="412"/>
      <c r="OZD705" s="412"/>
      <c r="OZE705" s="412"/>
      <c r="OZF705" s="413"/>
      <c r="OZG705" s="413"/>
      <c r="OZH705" s="413"/>
      <c r="OZI705" s="413"/>
      <c r="OZJ705" s="413"/>
      <c r="OZK705" s="413"/>
      <c r="OZL705" s="413"/>
      <c r="OZM705" s="413"/>
      <c r="OZN705" s="413"/>
      <c r="OZO705" s="413"/>
      <c r="OZP705" s="413"/>
      <c r="OZQ705" s="413"/>
      <c r="OZR705" s="413"/>
      <c r="OZS705" s="413"/>
      <c r="OZT705" s="413"/>
      <c r="OZU705" s="413"/>
      <c r="OZV705" s="413"/>
      <c r="OZW705" s="413"/>
      <c r="OZX705" s="413"/>
      <c r="OZY705" s="413"/>
      <c r="OZZ705" s="413"/>
      <c r="PAA705" s="413"/>
      <c r="PAB705" s="413"/>
      <c r="PAC705" s="413"/>
      <c r="PAD705" s="414"/>
      <c r="PAE705" s="414"/>
      <c r="PAF705" s="414"/>
      <c r="PAG705" s="414"/>
      <c r="PAH705" s="414"/>
      <c r="PAI705" s="413"/>
      <c r="PAJ705" s="413"/>
      <c r="PAK705" s="414"/>
      <c r="PAL705" s="414"/>
      <c r="PAM705" s="413"/>
      <c r="PAN705" s="413"/>
      <c r="PAO705" s="414"/>
      <c r="PAP705" s="414"/>
      <c r="PAQ705" s="413"/>
      <c r="PAR705" s="413"/>
      <c r="PAS705" s="413"/>
      <c r="PAT705" s="413"/>
      <c r="PAU705" s="413"/>
      <c r="PAV705" s="413"/>
      <c r="PAW705" s="413"/>
      <c r="PAX705" s="414"/>
      <c r="PAY705" s="414"/>
      <c r="PAZ705" s="413"/>
      <c r="PBA705" s="413"/>
      <c r="PBB705" s="414"/>
      <c r="PBC705" s="414"/>
      <c r="PBD705" s="413"/>
      <c r="PBE705" s="413"/>
      <c r="PBF705" s="413"/>
      <c r="PBG705" s="413"/>
      <c r="PBH705" s="413"/>
      <c r="PBI705" s="407"/>
      <c r="PBJ705" s="439"/>
      <c r="PBK705" s="413"/>
      <c r="PBL705" s="413"/>
      <c r="PBM705" s="413"/>
      <c r="PBN705" s="413"/>
      <c r="PBO705" s="413"/>
      <c r="PBP705" s="413"/>
      <c r="PBQ705" s="413"/>
      <c r="PBR705" s="412"/>
      <c r="PBS705" s="412"/>
      <c r="PBT705" s="412"/>
      <c r="PBU705" s="412"/>
      <c r="PBV705" s="412"/>
      <c r="PBW705" s="412"/>
      <c r="PBX705" s="412"/>
      <c r="PBY705" s="412"/>
      <c r="PBZ705" s="412"/>
      <c r="PCA705" s="412"/>
      <c r="PCB705" s="412"/>
      <c r="PCC705" s="412"/>
      <c r="PCD705" s="412"/>
      <c r="PCE705" s="412"/>
      <c r="PCF705" s="412"/>
      <c r="PCG705" s="412"/>
      <c r="PCH705" s="412"/>
      <c r="PCI705" s="412"/>
      <c r="PCJ705" s="412"/>
      <c r="PCK705" s="412"/>
      <c r="PCL705" s="412"/>
      <c r="PCM705" s="412"/>
      <c r="PCN705" s="412"/>
      <c r="PCO705" s="412"/>
      <c r="PCP705" s="412"/>
      <c r="PCQ705" s="412"/>
      <c r="PCR705" s="412"/>
      <c r="PCS705" s="412"/>
      <c r="PCT705" s="412"/>
      <c r="PCU705" s="412"/>
      <c r="PCV705" s="412"/>
      <c r="PCW705" s="412"/>
      <c r="PCX705" s="412"/>
      <c r="PCY705" s="412"/>
      <c r="PCZ705" s="412"/>
      <c r="PDA705" s="412"/>
      <c r="PDB705" s="412"/>
      <c r="PDC705" s="412"/>
      <c r="PDD705" s="412"/>
      <c r="PDE705" s="412"/>
      <c r="PDF705" s="412"/>
      <c r="PDG705" s="412"/>
      <c r="PDH705" s="412"/>
      <c r="PDI705" s="412"/>
      <c r="PDJ705" s="413"/>
      <c r="PDK705" s="413"/>
      <c r="PDL705" s="413"/>
      <c r="PDM705" s="413"/>
      <c r="PDN705" s="413"/>
      <c r="PDO705" s="413"/>
      <c r="PDP705" s="413"/>
      <c r="PDQ705" s="413"/>
      <c r="PDR705" s="413"/>
      <c r="PDS705" s="413"/>
      <c r="PDT705" s="413"/>
      <c r="PDU705" s="413"/>
      <c r="PDV705" s="413"/>
      <c r="PDW705" s="413"/>
      <c r="PDX705" s="413"/>
      <c r="PDY705" s="413"/>
      <c r="PDZ705" s="413"/>
      <c r="PEA705" s="413"/>
      <c r="PEB705" s="413"/>
      <c r="PEC705" s="413"/>
      <c r="PED705" s="413"/>
      <c r="PEE705" s="413"/>
      <c r="PEF705" s="413"/>
      <c r="PEG705" s="413"/>
      <c r="PEH705" s="414"/>
      <c r="PEI705" s="414"/>
      <c r="PEJ705" s="414"/>
      <c r="PEK705" s="414"/>
      <c r="PEL705" s="414"/>
      <c r="PEM705" s="413"/>
      <c r="PEN705" s="413"/>
      <c r="PEO705" s="414"/>
      <c r="PEP705" s="414"/>
      <c r="PEQ705" s="413"/>
      <c r="PER705" s="413"/>
      <c r="PES705" s="414"/>
      <c r="PET705" s="414"/>
      <c r="PEU705" s="413"/>
      <c r="PEV705" s="413"/>
      <c r="PEW705" s="413"/>
      <c r="PEX705" s="413"/>
      <c r="PEY705" s="413"/>
      <c r="PEZ705" s="413"/>
      <c r="PFA705" s="413"/>
      <c r="PFB705" s="414"/>
      <c r="PFC705" s="414"/>
      <c r="PFD705" s="413"/>
      <c r="PFE705" s="413"/>
      <c r="PFF705" s="414"/>
      <c r="PFG705" s="414"/>
      <c r="PFH705" s="413"/>
      <c r="PFI705" s="413"/>
      <c r="PFJ705" s="413"/>
      <c r="PFK705" s="413"/>
      <c r="PFL705" s="413"/>
      <c r="PFM705" s="407"/>
      <c r="PFN705" s="439"/>
      <c r="PFO705" s="413"/>
      <c r="PFP705" s="413"/>
      <c r="PFQ705" s="413"/>
      <c r="PFR705" s="413"/>
      <c r="PFS705" s="413"/>
      <c r="PFT705" s="413"/>
      <c r="PFU705" s="413"/>
      <c r="PFV705" s="412"/>
      <c r="PFW705" s="412"/>
      <c r="PFX705" s="412"/>
      <c r="PFY705" s="412"/>
      <c r="PFZ705" s="412"/>
      <c r="PGA705" s="412"/>
      <c r="PGB705" s="412"/>
      <c r="PGC705" s="412"/>
      <c r="PGD705" s="412"/>
      <c r="PGE705" s="412"/>
      <c r="PGF705" s="412"/>
      <c r="PGG705" s="412"/>
      <c r="PGH705" s="412"/>
      <c r="PGI705" s="412"/>
      <c r="PGJ705" s="412"/>
      <c r="PGK705" s="412"/>
      <c r="PGL705" s="412"/>
      <c r="PGM705" s="412"/>
      <c r="PGN705" s="412"/>
      <c r="PGO705" s="412"/>
      <c r="PGP705" s="412"/>
      <c r="PGQ705" s="412"/>
      <c r="PGR705" s="412"/>
      <c r="PGS705" s="412"/>
      <c r="PGT705" s="412"/>
      <c r="PGU705" s="412"/>
      <c r="PGV705" s="412"/>
      <c r="PGW705" s="412"/>
      <c r="PGX705" s="412"/>
      <c r="PGY705" s="412"/>
      <c r="PGZ705" s="412"/>
      <c r="PHA705" s="412"/>
      <c r="PHB705" s="412"/>
      <c r="PHC705" s="412"/>
      <c r="PHD705" s="412"/>
      <c r="PHE705" s="412"/>
      <c r="PHF705" s="412"/>
      <c r="PHG705" s="412"/>
      <c r="PHH705" s="412"/>
      <c r="PHI705" s="412"/>
      <c r="PHJ705" s="412"/>
      <c r="PHK705" s="412"/>
      <c r="PHL705" s="412"/>
      <c r="PHM705" s="412"/>
      <c r="PHN705" s="413"/>
      <c r="PHO705" s="413"/>
      <c r="PHP705" s="413"/>
      <c r="PHQ705" s="413"/>
      <c r="PHR705" s="413"/>
      <c r="PHS705" s="413"/>
      <c r="PHT705" s="413"/>
      <c r="PHU705" s="413"/>
      <c r="PHV705" s="413"/>
      <c r="PHW705" s="413"/>
      <c r="PHX705" s="413"/>
      <c r="PHY705" s="413"/>
      <c r="PHZ705" s="413"/>
      <c r="PIA705" s="413"/>
      <c r="PIB705" s="413"/>
      <c r="PIC705" s="413"/>
      <c r="PID705" s="413"/>
      <c r="PIE705" s="413"/>
      <c r="PIF705" s="413"/>
      <c r="PIG705" s="413"/>
      <c r="PIH705" s="413"/>
      <c r="PII705" s="413"/>
      <c r="PIJ705" s="413"/>
      <c r="PIK705" s="413"/>
      <c r="PIL705" s="414"/>
      <c r="PIM705" s="414"/>
      <c r="PIN705" s="414"/>
      <c r="PIO705" s="414"/>
      <c r="PIP705" s="414"/>
      <c r="PIQ705" s="413"/>
      <c r="PIR705" s="413"/>
      <c r="PIS705" s="414"/>
      <c r="PIT705" s="414"/>
      <c r="PIU705" s="413"/>
      <c r="PIV705" s="413"/>
      <c r="PIW705" s="414"/>
      <c r="PIX705" s="414"/>
      <c r="PIY705" s="413"/>
      <c r="PIZ705" s="413"/>
      <c r="PJA705" s="413"/>
      <c r="PJB705" s="413"/>
      <c r="PJC705" s="413"/>
      <c r="PJD705" s="413"/>
      <c r="PJE705" s="413"/>
      <c r="PJF705" s="414"/>
      <c r="PJG705" s="414"/>
      <c r="PJH705" s="413"/>
      <c r="PJI705" s="413"/>
      <c r="PJJ705" s="414"/>
      <c r="PJK705" s="414"/>
      <c r="PJL705" s="413"/>
      <c r="PJM705" s="413"/>
      <c r="PJN705" s="413"/>
      <c r="PJO705" s="413"/>
      <c r="PJP705" s="413"/>
      <c r="PJQ705" s="407"/>
      <c r="PJR705" s="439"/>
      <c r="PJS705" s="413"/>
      <c r="PJT705" s="413"/>
      <c r="PJU705" s="413"/>
      <c r="PJV705" s="413"/>
      <c r="PJW705" s="413"/>
      <c r="PJX705" s="413"/>
      <c r="PJY705" s="413"/>
      <c r="PJZ705" s="412"/>
      <c r="PKA705" s="412"/>
      <c r="PKB705" s="412"/>
      <c r="PKC705" s="412"/>
      <c r="PKD705" s="412"/>
      <c r="PKE705" s="412"/>
      <c r="PKF705" s="412"/>
      <c r="PKG705" s="412"/>
      <c r="PKH705" s="412"/>
      <c r="PKI705" s="412"/>
      <c r="PKJ705" s="412"/>
      <c r="PKK705" s="412"/>
      <c r="PKL705" s="412"/>
      <c r="PKM705" s="412"/>
      <c r="PKN705" s="412"/>
      <c r="PKO705" s="412"/>
      <c r="PKP705" s="412"/>
      <c r="PKQ705" s="412"/>
      <c r="PKR705" s="412"/>
      <c r="PKS705" s="412"/>
      <c r="PKT705" s="412"/>
      <c r="PKU705" s="412"/>
      <c r="PKV705" s="412"/>
      <c r="PKW705" s="412"/>
      <c r="PKX705" s="412"/>
      <c r="PKY705" s="412"/>
      <c r="PKZ705" s="412"/>
      <c r="PLA705" s="412"/>
      <c r="PLB705" s="412"/>
      <c r="PLC705" s="412"/>
      <c r="PLD705" s="412"/>
      <c r="PLE705" s="412"/>
      <c r="PLF705" s="412"/>
      <c r="PLG705" s="412"/>
      <c r="PLH705" s="412"/>
      <c r="PLI705" s="412"/>
      <c r="PLJ705" s="412"/>
      <c r="PLK705" s="412"/>
      <c r="PLL705" s="412"/>
      <c r="PLM705" s="412"/>
      <c r="PLN705" s="412"/>
      <c r="PLO705" s="412"/>
      <c r="PLP705" s="412"/>
      <c r="PLQ705" s="412"/>
      <c r="PLR705" s="413"/>
      <c r="PLS705" s="413"/>
      <c r="PLT705" s="413"/>
      <c r="PLU705" s="413"/>
      <c r="PLV705" s="413"/>
      <c r="PLW705" s="413"/>
      <c r="PLX705" s="413"/>
      <c r="PLY705" s="413"/>
      <c r="PLZ705" s="413"/>
      <c r="PMA705" s="413"/>
      <c r="PMB705" s="413"/>
      <c r="PMC705" s="413"/>
      <c r="PMD705" s="413"/>
      <c r="PME705" s="413"/>
      <c r="PMF705" s="413"/>
      <c r="PMG705" s="413"/>
      <c r="PMH705" s="413"/>
      <c r="PMI705" s="413"/>
      <c r="PMJ705" s="413"/>
      <c r="PMK705" s="413"/>
      <c r="PML705" s="413"/>
      <c r="PMM705" s="413"/>
      <c r="PMN705" s="413"/>
      <c r="PMO705" s="413"/>
      <c r="PMP705" s="414"/>
      <c r="PMQ705" s="414"/>
      <c r="PMR705" s="414"/>
      <c r="PMS705" s="414"/>
      <c r="PMT705" s="414"/>
      <c r="PMU705" s="413"/>
      <c r="PMV705" s="413"/>
      <c r="PMW705" s="414"/>
      <c r="PMX705" s="414"/>
      <c r="PMY705" s="413"/>
      <c r="PMZ705" s="413"/>
      <c r="PNA705" s="414"/>
      <c r="PNB705" s="414"/>
      <c r="PNC705" s="413"/>
      <c r="PND705" s="413"/>
      <c r="PNE705" s="413"/>
      <c r="PNF705" s="413"/>
      <c r="PNG705" s="413"/>
      <c r="PNH705" s="413"/>
      <c r="PNI705" s="413"/>
      <c r="PNJ705" s="414"/>
      <c r="PNK705" s="414"/>
      <c r="PNL705" s="413"/>
      <c r="PNM705" s="413"/>
      <c r="PNN705" s="414"/>
      <c r="PNO705" s="414"/>
      <c r="PNP705" s="413"/>
      <c r="PNQ705" s="413"/>
      <c r="PNR705" s="413"/>
      <c r="PNS705" s="413"/>
      <c r="PNT705" s="413"/>
      <c r="PNU705" s="407"/>
      <c r="PNV705" s="439"/>
      <c r="PNW705" s="413"/>
      <c r="PNX705" s="413"/>
      <c r="PNY705" s="413"/>
      <c r="PNZ705" s="413"/>
      <c r="POA705" s="413"/>
      <c r="POB705" s="413"/>
      <c r="POC705" s="413"/>
      <c r="POD705" s="412"/>
      <c r="POE705" s="412"/>
      <c r="POF705" s="412"/>
      <c r="POG705" s="412"/>
      <c r="POH705" s="412"/>
      <c r="POI705" s="412"/>
      <c r="POJ705" s="412"/>
      <c r="POK705" s="412"/>
      <c r="POL705" s="412"/>
      <c r="POM705" s="412"/>
      <c r="PON705" s="412"/>
      <c r="POO705" s="412"/>
      <c r="POP705" s="412"/>
      <c r="POQ705" s="412"/>
      <c r="POR705" s="412"/>
      <c r="POS705" s="412"/>
      <c r="POT705" s="412"/>
      <c r="POU705" s="412"/>
      <c r="POV705" s="412"/>
      <c r="POW705" s="412"/>
      <c r="POX705" s="412"/>
      <c r="POY705" s="412"/>
      <c r="POZ705" s="412"/>
      <c r="PPA705" s="412"/>
      <c r="PPB705" s="412"/>
      <c r="PPC705" s="412"/>
      <c r="PPD705" s="412"/>
      <c r="PPE705" s="412"/>
      <c r="PPF705" s="412"/>
      <c r="PPG705" s="412"/>
      <c r="PPH705" s="412"/>
      <c r="PPI705" s="412"/>
      <c r="PPJ705" s="412"/>
      <c r="PPK705" s="412"/>
      <c r="PPL705" s="412"/>
      <c r="PPM705" s="412"/>
      <c r="PPN705" s="412"/>
      <c r="PPO705" s="412"/>
      <c r="PPP705" s="412"/>
      <c r="PPQ705" s="412"/>
      <c r="PPR705" s="412"/>
      <c r="PPS705" s="412"/>
      <c r="PPT705" s="412"/>
      <c r="PPU705" s="412"/>
      <c r="PPV705" s="413"/>
      <c r="PPW705" s="413"/>
      <c r="PPX705" s="413"/>
      <c r="PPY705" s="413"/>
      <c r="PPZ705" s="413"/>
      <c r="PQA705" s="413"/>
      <c r="PQB705" s="413"/>
      <c r="PQC705" s="413"/>
      <c r="PQD705" s="413"/>
      <c r="PQE705" s="413"/>
      <c r="PQF705" s="413"/>
      <c r="PQG705" s="413"/>
      <c r="PQH705" s="413"/>
      <c r="PQI705" s="413"/>
      <c r="PQJ705" s="413"/>
      <c r="PQK705" s="413"/>
      <c r="PQL705" s="413"/>
      <c r="PQM705" s="413"/>
      <c r="PQN705" s="413"/>
      <c r="PQO705" s="413"/>
      <c r="PQP705" s="413"/>
      <c r="PQQ705" s="413"/>
      <c r="PQR705" s="413"/>
      <c r="PQS705" s="413"/>
      <c r="PQT705" s="414"/>
      <c r="PQU705" s="414"/>
      <c r="PQV705" s="414"/>
      <c r="PQW705" s="414"/>
      <c r="PQX705" s="414"/>
      <c r="PQY705" s="413"/>
      <c r="PQZ705" s="413"/>
      <c r="PRA705" s="414"/>
      <c r="PRB705" s="414"/>
      <c r="PRC705" s="413"/>
      <c r="PRD705" s="413"/>
      <c r="PRE705" s="414"/>
      <c r="PRF705" s="414"/>
      <c r="PRG705" s="413"/>
      <c r="PRH705" s="413"/>
      <c r="PRI705" s="413"/>
      <c r="PRJ705" s="413"/>
      <c r="PRK705" s="413"/>
      <c r="PRL705" s="413"/>
      <c r="PRM705" s="413"/>
      <c r="PRN705" s="414"/>
      <c r="PRO705" s="414"/>
      <c r="PRP705" s="413"/>
      <c r="PRQ705" s="413"/>
      <c r="PRR705" s="414"/>
      <c r="PRS705" s="414"/>
      <c r="PRT705" s="413"/>
      <c r="PRU705" s="413"/>
      <c r="PRV705" s="413"/>
      <c r="PRW705" s="413"/>
      <c r="PRX705" s="413"/>
      <c r="PRY705" s="407"/>
      <c r="PRZ705" s="439"/>
      <c r="PSA705" s="413"/>
      <c r="PSB705" s="413"/>
      <c r="PSC705" s="413"/>
      <c r="PSD705" s="413"/>
      <c r="PSE705" s="413"/>
      <c r="PSF705" s="413"/>
      <c r="PSG705" s="413"/>
      <c r="PSH705" s="412"/>
      <c r="PSI705" s="412"/>
      <c r="PSJ705" s="412"/>
      <c r="PSK705" s="412"/>
      <c r="PSL705" s="412"/>
      <c r="PSM705" s="412"/>
      <c r="PSN705" s="412"/>
      <c r="PSO705" s="412"/>
      <c r="PSP705" s="412"/>
      <c r="PSQ705" s="412"/>
      <c r="PSR705" s="412"/>
      <c r="PSS705" s="412"/>
      <c r="PST705" s="412"/>
      <c r="PSU705" s="412"/>
      <c r="PSV705" s="412"/>
      <c r="PSW705" s="412"/>
      <c r="PSX705" s="412"/>
      <c r="PSY705" s="412"/>
      <c r="PSZ705" s="412"/>
      <c r="PTA705" s="412"/>
      <c r="PTB705" s="412"/>
      <c r="PTC705" s="412"/>
      <c r="PTD705" s="412"/>
      <c r="PTE705" s="412"/>
      <c r="PTF705" s="412"/>
      <c r="PTG705" s="412"/>
      <c r="PTH705" s="412"/>
      <c r="PTI705" s="412"/>
      <c r="PTJ705" s="412"/>
      <c r="PTK705" s="412"/>
      <c r="PTL705" s="412"/>
      <c r="PTM705" s="412"/>
      <c r="PTN705" s="412"/>
      <c r="PTO705" s="412"/>
      <c r="PTP705" s="412"/>
      <c r="PTQ705" s="412"/>
      <c r="PTR705" s="412"/>
      <c r="PTS705" s="412"/>
      <c r="PTT705" s="412"/>
      <c r="PTU705" s="412"/>
      <c r="PTV705" s="412"/>
      <c r="PTW705" s="412"/>
      <c r="PTX705" s="412"/>
      <c r="PTY705" s="412"/>
      <c r="PTZ705" s="413"/>
      <c r="PUA705" s="413"/>
      <c r="PUB705" s="413"/>
      <c r="PUC705" s="413"/>
      <c r="PUD705" s="413"/>
      <c r="PUE705" s="413"/>
      <c r="PUF705" s="413"/>
      <c r="PUG705" s="413"/>
      <c r="PUH705" s="413"/>
      <c r="PUI705" s="413"/>
      <c r="PUJ705" s="413"/>
      <c r="PUK705" s="413"/>
      <c r="PUL705" s="413"/>
      <c r="PUM705" s="413"/>
      <c r="PUN705" s="413"/>
      <c r="PUO705" s="413"/>
      <c r="PUP705" s="413"/>
      <c r="PUQ705" s="413"/>
      <c r="PUR705" s="413"/>
      <c r="PUS705" s="413"/>
      <c r="PUT705" s="413"/>
      <c r="PUU705" s="413"/>
      <c r="PUV705" s="413"/>
      <c r="PUW705" s="413"/>
      <c r="PUX705" s="414"/>
      <c r="PUY705" s="414"/>
      <c r="PUZ705" s="414"/>
      <c r="PVA705" s="414"/>
      <c r="PVB705" s="414"/>
      <c r="PVC705" s="413"/>
      <c r="PVD705" s="413"/>
      <c r="PVE705" s="414"/>
      <c r="PVF705" s="414"/>
      <c r="PVG705" s="413"/>
      <c r="PVH705" s="413"/>
      <c r="PVI705" s="414"/>
      <c r="PVJ705" s="414"/>
      <c r="PVK705" s="413"/>
      <c r="PVL705" s="413"/>
      <c r="PVM705" s="413"/>
      <c r="PVN705" s="413"/>
      <c r="PVO705" s="413"/>
      <c r="PVP705" s="413"/>
      <c r="PVQ705" s="413"/>
      <c r="PVR705" s="414"/>
      <c r="PVS705" s="414"/>
      <c r="PVT705" s="413"/>
      <c r="PVU705" s="413"/>
      <c r="PVV705" s="414"/>
      <c r="PVW705" s="414"/>
      <c r="PVX705" s="413"/>
      <c r="PVY705" s="413"/>
      <c r="PVZ705" s="413"/>
      <c r="PWA705" s="413"/>
      <c r="PWB705" s="413"/>
      <c r="PWC705" s="407"/>
      <c r="PWD705" s="439"/>
      <c r="PWE705" s="413"/>
      <c r="PWF705" s="413"/>
      <c r="PWG705" s="413"/>
      <c r="PWH705" s="413"/>
      <c r="PWI705" s="413"/>
      <c r="PWJ705" s="413"/>
      <c r="PWK705" s="413"/>
      <c r="PWL705" s="412"/>
      <c r="PWM705" s="412"/>
      <c r="PWN705" s="412"/>
      <c r="PWO705" s="412"/>
      <c r="PWP705" s="412"/>
      <c r="PWQ705" s="412"/>
      <c r="PWR705" s="412"/>
      <c r="PWS705" s="412"/>
      <c r="PWT705" s="412"/>
      <c r="PWU705" s="412"/>
      <c r="PWV705" s="412"/>
      <c r="PWW705" s="412"/>
      <c r="PWX705" s="412"/>
      <c r="PWY705" s="412"/>
      <c r="PWZ705" s="412"/>
      <c r="PXA705" s="412"/>
      <c r="PXB705" s="412"/>
      <c r="PXC705" s="412"/>
      <c r="PXD705" s="412"/>
      <c r="PXE705" s="412"/>
      <c r="PXF705" s="412"/>
      <c r="PXG705" s="412"/>
      <c r="PXH705" s="412"/>
      <c r="PXI705" s="412"/>
      <c r="PXJ705" s="412"/>
      <c r="PXK705" s="412"/>
      <c r="PXL705" s="412"/>
      <c r="PXM705" s="412"/>
      <c r="PXN705" s="412"/>
      <c r="PXO705" s="412"/>
      <c r="PXP705" s="412"/>
      <c r="PXQ705" s="412"/>
      <c r="PXR705" s="412"/>
      <c r="PXS705" s="412"/>
      <c r="PXT705" s="412"/>
      <c r="PXU705" s="412"/>
      <c r="PXV705" s="412"/>
      <c r="PXW705" s="412"/>
      <c r="PXX705" s="412"/>
      <c r="PXY705" s="412"/>
      <c r="PXZ705" s="412"/>
      <c r="PYA705" s="412"/>
      <c r="PYB705" s="412"/>
      <c r="PYC705" s="412"/>
      <c r="PYD705" s="413"/>
      <c r="PYE705" s="413"/>
      <c r="PYF705" s="413"/>
      <c r="PYG705" s="413"/>
      <c r="PYH705" s="413"/>
      <c r="PYI705" s="413"/>
      <c r="PYJ705" s="413"/>
      <c r="PYK705" s="413"/>
      <c r="PYL705" s="413"/>
      <c r="PYM705" s="413"/>
      <c r="PYN705" s="413"/>
      <c r="PYO705" s="413"/>
      <c r="PYP705" s="413"/>
      <c r="PYQ705" s="413"/>
      <c r="PYR705" s="413"/>
      <c r="PYS705" s="413"/>
      <c r="PYT705" s="413"/>
      <c r="PYU705" s="413"/>
      <c r="PYV705" s="413"/>
      <c r="PYW705" s="413"/>
      <c r="PYX705" s="413"/>
      <c r="PYY705" s="413"/>
      <c r="PYZ705" s="413"/>
      <c r="PZA705" s="413"/>
      <c r="PZB705" s="414"/>
      <c r="PZC705" s="414"/>
      <c r="PZD705" s="414"/>
      <c r="PZE705" s="414"/>
      <c r="PZF705" s="414"/>
      <c r="PZG705" s="413"/>
      <c r="PZH705" s="413"/>
      <c r="PZI705" s="414"/>
      <c r="PZJ705" s="414"/>
      <c r="PZK705" s="413"/>
      <c r="PZL705" s="413"/>
      <c r="PZM705" s="414"/>
      <c r="PZN705" s="414"/>
      <c r="PZO705" s="413"/>
      <c r="PZP705" s="413"/>
      <c r="PZQ705" s="413"/>
      <c r="PZR705" s="413"/>
      <c r="PZS705" s="413"/>
      <c r="PZT705" s="413"/>
      <c r="PZU705" s="413"/>
      <c r="PZV705" s="414"/>
      <c r="PZW705" s="414"/>
      <c r="PZX705" s="413"/>
      <c r="PZY705" s="413"/>
      <c r="PZZ705" s="414"/>
      <c r="QAA705" s="414"/>
      <c r="QAB705" s="413"/>
      <c r="QAC705" s="413"/>
      <c r="QAD705" s="413"/>
      <c r="QAE705" s="413"/>
      <c r="QAF705" s="413"/>
      <c r="QAG705" s="407"/>
      <c r="QAH705" s="439"/>
      <c r="QAI705" s="413"/>
      <c r="QAJ705" s="413"/>
      <c r="QAK705" s="413"/>
      <c r="QAL705" s="413"/>
      <c r="QAM705" s="413"/>
      <c r="QAN705" s="413"/>
      <c r="QAO705" s="413"/>
      <c r="QAP705" s="412"/>
      <c r="QAQ705" s="412"/>
      <c r="QAR705" s="412"/>
      <c r="QAS705" s="412"/>
      <c r="QAT705" s="412"/>
      <c r="QAU705" s="412"/>
      <c r="QAV705" s="412"/>
      <c r="QAW705" s="412"/>
      <c r="QAX705" s="412"/>
      <c r="QAY705" s="412"/>
      <c r="QAZ705" s="412"/>
      <c r="QBA705" s="412"/>
      <c r="QBB705" s="412"/>
      <c r="QBC705" s="412"/>
      <c r="QBD705" s="412"/>
      <c r="QBE705" s="412"/>
      <c r="QBF705" s="412"/>
      <c r="QBG705" s="412"/>
      <c r="QBH705" s="412"/>
      <c r="QBI705" s="412"/>
      <c r="QBJ705" s="412"/>
      <c r="QBK705" s="412"/>
      <c r="QBL705" s="412"/>
      <c r="QBM705" s="412"/>
      <c r="QBN705" s="412"/>
      <c r="QBO705" s="412"/>
      <c r="QBP705" s="412"/>
      <c r="QBQ705" s="412"/>
      <c r="QBR705" s="412"/>
      <c r="QBS705" s="412"/>
      <c r="QBT705" s="412"/>
      <c r="QBU705" s="412"/>
      <c r="QBV705" s="412"/>
      <c r="QBW705" s="412"/>
      <c r="QBX705" s="412"/>
      <c r="QBY705" s="412"/>
      <c r="QBZ705" s="412"/>
      <c r="QCA705" s="412"/>
      <c r="QCB705" s="412"/>
      <c r="QCC705" s="412"/>
      <c r="QCD705" s="412"/>
      <c r="QCE705" s="412"/>
      <c r="QCF705" s="412"/>
      <c r="QCG705" s="412"/>
      <c r="QCH705" s="413"/>
      <c r="QCI705" s="413"/>
      <c r="QCJ705" s="413"/>
      <c r="QCK705" s="413"/>
      <c r="QCL705" s="413"/>
      <c r="QCM705" s="413"/>
      <c r="QCN705" s="413"/>
      <c r="QCO705" s="413"/>
      <c r="QCP705" s="413"/>
      <c r="QCQ705" s="413"/>
      <c r="QCR705" s="413"/>
      <c r="QCS705" s="413"/>
      <c r="QCT705" s="413"/>
      <c r="QCU705" s="413"/>
      <c r="QCV705" s="413"/>
      <c r="QCW705" s="413"/>
      <c r="QCX705" s="413"/>
      <c r="QCY705" s="413"/>
      <c r="QCZ705" s="413"/>
      <c r="QDA705" s="413"/>
      <c r="QDB705" s="413"/>
      <c r="QDC705" s="413"/>
      <c r="QDD705" s="413"/>
      <c r="QDE705" s="413"/>
      <c r="QDF705" s="414"/>
      <c r="QDG705" s="414"/>
      <c r="QDH705" s="414"/>
      <c r="QDI705" s="414"/>
      <c r="QDJ705" s="414"/>
      <c r="QDK705" s="413"/>
      <c r="QDL705" s="413"/>
      <c r="QDM705" s="414"/>
      <c r="QDN705" s="414"/>
      <c r="QDO705" s="413"/>
      <c r="QDP705" s="413"/>
      <c r="QDQ705" s="414"/>
      <c r="QDR705" s="414"/>
      <c r="QDS705" s="413"/>
      <c r="QDT705" s="413"/>
      <c r="QDU705" s="413"/>
      <c r="QDV705" s="413"/>
      <c r="QDW705" s="413"/>
      <c r="QDX705" s="413"/>
      <c r="QDY705" s="413"/>
      <c r="QDZ705" s="414"/>
      <c r="QEA705" s="414"/>
      <c r="QEB705" s="413"/>
      <c r="QEC705" s="413"/>
      <c r="QED705" s="414"/>
      <c r="QEE705" s="414"/>
      <c r="QEF705" s="413"/>
      <c r="QEG705" s="413"/>
      <c r="QEH705" s="413"/>
      <c r="QEI705" s="413"/>
      <c r="QEJ705" s="413"/>
      <c r="QEK705" s="407"/>
      <c r="QEL705" s="439"/>
      <c r="QEM705" s="413"/>
      <c r="QEN705" s="413"/>
      <c r="QEO705" s="413"/>
      <c r="QEP705" s="413"/>
      <c r="QEQ705" s="413"/>
      <c r="QER705" s="413"/>
      <c r="QES705" s="413"/>
      <c r="QET705" s="412"/>
      <c r="QEU705" s="412"/>
      <c r="QEV705" s="412"/>
      <c r="QEW705" s="412"/>
      <c r="QEX705" s="412"/>
      <c r="QEY705" s="412"/>
      <c r="QEZ705" s="412"/>
      <c r="QFA705" s="412"/>
      <c r="QFB705" s="412"/>
      <c r="QFC705" s="412"/>
      <c r="QFD705" s="412"/>
      <c r="QFE705" s="412"/>
      <c r="QFF705" s="412"/>
      <c r="QFG705" s="412"/>
      <c r="QFH705" s="412"/>
      <c r="QFI705" s="412"/>
      <c r="QFJ705" s="412"/>
      <c r="QFK705" s="412"/>
      <c r="QFL705" s="412"/>
      <c r="QFM705" s="412"/>
      <c r="QFN705" s="412"/>
      <c r="QFO705" s="412"/>
      <c r="QFP705" s="412"/>
      <c r="QFQ705" s="412"/>
      <c r="QFR705" s="412"/>
      <c r="QFS705" s="412"/>
      <c r="QFT705" s="412"/>
      <c r="QFU705" s="412"/>
      <c r="QFV705" s="412"/>
      <c r="QFW705" s="412"/>
      <c r="QFX705" s="412"/>
      <c r="QFY705" s="412"/>
      <c r="QFZ705" s="412"/>
      <c r="QGA705" s="412"/>
      <c r="QGB705" s="412"/>
      <c r="QGC705" s="412"/>
      <c r="QGD705" s="412"/>
      <c r="QGE705" s="412"/>
      <c r="QGF705" s="412"/>
      <c r="QGG705" s="412"/>
      <c r="QGH705" s="412"/>
      <c r="QGI705" s="412"/>
      <c r="QGJ705" s="412"/>
      <c r="QGK705" s="412"/>
      <c r="QGL705" s="413"/>
      <c r="QGM705" s="413"/>
      <c r="QGN705" s="413"/>
      <c r="QGO705" s="413"/>
      <c r="QGP705" s="413"/>
      <c r="QGQ705" s="413"/>
      <c r="QGR705" s="413"/>
      <c r="QGS705" s="413"/>
      <c r="QGT705" s="413"/>
      <c r="QGU705" s="413"/>
      <c r="QGV705" s="413"/>
      <c r="QGW705" s="413"/>
      <c r="QGX705" s="413"/>
      <c r="QGY705" s="413"/>
      <c r="QGZ705" s="413"/>
      <c r="QHA705" s="413"/>
      <c r="QHB705" s="413"/>
      <c r="QHC705" s="413"/>
      <c r="QHD705" s="413"/>
      <c r="QHE705" s="413"/>
      <c r="QHF705" s="413"/>
      <c r="QHG705" s="413"/>
      <c r="QHH705" s="413"/>
      <c r="QHI705" s="413"/>
      <c r="QHJ705" s="414"/>
      <c r="QHK705" s="414"/>
      <c r="QHL705" s="414"/>
      <c r="QHM705" s="414"/>
      <c r="QHN705" s="414"/>
      <c r="QHO705" s="413"/>
      <c r="QHP705" s="413"/>
      <c r="QHQ705" s="414"/>
      <c r="QHR705" s="414"/>
      <c r="QHS705" s="413"/>
      <c r="QHT705" s="413"/>
      <c r="QHU705" s="414"/>
      <c r="QHV705" s="414"/>
      <c r="QHW705" s="413"/>
      <c r="QHX705" s="413"/>
      <c r="QHY705" s="413"/>
      <c r="QHZ705" s="413"/>
      <c r="QIA705" s="413"/>
      <c r="QIB705" s="413"/>
      <c r="QIC705" s="413"/>
      <c r="QID705" s="414"/>
      <c r="QIE705" s="414"/>
      <c r="QIF705" s="413"/>
      <c r="QIG705" s="413"/>
      <c r="QIH705" s="414"/>
      <c r="QII705" s="414"/>
      <c r="QIJ705" s="413"/>
      <c r="QIK705" s="413"/>
      <c r="QIL705" s="413"/>
      <c r="QIM705" s="413"/>
      <c r="QIN705" s="413"/>
      <c r="QIO705" s="407"/>
      <c r="QIP705" s="439"/>
      <c r="QIQ705" s="413"/>
      <c r="QIR705" s="413"/>
      <c r="QIS705" s="413"/>
      <c r="QIT705" s="413"/>
      <c r="QIU705" s="413"/>
      <c r="QIV705" s="413"/>
      <c r="QIW705" s="413"/>
      <c r="QIX705" s="412"/>
      <c r="QIY705" s="412"/>
      <c r="QIZ705" s="412"/>
      <c r="QJA705" s="412"/>
      <c r="QJB705" s="412"/>
      <c r="QJC705" s="412"/>
      <c r="QJD705" s="412"/>
      <c r="QJE705" s="412"/>
      <c r="QJF705" s="412"/>
      <c r="QJG705" s="412"/>
      <c r="QJH705" s="412"/>
      <c r="QJI705" s="412"/>
      <c r="QJJ705" s="412"/>
      <c r="QJK705" s="412"/>
      <c r="QJL705" s="412"/>
      <c r="QJM705" s="412"/>
      <c r="QJN705" s="412"/>
      <c r="QJO705" s="412"/>
      <c r="QJP705" s="412"/>
      <c r="QJQ705" s="412"/>
      <c r="QJR705" s="412"/>
      <c r="QJS705" s="412"/>
      <c r="QJT705" s="412"/>
      <c r="QJU705" s="412"/>
      <c r="QJV705" s="412"/>
      <c r="QJW705" s="412"/>
      <c r="QJX705" s="412"/>
      <c r="QJY705" s="412"/>
      <c r="QJZ705" s="412"/>
      <c r="QKA705" s="412"/>
      <c r="QKB705" s="412"/>
      <c r="QKC705" s="412"/>
      <c r="QKD705" s="412"/>
      <c r="QKE705" s="412"/>
      <c r="QKF705" s="412"/>
      <c r="QKG705" s="412"/>
      <c r="QKH705" s="412"/>
      <c r="QKI705" s="412"/>
      <c r="QKJ705" s="412"/>
      <c r="QKK705" s="412"/>
      <c r="QKL705" s="412"/>
      <c r="QKM705" s="412"/>
      <c r="QKN705" s="412"/>
      <c r="QKO705" s="412"/>
      <c r="QKP705" s="413"/>
      <c r="QKQ705" s="413"/>
      <c r="QKR705" s="413"/>
      <c r="QKS705" s="413"/>
      <c r="QKT705" s="413"/>
      <c r="QKU705" s="413"/>
      <c r="QKV705" s="413"/>
      <c r="QKW705" s="413"/>
      <c r="QKX705" s="413"/>
      <c r="QKY705" s="413"/>
      <c r="QKZ705" s="413"/>
      <c r="QLA705" s="413"/>
      <c r="QLB705" s="413"/>
      <c r="QLC705" s="413"/>
      <c r="QLD705" s="413"/>
      <c r="QLE705" s="413"/>
      <c r="QLF705" s="413"/>
      <c r="QLG705" s="413"/>
      <c r="QLH705" s="413"/>
      <c r="QLI705" s="413"/>
      <c r="QLJ705" s="413"/>
      <c r="QLK705" s="413"/>
      <c r="QLL705" s="413"/>
      <c r="QLM705" s="413"/>
      <c r="QLN705" s="414"/>
      <c r="QLO705" s="414"/>
      <c r="QLP705" s="414"/>
      <c r="QLQ705" s="414"/>
      <c r="QLR705" s="414"/>
      <c r="QLS705" s="413"/>
      <c r="QLT705" s="413"/>
      <c r="QLU705" s="414"/>
      <c r="QLV705" s="414"/>
      <c r="QLW705" s="413"/>
      <c r="QLX705" s="413"/>
      <c r="QLY705" s="414"/>
      <c r="QLZ705" s="414"/>
      <c r="QMA705" s="413"/>
      <c r="QMB705" s="413"/>
      <c r="QMC705" s="413"/>
      <c r="QMD705" s="413"/>
      <c r="QME705" s="413"/>
      <c r="QMF705" s="413"/>
      <c r="QMG705" s="413"/>
      <c r="QMH705" s="414"/>
      <c r="QMI705" s="414"/>
      <c r="QMJ705" s="413"/>
      <c r="QMK705" s="413"/>
      <c r="QML705" s="414"/>
      <c r="QMM705" s="414"/>
      <c r="QMN705" s="413"/>
      <c r="QMO705" s="413"/>
      <c r="QMP705" s="413"/>
      <c r="QMQ705" s="413"/>
      <c r="QMR705" s="413"/>
      <c r="QMS705" s="407"/>
      <c r="QMT705" s="439"/>
      <c r="QMU705" s="413"/>
      <c r="QMV705" s="413"/>
      <c r="QMW705" s="413"/>
      <c r="QMX705" s="413"/>
      <c r="QMY705" s="413"/>
      <c r="QMZ705" s="413"/>
      <c r="QNA705" s="413"/>
      <c r="QNB705" s="412"/>
      <c r="QNC705" s="412"/>
      <c r="QND705" s="412"/>
      <c r="QNE705" s="412"/>
      <c r="QNF705" s="412"/>
      <c r="QNG705" s="412"/>
      <c r="QNH705" s="412"/>
      <c r="QNI705" s="412"/>
      <c r="QNJ705" s="412"/>
      <c r="QNK705" s="412"/>
      <c r="QNL705" s="412"/>
      <c r="QNM705" s="412"/>
      <c r="QNN705" s="412"/>
      <c r="QNO705" s="412"/>
      <c r="QNP705" s="412"/>
      <c r="QNQ705" s="412"/>
      <c r="QNR705" s="412"/>
      <c r="QNS705" s="412"/>
      <c r="QNT705" s="412"/>
      <c r="QNU705" s="412"/>
      <c r="QNV705" s="412"/>
      <c r="QNW705" s="412"/>
      <c r="QNX705" s="412"/>
      <c r="QNY705" s="412"/>
      <c r="QNZ705" s="412"/>
      <c r="QOA705" s="412"/>
      <c r="QOB705" s="412"/>
      <c r="QOC705" s="412"/>
      <c r="QOD705" s="412"/>
      <c r="QOE705" s="412"/>
      <c r="QOF705" s="412"/>
      <c r="QOG705" s="412"/>
      <c r="QOH705" s="412"/>
      <c r="QOI705" s="412"/>
      <c r="QOJ705" s="412"/>
      <c r="QOK705" s="412"/>
      <c r="QOL705" s="412"/>
      <c r="QOM705" s="412"/>
      <c r="QON705" s="412"/>
      <c r="QOO705" s="412"/>
      <c r="QOP705" s="412"/>
      <c r="QOQ705" s="412"/>
      <c r="QOR705" s="412"/>
      <c r="QOS705" s="412"/>
      <c r="QOT705" s="413"/>
      <c r="QOU705" s="413"/>
      <c r="QOV705" s="413"/>
      <c r="QOW705" s="413"/>
      <c r="QOX705" s="413"/>
      <c r="QOY705" s="413"/>
      <c r="QOZ705" s="413"/>
      <c r="QPA705" s="413"/>
      <c r="QPB705" s="413"/>
      <c r="QPC705" s="413"/>
      <c r="QPD705" s="413"/>
      <c r="QPE705" s="413"/>
      <c r="QPF705" s="413"/>
      <c r="QPG705" s="413"/>
      <c r="QPH705" s="413"/>
      <c r="QPI705" s="413"/>
      <c r="QPJ705" s="413"/>
      <c r="QPK705" s="413"/>
      <c r="QPL705" s="413"/>
      <c r="QPM705" s="413"/>
      <c r="QPN705" s="413"/>
      <c r="QPO705" s="413"/>
      <c r="QPP705" s="413"/>
      <c r="QPQ705" s="413"/>
      <c r="QPR705" s="414"/>
      <c r="QPS705" s="414"/>
      <c r="QPT705" s="414"/>
      <c r="QPU705" s="414"/>
      <c r="QPV705" s="414"/>
      <c r="QPW705" s="413"/>
      <c r="QPX705" s="413"/>
      <c r="QPY705" s="414"/>
      <c r="QPZ705" s="414"/>
      <c r="QQA705" s="413"/>
      <c r="QQB705" s="413"/>
      <c r="QQC705" s="414"/>
      <c r="QQD705" s="414"/>
      <c r="QQE705" s="413"/>
      <c r="QQF705" s="413"/>
      <c r="QQG705" s="413"/>
      <c r="QQH705" s="413"/>
      <c r="QQI705" s="413"/>
      <c r="QQJ705" s="413"/>
      <c r="QQK705" s="413"/>
      <c r="QQL705" s="414"/>
      <c r="QQM705" s="414"/>
      <c r="QQN705" s="413"/>
      <c r="QQO705" s="413"/>
      <c r="QQP705" s="414"/>
      <c r="QQQ705" s="414"/>
      <c r="QQR705" s="413"/>
      <c r="QQS705" s="413"/>
      <c r="QQT705" s="413"/>
      <c r="QQU705" s="413"/>
      <c r="QQV705" s="413"/>
      <c r="QQW705" s="407"/>
      <c r="QQX705" s="439"/>
      <c r="QQY705" s="413"/>
      <c r="QQZ705" s="413"/>
      <c r="QRA705" s="413"/>
      <c r="QRB705" s="413"/>
      <c r="QRC705" s="413"/>
      <c r="QRD705" s="413"/>
      <c r="QRE705" s="413"/>
      <c r="QRF705" s="412"/>
      <c r="QRG705" s="412"/>
      <c r="QRH705" s="412"/>
      <c r="QRI705" s="412"/>
      <c r="QRJ705" s="412"/>
      <c r="QRK705" s="412"/>
      <c r="QRL705" s="412"/>
      <c r="QRM705" s="412"/>
      <c r="QRN705" s="412"/>
      <c r="QRO705" s="412"/>
      <c r="QRP705" s="412"/>
      <c r="QRQ705" s="412"/>
      <c r="QRR705" s="412"/>
      <c r="QRS705" s="412"/>
      <c r="QRT705" s="412"/>
      <c r="QRU705" s="412"/>
      <c r="QRV705" s="412"/>
      <c r="QRW705" s="412"/>
      <c r="QRX705" s="412"/>
      <c r="QRY705" s="412"/>
      <c r="QRZ705" s="412"/>
      <c r="QSA705" s="412"/>
      <c r="QSB705" s="412"/>
      <c r="QSC705" s="412"/>
      <c r="QSD705" s="412"/>
      <c r="QSE705" s="412"/>
      <c r="QSF705" s="412"/>
      <c r="QSG705" s="412"/>
      <c r="QSH705" s="412"/>
      <c r="QSI705" s="412"/>
      <c r="QSJ705" s="412"/>
      <c r="QSK705" s="412"/>
      <c r="QSL705" s="412"/>
      <c r="QSM705" s="412"/>
      <c r="QSN705" s="412"/>
      <c r="QSO705" s="412"/>
      <c r="QSP705" s="412"/>
      <c r="QSQ705" s="412"/>
      <c r="QSR705" s="412"/>
      <c r="QSS705" s="412"/>
      <c r="QST705" s="412"/>
      <c r="QSU705" s="412"/>
      <c r="QSV705" s="412"/>
      <c r="QSW705" s="412"/>
      <c r="QSX705" s="413"/>
      <c r="QSY705" s="413"/>
      <c r="QSZ705" s="413"/>
      <c r="QTA705" s="413"/>
      <c r="QTB705" s="413"/>
      <c r="QTC705" s="413"/>
      <c r="QTD705" s="413"/>
      <c r="QTE705" s="413"/>
      <c r="QTF705" s="413"/>
      <c r="QTG705" s="413"/>
      <c r="QTH705" s="413"/>
      <c r="QTI705" s="413"/>
      <c r="QTJ705" s="413"/>
      <c r="QTK705" s="413"/>
      <c r="QTL705" s="413"/>
      <c r="QTM705" s="413"/>
      <c r="QTN705" s="413"/>
      <c r="QTO705" s="413"/>
      <c r="QTP705" s="413"/>
      <c r="QTQ705" s="413"/>
      <c r="QTR705" s="413"/>
      <c r="QTS705" s="413"/>
      <c r="QTT705" s="413"/>
      <c r="QTU705" s="413"/>
      <c r="QTV705" s="414"/>
      <c r="QTW705" s="414"/>
      <c r="QTX705" s="414"/>
      <c r="QTY705" s="414"/>
      <c r="QTZ705" s="414"/>
      <c r="QUA705" s="413"/>
      <c r="QUB705" s="413"/>
      <c r="QUC705" s="414"/>
      <c r="QUD705" s="414"/>
      <c r="QUE705" s="413"/>
      <c r="QUF705" s="413"/>
      <c r="QUG705" s="414"/>
      <c r="QUH705" s="414"/>
      <c r="QUI705" s="413"/>
      <c r="QUJ705" s="413"/>
      <c r="QUK705" s="413"/>
      <c r="QUL705" s="413"/>
      <c r="QUM705" s="413"/>
      <c r="QUN705" s="413"/>
      <c r="QUO705" s="413"/>
      <c r="QUP705" s="414"/>
      <c r="QUQ705" s="414"/>
      <c r="QUR705" s="413"/>
      <c r="QUS705" s="413"/>
      <c r="QUT705" s="414"/>
      <c r="QUU705" s="414"/>
      <c r="QUV705" s="413"/>
      <c r="QUW705" s="413"/>
      <c r="QUX705" s="413"/>
      <c r="QUY705" s="413"/>
      <c r="QUZ705" s="413"/>
      <c r="QVA705" s="407"/>
      <c r="QVB705" s="439"/>
      <c r="QVC705" s="413"/>
      <c r="QVD705" s="413"/>
      <c r="QVE705" s="413"/>
      <c r="QVF705" s="413"/>
      <c r="QVG705" s="413"/>
      <c r="QVH705" s="413"/>
      <c r="QVI705" s="413"/>
      <c r="QVJ705" s="412"/>
      <c r="QVK705" s="412"/>
      <c r="QVL705" s="412"/>
      <c r="QVM705" s="412"/>
      <c r="QVN705" s="412"/>
      <c r="QVO705" s="412"/>
      <c r="QVP705" s="412"/>
      <c r="QVQ705" s="412"/>
      <c r="QVR705" s="412"/>
      <c r="QVS705" s="412"/>
      <c r="QVT705" s="412"/>
      <c r="QVU705" s="412"/>
      <c r="QVV705" s="412"/>
      <c r="QVW705" s="412"/>
      <c r="QVX705" s="412"/>
      <c r="QVY705" s="412"/>
      <c r="QVZ705" s="412"/>
      <c r="QWA705" s="412"/>
      <c r="QWB705" s="412"/>
      <c r="QWC705" s="412"/>
      <c r="QWD705" s="412"/>
      <c r="QWE705" s="412"/>
      <c r="QWF705" s="412"/>
      <c r="QWG705" s="412"/>
      <c r="QWH705" s="412"/>
      <c r="QWI705" s="412"/>
      <c r="QWJ705" s="412"/>
      <c r="QWK705" s="412"/>
      <c r="QWL705" s="412"/>
      <c r="QWM705" s="412"/>
      <c r="QWN705" s="412"/>
      <c r="QWO705" s="412"/>
      <c r="QWP705" s="412"/>
      <c r="QWQ705" s="412"/>
      <c r="QWR705" s="412"/>
      <c r="QWS705" s="412"/>
      <c r="QWT705" s="412"/>
      <c r="QWU705" s="412"/>
      <c r="QWV705" s="412"/>
      <c r="QWW705" s="412"/>
      <c r="QWX705" s="412"/>
      <c r="QWY705" s="412"/>
      <c r="QWZ705" s="412"/>
      <c r="QXA705" s="412"/>
      <c r="QXB705" s="413"/>
      <c r="QXC705" s="413"/>
      <c r="QXD705" s="413"/>
      <c r="QXE705" s="413"/>
      <c r="QXF705" s="413"/>
      <c r="QXG705" s="413"/>
      <c r="QXH705" s="413"/>
      <c r="QXI705" s="413"/>
      <c r="QXJ705" s="413"/>
      <c r="QXK705" s="413"/>
      <c r="QXL705" s="413"/>
      <c r="QXM705" s="413"/>
      <c r="QXN705" s="413"/>
      <c r="QXO705" s="413"/>
      <c r="QXP705" s="413"/>
      <c r="QXQ705" s="413"/>
      <c r="QXR705" s="413"/>
      <c r="QXS705" s="413"/>
      <c r="QXT705" s="413"/>
      <c r="QXU705" s="413"/>
      <c r="QXV705" s="413"/>
      <c r="QXW705" s="413"/>
      <c r="QXX705" s="413"/>
      <c r="QXY705" s="413"/>
      <c r="QXZ705" s="414"/>
      <c r="QYA705" s="414"/>
      <c r="QYB705" s="414"/>
      <c r="QYC705" s="414"/>
      <c r="QYD705" s="414"/>
      <c r="QYE705" s="413"/>
      <c r="QYF705" s="413"/>
      <c r="QYG705" s="414"/>
      <c r="QYH705" s="414"/>
      <c r="QYI705" s="413"/>
      <c r="QYJ705" s="413"/>
      <c r="QYK705" s="414"/>
      <c r="QYL705" s="414"/>
      <c r="QYM705" s="413"/>
      <c r="QYN705" s="413"/>
      <c r="QYO705" s="413"/>
      <c r="QYP705" s="413"/>
      <c r="QYQ705" s="413"/>
      <c r="QYR705" s="413"/>
      <c r="QYS705" s="413"/>
      <c r="QYT705" s="414"/>
      <c r="QYU705" s="414"/>
      <c r="QYV705" s="413"/>
      <c r="QYW705" s="413"/>
      <c r="QYX705" s="414"/>
      <c r="QYY705" s="414"/>
      <c r="QYZ705" s="413"/>
      <c r="QZA705" s="413"/>
      <c r="QZB705" s="413"/>
      <c r="QZC705" s="413"/>
      <c r="QZD705" s="413"/>
      <c r="QZE705" s="407"/>
      <c r="QZF705" s="439"/>
      <c r="QZG705" s="413"/>
      <c r="QZH705" s="413"/>
      <c r="QZI705" s="413"/>
      <c r="QZJ705" s="413"/>
      <c r="QZK705" s="413"/>
      <c r="QZL705" s="413"/>
      <c r="QZM705" s="413"/>
      <c r="QZN705" s="412"/>
      <c r="QZO705" s="412"/>
      <c r="QZP705" s="412"/>
      <c r="QZQ705" s="412"/>
      <c r="QZR705" s="412"/>
      <c r="QZS705" s="412"/>
      <c r="QZT705" s="412"/>
      <c r="QZU705" s="412"/>
      <c r="QZV705" s="412"/>
      <c r="QZW705" s="412"/>
      <c r="QZX705" s="412"/>
      <c r="QZY705" s="412"/>
      <c r="QZZ705" s="412"/>
      <c r="RAA705" s="412"/>
      <c r="RAB705" s="412"/>
      <c r="RAC705" s="412"/>
      <c r="RAD705" s="412"/>
      <c r="RAE705" s="412"/>
      <c r="RAF705" s="412"/>
      <c r="RAG705" s="412"/>
      <c r="RAH705" s="412"/>
      <c r="RAI705" s="412"/>
      <c r="RAJ705" s="412"/>
      <c r="RAK705" s="412"/>
      <c r="RAL705" s="412"/>
      <c r="RAM705" s="412"/>
      <c r="RAN705" s="412"/>
      <c r="RAO705" s="412"/>
      <c r="RAP705" s="412"/>
      <c r="RAQ705" s="412"/>
      <c r="RAR705" s="412"/>
      <c r="RAS705" s="412"/>
      <c r="RAT705" s="412"/>
      <c r="RAU705" s="412"/>
      <c r="RAV705" s="412"/>
      <c r="RAW705" s="412"/>
      <c r="RAX705" s="412"/>
      <c r="RAY705" s="412"/>
      <c r="RAZ705" s="412"/>
      <c r="RBA705" s="412"/>
      <c r="RBB705" s="412"/>
      <c r="RBC705" s="412"/>
      <c r="RBD705" s="412"/>
      <c r="RBE705" s="412"/>
      <c r="RBF705" s="413"/>
      <c r="RBG705" s="413"/>
      <c r="RBH705" s="413"/>
      <c r="RBI705" s="413"/>
      <c r="RBJ705" s="413"/>
      <c r="RBK705" s="413"/>
      <c r="RBL705" s="413"/>
      <c r="RBM705" s="413"/>
      <c r="RBN705" s="413"/>
      <c r="RBO705" s="413"/>
      <c r="RBP705" s="413"/>
      <c r="RBQ705" s="413"/>
      <c r="RBR705" s="413"/>
      <c r="RBS705" s="413"/>
      <c r="RBT705" s="413"/>
      <c r="RBU705" s="413"/>
      <c r="RBV705" s="413"/>
      <c r="RBW705" s="413"/>
      <c r="RBX705" s="413"/>
      <c r="RBY705" s="413"/>
      <c r="RBZ705" s="413"/>
      <c r="RCA705" s="413"/>
      <c r="RCB705" s="413"/>
    </row>
    <row r="706" spans="1:12248" s="444" customFormat="1" ht="123.75" hidden="1" customHeight="1" x14ac:dyDescent="0.3">
      <c r="B706" s="499" t="s">
        <v>16</v>
      </c>
      <c r="C706" s="626" t="s">
        <v>120</v>
      </c>
      <c r="D706" s="405">
        <f>E706</f>
        <v>423132.24394000001</v>
      </c>
      <c r="E706" s="405">
        <f>SUM(E707:E710)</f>
        <v>423132.24394000001</v>
      </c>
      <c r="F706" s="405"/>
      <c r="G706" s="405">
        <v>0</v>
      </c>
      <c r="H706" s="405">
        <v>0</v>
      </c>
      <c r="I706" s="412">
        <f t="shared" si="458"/>
        <v>301665.10227999999</v>
      </c>
      <c r="J706" s="570">
        <f t="shared" si="459"/>
        <v>0.71293338335798395</v>
      </c>
      <c r="K706" s="405">
        <f>SUM(K707:K710)</f>
        <v>301665.10227999999</v>
      </c>
      <c r="L706" s="584">
        <f t="shared" si="455"/>
        <v>0.71293338335798395</v>
      </c>
      <c r="M706" s="404"/>
      <c r="N706" s="404"/>
      <c r="O706" s="404"/>
      <c r="P706" s="404"/>
      <c r="Q706" s="404"/>
      <c r="R706" s="404"/>
      <c r="S706" s="412">
        <f t="shared" si="460"/>
        <v>301677.11485000001</v>
      </c>
      <c r="T706" s="570">
        <f t="shared" si="431"/>
        <v>0.71296177299307328</v>
      </c>
      <c r="U706" s="404">
        <v>301677.11485000001</v>
      </c>
      <c r="V706" s="570">
        <f t="shared" si="461"/>
        <v>0.71296177299307328</v>
      </c>
      <c r="W706" s="404"/>
      <c r="X706" s="404"/>
      <c r="Y706" s="404"/>
      <c r="Z706" s="404"/>
      <c r="AA706" s="404"/>
      <c r="AB706" s="404"/>
      <c r="AC706" s="412">
        <f>SUM(AC707:AC710)</f>
        <v>418921.05460000003</v>
      </c>
      <c r="AD706" s="570">
        <f t="shared" si="446"/>
        <v>0.9900475811042253</v>
      </c>
      <c r="AE706" s="412">
        <v>420706.05459999997</v>
      </c>
      <c r="AF706" s="570">
        <f t="shared" si="456"/>
        <v>0.99426612040385165</v>
      </c>
      <c r="AG706" s="404"/>
      <c r="AH706" s="570"/>
      <c r="AI706" s="404"/>
      <c r="AJ706" s="404"/>
      <c r="AK706" s="404"/>
      <c r="AL706" s="404"/>
      <c r="AM706" s="404"/>
      <c r="AN706" s="404"/>
      <c r="AO706" s="404"/>
      <c r="AP706" s="404"/>
      <c r="AQ706" s="404"/>
      <c r="AR706" s="404"/>
      <c r="AS706" s="404"/>
      <c r="AT706" s="404"/>
      <c r="AU706" s="404">
        <f>AV706</f>
        <v>751742.76846000005</v>
      </c>
      <c r="AV706" s="413">
        <f>AW706</f>
        <v>751742.76846000005</v>
      </c>
      <c r="AW706" s="413">
        <f>AW707</f>
        <v>751742.76846000005</v>
      </c>
      <c r="AX706" s="413"/>
      <c r="AY706" s="413">
        <v>0</v>
      </c>
      <c r="AZ706" s="413">
        <v>0</v>
      </c>
      <c r="BA706" s="413">
        <f t="shared" si="435"/>
        <v>0</v>
      </c>
      <c r="BB706" s="413">
        <f>BB707</f>
        <v>0</v>
      </c>
      <c r="BC706" s="413"/>
      <c r="BD706" s="413"/>
      <c r="BE706" s="413">
        <f t="shared" si="436"/>
        <v>365997.78993000003</v>
      </c>
      <c r="BF706" s="413">
        <f>BF707</f>
        <v>365997.78993000003</v>
      </c>
      <c r="BG706" s="413"/>
      <c r="BH706" s="413"/>
      <c r="BI706" s="413">
        <f>BJ706+BK706+BL706+BM706</f>
        <v>673973</v>
      </c>
      <c r="BJ706" s="413">
        <v>673973</v>
      </c>
      <c r="BK706" s="413"/>
      <c r="BL706" s="413">
        <v>0</v>
      </c>
      <c r="BM706" s="413">
        <v>0</v>
      </c>
      <c r="BN706" s="413">
        <f t="shared" si="448"/>
        <v>1347946</v>
      </c>
      <c r="BO706" s="413">
        <f>BP706+BQ706+BR706+BS706</f>
        <v>673973</v>
      </c>
      <c r="BP706" s="413">
        <v>673973</v>
      </c>
      <c r="BQ706" s="413"/>
      <c r="BR706" s="413">
        <v>0</v>
      </c>
      <c r="BS706" s="413">
        <v>0</v>
      </c>
      <c r="BT706" s="413">
        <f t="shared" si="424"/>
        <v>0</v>
      </c>
      <c r="BU706" s="413">
        <f t="shared" si="425"/>
        <v>0</v>
      </c>
      <c r="BV706" s="413">
        <f>BW706+BX706+BY706+BZ706</f>
        <v>500000</v>
      </c>
      <c r="BW706" s="413">
        <v>500000</v>
      </c>
      <c r="BX706" s="413"/>
      <c r="BY706" s="413">
        <v>0</v>
      </c>
      <c r="BZ706" s="413">
        <v>0</v>
      </c>
      <c r="CA706" s="413">
        <f t="shared" si="427"/>
        <v>0</v>
      </c>
      <c r="CB706" s="413">
        <v>0</v>
      </c>
      <c r="CC706" s="413"/>
      <c r="CD706" s="413"/>
      <c r="CE706" s="413">
        <f t="shared" si="437"/>
        <v>500000</v>
      </c>
      <c r="CF706" s="413">
        <f>BW706</f>
        <v>500000</v>
      </c>
      <c r="CG706" s="413"/>
      <c r="CH706" s="413">
        <f t="shared" si="428"/>
        <v>0</v>
      </c>
      <c r="CI706" s="413">
        <f t="shared" si="457"/>
        <v>0</v>
      </c>
      <c r="CJ706" s="413"/>
      <c r="CK706" s="413">
        <f>CL706+CM706+CN706+CO706</f>
        <v>500000</v>
      </c>
      <c r="CL706" s="405">
        <v>500000</v>
      </c>
      <c r="CM706" s="405"/>
      <c r="CN706" s="405">
        <v>0</v>
      </c>
      <c r="CO706" s="405">
        <v>0</v>
      </c>
    </row>
    <row r="707" spans="1:12248" s="76" customFormat="1" ht="38.25" hidden="1" customHeight="1" x14ac:dyDescent="0.3">
      <c r="B707" s="615"/>
      <c r="C707" s="229" t="s">
        <v>483</v>
      </c>
      <c r="D707" s="188">
        <f t="shared" ref="D707:D712" si="462">E707</f>
        <v>365997.78993000003</v>
      </c>
      <c r="E707" s="188">
        <v>365997.78993000003</v>
      </c>
      <c r="F707" s="188"/>
      <c r="G707" s="188"/>
      <c r="H707" s="188"/>
      <c r="I707" s="123">
        <f t="shared" si="458"/>
        <v>246956.83760999999</v>
      </c>
      <c r="J707" s="592">
        <f t="shared" si="459"/>
        <v>0.67474953238715574</v>
      </c>
      <c r="K707" s="130">
        <v>246956.83760999999</v>
      </c>
      <c r="L707" s="586">
        <f t="shared" si="455"/>
        <v>0.67474953238715574</v>
      </c>
      <c r="M707" s="37"/>
      <c r="N707" s="37"/>
      <c r="O707" s="37"/>
      <c r="P707" s="37"/>
      <c r="Q707" s="37"/>
      <c r="R707" s="37"/>
      <c r="S707" s="123">
        <f t="shared" si="460"/>
        <v>0</v>
      </c>
      <c r="T707" s="592">
        <f t="shared" si="431"/>
        <v>0</v>
      </c>
      <c r="U707" s="130"/>
      <c r="V707" s="592">
        <f t="shared" si="461"/>
        <v>0</v>
      </c>
      <c r="W707" s="37"/>
      <c r="X707" s="37"/>
      <c r="Y707" s="37"/>
      <c r="Z707" s="37"/>
      <c r="AA707" s="37"/>
      <c r="AB707" s="37"/>
      <c r="AC707" s="123">
        <f>AE707</f>
        <v>365997.78993000003</v>
      </c>
      <c r="AD707" s="592">
        <f t="shared" si="446"/>
        <v>1</v>
      </c>
      <c r="AE707" s="123">
        <v>365997.78993000003</v>
      </c>
      <c r="AF707" s="592">
        <f t="shared" si="456"/>
        <v>1</v>
      </c>
      <c r="AG707" s="37"/>
      <c r="AH707" s="592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130">
        <f>AV707</f>
        <v>751742.76846000005</v>
      </c>
      <c r="AV707" s="120">
        <f t="shared" ref="AV707:AV712" si="463">AW707</f>
        <v>751742.76846000005</v>
      </c>
      <c r="AW707" s="120">
        <v>751742.76846000005</v>
      </c>
      <c r="AX707" s="120"/>
      <c r="AY707" s="120"/>
      <c r="AZ707" s="120"/>
      <c r="BA707" s="120">
        <f t="shared" si="435"/>
        <v>0</v>
      </c>
      <c r="BB707" s="120">
        <f>BF707-E707</f>
        <v>0</v>
      </c>
      <c r="BC707" s="120"/>
      <c r="BD707" s="120"/>
      <c r="BE707" s="120">
        <f t="shared" si="436"/>
        <v>365997.78993000003</v>
      </c>
      <c r="BF707" s="120">
        <f t="shared" ref="BF707:BF714" si="464">E707</f>
        <v>365997.78993000003</v>
      </c>
      <c r="BG707" s="120"/>
      <c r="BH707" s="120"/>
      <c r="BI707" s="120">
        <f t="shared" si="451"/>
        <v>399973</v>
      </c>
      <c r="BJ707" s="120">
        <v>399973</v>
      </c>
      <c r="BK707" s="120"/>
      <c r="BL707" s="120"/>
      <c r="BM707" s="120"/>
      <c r="BN707" s="120">
        <f t="shared" si="448"/>
        <v>799946</v>
      </c>
      <c r="BO707" s="120">
        <f>BP707</f>
        <v>399973</v>
      </c>
      <c r="BP707" s="120">
        <v>399973</v>
      </c>
      <c r="BQ707" s="120"/>
      <c r="BR707" s="120"/>
      <c r="BS707" s="120"/>
      <c r="BT707" s="120">
        <f t="shared" si="424"/>
        <v>0</v>
      </c>
      <c r="BU707" s="120">
        <f t="shared" si="425"/>
        <v>0</v>
      </c>
      <c r="BV707" s="120">
        <f t="shared" si="453"/>
        <v>399973</v>
      </c>
      <c r="BW707" s="120">
        <v>399973</v>
      </c>
      <c r="BX707" s="120"/>
      <c r="BY707" s="120"/>
      <c r="BZ707" s="120"/>
      <c r="CA707" s="120">
        <f t="shared" si="427"/>
        <v>274000</v>
      </c>
      <c r="CB707" s="120">
        <f>CF707-BW707</f>
        <v>274000</v>
      </c>
      <c r="CC707" s="120"/>
      <c r="CD707" s="120"/>
      <c r="CE707" s="120">
        <f t="shared" si="437"/>
        <v>673973</v>
      </c>
      <c r="CF707" s="120">
        <f>BW707+274000</f>
        <v>673973</v>
      </c>
      <c r="CG707" s="120"/>
      <c r="CH707" s="120">
        <f t="shared" si="428"/>
        <v>0</v>
      </c>
      <c r="CI707" s="120">
        <f t="shared" si="457"/>
        <v>0</v>
      </c>
      <c r="CJ707" s="120"/>
      <c r="CK707" s="120">
        <f t="shared" si="454"/>
        <v>399973</v>
      </c>
      <c r="CL707" s="188">
        <v>399973</v>
      </c>
      <c r="CM707" s="188"/>
      <c r="CN707" s="189"/>
      <c r="CO707" s="189"/>
    </row>
    <row r="708" spans="1:12248" s="76" customFormat="1" ht="38.25" hidden="1" customHeight="1" x14ac:dyDescent="0.3">
      <c r="B708" s="615"/>
      <c r="C708" s="229" t="s">
        <v>488</v>
      </c>
      <c r="D708" s="188">
        <f t="shared" si="462"/>
        <v>0</v>
      </c>
      <c r="E708" s="188">
        <v>0</v>
      </c>
      <c r="F708" s="188"/>
      <c r="G708" s="188"/>
      <c r="H708" s="188"/>
      <c r="I708" s="123">
        <f t="shared" si="458"/>
        <v>0</v>
      </c>
      <c r="J708" s="592" t="e">
        <f t="shared" si="459"/>
        <v>#DIV/0!</v>
      </c>
      <c r="K708" s="130"/>
      <c r="L708" s="586"/>
      <c r="M708" s="37"/>
      <c r="N708" s="37"/>
      <c r="O708" s="37"/>
      <c r="P708" s="37"/>
      <c r="Q708" s="37"/>
      <c r="R708" s="37"/>
      <c r="S708" s="123"/>
      <c r="T708" s="592"/>
      <c r="U708" s="130"/>
      <c r="V708" s="592"/>
      <c r="W708" s="37"/>
      <c r="X708" s="37"/>
      <c r="Y708" s="37"/>
      <c r="Z708" s="37"/>
      <c r="AA708" s="37"/>
      <c r="AB708" s="37"/>
      <c r="AC708" s="123">
        <f>AE708</f>
        <v>0</v>
      </c>
      <c r="AD708" s="592" t="e">
        <f t="shared" si="446"/>
        <v>#DIV/0!</v>
      </c>
      <c r="AE708" s="123">
        <f>E708</f>
        <v>0</v>
      </c>
      <c r="AF708" s="592" t="e">
        <f t="shared" si="456"/>
        <v>#DIV/0!</v>
      </c>
      <c r="AG708" s="37"/>
      <c r="AH708" s="592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130"/>
      <c r="AV708" s="120"/>
      <c r="AW708" s="120"/>
      <c r="AX708" s="120"/>
      <c r="AY708" s="120"/>
      <c r="AZ708" s="120"/>
      <c r="BA708" s="120"/>
      <c r="BB708" s="120"/>
      <c r="BC708" s="120"/>
      <c r="BD708" s="120"/>
      <c r="BE708" s="120"/>
      <c r="BF708" s="120"/>
      <c r="BG708" s="120"/>
      <c r="BH708" s="120"/>
      <c r="BI708" s="120"/>
      <c r="BJ708" s="120"/>
      <c r="BK708" s="120"/>
      <c r="BL708" s="120"/>
      <c r="BM708" s="120"/>
      <c r="BN708" s="120"/>
      <c r="BO708" s="120"/>
      <c r="BP708" s="120"/>
      <c r="BQ708" s="120"/>
      <c r="BR708" s="120"/>
      <c r="BS708" s="120"/>
      <c r="BT708" s="120"/>
      <c r="BU708" s="120"/>
      <c r="BV708" s="120"/>
      <c r="BW708" s="120"/>
      <c r="BX708" s="120"/>
      <c r="BY708" s="120"/>
      <c r="BZ708" s="120"/>
      <c r="CA708" s="120"/>
      <c r="CB708" s="120"/>
      <c r="CC708" s="120"/>
      <c r="CD708" s="120"/>
      <c r="CE708" s="120"/>
      <c r="CF708" s="120"/>
      <c r="CG708" s="120"/>
      <c r="CH708" s="120"/>
      <c r="CI708" s="120"/>
      <c r="CJ708" s="120"/>
      <c r="CK708" s="120"/>
      <c r="CL708" s="188"/>
      <c r="CM708" s="188"/>
      <c r="CN708" s="189"/>
      <c r="CO708" s="189"/>
    </row>
    <row r="709" spans="1:12248" s="76" customFormat="1" ht="38.25" hidden="1" customHeight="1" x14ac:dyDescent="0.3">
      <c r="B709" s="615"/>
      <c r="C709" s="229" t="s">
        <v>484</v>
      </c>
      <c r="D709" s="188">
        <f t="shared" si="462"/>
        <v>0</v>
      </c>
      <c r="E709" s="188">
        <v>0</v>
      </c>
      <c r="F709" s="188"/>
      <c r="G709" s="188"/>
      <c r="H709" s="188"/>
      <c r="I709" s="123">
        <f t="shared" si="458"/>
        <v>0</v>
      </c>
      <c r="J709" s="592" t="e">
        <f t="shared" si="459"/>
        <v>#DIV/0!</v>
      </c>
      <c r="K709" s="130">
        <v>0</v>
      </c>
      <c r="L709" s="586" t="e">
        <f>K709/E709</f>
        <v>#DIV/0!</v>
      </c>
      <c r="M709" s="37"/>
      <c r="N709" s="37"/>
      <c r="O709" s="37"/>
      <c r="P709" s="37"/>
      <c r="Q709" s="37"/>
      <c r="R709" s="37"/>
      <c r="S709" s="123">
        <f t="shared" si="460"/>
        <v>0</v>
      </c>
      <c r="T709" s="592" t="e">
        <f t="shared" si="431"/>
        <v>#DIV/0!</v>
      </c>
      <c r="U709" s="130">
        <v>0</v>
      </c>
      <c r="V709" s="592"/>
      <c r="W709" s="37"/>
      <c r="X709" s="37"/>
      <c r="Y709" s="37"/>
      <c r="Z709" s="37"/>
      <c r="AA709" s="37"/>
      <c r="AB709" s="37"/>
      <c r="AC709" s="123">
        <f>AE709</f>
        <v>0</v>
      </c>
      <c r="AD709" s="592" t="e">
        <f t="shared" si="446"/>
        <v>#DIV/0!</v>
      </c>
      <c r="AE709" s="123">
        <v>0</v>
      </c>
      <c r="AF709" s="592" t="e">
        <f t="shared" si="456"/>
        <v>#DIV/0!</v>
      </c>
      <c r="AG709" s="37"/>
      <c r="AH709" s="592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130"/>
      <c r="AV709" s="120"/>
      <c r="AW709" s="120"/>
      <c r="AX709" s="120"/>
      <c r="AY709" s="120"/>
      <c r="AZ709" s="120"/>
      <c r="BA709" s="120"/>
      <c r="BB709" s="120"/>
      <c r="BC709" s="120"/>
      <c r="BD709" s="120"/>
      <c r="BE709" s="120"/>
      <c r="BF709" s="120"/>
      <c r="BG709" s="120"/>
      <c r="BH709" s="120"/>
      <c r="BI709" s="120"/>
      <c r="BJ709" s="120"/>
      <c r="BK709" s="120"/>
      <c r="BL709" s="120"/>
      <c r="BM709" s="120"/>
      <c r="BN709" s="120"/>
      <c r="BO709" s="120"/>
      <c r="BP709" s="120"/>
      <c r="BQ709" s="120"/>
      <c r="BR709" s="120"/>
      <c r="BS709" s="120"/>
      <c r="BT709" s="120"/>
      <c r="BU709" s="120"/>
      <c r="BV709" s="120"/>
      <c r="BW709" s="120"/>
      <c r="BX709" s="120"/>
      <c r="BY709" s="120"/>
      <c r="BZ709" s="120"/>
      <c r="CA709" s="120"/>
      <c r="CB709" s="120"/>
      <c r="CC709" s="120"/>
      <c r="CD709" s="120"/>
      <c r="CE709" s="120"/>
      <c r="CF709" s="120"/>
      <c r="CG709" s="120"/>
      <c r="CH709" s="120"/>
      <c r="CI709" s="120"/>
      <c r="CJ709" s="120"/>
      <c r="CK709" s="120"/>
      <c r="CL709" s="188"/>
      <c r="CM709" s="188"/>
      <c r="CN709" s="189"/>
      <c r="CO709" s="189"/>
    </row>
    <row r="710" spans="1:12248" s="39" customFormat="1" ht="25.5" hidden="1" customHeight="1" x14ac:dyDescent="0.25">
      <c r="B710" s="615"/>
      <c r="C710" s="229" t="s">
        <v>486</v>
      </c>
      <c r="D710" s="188">
        <f t="shared" si="462"/>
        <v>57134.454010000001</v>
      </c>
      <c r="E710" s="188">
        <v>57134.454010000001</v>
      </c>
      <c r="F710" s="188"/>
      <c r="G710" s="188"/>
      <c r="H710" s="188"/>
      <c r="I710" s="123">
        <f t="shared" si="458"/>
        <v>54708.264669999997</v>
      </c>
      <c r="J710" s="592">
        <f t="shared" si="459"/>
        <v>0.95753544193184448</v>
      </c>
      <c r="K710" s="130">
        <v>54708.264669999997</v>
      </c>
      <c r="L710" s="586">
        <f>K710/E710</f>
        <v>0.95753544193184448</v>
      </c>
      <c r="M710" s="37"/>
      <c r="N710" s="37"/>
      <c r="O710" s="37"/>
      <c r="P710" s="37"/>
      <c r="Q710" s="37"/>
      <c r="R710" s="37"/>
      <c r="S710" s="123">
        <f t="shared" si="460"/>
        <v>5102.3733300000004</v>
      </c>
      <c r="T710" s="592">
        <f t="shared" si="431"/>
        <v>8.9304665957023993E-2</v>
      </c>
      <c r="U710" s="130">
        <v>5102.3733300000004</v>
      </c>
      <c r="V710" s="592">
        <f t="shared" si="461"/>
        <v>8.9304665957023993E-2</v>
      </c>
      <c r="W710" s="37"/>
      <c r="X710" s="37"/>
      <c r="Y710" s="37"/>
      <c r="Z710" s="37"/>
      <c r="AA710" s="37"/>
      <c r="AB710" s="37"/>
      <c r="AC710" s="123">
        <f>AE710</f>
        <v>52923.264669999997</v>
      </c>
      <c r="AD710" s="592">
        <f t="shared" si="446"/>
        <v>0.92629334763113447</v>
      </c>
      <c r="AE710" s="123">
        <v>52923.264669999997</v>
      </c>
      <c r="AF710" s="592">
        <f t="shared" si="456"/>
        <v>0.92629334763113447</v>
      </c>
      <c r="AG710" s="37"/>
      <c r="AH710" s="592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130"/>
      <c r="AV710" s="120">
        <f t="shared" si="463"/>
        <v>0</v>
      </c>
      <c r="AW710" s="120"/>
      <c r="AX710" s="120"/>
      <c r="AY710" s="120"/>
      <c r="AZ710" s="120"/>
      <c r="BA710" s="120">
        <f t="shared" si="435"/>
        <v>0</v>
      </c>
      <c r="BB710" s="120"/>
      <c r="BC710" s="120"/>
      <c r="BD710" s="120"/>
      <c r="BE710" s="120">
        <f t="shared" si="436"/>
        <v>57134.454010000001</v>
      </c>
      <c r="BF710" s="120">
        <f t="shared" si="464"/>
        <v>57134.454010000001</v>
      </c>
      <c r="BG710" s="120"/>
      <c r="BH710" s="120"/>
      <c r="BI710" s="120"/>
      <c r="BJ710" s="120"/>
      <c r="BK710" s="120"/>
      <c r="BL710" s="120"/>
      <c r="BM710" s="120"/>
      <c r="BN710" s="120">
        <f t="shared" si="448"/>
        <v>0</v>
      </c>
      <c r="BO710" s="120"/>
      <c r="BP710" s="120"/>
      <c r="BQ710" s="120"/>
      <c r="BR710" s="120"/>
      <c r="BS710" s="120"/>
      <c r="BT710" s="120">
        <f t="shared" si="424"/>
        <v>0</v>
      </c>
      <c r="BU710" s="120">
        <f t="shared" si="425"/>
        <v>0</v>
      </c>
      <c r="BV710" s="120"/>
      <c r="BW710" s="120"/>
      <c r="BX710" s="120"/>
      <c r="BY710" s="120"/>
      <c r="BZ710" s="120"/>
      <c r="CA710" s="120">
        <f t="shared" si="427"/>
        <v>0</v>
      </c>
      <c r="CB710" s="120"/>
      <c r="CC710" s="120"/>
      <c r="CD710" s="120"/>
      <c r="CE710" s="120">
        <f t="shared" si="437"/>
        <v>0</v>
      </c>
      <c r="CF710" s="120">
        <f>BW710</f>
        <v>0</v>
      </c>
      <c r="CG710" s="120"/>
      <c r="CH710" s="120">
        <f t="shared" si="428"/>
        <v>0</v>
      </c>
      <c r="CI710" s="120">
        <f t="shared" si="457"/>
        <v>0</v>
      </c>
      <c r="CJ710" s="120"/>
      <c r="CK710" s="120"/>
      <c r="CL710" s="189"/>
      <c r="CM710" s="189"/>
      <c r="CN710" s="189"/>
      <c r="CO710" s="189"/>
    </row>
    <row r="711" spans="1:12248" s="27" customFormat="1" ht="74.25" hidden="1" customHeight="1" x14ac:dyDescent="0.25">
      <c r="B711" s="499" t="s">
        <v>62</v>
      </c>
      <c r="C711" s="150" t="s">
        <v>118</v>
      </c>
      <c r="D711" s="254">
        <f t="shared" si="462"/>
        <v>0</v>
      </c>
      <c r="E711" s="276"/>
      <c r="F711" s="276"/>
      <c r="G711" s="276"/>
      <c r="H711" s="259"/>
      <c r="I711" s="412">
        <f t="shared" si="458"/>
        <v>0</v>
      </c>
      <c r="J711" s="570" t="e">
        <f t="shared" si="459"/>
        <v>#DIV/0!</v>
      </c>
      <c r="K711" s="43"/>
      <c r="L711" s="315"/>
      <c r="M711" s="315"/>
      <c r="N711" s="315"/>
      <c r="O711" s="315"/>
      <c r="P711" s="315"/>
      <c r="Q711" s="315"/>
      <c r="R711" s="315"/>
      <c r="S711" s="412">
        <f t="shared" si="460"/>
        <v>0</v>
      </c>
      <c r="T711" s="570" t="e">
        <f t="shared" si="431"/>
        <v>#DIV/0!</v>
      </c>
      <c r="U711" s="43"/>
      <c r="V711" s="570" t="e">
        <f t="shared" si="461"/>
        <v>#DIV/0!</v>
      </c>
      <c r="W711" s="315"/>
      <c r="X711" s="315"/>
      <c r="Y711" s="315"/>
      <c r="Z711" s="315"/>
      <c r="AA711" s="315"/>
      <c r="AB711" s="315"/>
      <c r="AC711" s="185">
        <f t="shared" si="445"/>
        <v>0</v>
      </c>
      <c r="AD711" s="575" t="e">
        <f t="shared" si="446"/>
        <v>#DIV/0!</v>
      </c>
      <c r="AE711" s="185"/>
      <c r="AF711" s="575" t="e">
        <f t="shared" si="456"/>
        <v>#DIV/0!</v>
      </c>
      <c r="AG711" s="315"/>
      <c r="AH711" s="575"/>
      <c r="AI711" s="315"/>
      <c r="AJ711" s="315"/>
      <c r="AK711" s="315"/>
      <c r="AL711" s="315"/>
      <c r="AM711" s="315"/>
      <c r="AN711" s="315"/>
      <c r="AO711" s="315"/>
      <c r="AP711" s="315"/>
      <c r="AQ711" s="315"/>
      <c r="AR711" s="315"/>
      <c r="AS711" s="315"/>
      <c r="AT711" s="315"/>
      <c r="AU711" s="128"/>
      <c r="AV711" s="413">
        <f t="shared" si="463"/>
        <v>0</v>
      </c>
      <c r="AW711" s="413"/>
      <c r="AX711" s="413"/>
      <c r="AY711" s="413"/>
      <c r="AZ711" s="413"/>
      <c r="BA711" s="413">
        <f t="shared" si="435"/>
        <v>0</v>
      </c>
      <c r="BB711" s="413"/>
      <c r="BC711" s="413"/>
      <c r="BD711" s="413"/>
      <c r="BE711" s="413">
        <f t="shared" si="436"/>
        <v>0</v>
      </c>
      <c r="BF711" s="413">
        <f t="shared" si="464"/>
        <v>0</v>
      </c>
      <c r="BG711" s="413"/>
      <c r="BH711" s="413"/>
      <c r="BI711" s="413"/>
      <c r="BJ711" s="413"/>
      <c r="BK711" s="413"/>
      <c r="BL711" s="413"/>
      <c r="BM711" s="413"/>
      <c r="BN711" s="413">
        <f t="shared" si="448"/>
        <v>0</v>
      </c>
      <c r="BO711" s="413"/>
      <c r="BP711" s="413"/>
      <c r="BQ711" s="413"/>
      <c r="BR711" s="413"/>
      <c r="BS711" s="413"/>
      <c r="BT711" s="413">
        <f t="shared" si="424"/>
        <v>0</v>
      </c>
      <c r="BU711" s="413">
        <f t="shared" si="425"/>
        <v>0</v>
      </c>
      <c r="BV711" s="413"/>
      <c r="BW711" s="413"/>
      <c r="BX711" s="413"/>
      <c r="BY711" s="413"/>
      <c r="BZ711" s="413"/>
      <c r="CA711" s="413">
        <f t="shared" si="427"/>
        <v>0</v>
      </c>
      <c r="CB711" s="413"/>
      <c r="CC711" s="413"/>
      <c r="CD711" s="413"/>
      <c r="CE711" s="413">
        <f t="shared" si="437"/>
        <v>0</v>
      </c>
      <c r="CF711" s="413">
        <f>BW711</f>
        <v>0</v>
      </c>
      <c r="CG711" s="413"/>
      <c r="CH711" s="413">
        <f t="shared" si="428"/>
        <v>0</v>
      </c>
      <c r="CI711" s="413">
        <f t="shared" si="457"/>
        <v>0</v>
      </c>
      <c r="CJ711" s="413"/>
      <c r="CK711" s="413"/>
      <c r="CL711" s="189"/>
      <c r="CM711" s="189"/>
      <c r="CN711" s="189"/>
      <c r="CO711" s="189"/>
    </row>
    <row r="712" spans="1:12248" s="27" customFormat="1" ht="103.5" hidden="1" customHeight="1" x14ac:dyDescent="0.25">
      <c r="B712" s="499" t="s">
        <v>7</v>
      </c>
      <c r="C712" s="150" t="s">
        <v>119</v>
      </c>
      <c r="D712" s="254">
        <f t="shared" si="462"/>
        <v>0</v>
      </c>
      <c r="E712" s="276"/>
      <c r="F712" s="276"/>
      <c r="G712" s="276"/>
      <c r="H712" s="259"/>
      <c r="I712" s="412">
        <f t="shared" si="458"/>
        <v>0</v>
      </c>
      <c r="J712" s="570" t="e">
        <f t="shared" si="459"/>
        <v>#DIV/0!</v>
      </c>
      <c r="K712" s="43"/>
      <c r="L712" s="315"/>
      <c r="M712" s="315"/>
      <c r="N712" s="315"/>
      <c r="O712" s="315"/>
      <c r="P712" s="315"/>
      <c r="Q712" s="315"/>
      <c r="R712" s="315"/>
      <c r="S712" s="412">
        <f t="shared" si="460"/>
        <v>0</v>
      </c>
      <c r="T712" s="570" t="e">
        <f t="shared" si="431"/>
        <v>#DIV/0!</v>
      </c>
      <c r="U712" s="43"/>
      <c r="V712" s="570" t="e">
        <f t="shared" si="461"/>
        <v>#DIV/0!</v>
      </c>
      <c r="W712" s="315"/>
      <c r="X712" s="315"/>
      <c r="Y712" s="315"/>
      <c r="Z712" s="315"/>
      <c r="AA712" s="315"/>
      <c r="AB712" s="315"/>
      <c r="AC712" s="185">
        <f t="shared" si="445"/>
        <v>0</v>
      </c>
      <c r="AD712" s="575" t="e">
        <f t="shared" si="446"/>
        <v>#DIV/0!</v>
      </c>
      <c r="AE712" s="185"/>
      <c r="AF712" s="575" t="e">
        <f t="shared" si="456"/>
        <v>#DIV/0!</v>
      </c>
      <c r="AG712" s="315"/>
      <c r="AH712" s="575"/>
      <c r="AI712" s="315"/>
      <c r="AJ712" s="315"/>
      <c r="AK712" s="315"/>
      <c r="AL712" s="315"/>
      <c r="AM712" s="315"/>
      <c r="AN712" s="315"/>
      <c r="AO712" s="315"/>
      <c r="AP712" s="315"/>
      <c r="AQ712" s="315"/>
      <c r="AR712" s="315"/>
      <c r="AS712" s="315"/>
      <c r="AT712" s="315"/>
      <c r="AU712" s="128"/>
      <c r="AV712" s="413">
        <f t="shared" si="463"/>
        <v>0</v>
      </c>
      <c r="AW712" s="413"/>
      <c r="AX712" s="413"/>
      <c r="AY712" s="413"/>
      <c r="AZ712" s="413"/>
      <c r="BA712" s="413">
        <f t="shared" si="435"/>
        <v>0</v>
      </c>
      <c r="BB712" s="413"/>
      <c r="BC712" s="413"/>
      <c r="BD712" s="413"/>
      <c r="BE712" s="413">
        <f t="shared" si="436"/>
        <v>0</v>
      </c>
      <c r="BF712" s="413">
        <f t="shared" si="464"/>
        <v>0</v>
      </c>
      <c r="BG712" s="413"/>
      <c r="BH712" s="413"/>
      <c r="BI712" s="413"/>
      <c r="BJ712" s="413"/>
      <c r="BK712" s="413"/>
      <c r="BL712" s="413"/>
      <c r="BM712" s="413"/>
      <c r="BN712" s="413">
        <f t="shared" si="448"/>
        <v>0</v>
      </c>
      <c r="BO712" s="413"/>
      <c r="BP712" s="413"/>
      <c r="BQ712" s="413"/>
      <c r="BR712" s="413"/>
      <c r="BS712" s="413"/>
      <c r="BT712" s="413">
        <f t="shared" si="424"/>
        <v>0</v>
      </c>
      <c r="BU712" s="413">
        <f t="shared" si="425"/>
        <v>0</v>
      </c>
      <c r="BV712" s="413"/>
      <c r="BW712" s="413"/>
      <c r="BX712" s="413"/>
      <c r="BY712" s="413"/>
      <c r="BZ712" s="413"/>
      <c r="CA712" s="413">
        <f t="shared" si="427"/>
        <v>0</v>
      </c>
      <c r="CB712" s="413"/>
      <c r="CC712" s="413"/>
      <c r="CD712" s="413"/>
      <c r="CE712" s="413">
        <f t="shared" si="437"/>
        <v>0</v>
      </c>
      <c r="CF712" s="413">
        <f>BW712</f>
        <v>0</v>
      </c>
      <c r="CG712" s="413"/>
      <c r="CH712" s="413">
        <f t="shared" si="428"/>
        <v>0</v>
      </c>
      <c r="CI712" s="413">
        <f t="shared" si="457"/>
        <v>0</v>
      </c>
      <c r="CJ712" s="413"/>
      <c r="CK712" s="413"/>
      <c r="CL712" s="189"/>
      <c r="CM712" s="189"/>
      <c r="CN712" s="189"/>
      <c r="CO712" s="189"/>
    </row>
    <row r="713" spans="1:12248" s="27" customFormat="1" ht="25.5" hidden="1" customHeight="1" x14ac:dyDescent="0.25">
      <c r="B713" s="499"/>
      <c r="C713" s="229"/>
      <c r="D713" s="276"/>
      <c r="E713" s="276"/>
      <c r="F713" s="276"/>
      <c r="G713" s="276"/>
      <c r="H713" s="259"/>
      <c r="I713" s="412">
        <f t="shared" si="458"/>
        <v>0</v>
      </c>
      <c r="J713" s="570" t="e">
        <f t="shared" si="459"/>
        <v>#DIV/0!</v>
      </c>
      <c r="K713" s="43"/>
      <c r="L713" s="315"/>
      <c r="M713" s="315"/>
      <c r="N713" s="315"/>
      <c r="O713" s="315"/>
      <c r="P713" s="315"/>
      <c r="Q713" s="315"/>
      <c r="R713" s="315"/>
      <c r="S713" s="412">
        <f t="shared" si="460"/>
        <v>0</v>
      </c>
      <c r="T713" s="570" t="e">
        <f t="shared" si="431"/>
        <v>#DIV/0!</v>
      </c>
      <c r="U713" s="43"/>
      <c r="V713" s="570" t="e">
        <f t="shared" si="461"/>
        <v>#DIV/0!</v>
      </c>
      <c r="W713" s="315"/>
      <c r="X713" s="315"/>
      <c r="Y713" s="315"/>
      <c r="Z713" s="315"/>
      <c r="AA713" s="315"/>
      <c r="AB713" s="315"/>
      <c r="AC713" s="185">
        <f t="shared" si="445"/>
        <v>0</v>
      </c>
      <c r="AD713" s="575" t="e">
        <f t="shared" si="446"/>
        <v>#DIV/0!</v>
      </c>
      <c r="AE713" s="185"/>
      <c r="AF713" s="575" t="e">
        <f t="shared" si="456"/>
        <v>#DIV/0!</v>
      </c>
      <c r="AG713" s="315"/>
      <c r="AH713" s="575"/>
      <c r="AI713" s="315"/>
      <c r="AJ713" s="315"/>
      <c r="AK713" s="315"/>
      <c r="AL713" s="315"/>
      <c r="AM713" s="315"/>
      <c r="AN713" s="315"/>
      <c r="AO713" s="315"/>
      <c r="AP713" s="315"/>
      <c r="AQ713" s="315"/>
      <c r="AR713" s="315"/>
      <c r="AS713" s="315"/>
      <c r="AT713" s="315"/>
      <c r="AU713" s="128"/>
      <c r="AV713" s="413"/>
      <c r="AW713" s="413"/>
      <c r="AX713" s="413"/>
      <c r="AY713" s="413"/>
      <c r="AZ713" s="413"/>
      <c r="BA713" s="413">
        <f t="shared" si="435"/>
        <v>0</v>
      </c>
      <c r="BB713" s="413"/>
      <c r="BC713" s="413"/>
      <c r="BD713" s="413"/>
      <c r="BE713" s="413">
        <f t="shared" si="436"/>
        <v>0</v>
      </c>
      <c r="BF713" s="413">
        <f t="shared" si="464"/>
        <v>0</v>
      </c>
      <c r="BG713" s="413"/>
      <c r="BH713" s="413"/>
      <c r="BI713" s="413"/>
      <c r="BJ713" s="413"/>
      <c r="BK713" s="413"/>
      <c r="BL713" s="413"/>
      <c r="BM713" s="413"/>
      <c r="BN713" s="413">
        <f t="shared" si="448"/>
        <v>0</v>
      </c>
      <c r="BO713" s="413"/>
      <c r="BP713" s="413"/>
      <c r="BQ713" s="413"/>
      <c r="BR713" s="413"/>
      <c r="BS713" s="413"/>
      <c r="BT713" s="413">
        <f t="shared" si="424"/>
        <v>0</v>
      </c>
      <c r="BU713" s="413">
        <f t="shared" si="425"/>
        <v>0</v>
      </c>
      <c r="BV713" s="413"/>
      <c r="BW713" s="413"/>
      <c r="BX713" s="413"/>
      <c r="BY713" s="413"/>
      <c r="BZ713" s="413"/>
      <c r="CA713" s="413">
        <f t="shared" si="427"/>
        <v>0</v>
      </c>
      <c r="CB713" s="413"/>
      <c r="CC713" s="413"/>
      <c r="CD713" s="413"/>
      <c r="CE713" s="413">
        <f t="shared" si="437"/>
        <v>0</v>
      </c>
      <c r="CF713" s="413">
        <f>BW713</f>
        <v>0</v>
      </c>
      <c r="CG713" s="413"/>
      <c r="CH713" s="413">
        <f t="shared" si="428"/>
        <v>0</v>
      </c>
      <c r="CI713" s="413">
        <f t="shared" si="457"/>
        <v>0</v>
      </c>
      <c r="CJ713" s="413"/>
      <c r="CK713" s="413"/>
      <c r="CL713" s="276"/>
      <c r="CM713" s="276"/>
      <c r="CN713" s="276"/>
      <c r="CO713" s="259"/>
    </row>
    <row r="714" spans="1:12248" s="27" customFormat="1" ht="25.5" hidden="1" customHeight="1" x14ac:dyDescent="0.25">
      <c r="B714" s="499"/>
      <c r="C714" s="149"/>
      <c r="D714" s="276"/>
      <c r="E714" s="276"/>
      <c r="F714" s="276"/>
      <c r="G714" s="276"/>
      <c r="H714" s="259"/>
      <c r="I714" s="412">
        <f t="shared" si="458"/>
        <v>0</v>
      </c>
      <c r="J714" s="570" t="e">
        <f t="shared" si="459"/>
        <v>#DIV/0!</v>
      </c>
      <c r="K714" s="43"/>
      <c r="L714" s="315"/>
      <c r="M714" s="315"/>
      <c r="N714" s="315"/>
      <c r="O714" s="315"/>
      <c r="P714" s="315"/>
      <c r="Q714" s="315"/>
      <c r="R714" s="315"/>
      <c r="S714" s="412">
        <f t="shared" si="460"/>
        <v>0</v>
      </c>
      <c r="T714" s="570" t="e">
        <f t="shared" si="431"/>
        <v>#DIV/0!</v>
      </c>
      <c r="U714" s="43"/>
      <c r="V714" s="570" t="e">
        <f t="shared" si="461"/>
        <v>#DIV/0!</v>
      </c>
      <c r="W714" s="315"/>
      <c r="X714" s="315"/>
      <c r="Y714" s="315"/>
      <c r="Z714" s="315"/>
      <c r="AA714" s="315"/>
      <c r="AB714" s="315"/>
      <c r="AC714" s="185">
        <f t="shared" si="445"/>
        <v>0</v>
      </c>
      <c r="AD714" s="575" t="e">
        <f t="shared" si="446"/>
        <v>#DIV/0!</v>
      </c>
      <c r="AE714" s="185"/>
      <c r="AF714" s="575" t="e">
        <f t="shared" si="456"/>
        <v>#DIV/0!</v>
      </c>
      <c r="AG714" s="315"/>
      <c r="AH714" s="575"/>
      <c r="AI714" s="315"/>
      <c r="AJ714" s="315"/>
      <c r="AK714" s="315"/>
      <c r="AL714" s="315"/>
      <c r="AM714" s="315"/>
      <c r="AN714" s="315"/>
      <c r="AO714" s="315"/>
      <c r="AP714" s="315"/>
      <c r="AQ714" s="315"/>
      <c r="AR714" s="315"/>
      <c r="AS714" s="315"/>
      <c r="AT714" s="315"/>
      <c r="AU714" s="128"/>
      <c r="AV714" s="413"/>
      <c r="AW714" s="413"/>
      <c r="AX714" s="413"/>
      <c r="AY714" s="413"/>
      <c r="AZ714" s="413"/>
      <c r="BA714" s="413">
        <f t="shared" si="435"/>
        <v>0</v>
      </c>
      <c r="BB714" s="413"/>
      <c r="BC714" s="413"/>
      <c r="BD714" s="413"/>
      <c r="BE714" s="413">
        <f t="shared" si="436"/>
        <v>0</v>
      </c>
      <c r="BF714" s="413">
        <f t="shared" si="464"/>
        <v>0</v>
      </c>
      <c r="BG714" s="413"/>
      <c r="BH714" s="413"/>
      <c r="BI714" s="413"/>
      <c r="BJ714" s="413"/>
      <c r="BK714" s="413"/>
      <c r="BL714" s="413"/>
      <c r="BM714" s="413"/>
      <c r="BN714" s="413">
        <f t="shared" si="448"/>
        <v>0</v>
      </c>
      <c r="BO714" s="413"/>
      <c r="BP714" s="413"/>
      <c r="BQ714" s="413"/>
      <c r="BR714" s="413"/>
      <c r="BS714" s="413"/>
      <c r="BT714" s="413">
        <f t="shared" si="424"/>
        <v>0</v>
      </c>
      <c r="BU714" s="413">
        <f t="shared" si="425"/>
        <v>0</v>
      </c>
      <c r="BV714" s="413"/>
      <c r="BW714" s="413"/>
      <c r="BX714" s="413"/>
      <c r="BY714" s="413"/>
      <c r="BZ714" s="413"/>
      <c r="CA714" s="413">
        <f t="shared" si="427"/>
        <v>0</v>
      </c>
      <c r="CB714" s="413"/>
      <c r="CC714" s="413"/>
      <c r="CD714" s="413"/>
      <c r="CE714" s="413">
        <f t="shared" si="437"/>
        <v>0</v>
      </c>
      <c r="CF714" s="413">
        <f>BW714</f>
        <v>0</v>
      </c>
      <c r="CG714" s="413"/>
      <c r="CH714" s="413">
        <f t="shared" si="428"/>
        <v>0</v>
      </c>
      <c r="CI714" s="413">
        <f t="shared" si="457"/>
        <v>0</v>
      </c>
      <c r="CJ714" s="413"/>
      <c r="CK714" s="413"/>
      <c r="CL714" s="276"/>
      <c r="CM714" s="276"/>
      <c r="CN714" s="276"/>
      <c r="CO714" s="259"/>
    </row>
    <row r="715" spans="1:12248" s="399" customFormat="1" ht="147" hidden="1" customHeight="1" x14ac:dyDescent="0.35">
      <c r="B715" s="499" t="s">
        <v>15</v>
      </c>
      <c r="C715" s="373" t="s">
        <v>362</v>
      </c>
      <c r="D715" s="388">
        <f t="shared" ref="D715:D720" si="465">E715+F715+G715+H715</f>
        <v>186432.83918000001</v>
      </c>
      <c r="E715" s="388">
        <f>E716+E717</f>
        <v>186432.83918000001</v>
      </c>
      <c r="F715" s="388"/>
      <c r="G715" s="388"/>
      <c r="H715" s="388"/>
      <c r="I715" s="412">
        <f t="shared" si="458"/>
        <v>186432.83918000001</v>
      </c>
      <c r="J715" s="570">
        <f t="shared" si="459"/>
        <v>1</v>
      </c>
      <c r="K715" s="387">
        <f>K716+K717</f>
        <v>186432.83918000001</v>
      </c>
      <c r="L715" s="387"/>
      <c r="M715" s="387"/>
      <c r="N715" s="387"/>
      <c r="O715" s="387"/>
      <c r="P715" s="387"/>
      <c r="Q715" s="387"/>
      <c r="R715" s="387"/>
      <c r="S715" s="412">
        <f t="shared" si="460"/>
        <v>186432.83918000001</v>
      </c>
      <c r="T715" s="570">
        <f t="shared" si="431"/>
        <v>1</v>
      </c>
      <c r="U715" s="387">
        <f>U716+U717</f>
        <v>186432.83918000001</v>
      </c>
      <c r="V715" s="570">
        <f t="shared" si="461"/>
        <v>1</v>
      </c>
      <c r="W715" s="387"/>
      <c r="X715" s="387"/>
      <c r="Y715" s="387"/>
      <c r="Z715" s="387"/>
      <c r="AA715" s="387"/>
      <c r="AB715" s="387"/>
      <c r="AC715" s="185">
        <f t="shared" si="445"/>
        <v>0</v>
      </c>
      <c r="AD715" s="575">
        <f t="shared" si="446"/>
        <v>0</v>
      </c>
      <c r="AE715" s="185">
        <f>AE716+AE717</f>
        <v>186432.83918000001</v>
      </c>
      <c r="AF715" s="575">
        <f t="shared" si="456"/>
        <v>1</v>
      </c>
      <c r="AG715" s="202"/>
      <c r="AH715" s="575"/>
      <c r="AI715" s="202"/>
      <c r="AJ715" s="202"/>
      <c r="AK715" s="202"/>
      <c r="AL715" s="202"/>
      <c r="AM715" s="387"/>
      <c r="AN715" s="387"/>
      <c r="AO715" s="387"/>
      <c r="AP715" s="387"/>
      <c r="AQ715" s="387"/>
      <c r="AR715" s="387"/>
      <c r="AS715" s="387"/>
      <c r="AT715" s="387"/>
      <c r="AU715" s="387"/>
      <c r="AV715" s="413">
        <f t="shared" ref="AV715:AV720" si="466">AW715+AX715+AY715+AZ715</f>
        <v>182264.54525000002</v>
      </c>
      <c r="AW715" s="413">
        <f>AW716+AW717</f>
        <v>182264.54525000002</v>
      </c>
      <c r="AX715" s="413"/>
      <c r="AY715" s="413"/>
      <c r="AZ715" s="413"/>
      <c r="BA715" s="413"/>
      <c r="BB715" s="413"/>
      <c r="BC715" s="413"/>
      <c r="BD715" s="413"/>
      <c r="BE715" s="413"/>
      <c r="BF715" s="413"/>
      <c r="BG715" s="413"/>
      <c r="BH715" s="413"/>
      <c r="BI715" s="413">
        <f t="shared" ref="BI715:BI720" si="467">BJ715+BK715+BL715+BM715</f>
        <v>375000</v>
      </c>
      <c r="BJ715" s="413">
        <f>BJ716+BJ717</f>
        <v>375000</v>
      </c>
      <c r="BK715" s="413"/>
      <c r="BL715" s="413"/>
      <c r="BM715" s="413"/>
      <c r="BN715" s="413"/>
      <c r="BO715" s="413">
        <f t="shared" ref="BO715:BO720" si="468">BP715+BQ715+BR715+BS715</f>
        <v>375000</v>
      </c>
      <c r="BP715" s="413">
        <f>BP716+BP717</f>
        <v>375000</v>
      </c>
      <c r="BQ715" s="413"/>
      <c r="BR715" s="413"/>
      <c r="BS715" s="413"/>
      <c r="BT715" s="413"/>
      <c r="BU715" s="413"/>
      <c r="BV715" s="413">
        <f t="shared" ref="BV715:BV720" si="469">BW715+BX715+BY715+BZ715</f>
        <v>0</v>
      </c>
      <c r="BW715" s="413">
        <f>BW716+BW717</f>
        <v>0</v>
      </c>
      <c r="BX715" s="413"/>
      <c r="BY715" s="413"/>
      <c r="BZ715" s="413"/>
      <c r="CA715" s="413"/>
      <c r="CB715" s="413"/>
      <c r="CC715" s="413"/>
      <c r="CD715" s="413"/>
      <c r="CE715" s="413"/>
      <c r="CF715" s="413"/>
      <c r="CG715" s="413"/>
      <c r="CH715" s="413"/>
      <c r="CI715" s="413"/>
      <c r="CJ715" s="413"/>
      <c r="CK715" s="413">
        <f t="shared" ref="CK715:CK720" si="470">CL715+CM715+CN715+CO715</f>
        <v>0</v>
      </c>
      <c r="CL715" s="387">
        <f>CL716+CL717</f>
        <v>0</v>
      </c>
      <c r="CM715" s="387"/>
      <c r="CN715" s="388"/>
      <c r="CO715" s="388"/>
    </row>
    <row r="716" spans="1:12248" s="52" customFormat="1" ht="54" hidden="1" customHeight="1" x14ac:dyDescent="0.25">
      <c r="B716" s="499"/>
      <c r="C716" s="111" t="s">
        <v>31</v>
      </c>
      <c r="D716" s="182">
        <f t="shared" si="465"/>
        <v>37286.567840000003</v>
      </c>
      <c r="E716" s="182">
        <f>E719</f>
        <v>37286.567840000003</v>
      </c>
      <c r="F716" s="182"/>
      <c r="G716" s="182"/>
      <c r="H716" s="182"/>
      <c r="I716" s="412">
        <f t="shared" si="458"/>
        <v>37286.567840000003</v>
      </c>
      <c r="J716" s="570">
        <f t="shared" si="459"/>
        <v>1</v>
      </c>
      <c r="K716" s="559">
        <f>K719</f>
        <v>37286.567840000003</v>
      </c>
      <c r="L716" s="559"/>
      <c r="M716" s="559"/>
      <c r="N716" s="559"/>
      <c r="O716" s="559"/>
      <c r="P716" s="559"/>
      <c r="Q716" s="559"/>
      <c r="R716" s="559"/>
      <c r="S716" s="412">
        <f t="shared" si="460"/>
        <v>37286.567840000003</v>
      </c>
      <c r="T716" s="570">
        <f t="shared" si="431"/>
        <v>1</v>
      </c>
      <c r="U716" s="581">
        <f>U719</f>
        <v>37286.567840000003</v>
      </c>
      <c r="V716" s="570">
        <f t="shared" si="461"/>
        <v>1</v>
      </c>
      <c r="W716" s="559"/>
      <c r="X716" s="559"/>
      <c r="Y716" s="559"/>
      <c r="Z716" s="559"/>
      <c r="AA716" s="559"/>
      <c r="AB716" s="559"/>
      <c r="AC716" s="185">
        <f t="shared" si="445"/>
        <v>0</v>
      </c>
      <c r="AD716" s="575">
        <f t="shared" si="446"/>
        <v>0</v>
      </c>
      <c r="AE716" s="185">
        <f>AE719</f>
        <v>37286.567840000003</v>
      </c>
      <c r="AF716" s="575">
        <f t="shared" si="456"/>
        <v>1</v>
      </c>
      <c r="AG716" s="581"/>
      <c r="AH716" s="575"/>
      <c r="AI716" s="581"/>
      <c r="AJ716" s="581"/>
      <c r="AK716" s="581"/>
      <c r="AL716" s="581"/>
      <c r="AM716" s="559"/>
      <c r="AN716" s="559"/>
      <c r="AO716" s="559"/>
      <c r="AP716" s="559"/>
      <c r="AQ716" s="559"/>
      <c r="AR716" s="559"/>
      <c r="AS716" s="559"/>
      <c r="AT716" s="559"/>
      <c r="AU716" s="559">
        <f>AV716+AW716+AX716</f>
        <v>72905.818100000004</v>
      </c>
      <c r="AV716" s="413">
        <f t="shared" si="466"/>
        <v>36452.909050000002</v>
      </c>
      <c r="AW716" s="413">
        <f>AW719</f>
        <v>36452.909050000002</v>
      </c>
      <c r="AX716" s="413"/>
      <c r="AY716" s="413"/>
      <c r="AZ716" s="413"/>
      <c r="BA716" s="413" t="e">
        <f>BB716+BC716+BD716</f>
        <v>#REF!</v>
      </c>
      <c r="BB716" s="413" t="e">
        <f>BB531+#REF!+BB683</f>
        <v>#REF!</v>
      </c>
      <c r="BC716" s="413"/>
      <c r="BD716" s="413"/>
      <c r="BE716" s="413" t="e">
        <f>BF716+BG716</f>
        <v>#REF!</v>
      </c>
      <c r="BF716" s="413" t="e">
        <f>BF531+#REF!+BF683</f>
        <v>#REF!</v>
      </c>
      <c r="BG716" s="413">
        <f>G716</f>
        <v>0</v>
      </c>
      <c r="BH716" s="413"/>
      <c r="BI716" s="413">
        <f t="shared" si="467"/>
        <v>75000</v>
      </c>
      <c r="BJ716" s="413">
        <f>BJ719</f>
        <v>75000</v>
      </c>
      <c r="BK716" s="413"/>
      <c r="BL716" s="413"/>
      <c r="BM716" s="413"/>
      <c r="BN716" s="413">
        <f>BO716+BP716+BQ716</f>
        <v>150000</v>
      </c>
      <c r="BO716" s="413">
        <f t="shared" si="468"/>
        <v>75000</v>
      </c>
      <c r="BP716" s="413">
        <f>BP719</f>
        <v>75000</v>
      </c>
      <c r="BQ716" s="413"/>
      <c r="BR716" s="413"/>
      <c r="BS716" s="413"/>
      <c r="BT716" s="413"/>
      <c r="BU716" s="413"/>
      <c r="BV716" s="413">
        <f t="shared" si="469"/>
        <v>0</v>
      </c>
      <c r="BW716" s="413">
        <f>BW719</f>
        <v>0</v>
      </c>
      <c r="BX716" s="413"/>
      <c r="BY716" s="413"/>
      <c r="BZ716" s="413"/>
      <c r="CA716" s="413" t="e">
        <f>CB716+CC716+CD716</f>
        <v>#REF!</v>
      </c>
      <c r="CB716" s="413" t="e">
        <f>CB531+#REF!+CB683</f>
        <v>#REF!</v>
      </c>
      <c r="CC716" s="413"/>
      <c r="CD716" s="413"/>
      <c r="CE716" s="413" t="e">
        <f>CF716+CH716+CI716</f>
        <v>#REF!</v>
      </c>
      <c r="CF716" s="413" t="e">
        <f>CF531+#REF!+CF683</f>
        <v>#REF!</v>
      </c>
      <c r="CG716" s="413"/>
      <c r="CH716" s="413"/>
      <c r="CI716" s="413"/>
      <c r="CJ716" s="413"/>
      <c r="CK716" s="413">
        <f t="shared" si="470"/>
        <v>0</v>
      </c>
      <c r="CL716" s="482">
        <f>CL719</f>
        <v>0</v>
      </c>
      <c r="CM716" s="482"/>
      <c r="CN716" s="482"/>
      <c r="CO716" s="482"/>
    </row>
    <row r="717" spans="1:12248" s="354" customFormat="1" ht="54" hidden="1" customHeight="1" x14ac:dyDescent="0.25">
      <c r="B717" s="499"/>
      <c r="C717" s="534" t="s">
        <v>283</v>
      </c>
      <c r="D717" s="777">
        <f t="shared" si="465"/>
        <v>149146.27134000001</v>
      </c>
      <c r="E717" s="777">
        <f>E720</f>
        <v>149146.27134000001</v>
      </c>
      <c r="F717" s="777"/>
      <c r="G717" s="777"/>
      <c r="H717" s="777"/>
      <c r="I717" s="412">
        <f t="shared" si="458"/>
        <v>149146.27134000001</v>
      </c>
      <c r="J717" s="570">
        <f t="shared" si="459"/>
        <v>1</v>
      </c>
      <c r="K717" s="355">
        <f>K720</f>
        <v>149146.27134000001</v>
      </c>
      <c r="L717" s="355"/>
      <c r="M717" s="355"/>
      <c r="N717" s="355"/>
      <c r="O717" s="355"/>
      <c r="P717" s="355"/>
      <c r="Q717" s="355"/>
      <c r="R717" s="355"/>
      <c r="S717" s="412">
        <f t="shared" si="460"/>
        <v>149146.27134000001</v>
      </c>
      <c r="T717" s="570">
        <f t="shared" si="431"/>
        <v>1</v>
      </c>
      <c r="U717" s="355">
        <f>U720</f>
        <v>149146.27134000001</v>
      </c>
      <c r="V717" s="570">
        <f t="shared" si="461"/>
        <v>1</v>
      </c>
      <c r="W717" s="355"/>
      <c r="X717" s="355"/>
      <c r="Y717" s="355"/>
      <c r="Z717" s="355"/>
      <c r="AA717" s="355"/>
      <c r="AB717" s="355"/>
      <c r="AC717" s="185">
        <f t="shared" si="445"/>
        <v>0</v>
      </c>
      <c r="AD717" s="575">
        <f t="shared" si="446"/>
        <v>0</v>
      </c>
      <c r="AE717" s="185">
        <f>AE720</f>
        <v>149146.27134000001</v>
      </c>
      <c r="AF717" s="575">
        <f t="shared" si="456"/>
        <v>1</v>
      </c>
      <c r="AG717" s="355"/>
      <c r="AH717" s="575"/>
      <c r="AI717" s="355"/>
      <c r="AJ717" s="355"/>
      <c r="AK717" s="355"/>
      <c r="AL717" s="355"/>
      <c r="AM717" s="355"/>
      <c r="AN717" s="355"/>
      <c r="AO717" s="355"/>
      <c r="AP717" s="355"/>
      <c r="AQ717" s="355"/>
      <c r="AR717" s="355"/>
      <c r="AS717" s="355"/>
      <c r="AT717" s="355"/>
      <c r="AU717" s="355"/>
      <c r="AV717" s="413">
        <f t="shared" si="466"/>
        <v>145811.63620000001</v>
      </c>
      <c r="AW717" s="413">
        <f>AW720</f>
        <v>145811.63620000001</v>
      </c>
      <c r="AX717" s="413"/>
      <c r="AY717" s="413"/>
      <c r="AZ717" s="413"/>
      <c r="BA717" s="413"/>
      <c r="BB717" s="413"/>
      <c r="BC717" s="413"/>
      <c r="BD717" s="413"/>
      <c r="BE717" s="413"/>
      <c r="BF717" s="413"/>
      <c r="BG717" s="413"/>
      <c r="BH717" s="413"/>
      <c r="BI717" s="413">
        <f t="shared" si="467"/>
        <v>300000</v>
      </c>
      <c r="BJ717" s="413">
        <f>BJ720</f>
        <v>300000</v>
      </c>
      <c r="BK717" s="413"/>
      <c r="BL717" s="413"/>
      <c r="BM717" s="413"/>
      <c r="BN717" s="413"/>
      <c r="BO717" s="413">
        <f t="shared" si="468"/>
        <v>300000</v>
      </c>
      <c r="BP717" s="413">
        <f>BP720</f>
        <v>300000</v>
      </c>
      <c r="BQ717" s="413"/>
      <c r="BR717" s="413"/>
      <c r="BS717" s="413"/>
      <c r="BT717" s="413"/>
      <c r="BU717" s="413"/>
      <c r="BV717" s="413">
        <f t="shared" si="469"/>
        <v>0</v>
      </c>
      <c r="BW717" s="413">
        <f>BW720</f>
        <v>0</v>
      </c>
      <c r="BX717" s="413"/>
      <c r="BY717" s="413"/>
      <c r="BZ717" s="413"/>
      <c r="CA717" s="413"/>
      <c r="CB717" s="413"/>
      <c r="CC717" s="413"/>
      <c r="CD717" s="413"/>
      <c r="CE717" s="413"/>
      <c r="CF717" s="413"/>
      <c r="CG717" s="413"/>
      <c r="CH717" s="413"/>
      <c r="CI717" s="413"/>
      <c r="CJ717" s="413"/>
      <c r="CK717" s="413">
        <f t="shared" si="470"/>
        <v>0</v>
      </c>
      <c r="CL717" s="355">
        <f>CL720</f>
        <v>0</v>
      </c>
      <c r="CM717" s="355"/>
      <c r="CN717" s="355"/>
      <c r="CO717" s="355"/>
    </row>
    <row r="718" spans="1:12248" s="80" customFormat="1" ht="179.25" customHeight="1" x14ac:dyDescent="0.3">
      <c r="A718" s="407"/>
      <c r="B718" s="499" t="s">
        <v>13</v>
      </c>
      <c r="C718" s="440" t="s">
        <v>341</v>
      </c>
      <c r="D718" s="412">
        <f t="shared" si="465"/>
        <v>432647</v>
      </c>
      <c r="E718" s="412">
        <f>E719+E720</f>
        <v>186432.83918000001</v>
      </c>
      <c r="F718" s="412">
        <f>F719+F720</f>
        <v>0</v>
      </c>
      <c r="G718" s="412">
        <f>G719+G720</f>
        <v>0</v>
      </c>
      <c r="H718" s="412">
        <f>H719+H720</f>
        <v>246214.16081999999</v>
      </c>
      <c r="I718" s="412">
        <f>K718+Q718</f>
        <v>419875.58213</v>
      </c>
      <c r="J718" s="570">
        <f t="shared" si="459"/>
        <v>0.97048074326182776</v>
      </c>
      <c r="K718" s="412">
        <f>K719+K720</f>
        <v>186432.83918000001</v>
      </c>
      <c r="L718" s="570">
        <f>K718/E718</f>
        <v>1</v>
      </c>
      <c r="M718" s="413"/>
      <c r="N718" s="413"/>
      <c r="O718" s="413"/>
      <c r="P718" s="413"/>
      <c r="Q718" s="412">
        <f>Q719+Q720</f>
        <v>233442.74295000001</v>
      </c>
      <c r="R718" s="570">
        <f>Q718/H718</f>
        <v>0.94812882481062177</v>
      </c>
      <c r="S718" s="412">
        <f>U718+AA718</f>
        <v>419875.58213</v>
      </c>
      <c r="T718" s="570">
        <f t="shared" si="431"/>
        <v>0.97048074326182776</v>
      </c>
      <c r="U718" s="413">
        <f>U719+U720</f>
        <v>186432.83918000001</v>
      </c>
      <c r="V718" s="570">
        <f t="shared" si="461"/>
        <v>1</v>
      </c>
      <c r="W718" s="413"/>
      <c r="X718" s="413"/>
      <c r="Y718" s="413"/>
      <c r="Z718" s="413"/>
      <c r="AA718" s="412">
        <f>AA719+AA720</f>
        <v>233442.74295000001</v>
      </c>
      <c r="AB718" s="570">
        <f>AA718/H718</f>
        <v>0.94812882481062177</v>
      </c>
      <c r="AC718" s="412">
        <f>AE718+AK718</f>
        <v>432647</v>
      </c>
      <c r="AD718" s="570">
        <f t="shared" si="446"/>
        <v>1</v>
      </c>
      <c r="AE718" s="412">
        <f>AE719+AE720</f>
        <v>186432.83918000001</v>
      </c>
      <c r="AF718" s="570">
        <f t="shared" si="456"/>
        <v>1</v>
      </c>
      <c r="AG718" s="404"/>
      <c r="AH718" s="570"/>
      <c r="AI718" s="404"/>
      <c r="AJ718" s="404"/>
      <c r="AK718" s="412">
        <f>AK719+AK720</f>
        <v>246214.16081999999</v>
      </c>
      <c r="AL718" s="570">
        <f>AK718/H718</f>
        <v>1</v>
      </c>
      <c r="AM718" s="413"/>
      <c r="AN718" s="413"/>
      <c r="AO718" s="413"/>
      <c r="AP718" s="413"/>
      <c r="AQ718" s="413"/>
      <c r="AR718" s="413"/>
      <c r="AS718" s="413"/>
      <c r="AT718" s="413"/>
      <c r="AU718" s="413">
        <f>AU719+AU720</f>
        <v>-246214.16081999996</v>
      </c>
      <c r="AV718" s="413">
        <f t="shared" si="466"/>
        <v>186432.83918000001</v>
      </c>
      <c r="AW718" s="413">
        <f>AW719+AW720</f>
        <v>182264.54525000002</v>
      </c>
      <c r="AX718" s="413"/>
      <c r="AY718" s="413"/>
      <c r="AZ718" s="413">
        <f>AZ719+AZ720</f>
        <v>4168.2939299999998</v>
      </c>
      <c r="BA718" s="413">
        <f>BB718+BC718+BD718</f>
        <v>0</v>
      </c>
      <c r="BB718" s="413">
        <f>BB719+BB720</f>
        <v>0</v>
      </c>
      <c r="BC718" s="413"/>
      <c r="BD718" s="413"/>
      <c r="BE718" s="413">
        <f>BF718+BG718+BH718</f>
        <v>432647</v>
      </c>
      <c r="BF718" s="413">
        <f>BF719+BF720</f>
        <v>432647</v>
      </c>
      <c r="BG718" s="413"/>
      <c r="BH718" s="413"/>
      <c r="BI718" s="413">
        <f t="shared" si="467"/>
        <v>375000</v>
      </c>
      <c r="BJ718" s="413">
        <f>BJ719+BJ720</f>
        <v>375000</v>
      </c>
      <c r="BK718" s="413"/>
      <c r="BL718" s="413"/>
      <c r="BM718" s="413"/>
      <c r="BN718" s="413"/>
      <c r="BO718" s="413">
        <f t="shared" si="468"/>
        <v>375000</v>
      </c>
      <c r="BP718" s="413">
        <f>BP719+BP720</f>
        <v>375000</v>
      </c>
      <c r="BQ718" s="413"/>
      <c r="BR718" s="413"/>
      <c r="BS718" s="413"/>
      <c r="BT718" s="413"/>
      <c r="BU718" s="413"/>
      <c r="BV718" s="413">
        <f t="shared" si="469"/>
        <v>0</v>
      </c>
      <c r="BW718" s="413">
        <f>BW719+BW720</f>
        <v>0</v>
      </c>
      <c r="BX718" s="413"/>
      <c r="BY718" s="413"/>
      <c r="BZ718" s="413"/>
      <c r="CA718" s="413">
        <f>CB718+CC718+CD718</f>
        <v>0</v>
      </c>
      <c r="CB718" s="413">
        <f>CB719+CB720</f>
        <v>0</v>
      </c>
      <c r="CC718" s="413"/>
      <c r="CD718" s="413"/>
      <c r="CE718" s="413">
        <f>CF718+CH718+CI718</f>
        <v>0</v>
      </c>
      <c r="CF718" s="413">
        <f>CF719+CF720</f>
        <v>0</v>
      </c>
      <c r="CG718" s="413"/>
      <c r="CH718" s="413"/>
      <c r="CI718" s="413"/>
      <c r="CJ718" s="413"/>
      <c r="CK718" s="413">
        <f t="shared" si="470"/>
        <v>0</v>
      </c>
      <c r="CL718" s="413">
        <f>CL719+CL720</f>
        <v>0</v>
      </c>
      <c r="CM718" s="413"/>
      <c r="CN718" s="413"/>
      <c r="CO718" s="407"/>
      <c r="CP718" s="413"/>
      <c r="CQ718" s="413"/>
      <c r="CR718" s="413"/>
      <c r="CS718" s="413"/>
      <c r="CT718" s="413"/>
      <c r="CU718" s="413"/>
      <c r="CV718" s="413"/>
      <c r="CW718" s="413"/>
      <c r="CX718" s="413"/>
      <c r="CY718" s="413"/>
      <c r="CZ718" s="413"/>
      <c r="DA718" s="413"/>
      <c r="DB718" s="413"/>
      <c r="DC718" s="414"/>
      <c r="DD718" s="414"/>
      <c r="DE718" s="414"/>
      <c r="DF718" s="414"/>
      <c r="DG718" s="412"/>
      <c r="DH718" s="412"/>
      <c r="DI718" s="412"/>
      <c r="DJ718" s="412"/>
      <c r="DK718" s="412"/>
      <c r="DL718" s="412"/>
      <c r="DM718" s="412"/>
      <c r="DN718" s="412"/>
      <c r="DO718" s="412"/>
      <c r="DP718" s="412"/>
      <c r="DQ718" s="412"/>
      <c r="DR718" s="412"/>
      <c r="DS718" s="412"/>
      <c r="DT718" s="412"/>
      <c r="DU718" s="412"/>
      <c r="DV718" s="412"/>
      <c r="DW718" s="412"/>
      <c r="DX718" s="412"/>
      <c r="DY718" s="412"/>
      <c r="DZ718" s="413"/>
      <c r="EA718" s="413"/>
      <c r="EB718" s="413"/>
      <c r="EC718" s="413"/>
      <c r="ED718" s="413"/>
      <c r="EE718" s="413"/>
      <c r="EF718" s="413"/>
      <c r="EG718" s="413"/>
      <c r="EH718" s="413"/>
      <c r="EI718" s="413"/>
      <c r="EJ718" s="413"/>
      <c r="EK718" s="413"/>
      <c r="EL718" s="413"/>
      <c r="EM718" s="413"/>
      <c r="EN718" s="413"/>
      <c r="EO718" s="413"/>
      <c r="EP718" s="413"/>
      <c r="EQ718" s="413"/>
      <c r="ER718" s="413"/>
      <c r="ES718" s="413"/>
      <c r="ET718" s="413"/>
      <c r="EU718" s="413"/>
      <c r="EV718" s="413"/>
      <c r="EW718" s="413"/>
      <c r="EX718" s="414"/>
      <c r="EY718" s="414"/>
      <c r="EZ718" s="414"/>
      <c r="FA718" s="414"/>
      <c r="FB718" s="414"/>
      <c r="FC718" s="413"/>
      <c r="FD718" s="413"/>
      <c r="FE718" s="414"/>
      <c r="FF718" s="414"/>
      <c r="FG718" s="413"/>
      <c r="FH718" s="413"/>
      <c r="FI718" s="414"/>
      <c r="FJ718" s="414"/>
      <c r="FK718" s="413"/>
      <c r="FL718" s="413"/>
      <c r="FM718" s="413"/>
      <c r="FN718" s="413"/>
      <c r="FO718" s="413"/>
      <c r="FP718" s="413"/>
      <c r="FQ718" s="413"/>
      <c r="FR718" s="414"/>
      <c r="FS718" s="414"/>
      <c r="FT718" s="413"/>
      <c r="FU718" s="413"/>
      <c r="FV718" s="414"/>
      <c r="FW718" s="414"/>
      <c r="FX718" s="413"/>
      <c r="FY718" s="413"/>
      <c r="FZ718" s="413"/>
      <c r="GA718" s="413"/>
      <c r="GB718" s="413"/>
      <c r="GC718" s="407"/>
      <c r="GD718" s="439"/>
      <c r="GE718" s="413"/>
      <c r="GF718" s="413"/>
      <c r="GG718" s="413"/>
      <c r="GH718" s="413"/>
      <c r="GI718" s="413"/>
      <c r="GJ718" s="413"/>
      <c r="GK718" s="413"/>
      <c r="GL718" s="412"/>
      <c r="GM718" s="412"/>
      <c r="GN718" s="412"/>
      <c r="GO718" s="412"/>
      <c r="GP718" s="412"/>
      <c r="GQ718" s="412"/>
      <c r="GR718" s="412"/>
      <c r="GS718" s="412"/>
      <c r="GT718" s="412"/>
      <c r="GU718" s="412"/>
      <c r="GV718" s="412"/>
      <c r="GW718" s="412"/>
      <c r="GX718" s="412"/>
      <c r="GY718" s="412"/>
      <c r="GZ718" s="412"/>
      <c r="HA718" s="412"/>
      <c r="HB718" s="412"/>
      <c r="HC718" s="412"/>
      <c r="HD718" s="412"/>
      <c r="HE718" s="412"/>
      <c r="HF718" s="412"/>
      <c r="HG718" s="412"/>
      <c r="HH718" s="412"/>
      <c r="HI718" s="412"/>
      <c r="HJ718" s="412"/>
      <c r="HK718" s="412"/>
      <c r="HL718" s="412"/>
      <c r="HM718" s="412"/>
      <c r="HN718" s="412"/>
      <c r="HO718" s="412"/>
      <c r="HP718" s="412"/>
      <c r="HQ718" s="412"/>
      <c r="HR718" s="412"/>
      <c r="HS718" s="412"/>
      <c r="HT718" s="412"/>
      <c r="HU718" s="412"/>
      <c r="HV718" s="412"/>
      <c r="HW718" s="412"/>
      <c r="HX718" s="412"/>
      <c r="HY718" s="412"/>
      <c r="HZ718" s="412"/>
      <c r="IA718" s="412"/>
      <c r="IB718" s="412"/>
      <c r="IC718" s="412"/>
      <c r="ID718" s="413"/>
      <c r="IE718" s="413"/>
      <c r="IF718" s="413"/>
      <c r="IG718" s="413"/>
      <c r="IH718" s="413"/>
      <c r="II718" s="413"/>
      <c r="IJ718" s="413"/>
      <c r="IK718" s="413"/>
      <c r="IL718" s="413"/>
      <c r="IM718" s="413"/>
      <c r="IN718" s="413"/>
      <c r="IO718" s="413"/>
      <c r="IP718" s="413"/>
      <c r="IQ718" s="413"/>
      <c r="IR718" s="413"/>
      <c r="IS718" s="413"/>
      <c r="IT718" s="413"/>
      <c r="IU718" s="413"/>
      <c r="IV718" s="413"/>
      <c r="IW718" s="413"/>
      <c r="IX718" s="413"/>
      <c r="IY718" s="413"/>
      <c r="IZ718" s="413"/>
      <c r="JA718" s="413"/>
      <c r="JB718" s="414"/>
      <c r="JC718" s="414"/>
      <c r="JD718" s="414"/>
      <c r="JE718" s="414"/>
      <c r="JF718" s="414"/>
      <c r="JG718" s="413"/>
      <c r="JH718" s="413"/>
      <c r="JI718" s="414"/>
      <c r="JJ718" s="414"/>
      <c r="JK718" s="413"/>
      <c r="JL718" s="413"/>
      <c r="JM718" s="414"/>
      <c r="JN718" s="414"/>
      <c r="JO718" s="413"/>
      <c r="JP718" s="413"/>
      <c r="JQ718" s="413"/>
      <c r="JR718" s="413"/>
      <c r="JS718" s="413"/>
      <c r="JT718" s="413"/>
      <c r="JU718" s="413"/>
      <c r="JV718" s="414"/>
      <c r="JW718" s="414"/>
      <c r="JX718" s="413"/>
      <c r="JY718" s="413"/>
      <c r="JZ718" s="414"/>
      <c r="KA718" s="414"/>
      <c r="KB718" s="413"/>
      <c r="KC718" s="413"/>
      <c r="KD718" s="413"/>
      <c r="KE718" s="413"/>
      <c r="KF718" s="413"/>
      <c r="KG718" s="407"/>
      <c r="KH718" s="439"/>
      <c r="KI718" s="413"/>
      <c r="KJ718" s="413"/>
      <c r="KK718" s="413"/>
      <c r="KL718" s="413"/>
      <c r="KM718" s="413"/>
      <c r="KN718" s="413"/>
      <c r="KO718" s="413"/>
      <c r="KP718" s="412"/>
      <c r="KQ718" s="412"/>
      <c r="KR718" s="412"/>
      <c r="KS718" s="412"/>
      <c r="KT718" s="412"/>
      <c r="KU718" s="412"/>
      <c r="KV718" s="412"/>
      <c r="KW718" s="412"/>
      <c r="KX718" s="412"/>
      <c r="KY718" s="412"/>
      <c r="KZ718" s="412"/>
      <c r="LA718" s="412"/>
      <c r="LB718" s="412"/>
      <c r="LC718" s="412"/>
      <c r="LD718" s="412"/>
      <c r="LE718" s="412"/>
      <c r="LF718" s="412"/>
      <c r="LG718" s="412"/>
      <c r="LH718" s="412"/>
      <c r="LI718" s="412"/>
      <c r="LJ718" s="412"/>
      <c r="LK718" s="412"/>
      <c r="LL718" s="412"/>
      <c r="LM718" s="412"/>
      <c r="LN718" s="412"/>
      <c r="LO718" s="412"/>
      <c r="LP718" s="412"/>
      <c r="LQ718" s="412"/>
      <c r="LR718" s="412"/>
      <c r="LS718" s="412"/>
      <c r="LT718" s="412"/>
      <c r="LU718" s="412"/>
      <c r="LV718" s="412"/>
      <c r="LW718" s="412"/>
      <c r="LX718" s="412"/>
      <c r="LY718" s="412"/>
      <c r="LZ718" s="412"/>
      <c r="MA718" s="412"/>
      <c r="MB718" s="412"/>
      <c r="MC718" s="412"/>
      <c r="MD718" s="412"/>
      <c r="ME718" s="412"/>
      <c r="MF718" s="412"/>
      <c r="MG718" s="412"/>
      <c r="MH718" s="413"/>
      <c r="MI718" s="413"/>
      <c r="MJ718" s="413"/>
      <c r="MK718" s="413"/>
      <c r="ML718" s="413"/>
      <c r="MM718" s="413"/>
      <c r="MN718" s="413"/>
      <c r="MO718" s="413"/>
      <c r="MP718" s="413"/>
      <c r="MQ718" s="413"/>
      <c r="MR718" s="413"/>
      <c r="MS718" s="413"/>
      <c r="MT718" s="413"/>
      <c r="MU718" s="413"/>
      <c r="MV718" s="413"/>
      <c r="MW718" s="413"/>
      <c r="MX718" s="413"/>
      <c r="MY718" s="413"/>
      <c r="MZ718" s="413"/>
      <c r="NA718" s="413"/>
      <c r="NB718" s="413"/>
      <c r="NC718" s="413"/>
      <c r="ND718" s="413"/>
      <c r="NE718" s="413"/>
      <c r="NF718" s="414"/>
      <c r="NG718" s="414"/>
      <c r="NH718" s="414"/>
      <c r="NI718" s="414"/>
      <c r="NJ718" s="414"/>
      <c r="NK718" s="413"/>
      <c r="NL718" s="413"/>
      <c r="NM718" s="414"/>
      <c r="NN718" s="414"/>
      <c r="NO718" s="413"/>
      <c r="NP718" s="413"/>
      <c r="NQ718" s="414"/>
      <c r="NR718" s="414"/>
      <c r="NS718" s="413"/>
      <c r="NT718" s="413"/>
      <c r="NU718" s="413"/>
      <c r="NV718" s="413"/>
      <c r="NW718" s="413"/>
      <c r="NX718" s="413"/>
      <c r="NY718" s="413"/>
      <c r="NZ718" s="414"/>
      <c r="OA718" s="414"/>
      <c r="OB718" s="413"/>
      <c r="OC718" s="413"/>
      <c r="OD718" s="414"/>
      <c r="OE718" s="414"/>
      <c r="OF718" s="413"/>
      <c r="OG718" s="413"/>
      <c r="OH718" s="413"/>
      <c r="OI718" s="413"/>
      <c r="OJ718" s="413"/>
      <c r="OK718" s="407"/>
      <c r="OL718" s="439"/>
      <c r="OM718" s="413"/>
      <c r="ON718" s="413"/>
      <c r="OO718" s="413"/>
      <c r="OP718" s="413"/>
      <c r="OQ718" s="413"/>
      <c r="OR718" s="413"/>
      <c r="OS718" s="413"/>
      <c r="OT718" s="412"/>
      <c r="OU718" s="412"/>
      <c r="OV718" s="412"/>
      <c r="OW718" s="412"/>
      <c r="OX718" s="412"/>
      <c r="OY718" s="412"/>
      <c r="OZ718" s="412"/>
      <c r="PA718" s="412"/>
      <c r="PB718" s="412"/>
      <c r="PC718" s="412"/>
      <c r="PD718" s="412"/>
      <c r="PE718" s="412"/>
      <c r="PF718" s="412"/>
      <c r="PG718" s="412"/>
      <c r="PH718" s="412"/>
      <c r="PI718" s="412"/>
      <c r="PJ718" s="412"/>
      <c r="PK718" s="412"/>
      <c r="PL718" s="412"/>
      <c r="PM718" s="412"/>
      <c r="PN718" s="412"/>
      <c r="PO718" s="412"/>
      <c r="PP718" s="412"/>
      <c r="PQ718" s="412"/>
      <c r="PR718" s="412"/>
      <c r="PS718" s="412"/>
      <c r="PT718" s="412"/>
      <c r="PU718" s="412"/>
      <c r="PV718" s="412"/>
      <c r="PW718" s="412"/>
      <c r="PX718" s="412"/>
      <c r="PY718" s="412"/>
      <c r="PZ718" s="412"/>
      <c r="QA718" s="412"/>
      <c r="QB718" s="412"/>
      <c r="QC718" s="412"/>
      <c r="QD718" s="412"/>
      <c r="QE718" s="412"/>
      <c r="QF718" s="412"/>
      <c r="QG718" s="412"/>
      <c r="QH718" s="412"/>
      <c r="QI718" s="412"/>
      <c r="QJ718" s="412"/>
      <c r="QK718" s="412"/>
      <c r="QL718" s="413"/>
      <c r="QM718" s="413"/>
      <c r="QN718" s="413"/>
      <c r="QO718" s="413"/>
      <c r="QP718" s="413"/>
      <c r="QQ718" s="413"/>
      <c r="QR718" s="413"/>
      <c r="QS718" s="413"/>
      <c r="QT718" s="413"/>
      <c r="QU718" s="413"/>
      <c r="QV718" s="413"/>
      <c r="QW718" s="413"/>
      <c r="QX718" s="413"/>
      <c r="QY718" s="413"/>
      <c r="QZ718" s="413"/>
      <c r="RA718" s="413"/>
      <c r="RB718" s="413"/>
      <c r="RC718" s="413"/>
      <c r="RD718" s="413"/>
      <c r="RE718" s="413"/>
      <c r="RF718" s="413"/>
      <c r="RG718" s="413"/>
      <c r="RH718" s="413"/>
      <c r="RI718" s="413"/>
      <c r="RJ718" s="414"/>
      <c r="RK718" s="414"/>
      <c r="RL718" s="414"/>
      <c r="RM718" s="414"/>
      <c r="RN718" s="414"/>
      <c r="RO718" s="413"/>
      <c r="RP718" s="413"/>
      <c r="RQ718" s="414"/>
      <c r="RR718" s="414"/>
      <c r="RS718" s="413"/>
      <c r="RT718" s="413"/>
      <c r="RU718" s="414"/>
      <c r="RV718" s="414"/>
      <c r="RW718" s="413"/>
      <c r="RX718" s="413"/>
      <c r="RY718" s="413"/>
      <c r="RZ718" s="413"/>
      <c r="SA718" s="413"/>
      <c r="SB718" s="413"/>
      <c r="SC718" s="413"/>
      <c r="SD718" s="414"/>
      <c r="SE718" s="414"/>
      <c r="SF718" s="413"/>
      <c r="SG718" s="413"/>
      <c r="SH718" s="414"/>
      <c r="SI718" s="414"/>
      <c r="SJ718" s="413"/>
      <c r="SK718" s="413"/>
      <c r="SL718" s="413"/>
      <c r="SM718" s="413"/>
      <c r="SN718" s="413"/>
      <c r="SO718" s="407"/>
      <c r="SP718" s="439"/>
      <c r="SQ718" s="413"/>
      <c r="SR718" s="413"/>
      <c r="SS718" s="413"/>
      <c r="ST718" s="413"/>
      <c r="SU718" s="413"/>
      <c r="SV718" s="413"/>
      <c r="SW718" s="413"/>
      <c r="SX718" s="412"/>
      <c r="SY718" s="412"/>
      <c r="SZ718" s="412"/>
      <c r="TA718" s="412"/>
      <c r="TB718" s="412"/>
      <c r="TC718" s="412"/>
      <c r="TD718" s="412"/>
      <c r="TE718" s="412"/>
      <c r="TF718" s="412"/>
      <c r="TG718" s="412"/>
      <c r="TH718" s="412"/>
      <c r="TI718" s="412"/>
      <c r="TJ718" s="412"/>
      <c r="TK718" s="412"/>
      <c r="TL718" s="412"/>
      <c r="TM718" s="412"/>
      <c r="TN718" s="412"/>
      <c r="TO718" s="412"/>
      <c r="TP718" s="412"/>
      <c r="TQ718" s="412"/>
      <c r="TR718" s="412"/>
      <c r="TS718" s="412"/>
      <c r="TT718" s="412"/>
      <c r="TU718" s="412"/>
      <c r="TV718" s="412"/>
      <c r="TW718" s="412"/>
      <c r="TX718" s="412"/>
      <c r="TY718" s="412"/>
      <c r="TZ718" s="412"/>
      <c r="UA718" s="412"/>
      <c r="UB718" s="412"/>
      <c r="UC718" s="412"/>
      <c r="UD718" s="412"/>
      <c r="UE718" s="412"/>
      <c r="UF718" s="412"/>
      <c r="UG718" s="412"/>
      <c r="UH718" s="412"/>
      <c r="UI718" s="412"/>
      <c r="UJ718" s="412"/>
      <c r="UK718" s="412"/>
      <c r="UL718" s="412"/>
      <c r="UM718" s="412"/>
      <c r="UN718" s="412"/>
      <c r="UO718" s="412"/>
      <c r="UP718" s="413"/>
      <c r="UQ718" s="413"/>
      <c r="UR718" s="413"/>
      <c r="US718" s="413"/>
      <c r="UT718" s="413"/>
      <c r="UU718" s="413"/>
      <c r="UV718" s="413"/>
      <c r="UW718" s="413"/>
      <c r="UX718" s="413"/>
      <c r="UY718" s="413"/>
      <c r="UZ718" s="413"/>
      <c r="VA718" s="413"/>
      <c r="VB718" s="413"/>
      <c r="VC718" s="413"/>
      <c r="VD718" s="413"/>
      <c r="VE718" s="413"/>
      <c r="VF718" s="413"/>
      <c r="VG718" s="413"/>
      <c r="VH718" s="413"/>
      <c r="VI718" s="413"/>
      <c r="VJ718" s="413"/>
      <c r="VK718" s="413"/>
      <c r="VL718" s="413"/>
      <c r="VM718" s="413"/>
      <c r="VN718" s="414"/>
      <c r="VO718" s="414"/>
      <c r="VP718" s="414"/>
      <c r="VQ718" s="414"/>
      <c r="VR718" s="414"/>
      <c r="VS718" s="413"/>
      <c r="VT718" s="413"/>
      <c r="VU718" s="414"/>
      <c r="VV718" s="414"/>
      <c r="VW718" s="413"/>
      <c r="VX718" s="413"/>
      <c r="VY718" s="414"/>
      <c r="VZ718" s="414"/>
      <c r="WA718" s="413"/>
      <c r="WB718" s="413"/>
      <c r="WC718" s="413"/>
      <c r="WD718" s="413"/>
      <c r="WE718" s="413"/>
      <c r="WF718" s="413"/>
      <c r="WG718" s="413"/>
      <c r="WH718" s="414"/>
      <c r="WI718" s="414"/>
      <c r="WJ718" s="413"/>
      <c r="WK718" s="413"/>
      <c r="WL718" s="414"/>
      <c r="WM718" s="414"/>
      <c r="WN718" s="413"/>
      <c r="WO718" s="413"/>
      <c r="WP718" s="413"/>
      <c r="WQ718" s="413"/>
      <c r="WR718" s="413"/>
      <c r="WS718" s="407"/>
      <c r="WT718" s="439"/>
      <c r="WU718" s="413"/>
      <c r="WV718" s="413"/>
      <c r="WW718" s="413"/>
      <c r="WX718" s="413"/>
      <c r="WY718" s="413"/>
      <c r="WZ718" s="413"/>
      <c r="XA718" s="413"/>
      <c r="XB718" s="412"/>
      <c r="XC718" s="412"/>
      <c r="XD718" s="412"/>
      <c r="XE718" s="412"/>
      <c r="XF718" s="412"/>
      <c r="XG718" s="412"/>
      <c r="XH718" s="412"/>
      <c r="XI718" s="412"/>
      <c r="XJ718" s="412"/>
      <c r="XK718" s="412"/>
      <c r="XL718" s="412"/>
      <c r="XM718" s="412"/>
      <c r="XN718" s="412"/>
      <c r="XO718" s="412"/>
      <c r="XP718" s="412"/>
      <c r="XQ718" s="412"/>
      <c r="XR718" s="412"/>
      <c r="XS718" s="412"/>
      <c r="XT718" s="412"/>
      <c r="XU718" s="412"/>
      <c r="XV718" s="412"/>
      <c r="XW718" s="412"/>
      <c r="XX718" s="412"/>
      <c r="XY718" s="412"/>
      <c r="XZ718" s="412"/>
      <c r="YA718" s="412"/>
      <c r="YB718" s="412"/>
      <c r="YC718" s="412"/>
      <c r="YD718" s="412"/>
      <c r="YE718" s="412"/>
      <c r="YF718" s="412"/>
      <c r="YG718" s="412"/>
      <c r="YH718" s="412"/>
      <c r="YI718" s="412"/>
      <c r="YJ718" s="412"/>
      <c r="YK718" s="412"/>
      <c r="YL718" s="412"/>
      <c r="YM718" s="412"/>
      <c r="YN718" s="412"/>
      <c r="YO718" s="412"/>
      <c r="YP718" s="412"/>
      <c r="YQ718" s="412"/>
      <c r="YR718" s="412"/>
      <c r="YS718" s="412"/>
      <c r="YT718" s="413"/>
      <c r="YU718" s="413"/>
      <c r="YV718" s="413"/>
      <c r="YW718" s="413"/>
      <c r="YX718" s="413"/>
      <c r="YY718" s="413"/>
      <c r="YZ718" s="413"/>
      <c r="ZA718" s="413"/>
      <c r="ZB718" s="413"/>
      <c r="ZC718" s="413"/>
      <c r="ZD718" s="413"/>
      <c r="ZE718" s="413"/>
      <c r="ZF718" s="413"/>
      <c r="ZG718" s="413"/>
      <c r="ZH718" s="413"/>
      <c r="ZI718" s="413"/>
      <c r="ZJ718" s="413"/>
      <c r="ZK718" s="413"/>
      <c r="ZL718" s="413"/>
      <c r="ZM718" s="413"/>
      <c r="ZN718" s="413"/>
      <c r="ZO718" s="413"/>
      <c r="ZP718" s="413"/>
      <c r="ZQ718" s="413"/>
      <c r="ZR718" s="414"/>
      <c r="ZS718" s="414"/>
      <c r="ZT718" s="414"/>
      <c r="ZU718" s="414"/>
      <c r="ZV718" s="414"/>
      <c r="ZW718" s="413"/>
      <c r="ZX718" s="413"/>
      <c r="ZY718" s="414"/>
      <c r="ZZ718" s="414"/>
      <c r="AAA718" s="413"/>
      <c r="AAB718" s="413"/>
      <c r="AAC718" s="414"/>
      <c r="AAD718" s="414"/>
      <c r="AAE718" s="413"/>
      <c r="AAF718" s="413"/>
      <c r="AAG718" s="413"/>
      <c r="AAH718" s="413"/>
      <c r="AAI718" s="413"/>
      <c r="AAJ718" s="413"/>
      <c r="AAK718" s="413"/>
      <c r="AAL718" s="414"/>
      <c r="AAM718" s="414"/>
      <c r="AAN718" s="413"/>
      <c r="AAO718" s="413"/>
      <c r="AAP718" s="414"/>
      <c r="AAQ718" s="414"/>
      <c r="AAR718" s="413"/>
      <c r="AAS718" s="413"/>
      <c r="AAT718" s="413"/>
      <c r="AAU718" s="413"/>
      <c r="AAV718" s="413"/>
      <c r="AAW718" s="407"/>
      <c r="AAX718" s="439"/>
      <c r="AAY718" s="413"/>
      <c r="AAZ718" s="413"/>
      <c r="ABA718" s="413"/>
      <c r="ABB718" s="413"/>
      <c r="ABC718" s="413"/>
      <c r="ABD718" s="413"/>
      <c r="ABE718" s="413"/>
      <c r="ABF718" s="412"/>
      <c r="ABG718" s="412"/>
      <c r="ABH718" s="412"/>
      <c r="ABI718" s="412"/>
      <c r="ABJ718" s="412"/>
      <c r="ABK718" s="412"/>
      <c r="ABL718" s="412"/>
      <c r="ABM718" s="412"/>
      <c r="ABN718" s="412"/>
      <c r="ABO718" s="412"/>
      <c r="ABP718" s="412"/>
      <c r="ABQ718" s="412"/>
      <c r="ABR718" s="412"/>
      <c r="ABS718" s="412"/>
      <c r="ABT718" s="412"/>
      <c r="ABU718" s="412"/>
      <c r="ABV718" s="412"/>
      <c r="ABW718" s="412"/>
      <c r="ABX718" s="412"/>
      <c r="ABY718" s="412"/>
      <c r="ABZ718" s="412"/>
      <c r="ACA718" s="412"/>
      <c r="ACB718" s="412"/>
      <c r="ACC718" s="412"/>
      <c r="ACD718" s="412"/>
      <c r="ACE718" s="412"/>
      <c r="ACF718" s="412"/>
      <c r="ACG718" s="412"/>
      <c r="ACH718" s="412"/>
      <c r="ACI718" s="412"/>
      <c r="ACJ718" s="412"/>
      <c r="ACK718" s="412"/>
      <c r="ACL718" s="412"/>
      <c r="ACM718" s="412"/>
      <c r="ACN718" s="412"/>
      <c r="ACO718" s="412"/>
      <c r="ACP718" s="412"/>
      <c r="ACQ718" s="412"/>
      <c r="ACR718" s="412"/>
      <c r="ACS718" s="412"/>
      <c r="ACT718" s="412"/>
      <c r="ACU718" s="412"/>
      <c r="ACV718" s="412"/>
      <c r="ACW718" s="412"/>
      <c r="ACX718" s="413"/>
      <c r="ACY718" s="413"/>
      <c r="ACZ718" s="413"/>
      <c r="ADA718" s="413"/>
      <c r="ADB718" s="413"/>
      <c r="ADC718" s="413"/>
      <c r="ADD718" s="413"/>
      <c r="ADE718" s="413"/>
      <c r="ADF718" s="413"/>
      <c r="ADG718" s="413"/>
      <c r="ADH718" s="413"/>
      <c r="ADI718" s="413"/>
      <c r="ADJ718" s="413"/>
      <c r="ADK718" s="413"/>
      <c r="ADL718" s="413"/>
      <c r="ADM718" s="413"/>
      <c r="ADN718" s="413"/>
      <c r="ADO718" s="413"/>
      <c r="ADP718" s="413"/>
      <c r="ADQ718" s="413"/>
      <c r="ADR718" s="413"/>
      <c r="ADS718" s="413"/>
      <c r="ADT718" s="413"/>
      <c r="ADU718" s="413"/>
      <c r="ADV718" s="414"/>
      <c r="ADW718" s="414"/>
      <c r="ADX718" s="414"/>
      <c r="ADY718" s="414"/>
      <c r="ADZ718" s="414"/>
      <c r="AEA718" s="413"/>
      <c r="AEB718" s="413"/>
      <c r="AEC718" s="414"/>
      <c r="AED718" s="414"/>
      <c r="AEE718" s="413"/>
      <c r="AEF718" s="413"/>
      <c r="AEG718" s="414"/>
      <c r="AEH718" s="414"/>
      <c r="AEI718" s="413"/>
      <c r="AEJ718" s="413"/>
      <c r="AEK718" s="413"/>
      <c r="AEL718" s="413"/>
      <c r="AEM718" s="413"/>
      <c r="AEN718" s="413"/>
      <c r="AEO718" s="413"/>
      <c r="AEP718" s="414"/>
      <c r="AEQ718" s="414"/>
      <c r="AER718" s="413"/>
      <c r="AES718" s="413"/>
      <c r="AET718" s="414"/>
      <c r="AEU718" s="414"/>
      <c r="AEV718" s="413"/>
      <c r="AEW718" s="413"/>
      <c r="AEX718" s="413"/>
      <c r="AEY718" s="413"/>
      <c r="AEZ718" s="413"/>
      <c r="AFA718" s="407"/>
      <c r="AFB718" s="439"/>
      <c r="AFC718" s="413"/>
      <c r="AFD718" s="413"/>
      <c r="AFE718" s="413"/>
      <c r="AFF718" s="413"/>
      <c r="AFG718" s="413"/>
      <c r="AFH718" s="413"/>
      <c r="AFI718" s="413"/>
      <c r="AFJ718" s="412"/>
      <c r="AFK718" s="412"/>
      <c r="AFL718" s="412"/>
      <c r="AFM718" s="412"/>
      <c r="AFN718" s="412"/>
      <c r="AFO718" s="412"/>
      <c r="AFP718" s="412"/>
      <c r="AFQ718" s="412"/>
      <c r="AFR718" s="412"/>
      <c r="AFS718" s="412"/>
      <c r="AFT718" s="412"/>
      <c r="AFU718" s="412"/>
      <c r="AFV718" s="412"/>
      <c r="AFW718" s="412"/>
      <c r="AFX718" s="412"/>
      <c r="AFY718" s="412"/>
      <c r="AFZ718" s="412"/>
      <c r="AGA718" s="412"/>
      <c r="AGB718" s="412"/>
      <c r="AGC718" s="412"/>
      <c r="AGD718" s="412"/>
      <c r="AGE718" s="412"/>
      <c r="AGF718" s="412"/>
      <c r="AGG718" s="412"/>
      <c r="AGH718" s="412"/>
      <c r="AGI718" s="412"/>
      <c r="AGJ718" s="412"/>
      <c r="AGK718" s="412"/>
      <c r="AGL718" s="412"/>
      <c r="AGM718" s="412"/>
      <c r="AGN718" s="412"/>
      <c r="AGO718" s="412"/>
      <c r="AGP718" s="412"/>
      <c r="AGQ718" s="412"/>
      <c r="AGR718" s="412"/>
      <c r="AGS718" s="412"/>
      <c r="AGT718" s="412"/>
      <c r="AGU718" s="412"/>
      <c r="AGV718" s="412"/>
      <c r="AGW718" s="412"/>
      <c r="AGX718" s="412"/>
      <c r="AGY718" s="412"/>
      <c r="AGZ718" s="412"/>
      <c r="AHA718" s="412"/>
      <c r="AHB718" s="413"/>
      <c r="AHC718" s="413"/>
      <c r="AHD718" s="413"/>
      <c r="AHE718" s="413"/>
      <c r="AHF718" s="413"/>
      <c r="AHG718" s="413"/>
      <c r="AHH718" s="413"/>
      <c r="AHI718" s="413"/>
      <c r="AHJ718" s="413"/>
      <c r="AHK718" s="413"/>
      <c r="AHL718" s="413"/>
      <c r="AHM718" s="413"/>
      <c r="AHN718" s="413"/>
      <c r="AHO718" s="413"/>
      <c r="AHP718" s="413"/>
      <c r="AHQ718" s="413"/>
      <c r="AHR718" s="413"/>
      <c r="AHS718" s="413"/>
      <c r="AHT718" s="413"/>
      <c r="AHU718" s="413"/>
      <c r="AHV718" s="413"/>
      <c r="AHW718" s="413"/>
      <c r="AHX718" s="413"/>
      <c r="AHY718" s="413"/>
      <c r="AHZ718" s="414"/>
      <c r="AIA718" s="414"/>
      <c r="AIB718" s="414"/>
      <c r="AIC718" s="414"/>
      <c r="AID718" s="414"/>
      <c r="AIE718" s="413"/>
      <c r="AIF718" s="413"/>
      <c r="AIG718" s="414"/>
      <c r="AIH718" s="414"/>
      <c r="AII718" s="413"/>
      <c r="AIJ718" s="413"/>
      <c r="AIK718" s="414"/>
      <c r="AIL718" s="414"/>
      <c r="AIM718" s="413"/>
      <c r="AIN718" s="413"/>
      <c r="AIO718" s="413"/>
      <c r="AIP718" s="413"/>
      <c r="AIQ718" s="413"/>
      <c r="AIR718" s="413"/>
      <c r="AIS718" s="413"/>
      <c r="AIT718" s="414"/>
      <c r="AIU718" s="414"/>
      <c r="AIV718" s="413"/>
      <c r="AIW718" s="413"/>
      <c r="AIX718" s="414"/>
      <c r="AIY718" s="414"/>
      <c r="AIZ718" s="413"/>
      <c r="AJA718" s="413"/>
      <c r="AJB718" s="413"/>
      <c r="AJC718" s="413"/>
      <c r="AJD718" s="413"/>
      <c r="AJE718" s="407"/>
      <c r="AJF718" s="439"/>
      <c r="AJG718" s="413"/>
      <c r="AJH718" s="413"/>
      <c r="AJI718" s="413"/>
      <c r="AJJ718" s="413"/>
      <c r="AJK718" s="413"/>
      <c r="AJL718" s="413"/>
      <c r="AJM718" s="413"/>
      <c r="AJN718" s="412"/>
      <c r="AJO718" s="412"/>
      <c r="AJP718" s="412"/>
      <c r="AJQ718" s="412"/>
      <c r="AJR718" s="412"/>
      <c r="AJS718" s="412"/>
      <c r="AJT718" s="412"/>
      <c r="AJU718" s="412"/>
      <c r="AJV718" s="412"/>
      <c r="AJW718" s="412"/>
      <c r="AJX718" s="412"/>
      <c r="AJY718" s="412"/>
      <c r="AJZ718" s="412"/>
      <c r="AKA718" s="412"/>
      <c r="AKB718" s="412"/>
      <c r="AKC718" s="412"/>
      <c r="AKD718" s="412"/>
      <c r="AKE718" s="412"/>
      <c r="AKF718" s="412"/>
      <c r="AKG718" s="412"/>
      <c r="AKH718" s="412"/>
      <c r="AKI718" s="412"/>
      <c r="AKJ718" s="412"/>
      <c r="AKK718" s="412"/>
      <c r="AKL718" s="412"/>
      <c r="AKM718" s="412"/>
      <c r="AKN718" s="412"/>
      <c r="AKO718" s="412"/>
      <c r="AKP718" s="412"/>
      <c r="AKQ718" s="412"/>
      <c r="AKR718" s="412"/>
      <c r="AKS718" s="412"/>
      <c r="AKT718" s="412"/>
      <c r="AKU718" s="412"/>
      <c r="AKV718" s="412"/>
      <c r="AKW718" s="412"/>
      <c r="AKX718" s="412"/>
      <c r="AKY718" s="412"/>
      <c r="AKZ718" s="412"/>
      <c r="ALA718" s="412"/>
      <c r="ALB718" s="412"/>
      <c r="ALC718" s="412"/>
      <c r="ALD718" s="412"/>
      <c r="ALE718" s="412"/>
      <c r="ALF718" s="413"/>
      <c r="ALG718" s="413"/>
      <c r="ALH718" s="413"/>
      <c r="ALI718" s="413"/>
      <c r="ALJ718" s="413"/>
      <c r="ALK718" s="413"/>
      <c r="ALL718" s="413"/>
      <c r="ALM718" s="413"/>
      <c r="ALN718" s="413"/>
      <c r="ALO718" s="413"/>
      <c r="ALP718" s="413"/>
      <c r="ALQ718" s="413"/>
      <c r="ALR718" s="413"/>
      <c r="ALS718" s="413"/>
      <c r="ALT718" s="413"/>
      <c r="ALU718" s="413"/>
      <c r="ALV718" s="413"/>
      <c r="ALW718" s="413"/>
      <c r="ALX718" s="413"/>
      <c r="ALY718" s="413"/>
      <c r="ALZ718" s="413"/>
      <c r="AMA718" s="413"/>
      <c r="AMB718" s="413"/>
      <c r="AMC718" s="413"/>
      <c r="AMD718" s="414"/>
      <c r="AME718" s="414"/>
      <c r="AMF718" s="414"/>
      <c r="AMG718" s="414"/>
      <c r="AMH718" s="414"/>
      <c r="AMI718" s="413"/>
      <c r="AMJ718" s="413"/>
      <c r="AMK718" s="414"/>
      <c r="AML718" s="414"/>
      <c r="AMM718" s="413"/>
      <c r="AMN718" s="413"/>
      <c r="AMO718" s="414"/>
      <c r="AMP718" s="414"/>
      <c r="AMQ718" s="413"/>
      <c r="AMR718" s="413"/>
      <c r="AMS718" s="413"/>
      <c r="AMT718" s="413"/>
      <c r="AMU718" s="413"/>
      <c r="AMV718" s="413"/>
      <c r="AMW718" s="413"/>
      <c r="AMX718" s="414"/>
      <c r="AMY718" s="414"/>
      <c r="AMZ718" s="413"/>
      <c r="ANA718" s="413"/>
      <c r="ANB718" s="414"/>
      <c r="ANC718" s="414"/>
      <c r="AND718" s="413"/>
      <c r="ANE718" s="413"/>
      <c r="ANF718" s="413"/>
      <c r="ANG718" s="413"/>
      <c r="ANH718" s="413"/>
      <c r="ANI718" s="407"/>
      <c r="ANJ718" s="439"/>
      <c r="ANK718" s="413"/>
      <c r="ANL718" s="413"/>
      <c r="ANM718" s="413"/>
      <c r="ANN718" s="413"/>
      <c r="ANO718" s="413"/>
      <c r="ANP718" s="413"/>
      <c r="ANQ718" s="413"/>
      <c r="ANR718" s="412"/>
      <c r="ANS718" s="412"/>
      <c r="ANT718" s="412"/>
      <c r="ANU718" s="412"/>
      <c r="ANV718" s="412"/>
      <c r="ANW718" s="412"/>
      <c r="ANX718" s="412"/>
      <c r="ANY718" s="412"/>
      <c r="ANZ718" s="412"/>
      <c r="AOA718" s="412"/>
      <c r="AOB718" s="412"/>
      <c r="AOC718" s="412"/>
      <c r="AOD718" s="412"/>
      <c r="AOE718" s="412"/>
      <c r="AOF718" s="412"/>
      <c r="AOG718" s="412"/>
      <c r="AOH718" s="412"/>
      <c r="AOI718" s="412"/>
      <c r="AOJ718" s="412"/>
      <c r="AOK718" s="412"/>
      <c r="AOL718" s="412"/>
      <c r="AOM718" s="412"/>
      <c r="AON718" s="412"/>
      <c r="AOO718" s="412"/>
      <c r="AOP718" s="412"/>
      <c r="AOQ718" s="412"/>
      <c r="AOR718" s="412"/>
      <c r="AOS718" s="412"/>
      <c r="AOT718" s="412"/>
      <c r="AOU718" s="412"/>
      <c r="AOV718" s="412"/>
      <c r="AOW718" s="412"/>
      <c r="AOX718" s="412"/>
      <c r="AOY718" s="412"/>
      <c r="AOZ718" s="412"/>
      <c r="APA718" s="412"/>
      <c r="APB718" s="412"/>
      <c r="APC718" s="412"/>
      <c r="APD718" s="412"/>
      <c r="APE718" s="412"/>
      <c r="APF718" s="412"/>
      <c r="APG718" s="412"/>
      <c r="APH718" s="412"/>
      <c r="API718" s="412"/>
      <c r="APJ718" s="413"/>
      <c r="APK718" s="413"/>
      <c r="APL718" s="413"/>
      <c r="APM718" s="413"/>
      <c r="APN718" s="413"/>
      <c r="APO718" s="413"/>
      <c r="APP718" s="413"/>
      <c r="APQ718" s="413"/>
      <c r="APR718" s="413"/>
      <c r="APS718" s="413"/>
      <c r="APT718" s="413"/>
      <c r="APU718" s="413"/>
      <c r="APV718" s="413"/>
      <c r="APW718" s="413"/>
      <c r="APX718" s="413"/>
      <c r="APY718" s="413"/>
      <c r="APZ718" s="413"/>
      <c r="AQA718" s="413"/>
      <c r="AQB718" s="413"/>
      <c r="AQC718" s="413"/>
      <c r="AQD718" s="413"/>
      <c r="AQE718" s="413"/>
      <c r="AQF718" s="413"/>
      <c r="AQG718" s="413"/>
      <c r="AQH718" s="414"/>
      <c r="AQI718" s="414"/>
      <c r="AQJ718" s="414"/>
      <c r="AQK718" s="414"/>
      <c r="AQL718" s="414"/>
      <c r="AQM718" s="413"/>
      <c r="AQN718" s="413"/>
      <c r="AQO718" s="414"/>
      <c r="AQP718" s="414"/>
      <c r="AQQ718" s="413"/>
      <c r="AQR718" s="413"/>
      <c r="AQS718" s="414"/>
      <c r="AQT718" s="414"/>
      <c r="AQU718" s="413"/>
      <c r="AQV718" s="413"/>
      <c r="AQW718" s="413"/>
      <c r="AQX718" s="413"/>
      <c r="AQY718" s="413"/>
      <c r="AQZ718" s="413"/>
      <c r="ARA718" s="413"/>
      <c r="ARB718" s="414"/>
      <c r="ARC718" s="414"/>
      <c r="ARD718" s="413"/>
      <c r="ARE718" s="413"/>
      <c r="ARF718" s="414"/>
      <c r="ARG718" s="414"/>
      <c r="ARH718" s="413"/>
      <c r="ARI718" s="413"/>
      <c r="ARJ718" s="413"/>
      <c r="ARK718" s="413"/>
      <c r="ARL718" s="413"/>
      <c r="ARM718" s="407"/>
      <c r="ARN718" s="439"/>
      <c r="ARO718" s="413"/>
      <c r="ARP718" s="413"/>
      <c r="ARQ718" s="413"/>
      <c r="ARR718" s="413"/>
      <c r="ARS718" s="413"/>
      <c r="ART718" s="413"/>
      <c r="ARU718" s="413"/>
      <c r="ARV718" s="412"/>
      <c r="ARW718" s="412"/>
      <c r="ARX718" s="412"/>
      <c r="ARY718" s="412"/>
      <c r="ARZ718" s="412"/>
      <c r="ASA718" s="412"/>
      <c r="ASB718" s="412"/>
      <c r="ASC718" s="412"/>
      <c r="ASD718" s="412"/>
      <c r="ASE718" s="412"/>
      <c r="ASF718" s="412"/>
      <c r="ASG718" s="412"/>
      <c r="ASH718" s="412"/>
      <c r="ASI718" s="412"/>
      <c r="ASJ718" s="412"/>
      <c r="ASK718" s="412"/>
      <c r="ASL718" s="412"/>
      <c r="ASM718" s="412"/>
      <c r="ASN718" s="412"/>
      <c r="ASO718" s="412"/>
      <c r="ASP718" s="412"/>
      <c r="ASQ718" s="412"/>
      <c r="ASR718" s="412"/>
      <c r="ASS718" s="412"/>
      <c r="AST718" s="412"/>
      <c r="ASU718" s="412"/>
      <c r="ASV718" s="412"/>
      <c r="ASW718" s="412"/>
      <c r="ASX718" s="412"/>
      <c r="ASY718" s="412"/>
      <c r="ASZ718" s="412"/>
      <c r="ATA718" s="412"/>
      <c r="ATB718" s="412"/>
      <c r="ATC718" s="412"/>
      <c r="ATD718" s="412"/>
      <c r="ATE718" s="412"/>
      <c r="ATF718" s="412"/>
      <c r="ATG718" s="412"/>
      <c r="ATH718" s="412"/>
      <c r="ATI718" s="412"/>
      <c r="ATJ718" s="412"/>
      <c r="ATK718" s="412"/>
      <c r="ATL718" s="412"/>
      <c r="ATM718" s="412"/>
      <c r="ATN718" s="413"/>
      <c r="ATO718" s="413"/>
      <c r="ATP718" s="413"/>
      <c r="ATQ718" s="413"/>
      <c r="ATR718" s="413"/>
      <c r="ATS718" s="413"/>
      <c r="ATT718" s="413"/>
      <c r="ATU718" s="413"/>
      <c r="ATV718" s="413"/>
      <c r="ATW718" s="413"/>
      <c r="ATX718" s="413"/>
      <c r="ATY718" s="413"/>
      <c r="ATZ718" s="413"/>
      <c r="AUA718" s="413"/>
      <c r="AUB718" s="413"/>
      <c r="AUC718" s="413"/>
      <c r="AUD718" s="413"/>
      <c r="AUE718" s="413"/>
      <c r="AUF718" s="413"/>
      <c r="AUG718" s="413"/>
      <c r="AUH718" s="413"/>
      <c r="AUI718" s="413"/>
      <c r="AUJ718" s="413"/>
      <c r="AUK718" s="413"/>
      <c r="AUL718" s="414"/>
      <c r="AUM718" s="414"/>
      <c r="AUN718" s="414"/>
      <c r="AUO718" s="414"/>
      <c r="AUP718" s="414"/>
      <c r="AUQ718" s="413"/>
      <c r="AUR718" s="413"/>
      <c r="AUS718" s="414"/>
      <c r="AUT718" s="414"/>
      <c r="AUU718" s="413"/>
      <c r="AUV718" s="413"/>
      <c r="AUW718" s="414"/>
      <c r="AUX718" s="414"/>
      <c r="AUY718" s="413"/>
      <c r="AUZ718" s="413"/>
      <c r="AVA718" s="413"/>
      <c r="AVB718" s="413"/>
      <c r="AVC718" s="413"/>
      <c r="AVD718" s="413"/>
      <c r="AVE718" s="413"/>
      <c r="AVF718" s="414"/>
      <c r="AVG718" s="414"/>
      <c r="AVH718" s="413"/>
      <c r="AVI718" s="413"/>
      <c r="AVJ718" s="414"/>
      <c r="AVK718" s="414"/>
      <c r="AVL718" s="413"/>
      <c r="AVM718" s="413"/>
      <c r="AVN718" s="413"/>
      <c r="AVO718" s="413"/>
      <c r="AVP718" s="413"/>
      <c r="AVQ718" s="407"/>
      <c r="AVR718" s="439"/>
      <c r="AVS718" s="413"/>
      <c r="AVT718" s="413"/>
      <c r="AVU718" s="413"/>
      <c r="AVV718" s="413"/>
      <c r="AVW718" s="413"/>
      <c r="AVX718" s="413"/>
      <c r="AVY718" s="413"/>
      <c r="AVZ718" s="412"/>
      <c r="AWA718" s="412"/>
      <c r="AWB718" s="412"/>
      <c r="AWC718" s="412"/>
      <c r="AWD718" s="412"/>
      <c r="AWE718" s="412"/>
      <c r="AWF718" s="412"/>
      <c r="AWG718" s="412"/>
      <c r="AWH718" s="412"/>
      <c r="AWI718" s="412"/>
      <c r="AWJ718" s="412"/>
      <c r="AWK718" s="412"/>
      <c r="AWL718" s="412"/>
      <c r="AWM718" s="412"/>
      <c r="AWN718" s="412"/>
      <c r="AWO718" s="412"/>
      <c r="AWP718" s="412"/>
      <c r="AWQ718" s="412"/>
      <c r="AWR718" s="412"/>
      <c r="AWS718" s="412"/>
      <c r="AWT718" s="412"/>
      <c r="AWU718" s="412"/>
      <c r="AWV718" s="412"/>
      <c r="AWW718" s="412"/>
      <c r="AWX718" s="412"/>
      <c r="AWY718" s="412"/>
      <c r="AWZ718" s="412"/>
      <c r="AXA718" s="412"/>
      <c r="AXB718" s="412"/>
      <c r="AXC718" s="412"/>
      <c r="AXD718" s="412"/>
      <c r="AXE718" s="412"/>
      <c r="AXF718" s="412"/>
      <c r="AXG718" s="412"/>
      <c r="AXH718" s="412"/>
      <c r="AXI718" s="412"/>
      <c r="AXJ718" s="412"/>
      <c r="AXK718" s="412"/>
      <c r="AXL718" s="412"/>
      <c r="AXM718" s="412"/>
      <c r="AXN718" s="412"/>
      <c r="AXO718" s="412"/>
      <c r="AXP718" s="412"/>
      <c r="AXQ718" s="412"/>
      <c r="AXR718" s="413"/>
      <c r="AXS718" s="413"/>
      <c r="AXT718" s="413"/>
      <c r="AXU718" s="413"/>
      <c r="AXV718" s="413"/>
      <c r="AXW718" s="413"/>
      <c r="AXX718" s="413"/>
      <c r="AXY718" s="413"/>
      <c r="AXZ718" s="413"/>
      <c r="AYA718" s="413"/>
      <c r="AYB718" s="413"/>
      <c r="AYC718" s="413"/>
      <c r="AYD718" s="413"/>
      <c r="AYE718" s="413"/>
      <c r="AYF718" s="413"/>
      <c r="AYG718" s="413"/>
      <c r="AYH718" s="413"/>
      <c r="AYI718" s="413"/>
      <c r="AYJ718" s="413"/>
      <c r="AYK718" s="413"/>
      <c r="AYL718" s="413"/>
      <c r="AYM718" s="413"/>
      <c r="AYN718" s="413"/>
      <c r="AYO718" s="413"/>
      <c r="AYP718" s="414"/>
      <c r="AYQ718" s="414"/>
      <c r="AYR718" s="414"/>
      <c r="AYS718" s="414"/>
      <c r="AYT718" s="414"/>
      <c r="AYU718" s="413"/>
      <c r="AYV718" s="413"/>
      <c r="AYW718" s="414"/>
      <c r="AYX718" s="414"/>
      <c r="AYY718" s="413"/>
      <c r="AYZ718" s="413"/>
      <c r="AZA718" s="414"/>
      <c r="AZB718" s="414"/>
      <c r="AZC718" s="413"/>
      <c r="AZD718" s="413"/>
      <c r="AZE718" s="413"/>
      <c r="AZF718" s="413"/>
      <c r="AZG718" s="413"/>
      <c r="AZH718" s="413"/>
      <c r="AZI718" s="413"/>
      <c r="AZJ718" s="414"/>
      <c r="AZK718" s="414"/>
      <c r="AZL718" s="413"/>
      <c r="AZM718" s="413"/>
      <c r="AZN718" s="414"/>
      <c r="AZO718" s="414"/>
      <c r="AZP718" s="413"/>
      <c r="AZQ718" s="413"/>
      <c r="AZR718" s="413"/>
      <c r="AZS718" s="413"/>
      <c r="AZT718" s="413"/>
      <c r="AZU718" s="407"/>
      <c r="AZV718" s="439"/>
      <c r="AZW718" s="413"/>
      <c r="AZX718" s="413"/>
      <c r="AZY718" s="413"/>
      <c r="AZZ718" s="413"/>
      <c r="BAA718" s="413"/>
      <c r="BAB718" s="413"/>
      <c r="BAC718" s="413"/>
      <c r="BAD718" s="412"/>
      <c r="BAE718" s="412"/>
      <c r="BAF718" s="412"/>
      <c r="BAG718" s="412"/>
      <c r="BAH718" s="412"/>
      <c r="BAI718" s="412"/>
      <c r="BAJ718" s="412"/>
      <c r="BAK718" s="412"/>
      <c r="BAL718" s="412"/>
      <c r="BAM718" s="412"/>
      <c r="BAN718" s="412"/>
      <c r="BAO718" s="412"/>
      <c r="BAP718" s="412"/>
      <c r="BAQ718" s="412"/>
      <c r="BAR718" s="412"/>
      <c r="BAS718" s="412"/>
      <c r="BAT718" s="412"/>
      <c r="BAU718" s="412"/>
      <c r="BAV718" s="412"/>
      <c r="BAW718" s="412"/>
      <c r="BAX718" s="412"/>
      <c r="BAY718" s="412"/>
      <c r="BAZ718" s="412"/>
      <c r="BBA718" s="412"/>
      <c r="BBB718" s="412"/>
      <c r="BBC718" s="412"/>
      <c r="BBD718" s="412"/>
      <c r="BBE718" s="412"/>
      <c r="BBF718" s="412"/>
      <c r="BBG718" s="412"/>
      <c r="BBH718" s="412"/>
      <c r="BBI718" s="412"/>
      <c r="BBJ718" s="412"/>
      <c r="BBK718" s="412"/>
      <c r="BBL718" s="412"/>
      <c r="BBM718" s="412"/>
      <c r="BBN718" s="412"/>
      <c r="BBO718" s="412"/>
      <c r="BBP718" s="412"/>
      <c r="BBQ718" s="412"/>
      <c r="BBR718" s="412"/>
      <c r="BBS718" s="412"/>
      <c r="BBT718" s="412"/>
      <c r="BBU718" s="412"/>
      <c r="BBV718" s="413"/>
      <c r="BBW718" s="413"/>
      <c r="BBX718" s="413"/>
      <c r="BBY718" s="413"/>
      <c r="BBZ718" s="413"/>
      <c r="BCA718" s="413"/>
      <c r="BCB718" s="413"/>
      <c r="BCC718" s="413"/>
      <c r="BCD718" s="413"/>
      <c r="BCE718" s="413"/>
      <c r="BCF718" s="413"/>
      <c r="BCG718" s="413"/>
      <c r="BCH718" s="413"/>
      <c r="BCI718" s="413"/>
      <c r="BCJ718" s="413"/>
      <c r="BCK718" s="413"/>
      <c r="BCL718" s="413"/>
      <c r="BCM718" s="413"/>
      <c r="BCN718" s="413"/>
      <c r="BCO718" s="413"/>
      <c r="BCP718" s="413"/>
      <c r="BCQ718" s="413"/>
      <c r="BCR718" s="413"/>
      <c r="BCS718" s="413"/>
      <c r="BCT718" s="414"/>
      <c r="BCU718" s="414"/>
      <c r="BCV718" s="414"/>
      <c r="BCW718" s="414"/>
      <c r="BCX718" s="414"/>
      <c r="BCY718" s="413"/>
      <c r="BCZ718" s="413"/>
      <c r="BDA718" s="414"/>
      <c r="BDB718" s="414"/>
      <c r="BDC718" s="413"/>
      <c r="BDD718" s="413"/>
      <c r="BDE718" s="414"/>
      <c r="BDF718" s="414"/>
      <c r="BDG718" s="413"/>
      <c r="BDH718" s="413"/>
      <c r="BDI718" s="413"/>
      <c r="BDJ718" s="413"/>
      <c r="BDK718" s="413"/>
      <c r="BDL718" s="413"/>
      <c r="BDM718" s="413"/>
      <c r="BDN718" s="414"/>
      <c r="BDO718" s="414"/>
      <c r="BDP718" s="413"/>
      <c r="BDQ718" s="413"/>
      <c r="BDR718" s="414"/>
      <c r="BDS718" s="414"/>
      <c r="BDT718" s="413"/>
      <c r="BDU718" s="413"/>
      <c r="BDV718" s="413"/>
      <c r="BDW718" s="413"/>
      <c r="BDX718" s="413"/>
      <c r="BDY718" s="407"/>
      <c r="BDZ718" s="439"/>
      <c r="BEA718" s="413"/>
      <c r="BEB718" s="413"/>
      <c r="BEC718" s="413"/>
      <c r="BED718" s="413"/>
      <c r="BEE718" s="413"/>
      <c r="BEF718" s="413"/>
      <c r="BEG718" s="413"/>
      <c r="BEH718" s="412"/>
      <c r="BEI718" s="412"/>
      <c r="BEJ718" s="412"/>
      <c r="BEK718" s="412"/>
      <c r="BEL718" s="412"/>
      <c r="BEM718" s="412"/>
      <c r="BEN718" s="412"/>
      <c r="BEO718" s="412"/>
      <c r="BEP718" s="412"/>
      <c r="BEQ718" s="412"/>
      <c r="BER718" s="412"/>
      <c r="BES718" s="412"/>
      <c r="BET718" s="412"/>
      <c r="BEU718" s="412"/>
      <c r="BEV718" s="412"/>
      <c r="BEW718" s="412"/>
      <c r="BEX718" s="412"/>
      <c r="BEY718" s="412"/>
      <c r="BEZ718" s="412"/>
      <c r="BFA718" s="412"/>
      <c r="BFB718" s="412"/>
      <c r="BFC718" s="412"/>
      <c r="BFD718" s="412"/>
      <c r="BFE718" s="412"/>
      <c r="BFF718" s="412"/>
      <c r="BFG718" s="412"/>
      <c r="BFH718" s="412"/>
      <c r="BFI718" s="412"/>
      <c r="BFJ718" s="412"/>
      <c r="BFK718" s="412"/>
      <c r="BFL718" s="412"/>
      <c r="BFM718" s="412"/>
      <c r="BFN718" s="412"/>
      <c r="BFO718" s="412"/>
      <c r="BFP718" s="412"/>
      <c r="BFQ718" s="412"/>
      <c r="BFR718" s="412"/>
      <c r="BFS718" s="412"/>
      <c r="BFT718" s="412"/>
      <c r="BFU718" s="412"/>
      <c r="BFV718" s="412"/>
      <c r="BFW718" s="412"/>
      <c r="BFX718" s="412"/>
      <c r="BFY718" s="412"/>
      <c r="BFZ718" s="413"/>
      <c r="BGA718" s="413"/>
      <c r="BGB718" s="413"/>
      <c r="BGC718" s="413"/>
      <c r="BGD718" s="413"/>
      <c r="BGE718" s="413"/>
      <c r="BGF718" s="413"/>
      <c r="BGG718" s="413"/>
      <c r="BGH718" s="413"/>
      <c r="BGI718" s="413"/>
      <c r="BGJ718" s="413"/>
      <c r="BGK718" s="413"/>
      <c r="BGL718" s="413"/>
      <c r="BGM718" s="413"/>
      <c r="BGN718" s="413"/>
      <c r="BGO718" s="413"/>
      <c r="BGP718" s="413"/>
      <c r="BGQ718" s="413"/>
      <c r="BGR718" s="413"/>
      <c r="BGS718" s="413"/>
      <c r="BGT718" s="413"/>
      <c r="BGU718" s="413"/>
      <c r="BGV718" s="413"/>
      <c r="BGW718" s="413"/>
      <c r="BGX718" s="414"/>
      <c r="BGY718" s="414"/>
      <c r="BGZ718" s="414"/>
      <c r="BHA718" s="414"/>
      <c r="BHB718" s="414"/>
      <c r="BHC718" s="413"/>
      <c r="BHD718" s="413"/>
      <c r="BHE718" s="414"/>
      <c r="BHF718" s="414"/>
      <c r="BHG718" s="413"/>
      <c r="BHH718" s="413"/>
      <c r="BHI718" s="414"/>
      <c r="BHJ718" s="414"/>
      <c r="BHK718" s="413"/>
      <c r="BHL718" s="413"/>
      <c r="BHM718" s="413"/>
      <c r="BHN718" s="413"/>
      <c r="BHO718" s="413"/>
      <c r="BHP718" s="413"/>
      <c r="BHQ718" s="413"/>
      <c r="BHR718" s="414"/>
      <c r="BHS718" s="414"/>
      <c r="BHT718" s="413"/>
      <c r="BHU718" s="413"/>
      <c r="BHV718" s="414"/>
      <c r="BHW718" s="414"/>
      <c r="BHX718" s="413"/>
      <c r="BHY718" s="413"/>
      <c r="BHZ718" s="413"/>
      <c r="BIA718" s="413"/>
      <c r="BIB718" s="413"/>
      <c r="BIC718" s="407"/>
      <c r="BID718" s="439"/>
      <c r="BIE718" s="413"/>
      <c r="BIF718" s="413"/>
      <c r="BIG718" s="413"/>
      <c r="BIH718" s="413"/>
      <c r="BII718" s="413"/>
      <c r="BIJ718" s="413"/>
      <c r="BIK718" s="413"/>
      <c r="BIL718" s="412"/>
      <c r="BIM718" s="412"/>
      <c r="BIN718" s="412"/>
      <c r="BIO718" s="412"/>
      <c r="BIP718" s="412"/>
      <c r="BIQ718" s="412"/>
      <c r="BIR718" s="412"/>
      <c r="BIS718" s="412"/>
      <c r="BIT718" s="412"/>
      <c r="BIU718" s="412"/>
      <c r="BIV718" s="412"/>
      <c r="BIW718" s="412"/>
      <c r="BIX718" s="412"/>
      <c r="BIY718" s="412"/>
      <c r="BIZ718" s="412"/>
      <c r="BJA718" s="412"/>
      <c r="BJB718" s="412"/>
      <c r="BJC718" s="412"/>
      <c r="BJD718" s="412"/>
      <c r="BJE718" s="412"/>
      <c r="BJF718" s="412"/>
      <c r="BJG718" s="412"/>
      <c r="BJH718" s="412"/>
      <c r="BJI718" s="412"/>
      <c r="BJJ718" s="412"/>
      <c r="BJK718" s="412"/>
      <c r="BJL718" s="412"/>
      <c r="BJM718" s="412"/>
      <c r="BJN718" s="412"/>
      <c r="BJO718" s="412"/>
      <c r="BJP718" s="412"/>
      <c r="BJQ718" s="412"/>
      <c r="BJR718" s="412"/>
      <c r="BJS718" s="412"/>
      <c r="BJT718" s="412"/>
      <c r="BJU718" s="412"/>
      <c r="BJV718" s="412"/>
      <c r="BJW718" s="412"/>
      <c r="BJX718" s="412"/>
      <c r="BJY718" s="412"/>
      <c r="BJZ718" s="412"/>
      <c r="BKA718" s="412"/>
      <c r="BKB718" s="412"/>
      <c r="BKC718" s="412"/>
      <c r="BKD718" s="413"/>
      <c r="BKE718" s="413"/>
      <c r="BKF718" s="413"/>
      <c r="BKG718" s="413"/>
      <c r="BKH718" s="413"/>
      <c r="BKI718" s="413"/>
      <c r="BKJ718" s="413"/>
      <c r="BKK718" s="413"/>
      <c r="BKL718" s="413"/>
      <c r="BKM718" s="413"/>
      <c r="BKN718" s="413"/>
      <c r="BKO718" s="413"/>
      <c r="BKP718" s="413"/>
      <c r="BKQ718" s="413"/>
      <c r="BKR718" s="413"/>
      <c r="BKS718" s="413"/>
      <c r="BKT718" s="413"/>
      <c r="BKU718" s="413"/>
      <c r="BKV718" s="413"/>
      <c r="BKW718" s="413"/>
      <c r="BKX718" s="413"/>
      <c r="BKY718" s="413"/>
      <c r="BKZ718" s="413"/>
      <c r="BLA718" s="413"/>
      <c r="BLB718" s="414"/>
      <c r="BLC718" s="414"/>
      <c r="BLD718" s="414"/>
      <c r="BLE718" s="414"/>
      <c r="BLF718" s="414"/>
      <c r="BLG718" s="413"/>
      <c r="BLH718" s="413"/>
      <c r="BLI718" s="414"/>
      <c r="BLJ718" s="414"/>
      <c r="BLK718" s="413"/>
      <c r="BLL718" s="413"/>
      <c r="BLM718" s="414"/>
      <c r="BLN718" s="414"/>
      <c r="BLO718" s="413"/>
      <c r="BLP718" s="413"/>
      <c r="BLQ718" s="413"/>
      <c r="BLR718" s="413"/>
      <c r="BLS718" s="413"/>
      <c r="BLT718" s="413"/>
      <c r="BLU718" s="413"/>
      <c r="BLV718" s="414"/>
      <c r="BLW718" s="414"/>
      <c r="BLX718" s="413"/>
      <c r="BLY718" s="413"/>
      <c r="BLZ718" s="414"/>
      <c r="BMA718" s="414"/>
      <c r="BMB718" s="413"/>
      <c r="BMC718" s="413"/>
      <c r="BMD718" s="413"/>
      <c r="BME718" s="413"/>
      <c r="BMF718" s="413"/>
      <c r="BMG718" s="407"/>
      <c r="BMH718" s="439"/>
      <c r="BMI718" s="413"/>
      <c r="BMJ718" s="413"/>
      <c r="BMK718" s="413"/>
      <c r="BML718" s="413"/>
      <c r="BMM718" s="413"/>
      <c r="BMN718" s="413"/>
      <c r="BMO718" s="413"/>
      <c r="BMP718" s="412"/>
      <c r="BMQ718" s="412"/>
      <c r="BMR718" s="412"/>
      <c r="BMS718" s="412"/>
      <c r="BMT718" s="412"/>
      <c r="BMU718" s="412"/>
      <c r="BMV718" s="412"/>
      <c r="BMW718" s="412"/>
      <c r="BMX718" s="412"/>
      <c r="BMY718" s="412"/>
      <c r="BMZ718" s="412"/>
      <c r="BNA718" s="412"/>
      <c r="BNB718" s="412"/>
      <c r="BNC718" s="412"/>
      <c r="BND718" s="412"/>
      <c r="BNE718" s="412"/>
      <c r="BNF718" s="412"/>
      <c r="BNG718" s="412"/>
      <c r="BNH718" s="412"/>
      <c r="BNI718" s="412"/>
      <c r="BNJ718" s="412"/>
      <c r="BNK718" s="412"/>
      <c r="BNL718" s="412"/>
      <c r="BNM718" s="412"/>
      <c r="BNN718" s="412"/>
      <c r="BNO718" s="412"/>
      <c r="BNP718" s="412"/>
      <c r="BNQ718" s="412"/>
      <c r="BNR718" s="412"/>
      <c r="BNS718" s="412"/>
      <c r="BNT718" s="412"/>
      <c r="BNU718" s="412"/>
      <c r="BNV718" s="412"/>
      <c r="BNW718" s="412"/>
      <c r="BNX718" s="412"/>
      <c r="BNY718" s="412"/>
      <c r="BNZ718" s="412"/>
      <c r="BOA718" s="412"/>
      <c r="BOB718" s="412"/>
      <c r="BOC718" s="412"/>
      <c r="BOD718" s="412"/>
      <c r="BOE718" s="412"/>
      <c r="BOF718" s="412"/>
      <c r="BOG718" s="412"/>
      <c r="BOH718" s="413"/>
      <c r="BOI718" s="413"/>
      <c r="BOJ718" s="413"/>
      <c r="BOK718" s="413"/>
      <c r="BOL718" s="413"/>
      <c r="BOM718" s="413"/>
      <c r="BON718" s="413"/>
      <c r="BOO718" s="413"/>
      <c r="BOP718" s="413"/>
      <c r="BOQ718" s="413"/>
      <c r="BOR718" s="413"/>
      <c r="BOS718" s="413"/>
      <c r="BOT718" s="413"/>
      <c r="BOU718" s="413"/>
      <c r="BOV718" s="413"/>
      <c r="BOW718" s="413"/>
      <c r="BOX718" s="413"/>
      <c r="BOY718" s="413"/>
      <c r="BOZ718" s="413"/>
      <c r="BPA718" s="413"/>
      <c r="BPB718" s="413"/>
      <c r="BPC718" s="413"/>
      <c r="BPD718" s="413"/>
      <c r="BPE718" s="413"/>
      <c r="BPF718" s="414"/>
      <c r="BPG718" s="414"/>
      <c r="BPH718" s="414"/>
      <c r="BPI718" s="414"/>
      <c r="BPJ718" s="414"/>
      <c r="BPK718" s="413"/>
      <c r="BPL718" s="413"/>
      <c r="BPM718" s="414"/>
      <c r="BPN718" s="414"/>
      <c r="BPO718" s="413"/>
      <c r="BPP718" s="413"/>
      <c r="BPQ718" s="414"/>
      <c r="BPR718" s="414"/>
      <c r="BPS718" s="413"/>
      <c r="BPT718" s="413"/>
      <c r="BPU718" s="413"/>
      <c r="BPV718" s="413"/>
      <c r="BPW718" s="413"/>
      <c r="BPX718" s="413"/>
      <c r="BPY718" s="413"/>
      <c r="BPZ718" s="414"/>
      <c r="BQA718" s="414"/>
      <c r="BQB718" s="413"/>
      <c r="BQC718" s="413"/>
      <c r="BQD718" s="414"/>
      <c r="BQE718" s="414"/>
      <c r="BQF718" s="413"/>
      <c r="BQG718" s="413"/>
      <c r="BQH718" s="413"/>
      <c r="BQI718" s="413"/>
      <c r="BQJ718" s="413"/>
      <c r="BQK718" s="407"/>
      <c r="BQL718" s="439"/>
      <c r="BQM718" s="413"/>
      <c r="BQN718" s="413"/>
      <c r="BQO718" s="413"/>
      <c r="BQP718" s="413"/>
      <c r="BQQ718" s="413"/>
      <c r="BQR718" s="413"/>
      <c r="BQS718" s="413"/>
      <c r="BQT718" s="412"/>
      <c r="BQU718" s="412"/>
      <c r="BQV718" s="412"/>
      <c r="BQW718" s="412"/>
      <c r="BQX718" s="412"/>
      <c r="BQY718" s="412"/>
      <c r="BQZ718" s="412"/>
      <c r="BRA718" s="412"/>
      <c r="BRB718" s="412"/>
      <c r="BRC718" s="412"/>
      <c r="BRD718" s="412"/>
      <c r="BRE718" s="412"/>
      <c r="BRF718" s="412"/>
      <c r="BRG718" s="412"/>
      <c r="BRH718" s="412"/>
      <c r="BRI718" s="412"/>
      <c r="BRJ718" s="412"/>
      <c r="BRK718" s="412"/>
      <c r="BRL718" s="412"/>
      <c r="BRM718" s="412"/>
      <c r="BRN718" s="412"/>
      <c r="BRO718" s="412"/>
      <c r="BRP718" s="412"/>
      <c r="BRQ718" s="412"/>
      <c r="BRR718" s="412"/>
      <c r="BRS718" s="412"/>
      <c r="BRT718" s="412"/>
      <c r="BRU718" s="412"/>
      <c r="BRV718" s="412"/>
      <c r="BRW718" s="412"/>
      <c r="BRX718" s="412"/>
      <c r="BRY718" s="412"/>
      <c r="BRZ718" s="412"/>
      <c r="BSA718" s="412"/>
      <c r="BSB718" s="412"/>
      <c r="BSC718" s="412"/>
      <c r="BSD718" s="412"/>
      <c r="BSE718" s="412"/>
      <c r="BSF718" s="412"/>
      <c r="BSG718" s="412"/>
      <c r="BSH718" s="412"/>
      <c r="BSI718" s="412"/>
      <c r="BSJ718" s="412"/>
      <c r="BSK718" s="412"/>
      <c r="BSL718" s="413"/>
      <c r="BSM718" s="413"/>
      <c r="BSN718" s="413"/>
      <c r="BSO718" s="413"/>
      <c r="BSP718" s="413"/>
      <c r="BSQ718" s="413"/>
      <c r="BSR718" s="413"/>
      <c r="BSS718" s="413"/>
      <c r="BST718" s="413"/>
      <c r="BSU718" s="413"/>
      <c r="BSV718" s="413"/>
      <c r="BSW718" s="413"/>
      <c r="BSX718" s="413"/>
      <c r="BSY718" s="413"/>
      <c r="BSZ718" s="413"/>
      <c r="BTA718" s="413"/>
      <c r="BTB718" s="413"/>
      <c r="BTC718" s="413"/>
      <c r="BTD718" s="413"/>
      <c r="BTE718" s="413"/>
      <c r="BTF718" s="413"/>
      <c r="BTG718" s="413"/>
      <c r="BTH718" s="413"/>
      <c r="BTI718" s="413"/>
      <c r="BTJ718" s="414"/>
      <c r="BTK718" s="414"/>
      <c r="BTL718" s="414"/>
      <c r="BTM718" s="414"/>
      <c r="BTN718" s="414"/>
      <c r="BTO718" s="413"/>
      <c r="BTP718" s="413"/>
      <c r="BTQ718" s="414"/>
      <c r="BTR718" s="414"/>
      <c r="BTS718" s="413"/>
      <c r="BTT718" s="413"/>
      <c r="BTU718" s="414"/>
      <c r="BTV718" s="414"/>
      <c r="BTW718" s="413"/>
      <c r="BTX718" s="413"/>
      <c r="BTY718" s="413"/>
      <c r="BTZ718" s="413"/>
      <c r="BUA718" s="413"/>
      <c r="BUB718" s="413"/>
      <c r="BUC718" s="413"/>
      <c r="BUD718" s="414"/>
      <c r="BUE718" s="414"/>
      <c r="BUF718" s="413"/>
      <c r="BUG718" s="413"/>
      <c r="BUH718" s="414"/>
      <c r="BUI718" s="414"/>
      <c r="BUJ718" s="413"/>
      <c r="BUK718" s="413"/>
      <c r="BUL718" s="413"/>
      <c r="BUM718" s="413"/>
      <c r="BUN718" s="413"/>
      <c r="BUO718" s="407"/>
      <c r="BUP718" s="439"/>
      <c r="BUQ718" s="413"/>
      <c r="BUR718" s="413"/>
      <c r="BUS718" s="413"/>
      <c r="BUT718" s="413"/>
      <c r="BUU718" s="413"/>
      <c r="BUV718" s="413"/>
      <c r="BUW718" s="413"/>
      <c r="BUX718" s="412"/>
      <c r="BUY718" s="412"/>
      <c r="BUZ718" s="412"/>
      <c r="BVA718" s="412"/>
      <c r="BVB718" s="412"/>
      <c r="BVC718" s="412"/>
      <c r="BVD718" s="412"/>
      <c r="BVE718" s="412"/>
      <c r="BVF718" s="412"/>
      <c r="BVG718" s="412"/>
      <c r="BVH718" s="412"/>
      <c r="BVI718" s="412"/>
      <c r="BVJ718" s="412"/>
      <c r="BVK718" s="412"/>
      <c r="BVL718" s="412"/>
      <c r="BVM718" s="412"/>
      <c r="BVN718" s="412"/>
      <c r="BVO718" s="412"/>
      <c r="BVP718" s="412"/>
      <c r="BVQ718" s="412"/>
      <c r="BVR718" s="412"/>
      <c r="BVS718" s="412"/>
      <c r="BVT718" s="412"/>
      <c r="BVU718" s="412"/>
      <c r="BVV718" s="412"/>
      <c r="BVW718" s="412"/>
      <c r="BVX718" s="412"/>
      <c r="BVY718" s="412"/>
      <c r="BVZ718" s="412"/>
      <c r="BWA718" s="412"/>
      <c r="BWB718" s="412"/>
      <c r="BWC718" s="412"/>
      <c r="BWD718" s="412"/>
      <c r="BWE718" s="412"/>
      <c r="BWF718" s="412"/>
      <c r="BWG718" s="412"/>
      <c r="BWH718" s="412"/>
      <c r="BWI718" s="412"/>
      <c r="BWJ718" s="412"/>
      <c r="BWK718" s="412"/>
      <c r="BWL718" s="412"/>
      <c r="BWM718" s="412"/>
      <c r="BWN718" s="412"/>
      <c r="BWO718" s="412"/>
      <c r="BWP718" s="413"/>
      <c r="BWQ718" s="413"/>
      <c r="BWR718" s="413"/>
      <c r="BWS718" s="413"/>
      <c r="BWT718" s="413"/>
      <c r="BWU718" s="413"/>
      <c r="BWV718" s="413"/>
      <c r="BWW718" s="413"/>
      <c r="BWX718" s="413"/>
      <c r="BWY718" s="413"/>
      <c r="BWZ718" s="413"/>
      <c r="BXA718" s="413"/>
      <c r="BXB718" s="413"/>
      <c r="BXC718" s="413"/>
      <c r="BXD718" s="413"/>
      <c r="BXE718" s="413"/>
      <c r="BXF718" s="413"/>
      <c r="BXG718" s="413"/>
      <c r="BXH718" s="413"/>
      <c r="BXI718" s="413"/>
      <c r="BXJ718" s="413"/>
      <c r="BXK718" s="413"/>
      <c r="BXL718" s="413"/>
      <c r="BXM718" s="413"/>
      <c r="BXN718" s="414"/>
      <c r="BXO718" s="414"/>
      <c r="BXP718" s="414"/>
      <c r="BXQ718" s="414"/>
      <c r="BXR718" s="414"/>
      <c r="BXS718" s="413"/>
      <c r="BXT718" s="413"/>
      <c r="BXU718" s="414"/>
      <c r="BXV718" s="414"/>
      <c r="BXW718" s="413"/>
      <c r="BXX718" s="413"/>
      <c r="BXY718" s="414"/>
      <c r="BXZ718" s="414"/>
      <c r="BYA718" s="413"/>
      <c r="BYB718" s="413"/>
      <c r="BYC718" s="413"/>
      <c r="BYD718" s="413"/>
      <c r="BYE718" s="413"/>
      <c r="BYF718" s="413"/>
      <c r="BYG718" s="413"/>
      <c r="BYH718" s="414"/>
      <c r="BYI718" s="414"/>
      <c r="BYJ718" s="413"/>
      <c r="BYK718" s="413"/>
      <c r="BYL718" s="414"/>
      <c r="BYM718" s="414"/>
      <c r="BYN718" s="413"/>
      <c r="BYO718" s="413"/>
      <c r="BYP718" s="413"/>
      <c r="BYQ718" s="413"/>
      <c r="BYR718" s="413"/>
      <c r="BYS718" s="407"/>
      <c r="BYT718" s="439"/>
      <c r="BYU718" s="413"/>
      <c r="BYV718" s="413"/>
      <c r="BYW718" s="413"/>
      <c r="BYX718" s="413"/>
      <c r="BYY718" s="413"/>
      <c r="BYZ718" s="413"/>
      <c r="BZA718" s="413"/>
      <c r="BZB718" s="412"/>
      <c r="BZC718" s="412"/>
      <c r="BZD718" s="412"/>
      <c r="BZE718" s="412"/>
      <c r="BZF718" s="412"/>
      <c r="BZG718" s="412"/>
      <c r="BZH718" s="412"/>
      <c r="BZI718" s="412"/>
      <c r="BZJ718" s="412"/>
      <c r="BZK718" s="412"/>
      <c r="BZL718" s="412"/>
      <c r="BZM718" s="412"/>
      <c r="BZN718" s="412"/>
      <c r="BZO718" s="412"/>
      <c r="BZP718" s="412"/>
      <c r="BZQ718" s="412"/>
      <c r="BZR718" s="412"/>
      <c r="BZS718" s="412"/>
      <c r="BZT718" s="412"/>
      <c r="BZU718" s="412"/>
      <c r="BZV718" s="412"/>
      <c r="BZW718" s="412"/>
      <c r="BZX718" s="412"/>
      <c r="BZY718" s="412"/>
      <c r="BZZ718" s="412"/>
      <c r="CAA718" s="412"/>
      <c r="CAB718" s="412"/>
      <c r="CAC718" s="412"/>
      <c r="CAD718" s="412"/>
      <c r="CAE718" s="412"/>
      <c r="CAF718" s="412"/>
      <c r="CAG718" s="412"/>
      <c r="CAH718" s="412"/>
      <c r="CAI718" s="412"/>
      <c r="CAJ718" s="412"/>
      <c r="CAK718" s="412"/>
      <c r="CAL718" s="412"/>
      <c r="CAM718" s="412"/>
      <c r="CAN718" s="412"/>
      <c r="CAO718" s="412"/>
      <c r="CAP718" s="412"/>
      <c r="CAQ718" s="412"/>
      <c r="CAR718" s="412"/>
      <c r="CAS718" s="412"/>
      <c r="CAT718" s="413"/>
      <c r="CAU718" s="413"/>
      <c r="CAV718" s="413"/>
      <c r="CAW718" s="413"/>
      <c r="CAX718" s="413"/>
      <c r="CAY718" s="413"/>
      <c r="CAZ718" s="413"/>
      <c r="CBA718" s="413"/>
      <c r="CBB718" s="413"/>
      <c r="CBC718" s="413"/>
      <c r="CBD718" s="413"/>
      <c r="CBE718" s="413"/>
      <c r="CBF718" s="413"/>
      <c r="CBG718" s="413"/>
      <c r="CBH718" s="413"/>
      <c r="CBI718" s="413"/>
      <c r="CBJ718" s="413"/>
      <c r="CBK718" s="413"/>
      <c r="CBL718" s="413"/>
      <c r="CBM718" s="413"/>
      <c r="CBN718" s="413"/>
      <c r="CBO718" s="413"/>
      <c r="CBP718" s="413"/>
      <c r="CBQ718" s="413"/>
      <c r="CBR718" s="414"/>
      <c r="CBS718" s="414"/>
      <c r="CBT718" s="414"/>
      <c r="CBU718" s="414"/>
      <c r="CBV718" s="414"/>
      <c r="CBW718" s="413"/>
      <c r="CBX718" s="413"/>
      <c r="CBY718" s="414"/>
      <c r="CBZ718" s="414"/>
      <c r="CCA718" s="413"/>
      <c r="CCB718" s="413"/>
      <c r="CCC718" s="414"/>
      <c r="CCD718" s="414"/>
      <c r="CCE718" s="413"/>
      <c r="CCF718" s="413"/>
      <c r="CCG718" s="413"/>
      <c r="CCH718" s="413"/>
      <c r="CCI718" s="413"/>
      <c r="CCJ718" s="413"/>
      <c r="CCK718" s="413"/>
      <c r="CCL718" s="414"/>
      <c r="CCM718" s="414"/>
      <c r="CCN718" s="413"/>
      <c r="CCO718" s="413"/>
      <c r="CCP718" s="414"/>
      <c r="CCQ718" s="414"/>
      <c r="CCR718" s="413"/>
      <c r="CCS718" s="413"/>
      <c r="CCT718" s="413"/>
      <c r="CCU718" s="413"/>
      <c r="CCV718" s="413"/>
      <c r="CCW718" s="407"/>
      <c r="CCX718" s="439"/>
      <c r="CCY718" s="413"/>
      <c r="CCZ718" s="413"/>
      <c r="CDA718" s="413"/>
      <c r="CDB718" s="413"/>
      <c r="CDC718" s="413"/>
      <c r="CDD718" s="413"/>
      <c r="CDE718" s="413"/>
      <c r="CDF718" s="412"/>
      <c r="CDG718" s="412"/>
      <c r="CDH718" s="412"/>
      <c r="CDI718" s="412"/>
      <c r="CDJ718" s="412"/>
      <c r="CDK718" s="412"/>
      <c r="CDL718" s="412"/>
      <c r="CDM718" s="412"/>
      <c r="CDN718" s="412"/>
      <c r="CDO718" s="412"/>
      <c r="CDP718" s="412"/>
      <c r="CDQ718" s="412"/>
      <c r="CDR718" s="412"/>
      <c r="CDS718" s="412"/>
      <c r="CDT718" s="412"/>
      <c r="CDU718" s="412"/>
      <c r="CDV718" s="412"/>
      <c r="CDW718" s="412"/>
      <c r="CDX718" s="412"/>
      <c r="CDY718" s="412"/>
      <c r="CDZ718" s="412"/>
      <c r="CEA718" s="412"/>
      <c r="CEB718" s="412"/>
      <c r="CEC718" s="412"/>
      <c r="CED718" s="412"/>
      <c r="CEE718" s="412"/>
      <c r="CEF718" s="412"/>
      <c r="CEG718" s="412"/>
      <c r="CEH718" s="412"/>
      <c r="CEI718" s="412"/>
      <c r="CEJ718" s="412"/>
      <c r="CEK718" s="412"/>
      <c r="CEL718" s="412"/>
      <c r="CEM718" s="412"/>
      <c r="CEN718" s="412"/>
      <c r="CEO718" s="412"/>
      <c r="CEP718" s="412"/>
      <c r="CEQ718" s="412"/>
      <c r="CER718" s="412"/>
      <c r="CES718" s="412"/>
      <c r="CET718" s="412"/>
      <c r="CEU718" s="412"/>
      <c r="CEV718" s="412"/>
      <c r="CEW718" s="412"/>
      <c r="CEX718" s="413"/>
      <c r="CEY718" s="413"/>
      <c r="CEZ718" s="413"/>
      <c r="CFA718" s="413"/>
      <c r="CFB718" s="413"/>
      <c r="CFC718" s="413"/>
      <c r="CFD718" s="413"/>
      <c r="CFE718" s="413"/>
      <c r="CFF718" s="413"/>
      <c r="CFG718" s="413"/>
      <c r="CFH718" s="413"/>
      <c r="CFI718" s="413"/>
      <c r="CFJ718" s="413"/>
      <c r="CFK718" s="413"/>
      <c r="CFL718" s="413"/>
      <c r="CFM718" s="413"/>
      <c r="CFN718" s="413"/>
      <c r="CFO718" s="413"/>
      <c r="CFP718" s="413"/>
      <c r="CFQ718" s="413"/>
      <c r="CFR718" s="413"/>
      <c r="CFS718" s="413"/>
      <c r="CFT718" s="413"/>
      <c r="CFU718" s="413"/>
      <c r="CFV718" s="414"/>
      <c r="CFW718" s="414"/>
      <c r="CFX718" s="414"/>
      <c r="CFY718" s="414"/>
      <c r="CFZ718" s="414"/>
      <c r="CGA718" s="413"/>
      <c r="CGB718" s="413"/>
      <c r="CGC718" s="414"/>
      <c r="CGD718" s="414"/>
      <c r="CGE718" s="413"/>
      <c r="CGF718" s="413"/>
      <c r="CGG718" s="414"/>
      <c r="CGH718" s="414"/>
      <c r="CGI718" s="413"/>
      <c r="CGJ718" s="413"/>
      <c r="CGK718" s="413"/>
      <c r="CGL718" s="413"/>
      <c r="CGM718" s="413"/>
      <c r="CGN718" s="413"/>
      <c r="CGO718" s="413"/>
      <c r="CGP718" s="414"/>
      <c r="CGQ718" s="414"/>
      <c r="CGR718" s="413"/>
      <c r="CGS718" s="413"/>
      <c r="CGT718" s="414"/>
      <c r="CGU718" s="414"/>
      <c r="CGV718" s="413"/>
      <c r="CGW718" s="413"/>
      <c r="CGX718" s="413"/>
      <c r="CGY718" s="413"/>
      <c r="CGZ718" s="413"/>
      <c r="CHA718" s="407"/>
      <c r="CHB718" s="439"/>
      <c r="CHC718" s="413"/>
      <c r="CHD718" s="413"/>
      <c r="CHE718" s="413"/>
      <c r="CHF718" s="413"/>
      <c r="CHG718" s="413"/>
      <c r="CHH718" s="413"/>
      <c r="CHI718" s="413"/>
      <c r="CHJ718" s="412"/>
      <c r="CHK718" s="412"/>
      <c r="CHL718" s="412"/>
      <c r="CHM718" s="412"/>
      <c r="CHN718" s="412"/>
      <c r="CHO718" s="412"/>
      <c r="CHP718" s="412"/>
      <c r="CHQ718" s="412"/>
      <c r="CHR718" s="412"/>
      <c r="CHS718" s="412"/>
      <c r="CHT718" s="412"/>
      <c r="CHU718" s="412"/>
      <c r="CHV718" s="412"/>
      <c r="CHW718" s="412"/>
      <c r="CHX718" s="412"/>
      <c r="CHY718" s="412"/>
      <c r="CHZ718" s="412"/>
      <c r="CIA718" s="412"/>
      <c r="CIB718" s="412"/>
      <c r="CIC718" s="412"/>
      <c r="CID718" s="412"/>
      <c r="CIE718" s="412"/>
      <c r="CIF718" s="412"/>
      <c r="CIG718" s="412"/>
      <c r="CIH718" s="412"/>
      <c r="CII718" s="412"/>
      <c r="CIJ718" s="412"/>
      <c r="CIK718" s="412"/>
      <c r="CIL718" s="412"/>
      <c r="CIM718" s="412"/>
      <c r="CIN718" s="412"/>
      <c r="CIO718" s="412"/>
      <c r="CIP718" s="412"/>
      <c r="CIQ718" s="412"/>
      <c r="CIR718" s="412"/>
      <c r="CIS718" s="412"/>
      <c r="CIT718" s="412"/>
      <c r="CIU718" s="412"/>
      <c r="CIV718" s="412"/>
      <c r="CIW718" s="412"/>
      <c r="CIX718" s="412"/>
      <c r="CIY718" s="412"/>
      <c r="CIZ718" s="412"/>
      <c r="CJA718" s="412"/>
      <c r="CJB718" s="413"/>
      <c r="CJC718" s="413"/>
      <c r="CJD718" s="413"/>
      <c r="CJE718" s="413"/>
      <c r="CJF718" s="413"/>
      <c r="CJG718" s="413"/>
      <c r="CJH718" s="413"/>
      <c r="CJI718" s="413"/>
      <c r="CJJ718" s="413"/>
      <c r="CJK718" s="413"/>
      <c r="CJL718" s="413"/>
      <c r="CJM718" s="413"/>
      <c r="CJN718" s="413"/>
      <c r="CJO718" s="413"/>
      <c r="CJP718" s="413"/>
      <c r="CJQ718" s="413"/>
      <c r="CJR718" s="413"/>
      <c r="CJS718" s="413"/>
      <c r="CJT718" s="413"/>
      <c r="CJU718" s="413"/>
      <c r="CJV718" s="413"/>
      <c r="CJW718" s="413"/>
      <c r="CJX718" s="413"/>
      <c r="CJY718" s="413"/>
      <c r="CJZ718" s="414"/>
      <c r="CKA718" s="414"/>
      <c r="CKB718" s="414"/>
      <c r="CKC718" s="414"/>
      <c r="CKD718" s="414"/>
      <c r="CKE718" s="413"/>
      <c r="CKF718" s="413"/>
      <c r="CKG718" s="414"/>
      <c r="CKH718" s="414"/>
      <c r="CKI718" s="413"/>
      <c r="CKJ718" s="413"/>
      <c r="CKK718" s="414"/>
      <c r="CKL718" s="414"/>
      <c r="CKM718" s="413"/>
      <c r="CKN718" s="413"/>
      <c r="CKO718" s="413"/>
      <c r="CKP718" s="413"/>
      <c r="CKQ718" s="413"/>
      <c r="CKR718" s="413"/>
      <c r="CKS718" s="413"/>
      <c r="CKT718" s="414"/>
      <c r="CKU718" s="414"/>
      <c r="CKV718" s="413"/>
      <c r="CKW718" s="413"/>
      <c r="CKX718" s="414"/>
      <c r="CKY718" s="414"/>
      <c r="CKZ718" s="413"/>
      <c r="CLA718" s="413"/>
      <c r="CLB718" s="413"/>
      <c r="CLC718" s="413"/>
      <c r="CLD718" s="413"/>
      <c r="CLE718" s="407"/>
      <c r="CLF718" s="439"/>
      <c r="CLG718" s="413"/>
      <c r="CLH718" s="413"/>
      <c r="CLI718" s="413"/>
      <c r="CLJ718" s="413"/>
      <c r="CLK718" s="413"/>
      <c r="CLL718" s="413"/>
      <c r="CLM718" s="413"/>
      <c r="CLN718" s="412"/>
      <c r="CLO718" s="412"/>
      <c r="CLP718" s="412"/>
      <c r="CLQ718" s="412"/>
      <c r="CLR718" s="412"/>
      <c r="CLS718" s="412"/>
      <c r="CLT718" s="412"/>
      <c r="CLU718" s="412"/>
      <c r="CLV718" s="412"/>
      <c r="CLW718" s="412"/>
      <c r="CLX718" s="412"/>
      <c r="CLY718" s="412"/>
      <c r="CLZ718" s="412"/>
      <c r="CMA718" s="412"/>
      <c r="CMB718" s="412"/>
      <c r="CMC718" s="412"/>
      <c r="CMD718" s="412"/>
      <c r="CME718" s="412"/>
      <c r="CMF718" s="412"/>
      <c r="CMG718" s="412"/>
      <c r="CMH718" s="412"/>
      <c r="CMI718" s="412"/>
      <c r="CMJ718" s="412"/>
      <c r="CMK718" s="412"/>
      <c r="CML718" s="412"/>
      <c r="CMM718" s="412"/>
      <c r="CMN718" s="412"/>
      <c r="CMO718" s="412"/>
      <c r="CMP718" s="412"/>
      <c r="CMQ718" s="412"/>
      <c r="CMR718" s="412"/>
      <c r="CMS718" s="412"/>
      <c r="CMT718" s="412"/>
      <c r="CMU718" s="412"/>
      <c r="CMV718" s="412"/>
      <c r="CMW718" s="412"/>
      <c r="CMX718" s="412"/>
      <c r="CMY718" s="412"/>
      <c r="CMZ718" s="412"/>
      <c r="CNA718" s="412"/>
      <c r="CNB718" s="412"/>
      <c r="CNC718" s="412"/>
      <c r="CND718" s="412"/>
      <c r="CNE718" s="412"/>
      <c r="CNF718" s="413"/>
      <c r="CNG718" s="413"/>
      <c r="CNH718" s="413"/>
      <c r="CNI718" s="413"/>
      <c r="CNJ718" s="413"/>
      <c r="CNK718" s="413"/>
      <c r="CNL718" s="413"/>
      <c r="CNM718" s="413"/>
      <c r="CNN718" s="413"/>
      <c r="CNO718" s="413"/>
      <c r="CNP718" s="413"/>
      <c r="CNQ718" s="413"/>
      <c r="CNR718" s="413"/>
      <c r="CNS718" s="413"/>
      <c r="CNT718" s="413"/>
      <c r="CNU718" s="413"/>
      <c r="CNV718" s="413"/>
      <c r="CNW718" s="413"/>
      <c r="CNX718" s="413"/>
      <c r="CNY718" s="413"/>
      <c r="CNZ718" s="413"/>
      <c r="COA718" s="413"/>
      <c r="COB718" s="413"/>
      <c r="COC718" s="413"/>
      <c r="COD718" s="414"/>
      <c r="COE718" s="414"/>
      <c r="COF718" s="414"/>
      <c r="COG718" s="414"/>
      <c r="COH718" s="414"/>
      <c r="COI718" s="413"/>
      <c r="COJ718" s="413"/>
      <c r="COK718" s="414"/>
      <c r="COL718" s="414"/>
      <c r="COM718" s="413"/>
      <c r="CON718" s="413"/>
      <c r="COO718" s="414"/>
      <c r="COP718" s="414"/>
      <c r="COQ718" s="413"/>
      <c r="COR718" s="413"/>
      <c r="COS718" s="413"/>
      <c r="COT718" s="413"/>
      <c r="COU718" s="413"/>
      <c r="COV718" s="413"/>
      <c r="COW718" s="413"/>
      <c r="COX718" s="414"/>
      <c r="COY718" s="414"/>
      <c r="COZ718" s="413"/>
      <c r="CPA718" s="413"/>
      <c r="CPB718" s="414"/>
      <c r="CPC718" s="414"/>
      <c r="CPD718" s="413"/>
      <c r="CPE718" s="413"/>
      <c r="CPF718" s="413"/>
      <c r="CPG718" s="413"/>
      <c r="CPH718" s="413"/>
      <c r="CPI718" s="407"/>
      <c r="CPJ718" s="439"/>
      <c r="CPK718" s="413"/>
      <c r="CPL718" s="413"/>
      <c r="CPM718" s="413"/>
      <c r="CPN718" s="413"/>
      <c r="CPO718" s="413"/>
      <c r="CPP718" s="413"/>
      <c r="CPQ718" s="413"/>
      <c r="CPR718" s="412"/>
      <c r="CPS718" s="412"/>
      <c r="CPT718" s="412"/>
      <c r="CPU718" s="412"/>
      <c r="CPV718" s="412"/>
      <c r="CPW718" s="412"/>
      <c r="CPX718" s="412"/>
      <c r="CPY718" s="412"/>
      <c r="CPZ718" s="412"/>
      <c r="CQA718" s="412"/>
      <c r="CQB718" s="412"/>
      <c r="CQC718" s="412"/>
      <c r="CQD718" s="412"/>
      <c r="CQE718" s="412"/>
      <c r="CQF718" s="412"/>
      <c r="CQG718" s="412"/>
      <c r="CQH718" s="412"/>
      <c r="CQI718" s="412"/>
      <c r="CQJ718" s="412"/>
      <c r="CQK718" s="412"/>
      <c r="CQL718" s="412"/>
      <c r="CQM718" s="412"/>
      <c r="CQN718" s="412"/>
      <c r="CQO718" s="412"/>
      <c r="CQP718" s="412"/>
      <c r="CQQ718" s="412"/>
      <c r="CQR718" s="412"/>
      <c r="CQS718" s="412"/>
      <c r="CQT718" s="412"/>
      <c r="CQU718" s="412"/>
      <c r="CQV718" s="412"/>
      <c r="CQW718" s="412"/>
      <c r="CQX718" s="412"/>
      <c r="CQY718" s="412"/>
      <c r="CQZ718" s="412"/>
      <c r="CRA718" s="412"/>
      <c r="CRB718" s="412"/>
      <c r="CRC718" s="412"/>
      <c r="CRD718" s="412"/>
      <c r="CRE718" s="412"/>
      <c r="CRF718" s="412"/>
      <c r="CRG718" s="412"/>
      <c r="CRH718" s="412"/>
      <c r="CRI718" s="412"/>
      <c r="CRJ718" s="413"/>
      <c r="CRK718" s="413"/>
      <c r="CRL718" s="413"/>
      <c r="CRM718" s="413"/>
      <c r="CRN718" s="413"/>
      <c r="CRO718" s="413"/>
      <c r="CRP718" s="413"/>
      <c r="CRQ718" s="413"/>
      <c r="CRR718" s="413"/>
      <c r="CRS718" s="413"/>
      <c r="CRT718" s="413"/>
      <c r="CRU718" s="413"/>
      <c r="CRV718" s="413"/>
      <c r="CRW718" s="413"/>
      <c r="CRX718" s="413"/>
      <c r="CRY718" s="413"/>
      <c r="CRZ718" s="413"/>
      <c r="CSA718" s="413"/>
      <c r="CSB718" s="413"/>
      <c r="CSC718" s="413"/>
      <c r="CSD718" s="413"/>
      <c r="CSE718" s="413"/>
      <c r="CSF718" s="413"/>
      <c r="CSG718" s="413"/>
      <c r="CSH718" s="414"/>
      <c r="CSI718" s="414"/>
      <c r="CSJ718" s="414"/>
      <c r="CSK718" s="414"/>
      <c r="CSL718" s="414"/>
      <c r="CSM718" s="413"/>
      <c r="CSN718" s="413"/>
      <c r="CSO718" s="414"/>
      <c r="CSP718" s="414"/>
      <c r="CSQ718" s="413"/>
      <c r="CSR718" s="413"/>
      <c r="CSS718" s="414"/>
      <c r="CST718" s="414"/>
      <c r="CSU718" s="413"/>
      <c r="CSV718" s="413"/>
      <c r="CSW718" s="413"/>
      <c r="CSX718" s="413"/>
      <c r="CSY718" s="413"/>
      <c r="CSZ718" s="413"/>
      <c r="CTA718" s="413"/>
      <c r="CTB718" s="414"/>
      <c r="CTC718" s="414"/>
      <c r="CTD718" s="413"/>
      <c r="CTE718" s="413"/>
      <c r="CTF718" s="414"/>
      <c r="CTG718" s="414"/>
      <c r="CTH718" s="413"/>
      <c r="CTI718" s="413"/>
      <c r="CTJ718" s="413"/>
      <c r="CTK718" s="413"/>
      <c r="CTL718" s="413"/>
      <c r="CTM718" s="407"/>
      <c r="CTN718" s="439"/>
      <c r="CTO718" s="413"/>
      <c r="CTP718" s="413"/>
      <c r="CTQ718" s="413"/>
      <c r="CTR718" s="413"/>
      <c r="CTS718" s="413"/>
      <c r="CTT718" s="413"/>
      <c r="CTU718" s="413"/>
      <c r="CTV718" s="412"/>
      <c r="CTW718" s="412"/>
      <c r="CTX718" s="412"/>
      <c r="CTY718" s="412"/>
      <c r="CTZ718" s="412"/>
      <c r="CUA718" s="412"/>
      <c r="CUB718" s="412"/>
      <c r="CUC718" s="412"/>
      <c r="CUD718" s="412"/>
      <c r="CUE718" s="412"/>
      <c r="CUF718" s="412"/>
      <c r="CUG718" s="412"/>
      <c r="CUH718" s="412"/>
      <c r="CUI718" s="412"/>
      <c r="CUJ718" s="412"/>
      <c r="CUK718" s="412"/>
      <c r="CUL718" s="412"/>
      <c r="CUM718" s="412"/>
      <c r="CUN718" s="412"/>
      <c r="CUO718" s="412"/>
      <c r="CUP718" s="412"/>
      <c r="CUQ718" s="412"/>
      <c r="CUR718" s="412"/>
      <c r="CUS718" s="412"/>
      <c r="CUT718" s="412"/>
      <c r="CUU718" s="412"/>
      <c r="CUV718" s="412"/>
      <c r="CUW718" s="412"/>
      <c r="CUX718" s="412"/>
      <c r="CUY718" s="412"/>
      <c r="CUZ718" s="412"/>
      <c r="CVA718" s="412"/>
      <c r="CVB718" s="412"/>
      <c r="CVC718" s="412"/>
      <c r="CVD718" s="412"/>
      <c r="CVE718" s="412"/>
      <c r="CVF718" s="412"/>
      <c r="CVG718" s="412"/>
      <c r="CVH718" s="412"/>
      <c r="CVI718" s="412"/>
      <c r="CVJ718" s="412"/>
      <c r="CVK718" s="412"/>
      <c r="CVL718" s="412"/>
      <c r="CVM718" s="412"/>
      <c r="CVN718" s="413"/>
      <c r="CVO718" s="413"/>
      <c r="CVP718" s="413"/>
      <c r="CVQ718" s="413"/>
      <c r="CVR718" s="413"/>
      <c r="CVS718" s="413"/>
      <c r="CVT718" s="413"/>
      <c r="CVU718" s="413"/>
      <c r="CVV718" s="413"/>
      <c r="CVW718" s="413"/>
      <c r="CVX718" s="413"/>
      <c r="CVY718" s="413"/>
      <c r="CVZ718" s="413"/>
      <c r="CWA718" s="413"/>
      <c r="CWB718" s="413"/>
      <c r="CWC718" s="413"/>
      <c r="CWD718" s="413"/>
      <c r="CWE718" s="413"/>
      <c r="CWF718" s="413"/>
      <c r="CWG718" s="413"/>
      <c r="CWH718" s="413"/>
      <c r="CWI718" s="413"/>
      <c r="CWJ718" s="413"/>
      <c r="CWK718" s="413"/>
      <c r="CWL718" s="414"/>
      <c r="CWM718" s="414"/>
      <c r="CWN718" s="414"/>
      <c r="CWO718" s="414"/>
      <c r="CWP718" s="414"/>
      <c r="CWQ718" s="413"/>
      <c r="CWR718" s="413"/>
      <c r="CWS718" s="414"/>
      <c r="CWT718" s="414"/>
      <c r="CWU718" s="413"/>
      <c r="CWV718" s="413"/>
      <c r="CWW718" s="414"/>
      <c r="CWX718" s="414"/>
      <c r="CWY718" s="413"/>
      <c r="CWZ718" s="413"/>
      <c r="CXA718" s="413"/>
      <c r="CXB718" s="413"/>
      <c r="CXC718" s="413"/>
      <c r="CXD718" s="413"/>
      <c r="CXE718" s="413"/>
      <c r="CXF718" s="414"/>
      <c r="CXG718" s="414"/>
      <c r="CXH718" s="413"/>
      <c r="CXI718" s="413"/>
      <c r="CXJ718" s="414"/>
      <c r="CXK718" s="414"/>
      <c r="CXL718" s="413"/>
      <c r="CXM718" s="413"/>
      <c r="CXN718" s="413"/>
      <c r="CXO718" s="413"/>
      <c r="CXP718" s="413"/>
      <c r="CXQ718" s="407"/>
      <c r="CXR718" s="439"/>
      <c r="CXS718" s="413"/>
      <c r="CXT718" s="413"/>
      <c r="CXU718" s="413"/>
      <c r="CXV718" s="413"/>
      <c r="CXW718" s="413"/>
      <c r="CXX718" s="413"/>
      <c r="CXY718" s="413"/>
      <c r="CXZ718" s="412"/>
      <c r="CYA718" s="412"/>
      <c r="CYB718" s="412"/>
      <c r="CYC718" s="412"/>
      <c r="CYD718" s="412"/>
      <c r="CYE718" s="412"/>
      <c r="CYF718" s="412"/>
      <c r="CYG718" s="412"/>
      <c r="CYH718" s="412"/>
      <c r="CYI718" s="412"/>
      <c r="CYJ718" s="412"/>
      <c r="CYK718" s="412"/>
      <c r="CYL718" s="412"/>
      <c r="CYM718" s="412"/>
      <c r="CYN718" s="412"/>
      <c r="CYO718" s="412"/>
      <c r="CYP718" s="412"/>
      <c r="CYQ718" s="412"/>
      <c r="CYR718" s="412"/>
      <c r="CYS718" s="412"/>
      <c r="CYT718" s="412"/>
      <c r="CYU718" s="412"/>
      <c r="CYV718" s="412"/>
      <c r="CYW718" s="412"/>
      <c r="CYX718" s="412"/>
      <c r="CYY718" s="412"/>
      <c r="CYZ718" s="412"/>
      <c r="CZA718" s="412"/>
      <c r="CZB718" s="412"/>
      <c r="CZC718" s="412"/>
      <c r="CZD718" s="412"/>
      <c r="CZE718" s="412"/>
      <c r="CZF718" s="412"/>
      <c r="CZG718" s="412"/>
      <c r="CZH718" s="412"/>
      <c r="CZI718" s="412"/>
      <c r="CZJ718" s="412"/>
      <c r="CZK718" s="412"/>
      <c r="CZL718" s="412"/>
      <c r="CZM718" s="412"/>
      <c r="CZN718" s="412"/>
      <c r="CZO718" s="412"/>
      <c r="CZP718" s="412"/>
      <c r="CZQ718" s="412"/>
      <c r="CZR718" s="413"/>
      <c r="CZS718" s="413"/>
      <c r="CZT718" s="413"/>
      <c r="CZU718" s="413"/>
      <c r="CZV718" s="413"/>
      <c r="CZW718" s="413"/>
      <c r="CZX718" s="413"/>
      <c r="CZY718" s="413"/>
      <c r="CZZ718" s="413"/>
      <c r="DAA718" s="413"/>
      <c r="DAB718" s="413"/>
      <c r="DAC718" s="413"/>
      <c r="DAD718" s="413"/>
      <c r="DAE718" s="413"/>
      <c r="DAF718" s="413"/>
      <c r="DAG718" s="413"/>
      <c r="DAH718" s="413"/>
      <c r="DAI718" s="413"/>
      <c r="DAJ718" s="413"/>
      <c r="DAK718" s="413"/>
      <c r="DAL718" s="413"/>
      <c r="DAM718" s="413"/>
      <c r="DAN718" s="413"/>
      <c r="DAO718" s="413"/>
      <c r="DAP718" s="414"/>
      <c r="DAQ718" s="414"/>
      <c r="DAR718" s="414"/>
      <c r="DAS718" s="414"/>
      <c r="DAT718" s="414"/>
      <c r="DAU718" s="413"/>
      <c r="DAV718" s="413"/>
      <c r="DAW718" s="414"/>
      <c r="DAX718" s="414"/>
      <c r="DAY718" s="413"/>
      <c r="DAZ718" s="413"/>
      <c r="DBA718" s="414"/>
      <c r="DBB718" s="414"/>
      <c r="DBC718" s="413"/>
      <c r="DBD718" s="413"/>
      <c r="DBE718" s="413"/>
      <c r="DBF718" s="413"/>
      <c r="DBG718" s="413"/>
      <c r="DBH718" s="413"/>
      <c r="DBI718" s="413"/>
      <c r="DBJ718" s="414"/>
      <c r="DBK718" s="414"/>
      <c r="DBL718" s="413"/>
      <c r="DBM718" s="413"/>
      <c r="DBN718" s="414"/>
      <c r="DBO718" s="414"/>
      <c r="DBP718" s="413"/>
      <c r="DBQ718" s="413"/>
      <c r="DBR718" s="413"/>
      <c r="DBS718" s="413"/>
      <c r="DBT718" s="413"/>
      <c r="DBU718" s="407"/>
      <c r="DBV718" s="439"/>
      <c r="DBW718" s="413"/>
      <c r="DBX718" s="413"/>
      <c r="DBY718" s="413"/>
      <c r="DBZ718" s="413"/>
      <c r="DCA718" s="413"/>
      <c r="DCB718" s="413"/>
      <c r="DCC718" s="413"/>
      <c r="DCD718" s="412"/>
      <c r="DCE718" s="412"/>
      <c r="DCF718" s="412"/>
      <c r="DCG718" s="412"/>
      <c r="DCH718" s="412"/>
      <c r="DCI718" s="412"/>
      <c r="DCJ718" s="412"/>
      <c r="DCK718" s="412"/>
      <c r="DCL718" s="412"/>
      <c r="DCM718" s="412"/>
      <c r="DCN718" s="412"/>
      <c r="DCO718" s="412"/>
      <c r="DCP718" s="412"/>
      <c r="DCQ718" s="412"/>
      <c r="DCR718" s="412"/>
      <c r="DCS718" s="412"/>
      <c r="DCT718" s="412"/>
      <c r="DCU718" s="412"/>
      <c r="DCV718" s="412"/>
      <c r="DCW718" s="412"/>
      <c r="DCX718" s="412"/>
      <c r="DCY718" s="412"/>
      <c r="DCZ718" s="412"/>
      <c r="DDA718" s="412"/>
      <c r="DDB718" s="412"/>
      <c r="DDC718" s="412"/>
      <c r="DDD718" s="412"/>
      <c r="DDE718" s="412"/>
      <c r="DDF718" s="412"/>
      <c r="DDG718" s="412"/>
      <c r="DDH718" s="412"/>
      <c r="DDI718" s="412"/>
      <c r="DDJ718" s="412"/>
      <c r="DDK718" s="412"/>
      <c r="DDL718" s="412"/>
      <c r="DDM718" s="412"/>
      <c r="DDN718" s="412"/>
      <c r="DDO718" s="412"/>
      <c r="DDP718" s="412"/>
      <c r="DDQ718" s="412"/>
      <c r="DDR718" s="412"/>
      <c r="DDS718" s="412"/>
      <c r="DDT718" s="412"/>
      <c r="DDU718" s="412"/>
      <c r="DDV718" s="413"/>
      <c r="DDW718" s="413"/>
      <c r="DDX718" s="413"/>
      <c r="DDY718" s="413"/>
      <c r="DDZ718" s="413"/>
      <c r="DEA718" s="413"/>
      <c r="DEB718" s="413"/>
      <c r="DEC718" s="413"/>
      <c r="DED718" s="413"/>
      <c r="DEE718" s="413"/>
      <c r="DEF718" s="413"/>
      <c r="DEG718" s="413"/>
      <c r="DEH718" s="413"/>
      <c r="DEI718" s="413"/>
      <c r="DEJ718" s="413"/>
      <c r="DEK718" s="413"/>
      <c r="DEL718" s="413"/>
      <c r="DEM718" s="413"/>
      <c r="DEN718" s="413"/>
      <c r="DEO718" s="413"/>
      <c r="DEP718" s="413"/>
      <c r="DEQ718" s="413"/>
      <c r="DER718" s="413"/>
      <c r="DES718" s="413"/>
      <c r="DET718" s="414"/>
      <c r="DEU718" s="414"/>
      <c r="DEV718" s="414"/>
      <c r="DEW718" s="414"/>
      <c r="DEX718" s="414"/>
      <c r="DEY718" s="413"/>
      <c r="DEZ718" s="413"/>
      <c r="DFA718" s="414"/>
      <c r="DFB718" s="414"/>
      <c r="DFC718" s="413"/>
      <c r="DFD718" s="413"/>
      <c r="DFE718" s="414"/>
      <c r="DFF718" s="414"/>
      <c r="DFG718" s="413"/>
      <c r="DFH718" s="413"/>
      <c r="DFI718" s="413"/>
      <c r="DFJ718" s="413"/>
      <c r="DFK718" s="413"/>
      <c r="DFL718" s="413"/>
      <c r="DFM718" s="413"/>
      <c r="DFN718" s="414"/>
      <c r="DFO718" s="414"/>
      <c r="DFP718" s="413"/>
      <c r="DFQ718" s="413"/>
      <c r="DFR718" s="414"/>
      <c r="DFS718" s="414"/>
      <c r="DFT718" s="413"/>
      <c r="DFU718" s="413"/>
      <c r="DFV718" s="413"/>
      <c r="DFW718" s="413"/>
      <c r="DFX718" s="413"/>
      <c r="DFY718" s="407"/>
      <c r="DFZ718" s="439"/>
      <c r="DGA718" s="413"/>
      <c r="DGB718" s="413"/>
      <c r="DGC718" s="413"/>
      <c r="DGD718" s="413"/>
      <c r="DGE718" s="413"/>
      <c r="DGF718" s="413"/>
      <c r="DGG718" s="413"/>
      <c r="DGH718" s="412"/>
      <c r="DGI718" s="412"/>
      <c r="DGJ718" s="412"/>
      <c r="DGK718" s="412"/>
      <c r="DGL718" s="412"/>
      <c r="DGM718" s="412"/>
      <c r="DGN718" s="412"/>
      <c r="DGO718" s="412"/>
      <c r="DGP718" s="412"/>
      <c r="DGQ718" s="412"/>
      <c r="DGR718" s="412"/>
      <c r="DGS718" s="412"/>
      <c r="DGT718" s="412"/>
      <c r="DGU718" s="412"/>
      <c r="DGV718" s="412"/>
      <c r="DGW718" s="412"/>
      <c r="DGX718" s="412"/>
      <c r="DGY718" s="412"/>
      <c r="DGZ718" s="412"/>
      <c r="DHA718" s="412"/>
      <c r="DHB718" s="412"/>
      <c r="DHC718" s="412"/>
      <c r="DHD718" s="412"/>
      <c r="DHE718" s="412"/>
      <c r="DHF718" s="412"/>
      <c r="DHG718" s="412"/>
      <c r="DHH718" s="412"/>
      <c r="DHI718" s="412"/>
      <c r="DHJ718" s="412"/>
      <c r="DHK718" s="412"/>
      <c r="DHL718" s="412"/>
      <c r="DHM718" s="412"/>
      <c r="DHN718" s="412"/>
      <c r="DHO718" s="412"/>
      <c r="DHP718" s="412"/>
      <c r="DHQ718" s="412"/>
      <c r="DHR718" s="412"/>
      <c r="DHS718" s="412"/>
      <c r="DHT718" s="412"/>
      <c r="DHU718" s="412"/>
      <c r="DHV718" s="412"/>
      <c r="DHW718" s="412"/>
      <c r="DHX718" s="412"/>
      <c r="DHY718" s="412"/>
      <c r="DHZ718" s="413"/>
      <c r="DIA718" s="413"/>
      <c r="DIB718" s="413"/>
      <c r="DIC718" s="413"/>
      <c r="DID718" s="413"/>
      <c r="DIE718" s="413"/>
      <c r="DIF718" s="413"/>
      <c r="DIG718" s="413"/>
      <c r="DIH718" s="413"/>
      <c r="DII718" s="413"/>
      <c r="DIJ718" s="413"/>
      <c r="DIK718" s="413"/>
      <c r="DIL718" s="413"/>
      <c r="DIM718" s="413"/>
      <c r="DIN718" s="413"/>
      <c r="DIO718" s="413"/>
      <c r="DIP718" s="413"/>
      <c r="DIQ718" s="413"/>
      <c r="DIR718" s="413"/>
      <c r="DIS718" s="413"/>
      <c r="DIT718" s="413"/>
      <c r="DIU718" s="413"/>
      <c r="DIV718" s="413"/>
      <c r="DIW718" s="413"/>
      <c r="DIX718" s="414"/>
      <c r="DIY718" s="414"/>
      <c r="DIZ718" s="414"/>
      <c r="DJA718" s="414"/>
      <c r="DJB718" s="414"/>
      <c r="DJC718" s="413"/>
      <c r="DJD718" s="413"/>
      <c r="DJE718" s="414"/>
      <c r="DJF718" s="414"/>
      <c r="DJG718" s="413"/>
      <c r="DJH718" s="413"/>
      <c r="DJI718" s="414"/>
      <c r="DJJ718" s="414"/>
      <c r="DJK718" s="413"/>
      <c r="DJL718" s="413"/>
      <c r="DJM718" s="413"/>
      <c r="DJN718" s="413"/>
      <c r="DJO718" s="413"/>
      <c r="DJP718" s="413"/>
      <c r="DJQ718" s="413"/>
      <c r="DJR718" s="414"/>
      <c r="DJS718" s="414"/>
      <c r="DJT718" s="413"/>
      <c r="DJU718" s="413"/>
      <c r="DJV718" s="414"/>
      <c r="DJW718" s="414"/>
      <c r="DJX718" s="413"/>
      <c r="DJY718" s="413"/>
      <c r="DJZ718" s="413"/>
      <c r="DKA718" s="413"/>
      <c r="DKB718" s="413"/>
      <c r="DKC718" s="407"/>
      <c r="DKD718" s="439"/>
      <c r="DKE718" s="413"/>
      <c r="DKF718" s="413"/>
      <c r="DKG718" s="413"/>
      <c r="DKH718" s="413"/>
      <c r="DKI718" s="413"/>
      <c r="DKJ718" s="413"/>
      <c r="DKK718" s="413"/>
      <c r="DKL718" s="412"/>
      <c r="DKM718" s="412"/>
      <c r="DKN718" s="412"/>
      <c r="DKO718" s="412"/>
      <c r="DKP718" s="412"/>
      <c r="DKQ718" s="412"/>
      <c r="DKR718" s="412"/>
      <c r="DKS718" s="412"/>
      <c r="DKT718" s="412"/>
      <c r="DKU718" s="412"/>
      <c r="DKV718" s="412"/>
      <c r="DKW718" s="412"/>
      <c r="DKX718" s="412"/>
      <c r="DKY718" s="412"/>
      <c r="DKZ718" s="412"/>
      <c r="DLA718" s="412"/>
      <c r="DLB718" s="412"/>
      <c r="DLC718" s="412"/>
      <c r="DLD718" s="412"/>
      <c r="DLE718" s="412"/>
      <c r="DLF718" s="412"/>
      <c r="DLG718" s="412"/>
      <c r="DLH718" s="412"/>
      <c r="DLI718" s="412"/>
      <c r="DLJ718" s="412"/>
      <c r="DLK718" s="412"/>
      <c r="DLL718" s="412"/>
      <c r="DLM718" s="412"/>
      <c r="DLN718" s="412"/>
      <c r="DLO718" s="412"/>
      <c r="DLP718" s="412"/>
      <c r="DLQ718" s="412"/>
      <c r="DLR718" s="412"/>
      <c r="DLS718" s="412"/>
      <c r="DLT718" s="412"/>
      <c r="DLU718" s="412"/>
      <c r="DLV718" s="412"/>
      <c r="DLW718" s="412"/>
      <c r="DLX718" s="412"/>
      <c r="DLY718" s="412"/>
      <c r="DLZ718" s="412"/>
      <c r="DMA718" s="412"/>
      <c r="DMB718" s="412"/>
      <c r="DMC718" s="412"/>
      <c r="DMD718" s="413"/>
      <c r="DME718" s="413"/>
      <c r="DMF718" s="413"/>
      <c r="DMG718" s="413"/>
      <c r="DMH718" s="413"/>
      <c r="DMI718" s="413"/>
      <c r="DMJ718" s="413"/>
      <c r="DMK718" s="413"/>
      <c r="DML718" s="413"/>
      <c r="DMM718" s="413"/>
      <c r="DMN718" s="413"/>
      <c r="DMO718" s="413"/>
      <c r="DMP718" s="413"/>
      <c r="DMQ718" s="413"/>
      <c r="DMR718" s="413"/>
      <c r="DMS718" s="413"/>
      <c r="DMT718" s="413"/>
      <c r="DMU718" s="413"/>
      <c r="DMV718" s="413"/>
      <c r="DMW718" s="413"/>
      <c r="DMX718" s="413"/>
      <c r="DMY718" s="413"/>
      <c r="DMZ718" s="413"/>
      <c r="DNA718" s="413"/>
      <c r="DNB718" s="414"/>
      <c r="DNC718" s="414"/>
      <c r="DND718" s="414"/>
      <c r="DNE718" s="414"/>
      <c r="DNF718" s="414"/>
      <c r="DNG718" s="413"/>
      <c r="DNH718" s="413"/>
      <c r="DNI718" s="414"/>
      <c r="DNJ718" s="414"/>
      <c r="DNK718" s="413"/>
      <c r="DNL718" s="413"/>
      <c r="DNM718" s="414"/>
      <c r="DNN718" s="414"/>
      <c r="DNO718" s="413"/>
      <c r="DNP718" s="413"/>
      <c r="DNQ718" s="413"/>
      <c r="DNR718" s="413"/>
      <c r="DNS718" s="413"/>
      <c r="DNT718" s="413"/>
      <c r="DNU718" s="413"/>
      <c r="DNV718" s="414"/>
      <c r="DNW718" s="414"/>
      <c r="DNX718" s="413"/>
      <c r="DNY718" s="413"/>
      <c r="DNZ718" s="414"/>
      <c r="DOA718" s="414"/>
      <c r="DOB718" s="413"/>
      <c r="DOC718" s="413"/>
      <c r="DOD718" s="413"/>
      <c r="DOE718" s="413"/>
      <c r="DOF718" s="413"/>
      <c r="DOG718" s="407"/>
      <c r="DOH718" s="439"/>
      <c r="DOI718" s="413"/>
      <c r="DOJ718" s="413"/>
      <c r="DOK718" s="413"/>
      <c r="DOL718" s="413"/>
      <c r="DOM718" s="413"/>
      <c r="DON718" s="413"/>
      <c r="DOO718" s="413"/>
      <c r="DOP718" s="412"/>
      <c r="DOQ718" s="412"/>
      <c r="DOR718" s="412"/>
      <c r="DOS718" s="412"/>
      <c r="DOT718" s="412"/>
      <c r="DOU718" s="412"/>
      <c r="DOV718" s="412"/>
      <c r="DOW718" s="412"/>
      <c r="DOX718" s="412"/>
      <c r="DOY718" s="412"/>
      <c r="DOZ718" s="412"/>
      <c r="DPA718" s="412"/>
      <c r="DPB718" s="412"/>
      <c r="DPC718" s="412"/>
      <c r="DPD718" s="412"/>
      <c r="DPE718" s="412"/>
      <c r="DPF718" s="412"/>
      <c r="DPG718" s="412"/>
      <c r="DPH718" s="412"/>
      <c r="DPI718" s="412"/>
      <c r="DPJ718" s="412"/>
      <c r="DPK718" s="412"/>
      <c r="DPL718" s="412"/>
      <c r="DPM718" s="412"/>
      <c r="DPN718" s="412"/>
      <c r="DPO718" s="412"/>
      <c r="DPP718" s="412"/>
      <c r="DPQ718" s="412"/>
      <c r="DPR718" s="412"/>
      <c r="DPS718" s="412"/>
      <c r="DPT718" s="412"/>
      <c r="DPU718" s="412"/>
      <c r="DPV718" s="412"/>
      <c r="DPW718" s="412"/>
      <c r="DPX718" s="412"/>
      <c r="DPY718" s="412"/>
      <c r="DPZ718" s="412"/>
      <c r="DQA718" s="412"/>
      <c r="DQB718" s="412"/>
      <c r="DQC718" s="412"/>
      <c r="DQD718" s="412"/>
      <c r="DQE718" s="412"/>
      <c r="DQF718" s="412"/>
      <c r="DQG718" s="412"/>
      <c r="DQH718" s="413"/>
      <c r="DQI718" s="413"/>
      <c r="DQJ718" s="413"/>
      <c r="DQK718" s="413"/>
      <c r="DQL718" s="413"/>
      <c r="DQM718" s="413"/>
      <c r="DQN718" s="413"/>
      <c r="DQO718" s="413"/>
      <c r="DQP718" s="413"/>
      <c r="DQQ718" s="413"/>
      <c r="DQR718" s="413"/>
      <c r="DQS718" s="413"/>
      <c r="DQT718" s="413"/>
      <c r="DQU718" s="413"/>
      <c r="DQV718" s="413"/>
      <c r="DQW718" s="413"/>
      <c r="DQX718" s="413"/>
      <c r="DQY718" s="413"/>
      <c r="DQZ718" s="413"/>
      <c r="DRA718" s="413"/>
      <c r="DRB718" s="413"/>
      <c r="DRC718" s="413"/>
      <c r="DRD718" s="413"/>
      <c r="DRE718" s="413"/>
      <c r="DRF718" s="414"/>
      <c r="DRG718" s="414"/>
      <c r="DRH718" s="414"/>
      <c r="DRI718" s="414"/>
      <c r="DRJ718" s="414"/>
      <c r="DRK718" s="413"/>
      <c r="DRL718" s="413"/>
      <c r="DRM718" s="414"/>
      <c r="DRN718" s="414"/>
      <c r="DRO718" s="413"/>
      <c r="DRP718" s="413"/>
      <c r="DRQ718" s="414"/>
      <c r="DRR718" s="414"/>
      <c r="DRS718" s="413"/>
      <c r="DRT718" s="413"/>
      <c r="DRU718" s="413"/>
      <c r="DRV718" s="413"/>
      <c r="DRW718" s="413"/>
      <c r="DRX718" s="413"/>
      <c r="DRY718" s="413"/>
      <c r="DRZ718" s="414"/>
      <c r="DSA718" s="414"/>
      <c r="DSB718" s="413"/>
      <c r="DSC718" s="413"/>
      <c r="DSD718" s="414"/>
      <c r="DSE718" s="414"/>
      <c r="DSF718" s="413"/>
      <c r="DSG718" s="413"/>
      <c r="DSH718" s="413"/>
      <c r="DSI718" s="413"/>
      <c r="DSJ718" s="413"/>
      <c r="DSK718" s="407"/>
      <c r="DSL718" s="439"/>
      <c r="DSM718" s="413"/>
      <c r="DSN718" s="413"/>
      <c r="DSO718" s="413"/>
      <c r="DSP718" s="413"/>
      <c r="DSQ718" s="413"/>
      <c r="DSR718" s="413"/>
      <c r="DSS718" s="413"/>
      <c r="DST718" s="412"/>
      <c r="DSU718" s="412"/>
      <c r="DSV718" s="412"/>
      <c r="DSW718" s="412"/>
      <c r="DSX718" s="412"/>
      <c r="DSY718" s="412"/>
      <c r="DSZ718" s="412"/>
      <c r="DTA718" s="412"/>
      <c r="DTB718" s="412"/>
      <c r="DTC718" s="412"/>
      <c r="DTD718" s="412"/>
      <c r="DTE718" s="412"/>
      <c r="DTF718" s="412"/>
      <c r="DTG718" s="412"/>
      <c r="DTH718" s="412"/>
      <c r="DTI718" s="412"/>
      <c r="DTJ718" s="412"/>
      <c r="DTK718" s="412"/>
      <c r="DTL718" s="412"/>
      <c r="DTM718" s="412"/>
      <c r="DTN718" s="412"/>
      <c r="DTO718" s="412"/>
      <c r="DTP718" s="412"/>
      <c r="DTQ718" s="412"/>
      <c r="DTR718" s="412"/>
      <c r="DTS718" s="412"/>
      <c r="DTT718" s="412"/>
      <c r="DTU718" s="412"/>
      <c r="DTV718" s="412"/>
      <c r="DTW718" s="412"/>
      <c r="DTX718" s="412"/>
      <c r="DTY718" s="412"/>
      <c r="DTZ718" s="412"/>
      <c r="DUA718" s="412"/>
      <c r="DUB718" s="412"/>
      <c r="DUC718" s="412"/>
      <c r="DUD718" s="412"/>
      <c r="DUE718" s="412"/>
      <c r="DUF718" s="412"/>
      <c r="DUG718" s="412"/>
      <c r="DUH718" s="412"/>
      <c r="DUI718" s="412"/>
      <c r="DUJ718" s="412"/>
      <c r="DUK718" s="412"/>
      <c r="DUL718" s="413"/>
      <c r="DUM718" s="413"/>
      <c r="DUN718" s="413"/>
      <c r="DUO718" s="413"/>
      <c r="DUP718" s="413"/>
      <c r="DUQ718" s="413"/>
      <c r="DUR718" s="413"/>
      <c r="DUS718" s="413"/>
      <c r="DUT718" s="413"/>
      <c r="DUU718" s="413"/>
      <c r="DUV718" s="413"/>
      <c r="DUW718" s="413"/>
      <c r="DUX718" s="413"/>
      <c r="DUY718" s="413"/>
      <c r="DUZ718" s="413"/>
      <c r="DVA718" s="413"/>
      <c r="DVB718" s="413"/>
      <c r="DVC718" s="413"/>
      <c r="DVD718" s="413"/>
      <c r="DVE718" s="413"/>
      <c r="DVF718" s="413"/>
      <c r="DVG718" s="413"/>
      <c r="DVH718" s="413"/>
      <c r="DVI718" s="413"/>
      <c r="DVJ718" s="414"/>
      <c r="DVK718" s="414"/>
      <c r="DVL718" s="414"/>
      <c r="DVM718" s="414"/>
      <c r="DVN718" s="414"/>
      <c r="DVO718" s="413"/>
      <c r="DVP718" s="413"/>
      <c r="DVQ718" s="414"/>
      <c r="DVR718" s="414"/>
      <c r="DVS718" s="413"/>
      <c r="DVT718" s="413"/>
      <c r="DVU718" s="414"/>
      <c r="DVV718" s="414"/>
      <c r="DVW718" s="413"/>
      <c r="DVX718" s="413"/>
      <c r="DVY718" s="413"/>
      <c r="DVZ718" s="413"/>
      <c r="DWA718" s="413"/>
      <c r="DWB718" s="413"/>
      <c r="DWC718" s="413"/>
      <c r="DWD718" s="414"/>
      <c r="DWE718" s="414"/>
      <c r="DWF718" s="413"/>
      <c r="DWG718" s="413"/>
      <c r="DWH718" s="414"/>
      <c r="DWI718" s="414"/>
      <c r="DWJ718" s="413"/>
      <c r="DWK718" s="413"/>
      <c r="DWL718" s="413"/>
      <c r="DWM718" s="413"/>
      <c r="DWN718" s="413"/>
      <c r="DWO718" s="407"/>
      <c r="DWP718" s="439"/>
      <c r="DWQ718" s="413"/>
      <c r="DWR718" s="413"/>
      <c r="DWS718" s="413"/>
      <c r="DWT718" s="413"/>
      <c r="DWU718" s="413"/>
      <c r="DWV718" s="413"/>
      <c r="DWW718" s="413"/>
      <c r="DWX718" s="412"/>
      <c r="DWY718" s="412"/>
      <c r="DWZ718" s="412"/>
      <c r="DXA718" s="412"/>
      <c r="DXB718" s="412"/>
      <c r="DXC718" s="412"/>
      <c r="DXD718" s="412"/>
      <c r="DXE718" s="412"/>
      <c r="DXF718" s="412"/>
      <c r="DXG718" s="412"/>
      <c r="DXH718" s="412"/>
      <c r="DXI718" s="412"/>
      <c r="DXJ718" s="412"/>
      <c r="DXK718" s="412"/>
      <c r="DXL718" s="412"/>
      <c r="DXM718" s="412"/>
      <c r="DXN718" s="412"/>
      <c r="DXO718" s="412"/>
      <c r="DXP718" s="412"/>
      <c r="DXQ718" s="412"/>
      <c r="DXR718" s="412"/>
      <c r="DXS718" s="412"/>
      <c r="DXT718" s="412"/>
      <c r="DXU718" s="412"/>
      <c r="DXV718" s="412"/>
      <c r="DXW718" s="412"/>
      <c r="DXX718" s="412"/>
      <c r="DXY718" s="412"/>
      <c r="DXZ718" s="412"/>
      <c r="DYA718" s="412"/>
      <c r="DYB718" s="412"/>
      <c r="DYC718" s="412"/>
      <c r="DYD718" s="412"/>
      <c r="DYE718" s="412"/>
      <c r="DYF718" s="412"/>
      <c r="DYG718" s="412"/>
      <c r="DYH718" s="412"/>
      <c r="DYI718" s="412"/>
      <c r="DYJ718" s="412"/>
      <c r="DYK718" s="412"/>
      <c r="DYL718" s="412"/>
      <c r="DYM718" s="412"/>
      <c r="DYN718" s="412"/>
      <c r="DYO718" s="412"/>
      <c r="DYP718" s="413"/>
      <c r="DYQ718" s="413"/>
      <c r="DYR718" s="413"/>
      <c r="DYS718" s="413"/>
      <c r="DYT718" s="413"/>
      <c r="DYU718" s="413"/>
      <c r="DYV718" s="413"/>
      <c r="DYW718" s="413"/>
      <c r="DYX718" s="413"/>
      <c r="DYY718" s="413"/>
      <c r="DYZ718" s="413"/>
      <c r="DZA718" s="413"/>
      <c r="DZB718" s="413"/>
      <c r="DZC718" s="413"/>
      <c r="DZD718" s="413"/>
      <c r="DZE718" s="413"/>
      <c r="DZF718" s="413"/>
      <c r="DZG718" s="413"/>
      <c r="DZH718" s="413"/>
      <c r="DZI718" s="413"/>
      <c r="DZJ718" s="413"/>
      <c r="DZK718" s="413"/>
      <c r="DZL718" s="413"/>
      <c r="DZM718" s="413"/>
      <c r="DZN718" s="414"/>
      <c r="DZO718" s="414"/>
      <c r="DZP718" s="414"/>
      <c r="DZQ718" s="414"/>
      <c r="DZR718" s="414"/>
      <c r="DZS718" s="413"/>
      <c r="DZT718" s="413"/>
      <c r="DZU718" s="414"/>
      <c r="DZV718" s="414"/>
      <c r="DZW718" s="413"/>
      <c r="DZX718" s="413"/>
      <c r="DZY718" s="414"/>
      <c r="DZZ718" s="414"/>
      <c r="EAA718" s="413"/>
      <c r="EAB718" s="413"/>
      <c r="EAC718" s="413"/>
      <c r="EAD718" s="413"/>
      <c r="EAE718" s="413"/>
      <c r="EAF718" s="413"/>
      <c r="EAG718" s="413"/>
      <c r="EAH718" s="414"/>
      <c r="EAI718" s="414"/>
      <c r="EAJ718" s="413"/>
      <c r="EAK718" s="413"/>
      <c r="EAL718" s="414"/>
      <c r="EAM718" s="414"/>
      <c r="EAN718" s="413"/>
      <c r="EAO718" s="413"/>
      <c r="EAP718" s="413"/>
      <c r="EAQ718" s="413"/>
      <c r="EAR718" s="413"/>
      <c r="EAS718" s="407"/>
      <c r="EAT718" s="439"/>
      <c r="EAU718" s="413"/>
      <c r="EAV718" s="413"/>
      <c r="EAW718" s="413"/>
      <c r="EAX718" s="413"/>
      <c r="EAY718" s="413"/>
      <c r="EAZ718" s="413"/>
      <c r="EBA718" s="413"/>
      <c r="EBB718" s="412"/>
      <c r="EBC718" s="412"/>
      <c r="EBD718" s="412"/>
      <c r="EBE718" s="412"/>
      <c r="EBF718" s="412"/>
      <c r="EBG718" s="412"/>
      <c r="EBH718" s="412"/>
      <c r="EBI718" s="412"/>
      <c r="EBJ718" s="412"/>
      <c r="EBK718" s="412"/>
      <c r="EBL718" s="412"/>
      <c r="EBM718" s="412"/>
      <c r="EBN718" s="412"/>
      <c r="EBO718" s="412"/>
      <c r="EBP718" s="412"/>
      <c r="EBQ718" s="412"/>
      <c r="EBR718" s="412"/>
      <c r="EBS718" s="412"/>
      <c r="EBT718" s="412"/>
      <c r="EBU718" s="412"/>
      <c r="EBV718" s="412"/>
      <c r="EBW718" s="412"/>
      <c r="EBX718" s="412"/>
      <c r="EBY718" s="412"/>
      <c r="EBZ718" s="412"/>
      <c r="ECA718" s="412"/>
      <c r="ECB718" s="412"/>
      <c r="ECC718" s="412"/>
      <c r="ECD718" s="412"/>
      <c r="ECE718" s="412"/>
      <c r="ECF718" s="412"/>
      <c r="ECG718" s="412"/>
      <c r="ECH718" s="412"/>
      <c r="ECI718" s="412"/>
      <c r="ECJ718" s="412"/>
      <c r="ECK718" s="412"/>
      <c r="ECL718" s="412"/>
      <c r="ECM718" s="412"/>
      <c r="ECN718" s="412"/>
      <c r="ECO718" s="412"/>
      <c r="ECP718" s="412"/>
      <c r="ECQ718" s="412"/>
      <c r="ECR718" s="412"/>
      <c r="ECS718" s="412"/>
      <c r="ECT718" s="413"/>
      <c r="ECU718" s="413"/>
      <c r="ECV718" s="413"/>
      <c r="ECW718" s="413"/>
      <c r="ECX718" s="413"/>
      <c r="ECY718" s="413"/>
      <c r="ECZ718" s="413"/>
      <c r="EDA718" s="413"/>
      <c r="EDB718" s="413"/>
      <c r="EDC718" s="413"/>
      <c r="EDD718" s="413"/>
      <c r="EDE718" s="413"/>
      <c r="EDF718" s="413"/>
      <c r="EDG718" s="413"/>
      <c r="EDH718" s="413"/>
      <c r="EDI718" s="413"/>
      <c r="EDJ718" s="413"/>
      <c r="EDK718" s="413"/>
      <c r="EDL718" s="413"/>
      <c r="EDM718" s="413"/>
      <c r="EDN718" s="413"/>
      <c r="EDO718" s="413"/>
      <c r="EDP718" s="413"/>
      <c r="EDQ718" s="413"/>
      <c r="EDR718" s="414"/>
      <c r="EDS718" s="414"/>
      <c r="EDT718" s="414"/>
      <c r="EDU718" s="414"/>
      <c r="EDV718" s="414"/>
      <c r="EDW718" s="413"/>
      <c r="EDX718" s="413"/>
      <c r="EDY718" s="414"/>
      <c r="EDZ718" s="414"/>
      <c r="EEA718" s="413"/>
      <c r="EEB718" s="413"/>
      <c r="EEC718" s="414"/>
      <c r="EED718" s="414"/>
      <c r="EEE718" s="413"/>
      <c r="EEF718" s="413"/>
      <c r="EEG718" s="413"/>
      <c r="EEH718" s="413"/>
      <c r="EEI718" s="413"/>
      <c r="EEJ718" s="413"/>
      <c r="EEK718" s="413"/>
      <c r="EEL718" s="414"/>
      <c r="EEM718" s="414"/>
      <c r="EEN718" s="413"/>
      <c r="EEO718" s="413"/>
      <c r="EEP718" s="414"/>
      <c r="EEQ718" s="414"/>
      <c r="EER718" s="413"/>
      <c r="EES718" s="413"/>
      <c r="EET718" s="413"/>
      <c r="EEU718" s="413"/>
      <c r="EEV718" s="413"/>
      <c r="EEW718" s="407"/>
      <c r="EEX718" s="439"/>
      <c r="EEY718" s="413"/>
      <c r="EEZ718" s="413"/>
      <c r="EFA718" s="413"/>
      <c r="EFB718" s="413"/>
      <c r="EFC718" s="413"/>
      <c r="EFD718" s="413"/>
      <c r="EFE718" s="413"/>
      <c r="EFF718" s="412"/>
      <c r="EFG718" s="412"/>
      <c r="EFH718" s="412"/>
      <c r="EFI718" s="412"/>
      <c r="EFJ718" s="412"/>
      <c r="EFK718" s="412"/>
      <c r="EFL718" s="412"/>
      <c r="EFM718" s="412"/>
      <c r="EFN718" s="412"/>
      <c r="EFO718" s="412"/>
      <c r="EFP718" s="412"/>
      <c r="EFQ718" s="412"/>
      <c r="EFR718" s="412"/>
      <c r="EFS718" s="412"/>
      <c r="EFT718" s="412"/>
      <c r="EFU718" s="412"/>
      <c r="EFV718" s="412"/>
      <c r="EFW718" s="412"/>
      <c r="EFX718" s="412"/>
      <c r="EFY718" s="412"/>
      <c r="EFZ718" s="412"/>
      <c r="EGA718" s="412"/>
      <c r="EGB718" s="412"/>
      <c r="EGC718" s="412"/>
      <c r="EGD718" s="412"/>
      <c r="EGE718" s="412"/>
      <c r="EGF718" s="412"/>
      <c r="EGG718" s="412"/>
      <c r="EGH718" s="412"/>
      <c r="EGI718" s="412"/>
      <c r="EGJ718" s="412"/>
      <c r="EGK718" s="412"/>
      <c r="EGL718" s="412"/>
      <c r="EGM718" s="412"/>
      <c r="EGN718" s="412"/>
      <c r="EGO718" s="412"/>
      <c r="EGP718" s="412"/>
      <c r="EGQ718" s="412"/>
      <c r="EGR718" s="412"/>
      <c r="EGS718" s="412"/>
      <c r="EGT718" s="412"/>
      <c r="EGU718" s="412"/>
      <c r="EGV718" s="412"/>
      <c r="EGW718" s="412"/>
      <c r="EGX718" s="413"/>
      <c r="EGY718" s="413"/>
      <c r="EGZ718" s="413"/>
      <c r="EHA718" s="413"/>
      <c r="EHB718" s="413"/>
      <c r="EHC718" s="413"/>
      <c r="EHD718" s="413"/>
      <c r="EHE718" s="413"/>
      <c r="EHF718" s="413"/>
      <c r="EHG718" s="413"/>
      <c r="EHH718" s="413"/>
      <c r="EHI718" s="413"/>
      <c r="EHJ718" s="413"/>
      <c r="EHK718" s="413"/>
      <c r="EHL718" s="413"/>
      <c r="EHM718" s="413"/>
      <c r="EHN718" s="413"/>
      <c r="EHO718" s="413"/>
      <c r="EHP718" s="413"/>
      <c r="EHQ718" s="413"/>
      <c r="EHR718" s="413"/>
      <c r="EHS718" s="413"/>
      <c r="EHT718" s="413"/>
      <c r="EHU718" s="413"/>
      <c r="EHV718" s="414"/>
      <c r="EHW718" s="414"/>
      <c r="EHX718" s="414"/>
      <c r="EHY718" s="414"/>
      <c r="EHZ718" s="414"/>
      <c r="EIA718" s="413"/>
      <c r="EIB718" s="413"/>
      <c r="EIC718" s="414"/>
      <c r="EID718" s="414"/>
      <c r="EIE718" s="413"/>
      <c r="EIF718" s="413"/>
      <c r="EIG718" s="414"/>
      <c r="EIH718" s="414"/>
      <c r="EII718" s="413"/>
      <c r="EIJ718" s="413"/>
      <c r="EIK718" s="413"/>
      <c r="EIL718" s="413"/>
      <c r="EIM718" s="413"/>
      <c r="EIN718" s="413"/>
      <c r="EIO718" s="413"/>
      <c r="EIP718" s="414"/>
      <c r="EIQ718" s="414"/>
      <c r="EIR718" s="413"/>
      <c r="EIS718" s="413"/>
      <c r="EIT718" s="414"/>
      <c r="EIU718" s="414"/>
      <c r="EIV718" s="413"/>
      <c r="EIW718" s="413"/>
      <c r="EIX718" s="413"/>
      <c r="EIY718" s="413"/>
      <c r="EIZ718" s="413"/>
      <c r="EJA718" s="407"/>
      <c r="EJB718" s="439"/>
      <c r="EJC718" s="413"/>
      <c r="EJD718" s="413"/>
      <c r="EJE718" s="413"/>
      <c r="EJF718" s="413"/>
      <c r="EJG718" s="413"/>
      <c r="EJH718" s="413"/>
      <c r="EJI718" s="413"/>
      <c r="EJJ718" s="412"/>
      <c r="EJK718" s="412"/>
      <c r="EJL718" s="412"/>
      <c r="EJM718" s="412"/>
      <c r="EJN718" s="412"/>
      <c r="EJO718" s="412"/>
      <c r="EJP718" s="412"/>
      <c r="EJQ718" s="412"/>
      <c r="EJR718" s="412"/>
      <c r="EJS718" s="412"/>
      <c r="EJT718" s="412"/>
      <c r="EJU718" s="412"/>
      <c r="EJV718" s="412"/>
      <c r="EJW718" s="412"/>
      <c r="EJX718" s="412"/>
      <c r="EJY718" s="412"/>
      <c r="EJZ718" s="412"/>
      <c r="EKA718" s="412"/>
      <c r="EKB718" s="412"/>
      <c r="EKC718" s="412"/>
      <c r="EKD718" s="412"/>
      <c r="EKE718" s="412"/>
      <c r="EKF718" s="412"/>
      <c r="EKG718" s="412"/>
      <c r="EKH718" s="412"/>
      <c r="EKI718" s="412"/>
      <c r="EKJ718" s="412"/>
      <c r="EKK718" s="412"/>
      <c r="EKL718" s="412"/>
      <c r="EKM718" s="412"/>
      <c r="EKN718" s="412"/>
      <c r="EKO718" s="412"/>
      <c r="EKP718" s="412"/>
      <c r="EKQ718" s="412"/>
      <c r="EKR718" s="412"/>
      <c r="EKS718" s="412"/>
      <c r="EKT718" s="412"/>
      <c r="EKU718" s="412"/>
      <c r="EKV718" s="412"/>
      <c r="EKW718" s="412"/>
      <c r="EKX718" s="412"/>
      <c r="EKY718" s="412"/>
      <c r="EKZ718" s="412"/>
      <c r="ELA718" s="412"/>
      <c r="ELB718" s="413"/>
      <c r="ELC718" s="413"/>
      <c r="ELD718" s="413"/>
      <c r="ELE718" s="413"/>
      <c r="ELF718" s="413"/>
      <c r="ELG718" s="413"/>
      <c r="ELH718" s="413"/>
      <c r="ELI718" s="413"/>
      <c r="ELJ718" s="413"/>
      <c r="ELK718" s="413"/>
      <c r="ELL718" s="413"/>
      <c r="ELM718" s="413"/>
      <c r="ELN718" s="413"/>
      <c r="ELO718" s="413"/>
      <c r="ELP718" s="413"/>
      <c r="ELQ718" s="413"/>
      <c r="ELR718" s="413"/>
      <c r="ELS718" s="413"/>
      <c r="ELT718" s="413"/>
      <c r="ELU718" s="413"/>
      <c r="ELV718" s="413"/>
      <c r="ELW718" s="413"/>
      <c r="ELX718" s="413"/>
      <c r="ELY718" s="413"/>
      <c r="ELZ718" s="414"/>
      <c r="EMA718" s="414"/>
      <c r="EMB718" s="414"/>
      <c r="EMC718" s="414"/>
      <c r="EMD718" s="414"/>
      <c r="EME718" s="413"/>
      <c r="EMF718" s="413"/>
      <c r="EMG718" s="414"/>
      <c r="EMH718" s="414"/>
      <c r="EMI718" s="413"/>
      <c r="EMJ718" s="413"/>
      <c r="EMK718" s="414"/>
      <c r="EML718" s="414"/>
      <c r="EMM718" s="413"/>
      <c r="EMN718" s="413"/>
      <c r="EMO718" s="413"/>
      <c r="EMP718" s="413"/>
      <c r="EMQ718" s="413"/>
      <c r="EMR718" s="413"/>
      <c r="EMS718" s="413"/>
      <c r="EMT718" s="414"/>
      <c r="EMU718" s="414"/>
      <c r="EMV718" s="413"/>
      <c r="EMW718" s="413"/>
      <c r="EMX718" s="414"/>
      <c r="EMY718" s="414"/>
      <c r="EMZ718" s="413"/>
      <c r="ENA718" s="413"/>
      <c r="ENB718" s="413"/>
      <c r="ENC718" s="413"/>
      <c r="END718" s="413"/>
      <c r="ENE718" s="407"/>
      <c r="ENF718" s="439"/>
      <c r="ENG718" s="413"/>
      <c r="ENH718" s="413"/>
      <c r="ENI718" s="413"/>
      <c r="ENJ718" s="413"/>
      <c r="ENK718" s="413"/>
      <c r="ENL718" s="413"/>
      <c r="ENM718" s="413"/>
      <c r="ENN718" s="412"/>
      <c r="ENO718" s="412"/>
      <c r="ENP718" s="412"/>
      <c r="ENQ718" s="412"/>
      <c r="ENR718" s="412"/>
      <c r="ENS718" s="412"/>
      <c r="ENT718" s="412"/>
      <c r="ENU718" s="412"/>
      <c r="ENV718" s="412"/>
      <c r="ENW718" s="412"/>
      <c r="ENX718" s="412"/>
      <c r="ENY718" s="412"/>
      <c r="ENZ718" s="412"/>
      <c r="EOA718" s="412"/>
      <c r="EOB718" s="412"/>
      <c r="EOC718" s="412"/>
      <c r="EOD718" s="412"/>
      <c r="EOE718" s="412"/>
      <c r="EOF718" s="412"/>
      <c r="EOG718" s="412"/>
      <c r="EOH718" s="412"/>
      <c r="EOI718" s="412"/>
      <c r="EOJ718" s="412"/>
      <c r="EOK718" s="412"/>
      <c r="EOL718" s="412"/>
      <c r="EOM718" s="412"/>
      <c r="EON718" s="412"/>
      <c r="EOO718" s="412"/>
      <c r="EOP718" s="412"/>
      <c r="EOQ718" s="412"/>
      <c r="EOR718" s="412"/>
      <c r="EOS718" s="412"/>
      <c r="EOT718" s="412"/>
      <c r="EOU718" s="412"/>
      <c r="EOV718" s="412"/>
      <c r="EOW718" s="412"/>
      <c r="EOX718" s="412"/>
      <c r="EOY718" s="412"/>
      <c r="EOZ718" s="412"/>
      <c r="EPA718" s="412"/>
      <c r="EPB718" s="412"/>
      <c r="EPC718" s="412"/>
      <c r="EPD718" s="412"/>
      <c r="EPE718" s="412"/>
      <c r="EPF718" s="413"/>
      <c r="EPG718" s="413"/>
      <c r="EPH718" s="413"/>
      <c r="EPI718" s="413"/>
      <c r="EPJ718" s="413"/>
      <c r="EPK718" s="413"/>
      <c r="EPL718" s="413"/>
      <c r="EPM718" s="413"/>
      <c r="EPN718" s="413"/>
      <c r="EPO718" s="413"/>
      <c r="EPP718" s="413"/>
      <c r="EPQ718" s="413"/>
      <c r="EPR718" s="413"/>
      <c r="EPS718" s="413"/>
      <c r="EPT718" s="413"/>
      <c r="EPU718" s="413"/>
      <c r="EPV718" s="413"/>
      <c r="EPW718" s="413"/>
      <c r="EPX718" s="413"/>
      <c r="EPY718" s="413"/>
      <c r="EPZ718" s="413"/>
      <c r="EQA718" s="413"/>
      <c r="EQB718" s="413"/>
      <c r="EQC718" s="413"/>
      <c r="EQD718" s="414"/>
      <c r="EQE718" s="414"/>
      <c r="EQF718" s="414"/>
      <c r="EQG718" s="414"/>
      <c r="EQH718" s="414"/>
      <c r="EQI718" s="413"/>
      <c r="EQJ718" s="413"/>
      <c r="EQK718" s="414"/>
      <c r="EQL718" s="414"/>
      <c r="EQM718" s="413"/>
      <c r="EQN718" s="413"/>
      <c r="EQO718" s="414"/>
      <c r="EQP718" s="414"/>
      <c r="EQQ718" s="413"/>
      <c r="EQR718" s="413"/>
      <c r="EQS718" s="413"/>
      <c r="EQT718" s="413"/>
      <c r="EQU718" s="413"/>
      <c r="EQV718" s="413"/>
      <c r="EQW718" s="413"/>
      <c r="EQX718" s="414"/>
      <c r="EQY718" s="414"/>
      <c r="EQZ718" s="413"/>
      <c r="ERA718" s="413"/>
      <c r="ERB718" s="414"/>
      <c r="ERC718" s="414"/>
      <c r="ERD718" s="413"/>
      <c r="ERE718" s="413"/>
      <c r="ERF718" s="413"/>
      <c r="ERG718" s="413"/>
      <c r="ERH718" s="413"/>
      <c r="ERI718" s="407"/>
      <c r="ERJ718" s="439"/>
      <c r="ERK718" s="413"/>
      <c r="ERL718" s="413"/>
      <c r="ERM718" s="413"/>
      <c r="ERN718" s="413"/>
      <c r="ERO718" s="413"/>
      <c r="ERP718" s="413"/>
      <c r="ERQ718" s="413"/>
      <c r="ERR718" s="412"/>
      <c r="ERS718" s="412"/>
      <c r="ERT718" s="412"/>
      <c r="ERU718" s="412"/>
      <c r="ERV718" s="412"/>
      <c r="ERW718" s="412"/>
      <c r="ERX718" s="412"/>
      <c r="ERY718" s="412"/>
      <c r="ERZ718" s="412"/>
      <c r="ESA718" s="412"/>
      <c r="ESB718" s="412"/>
      <c r="ESC718" s="412"/>
      <c r="ESD718" s="412"/>
      <c r="ESE718" s="412"/>
      <c r="ESF718" s="412"/>
      <c r="ESG718" s="412"/>
      <c r="ESH718" s="412"/>
      <c r="ESI718" s="412"/>
      <c r="ESJ718" s="412"/>
      <c r="ESK718" s="412"/>
      <c r="ESL718" s="412"/>
      <c r="ESM718" s="412"/>
      <c r="ESN718" s="412"/>
      <c r="ESO718" s="412"/>
      <c r="ESP718" s="412"/>
      <c r="ESQ718" s="412"/>
      <c r="ESR718" s="412"/>
      <c r="ESS718" s="412"/>
      <c r="EST718" s="412"/>
      <c r="ESU718" s="412"/>
      <c r="ESV718" s="412"/>
      <c r="ESW718" s="412"/>
      <c r="ESX718" s="412"/>
      <c r="ESY718" s="412"/>
      <c r="ESZ718" s="412"/>
      <c r="ETA718" s="412"/>
      <c r="ETB718" s="412"/>
      <c r="ETC718" s="412"/>
      <c r="ETD718" s="412"/>
      <c r="ETE718" s="412"/>
      <c r="ETF718" s="412"/>
      <c r="ETG718" s="412"/>
      <c r="ETH718" s="412"/>
      <c r="ETI718" s="412"/>
      <c r="ETJ718" s="413"/>
      <c r="ETK718" s="413"/>
      <c r="ETL718" s="413"/>
      <c r="ETM718" s="413"/>
      <c r="ETN718" s="413"/>
      <c r="ETO718" s="413"/>
      <c r="ETP718" s="413"/>
      <c r="ETQ718" s="413"/>
      <c r="ETR718" s="413"/>
      <c r="ETS718" s="413"/>
      <c r="ETT718" s="413"/>
      <c r="ETU718" s="413"/>
      <c r="ETV718" s="413"/>
      <c r="ETW718" s="413"/>
      <c r="ETX718" s="413"/>
      <c r="ETY718" s="413"/>
      <c r="ETZ718" s="413"/>
      <c r="EUA718" s="413"/>
      <c r="EUB718" s="413"/>
      <c r="EUC718" s="413"/>
      <c r="EUD718" s="413"/>
      <c r="EUE718" s="413"/>
      <c r="EUF718" s="413"/>
      <c r="EUG718" s="413"/>
      <c r="EUH718" s="414"/>
      <c r="EUI718" s="414"/>
      <c r="EUJ718" s="414"/>
      <c r="EUK718" s="414"/>
      <c r="EUL718" s="414"/>
      <c r="EUM718" s="413"/>
      <c r="EUN718" s="413"/>
      <c r="EUO718" s="414"/>
      <c r="EUP718" s="414"/>
      <c r="EUQ718" s="413"/>
      <c r="EUR718" s="413"/>
      <c r="EUS718" s="414"/>
      <c r="EUT718" s="414"/>
      <c r="EUU718" s="413"/>
      <c r="EUV718" s="413"/>
      <c r="EUW718" s="413"/>
      <c r="EUX718" s="413"/>
      <c r="EUY718" s="413"/>
      <c r="EUZ718" s="413"/>
      <c r="EVA718" s="413"/>
      <c r="EVB718" s="414"/>
      <c r="EVC718" s="414"/>
      <c r="EVD718" s="413"/>
      <c r="EVE718" s="413"/>
      <c r="EVF718" s="414"/>
      <c r="EVG718" s="414"/>
      <c r="EVH718" s="413"/>
      <c r="EVI718" s="413"/>
      <c r="EVJ718" s="413"/>
      <c r="EVK718" s="413"/>
      <c r="EVL718" s="413"/>
      <c r="EVM718" s="407"/>
      <c r="EVN718" s="439"/>
      <c r="EVO718" s="413"/>
      <c r="EVP718" s="413"/>
      <c r="EVQ718" s="413"/>
      <c r="EVR718" s="413"/>
      <c r="EVS718" s="413"/>
      <c r="EVT718" s="413"/>
      <c r="EVU718" s="413"/>
      <c r="EVV718" s="412"/>
      <c r="EVW718" s="412"/>
      <c r="EVX718" s="412"/>
      <c r="EVY718" s="412"/>
      <c r="EVZ718" s="412"/>
      <c r="EWA718" s="412"/>
      <c r="EWB718" s="412"/>
      <c r="EWC718" s="412"/>
      <c r="EWD718" s="412"/>
      <c r="EWE718" s="412"/>
      <c r="EWF718" s="412"/>
      <c r="EWG718" s="412"/>
      <c r="EWH718" s="412"/>
      <c r="EWI718" s="412"/>
      <c r="EWJ718" s="412"/>
      <c r="EWK718" s="412"/>
      <c r="EWL718" s="412"/>
      <c r="EWM718" s="412"/>
      <c r="EWN718" s="412"/>
      <c r="EWO718" s="412"/>
      <c r="EWP718" s="412"/>
      <c r="EWQ718" s="412"/>
      <c r="EWR718" s="412"/>
      <c r="EWS718" s="412"/>
      <c r="EWT718" s="412"/>
      <c r="EWU718" s="412"/>
      <c r="EWV718" s="412"/>
      <c r="EWW718" s="412"/>
      <c r="EWX718" s="412"/>
      <c r="EWY718" s="412"/>
      <c r="EWZ718" s="412"/>
      <c r="EXA718" s="412"/>
      <c r="EXB718" s="412"/>
      <c r="EXC718" s="412"/>
      <c r="EXD718" s="412"/>
      <c r="EXE718" s="412"/>
      <c r="EXF718" s="412"/>
      <c r="EXG718" s="412"/>
      <c r="EXH718" s="412"/>
      <c r="EXI718" s="412"/>
      <c r="EXJ718" s="412"/>
      <c r="EXK718" s="412"/>
      <c r="EXL718" s="412"/>
      <c r="EXM718" s="412"/>
      <c r="EXN718" s="413"/>
      <c r="EXO718" s="413"/>
      <c r="EXP718" s="413"/>
      <c r="EXQ718" s="413"/>
      <c r="EXR718" s="413"/>
      <c r="EXS718" s="413"/>
      <c r="EXT718" s="413"/>
      <c r="EXU718" s="413"/>
      <c r="EXV718" s="413"/>
      <c r="EXW718" s="413"/>
      <c r="EXX718" s="413"/>
      <c r="EXY718" s="413"/>
      <c r="EXZ718" s="413"/>
      <c r="EYA718" s="413"/>
      <c r="EYB718" s="413"/>
      <c r="EYC718" s="413"/>
      <c r="EYD718" s="413"/>
      <c r="EYE718" s="413"/>
      <c r="EYF718" s="413"/>
      <c r="EYG718" s="413"/>
      <c r="EYH718" s="413"/>
      <c r="EYI718" s="413"/>
      <c r="EYJ718" s="413"/>
      <c r="EYK718" s="413"/>
      <c r="EYL718" s="414"/>
      <c r="EYM718" s="414"/>
      <c r="EYN718" s="414"/>
      <c r="EYO718" s="414"/>
      <c r="EYP718" s="414"/>
      <c r="EYQ718" s="413"/>
      <c r="EYR718" s="413"/>
      <c r="EYS718" s="414"/>
      <c r="EYT718" s="414"/>
      <c r="EYU718" s="413"/>
      <c r="EYV718" s="413"/>
      <c r="EYW718" s="414"/>
      <c r="EYX718" s="414"/>
      <c r="EYY718" s="413"/>
      <c r="EYZ718" s="413"/>
      <c r="EZA718" s="413"/>
      <c r="EZB718" s="413"/>
      <c r="EZC718" s="413"/>
      <c r="EZD718" s="413"/>
      <c r="EZE718" s="413"/>
      <c r="EZF718" s="414"/>
      <c r="EZG718" s="414"/>
      <c r="EZH718" s="413"/>
      <c r="EZI718" s="413"/>
      <c r="EZJ718" s="414"/>
      <c r="EZK718" s="414"/>
      <c r="EZL718" s="413"/>
      <c r="EZM718" s="413"/>
      <c r="EZN718" s="413"/>
      <c r="EZO718" s="413"/>
      <c r="EZP718" s="413"/>
      <c r="EZQ718" s="407"/>
      <c r="EZR718" s="439"/>
      <c r="EZS718" s="413"/>
      <c r="EZT718" s="413"/>
      <c r="EZU718" s="413"/>
      <c r="EZV718" s="413"/>
      <c r="EZW718" s="413"/>
      <c r="EZX718" s="413"/>
      <c r="EZY718" s="413"/>
      <c r="EZZ718" s="412"/>
      <c r="FAA718" s="412"/>
      <c r="FAB718" s="412"/>
      <c r="FAC718" s="412"/>
      <c r="FAD718" s="412"/>
      <c r="FAE718" s="412"/>
      <c r="FAF718" s="412"/>
      <c r="FAG718" s="412"/>
      <c r="FAH718" s="412"/>
      <c r="FAI718" s="412"/>
      <c r="FAJ718" s="412"/>
      <c r="FAK718" s="412"/>
      <c r="FAL718" s="412"/>
      <c r="FAM718" s="412"/>
      <c r="FAN718" s="412"/>
      <c r="FAO718" s="412"/>
      <c r="FAP718" s="412"/>
      <c r="FAQ718" s="412"/>
      <c r="FAR718" s="412"/>
      <c r="FAS718" s="412"/>
      <c r="FAT718" s="412"/>
      <c r="FAU718" s="412"/>
      <c r="FAV718" s="412"/>
      <c r="FAW718" s="412"/>
      <c r="FAX718" s="412"/>
      <c r="FAY718" s="412"/>
      <c r="FAZ718" s="412"/>
      <c r="FBA718" s="412"/>
      <c r="FBB718" s="412"/>
      <c r="FBC718" s="412"/>
      <c r="FBD718" s="412"/>
      <c r="FBE718" s="412"/>
      <c r="FBF718" s="412"/>
      <c r="FBG718" s="412"/>
      <c r="FBH718" s="412"/>
      <c r="FBI718" s="412"/>
      <c r="FBJ718" s="412"/>
      <c r="FBK718" s="412"/>
      <c r="FBL718" s="412"/>
      <c r="FBM718" s="412"/>
      <c r="FBN718" s="412"/>
      <c r="FBO718" s="412"/>
      <c r="FBP718" s="412"/>
      <c r="FBQ718" s="412"/>
      <c r="FBR718" s="413"/>
      <c r="FBS718" s="413"/>
      <c r="FBT718" s="413"/>
      <c r="FBU718" s="413"/>
      <c r="FBV718" s="413"/>
      <c r="FBW718" s="413"/>
      <c r="FBX718" s="413"/>
      <c r="FBY718" s="413"/>
      <c r="FBZ718" s="413"/>
      <c r="FCA718" s="413"/>
      <c r="FCB718" s="413"/>
      <c r="FCC718" s="413"/>
      <c r="FCD718" s="413"/>
      <c r="FCE718" s="413"/>
      <c r="FCF718" s="413"/>
      <c r="FCG718" s="413"/>
      <c r="FCH718" s="413"/>
      <c r="FCI718" s="413"/>
      <c r="FCJ718" s="413"/>
      <c r="FCK718" s="413"/>
      <c r="FCL718" s="413"/>
      <c r="FCM718" s="413"/>
      <c r="FCN718" s="413"/>
      <c r="FCO718" s="413"/>
      <c r="FCP718" s="414"/>
      <c r="FCQ718" s="414"/>
      <c r="FCR718" s="414"/>
      <c r="FCS718" s="414"/>
      <c r="FCT718" s="414"/>
      <c r="FCU718" s="413"/>
      <c r="FCV718" s="413"/>
      <c r="FCW718" s="414"/>
      <c r="FCX718" s="414"/>
      <c r="FCY718" s="413"/>
      <c r="FCZ718" s="413"/>
      <c r="FDA718" s="414"/>
      <c r="FDB718" s="414"/>
      <c r="FDC718" s="413"/>
      <c r="FDD718" s="413"/>
      <c r="FDE718" s="413"/>
      <c r="FDF718" s="413"/>
      <c r="FDG718" s="413"/>
      <c r="FDH718" s="413"/>
      <c r="FDI718" s="413"/>
      <c r="FDJ718" s="414"/>
      <c r="FDK718" s="414"/>
      <c r="FDL718" s="413"/>
      <c r="FDM718" s="413"/>
      <c r="FDN718" s="414"/>
      <c r="FDO718" s="414"/>
      <c r="FDP718" s="413"/>
      <c r="FDQ718" s="413"/>
      <c r="FDR718" s="413"/>
      <c r="FDS718" s="413"/>
      <c r="FDT718" s="413"/>
      <c r="FDU718" s="407"/>
      <c r="FDV718" s="439"/>
      <c r="FDW718" s="413"/>
      <c r="FDX718" s="413"/>
      <c r="FDY718" s="413"/>
      <c r="FDZ718" s="413"/>
      <c r="FEA718" s="413"/>
      <c r="FEB718" s="413"/>
      <c r="FEC718" s="413"/>
      <c r="FED718" s="412"/>
      <c r="FEE718" s="412"/>
      <c r="FEF718" s="412"/>
      <c r="FEG718" s="412"/>
      <c r="FEH718" s="412"/>
      <c r="FEI718" s="412"/>
      <c r="FEJ718" s="412"/>
      <c r="FEK718" s="412"/>
      <c r="FEL718" s="412"/>
      <c r="FEM718" s="412"/>
      <c r="FEN718" s="412"/>
      <c r="FEO718" s="412"/>
      <c r="FEP718" s="412"/>
      <c r="FEQ718" s="412"/>
      <c r="FER718" s="412"/>
      <c r="FES718" s="412"/>
      <c r="FET718" s="412"/>
      <c r="FEU718" s="412"/>
      <c r="FEV718" s="412"/>
      <c r="FEW718" s="412"/>
      <c r="FEX718" s="412"/>
      <c r="FEY718" s="412"/>
      <c r="FEZ718" s="412"/>
      <c r="FFA718" s="412"/>
      <c r="FFB718" s="412"/>
      <c r="FFC718" s="412"/>
      <c r="FFD718" s="412"/>
      <c r="FFE718" s="412"/>
      <c r="FFF718" s="412"/>
      <c r="FFG718" s="412"/>
      <c r="FFH718" s="412"/>
      <c r="FFI718" s="412"/>
      <c r="FFJ718" s="412"/>
      <c r="FFK718" s="412"/>
      <c r="FFL718" s="412"/>
      <c r="FFM718" s="412"/>
      <c r="FFN718" s="412"/>
      <c r="FFO718" s="412"/>
      <c r="FFP718" s="412"/>
      <c r="FFQ718" s="412"/>
      <c r="FFR718" s="412"/>
      <c r="FFS718" s="412"/>
      <c r="FFT718" s="412"/>
      <c r="FFU718" s="412"/>
      <c r="FFV718" s="413"/>
      <c r="FFW718" s="413"/>
      <c r="FFX718" s="413"/>
      <c r="FFY718" s="413"/>
      <c r="FFZ718" s="413"/>
      <c r="FGA718" s="413"/>
      <c r="FGB718" s="413"/>
      <c r="FGC718" s="413"/>
      <c r="FGD718" s="413"/>
      <c r="FGE718" s="413"/>
      <c r="FGF718" s="413"/>
      <c r="FGG718" s="413"/>
      <c r="FGH718" s="413"/>
      <c r="FGI718" s="413"/>
      <c r="FGJ718" s="413"/>
      <c r="FGK718" s="413"/>
      <c r="FGL718" s="413"/>
      <c r="FGM718" s="413"/>
      <c r="FGN718" s="413"/>
      <c r="FGO718" s="413"/>
      <c r="FGP718" s="413"/>
      <c r="FGQ718" s="413"/>
      <c r="FGR718" s="413"/>
      <c r="FGS718" s="413"/>
      <c r="FGT718" s="414"/>
      <c r="FGU718" s="414"/>
      <c r="FGV718" s="414"/>
      <c r="FGW718" s="414"/>
      <c r="FGX718" s="414"/>
      <c r="FGY718" s="413"/>
      <c r="FGZ718" s="413"/>
      <c r="FHA718" s="414"/>
      <c r="FHB718" s="414"/>
      <c r="FHC718" s="413"/>
      <c r="FHD718" s="413"/>
      <c r="FHE718" s="414"/>
      <c r="FHF718" s="414"/>
      <c r="FHG718" s="413"/>
      <c r="FHH718" s="413"/>
      <c r="FHI718" s="413"/>
      <c r="FHJ718" s="413"/>
      <c r="FHK718" s="413"/>
      <c r="FHL718" s="413"/>
      <c r="FHM718" s="413"/>
      <c r="FHN718" s="414"/>
      <c r="FHO718" s="414"/>
      <c r="FHP718" s="413"/>
      <c r="FHQ718" s="413"/>
      <c r="FHR718" s="414"/>
      <c r="FHS718" s="414"/>
      <c r="FHT718" s="413"/>
      <c r="FHU718" s="413"/>
      <c r="FHV718" s="413"/>
      <c r="FHW718" s="413"/>
      <c r="FHX718" s="413"/>
      <c r="FHY718" s="407"/>
      <c r="FHZ718" s="439"/>
      <c r="FIA718" s="413"/>
      <c r="FIB718" s="413"/>
      <c r="FIC718" s="413"/>
      <c r="FID718" s="413"/>
      <c r="FIE718" s="413"/>
      <c r="FIF718" s="413"/>
      <c r="FIG718" s="413"/>
      <c r="FIH718" s="412"/>
      <c r="FII718" s="412"/>
      <c r="FIJ718" s="412"/>
      <c r="FIK718" s="412"/>
      <c r="FIL718" s="412"/>
      <c r="FIM718" s="412"/>
      <c r="FIN718" s="412"/>
      <c r="FIO718" s="412"/>
      <c r="FIP718" s="412"/>
      <c r="FIQ718" s="412"/>
      <c r="FIR718" s="412"/>
      <c r="FIS718" s="412"/>
      <c r="FIT718" s="412"/>
      <c r="FIU718" s="412"/>
      <c r="FIV718" s="412"/>
      <c r="FIW718" s="412"/>
      <c r="FIX718" s="412"/>
      <c r="FIY718" s="412"/>
      <c r="FIZ718" s="412"/>
      <c r="FJA718" s="412"/>
      <c r="FJB718" s="412"/>
      <c r="FJC718" s="412"/>
      <c r="FJD718" s="412"/>
      <c r="FJE718" s="412"/>
      <c r="FJF718" s="412"/>
      <c r="FJG718" s="412"/>
      <c r="FJH718" s="412"/>
      <c r="FJI718" s="412"/>
      <c r="FJJ718" s="412"/>
      <c r="FJK718" s="412"/>
      <c r="FJL718" s="412"/>
      <c r="FJM718" s="412"/>
      <c r="FJN718" s="412"/>
      <c r="FJO718" s="412"/>
      <c r="FJP718" s="412"/>
      <c r="FJQ718" s="412"/>
      <c r="FJR718" s="412"/>
      <c r="FJS718" s="412"/>
      <c r="FJT718" s="412"/>
      <c r="FJU718" s="412"/>
      <c r="FJV718" s="412"/>
      <c r="FJW718" s="412"/>
      <c r="FJX718" s="412"/>
      <c r="FJY718" s="412"/>
      <c r="FJZ718" s="413"/>
      <c r="FKA718" s="413"/>
      <c r="FKB718" s="413"/>
      <c r="FKC718" s="413"/>
      <c r="FKD718" s="413"/>
      <c r="FKE718" s="413"/>
      <c r="FKF718" s="413"/>
      <c r="FKG718" s="413"/>
      <c r="FKH718" s="413"/>
      <c r="FKI718" s="413"/>
      <c r="FKJ718" s="413"/>
      <c r="FKK718" s="413"/>
      <c r="FKL718" s="413"/>
      <c r="FKM718" s="413"/>
      <c r="FKN718" s="413"/>
      <c r="FKO718" s="413"/>
      <c r="FKP718" s="413"/>
      <c r="FKQ718" s="413"/>
      <c r="FKR718" s="413"/>
      <c r="FKS718" s="413"/>
      <c r="FKT718" s="413"/>
      <c r="FKU718" s="413"/>
      <c r="FKV718" s="413"/>
      <c r="FKW718" s="413"/>
      <c r="FKX718" s="414"/>
      <c r="FKY718" s="414"/>
      <c r="FKZ718" s="414"/>
      <c r="FLA718" s="414"/>
      <c r="FLB718" s="414"/>
      <c r="FLC718" s="413"/>
      <c r="FLD718" s="413"/>
      <c r="FLE718" s="414"/>
      <c r="FLF718" s="414"/>
      <c r="FLG718" s="413"/>
      <c r="FLH718" s="413"/>
      <c r="FLI718" s="414"/>
      <c r="FLJ718" s="414"/>
      <c r="FLK718" s="413"/>
      <c r="FLL718" s="413"/>
      <c r="FLM718" s="413"/>
      <c r="FLN718" s="413"/>
      <c r="FLO718" s="413"/>
      <c r="FLP718" s="413"/>
      <c r="FLQ718" s="413"/>
      <c r="FLR718" s="414"/>
      <c r="FLS718" s="414"/>
      <c r="FLT718" s="413"/>
      <c r="FLU718" s="413"/>
      <c r="FLV718" s="414"/>
      <c r="FLW718" s="414"/>
      <c r="FLX718" s="413"/>
      <c r="FLY718" s="413"/>
      <c r="FLZ718" s="413"/>
      <c r="FMA718" s="413"/>
      <c r="FMB718" s="413"/>
      <c r="FMC718" s="407"/>
      <c r="FMD718" s="439"/>
      <c r="FME718" s="413"/>
      <c r="FMF718" s="413"/>
      <c r="FMG718" s="413"/>
      <c r="FMH718" s="413"/>
      <c r="FMI718" s="413"/>
      <c r="FMJ718" s="413"/>
      <c r="FMK718" s="413"/>
      <c r="FML718" s="412"/>
      <c r="FMM718" s="412"/>
      <c r="FMN718" s="412"/>
      <c r="FMO718" s="412"/>
      <c r="FMP718" s="412"/>
      <c r="FMQ718" s="412"/>
      <c r="FMR718" s="412"/>
      <c r="FMS718" s="412"/>
      <c r="FMT718" s="412"/>
      <c r="FMU718" s="412"/>
      <c r="FMV718" s="412"/>
      <c r="FMW718" s="412"/>
      <c r="FMX718" s="412"/>
      <c r="FMY718" s="412"/>
      <c r="FMZ718" s="412"/>
      <c r="FNA718" s="412"/>
      <c r="FNB718" s="412"/>
      <c r="FNC718" s="412"/>
      <c r="FND718" s="412"/>
      <c r="FNE718" s="412"/>
      <c r="FNF718" s="412"/>
      <c r="FNG718" s="412"/>
      <c r="FNH718" s="412"/>
      <c r="FNI718" s="412"/>
      <c r="FNJ718" s="412"/>
      <c r="FNK718" s="412"/>
      <c r="FNL718" s="412"/>
      <c r="FNM718" s="412"/>
      <c r="FNN718" s="412"/>
      <c r="FNO718" s="412"/>
      <c r="FNP718" s="412"/>
      <c r="FNQ718" s="412"/>
      <c r="FNR718" s="412"/>
      <c r="FNS718" s="412"/>
      <c r="FNT718" s="412"/>
      <c r="FNU718" s="412"/>
      <c r="FNV718" s="412"/>
      <c r="FNW718" s="412"/>
      <c r="FNX718" s="412"/>
      <c r="FNY718" s="412"/>
      <c r="FNZ718" s="412"/>
      <c r="FOA718" s="412"/>
      <c r="FOB718" s="412"/>
      <c r="FOC718" s="412"/>
      <c r="FOD718" s="413"/>
      <c r="FOE718" s="413"/>
      <c r="FOF718" s="413"/>
      <c r="FOG718" s="413"/>
      <c r="FOH718" s="413"/>
      <c r="FOI718" s="413"/>
      <c r="FOJ718" s="413"/>
      <c r="FOK718" s="413"/>
      <c r="FOL718" s="413"/>
      <c r="FOM718" s="413"/>
      <c r="FON718" s="413"/>
      <c r="FOO718" s="413"/>
      <c r="FOP718" s="413"/>
      <c r="FOQ718" s="413"/>
      <c r="FOR718" s="413"/>
      <c r="FOS718" s="413"/>
      <c r="FOT718" s="413"/>
      <c r="FOU718" s="413"/>
      <c r="FOV718" s="413"/>
      <c r="FOW718" s="413"/>
      <c r="FOX718" s="413"/>
      <c r="FOY718" s="413"/>
      <c r="FOZ718" s="413"/>
      <c r="FPA718" s="413"/>
      <c r="FPB718" s="414"/>
      <c r="FPC718" s="414"/>
      <c r="FPD718" s="414"/>
      <c r="FPE718" s="414"/>
      <c r="FPF718" s="414"/>
      <c r="FPG718" s="413"/>
      <c r="FPH718" s="413"/>
      <c r="FPI718" s="414"/>
      <c r="FPJ718" s="414"/>
      <c r="FPK718" s="413"/>
      <c r="FPL718" s="413"/>
      <c r="FPM718" s="414"/>
      <c r="FPN718" s="414"/>
      <c r="FPO718" s="413"/>
      <c r="FPP718" s="413"/>
      <c r="FPQ718" s="413"/>
      <c r="FPR718" s="413"/>
      <c r="FPS718" s="413"/>
      <c r="FPT718" s="413"/>
      <c r="FPU718" s="413"/>
      <c r="FPV718" s="414"/>
      <c r="FPW718" s="414"/>
      <c r="FPX718" s="413"/>
      <c r="FPY718" s="413"/>
      <c r="FPZ718" s="414"/>
      <c r="FQA718" s="414"/>
      <c r="FQB718" s="413"/>
      <c r="FQC718" s="413"/>
      <c r="FQD718" s="413"/>
      <c r="FQE718" s="413"/>
      <c r="FQF718" s="413"/>
      <c r="FQG718" s="407"/>
      <c r="FQH718" s="439"/>
      <c r="FQI718" s="413"/>
      <c r="FQJ718" s="413"/>
      <c r="FQK718" s="413"/>
      <c r="FQL718" s="413"/>
      <c r="FQM718" s="413"/>
      <c r="FQN718" s="413"/>
      <c r="FQO718" s="413"/>
      <c r="FQP718" s="412"/>
      <c r="FQQ718" s="412"/>
      <c r="FQR718" s="412"/>
      <c r="FQS718" s="412"/>
      <c r="FQT718" s="412"/>
      <c r="FQU718" s="412"/>
      <c r="FQV718" s="412"/>
      <c r="FQW718" s="412"/>
      <c r="FQX718" s="412"/>
      <c r="FQY718" s="412"/>
      <c r="FQZ718" s="412"/>
      <c r="FRA718" s="412"/>
      <c r="FRB718" s="412"/>
      <c r="FRC718" s="412"/>
      <c r="FRD718" s="412"/>
      <c r="FRE718" s="412"/>
      <c r="FRF718" s="412"/>
      <c r="FRG718" s="412"/>
      <c r="FRH718" s="412"/>
      <c r="FRI718" s="412"/>
      <c r="FRJ718" s="412"/>
      <c r="FRK718" s="412"/>
      <c r="FRL718" s="412"/>
      <c r="FRM718" s="412"/>
      <c r="FRN718" s="412"/>
      <c r="FRO718" s="412"/>
      <c r="FRP718" s="412"/>
      <c r="FRQ718" s="412"/>
      <c r="FRR718" s="412"/>
      <c r="FRS718" s="412"/>
      <c r="FRT718" s="412"/>
      <c r="FRU718" s="412"/>
      <c r="FRV718" s="412"/>
      <c r="FRW718" s="412"/>
      <c r="FRX718" s="412"/>
      <c r="FRY718" s="412"/>
      <c r="FRZ718" s="412"/>
      <c r="FSA718" s="412"/>
      <c r="FSB718" s="412"/>
      <c r="FSC718" s="412"/>
      <c r="FSD718" s="412"/>
      <c r="FSE718" s="412"/>
      <c r="FSF718" s="412"/>
      <c r="FSG718" s="412"/>
      <c r="FSH718" s="413"/>
      <c r="FSI718" s="413"/>
      <c r="FSJ718" s="413"/>
      <c r="FSK718" s="413"/>
      <c r="FSL718" s="413"/>
      <c r="FSM718" s="413"/>
      <c r="FSN718" s="413"/>
      <c r="FSO718" s="413"/>
      <c r="FSP718" s="413"/>
      <c r="FSQ718" s="413"/>
      <c r="FSR718" s="413"/>
      <c r="FSS718" s="413"/>
      <c r="FST718" s="413"/>
      <c r="FSU718" s="413"/>
      <c r="FSV718" s="413"/>
      <c r="FSW718" s="413"/>
      <c r="FSX718" s="413"/>
      <c r="FSY718" s="413"/>
      <c r="FSZ718" s="413"/>
      <c r="FTA718" s="413"/>
      <c r="FTB718" s="413"/>
      <c r="FTC718" s="413"/>
      <c r="FTD718" s="413"/>
      <c r="FTE718" s="413"/>
      <c r="FTF718" s="414"/>
      <c r="FTG718" s="414"/>
      <c r="FTH718" s="414"/>
      <c r="FTI718" s="414"/>
      <c r="FTJ718" s="414"/>
      <c r="FTK718" s="413"/>
      <c r="FTL718" s="413"/>
      <c r="FTM718" s="414"/>
      <c r="FTN718" s="414"/>
      <c r="FTO718" s="413"/>
      <c r="FTP718" s="413"/>
      <c r="FTQ718" s="414"/>
      <c r="FTR718" s="414"/>
      <c r="FTS718" s="413"/>
      <c r="FTT718" s="413"/>
      <c r="FTU718" s="413"/>
      <c r="FTV718" s="413"/>
      <c r="FTW718" s="413"/>
      <c r="FTX718" s="413"/>
      <c r="FTY718" s="413"/>
      <c r="FTZ718" s="414"/>
      <c r="FUA718" s="414"/>
      <c r="FUB718" s="413"/>
      <c r="FUC718" s="413"/>
      <c r="FUD718" s="414"/>
      <c r="FUE718" s="414"/>
      <c r="FUF718" s="413"/>
      <c r="FUG718" s="413"/>
      <c r="FUH718" s="413"/>
      <c r="FUI718" s="413"/>
      <c r="FUJ718" s="413"/>
      <c r="FUK718" s="407"/>
      <c r="FUL718" s="439"/>
      <c r="FUM718" s="413"/>
      <c r="FUN718" s="413"/>
      <c r="FUO718" s="413"/>
      <c r="FUP718" s="413"/>
      <c r="FUQ718" s="413"/>
      <c r="FUR718" s="413"/>
      <c r="FUS718" s="413"/>
      <c r="FUT718" s="412"/>
      <c r="FUU718" s="412"/>
      <c r="FUV718" s="412"/>
      <c r="FUW718" s="412"/>
      <c r="FUX718" s="412"/>
      <c r="FUY718" s="412"/>
      <c r="FUZ718" s="412"/>
      <c r="FVA718" s="412"/>
      <c r="FVB718" s="412"/>
      <c r="FVC718" s="412"/>
      <c r="FVD718" s="412"/>
      <c r="FVE718" s="412"/>
      <c r="FVF718" s="412"/>
      <c r="FVG718" s="412"/>
      <c r="FVH718" s="412"/>
      <c r="FVI718" s="412"/>
      <c r="FVJ718" s="412"/>
      <c r="FVK718" s="412"/>
      <c r="FVL718" s="412"/>
      <c r="FVM718" s="412"/>
      <c r="FVN718" s="412"/>
      <c r="FVO718" s="412"/>
      <c r="FVP718" s="412"/>
      <c r="FVQ718" s="412"/>
      <c r="FVR718" s="412"/>
      <c r="FVS718" s="412"/>
      <c r="FVT718" s="412"/>
      <c r="FVU718" s="412"/>
      <c r="FVV718" s="412"/>
      <c r="FVW718" s="412"/>
      <c r="FVX718" s="412"/>
      <c r="FVY718" s="412"/>
      <c r="FVZ718" s="412"/>
      <c r="FWA718" s="412"/>
      <c r="FWB718" s="412"/>
      <c r="FWC718" s="412"/>
      <c r="FWD718" s="412"/>
      <c r="FWE718" s="412"/>
      <c r="FWF718" s="412"/>
      <c r="FWG718" s="412"/>
      <c r="FWH718" s="412"/>
      <c r="FWI718" s="412"/>
      <c r="FWJ718" s="412"/>
      <c r="FWK718" s="412"/>
      <c r="FWL718" s="413"/>
      <c r="FWM718" s="413"/>
      <c r="FWN718" s="413"/>
      <c r="FWO718" s="413"/>
      <c r="FWP718" s="413"/>
      <c r="FWQ718" s="413"/>
      <c r="FWR718" s="413"/>
      <c r="FWS718" s="413"/>
      <c r="FWT718" s="413"/>
      <c r="FWU718" s="413"/>
      <c r="FWV718" s="413"/>
      <c r="FWW718" s="413"/>
      <c r="FWX718" s="413"/>
      <c r="FWY718" s="413"/>
      <c r="FWZ718" s="413"/>
      <c r="FXA718" s="413"/>
      <c r="FXB718" s="413"/>
      <c r="FXC718" s="413"/>
      <c r="FXD718" s="413"/>
      <c r="FXE718" s="413"/>
      <c r="FXF718" s="413"/>
      <c r="FXG718" s="413"/>
      <c r="FXH718" s="413"/>
      <c r="FXI718" s="413"/>
      <c r="FXJ718" s="414"/>
      <c r="FXK718" s="414"/>
      <c r="FXL718" s="414"/>
      <c r="FXM718" s="414"/>
      <c r="FXN718" s="414"/>
      <c r="FXO718" s="413"/>
      <c r="FXP718" s="413"/>
      <c r="FXQ718" s="414"/>
      <c r="FXR718" s="414"/>
      <c r="FXS718" s="413"/>
      <c r="FXT718" s="413"/>
      <c r="FXU718" s="414"/>
      <c r="FXV718" s="414"/>
      <c r="FXW718" s="413"/>
      <c r="FXX718" s="413"/>
      <c r="FXY718" s="413"/>
      <c r="FXZ718" s="413"/>
      <c r="FYA718" s="413"/>
      <c r="FYB718" s="413"/>
      <c r="FYC718" s="413"/>
      <c r="FYD718" s="414"/>
      <c r="FYE718" s="414"/>
      <c r="FYF718" s="413"/>
      <c r="FYG718" s="413"/>
      <c r="FYH718" s="414"/>
      <c r="FYI718" s="414"/>
      <c r="FYJ718" s="413"/>
      <c r="FYK718" s="413"/>
      <c r="FYL718" s="413"/>
      <c r="FYM718" s="413"/>
      <c r="FYN718" s="413"/>
      <c r="FYO718" s="407"/>
      <c r="FYP718" s="439"/>
      <c r="FYQ718" s="413"/>
      <c r="FYR718" s="413"/>
      <c r="FYS718" s="413"/>
      <c r="FYT718" s="413"/>
      <c r="FYU718" s="413"/>
      <c r="FYV718" s="413"/>
      <c r="FYW718" s="413"/>
      <c r="FYX718" s="412"/>
      <c r="FYY718" s="412"/>
      <c r="FYZ718" s="412"/>
      <c r="FZA718" s="412"/>
      <c r="FZB718" s="412"/>
      <c r="FZC718" s="412"/>
      <c r="FZD718" s="412"/>
      <c r="FZE718" s="412"/>
      <c r="FZF718" s="412"/>
      <c r="FZG718" s="412"/>
      <c r="FZH718" s="412"/>
      <c r="FZI718" s="412"/>
      <c r="FZJ718" s="412"/>
      <c r="FZK718" s="412"/>
      <c r="FZL718" s="412"/>
      <c r="FZM718" s="412"/>
      <c r="FZN718" s="412"/>
      <c r="FZO718" s="412"/>
      <c r="FZP718" s="412"/>
      <c r="FZQ718" s="412"/>
      <c r="FZR718" s="412"/>
      <c r="FZS718" s="412"/>
      <c r="FZT718" s="412"/>
      <c r="FZU718" s="412"/>
      <c r="FZV718" s="412"/>
      <c r="FZW718" s="412"/>
      <c r="FZX718" s="412"/>
      <c r="FZY718" s="412"/>
      <c r="FZZ718" s="412"/>
      <c r="GAA718" s="412"/>
      <c r="GAB718" s="412"/>
      <c r="GAC718" s="412"/>
      <c r="GAD718" s="412"/>
      <c r="GAE718" s="412"/>
      <c r="GAF718" s="412"/>
      <c r="GAG718" s="412"/>
      <c r="GAH718" s="412"/>
      <c r="GAI718" s="412"/>
      <c r="GAJ718" s="412"/>
      <c r="GAK718" s="412"/>
      <c r="GAL718" s="412"/>
      <c r="GAM718" s="412"/>
      <c r="GAN718" s="412"/>
      <c r="GAO718" s="412"/>
      <c r="GAP718" s="413"/>
      <c r="GAQ718" s="413"/>
      <c r="GAR718" s="413"/>
      <c r="GAS718" s="413"/>
      <c r="GAT718" s="413"/>
      <c r="GAU718" s="413"/>
      <c r="GAV718" s="413"/>
      <c r="GAW718" s="413"/>
      <c r="GAX718" s="413"/>
      <c r="GAY718" s="413"/>
      <c r="GAZ718" s="413"/>
      <c r="GBA718" s="413"/>
      <c r="GBB718" s="413"/>
      <c r="GBC718" s="413"/>
      <c r="GBD718" s="413"/>
      <c r="GBE718" s="413"/>
      <c r="GBF718" s="413"/>
      <c r="GBG718" s="413"/>
      <c r="GBH718" s="413"/>
      <c r="GBI718" s="413"/>
      <c r="GBJ718" s="413"/>
      <c r="GBK718" s="413"/>
      <c r="GBL718" s="413"/>
      <c r="GBM718" s="413"/>
      <c r="GBN718" s="414"/>
      <c r="GBO718" s="414"/>
      <c r="GBP718" s="414"/>
      <c r="GBQ718" s="414"/>
      <c r="GBR718" s="414"/>
      <c r="GBS718" s="413"/>
      <c r="GBT718" s="413"/>
      <c r="GBU718" s="414"/>
      <c r="GBV718" s="414"/>
      <c r="GBW718" s="413"/>
      <c r="GBX718" s="413"/>
      <c r="GBY718" s="414"/>
      <c r="GBZ718" s="414"/>
      <c r="GCA718" s="413"/>
      <c r="GCB718" s="413"/>
      <c r="GCC718" s="413"/>
      <c r="GCD718" s="413"/>
      <c r="GCE718" s="413"/>
      <c r="GCF718" s="413"/>
      <c r="GCG718" s="413"/>
      <c r="GCH718" s="414"/>
      <c r="GCI718" s="414"/>
      <c r="GCJ718" s="413"/>
      <c r="GCK718" s="413"/>
      <c r="GCL718" s="414"/>
      <c r="GCM718" s="414"/>
      <c r="GCN718" s="413"/>
      <c r="GCO718" s="413"/>
      <c r="GCP718" s="413"/>
      <c r="GCQ718" s="413"/>
      <c r="GCR718" s="413"/>
      <c r="GCS718" s="407"/>
      <c r="GCT718" s="439"/>
      <c r="GCU718" s="413"/>
      <c r="GCV718" s="413"/>
      <c r="GCW718" s="413"/>
      <c r="GCX718" s="413"/>
      <c r="GCY718" s="413"/>
      <c r="GCZ718" s="413"/>
      <c r="GDA718" s="413"/>
      <c r="GDB718" s="412"/>
      <c r="GDC718" s="412"/>
      <c r="GDD718" s="412"/>
      <c r="GDE718" s="412"/>
      <c r="GDF718" s="412"/>
      <c r="GDG718" s="412"/>
      <c r="GDH718" s="412"/>
      <c r="GDI718" s="412"/>
      <c r="GDJ718" s="412"/>
      <c r="GDK718" s="412"/>
      <c r="GDL718" s="412"/>
      <c r="GDM718" s="412"/>
      <c r="GDN718" s="412"/>
      <c r="GDO718" s="412"/>
      <c r="GDP718" s="412"/>
      <c r="GDQ718" s="412"/>
      <c r="GDR718" s="412"/>
      <c r="GDS718" s="412"/>
      <c r="GDT718" s="412"/>
      <c r="GDU718" s="412"/>
      <c r="GDV718" s="412"/>
      <c r="GDW718" s="412"/>
      <c r="GDX718" s="412"/>
      <c r="GDY718" s="412"/>
      <c r="GDZ718" s="412"/>
      <c r="GEA718" s="412"/>
      <c r="GEB718" s="412"/>
      <c r="GEC718" s="412"/>
      <c r="GED718" s="412"/>
      <c r="GEE718" s="412"/>
      <c r="GEF718" s="412"/>
      <c r="GEG718" s="412"/>
      <c r="GEH718" s="412"/>
      <c r="GEI718" s="412"/>
      <c r="GEJ718" s="412"/>
      <c r="GEK718" s="412"/>
      <c r="GEL718" s="412"/>
      <c r="GEM718" s="412"/>
      <c r="GEN718" s="412"/>
      <c r="GEO718" s="412"/>
      <c r="GEP718" s="412"/>
      <c r="GEQ718" s="412"/>
      <c r="GER718" s="412"/>
      <c r="GES718" s="412"/>
      <c r="GET718" s="413"/>
      <c r="GEU718" s="413"/>
      <c r="GEV718" s="413"/>
      <c r="GEW718" s="413"/>
      <c r="GEX718" s="413"/>
      <c r="GEY718" s="413"/>
      <c r="GEZ718" s="413"/>
      <c r="GFA718" s="413"/>
      <c r="GFB718" s="413"/>
      <c r="GFC718" s="413"/>
      <c r="GFD718" s="413"/>
      <c r="GFE718" s="413"/>
      <c r="GFF718" s="413"/>
      <c r="GFG718" s="413"/>
      <c r="GFH718" s="413"/>
      <c r="GFI718" s="413"/>
      <c r="GFJ718" s="413"/>
      <c r="GFK718" s="413"/>
      <c r="GFL718" s="413"/>
      <c r="GFM718" s="413"/>
      <c r="GFN718" s="413"/>
      <c r="GFO718" s="413"/>
      <c r="GFP718" s="413"/>
      <c r="GFQ718" s="413"/>
      <c r="GFR718" s="414"/>
      <c r="GFS718" s="414"/>
      <c r="GFT718" s="414"/>
      <c r="GFU718" s="414"/>
      <c r="GFV718" s="414"/>
      <c r="GFW718" s="413"/>
      <c r="GFX718" s="413"/>
      <c r="GFY718" s="414"/>
      <c r="GFZ718" s="414"/>
      <c r="GGA718" s="413"/>
      <c r="GGB718" s="413"/>
      <c r="GGC718" s="414"/>
      <c r="GGD718" s="414"/>
      <c r="GGE718" s="413"/>
      <c r="GGF718" s="413"/>
      <c r="GGG718" s="413"/>
      <c r="GGH718" s="413"/>
      <c r="GGI718" s="413"/>
      <c r="GGJ718" s="413"/>
      <c r="GGK718" s="413"/>
      <c r="GGL718" s="414"/>
      <c r="GGM718" s="414"/>
      <c r="GGN718" s="413"/>
      <c r="GGO718" s="413"/>
      <c r="GGP718" s="414"/>
      <c r="GGQ718" s="414"/>
      <c r="GGR718" s="413"/>
      <c r="GGS718" s="413"/>
      <c r="GGT718" s="413"/>
      <c r="GGU718" s="413"/>
      <c r="GGV718" s="413"/>
      <c r="GGW718" s="407"/>
      <c r="GGX718" s="439"/>
      <c r="GGY718" s="413"/>
      <c r="GGZ718" s="413"/>
      <c r="GHA718" s="413"/>
      <c r="GHB718" s="413"/>
      <c r="GHC718" s="413"/>
      <c r="GHD718" s="413"/>
      <c r="GHE718" s="413"/>
      <c r="GHF718" s="412"/>
      <c r="GHG718" s="412"/>
      <c r="GHH718" s="412"/>
      <c r="GHI718" s="412"/>
      <c r="GHJ718" s="412"/>
      <c r="GHK718" s="412"/>
      <c r="GHL718" s="412"/>
      <c r="GHM718" s="412"/>
      <c r="GHN718" s="412"/>
      <c r="GHO718" s="412"/>
      <c r="GHP718" s="412"/>
      <c r="GHQ718" s="412"/>
      <c r="GHR718" s="412"/>
      <c r="GHS718" s="412"/>
      <c r="GHT718" s="412"/>
      <c r="GHU718" s="412"/>
      <c r="GHV718" s="412"/>
      <c r="GHW718" s="412"/>
      <c r="GHX718" s="412"/>
      <c r="GHY718" s="412"/>
      <c r="GHZ718" s="412"/>
      <c r="GIA718" s="412"/>
      <c r="GIB718" s="412"/>
      <c r="GIC718" s="412"/>
      <c r="GID718" s="412"/>
      <c r="GIE718" s="412"/>
      <c r="GIF718" s="412"/>
      <c r="GIG718" s="412"/>
      <c r="GIH718" s="412"/>
      <c r="GII718" s="412"/>
      <c r="GIJ718" s="412"/>
      <c r="GIK718" s="412"/>
      <c r="GIL718" s="412"/>
      <c r="GIM718" s="412"/>
      <c r="GIN718" s="412"/>
      <c r="GIO718" s="412"/>
      <c r="GIP718" s="412"/>
      <c r="GIQ718" s="412"/>
      <c r="GIR718" s="412"/>
      <c r="GIS718" s="412"/>
      <c r="GIT718" s="412"/>
      <c r="GIU718" s="412"/>
      <c r="GIV718" s="412"/>
      <c r="GIW718" s="412"/>
      <c r="GIX718" s="413"/>
      <c r="GIY718" s="413"/>
      <c r="GIZ718" s="413"/>
      <c r="GJA718" s="413"/>
      <c r="GJB718" s="413"/>
      <c r="GJC718" s="413"/>
      <c r="GJD718" s="413"/>
      <c r="GJE718" s="413"/>
      <c r="GJF718" s="413"/>
      <c r="GJG718" s="413"/>
      <c r="GJH718" s="413"/>
      <c r="GJI718" s="413"/>
      <c r="GJJ718" s="413"/>
      <c r="GJK718" s="413"/>
      <c r="GJL718" s="413"/>
      <c r="GJM718" s="413"/>
      <c r="GJN718" s="413"/>
      <c r="GJO718" s="413"/>
      <c r="GJP718" s="413"/>
      <c r="GJQ718" s="413"/>
      <c r="GJR718" s="413"/>
      <c r="GJS718" s="413"/>
      <c r="GJT718" s="413"/>
      <c r="GJU718" s="413"/>
      <c r="GJV718" s="414"/>
      <c r="GJW718" s="414"/>
      <c r="GJX718" s="414"/>
      <c r="GJY718" s="414"/>
      <c r="GJZ718" s="414"/>
      <c r="GKA718" s="413"/>
      <c r="GKB718" s="413"/>
      <c r="GKC718" s="414"/>
      <c r="GKD718" s="414"/>
      <c r="GKE718" s="413"/>
      <c r="GKF718" s="413"/>
      <c r="GKG718" s="414"/>
      <c r="GKH718" s="414"/>
      <c r="GKI718" s="413"/>
      <c r="GKJ718" s="413"/>
      <c r="GKK718" s="413"/>
      <c r="GKL718" s="413"/>
      <c r="GKM718" s="413"/>
      <c r="GKN718" s="413"/>
      <c r="GKO718" s="413"/>
      <c r="GKP718" s="414"/>
      <c r="GKQ718" s="414"/>
      <c r="GKR718" s="413"/>
      <c r="GKS718" s="413"/>
      <c r="GKT718" s="414"/>
      <c r="GKU718" s="414"/>
      <c r="GKV718" s="413"/>
      <c r="GKW718" s="413"/>
      <c r="GKX718" s="413"/>
      <c r="GKY718" s="413"/>
      <c r="GKZ718" s="413"/>
      <c r="GLA718" s="407"/>
      <c r="GLB718" s="439"/>
      <c r="GLC718" s="413"/>
      <c r="GLD718" s="413"/>
      <c r="GLE718" s="413"/>
      <c r="GLF718" s="413"/>
      <c r="GLG718" s="413"/>
      <c r="GLH718" s="413"/>
      <c r="GLI718" s="413"/>
      <c r="GLJ718" s="412"/>
      <c r="GLK718" s="412"/>
      <c r="GLL718" s="412"/>
      <c r="GLM718" s="412"/>
      <c r="GLN718" s="412"/>
      <c r="GLO718" s="412"/>
      <c r="GLP718" s="412"/>
      <c r="GLQ718" s="412"/>
      <c r="GLR718" s="412"/>
      <c r="GLS718" s="412"/>
      <c r="GLT718" s="412"/>
      <c r="GLU718" s="412"/>
      <c r="GLV718" s="412"/>
      <c r="GLW718" s="412"/>
      <c r="GLX718" s="412"/>
      <c r="GLY718" s="412"/>
      <c r="GLZ718" s="412"/>
      <c r="GMA718" s="412"/>
      <c r="GMB718" s="412"/>
      <c r="GMC718" s="412"/>
      <c r="GMD718" s="412"/>
      <c r="GME718" s="412"/>
      <c r="GMF718" s="412"/>
      <c r="GMG718" s="412"/>
      <c r="GMH718" s="412"/>
      <c r="GMI718" s="412"/>
      <c r="GMJ718" s="412"/>
      <c r="GMK718" s="412"/>
      <c r="GML718" s="412"/>
      <c r="GMM718" s="412"/>
      <c r="GMN718" s="412"/>
      <c r="GMO718" s="412"/>
      <c r="GMP718" s="412"/>
      <c r="GMQ718" s="412"/>
      <c r="GMR718" s="412"/>
      <c r="GMS718" s="412"/>
      <c r="GMT718" s="412"/>
      <c r="GMU718" s="412"/>
      <c r="GMV718" s="412"/>
      <c r="GMW718" s="412"/>
      <c r="GMX718" s="412"/>
      <c r="GMY718" s="412"/>
      <c r="GMZ718" s="412"/>
      <c r="GNA718" s="412"/>
      <c r="GNB718" s="413"/>
      <c r="GNC718" s="413"/>
      <c r="GND718" s="413"/>
      <c r="GNE718" s="413"/>
      <c r="GNF718" s="413"/>
      <c r="GNG718" s="413"/>
      <c r="GNH718" s="413"/>
      <c r="GNI718" s="413"/>
      <c r="GNJ718" s="413"/>
      <c r="GNK718" s="413"/>
      <c r="GNL718" s="413"/>
      <c r="GNM718" s="413"/>
      <c r="GNN718" s="413"/>
      <c r="GNO718" s="413"/>
      <c r="GNP718" s="413"/>
      <c r="GNQ718" s="413"/>
      <c r="GNR718" s="413"/>
      <c r="GNS718" s="413"/>
      <c r="GNT718" s="413"/>
      <c r="GNU718" s="413"/>
      <c r="GNV718" s="413"/>
      <c r="GNW718" s="413"/>
      <c r="GNX718" s="413"/>
      <c r="GNY718" s="413"/>
      <c r="GNZ718" s="414"/>
      <c r="GOA718" s="414"/>
      <c r="GOB718" s="414"/>
      <c r="GOC718" s="414"/>
      <c r="GOD718" s="414"/>
      <c r="GOE718" s="413"/>
      <c r="GOF718" s="413"/>
      <c r="GOG718" s="414"/>
      <c r="GOH718" s="414"/>
      <c r="GOI718" s="413"/>
      <c r="GOJ718" s="413"/>
      <c r="GOK718" s="414"/>
      <c r="GOL718" s="414"/>
      <c r="GOM718" s="413"/>
      <c r="GON718" s="413"/>
      <c r="GOO718" s="413"/>
      <c r="GOP718" s="413"/>
      <c r="GOQ718" s="413"/>
      <c r="GOR718" s="413"/>
      <c r="GOS718" s="413"/>
      <c r="GOT718" s="414"/>
      <c r="GOU718" s="414"/>
      <c r="GOV718" s="413"/>
      <c r="GOW718" s="413"/>
      <c r="GOX718" s="414"/>
      <c r="GOY718" s="414"/>
      <c r="GOZ718" s="413"/>
      <c r="GPA718" s="413"/>
      <c r="GPB718" s="413"/>
      <c r="GPC718" s="413"/>
      <c r="GPD718" s="413"/>
      <c r="GPE718" s="407"/>
      <c r="GPF718" s="439"/>
      <c r="GPG718" s="413"/>
      <c r="GPH718" s="413"/>
      <c r="GPI718" s="413"/>
      <c r="GPJ718" s="413"/>
      <c r="GPK718" s="413"/>
      <c r="GPL718" s="413"/>
      <c r="GPM718" s="413"/>
      <c r="GPN718" s="412"/>
      <c r="GPO718" s="412"/>
      <c r="GPP718" s="412"/>
      <c r="GPQ718" s="412"/>
      <c r="GPR718" s="412"/>
      <c r="GPS718" s="412"/>
      <c r="GPT718" s="412"/>
      <c r="GPU718" s="412"/>
      <c r="GPV718" s="412"/>
      <c r="GPW718" s="412"/>
      <c r="GPX718" s="412"/>
      <c r="GPY718" s="412"/>
      <c r="GPZ718" s="412"/>
      <c r="GQA718" s="412"/>
      <c r="GQB718" s="412"/>
      <c r="GQC718" s="412"/>
      <c r="GQD718" s="412"/>
      <c r="GQE718" s="412"/>
      <c r="GQF718" s="412"/>
      <c r="GQG718" s="412"/>
      <c r="GQH718" s="412"/>
      <c r="GQI718" s="412"/>
      <c r="GQJ718" s="412"/>
      <c r="GQK718" s="412"/>
      <c r="GQL718" s="412"/>
      <c r="GQM718" s="412"/>
      <c r="GQN718" s="412"/>
      <c r="GQO718" s="412"/>
      <c r="GQP718" s="412"/>
      <c r="GQQ718" s="412"/>
      <c r="GQR718" s="412"/>
      <c r="GQS718" s="412"/>
      <c r="GQT718" s="412"/>
      <c r="GQU718" s="412"/>
      <c r="GQV718" s="412"/>
      <c r="GQW718" s="412"/>
      <c r="GQX718" s="412"/>
      <c r="GQY718" s="412"/>
      <c r="GQZ718" s="412"/>
      <c r="GRA718" s="412"/>
      <c r="GRB718" s="412"/>
      <c r="GRC718" s="412"/>
      <c r="GRD718" s="412"/>
      <c r="GRE718" s="412"/>
      <c r="GRF718" s="413"/>
      <c r="GRG718" s="413"/>
      <c r="GRH718" s="413"/>
      <c r="GRI718" s="413"/>
      <c r="GRJ718" s="413"/>
      <c r="GRK718" s="413"/>
      <c r="GRL718" s="413"/>
      <c r="GRM718" s="413"/>
      <c r="GRN718" s="413"/>
      <c r="GRO718" s="413"/>
      <c r="GRP718" s="413"/>
      <c r="GRQ718" s="413"/>
      <c r="GRR718" s="413"/>
      <c r="GRS718" s="413"/>
      <c r="GRT718" s="413"/>
      <c r="GRU718" s="413"/>
      <c r="GRV718" s="413"/>
      <c r="GRW718" s="413"/>
      <c r="GRX718" s="413"/>
      <c r="GRY718" s="413"/>
      <c r="GRZ718" s="413"/>
      <c r="GSA718" s="413"/>
      <c r="GSB718" s="413"/>
      <c r="GSC718" s="413"/>
      <c r="GSD718" s="414"/>
      <c r="GSE718" s="414"/>
      <c r="GSF718" s="414"/>
      <c r="GSG718" s="414"/>
      <c r="GSH718" s="414"/>
      <c r="GSI718" s="413"/>
      <c r="GSJ718" s="413"/>
      <c r="GSK718" s="414"/>
      <c r="GSL718" s="414"/>
      <c r="GSM718" s="413"/>
      <c r="GSN718" s="413"/>
      <c r="GSO718" s="414"/>
      <c r="GSP718" s="414"/>
      <c r="GSQ718" s="413"/>
      <c r="GSR718" s="413"/>
      <c r="GSS718" s="413"/>
      <c r="GST718" s="413"/>
      <c r="GSU718" s="413"/>
      <c r="GSV718" s="413"/>
      <c r="GSW718" s="413"/>
      <c r="GSX718" s="414"/>
      <c r="GSY718" s="414"/>
      <c r="GSZ718" s="413"/>
      <c r="GTA718" s="413"/>
      <c r="GTB718" s="414"/>
      <c r="GTC718" s="414"/>
      <c r="GTD718" s="413"/>
      <c r="GTE718" s="413"/>
      <c r="GTF718" s="413"/>
      <c r="GTG718" s="413"/>
      <c r="GTH718" s="413"/>
      <c r="GTI718" s="407"/>
      <c r="GTJ718" s="439"/>
      <c r="GTK718" s="413"/>
      <c r="GTL718" s="413"/>
      <c r="GTM718" s="413"/>
      <c r="GTN718" s="413"/>
      <c r="GTO718" s="413"/>
      <c r="GTP718" s="413"/>
      <c r="GTQ718" s="413"/>
      <c r="GTR718" s="412"/>
      <c r="GTS718" s="412"/>
      <c r="GTT718" s="412"/>
      <c r="GTU718" s="412"/>
      <c r="GTV718" s="412"/>
      <c r="GTW718" s="412"/>
      <c r="GTX718" s="412"/>
      <c r="GTY718" s="412"/>
      <c r="GTZ718" s="412"/>
      <c r="GUA718" s="412"/>
      <c r="GUB718" s="412"/>
      <c r="GUC718" s="412"/>
      <c r="GUD718" s="412"/>
      <c r="GUE718" s="412"/>
      <c r="GUF718" s="412"/>
      <c r="GUG718" s="412"/>
      <c r="GUH718" s="412"/>
      <c r="GUI718" s="412"/>
      <c r="GUJ718" s="412"/>
      <c r="GUK718" s="412"/>
      <c r="GUL718" s="412"/>
      <c r="GUM718" s="412"/>
      <c r="GUN718" s="412"/>
      <c r="GUO718" s="412"/>
      <c r="GUP718" s="412"/>
      <c r="GUQ718" s="412"/>
      <c r="GUR718" s="412"/>
      <c r="GUS718" s="412"/>
      <c r="GUT718" s="412"/>
      <c r="GUU718" s="412"/>
      <c r="GUV718" s="412"/>
      <c r="GUW718" s="412"/>
      <c r="GUX718" s="412"/>
      <c r="GUY718" s="412"/>
      <c r="GUZ718" s="412"/>
      <c r="GVA718" s="412"/>
      <c r="GVB718" s="412"/>
      <c r="GVC718" s="412"/>
      <c r="GVD718" s="412"/>
      <c r="GVE718" s="412"/>
      <c r="GVF718" s="412"/>
      <c r="GVG718" s="412"/>
      <c r="GVH718" s="412"/>
      <c r="GVI718" s="412"/>
      <c r="GVJ718" s="413"/>
      <c r="GVK718" s="413"/>
      <c r="GVL718" s="413"/>
      <c r="GVM718" s="413"/>
      <c r="GVN718" s="413"/>
      <c r="GVO718" s="413"/>
      <c r="GVP718" s="413"/>
      <c r="GVQ718" s="413"/>
      <c r="GVR718" s="413"/>
      <c r="GVS718" s="413"/>
      <c r="GVT718" s="413"/>
      <c r="GVU718" s="413"/>
      <c r="GVV718" s="413"/>
      <c r="GVW718" s="413"/>
      <c r="GVX718" s="413"/>
      <c r="GVY718" s="413"/>
      <c r="GVZ718" s="413"/>
      <c r="GWA718" s="413"/>
      <c r="GWB718" s="413"/>
      <c r="GWC718" s="413"/>
      <c r="GWD718" s="413"/>
      <c r="GWE718" s="413"/>
      <c r="GWF718" s="413"/>
      <c r="GWG718" s="413"/>
      <c r="GWH718" s="414"/>
      <c r="GWI718" s="414"/>
      <c r="GWJ718" s="414"/>
      <c r="GWK718" s="414"/>
      <c r="GWL718" s="414"/>
      <c r="GWM718" s="413"/>
      <c r="GWN718" s="413"/>
      <c r="GWO718" s="414"/>
      <c r="GWP718" s="414"/>
      <c r="GWQ718" s="413"/>
      <c r="GWR718" s="413"/>
      <c r="GWS718" s="414"/>
      <c r="GWT718" s="414"/>
      <c r="GWU718" s="413"/>
      <c r="GWV718" s="413"/>
      <c r="GWW718" s="413"/>
      <c r="GWX718" s="413"/>
      <c r="GWY718" s="413"/>
      <c r="GWZ718" s="413"/>
      <c r="GXA718" s="413"/>
      <c r="GXB718" s="414"/>
      <c r="GXC718" s="414"/>
      <c r="GXD718" s="413"/>
      <c r="GXE718" s="413"/>
      <c r="GXF718" s="414"/>
      <c r="GXG718" s="414"/>
      <c r="GXH718" s="413"/>
      <c r="GXI718" s="413"/>
      <c r="GXJ718" s="413"/>
      <c r="GXK718" s="413"/>
      <c r="GXL718" s="413"/>
      <c r="GXM718" s="407"/>
      <c r="GXN718" s="439"/>
      <c r="GXO718" s="413"/>
      <c r="GXP718" s="413"/>
      <c r="GXQ718" s="413"/>
      <c r="GXR718" s="413"/>
      <c r="GXS718" s="413"/>
      <c r="GXT718" s="413"/>
      <c r="GXU718" s="413"/>
      <c r="GXV718" s="412"/>
      <c r="GXW718" s="412"/>
      <c r="GXX718" s="412"/>
      <c r="GXY718" s="412"/>
      <c r="GXZ718" s="412"/>
      <c r="GYA718" s="412"/>
      <c r="GYB718" s="412"/>
      <c r="GYC718" s="412"/>
      <c r="GYD718" s="412"/>
      <c r="GYE718" s="412"/>
      <c r="GYF718" s="412"/>
      <c r="GYG718" s="412"/>
      <c r="GYH718" s="412"/>
      <c r="GYI718" s="412"/>
      <c r="GYJ718" s="412"/>
      <c r="GYK718" s="412"/>
      <c r="GYL718" s="412"/>
      <c r="GYM718" s="412"/>
      <c r="GYN718" s="412"/>
      <c r="GYO718" s="412"/>
      <c r="GYP718" s="412"/>
      <c r="GYQ718" s="412"/>
      <c r="GYR718" s="412"/>
      <c r="GYS718" s="412"/>
      <c r="GYT718" s="412"/>
      <c r="GYU718" s="412"/>
      <c r="GYV718" s="412"/>
      <c r="GYW718" s="412"/>
      <c r="GYX718" s="412"/>
      <c r="GYY718" s="412"/>
      <c r="GYZ718" s="412"/>
      <c r="GZA718" s="412"/>
      <c r="GZB718" s="412"/>
      <c r="GZC718" s="412"/>
      <c r="GZD718" s="412"/>
      <c r="GZE718" s="412"/>
      <c r="GZF718" s="412"/>
      <c r="GZG718" s="412"/>
      <c r="GZH718" s="412"/>
      <c r="GZI718" s="412"/>
      <c r="GZJ718" s="412"/>
      <c r="GZK718" s="412"/>
      <c r="GZL718" s="412"/>
      <c r="GZM718" s="412"/>
      <c r="GZN718" s="413"/>
      <c r="GZO718" s="413"/>
      <c r="GZP718" s="413"/>
      <c r="GZQ718" s="413"/>
      <c r="GZR718" s="413"/>
      <c r="GZS718" s="413"/>
      <c r="GZT718" s="413"/>
      <c r="GZU718" s="413"/>
      <c r="GZV718" s="413"/>
      <c r="GZW718" s="413"/>
      <c r="GZX718" s="413"/>
      <c r="GZY718" s="413"/>
      <c r="GZZ718" s="413"/>
      <c r="HAA718" s="413"/>
      <c r="HAB718" s="413"/>
      <c r="HAC718" s="413"/>
      <c r="HAD718" s="413"/>
      <c r="HAE718" s="413"/>
      <c r="HAF718" s="413"/>
      <c r="HAG718" s="413"/>
      <c r="HAH718" s="413"/>
      <c r="HAI718" s="413"/>
      <c r="HAJ718" s="413"/>
      <c r="HAK718" s="413"/>
      <c r="HAL718" s="414"/>
      <c r="HAM718" s="414"/>
      <c r="HAN718" s="414"/>
      <c r="HAO718" s="414"/>
      <c r="HAP718" s="414"/>
      <c r="HAQ718" s="413"/>
      <c r="HAR718" s="413"/>
      <c r="HAS718" s="414"/>
      <c r="HAT718" s="414"/>
      <c r="HAU718" s="413"/>
      <c r="HAV718" s="413"/>
      <c r="HAW718" s="414"/>
      <c r="HAX718" s="414"/>
      <c r="HAY718" s="413"/>
      <c r="HAZ718" s="413"/>
      <c r="HBA718" s="413"/>
      <c r="HBB718" s="413"/>
      <c r="HBC718" s="413"/>
      <c r="HBD718" s="413"/>
      <c r="HBE718" s="413"/>
      <c r="HBF718" s="414"/>
      <c r="HBG718" s="414"/>
      <c r="HBH718" s="413"/>
      <c r="HBI718" s="413"/>
      <c r="HBJ718" s="414"/>
      <c r="HBK718" s="414"/>
      <c r="HBL718" s="413"/>
      <c r="HBM718" s="413"/>
      <c r="HBN718" s="413"/>
      <c r="HBO718" s="413"/>
      <c r="HBP718" s="413"/>
      <c r="HBQ718" s="407"/>
      <c r="HBR718" s="439"/>
      <c r="HBS718" s="413"/>
      <c r="HBT718" s="413"/>
      <c r="HBU718" s="413"/>
      <c r="HBV718" s="413"/>
      <c r="HBW718" s="413"/>
      <c r="HBX718" s="413"/>
      <c r="HBY718" s="413"/>
      <c r="HBZ718" s="412"/>
      <c r="HCA718" s="412"/>
      <c r="HCB718" s="412"/>
      <c r="HCC718" s="412"/>
      <c r="HCD718" s="412"/>
      <c r="HCE718" s="412"/>
      <c r="HCF718" s="412"/>
      <c r="HCG718" s="412"/>
      <c r="HCH718" s="412"/>
      <c r="HCI718" s="412"/>
      <c r="HCJ718" s="412"/>
      <c r="HCK718" s="412"/>
      <c r="HCL718" s="412"/>
      <c r="HCM718" s="412"/>
      <c r="HCN718" s="412"/>
      <c r="HCO718" s="412"/>
      <c r="HCP718" s="412"/>
      <c r="HCQ718" s="412"/>
      <c r="HCR718" s="412"/>
      <c r="HCS718" s="412"/>
      <c r="HCT718" s="412"/>
      <c r="HCU718" s="412"/>
      <c r="HCV718" s="412"/>
      <c r="HCW718" s="412"/>
      <c r="HCX718" s="412"/>
      <c r="HCY718" s="412"/>
      <c r="HCZ718" s="412"/>
      <c r="HDA718" s="412"/>
      <c r="HDB718" s="412"/>
      <c r="HDC718" s="412"/>
      <c r="HDD718" s="412"/>
      <c r="HDE718" s="412"/>
      <c r="HDF718" s="412"/>
      <c r="HDG718" s="412"/>
      <c r="HDH718" s="412"/>
      <c r="HDI718" s="412"/>
      <c r="HDJ718" s="412"/>
      <c r="HDK718" s="412"/>
      <c r="HDL718" s="412"/>
      <c r="HDM718" s="412"/>
      <c r="HDN718" s="412"/>
      <c r="HDO718" s="412"/>
      <c r="HDP718" s="412"/>
      <c r="HDQ718" s="412"/>
      <c r="HDR718" s="413"/>
      <c r="HDS718" s="413"/>
      <c r="HDT718" s="413"/>
      <c r="HDU718" s="413"/>
      <c r="HDV718" s="413"/>
      <c r="HDW718" s="413"/>
      <c r="HDX718" s="413"/>
      <c r="HDY718" s="413"/>
      <c r="HDZ718" s="413"/>
      <c r="HEA718" s="413"/>
      <c r="HEB718" s="413"/>
      <c r="HEC718" s="413"/>
      <c r="HED718" s="413"/>
      <c r="HEE718" s="413"/>
      <c r="HEF718" s="413"/>
      <c r="HEG718" s="413"/>
      <c r="HEH718" s="413"/>
      <c r="HEI718" s="413"/>
      <c r="HEJ718" s="413"/>
      <c r="HEK718" s="413"/>
      <c r="HEL718" s="413"/>
      <c r="HEM718" s="413"/>
      <c r="HEN718" s="413"/>
      <c r="HEO718" s="413"/>
      <c r="HEP718" s="414"/>
      <c r="HEQ718" s="414"/>
      <c r="HER718" s="414"/>
      <c r="HES718" s="414"/>
      <c r="HET718" s="414"/>
      <c r="HEU718" s="413"/>
      <c r="HEV718" s="413"/>
      <c r="HEW718" s="414"/>
      <c r="HEX718" s="414"/>
      <c r="HEY718" s="413"/>
      <c r="HEZ718" s="413"/>
      <c r="HFA718" s="414"/>
      <c r="HFB718" s="414"/>
      <c r="HFC718" s="413"/>
      <c r="HFD718" s="413"/>
      <c r="HFE718" s="413"/>
      <c r="HFF718" s="413"/>
      <c r="HFG718" s="413"/>
      <c r="HFH718" s="413"/>
      <c r="HFI718" s="413"/>
      <c r="HFJ718" s="414"/>
      <c r="HFK718" s="414"/>
      <c r="HFL718" s="413"/>
      <c r="HFM718" s="413"/>
      <c r="HFN718" s="414"/>
      <c r="HFO718" s="414"/>
      <c r="HFP718" s="413"/>
      <c r="HFQ718" s="413"/>
      <c r="HFR718" s="413"/>
      <c r="HFS718" s="413"/>
      <c r="HFT718" s="413"/>
      <c r="HFU718" s="407"/>
      <c r="HFV718" s="439"/>
      <c r="HFW718" s="413"/>
      <c r="HFX718" s="413"/>
      <c r="HFY718" s="413"/>
      <c r="HFZ718" s="413"/>
      <c r="HGA718" s="413"/>
      <c r="HGB718" s="413"/>
      <c r="HGC718" s="413"/>
      <c r="HGD718" s="412"/>
      <c r="HGE718" s="412"/>
      <c r="HGF718" s="412"/>
      <c r="HGG718" s="412"/>
      <c r="HGH718" s="412"/>
      <c r="HGI718" s="412"/>
      <c r="HGJ718" s="412"/>
      <c r="HGK718" s="412"/>
      <c r="HGL718" s="412"/>
      <c r="HGM718" s="412"/>
      <c r="HGN718" s="412"/>
      <c r="HGO718" s="412"/>
      <c r="HGP718" s="412"/>
      <c r="HGQ718" s="412"/>
      <c r="HGR718" s="412"/>
      <c r="HGS718" s="412"/>
      <c r="HGT718" s="412"/>
      <c r="HGU718" s="412"/>
      <c r="HGV718" s="412"/>
      <c r="HGW718" s="412"/>
      <c r="HGX718" s="412"/>
      <c r="HGY718" s="412"/>
      <c r="HGZ718" s="412"/>
      <c r="HHA718" s="412"/>
      <c r="HHB718" s="412"/>
      <c r="HHC718" s="412"/>
      <c r="HHD718" s="412"/>
      <c r="HHE718" s="412"/>
      <c r="HHF718" s="412"/>
      <c r="HHG718" s="412"/>
      <c r="HHH718" s="412"/>
      <c r="HHI718" s="412"/>
      <c r="HHJ718" s="412"/>
      <c r="HHK718" s="412"/>
      <c r="HHL718" s="412"/>
      <c r="HHM718" s="412"/>
      <c r="HHN718" s="412"/>
      <c r="HHO718" s="412"/>
      <c r="HHP718" s="412"/>
      <c r="HHQ718" s="412"/>
      <c r="HHR718" s="412"/>
      <c r="HHS718" s="412"/>
      <c r="HHT718" s="412"/>
      <c r="HHU718" s="412"/>
      <c r="HHV718" s="413"/>
      <c r="HHW718" s="413"/>
      <c r="HHX718" s="413"/>
      <c r="HHY718" s="413"/>
      <c r="HHZ718" s="413"/>
      <c r="HIA718" s="413"/>
      <c r="HIB718" s="413"/>
      <c r="HIC718" s="413"/>
      <c r="HID718" s="413"/>
      <c r="HIE718" s="413"/>
      <c r="HIF718" s="413"/>
      <c r="HIG718" s="413"/>
      <c r="HIH718" s="413"/>
      <c r="HII718" s="413"/>
      <c r="HIJ718" s="413"/>
      <c r="HIK718" s="413"/>
      <c r="HIL718" s="413"/>
      <c r="HIM718" s="413"/>
      <c r="HIN718" s="413"/>
      <c r="HIO718" s="413"/>
      <c r="HIP718" s="413"/>
      <c r="HIQ718" s="413"/>
      <c r="HIR718" s="413"/>
      <c r="HIS718" s="413"/>
      <c r="HIT718" s="414"/>
      <c r="HIU718" s="414"/>
      <c r="HIV718" s="414"/>
      <c r="HIW718" s="414"/>
      <c r="HIX718" s="414"/>
      <c r="HIY718" s="413"/>
      <c r="HIZ718" s="413"/>
      <c r="HJA718" s="414"/>
      <c r="HJB718" s="414"/>
      <c r="HJC718" s="413"/>
      <c r="HJD718" s="413"/>
      <c r="HJE718" s="414"/>
      <c r="HJF718" s="414"/>
      <c r="HJG718" s="413"/>
      <c r="HJH718" s="413"/>
      <c r="HJI718" s="413"/>
      <c r="HJJ718" s="413"/>
      <c r="HJK718" s="413"/>
      <c r="HJL718" s="413"/>
      <c r="HJM718" s="413"/>
      <c r="HJN718" s="414"/>
      <c r="HJO718" s="414"/>
      <c r="HJP718" s="413"/>
      <c r="HJQ718" s="413"/>
      <c r="HJR718" s="414"/>
      <c r="HJS718" s="414"/>
      <c r="HJT718" s="413"/>
      <c r="HJU718" s="413"/>
      <c r="HJV718" s="413"/>
      <c r="HJW718" s="413"/>
      <c r="HJX718" s="413"/>
      <c r="HJY718" s="407"/>
      <c r="HJZ718" s="439"/>
      <c r="HKA718" s="413"/>
      <c r="HKB718" s="413"/>
      <c r="HKC718" s="413"/>
      <c r="HKD718" s="413"/>
      <c r="HKE718" s="413"/>
      <c r="HKF718" s="413"/>
      <c r="HKG718" s="413"/>
      <c r="HKH718" s="412"/>
      <c r="HKI718" s="412"/>
      <c r="HKJ718" s="412"/>
      <c r="HKK718" s="412"/>
      <c r="HKL718" s="412"/>
      <c r="HKM718" s="412"/>
      <c r="HKN718" s="412"/>
      <c r="HKO718" s="412"/>
      <c r="HKP718" s="412"/>
      <c r="HKQ718" s="412"/>
      <c r="HKR718" s="412"/>
      <c r="HKS718" s="412"/>
      <c r="HKT718" s="412"/>
      <c r="HKU718" s="412"/>
      <c r="HKV718" s="412"/>
      <c r="HKW718" s="412"/>
      <c r="HKX718" s="412"/>
      <c r="HKY718" s="412"/>
      <c r="HKZ718" s="412"/>
      <c r="HLA718" s="412"/>
      <c r="HLB718" s="412"/>
      <c r="HLC718" s="412"/>
      <c r="HLD718" s="412"/>
      <c r="HLE718" s="412"/>
      <c r="HLF718" s="412"/>
      <c r="HLG718" s="412"/>
      <c r="HLH718" s="412"/>
      <c r="HLI718" s="412"/>
      <c r="HLJ718" s="412"/>
      <c r="HLK718" s="412"/>
      <c r="HLL718" s="412"/>
      <c r="HLM718" s="412"/>
      <c r="HLN718" s="412"/>
      <c r="HLO718" s="412"/>
      <c r="HLP718" s="412"/>
      <c r="HLQ718" s="412"/>
      <c r="HLR718" s="412"/>
      <c r="HLS718" s="412"/>
      <c r="HLT718" s="412"/>
      <c r="HLU718" s="412"/>
      <c r="HLV718" s="412"/>
      <c r="HLW718" s="412"/>
      <c r="HLX718" s="412"/>
      <c r="HLY718" s="412"/>
      <c r="HLZ718" s="413"/>
      <c r="HMA718" s="413"/>
      <c r="HMB718" s="413"/>
      <c r="HMC718" s="413"/>
      <c r="HMD718" s="413"/>
      <c r="HME718" s="413"/>
      <c r="HMF718" s="413"/>
      <c r="HMG718" s="413"/>
      <c r="HMH718" s="413"/>
      <c r="HMI718" s="413"/>
      <c r="HMJ718" s="413"/>
      <c r="HMK718" s="413"/>
      <c r="HML718" s="413"/>
      <c r="HMM718" s="413"/>
      <c r="HMN718" s="413"/>
      <c r="HMO718" s="413"/>
      <c r="HMP718" s="413"/>
      <c r="HMQ718" s="413"/>
      <c r="HMR718" s="413"/>
      <c r="HMS718" s="413"/>
      <c r="HMT718" s="413"/>
      <c r="HMU718" s="413"/>
      <c r="HMV718" s="413"/>
      <c r="HMW718" s="413"/>
      <c r="HMX718" s="414"/>
      <c r="HMY718" s="414"/>
      <c r="HMZ718" s="414"/>
      <c r="HNA718" s="414"/>
      <c r="HNB718" s="414"/>
      <c r="HNC718" s="413"/>
      <c r="HND718" s="413"/>
      <c r="HNE718" s="414"/>
      <c r="HNF718" s="414"/>
      <c r="HNG718" s="413"/>
      <c r="HNH718" s="413"/>
      <c r="HNI718" s="414"/>
      <c r="HNJ718" s="414"/>
      <c r="HNK718" s="413"/>
      <c r="HNL718" s="413"/>
      <c r="HNM718" s="413"/>
      <c r="HNN718" s="413"/>
      <c r="HNO718" s="413"/>
      <c r="HNP718" s="413"/>
      <c r="HNQ718" s="413"/>
      <c r="HNR718" s="414"/>
      <c r="HNS718" s="414"/>
      <c r="HNT718" s="413"/>
      <c r="HNU718" s="413"/>
      <c r="HNV718" s="414"/>
      <c r="HNW718" s="414"/>
      <c r="HNX718" s="413"/>
      <c r="HNY718" s="413"/>
      <c r="HNZ718" s="413"/>
      <c r="HOA718" s="413"/>
      <c r="HOB718" s="413"/>
      <c r="HOC718" s="407"/>
      <c r="HOD718" s="439"/>
      <c r="HOE718" s="413"/>
      <c r="HOF718" s="413"/>
      <c r="HOG718" s="413"/>
      <c r="HOH718" s="413"/>
      <c r="HOI718" s="413"/>
      <c r="HOJ718" s="413"/>
      <c r="HOK718" s="413"/>
      <c r="HOL718" s="412"/>
      <c r="HOM718" s="412"/>
      <c r="HON718" s="412"/>
      <c r="HOO718" s="412"/>
      <c r="HOP718" s="412"/>
      <c r="HOQ718" s="412"/>
      <c r="HOR718" s="412"/>
      <c r="HOS718" s="412"/>
      <c r="HOT718" s="412"/>
      <c r="HOU718" s="412"/>
      <c r="HOV718" s="412"/>
      <c r="HOW718" s="412"/>
      <c r="HOX718" s="412"/>
      <c r="HOY718" s="412"/>
      <c r="HOZ718" s="412"/>
      <c r="HPA718" s="412"/>
      <c r="HPB718" s="412"/>
      <c r="HPC718" s="412"/>
      <c r="HPD718" s="412"/>
      <c r="HPE718" s="412"/>
      <c r="HPF718" s="412"/>
      <c r="HPG718" s="412"/>
      <c r="HPH718" s="412"/>
      <c r="HPI718" s="412"/>
      <c r="HPJ718" s="412"/>
      <c r="HPK718" s="412"/>
      <c r="HPL718" s="412"/>
      <c r="HPM718" s="412"/>
      <c r="HPN718" s="412"/>
      <c r="HPO718" s="412"/>
      <c r="HPP718" s="412"/>
      <c r="HPQ718" s="412"/>
      <c r="HPR718" s="412"/>
      <c r="HPS718" s="412"/>
      <c r="HPT718" s="412"/>
      <c r="HPU718" s="412"/>
      <c r="HPV718" s="412"/>
      <c r="HPW718" s="412"/>
      <c r="HPX718" s="412"/>
      <c r="HPY718" s="412"/>
      <c r="HPZ718" s="412"/>
      <c r="HQA718" s="412"/>
      <c r="HQB718" s="412"/>
      <c r="HQC718" s="412"/>
      <c r="HQD718" s="413"/>
      <c r="HQE718" s="413"/>
      <c r="HQF718" s="413"/>
      <c r="HQG718" s="413"/>
      <c r="HQH718" s="413"/>
      <c r="HQI718" s="413"/>
      <c r="HQJ718" s="413"/>
      <c r="HQK718" s="413"/>
      <c r="HQL718" s="413"/>
      <c r="HQM718" s="413"/>
      <c r="HQN718" s="413"/>
      <c r="HQO718" s="413"/>
      <c r="HQP718" s="413"/>
      <c r="HQQ718" s="413"/>
      <c r="HQR718" s="413"/>
      <c r="HQS718" s="413"/>
      <c r="HQT718" s="413"/>
      <c r="HQU718" s="413"/>
      <c r="HQV718" s="413"/>
      <c r="HQW718" s="413"/>
      <c r="HQX718" s="413"/>
      <c r="HQY718" s="413"/>
      <c r="HQZ718" s="413"/>
      <c r="HRA718" s="413"/>
      <c r="HRB718" s="414"/>
      <c r="HRC718" s="414"/>
      <c r="HRD718" s="414"/>
      <c r="HRE718" s="414"/>
      <c r="HRF718" s="414"/>
      <c r="HRG718" s="413"/>
      <c r="HRH718" s="413"/>
      <c r="HRI718" s="414"/>
      <c r="HRJ718" s="414"/>
      <c r="HRK718" s="413"/>
      <c r="HRL718" s="413"/>
      <c r="HRM718" s="414"/>
      <c r="HRN718" s="414"/>
      <c r="HRO718" s="413"/>
      <c r="HRP718" s="413"/>
      <c r="HRQ718" s="413"/>
      <c r="HRR718" s="413"/>
      <c r="HRS718" s="413"/>
      <c r="HRT718" s="413"/>
      <c r="HRU718" s="413"/>
      <c r="HRV718" s="414"/>
      <c r="HRW718" s="414"/>
      <c r="HRX718" s="413"/>
      <c r="HRY718" s="413"/>
      <c r="HRZ718" s="414"/>
      <c r="HSA718" s="414"/>
      <c r="HSB718" s="413"/>
      <c r="HSC718" s="413"/>
      <c r="HSD718" s="413"/>
      <c r="HSE718" s="413"/>
      <c r="HSF718" s="413"/>
      <c r="HSG718" s="407"/>
      <c r="HSH718" s="439"/>
      <c r="HSI718" s="413"/>
      <c r="HSJ718" s="413"/>
      <c r="HSK718" s="413"/>
      <c r="HSL718" s="413"/>
      <c r="HSM718" s="413"/>
      <c r="HSN718" s="413"/>
      <c r="HSO718" s="413"/>
      <c r="HSP718" s="412"/>
      <c r="HSQ718" s="412"/>
      <c r="HSR718" s="412"/>
      <c r="HSS718" s="412"/>
      <c r="HST718" s="412"/>
      <c r="HSU718" s="412"/>
      <c r="HSV718" s="412"/>
      <c r="HSW718" s="412"/>
      <c r="HSX718" s="412"/>
      <c r="HSY718" s="412"/>
      <c r="HSZ718" s="412"/>
      <c r="HTA718" s="412"/>
      <c r="HTB718" s="412"/>
      <c r="HTC718" s="412"/>
      <c r="HTD718" s="412"/>
      <c r="HTE718" s="412"/>
      <c r="HTF718" s="412"/>
      <c r="HTG718" s="412"/>
      <c r="HTH718" s="412"/>
      <c r="HTI718" s="412"/>
      <c r="HTJ718" s="412"/>
      <c r="HTK718" s="412"/>
      <c r="HTL718" s="412"/>
      <c r="HTM718" s="412"/>
      <c r="HTN718" s="412"/>
      <c r="HTO718" s="412"/>
      <c r="HTP718" s="412"/>
      <c r="HTQ718" s="412"/>
      <c r="HTR718" s="412"/>
      <c r="HTS718" s="412"/>
      <c r="HTT718" s="412"/>
      <c r="HTU718" s="412"/>
      <c r="HTV718" s="412"/>
      <c r="HTW718" s="412"/>
      <c r="HTX718" s="412"/>
      <c r="HTY718" s="412"/>
      <c r="HTZ718" s="412"/>
      <c r="HUA718" s="412"/>
      <c r="HUB718" s="412"/>
      <c r="HUC718" s="412"/>
      <c r="HUD718" s="412"/>
      <c r="HUE718" s="412"/>
      <c r="HUF718" s="412"/>
      <c r="HUG718" s="412"/>
      <c r="HUH718" s="413"/>
      <c r="HUI718" s="413"/>
      <c r="HUJ718" s="413"/>
      <c r="HUK718" s="413"/>
      <c r="HUL718" s="413"/>
      <c r="HUM718" s="413"/>
      <c r="HUN718" s="413"/>
      <c r="HUO718" s="413"/>
      <c r="HUP718" s="413"/>
      <c r="HUQ718" s="413"/>
      <c r="HUR718" s="413"/>
      <c r="HUS718" s="413"/>
      <c r="HUT718" s="413"/>
      <c r="HUU718" s="413"/>
      <c r="HUV718" s="413"/>
      <c r="HUW718" s="413"/>
      <c r="HUX718" s="413"/>
      <c r="HUY718" s="413"/>
      <c r="HUZ718" s="413"/>
      <c r="HVA718" s="413"/>
      <c r="HVB718" s="413"/>
      <c r="HVC718" s="413"/>
      <c r="HVD718" s="413"/>
      <c r="HVE718" s="413"/>
      <c r="HVF718" s="414"/>
      <c r="HVG718" s="414"/>
      <c r="HVH718" s="414"/>
      <c r="HVI718" s="414"/>
      <c r="HVJ718" s="414"/>
      <c r="HVK718" s="413"/>
      <c r="HVL718" s="413"/>
      <c r="HVM718" s="414"/>
      <c r="HVN718" s="414"/>
      <c r="HVO718" s="413"/>
      <c r="HVP718" s="413"/>
      <c r="HVQ718" s="414"/>
      <c r="HVR718" s="414"/>
      <c r="HVS718" s="413"/>
      <c r="HVT718" s="413"/>
      <c r="HVU718" s="413"/>
      <c r="HVV718" s="413"/>
      <c r="HVW718" s="413"/>
      <c r="HVX718" s="413"/>
      <c r="HVY718" s="413"/>
      <c r="HVZ718" s="414"/>
      <c r="HWA718" s="414"/>
      <c r="HWB718" s="413"/>
      <c r="HWC718" s="413"/>
      <c r="HWD718" s="414"/>
      <c r="HWE718" s="414"/>
      <c r="HWF718" s="413"/>
      <c r="HWG718" s="413"/>
      <c r="HWH718" s="413"/>
      <c r="HWI718" s="413"/>
      <c r="HWJ718" s="413"/>
      <c r="HWK718" s="407"/>
      <c r="HWL718" s="439"/>
      <c r="HWM718" s="413"/>
      <c r="HWN718" s="413"/>
      <c r="HWO718" s="413"/>
      <c r="HWP718" s="413"/>
      <c r="HWQ718" s="413"/>
      <c r="HWR718" s="413"/>
      <c r="HWS718" s="413"/>
      <c r="HWT718" s="412"/>
      <c r="HWU718" s="412"/>
      <c r="HWV718" s="412"/>
      <c r="HWW718" s="412"/>
      <c r="HWX718" s="412"/>
      <c r="HWY718" s="412"/>
      <c r="HWZ718" s="412"/>
      <c r="HXA718" s="412"/>
      <c r="HXB718" s="412"/>
      <c r="HXC718" s="412"/>
      <c r="HXD718" s="412"/>
      <c r="HXE718" s="412"/>
      <c r="HXF718" s="412"/>
      <c r="HXG718" s="412"/>
      <c r="HXH718" s="412"/>
      <c r="HXI718" s="412"/>
      <c r="HXJ718" s="412"/>
      <c r="HXK718" s="412"/>
      <c r="HXL718" s="412"/>
      <c r="HXM718" s="412"/>
      <c r="HXN718" s="412"/>
      <c r="HXO718" s="412"/>
      <c r="HXP718" s="412"/>
      <c r="HXQ718" s="412"/>
      <c r="HXR718" s="412"/>
      <c r="HXS718" s="412"/>
      <c r="HXT718" s="412"/>
      <c r="HXU718" s="412"/>
      <c r="HXV718" s="412"/>
      <c r="HXW718" s="412"/>
      <c r="HXX718" s="412"/>
      <c r="HXY718" s="412"/>
      <c r="HXZ718" s="412"/>
      <c r="HYA718" s="412"/>
      <c r="HYB718" s="412"/>
      <c r="HYC718" s="412"/>
      <c r="HYD718" s="412"/>
      <c r="HYE718" s="412"/>
      <c r="HYF718" s="412"/>
      <c r="HYG718" s="412"/>
      <c r="HYH718" s="412"/>
      <c r="HYI718" s="412"/>
      <c r="HYJ718" s="412"/>
      <c r="HYK718" s="412"/>
      <c r="HYL718" s="413"/>
      <c r="HYM718" s="413"/>
      <c r="HYN718" s="413"/>
      <c r="HYO718" s="413"/>
      <c r="HYP718" s="413"/>
      <c r="HYQ718" s="413"/>
      <c r="HYR718" s="413"/>
      <c r="HYS718" s="413"/>
      <c r="HYT718" s="413"/>
      <c r="HYU718" s="413"/>
      <c r="HYV718" s="413"/>
      <c r="HYW718" s="413"/>
      <c r="HYX718" s="413"/>
      <c r="HYY718" s="413"/>
      <c r="HYZ718" s="413"/>
      <c r="HZA718" s="413"/>
      <c r="HZB718" s="413"/>
      <c r="HZC718" s="413"/>
      <c r="HZD718" s="413"/>
      <c r="HZE718" s="413"/>
      <c r="HZF718" s="413"/>
      <c r="HZG718" s="413"/>
      <c r="HZH718" s="413"/>
      <c r="HZI718" s="413"/>
      <c r="HZJ718" s="414"/>
      <c r="HZK718" s="414"/>
      <c r="HZL718" s="414"/>
      <c r="HZM718" s="414"/>
      <c r="HZN718" s="414"/>
      <c r="HZO718" s="413"/>
      <c r="HZP718" s="413"/>
      <c r="HZQ718" s="414"/>
      <c r="HZR718" s="414"/>
      <c r="HZS718" s="413"/>
      <c r="HZT718" s="413"/>
      <c r="HZU718" s="414"/>
      <c r="HZV718" s="414"/>
      <c r="HZW718" s="413"/>
      <c r="HZX718" s="413"/>
      <c r="HZY718" s="413"/>
      <c r="HZZ718" s="413"/>
      <c r="IAA718" s="413"/>
      <c r="IAB718" s="413"/>
      <c r="IAC718" s="413"/>
      <c r="IAD718" s="414"/>
      <c r="IAE718" s="414"/>
      <c r="IAF718" s="413"/>
      <c r="IAG718" s="413"/>
      <c r="IAH718" s="414"/>
      <c r="IAI718" s="414"/>
      <c r="IAJ718" s="413"/>
      <c r="IAK718" s="413"/>
      <c r="IAL718" s="413"/>
      <c r="IAM718" s="413"/>
      <c r="IAN718" s="413"/>
      <c r="IAO718" s="407"/>
      <c r="IAP718" s="439"/>
      <c r="IAQ718" s="413"/>
      <c r="IAR718" s="413"/>
      <c r="IAS718" s="413"/>
      <c r="IAT718" s="413"/>
      <c r="IAU718" s="413"/>
      <c r="IAV718" s="413"/>
      <c r="IAW718" s="413"/>
      <c r="IAX718" s="412"/>
      <c r="IAY718" s="412"/>
      <c r="IAZ718" s="412"/>
      <c r="IBA718" s="412"/>
      <c r="IBB718" s="412"/>
      <c r="IBC718" s="412"/>
      <c r="IBD718" s="412"/>
      <c r="IBE718" s="412"/>
      <c r="IBF718" s="412"/>
      <c r="IBG718" s="412"/>
      <c r="IBH718" s="412"/>
      <c r="IBI718" s="412"/>
      <c r="IBJ718" s="412"/>
      <c r="IBK718" s="412"/>
      <c r="IBL718" s="412"/>
      <c r="IBM718" s="412"/>
      <c r="IBN718" s="412"/>
      <c r="IBO718" s="412"/>
      <c r="IBP718" s="412"/>
      <c r="IBQ718" s="412"/>
      <c r="IBR718" s="412"/>
      <c r="IBS718" s="412"/>
      <c r="IBT718" s="412"/>
      <c r="IBU718" s="412"/>
      <c r="IBV718" s="412"/>
      <c r="IBW718" s="412"/>
      <c r="IBX718" s="412"/>
      <c r="IBY718" s="412"/>
      <c r="IBZ718" s="412"/>
      <c r="ICA718" s="412"/>
      <c r="ICB718" s="412"/>
      <c r="ICC718" s="412"/>
      <c r="ICD718" s="412"/>
      <c r="ICE718" s="412"/>
      <c r="ICF718" s="412"/>
      <c r="ICG718" s="412"/>
      <c r="ICH718" s="412"/>
      <c r="ICI718" s="412"/>
      <c r="ICJ718" s="412"/>
      <c r="ICK718" s="412"/>
      <c r="ICL718" s="412"/>
      <c r="ICM718" s="412"/>
      <c r="ICN718" s="412"/>
      <c r="ICO718" s="412"/>
      <c r="ICP718" s="413"/>
      <c r="ICQ718" s="413"/>
      <c r="ICR718" s="413"/>
      <c r="ICS718" s="413"/>
      <c r="ICT718" s="413"/>
      <c r="ICU718" s="413"/>
      <c r="ICV718" s="413"/>
      <c r="ICW718" s="413"/>
      <c r="ICX718" s="413"/>
      <c r="ICY718" s="413"/>
      <c r="ICZ718" s="413"/>
      <c r="IDA718" s="413"/>
      <c r="IDB718" s="413"/>
      <c r="IDC718" s="413"/>
      <c r="IDD718" s="413"/>
      <c r="IDE718" s="413"/>
      <c r="IDF718" s="413"/>
      <c r="IDG718" s="413"/>
      <c r="IDH718" s="413"/>
      <c r="IDI718" s="413"/>
      <c r="IDJ718" s="413"/>
      <c r="IDK718" s="413"/>
      <c r="IDL718" s="413"/>
      <c r="IDM718" s="413"/>
      <c r="IDN718" s="414"/>
      <c r="IDO718" s="414"/>
      <c r="IDP718" s="414"/>
      <c r="IDQ718" s="414"/>
      <c r="IDR718" s="414"/>
      <c r="IDS718" s="413"/>
      <c r="IDT718" s="413"/>
      <c r="IDU718" s="414"/>
      <c r="IDV718" s="414"/>
      <c r="IDW718" s="413"/>
      <c r="IDX718" s="413"/>
      <c r="IDY718" s="414"/>
      <c r="IDZ718" s="414"/>
      <c r="IEA718" s="413"/>
      <c r="IEB718" s="413"/>
      <c r="IEC718" s="413"/>
      <c r="IED718" s="413"/>
      <c r="IEE718" s="413"/>
      <c r="IEF718" s="413"/>
      <c r="IEG718" s="413"/>
      <c r="IEH718" s="414"/>
      <c r="IEI718" s="414"/>
      <c r="IEJ718" s="413"/>
      <c r="IEK718" s="413"/>
      <c r="IEL718" s="414"/>
      <c r="IEM718" s="414"/>
      <c r="IEN718" s="413"/>
      <c r="IEO718" s="413"/>
      <c r="IEP718" s="413"/>
      <c r="IEQ718" s="413"/>
      <c r="IER718" s="413"/>
      <c r="IES718" s="407"/>
      <c r="IET718" s="439"/>
      <c r="IEU718" s="413"/>
      <c r="IEV718" s="413"/>
      <c r="IEW718" s="413"/>
      <c r="IEX718" s="413"/>
      <c r="IEY718" s="413"/>
      <c r="IEZ718" s="413"/>
      <c r="IFA718" s="413"/>
      <c r="IFB718" s="412"/>
      <c r="IFC718" s="412"/>
      <c r="IFD718" s="412"/>
      <c r="IFE718" s="412"/>
      <c r="IFF718" s="412"/>
      <c r="IFG718" s="412"/>
      <c r="IFH718" s="412"/>
      <c r="IFI718" s="412"/>
      <c r="IFJ718" s="412"/>
      <c r="IFK718" s="412"/>
      <c r="IFL718" s="412"/>
      <c r="IFM718" s="412"/>
      <c r="IFN718" s="412"/>
      <c r="IFO718" s="412"/>
      <c r="IFP718" s="412"/>
      <c r="IFQ718" s="412"/>
      <c r="IFR718" s="412"/>
      <c r="IFS718" s="412"/>
      <c r="IFT718" s="412"/>
      <c r="IFU718" s="412"/>
      <c r="IFV718" s="412"/>
      <c r="IFW718" s="412"/>
      <c r="IFX718" s="412"/>
      <c r="IFY718" s="412"/>
      <c r="IFZ718" s="412"/>
      <c r="IGA718" s="412"/>
      <c r="IGB718" s="412"/>
      <c r="IGC718" s="412"/>
      <c r="IGD718" s="412"/>
      <c r="IGE718" s="412"/>
      <c r="IGF718" s="412"/>
      <c r="IGG718" s="412"/>
      <c r="IGH718" s="412"/>
      <c r="IGI718" s="412"/>
      <c r="IGJ718" s="412"/>
      <c r="IGK718" s="412"/>
      <c r="IGL718" s="412"/>
      <c r="IGM718" s="412"/>
      <c r="IGN718" s="412"/>
      <c r="IGO718" s="412"/>
      <c r="IGP718" s="412"/>
      <c r="IGQ718" s="412"/>
      <c r="IGR718" s="412"/>
      <c r="IGS718" s="412"/>
      <c r="IGT718" s="413"/>
      <c r="IGU718" s="413"/>
      <c r="IGV718" s="413"/>
      <c r="IGW718" s="413"/>
      <c r="IGX718" s="413"/>
      <c r="IGY718" s="413"/>
      <c r="IGZ718" s="413"/>
      <c r="IHA718" s="413"/>
      <c r="IHB718" s="413"/>
      <c r="IHC718" s="413"/>
      <c r="IHD718" s="413"/>
      <c r="IHE718" s="413"/>
      <c r="IHF718" s="413"/>
      <c r="IHG718" s="413"/>
      <c r="IHH718" s="413"/>
      <c r="IHI718" s="413"/>
      <c r="IHJ718" s="413"/>
      <c r="IHK718" s="413"/>
      <c r="IHL718" s="413"/>
      <c r="IHM718" s="413"/>
      <c r="IHN718" s="413"/>
      <c r="IHO718" s="413"/>
      <c r="IHP718" s="413"/>
      <c r="IHQ718" s="413"/>
      <c r="IHR718" s="414"/>
      <c r="IHS718" s="414"/>
      <c r="IHT718" s="414"/>
      <c r="IHU718" s="414"/>
      <c r="IHV718" s="414"/>
      <c r="IHW718" s="413"/>
      <c r="IHX718" s="413"/>
      <c r="IHY718" s="414"/>
      <c r="IHZ718" s="414"/>
      <c r="IIA718" s="413"/>
      <c r="IIB718" s="413"/>
      <c r="IIC718" s="414"/>
      <c r="IID718" s="414"/>
      <c r="IIE718" s="413"/>
      <c r="IIF718" s="413"/>
      <c r="IIG718" s="413"/>
      <c r="IIH718" s="413"/>
      <c r="III718" s="413"/>
      <c r="IIJ718" s="413"/>
      <c r="IIK718" s="413"/>
      <c r="IIL718" s="414"/>
      <c r="IIM718" s="414"/>
      <c r="IIN718" s="413"/>
      <c r="IIO718" s="413"/>
      <c r="IIP718" s="414"/>
      <c r="IIQ718" s="414"/>
      <c r="IIR718" s="413"/>
      <c r="IIS718" s="413"/>
      <c r="IIT718" s="413"/>
      <c r="IIU718" s="413"/>
      <c r="IIV718" s="413"/>
      <c r="IIW718" s="407"/>
      <c r="IIX718" s="439"/>
      <c r="IIY718" s="413"/>
      <c r="IIZ718" s="413"/>
      <c r="IJA718" s="413"/>
      <c r="IJB718" s="413"/>
      <c r="IJC718" s="413"/>
      <c r="IJD718" s="413"/>
      <c r="IJE718" s="413"/>
      <c r="IJF718" s="412"/>
      <c r="IJG718" s="412"/>
      <c r="IJH718" s="412"/>
      <c r="IJI718" s="412"/>
      <c r="IJJ718" s="412"/>
      <c r="IJK718" s="412"/>
      <c r="IJL718" s="412"/>
      <c r="IJM718" s="412"/>
      <c r="IJN718" s="412"/>
      <c r="IJO718" s="412"/>
      <c r="IJP718" s="412"/>
      <c r="IJQ718" s="412"/>
      <c r="IJR718" s="412"/>
      <c r="IJS718" s="412"/>
      <c r="IJT718" s="412"/>
      <c r="IJU718" s="412"/>
      <c r="IJV718" s="412"/>
      <c r="IJW718" s="412"/>
      <c r="IJX718" s="412"/>
      <c r="IJY718" s="412"/>
      <c r="IJZ718" s="412"/>
      <c r="IKA718" s="412"/>
      <c r="IKB718" s="412"/>
      <c r="IKC718" s="412"/>
      <c r="IKD718" s="412"/>
      <c r="IKE718" s="412"/>
      <c r="IKF718" s="412"/>
      <c r="IKG718" s="412"/>
      <c r="IKH718" s="412"/>
      <c r="IKI718" s="412"/>
      <c r="IKJ718" s="412"/>
      <c r="IKK718" s="412"/>
      <c r="IKL718" s="412"/>
      <c r="IKM718" s="412"/>
      <c r="IKN718" s="412"/>
      <c r="IKO718" s="412"/>
      <c r="IKP718" s="412"/>
      <c r="IKQ718" s="412"/>
      <c r="IKR718" s="412"/>
      <c r="IKS718" s="412"/>
      <c r="IKT718" s="412"/>
      <c r="IKU718" s="412"/>
      <c r="IKV718" s="412"/>
      <c r="IKW718" s="412"/>
      <c r="IKX718" s="413"/>
      <c r="IKY718" s="413"/>
      <c r="IKZ718" s="413"/>
      <c r="ILA718" s="413"/>
      <c r="ILB718" s="413"/>
      <c r="ILC718" s="413"/>
      <c r="ILD718" s="413"/>
      <c r="ILE718" s="413"/>
      <c r="ILF718" s="413"/>
      <c r="ILG718" s="413"/>
      <c r="ILH718" s="413"/>
      <c r="ILI718" s="413"/>
      <c r="ILJ718" s="413"/>
      <c r="ILK718" s="413"/>
      <c r="ILL718" s="413"/>
      <c r="ILM718" s="413"/>
      <c r="ILN718" s="413"/>
      <c r="ILO718" s="413"/>
      <c r="ILP718" s="413"/>
      <c r="ILQ718" s="413"/>
      <c r="ILR718" s="413"/>
      <c r="ILS718" s="413"/>
      <c r="ILT718" s="413"/>
      <c r="ILU718" s="413"/>
      <c r="ILV718" s="414"/>
      <c r="ILW718" s="414"/>
      <c r="ILX718" s="414"/>
      <c r="ILY718" s="414"/>
      <c r="ILZ718" s="414"/>
      <c r="IMA718" s="413"/>
      <c r="IMB718" s="413"/>
      <c r="IMC718" s="414"/>
      <c r="IMD718" s="414"/>
      <c r="IME718" s="413"/>
      <c r="IMF718" s="413"/>
      <c r="IMG718" s="414"/>
      <c r="IMH718" s="414"/>
      <c r="IMI718" s="413"/>
      <c r="IMJ718" s="413"/>
      <c r="IMK718" s="413"/>
      <c r="IML718" s="413"/>
      <c r="IMM718" s="413"/>
      <c r="IMN718" s="413"/>
      <c r="IMO718" s="413"/>
      <c r="IMP718" s="414"/>
      <c r="IMQ718" s="414"/>
      <c r="IMR718" s="413"/>
      <c r="IMS718" s="413"/>
      <c r="IMT718" s="414"/>
      <c r="IMU718" s="414"/>
      <c r="IMV718" s="413"/>
      <c r="IMW718" s="413"/>
      <c r="IMX718" s="413"/>
      <c r="IMY718" s="413"/>
      <c r="IMZ718" s="413"/>
      <c r="INA718" s="407"/>
      <c r="INB718" s="439"/>
      <c r="INC718" s="413"/>
      <c r="IND718" s="413"/>
      <c r="INE718" s="413"/>
      <c r="INF718" s="413"/>
      <c r="ING718" s="413"/>
      <c r="INH718" s="413"/>
      <c r="INI718" s="413"/>
      <c r="INJ718" s="412"/>
      <c r="INK718" s="412"/>
      <c r="INL718" s="412"/>
      <c r="INM718" s="412"/>
      <c r="INN718" s="412"/>
      <c r="INO718" s="412"/>
      <c r="INP718" s="412"/>
      <c r="INQ718" s="412"/>
      <c r="INR718" s="412"/>
      <c r="INS718" s="412"/>
      <c r="INT718" s="412"/>
      <c r="INU718" s="412"/>
      <c r="INV718" s="412"/>
      <c r="INW718" s="412"/>
      <c r="INX718" s="412"/>
      <c r="INY718" s="412"/>
      <c r="INZ718" s="412"/>
      <c r="IOA718" s="412"/>
      <c r="IOB718" s="412"/>
      <c r="IOC718" s="412"/>
      <c r="IOD718" s="412"/>
      <c r="IOE718" s="412"/>
      <c r="IOF718" s="412"/>
      <c r="IOG718" s="412"/>
      <c r="IOH718" s="412"/>
      <c r="IOI718" s="412"/>
      <c r="IOJ718" s="412"/>
      <c r="IOK718" s="412"/>
      <c r="IOL718" s="412"/>
      <c r="IOM718" s="412"/>
      <c r="ION718" s="412"/>
      <c r="IOO718" s="412"/>
      <c r="IOP718" s="412"/>
      <c r="IOQ718" s="412"/>
      <c r="IOR718" s="412"/>
      <c r="IOS718" s="412"/>
      <c r="IOT718" s="412"/>
      <c r="IOU718" s="412"/>
      <c r="IOV718" s="412"/>
      <c r="IOW718" s="412"/>
      <c r="IOX718" s="412"/>
      <c r="IOY718" s="412"/>
      <c r="IOZ718" s="412"/>
      <c r="IPA718" s="412"/>
      <c r="IPB718" s="413"/>
      <c r="IPC718" s="413"/>
      <c r="IPD718" s="413"/>
      <c r="IPE718" s="413"/>
      <c r="IPF718" s="413"/>
      <c r="IPG718" s="413"/>
      <c r="IPH718" s="413"/>
      <c r="IPI718" s="413"/>
      <c r="IPJ718" s="413"/>
      <c r="IPK718" s="413"/>
      <c r="IPL718" s="413"/>
      <c r="IPM718" s="413"/>
      <c r="IPN718" s="413"/>
      <c r="IPO718" s="413"/>
      <c r="IPP718" s="413"/>
      <c r="IPQ718" s="413"/>
      <c r="IPR718" s="413"/>
      <c r="IPS718" s="413"/>
      <c r="IPT718" s="413"/>
      <c r="IPU718" s="413"/>
      <c r="IPV718" s="413"/>
      <c r="IPW718" s="413"/>
      <c r="IPX718" s="413"/>
      <c r="IPY718" s="413"/>
      <c r="IPZ718" s="414"/>
      <c r="IQA718" s="414"/>
      <c r="IQB718" s="414"/>
      <c r="IQC718" s="414"/>
      <c r="IQD718" s="414"/>
      <c r="IQE718" s="413"/>
      <c r="IQF718" s="413"/>
      <c r="IQG718" s="414"/>
      <c r="IQH718" s="414"/>
      <c r="IQI718" s="413"/>
      <c r="IQJ718" s="413"/>
      <c r="IQK718" s="414"/>
      <c r="IQL718" s="414"/>
      <c r="IQM718" s="413"/>
      <c r="IQN718" s="413"/>
      <c r="IQO718" s="413"/>
      <c r="IQP718" s="413"/>
      <c r="IQQ718" s="413"/>
      <c r="IQR718" s="413"/>
      <c r="IQS718" s="413"/>
      <c r="IQT718" s="414"/>
      <c r="IQU718" s="414"/>
      <c r="IQV718" s="413"/>
      <c r="IQW718" s="413"/>
      <c r="IQX718" s="414"/>
      <c r="IQY718" s="414"/>
      <c r="IQZ718" s="413"/>
      <c r="IRA718" s="413"/>
      <c r="IRB718" s="413"/>
      <c r="IRC718" s="413"/>
      <c r="IRD718" s="413"/>
      <c r="IRE718" s="407"/>
      <c r="IRF718" s="439"/>
      <c r="IRG718" s="413"/>
      <c r="IRH718" s="413"/>
      <c r="IRI718" s="413"/>
      <c r="IRJ718" s="413"/>
      <c r="IRK718" s="413"/>
      <c r="IRL718" s="413"/>
      <c r="IRM718" s="413"/>
      <c r="IRN718" s="412"/>
      <c r="IRO718" s="412"/>
      <c r="IRP718" s="412"/>
      <c r="IRQ718" s="412"/>
      <c r="IRR718" s="412"/>
      <c r="IRS718" s="412"/>
      <c r="IRT718" s="412"/>
      <c r="IRU718" s="412"/>
      <c r="IRV718" s="412"/>
      <c r="IRW718" s="412"/>
      <c r="IRX718" s="412"/>
      <c r="IRY718" s="412"/>
      <c r="IRZ718" s="412"/>
      <c r="ISA718" s="412"/>
      <c r="ISB718" s="412"/>
      <c r="ISC718" s="412"/>
      <c r="ISD718" s="412"/>
      <c r="ISE718" s="412"/>
      <c r="ISF718" s="412"/>
      <c r="ISG718" s="412"/>
      <c r="ISH718" s="412"/>
      <c r="ISI718" s="412"/>
      <c r="ISJ718" s="412"/>
      <c r="ISK718" s="412"/>
      <c r="ISL718" s="412"/>
      <c r="ISM718" s="412"/>
      <c r="ISN718" s="412"/>
      <c r="ISO718" s="412"/>
      <c r="ISP718" s="412"/>
      <c r="ISQ718" s="412"/>
      <c r="ISR718" s="412"/>
      <c r="ISS718" s="412"/>
      <c r="IST718" s="412"/>
      <c r="ISU718" s="412"/>
      <c r="ISV718" s="412"/>
      <c r="ISW718" s="412"/>
      <c r="ISX718" s="412"/>
      <c r="ISY718" s="412"/>
      <c r="ISZ718" s="412"/>
      <c r="ITA718" s="412"/>
      <c r="ITB718" s="412"/>
      <c r="ITC718" s="412"/>
      <c r="ITD718" s="412"/>
      <c r="ITE718" s="412"/>
      <c r="ITF718" s="413"/>
      <c r="ITG718" s="413"/>
      <c r="ITH718" s="413"/>
      <c r="ITI718" s="413"/>
      <c r="ITJ718" s="413"/>
      <c r="ITK718" s="413"/>
      <c r="ITL718" s="413"/>
      <c r="ITM718" s="413"/>
      <c r="ITN718" s="413"/>
      <c r="ITO718" s="413"/>
      <c r="ITP718" s="413"/>
      <c r="ITQ718" s="413"/>
      <c r="ITR718" s="413"/>
      <c r="ITS718" s="413"/>
      <c r="ITT718" s="413"/>
      <c r="ITU718" s="413"/>
      <c r="ITV718" s="413"/>
      <c r="ITW718" s="413"/>
      <c r="ITX718" s="413"/>
      <c r="ITY718" s="413"/>
      <c r="ITZ718" s="413"/>
      <c r="IUA718" s="413"/>
      <c r="IUB718" s="413"/>
      <c r="IUC718" s="413"/>
      <c r="IUD718" s="414"/>
      <c r="IUE718" s="414"/>
      <c r="IUF718" s="414"/>
      <c r="IUG718" s="414"/>
      <c r="IUH718" s="414"/>
      <c r="IUI718" s="413"/>
      <c r="IUJ718" s="413"/>
      <c r="IUK718" s="414"/>
      <c r="IUL718" s="414"/>
      <c r="IUM718" s="413"/>
      <c r="IUN718" s="413"/>
      <c r="IUO718" s="414"/>
      <c r="IUP718" s="414"/>
      <c r="IUQ718" s="413"/>
      <c r="IUR718" s="413"/>
      <c r="IUS718" s="413"/>
      <c r="IUT718" s="413"/>
      <c r="IUU718" s="413"/>
      <c r="IUV718" s="413"/>
      <c r="IUW718" s="413"/>
      <c r="IUX718" s="414"/>
      <c r="IUY718" s="414"/>
      <c r="IUZ718" s="413"/>
      <c r="IVA718" s="413"/>
      <c r="IVB718" s="414"/>
      <c r="IVC718" s="414"/>
      <c r="IVD718" s="413"/>
      <c r="IVE718" s="413"/>
      <c r="IVF718" s="413"/>
      <c r="IVG718" s="413"/>
      <c r="IVH718" s="413"/>
      <c r="IVI718" s="407"/>
      <c r="IVJ718" s="439"/>
      <c r="IVK718" s="413"/>
      <c r="IVL718" s="413"/>
      <c r="IVM718" s="413"/>
      <c r="IVN718" s="413"/>
      <c r="IVO718" s="413"/>
      <c r="IVP718" s="413"/>
      <c r="IVQ718" s="413"/>
      <c r="IVR718" s="412"/>
      <c r="IVS718" s="412"/>
      <c r="IVT718" s="412"/>
      <c r="IVU718" s="412"/>
      <c r="IVV718" s="412"/>
      <c r="IVW718" s="412"/>
      <c r="IVX718" s="412"/>
      <c r="IVY718" s="412"/>
      <c r="IVZ718" s="412"/>
      <c r="IWA718" s="412"/>
      <c r="IWB718" s="412"/>
      <c r="IWC718" s="412"/>
      <c r="IWD718" s="412"/>
      <c r="IWE718" s="412"/>
      <c r="IWF718" s="412"/>
      <c r="IWG718" s="412"/>
      <c r="IWH718" s="412"/>
      <c r="IWI718" s="412"/>
      <c r="IWJ718" s="412"/>
      <c r="IWK718" s="412"/>
      <c r="IWL718" s="412"/>
      <c r="IWM718" s="412"/>
      <c r="IWN718" s="412"/>
      <c r="IWO718" s="412"/>
      <c r="IWP718" s="412"/>
      <c r="IWQ718" s="412"/>
      <c r="IWR718" s="412"/>
      <c r="IWS718" s="412"/>
      <c r="IWT718" s="412"/>
      <c r="IWU718" s="412"/>
      <c r="IWV718" s="412"/>
      <c r="IWW718" s="412"/>
      <c r="IWX718" s="412"/>
      <c r="IWY718" s="412"/>
      <c r="IWZ718" s="412"/>
      <c r="IXA718" s="412"/>
      <c r="IXB718" s="412"/>
      <c r="IXC718" s="412"/>
      <c r="IXD718" s="412"/>
      <c r="IXE718" s="412"/>
      <c r="IXF718" s="412"/>
      <c r="IXG718" s="412"/>
      <c r="IXH718" s="412"/>
      <c r="IXI718" s="412"/>
      <c r="IXJ718" s="413"/>
      <c r="IXK718" s="413"/>
      <c r="IXL718" s="413"/>
      <c r="IXM718" s="413"/>
      <c r="IXN718" s="413"/>
      <c r="IXO718" s="413"/>
      <c r="IXP718" s="413"/>
      <c r="IXQ718" s="413"/>
      <c r="IXR718" s="413"/>
      <c r="IXS718" s="413"/>
      <c r="IXT718" s="413"/>
      <c r="IXU718" s="413"/>
      <c r="IXV718" s="413"/>
      <c r="IXW718" s="413"/>
      <c r="IXX718" s="413"/>
      <c r="IXY718" s="413"/>
      <c r="IXZ718" s="413"/>
      <c r="IYA718" s="413"/>
      <c r="IYB718" s="413"/>
      <c r="IYC718" s="413"/>
      <c r="IYD718" s="413"/>
      <c r="IYE718" s="413"/>
      <c r="IYF718" s="413"/>
      <c r="IYG718" s="413"/>
      <c r="IYH718" s="414"/>
      <c r="IYI718" s="414"/>
      <c r="IYJ718" s="414"/>
      <c r="IYK718" s="414"/>
      <c r="IYL718" s="414"/>
      <c r="IYM718" s="413"/>
      <c r="IYN718" s="413"/>
      <c r="IYO718" s="414"/>
      <c r="IYP718" s="414"/>
      <c r="IYQ718" s="413"/>
      <c r="IYR718" s="413"/>
      <c r="IYS718" s="414"/>
      <c r="IYT718" s="414"/>
      <c r="IYU718" s="413"/>
      <c r="IYV718" s="413"/>
      <c r="IYW718" s="413"/>
      <c r="IYX718" s="413"/>
      <c r="IYY718" s="413"/>
      <c r="IYZ718" s="413"/>
      <c r="IZA718" s="413"/>
      <c r="IZB718" s="414"/>
      <c r="IZC718" s="414"/>
      <c r="IZD718" s="413"/>
      <c r="IZE718" s="413"/>
      <c r="IZF718" s="414"/>
      <c r="IZG718" s="414"/>
      <c r="IZH718" s="413"/>
      <c r="IZI718" s="413"/>
      <c r="IZJ718" s="413"/>
      <c r="IZK718" s="413"/>
      <c r="IZL718" s="413"/>
      <c r="IZM718" s="407"/>
      <c r="IZN718" s="439"/>
      <c r="IZO718" s="413"/>
      <c r="IZP718" s="413"/>
      <c r="IZQ718" s="413"/>
      <c r="IZR718" s="413"/>
      <c r="IZS718" s="413"/>
      <c r="IZT718" s="413"/>
      <c r="IZU718" s="413"/>
      <c r="IZV718" s="412"/>
      <c r="IZW718" s="412"/>
      <c r="IZX718" s="412"/>
      <c r="IZY718" s="412"/>
      <c r="IZZ718" s="412"/>
      <c r="JAA718" s="412"/>
      <c r="JAB718" s="412"/>
      <c r="JAC718" s="412"/>
      <c r="JAD718" s="412"/>
      <c r="JAE718" s="412"/>
      <c r="JAF718" s="412"/>
      <c r="JAG718" s="412"/>
      <c r="JAH718" s="412"/>
      <c r="JAI718" s="412"/>
      <c r="JAJ718" s="412"/>
      <c r="JAK718" s="412"/>
      <c r="JAL718" s="412"/>
      <c r="JAM718" s="412"/>
      <c r="JAN718" s="412"/>
      <c r="JAO718" s="412"/>
      <c r="JAP718" s="412"/>
      <c r="JAQ718" s="412"/>
      <c r="JAR718" s="412"/>
      <c r="JAS718" s="412"/>
      <c r="JAT718" s="412"/>
      <c r="JAU718" s="412"/>
      <c r="JAV718" s="412"/>
      <c r="JAW718" s="412"/>
      <c r="JAX718" s="412"/>
      <c r="JAY718" s="412"/>
      <c r="JAZ718" s="412"/>
      <c r="JBA718" s="412"/>
      <c r="JBB718" s="412"/>
      <c r="JBC718" s="412"/>
      <c r="JBD718" s="412"/>
      <c r="JBE718" s="412"/>
      <c r="JBF718" s="412"/>
      <c r="JBG718" s="412"/>
      <c r="JBH718" s="412"/>
      <c r="JBI718" s="412"/>
      <c r="JBJ718" s="412"/>
      <c r="JBK718" s="412"/>
      <c r="JBL718" s="412"/>
      <c r="JBM718" s="412"/>
      <c r="JBN718" s="413"/>
      <c r="JBO718" s="413"/>
      <c r="JBP718" s="413"/>
      <c r="JBQ718" s="413"/>
      <c r="JBR718" s="413"/>
      <c r="JBS718" s="413"/>
      <c r="JBT718" s="413"/>
      <c r="JBU718" s="413"/>
      <c r="JBV718" s="413"/>
      <c r="JBW718" s="413"/>
      <c r="JBX718" s="413"/>
      <c r="JBY718" s="413"/>
      <c r="JBZ718" s="413"/>
      <c r="JCA718" s="413"/>
      <c r="JCB718" s="413"/>
      <c r="JCC718" s="413"/>
      <c r="JCD718" s="413"/>
      <c r="JCE718" s="413"/>
      <c r="JCF718" s="413"/>
      <c r="JCG718" s="413"/>
      <c r="JCH718" s="413"/>
      <c r="JCI718" s="413"/>
      <c r="JCJ718" s="413"/>
      <c r="JCK718" s="413"/>
      <c r="JCL718" s="414"/>
      <c r="JCM718" s="414"/>
      <c r="JCN718" s="414"/>
      <c r="JCO718" s="414"/>
      <c r="JCP718" s="414"/>
      <c r="JCQ718" s="413"/>
      <c r="JCR718" s="413"/>
      <c r="JCS718" s="414"/>
      <c r="JCT718" s="414"/>
      <c r="JCU718" s="413"/>
      <c r="JCV718" s="413"/>
      <c r="JCW718" s="414"/>
      <c r="JCX718" s="414"/>
      <c r="JCY718" s="413"/>
      <c r="JCZ718" s="413"/>
      <c r="JDA718" s="413"/>
      <c r="JDB718" s="413"/>
      <c r="JDC718" s="413"/>
      <c r="JDD718" s="413"/>
      <c r="JDE718" s="413"/>
      <c r="JDF718" s="414"/>
      <c r="JDG718" s="414"/>
      <c r="JDH718" s="413"/>
      <c r="JDI718" s="413"/>
      <c r="JDJ718" s="414"/>
      <c r="JDK718" s="414"/>
      <c r="JDL718" s="413"/>
      <c r="JDM718" s="413"/>
      <c r="JDN718" s="413"/>
      <c r="JDO718" s="413"/>
      <c r="JDP718" s="413"/>
      <c r="JDQ718" s="407"/>
      <c r="JDR718" s="439"/>
      <c r="JDS718" s="413"/>
      <c r="JDT718" s="413"/>
      <c r="JDU718" s="413"/>
      <c r="JDV718" s="413"/>
      <c r="JDW718" s="413"/>
      <c r="JDX718" s="413"/>
      <c r="JDY718" s="413"/>
      <c r="JDZ718" s="412"/>
      <c r="JEA718" s="412"/>
      <c r="JEB718" s="412"/>
      <c r="JEC718" s="412"/>
      <c r="JED718" s="412"/>
      <c r="JEE718" s="412"/>
      <c r="JEF718" s="412"/>
      <c r="JEG718" s="412"/>
      <c r="JEH718" s="412"/>
      <c r="JEI718" s="412"/>
      <c r="JEJ718" s="412"/>
      <c r="JEK718" s="412"/>
      <c r="JEL718" s="412"/>
      <c r="JEM718" s="412"/>
      <c r="JEN718" s="412"/>
      <c r="JEO718" s="412"/>
      <c r="JEP718" s="412"/>
      <c r="JEQ718" s="412"/>
      <c r="JER718" s="412"/>
      <c r="JES718" s="412"/>
      <c r="JET718" s="412"/>
      <c r="JEU718" s="412"/>
      <c r="JEV718" s="412"/>
      <c r="JEW718" s="412"/>
      <c r="JEX718" s="412"/>
      <c r="JEY718" s="412"/>
      <c r="JEZ718" s="412"/>
      <c r="JFA718" s="412"/>
      <c r="JFB718" s="412"/>
      <c r="JFC718" s="412"/>
      <c r="JFD718" s="412"/>
      <c r="JFE718" s="412"/>
      <c r="JFF718" s="412"/>
      <c r="JFG718" s="412"/>
      <c r="JFH718" s="412"/>
      <c r="JFI718" s="412"/>
      <c r="JFJ718" s="412"/>
      <c r="JFK718" s="412"/>
      <c r="JFL718" s="412"/>
      <c r="JFM718" s="412"/>
      <c r="JFN718" s="412"/>
      <c r="JFO718" s="412"/>
      <c r="JFP718" s="412"/>
      <c r="JFQ718" s="412"/>
      <c r="JFR718" s="413"/>
      <c r="JFS718" s="413"/>
      <c r="JFT718" s="413"/>
      <c r="JFU718" s="413"/>
      <c r="JFV718" s="413"/>
      <c r="JFW718" s="413"/>
      <c r="JFX718" s="413"/>
      <c r="JFY718" s="413"/>
      <c r="JFZ718" s="413"/>
      <c r="JGA718" s="413"/>
      <c r="JGB718" s="413"/>
      <c r="JGC718" s="413"/>
      <c r="JGD718" s="413"/>
      <c r="JGE718" s="413"/>
      <c r="JGF718" s="413"/>
      <c r="JGG718" s="413"/>
      <c r="JGH718" s="413"/>
      <c r="JGI718" s="413"/>
      <c r="JGJ718" s="413"/>
      <c r="JGK718" s="413"/>
      <c r="JGL718" s="413"/>
      <c r="JGM718" s="413"/>
      <c r="JGN718" s="413"/>
      <c r="JGO718" s="413"/>
      <c r="JGP718" s="414"/>
      <c r="JGQ718" s="414"/>
      <c r="JGR718" s="414"/>
      <c r="JGS718" s="414"/>
      <c r="JGT718" s="414"/>
      <c r="JGU718" s="413"/>
      <c r="JGV718" s="413"/>
      <c r="JGW718" s="414"/>
      <c r="JGX718" s="414"/>
      <c r="JGY718" s="413"/>
      <c r="JGZ718" s="413"/>
      <c r="JHA718" s="414"/>
      <c r="JHB718" s="414"/>
      <c r="JHC718" s="413"/>
      <c r="JHD718" s="413"/>
      <c r="JHE718" s="413"/>
      <c r="JHF718" s="413"/>
      <c r="JHG718" s="413"/>
      <c r="JHH718" s="413"/>
      <c r="JHI718" s="413"/>
      <c r="JHJ718" s="414"/>
      <c r="JHK718" s="414"/>
      <c r="JHL718" s="413"/>
      <c r="JHM718" s="413"/>
      <c r="JHN718" s="414"/>
      <c r="JHO718" s="414"/>
      <c r="JHP718" s="413"/>
      <c r="JHQ718" s="413"/>
      <c r="JHR718" s="413"/>
      <c r="JHS718" s="413"/>
      <c r="JHT718" s="413"/>
      <c r="JHU718" s="407"/>
      <c r="JHV718" s="439"/>
      <c r="JHW718" s="413"/>
      <c r="JHX718" s="413"/>
      <c r="JHY718" s="413"/>
      <c r="JHZ718" s="413"/>
      <c r="JIA718" s="413"/>
      <c r="JIB718" s="413"/>
      <c r="JIC718" s="413"/>
      <c r="JID718" s="412"/>
      <c r="JIE718" s="412"/>
      <c r="JIF718" s="412"/>
      <c r="JIG718" s="412"/>
      <c r="JIH718" s="412"/>
      <c r="JII718" s="412"/>
      <c r="JIJ718" s="412"/>
      <c r="JIK718" s="412"/>
      <c r="JIL718" s="412"/>
      <c r="JIM718" s="412"/>
      <c r="JIN718" s="412"/>
      <c r="JIO718" s="412"/>
      <c r="JIP718" s="412"/>
      <c r="JIQ718" s="412"/>
      <c r="JIR718" s="412"/>
      <c r="JIS718" s="412"/>
      <c r="JIT718" s="412"/>
      <c r="JIU718" s="412"/>
      <c r="JIV718" s="412"/>
      <c r="JIW718" s="412"/>
      <c r="JIX718" s="412"/>
      <c r="JIY718" s="412"/>
      <c r="JIZ718" s="412"/>
      <c r="JJA718" s="412"/>
      <c r="JJB718" s="412"/>
      <c r="JJC718" s="412"/>
      <c r="JJD718" s="412"/>
      <c r="JJE718" s="412"/>
      <c r="JJF718" s="412"/>
      <c r="JJG718" s="412"/>
      <c r="JJH718" s="412"/>
      <c r="JJI718" s="412"/>
      <c r="JJJ718" s="412"/>
      <c r="JJK718" s="412"/>
      <c r="JJL718" s="412"/>
      <c r="JJM718" s="412"/>
      <c r="JJN718" s="412"/>
      <c r="JJO718" s="412"/>
      <c r="JJP718" s="412"/>
      <c r="JJQ718" s="412"/>
      <c r="JJR718" s="412"/>
      <c r="JJS718" s="412"/>
      <c r="JJT718" s="412"/>
      <c r="JJU718" s="412"/>
      <c r="JJV718" s="413"/>
      <c r="JJW718" s="413"/>
      <c r="JJX718" s="413"/>
      <c r="JJY718" s="413"/>
      <c r="JJZ718" s="413"/>
      <c r="JKA718" s="413"/>
      <c r="JKB718" s="413"/>
      <c r="JKC718" s="413"/>
      <c r="JKD718" s="413"/>
      <c r="JKE718" s="413"/>
      <c r="JKF718" s="413"/>
      <c r="JKG718" s="413"/>
      <c r="JKH718" s="413"/>
      <c r="JKI718" s="413"/>
      <c r="JKJ718" s="413"/>
      <c r="JKK718" s="413"/>
      <c r="JKL718" s="413"/>
      <c r="JKM718" s="413"/>
      <c r="JKN718" s="413"/>
      <c r="JKO718" s="413"/>
      <c r="JKP718" s="413"/>
      <c r="JKQ718" s="413"/>
      <c r="JKR718" s="413"/>
      <c r="JKS718" s="413"/>
      <c r="JKT718" s="414"/>
      <c r="JKU718" s="414"/>
      <c r="JKV718" s="414"/>
      <c r="JKW718" s="414"/>
      <c r="JKX718" s="414"/>
      <c r="JKY718" s="413"/>
      <c r="JKZ718" s="413"/>
      <c r="JLA718" s="414"/>
      <c r="JLB718" s="414"/>
      <c r="JLC718" s="413"/>
      <c r="JLD718" s="413"/>
      <c r="JLE718" s="414"/>
      <c r="JLF718" s="414"/>
      <c r="JLG718" s="413"/>
      <c r="JLH718" s="413"/>
      <c r="JLI718" s="413"/>
      <c r="JLJ718" s="413"/>
      <c r="JLK718" s="413"/>
      <c r="JLL718" s="413"/>
      <c r="JLM718" s="413"/>
      <c r="JLN718" s="414"/>
      <c r="JLO718" s="414"/>
      <c r="JLP718" s="413"/>
      <c r="JLQ718" s="413"/>
      <c r="JLR718" s="414"/>
      <c r="JLS718" s="414"/>
      <c r="JLT718" s="413"/>
      <c r="JLU718" s="413"/>
      <c r="JLV718" s="413"/>
      <c r="JLW718" s="413"/>
      <c r="JLX718" s="413"/>
      <c r="JLY718" s="407"/>
      <c r="JLZ718" s="439"/>
      <c r="JMA718" s="413"/>
      <c r="JMB718" s="413"/>
      <c r="JMC718" s="413"/>
      <c r="JMD718" s="413"/>
      <c r="JME718" s="413"/>
      <c r="JMF718" s="413"/>
      <c r="JMG718" s="413"/>
      <c r="JMH718" s="412"/>
      <c r="JMI718" s="412"/>
      <c r="JMJ718" s="412"/>
      <c r="JMK718" s="412"/>
      <c r="JML718" s="412"/>
      <c r="JMM718" s="412"/>
      <c r="JMN718" s="412"/>
      <c r="JMO718" s="412"/>
      <c r="JMP718" s="412"/>
      <c r="JMQ718" s="412"/>
      <c r="JMR718" s="412"/>
      <c r="JMS718" s="412"/>
      <c r="JMT718" s="412"/>
      <c r="JMU718" s="412"/>
      <c r="JMV718" s="412"/>
      <c r="JMW718" s="412"/>
      <c r="JMX718" s="412"/>
      <c r="JMY718" s="412"/>
      <c r="JMZ718" s="412"/>
      <c r="JNA718" s="412"/>
      <c r="JNB718" s="412"/>
      <c r="JNC718" s="412"/>
      <c r="JND718" s="412"/>
      <c r="JNE718" s="412"/>
      <c r="JNF718" s="412"/>
      <c r="JNG718" s="412"/>
      <c r="JNH718" s="412"/>
      <c r="JNI718" s="412"/>
      <c r="JNJ718" s="412"/>
      <c r="JNK718" s="412"/>
      <c r="JNL718" s="412"/>
      <c r="JNM718" s="412"/>
      <c r="JNN718" s="412"/>
      <c r="JNO718" s="412"/>
      <c r="JNP718" s="412"/>
      <c r="JNQ718" s="412"/>
      <c r="JNR718" s="412"/>
      <c r="JNS718" s="412"/>
      <c r="JNT718" s="412"/>
      <c r="JNU718" s="412"/>
      <c r="JNV718" s="412"/>
      <c r="JNW718" s="412"/>
      <c r="JNX718" s="412"/>
      <c r="JNY718" s="412"/>
      <c r="JNZ718" s="413"/>
      <c r="JOA718" s="413"/>
      <c r="JOB718" s="413"/>
      <c r="JOC718" s="413"/>
      <c r="JOD718" s="413"/>
      <c r="JOE718" s="413"/>
      <c r="JOF718" s="413"/>
      <c r="JOG718" s="413"/>
      <c r="JOH718" s="413"/>
      <c r="JOI718" s="413"/>
      <c r="JOJ718" s="413"/>
      <c r="JOK718" s="413"/>
      <c r="JOL718" s="413"/>
      <c r="JOM718" s="413"/>
      <c r="JON718" s="413"/>
      <c r="JOO718" s="413"/>
      <c r="JOP718" s="413"/>
      <c r="JOQ718" s="413"/>
      <c r="JOR718" s="413"/>
      <c r="JOS718" s="413"/>
      <c r="JOT718" s="413"/>
      <c r="JOU718" s="413"/>
      <c r="JOV718" s="413"/>
      <c r="JOW718" s="413"/>
      <c r="JOX718" s="414"/>
      <c r="JOY718" s="414"/>
      <c r="JOZ718" s="414"/>
      <c r="JPA718" s="414"/>
      <c r="JPB718" s="414"/>
      <c r="JPC718" s="413"/>
      <c r="JPD718" s="413"/>
      <c r="JPE718" s="414"/>
      <c r="JPF718" s="414"/>
      <c r="JPG718" s="413"/>
      <c r="JPH718" s="413"/>
      <c r="JPI718" s="414"/>
      <c r="JPJ718" s="414"/>
      <c r="JPK718" s="413"/>
      <c r="JPL718" s="413"/>
      <c r="JPM718" s="413"/>
      <c r="JPN718" s="413"/>
      <c r="JPO718" s="413"/>
      <c r="JPP718" s="413"/>
      <c r="JPQ718" s="413"/>
      <c r="JPR718" s="414"/>
      <c r="JPS718" s="414"/>
      <c r="JPT718" s="413"/>
      <c r="JPU718" s="413"/>
      <c r="JPV718" s="414"/>
      <c r="JPW718" s="414"/>
      <c r="JPX718" s="413"/>
      <c r="JPY718" s="413"/>
      <c r="JPZ718" s="413"/>
      <c r="JQA718" s="413"/>
      <c r="JQB718" s="413"/>
      <c r="JQC718" s="407"/>
      <c r="JQD718" s="439"/>
      <c r="JQE718" s="413"/>
      <c r="JQF718" s="413"/>
      <c r="JQG718" s="413"/>
      <c r="JQH718" s="413"/>
      <c r="JQI718" s="413"/>
      <c r="JQJ718" s="413"/>
      <c r="JQK718" s="413"/>
      <c r="JQL718" s="412"/>
      <c r="JQM718" s="412"/>
      <c r="JQN718" s="412"/>
      <c r="JQO718" s="412"/>
      <c r="JQP718" s="412"/>
      <c r="JQQ718" s="412"/>
      <c r="JQR718" s="412"/>
      <c r="JQS718" s="412"/>
      <c r="JQT718" s="412"/>
      <c r="JQU718" s="412"/>
      <c r="JQV718" s="412"/>
      <c r="JQW718" s="412"/>
      <c r="JQX718" s="412"/>
      <c r="JQY718" s="412"/>
      <c r="JQZ718" s="412"/>
      <c r="JRA718" s="412"/>
      <c r="JRB718" s="412"/>
      <c r="JRC718" s="412"/>
      <c r="JRD718" s="412"/>
      <c r="JRE718" s="412"/>
      <c r="JRF718" s="412"/>
      <c r="JRG718" s="412"/>
      <c r="JRH718" s="412"/>
      <c r="JRI718" s="412"/>
      <c r="JRJ718" s="412"/>
      <c r="JRK718" s="412"/>
      <c r="JRL718" s="412"/>
      <c r="JRM718" s="412"/>
      <c r="JRN718" s="412"/>
      <c r="JRO718" s="412"/>
      <c r="JRP718" s="412"/>
      <c r="JRQ718" s="412"/>
      <c r="JRR718" s="412"/>
      <c r="JRS718" s="412"/>
      <c r="JRT718" s="412"/>
      <c r="JRU718" s="412"/>
      <c r="JRV718" s="412"/>
      <c r="JRW718" s="412"/>
      <c r="JRX718" s="412"/>
      <c r="JRY718" s="412"/>
      <c r="JRZ718" s="412"/>
      <c r="JSA718" s="412"/>
      <c r="JSB718" s="412"/>
      <c r="JSC718" s="412"/>
      <c r="JSD718" s="413"/>
      <c r="JSE718" s="413"/>
      <c r="JSF718" s="413"/>
      <c r="JSG718" s="413"/>
      <c r="JSH718" s="413"/>
      <c r="JSI718" s="413"/>
      <c r="JSJ718" s="413"/>
      <c r="JSK718" s="413"/>
      <c r="JSL718" s="413"/>
      <c r="JSM718" s="413"/>
      <c r="JSN718" s="413"/>
      <c r="JSO718" s="413"/>
      <c r="JSP718" s="413"/>
      <c r="JSQ718" s="413"/>
      <c r="JSR718" s="413"/>
      <c r="JSS718" s="413"/>
      <c r="JST718" s="413"/>
      <c r="JSU718" s="413"/>
      <c r="JSV718" s="413"/>
      <c r="JSW718" s="413"/>
      <c r="JSX718" s="413"/>
      <c r="JSY718" s="413"/>
      <c r="JSZ718" s="413"/>
      <c r="JTA718" s="413"/>
      <c r="JTB718" s="414"/>
      <c r="JTC718" s="414"/>
      <c r="JTD718" s="414"/>
      <c r="JTE718" s="414"/>
      <c r="JTF718" s="414"/>
      <c r="JTG718" s="413"/>
      <c r="JTH718" s="413"/>
      <c r="JTI718" s="414"/>
      <c r="JTJ718" s="414"/>
      <c r="JTK718" s="413"/>
      <c r="JTL718" s="413"/>
      <c r="JTM718" s="414"/>
      <c r="JTN718" s="414"/>
      <c r="JTO718" s="413"/>
      <c r="JTP718" s="413"/>
      <c r="JTQ718" s="413"/>
      <c r="JTR718" s="413"/>
      <c r="JTS718" s="413"/>
      <c r="JTT718" s="413"/>
      <c r="JTU718" s="413"/>
      <c r="JTV718" s="414"/>
      <c r="JTW718" s="414"/>
      <c r="JTX718" s="413"/>
      <c r="JTY718" s="413"/>
      <c r="JTZ718" s="414"/>
      <c r="JUA718" s="414"/>
      <c r="JUB718" s="413"/>
      <c r="JUC718" s="413"/>
      <c r="JUD718" s="413"/>
      <c r="JUE718" s="413"/>
      <c r="JUF718" s="413"/>
      <c r="JUG718" s="407"/>
      <c r="JUH718" s="439"/>
      <c r="JUI718" s="413"/>
      <c r="JUJ718" s="413"/>
      <c r="JUK718" s="413"/>
      <c r="JUL718" s="413"/>
      <c r="JUM718" s="413"/>
      <c r="JUN718" s="413"/>
      <c r="JUO718" s="413"/>
      <c r="JUP718" s="412"/>
      <c r="JUQ718" s="412"/>
      <c r="JUR718" s="412"/>
      <c r="JUS718" s="412"/>
      <c r="JUT718" s="412"/>
      <c r="JUU718" s="412"/>
      <c r="JUV718" s="412"/>
      <c r="JUW718" s="412"/>
      <c r="JUX718" s="412"/>
      <c r="JUY718" s="412"/>
      <c r="JUZ718" s="412"/>
      <c r="JVA718" s="412"/>
      <c r="JVB718" s="412"/>
      <c r="JVC718" s="412"/>
      <c r="JVD718" s="412"/>
      <c r="JVE718" s="412"/>
      <c r="JVF718" s="412"/>
      <c r="JVG718" s="412"/>
      <c r="JVH718" s="412"/>
      <c r="JVI718" s="412"/>
      <c r="JVJ718" s="412"/>
      <c r="JVK718" s="412"/>
      <c r="JVL718" s="412"/>
      <c r="JVM718" s="412"/>
      <c r="JVN718" s="412"/>
      <c r="JVO718" s="412"/>
      <c r="JVP718" s="412"/>
      <c r="JVQ718" s="412"/>
      <c r="JVR718" s="412"/>
      <c r="JVS718" s="412"/>
      <c r="JVT718" s="412"/>
      <c r="JVU718" s="412"/>
      <c r="JVV718" s="412"/>
      <c r="JVW718" s="412"/>
      <c r="JVX718" s="412"/>
      <c r="JVY718" s="412"/>
      <c r="JVZ718" s="412"/>
      <c r="JWA718" s="412"/>
      <c r="JWB718" s="412"/>
      <c r="JWC718" s="412"/>
      <c r="JWD718" s="412"/>
      <c r="JWE718" s="412"/>
      <c r="JWF718" s="412"/>
      <c r="JWG718" s="412"/>
      <c r="JWH718" s="413"/>
      <c r="JWI718" s="413"/>
      <c r="JWJ718" s="413"/>
      <c r="JWK718" s="413"/>
      <c r="JWL718" s="413"/>
      <c r="JWM718" s="413"/>
      <c r="JWN718" s="413"/>
      <c r="JWO718" s="413"/>
      <c r="JWP718" s="413"/>
      <c r="JWQ718" s="413"/>
      <c r="JWR718" s="413"/>
      <c r="JWS718" s="413"/>
      <c r="JWT718" s="413"/>
      <c r="JWU718" s="413"/>
      <c r="JWV718" s="413"/>
      <c r="JWW718" s="413"/>
      <c r="JWX718" s="413"/>
      <c r="JWY718" s="413"/>
      <c r="JWZ718" s="413"/>
      <c r="JXA718" s="413"/>
      <c r="JXB718" s="413"/>
      <c r="JXC718" s="413"/>
      <c r="JXD718" s="413"/>
      <c r="JXE718" s="413"/>
      <c r="JXF718" s="414"/>
      <c r="JXG718" s="414"/>
      <c r="JXH718" s="414"/>
      <c r="JXI718" s="414"/>
      <c r="JXJ718" s="414"/>
      <c r="JXK718" s="413"/>
      <c r="JXL718" s="413"/>
      <c r="JXM718" s="414"/>
      <c r="JXN718" s="414"/>
      <c r="JXO718" s="413"/>
      <c r="JXP718" s="413"/>
      <c r="JXQ718" s="414"/>
      <c r="JXR718" s="414"/>
      <c r="JXS718" s="413"/>
      <c r="JXT718" s="413"/>
      <c r="JXU718" s="413"/>
      <c r="JXV718" s="413"/>
      <c r="JXW718" s="413"/>
      <c r="JXX718" s="413"/>
      <c r="JXY718" s="413"/>
      <c r="JXZ718" s="414"/>
      <c r="JYA718" s="414"/>
      <c r="JYB718" s="413"/>
      <c r="JYC718" s="413"/>
      <c r="JYD718" s="414"/>
      <c r="JYE718" s="414"/>
      <c r="JYF718" s="413"/>
      <c r="JYG718" s="413"/>
      <c r="JYH718" s="413"/>
      <c r="JYI718" s="413"/>
      <c r="JYJ718" s="413"/>
      <c r="JYK718" s="407"/>
      <c r="JYL718" s="439"/>
      <c r="JYM718" s="413"/>
      <c r="JYN718" s="413"/>
      <c r="JYO718" s="413"/>
      <c r="JYP718" s="413"/>
      <c r="JYQ718" s="413"/>
      <c r="JYR718" s="413"/>
      <c r="JYS718" s="413"/>
      <c r="JYT718" s="412"/>
      <c r="JYU718" s="412"/>
      <c r="JYV718" s="412"/>
      <c r="JYW718" s="412"/>
      <c r="JYX718" s="412"/>
      <c r="JYY718" s="412"/>
      <c r="JYZ718" s="412"/>
      <c r="JZA718" s="412"/>
      <c r="JZB718" s="412"/>
      <c r="JZC718" s="412"/>
      <c r="JZD718" s="412"/>
      <c r="JZE718" s="412"/>
      <c r="JZF718" s="412"/>
      <c r="JZG718" s="412"/>
      <c r="JZH718" s="412"/>
      <c r="JZI718" s="412"/>
      <c r="JZJ718" s="412"/>
      <c r="JZK718" s="412"/>
      <c r="JZL718" s="412"/>
      <c r="JZM718" s="412"/>
      <c r="JZN718" s="412"/>
      <c r="JZO718" s="412"/>
      <c r="JZP718" s="412"/>
      <c r="JZQ718" s="412"/>
      <c r="JZR718" s="412"/>
      <c r="JZS718" s="412"/>
      <c r="JZT718" s="412"/>
      <c r="JZU718" s="412"/>
      <c r="JZV718" s="412"/>
      <c r="JZW718" s="412"/>
      <c r="JZX718" s="412"/>
      <c r="JZY718" s="412"/>
      <c r="JZZ718" s="412"/>
      <c r="KAA718" s="412"/>
      <c r="KAB718" s="412"/>
      <c r="KAC718" s="412"/>
      <c r="KAD718" s="412"/>
      <c r="KAE718" s="412"/>
      <c r="KAF718" s="412"/>
      <c r="KAG718" s="412"/>
      <c r="KAH718" s="412"/>
      <c r="KAI718" s="412"/>
      <c r="KAJ718" s="412"/>
      <c r="KAK718" s="412"/>
      <c r="KAL718" s="413"/>
      <c r="KAM718" s="413"/>
      <c r="KAN718" s="413"/>
      <c r="KAO718" s="413"/>
      <c r="KAP718" s="413"/>
      <c r="KAQ718" s="413"/>
      <c r="KAR718" s="413"/>
      <c r="KAS718" s="413"/>
      <c r="KAT718" s="413"/>
      <c r="KAU718" s="413"/>
      <c r="KAV718" s="413"/>
      <c r="KAW718" s="413"/>
      <c r="KAX718" s="413"/>
      <c r="KAY718" s="413"/>
      <c r="KAZ718" s="413"/>
      <c r="KBA718" s="413"/>
      <c r="KBB718" s="413"/>
      <c r="KBC718" s="413"/>
      <c r="KBD718" s="413"/>
      <c r="KBE718" s="413"/>
      <c r="KBF718" s="413"/>
      <c r="KBG718" s="413"/>
      <c r="KBH718" s="413"/>
      <c r="KBI718" s="413"/>
      <c r="KBJ718" s="414"/>
      <c r="KBK718" s="414"/>
      <c r="KBL718" s="414"/>
      <c r="KBM718" s="414"/>
      <c r="KBN718" s="414"/>
      <c r="KBO718" s="413"/>
      <c r="KBP718" s="413"/>
      <c r="KBQ718" s="414"/>
      <c r="KBR718" s="414"/>
      <c r="KBS718" s="413"/>
      <c r="KBT718" s="413"/>
      <c r="KBU718" s="414"/>
      <c r="KBV718" s="414"/>
      <c r="KBW718" s="413"/>
      <c r="KBX718" s="413"/>
      <c r="KBY718" s="413"/>
      <c r="KBZ718" s="413"/>
      <c r="KCA718" s="413"/>
      <c r="KCB718" s="413"/>
      <c r="KCC718" s="413"/>
      <c r="KCD718" s="414"/>
      <c r="KCE718" s="414"/>
      <c r="KCF718" s="413"/>
      <c r="KCG718" s="413"/>
      <c r="KCH718" s="414"/>
      <c r="KCI718" s="414"/>
      <c r="KCJ718" s="413"/>
      <c r="KCK718" s="413"/>
      <c r="KCL718" s="413"/>
      <c r="KCM718" s="413"/>
      <c r="KCN718" s="413"/>
      <c r="KCO718" s="407"/>
      <c r="KCP718" s="439"/>
      <c r="KCQ718" s="413"/>
      <c r="KCR718" s="413"/>
      <c r="KCS718" s="413"/>
      <c r="KCT718" s="413"/>
      <c r="KCU718" s="413"/>
      <c r="KCV718" s="413"/>
      <c r="KCW718" s="413"/>
      <c r="KCX718" s="412"/>
      <c r="KCY718" s="412"/>
      <c r="KCZ718" s="412"/>
      <c r="KDA718" s="412"/>
      <c r="KDB718" s="412"/>
      <c r="KDC718" s="412"/>
      <c r="KDD718" s="412"/>
      <c r="KDE718" s="412"/>
      <c r="KDF718" s="412"/>
      <c r="KDG718" s="412"/>
      <c r="KDH718" s="412"/>
      <c r="KDI718" s="412"/>
      <c r="KDJ718" s="412"/>
      <c r="KDK718" s="412"/>
      <c r="KDL718" s="412"/>
      <c r="KDM718" s="412"/>
      <c r="KDN718" s="412"/>
      <c r="KDO718" s="412"/>
      <c r="KDP718" s="412"/>
      <c r="KDQ718" s="412"/>
      <c r="KDR718" s="412"/>
      <c r="KDS718" s="412"/>
      <c r="KDT718" s="412"/>
      <c r="KDU718" s="412"/>
      <c r="KDV718" s="412"/>
      <c r="KDW718" s="412"/>
      <c r="KDX718" s="412"/>
      <c r="KDY718" s="412"/>
      <c r="KDZ718" s="412"/>
      <c r="KEA718" s="412"/>
      <c r="KEB718" s="412"/>
      <c r="KEC718" s="412"/>
      <c r="KED718" s="412"/>
      <c r="KEE718" s="412"/>
      <c r="KEF718" s="412"/>
      <c r="KEG718" s="412"/>
      <c r="KEH718" s="412"/>
      <c r="KEI718" s="412"/>
      <c r="KEJ718" s="412"/>
      <c r="KEK718" s="412"/>
      <c r="KEL718" s="412"/>
      <c r="KEM718" s="412"/>
      <c r="KEN718" s="412"/>
      <c r="KEO718" s="412"/>
      <c r="KEP718" s="413"/>
      <c r="KEQ718" s="413"/>
      <c r="KER718" s="413"/>
      <c r="KES718" s="413"/>
      <c r="KET718" s="413"/>
      <c r="KEU718" s="413"/>
      <c r="KEV718" s="413"/>
      <c r="KEW718" s="413"/>
      <c r="KEX718" s="413"/>
      <c r="KEY718" s="413"/>
      <c r="KEZ718" s="413"/>
      <c r="KFA718" s="413"/>
      <c r="KFB718" s="413"/>
      <c r="KFC718" s="413"/>
      <c r="KFD718" s="413"/>
      <c r="KFE718" s="413"/>
      <c r="KFF718" s="413"/>
      <c r="KFG718" s="413"/>
      <c r="KFH718" s="413"/>
      <c r="KFI718" s="413"/>
      <c r="KFJ718" s="413"/>
      <c r="KFK718" s="413"/>
      <c r="KFL718" s="413"/>
      <c r="KFM718" s="413"/>
      <c r="KFN718" s="414"/>
      <c r="KFO718" s="414"/>
      <c r="KFP718" s="414"/>
      <c r="KFQ718" s="414"/>
      <c r="KFR718" s="414"/>
      <c r="KFS718" s="413"/>
      <c r="KFT718" s="413"/>
      <c r="KFU718" s="414"/>
      <c r="KFV718" s="414"/>
      <c r="KFW718" s="413"/>
      <c r="KFX718" s="413"/>
      <c r="KFY718" s="414"/>
      <c r="KFZ718" s="414"/>
      <c r="KGA718" s="413"/>
      <c r="KGB718" s="413"/>
      <c r="KGC718" s="413"/>
      <c r="KGD718" s="413"/>
      <c r="KGE718" s="413"/>
      <c r="KGF718" s="413"/>
      <c r="KGG718" s="413"/>
      <c r="KGH718" s="414"/>
      <c r="KGI718" s="414"/>
      <c r="KGJ718" s="413"/>
      <c r="KGK718" s="413"/>
      <c r="KGL718" s="414"/>
      <c r="KGM718" s="414"/>
      <c r="KGN718" s="413"/>
      <c r="KGO718" s="413"/>
      <c r="KGP718" s="413"/>
      <c r="KGQ718" s="413"/>
      <c r="KGR718" s="413"/>
      <c r="KGS718" s="407"/>
      <c r="KGT718" s="439"/>
      <c r="KGU718" s="413"/>
      <c r="KGV718" s="413"/>
      <c r="KGW718" s="413"/>
      <c r="KGX718" s="413"/>
      <c r="KGY718" s="413"/>
      <c r="KGZ718" s="413"/>
      <c r="KHA718" s="413"/>
      <c r="KHB718" s="412"/>
      <c r="KHC718" s="412"/>
      <c r="KHD718" s="412"/>
      <c r="KHE718" s="412"/>
      <c r="KHF718" s="412"/>
      <c r="KHG718" s="412"/>
      <c r="KHH718" s="412"/>
      <c r="KHI718" s="412"/>
      <c r="KHJ718" s="412"/>
      <c r="KHK718" s="412"/>
      <c r="KHL718" s="412"/>
      <c r="KHM718" s="412"/>
      <c r="KHN718" s="412"/>
      <c r="KHO718" s="412"/>
      <c r="KHP718" s="412"/>
      <c r="KHQ718" s="412"/>
      <c r="KHR718" s="412"/>
      <c r="KHS718" s="412"/>
      <c r="KHT718" s="412"/>
      <c r="KHU718" s="412"/>
      <c r="KHV718" s="412"/>
      <c r="KHW718" s="412"/>
      <c r="KHX718" s="412"/>
      <c r="KHY718" s="412"/>
      <c r="KHZ718" s="412"/>
      <c r="KIA718" s="412"/>
      <c r="KIB718" s="412"/>
      <c r="KIC718" s="412"/>
      <c r="KID718" s="412"/>
      <c r="KIE718" s="412"/>
      <c r="KIF718" s="412"/>
      <c r="KIG718" s="412"/>
      <c r="KIH718" s="412"/>
      <c r="KII718" s="412"/>
      <c r="KIJ718" s="412"/>
      <c r="KIK718" s="412"/>
      <c r="KIL718" s="412"/>
      <c r="KIM718" s="412"/>
      <c r="KIN718" s="412"/>
      <c r="KIO718" s="412"/>
      <c r="KIP718" s="412"/>
      <c r="KIQ718" s="412"/>
      <c r="KIR718" s="412"/>
      <c r="KIS718" s="412"/>
      <c r="KIT718" s="413"/>
      <c r="KIU718" s="413"/>
      <c r="KIV718" s="413"/>
      <c r="KIW718" s="413"/>
      <c r="KIX718" s="413"/>
      <c r="KIY718" s="413"/>
      <c r="KIZ718" s="413"/>
      <c r="KJA718" s="413"/>
      <c r="KJB718" s="413"/>
      <c r="KJC718" s="413"/>
      <c r="KJD718" s="413"/>
      <c r="KJE718" s="413"/>
      <c r="KJF718" s="413"/>
      <c r="KJG718" s="413"/>
      <c r="KJH718" s="413"/>
      <c r="KJI718" s="413"/>
      <c r="KJJ718" s="413"/>
      <c r="KJK718" s="413"/>
      <c r="KJL718" s="413"/>
      <c r="KJM718" s="413"/>
      <c r="KJN718" s="413"/>
      <c r="KJO718" s="413"/>
      <c r="KJP718" s="413"/>
      <c r="KJQ718" s="413"/>
      <c r="KJR718" s="414"/>
      <c r="KJS718" s="414"/>
      <c r="KJT718" s="414"/>
      <c r="KJU718" s="414"/>
      <c r="KJV718" s="414"/>
      <c r="KJW718" s="413"/>
      <c r="KJX718" s="413"/>
      <c r="KJY718" s="414"/>
      <c r="KJZ718" s="414"/>
      <c r="KKA718" s="413"/>
      <c r="KKB718" s="413"/>
      <c r="KKC718" s="414"/>
      <c r="KKD718" s="414"/>
      <c r="KKE718" s="413"/>
      <c r="KKF718" s="413"/>
      <c r="KKG718" s="413"/>
      <c r="KKH718" s="413"/>
      <c r="KKI718" s="413"/>
      <c r="KKJ718" s="413"/>
      <c r="KKK718" s="413"/>
      <c r="KKL718" s="414"/>
      <c r="KKM718" s="414"/>
      <c r="KKN718" s="413"/>
      <c r="KKO718" s="413"/>
      <c r="KKP718" s="414"/>
      <c r="KKQ718" s="414"/>
      <c r="KKR718" s="413"/>
      <c r="KKS718" s="413"/>
      <c r="KKT718" s="413"/>
      <c r="KKU718" s="413"/>
      <c r="KKV718" s="413"/>
      <c r="KKW718" s="407"/>
      <c r="KKX718" s="439"/>
      <c r="KKY718" s="413"/>
      <c r="KKZ718" s="413"/>
      <c r="KLA718" s="413"/>
      <c r="KLB718" s="413"/>
      <c r="KLC718" s="413"/>
      <c r="KLD718" s="413"/>
      <c r="KLE718" s="413"/>
      <c r="KLF718" s="412"/>
      <c r="KLG718" s="412"/>
      <c r="KLH718" s="412"/>
      <c r="KLI718" s="412"/>
      <c r="KLJ718" s="412"/>
      <c r="KLK718" s="412"/>
      <c r="KLL718" s="412"/>
      <c r="KLM718" s="412"/>
      <c r="KLN718" s="412"/>
      <c r="KLO718" s="412"/>
      <c r="KLP718" s="412"/>
      <c r="KLQ718" s="412"/>
      <c r="KLR718" s="412"/>
      <c r="KLS718" s="412"/>
      <c r="KLT718" s="412"/>
      <c r="KLU718" s="412"/>
      <c r="KLV718" s="412"/>
      <c r="KLW718" s="412"/>
      <c r="KLX718" s="412"/>
      <c r="KLY718" s="412"/>
      <c r="KLZ718" s="412"/>
      <c r="KMA718" s="412"/>
      <c r="KMB718" s="412"/>
      <c r="KMC718" s="412"/>
      <c r="KMD718" s="412"/>
      <c r="KME718" s="412"/>
      <c r="KMF718" s="412"/>
      <c r="KMG718" s="412"/>
      <c r="KMH718" s="412"/>
      <c r="KMI718" s="412"/>
      <c r="KMJ718" s="412"/>
      <c r="KMK718" s="412"/>
      <c r="KML718" s="412"/>
      <c r="KMM718" s="412"/>
      <c r="KMN718" s="412"/>
      <c r="KMO718" s="412"/>
      <c r="KMP718" s="412"/>
      <c r="KMQ718" s="412"/>
      <c r="KMR718" s="412"/>
      <c r="KMS718" s="412"/>
      <c r="KMT718" s="412"/>
      <c r="KMU718" s="412"/>
      <c r="KMV718" s="412"/>
      <c r="KMW718" s="412"/>
      <c r="KMX718" s="413"/>
      <c r="KMY718" s="413"/>
      <c r="KMZ718" s="413"/>
      <c r="KNA718" s="413"/>
      <c r="KNB718" s="413"/>
      <c r="KNC718" s="413"/>
      <c r="KND718" s="413"/>
      <c r="KNE718" s="413"/>
      <c r="KNF718" s="413"/>
      <c r="KNG718" s="413"/>
      <c r="KNH718" s="413"/>
      <c r="KNI718" s="413"/>
      <c r="KNJ718" s="413"/>
      <c r="KNK718" s="413"/>
      <c r="KNL718" s="413"/>
      <c r="KNM718" s="413"/>
      <c r="KNN718" s="413"/>
      <c r="KNO718" s="413"/>
      <c r="KNP718" s="413"/>
      <c r="KNQ718" s="413"/>
      <c r="KNR718" s="413"/>
      <c r="KNS718" s="413"/>
      <c r="KNT718" s="413"/>
      <c r="KNU718" s="413"/>
      <c r="KNV718" s="414"/>
      <c r="KNW718" s="414"/>
      <c r="KNX718" s="414"/>
      <c r="KNY718" s="414"/>
      <c r="KNZ718" s="414"/>
      <c r="KOA718" s="413"/>
      <c r="KOB718" s="413"/>
      <c r="KOC718" s="414"/>
      <c r="KOD718" s="414"/>
      <c r="KOE718" s="413"/>
      <c r="KOF718" s="413"/>
      <c r="KOG718" s="414"/>
      <c r="KOH718" s="414"/>
      <c r="KOI718" s="413"/>
      <c r="KOJ718" s="413"/>
      <c r="KOK718" s="413"/>
      <c r="KOL718" s="413"/>
      <c r="KOM718" s="413"/>
      <c r="KON718" s="413"/>
      <c r="KOO718" s="413"/>
      <c r="KOP718" s="414"/>
      <c r="KOQ718" s="414"/>
      <c r="KOR718" s="413"/>
      <c r="KOS718" s="413"/>
      <c r="KOT718" s="414"/>
      <c r="KOU718" s="414"/>
      <c r="KOV718" s="413"/>
      <c r="KOW718" s="413"/>
      <c r="KOX718" s="413"/>
      <c r="KOY718" s="413"/>
      <c r="KOZ718" s="413"/>
      <c r="KPA718" s="407"/>
      <c r="KPB718" s="439"/>
      <c r="KPC718" s="413"/>
      <c r="KPD718" s="413"/>
      <c r="KPE718" s="413"/>
      <c r="KPF718" s="413"/>
      <c r="KPG718" s="413"/>
      <c r="KPH718" s="413"/>
      <c r="KPI718" s="413"/>
      <c r="KPJ718" s="412"/>
      <c r="KPK718" s="412"/>
      <c r="KPL718" s="412"/>
      <c r="KPM718" s="412"/>
      <c r="KPN718" s="412"/>
      <c r="KPO718" s="412"/>
      <c r="KPP718" s="412"/>
      <c r="KPQ718" s="412"/>
      <c r="KPR718" s="412"/>
      <c r="KPS718" s="412"/>
      <c r="KPT718" s="412"/>
      <c r="KPU718" s="412"/>
      <c r="KPV718" s="412"/>
      <c r="KPW718" s="412"/>
      <c r="KPX718" s="412"/>
      <c r="KPY718" s="412"/>
      <c r="KPZ718" s="412"/>
      <c r="KQA718" s="412"/>
      <c r="KQB718" s="412"/>
      <c r="KQC718" s="412"/>
      <c r="KQD718" s="412"/>
      <c r="KQE718" s="412"/>
      <c r="KQF718" s="412"/>
      <c r="KQG718" s="412"/>
      <c r="KQH718" s="412"/>
      <c r="KQI718" s="412"/>
      <c r="KQJ718" s="412"/>
      <c r="KQK718" s="412"/>
      <c r="KQL718" s="412"/>
      <c r="KQM718" s="412"/>
      <c r="KQN718" s="412"/>
      <c r="KQO718" s="412"/>
      <c r="KQP718" s="412"/>
      <c r="KQQ718" s="412"/>
      <c r="KQR718" s="412"/>
      <c r="KQS718" s="412"/>
      <c r="KQT718" s="412"/>
      <c r="KQU718" s="412"/>
      <c r="KQV718" s="412"/>
      <c r="KQW718" s="412"/>
      <c r="KQX718" s="412"/>
      <c r="KQY718" s="412"/>
      <c r="KQZ718" s="412"/>
      <c r="KRA718" s="412"/>
      <c r="KRB718" s="413"/>
      <c r="KRC718" s="413"/>
      <c r="KRD718" s="413"/>
      <c r="KRE718" s="413"/>
      <c r="KRF718" s="413"/>
      <c r="KRG718" s="413"/>
      <c r="KRH718" s="413"/>
      <c r="KRI718" s="413"/>
      <c r="KRJ718" s="413"/>
      <c r="KRK718" s="413"/>
      <c r="KRL718" s="413"/>
      <c r="KRM718" s="413"/>
      <c r="KRN718" s="413"/>
      <c r="KRO718" s="413"/>
      <c r="KRP718" s="413"/>
      <c r="KRQ718" s="413"/>
      <c r="KRR718" s="413"/>
      <c r="KRS718" s="413"/>
      <c r="KRT718" s="413"/>
      <c r="KRU718" s="413"/>
      <c r="KRV718" s="413"/>
      <c r="KRW718" s="413"/>
      <c r="KRX718" s="413"/>
      <c r="KRY718" s="413"/>
      <c r="KRZ718" s="414"/>
      <c r="KSA718" s="414"/>
      <c r="KSB718" s="414"/>
      <c r="KSC718" s="414"/>
      <c r="KSD718" s="414"/>
      <c r="KSE718" s="413"/>
      <c r="KSF718" s="413"/>
      <c r="KSG718" s="414"/>
      <c r="KSH718" s="414"/>
      <c r="KSI718" s="413"/>
      <c r="KSJ718" s="413"/>
      <c r="KSK718" s="414"/>
      <c r="KSL718" s="414"/>
      <c r="KSM718" s="413"/>
      <c r="KSN718" s="413"/>
      <c r="KSO718" s="413"/>
      <c r="KSP718" s="413"/>
      <c r="KSQ718" s="413"/>
      <c r="KSR718" s="413"/>
      <c r="KSS718" s="413"/>
      <c r="KST718" s="414"/>
      <c r="KSU718" s="414"/>
      <c r="KSV718" s="413"/>
      <c r="KSW718" s="413"/>
      <c r="KSX718" s="414"/>
      <c r="KSY718" s="414"/>
      <c r="KSZ718" s="413"/>
      <c r="KTA718" s="413"/>
      <c r="KTB718" s="413"/>
      <c r="KTC718" s="413"/>
      <c r="KTD718" s="413"/>
      <c r="KTE718" s="407"/>
      <c r="KTF718" s="439"/>
      <c r="KTG718" s="413"/>
      <c r="KTH718" s="413"/>
      <c r="KTI718" s="413"/>
      <c r="KTJ718" s="413"/>
      <c r="KTK718" s="413"/>
      <c r="KTL718" s="413"/>
      <c r="KTM718" s="413"/>
      <c r="KTN718" s="412"/>
      <c r="KTO718" s="412"/>
      <c r="KTP718" s="412"/>
      <c r="KTQ718" s="412"/>
      <c r="KTR718" s="412"/>
      <c r="KTS718" s="412"/>
      <c r="KTT718" s="412"/>
      <c r="KTU718" s="412"/>
      <c r="KTV718" s="412"/>
      <c r="KTW718" s="412"/>
      <c r="KTX718" s="412"/>
      <c r="KTY718" s="412"/>
      <c r="KTZ718" s="412"/>
      <c r="KUA718" s="412"/>
      <c r="KUB718" s="412"/>
      <c r="KUC718" s="412"/>
      <c r="KUD718" s="412"/>
      <c r="KUE718" s="412"/>
      <c r="KUF718" s="412"/>
      <c r="KUG718" s="412"/>
      <c r="KUH718" s="412"/>
      <c r="KUI718" s="412"/>
      <c r="KUJ718" s="412"/>
      <c r="KUK718" s="412"/>
      <c r="KUL718" s="412"/>
      <c r="KUM718" s="412"/>
      <c r="KUN718" s="412"/>
      <c r="KUO718" s="412"/>
      <c r="KUP718" s="412"/>
      <c r="KUQ718" s="412"/>
      <c r="KUR718" s="412"/>
      <c r="KUS718" s="412"/>
      <c r="KUT718" s="412"/>
      <c r="KUU718" s="412"/>
      <c r="KUV718" s="412"/>
      <c r="KUW718" s="412"/>
      <c r="KUX718" s="412"/>
      <c r="KUY718" s="412"/>
      <c r="KUZ718" s="412"/>
      <c r="KVA718" s="412"/>
      <c r="KVB718" s="412"/>
      <c r="KVC718" s="412"/>
      <c r="KVD718" s="412"/>
      <c r="KVE718" s="412"/>
      <c r="KVF718" s="413"/>
      <c r="KVG718" s="413"/>
      <c r="KVH718" s="413"/>
      <c r="KVI718" s="413"/>
      <c r="KVJ718" s="413"/>
      <c r="KVK718" s="413"/>
      <c r="KVL718" s="413"/>
      <c r="KVM718" s="413"/>
      <c r="KVN718" s="413"/>
      <c r="KVO718" s="413"/>
      <c r="KVP718" s="413"/>
      <c r="KVQ718" s="413"/>
      <c r="KVR718" s="413"/>
      <c r="KVS718" s="413"/>
      <c r="KVT718" s="413"/>
      <c r="KVU718" s="413"/>
      <c r="KVV718" s="413"/>
      <c r="KVW718" s="413"/>
      <c r="KVX718" s="413"/>
      <c r="KVY718" s="413"/>
      <c r="KVZ718" s="413"/>
      <c r="KWA718" s="413"/>
      <c r="KWB718" s="413"/>
      <c r="KWC718" s="413"/>
      <c r="KWD718" s="414"/>
      <c r="KWE718" s="414"/>
      <c r="KWF718" s="414"/>
      <c r="KWG718" s="414"/>
      <c r="KWH718" s="414"/>
      <c r="KWI718" s="413"/>
      <c r="KWJ718" s="413"/>
      <c r="KWK718" s="414"/>
      <c r="KWL718" s="414"/>
      <c r="KWM718" s="413"/>
      <c r="KWN718" s="413"/>
      <c r="KWO718" s="414"/>
      <c r="KWP718" s="414"/>
      <c r="KWQ718" s="413"/>
      <c r="KWR718" s="413"/>
      <c r="KWS718" s="413"/>
      <c r="KWT718" s="413"/>
      <c r="KWU718" s="413"/>
      <c r="KWV718" s="413"/>
      <c r="KWW718" s="413"/>
      <c r="KWX718" s="414"/>
      <c r="KWY718" s="414"/>
      <c r="KWZ718" s="413"/>
      <c r="KXA718" s="413"/>
      <c r="KXB718" s="414"/>
      <c r="KXC718" s="414"/>
      <c r="KXD718" s="413"/>
      <c r="KXE718" s="413"/>
      <c r="KXF718" s="413"/>
      <c r="KXG718" s="413"/>
      <c r="KXH718" s="413"/>
      <c r="KXI718" s="407"/>
      <c r="KXJ718" s="439"/>
      <c r="KXK718" s="413"/>
      <c r="KXL718" s="413"/>
      <c r="KXM718" s="413"/>
      <c r="KXN718" s="413"/>
      <c r="KXO718" s="413"/>
      <c r="KXP718" s="413"/>
      <c r="KXQ718" s="413"/>
      <c r="KXR718" s="412"/>
      <c r="KXS718" s="412"/>
      <c r="KXT718" s="412"/>
      <c r="KXU718" s="412"/>
      <c r="KXV718" s="412"/>
      <c r="KXW718" s="412"/>
      <c r="KXX718" s="412"/>
      <c r="KXY718" s="412"/>
      <c r="KXZ718" s="412"/>
      <c r="KYA718" s="412"/>
      <c r="KYB718" s="412"/>
      <c r="KYC718" s="412"/>
      <c r="KYD718" s="412"/>
      <c r="KYE718" s="412"/>
      <c r="KYF718" s="412"/>
      <c r="KYG718" s="412"/>
      <c r="KYH718" s="412"/>
      <c r="KYI718" s="412"/>
      <c r="KYJ718" s="412"/>
      <c r="KYK718" s="412"/>
      <c r="KYL718" s="412"/>
      <c r="KYM718" s="412"/>
      <c r="KYN718" s="412"/>
      <c r="KYO718" s="412"/>
      <c r="KYP718" s="412"/>
      <c r="KYQ718" s="412"/>
      <c r="KYR718" s="412"/>
      <c r="KYS718" s="412"/>
      <c r="KYT718" s="412"/>
      <c r="KYU718" s="412"/>
      <c r="KYV718" s="412"/>
      <c r="KYW718" s="412"/>
      <c r="KYX718" s="412"/>
      <c r="KYY718" s="412"/>
      <c r="KYZ718" s="412"/>
      <c r="KZA718" s="412"/>
      <c r="KZB718" s="412"/>
      <c r="KZC718" s="412"/>
      <c r="KZD718" s="412"/>
      <c r="KZE718" s="412"/>
      <c r="KZF718" s="412"/>
      <c r="KZG718" s="412"/>
      <c r="KZH718" s="412"/>
      <c r="KZI718" s="412"/>
      <c r="KZJ718" s="413"/>
      <c r="KZK718" s="413"/>
      <c r="KZL718" s="413"/>
      <c r="KZM718" s="413"/>
      <c r="KZN718" s="413"/>
      <c r="KZO718" s="413"/>
      <c r="KZP718" s="413"/>
      <c r="KZQ718" s="413"/>
      <c r="KZR718" s="413"/>
      <c r="KZS718" s="413"/>
      <c r="KZT718" s="413"/>
      <c r="KZU718" s="413"/>
      <c r="KZV718" s="413"/>
      <c r="KZW718" s="413"/>
      <c r="KZX718" s="413"/>
      <c r="KZY718" s="413"/>
      <c r="KZZ718" s="413"/>
      <c r="LAA718" s="413"/>
      <c r="LAB718" s="413"/>
      <c r="LAC718" s="413"/>
      <c r="LAD718" s="413"/>
      <c r="LAE718" s="413"/>
      <c r="LAF718" s="413"/>
      <c r="LAG718" s="413"/>
      <c r="LAH718" s="414"/>
      <c r="LAI718" s="414"/>
      <c r="LAJ718" s="414"/>
      <c r="LAK718" s="414"/>
      <c r="LAL718" s="414"/>
      <c r="LAM718" s="413"/>
      <c r="LAN718" s="413"/>
      <c r="LAO718" s="414"/>
      <c r="LAP718" s="414"/>
      <c r="LAQ718" s="413"/>
      <c r="LAR718" s="413"/>
      <c r="LAS718" s="414"/>
      <c r="LAT718" s="414"/>
      <c r="LAU718" s="413"/>
      <c r="LAV718" s="413"/>
      <c r="LAW718" s="413"/>
      <c r="LAX718" s="413"/>
      <c r="LAY718" s="413"/>
      <c r="LAZ718" s="413"/>
      <c r="LBA718" s="413"/>
      <c r="LBB718" s="414"/>
      <c r="LBC718" s="414"/>
      <c r="LBD718" s="413"/>
      <c r="LBE718" s="413"/>
      <c r="LBF718" s="414"/>
      <c r="LBG718" s="414"/>
      <c r="LBH718" s="413"/>
      <c r="LBI718" s="413"/>
      <c r="LBJ718" s="413"/>
      <c r="LBK718" s="413"/>
      <c r="LBL718" s="413"/>
      <c r="LBM718" s="407"/>
      <c r="LBN718" s="439"/>
      <c r="LBO718" s="413"/>
      <c r="LBP718" s="413"/>
      <c r="LBQ718" s="413"/>
      <c r="LBR718" s="413"/>
      <c r="LBS718" s="413"/>
      <c r="LBT718" s="413"/>
      <c r="LBU718" s="413"/>
      <c r="LBV718" s="412"/>
      <c r="LBW718" s="412"/>
      <c r="LBX718" s="412"/>
      <c r="LBY718" s="412"/>
      <c r="LBZ718" s="412"/>
      <c r="LCA718" s="412"/>
      <c r="LCB718" s="412"/>
      <c r="LCC718" s="412"/>
      <c r="LCD718" s="412"/>
      <c r="LCE718" s="412"/>
      <c r="LCF718" s="412"/>
      <c r="LCG718" s="412"/>
      <c r="LCH718" s="412"/>
      <c r="LCI718" s="412"/>
      <c r="LCJ718" s="412"/>
      <c r="LCK718" s="412"/>
      <c r="LCL718" s="412"/>
      <c r="LCM718" s="412"/>
      <c r="LCN718" s="412"/>
      <c r="LCO718" s="412"/>
      <c r="LCP718" s="412"/>
      <c r="LCQ718" s="412"/>
      <c r="LCR718" s="412"/>
      <c r="LCS718" s="412"/>
      <c r="LCT718" s="412"/>
      <c r="LCU718" s="412"/>
      <c r="LCV718" s="412"/>
      <c r="LCW718" s="412"/>
      <c r="LCX718" s="412"/>
      <c r="LCY718" s="412"/>
      <c r="LCZ718" s="412"/>
      <c r="LDA718" s="412"/>
      <c r="LDB718" s="412"/>
      <c r="LDC718" s="412"/>
      <c r="LDD718" s="412"/>
      <c r="LDE718" s="412"/>
      <c r="LDF718" s="412"/>
      <c r="LDG718" s="412"/>
      <c r="LDH718" s="412"/>
      <c r="LDI718" s="412"/>
      <c r="LDJ718" s="412"/>
      <c r="LDK718" s="412"/>
      <c r="LDL718" s="412"/>
      <c r="LDM718" s="412"/>
      <c r="LDN718" s="413"/>
      <c r="LDO718" s="413"/>
      <c r="LDP718" s="413"/>
      <c r="LDQ718" s="413"/>
      <c r="LDR718" s="413"/>
      <c r="LDS718" s="413"/>
      <c r="LDT718" s="413"/>
      <c r="LDU718" s="413"/>
      <c r="LDV718" s="413"/>
      <c r="LDW718" s="413"/>
      <c r="LDX718" s="413"/>
      <c r="LDY718" s="413"/>
      <c r="LDZ718" s="413"/>
      <c r="LEA718" s="413"/>
      <c r="LEB718" s="413"/>
      <c r="LEC718" s="413"/>
      <c r="LED718" s="413"/>
      <c r="LEE718" s="413"/>
      <c r="LEF718" s="413"/>
      <c r="LEG718" s="413"/>
      <c r="LEH718" s="413"/>
      <c r="LEI718" s="413"/>
      <c r="LEJ718" s="413"/>
      <c r="LEK718" s="413"/>
      <c r="LEL718" s="414"/>
      <c r="LEM718" s="414"/>
      <c r="LEN718" s="414"/>
      <c r="LEO718" s="414"/>
      <c r="LEP718" s="414"/>
      <c r="LEQ718" s="413"/>
      <c r="LER718" s="413"/>
      <c r="LES718" s="414"/>
      <c r="LET718" s="414"/>
      <c r="LEU718" s="413"/>
      <c r="LEV718" s="413"/>
      <c r="LEW718" s="414"/>
      <c r="LEX718" s="414"/>
      <c r="LEY718" s="413"/>
      <c r="LEZ718" s="413"/>
      <c r="LFA718" s="413"/>
      <c r="LFB718" s="413"/>
      <c r="LFC718" s="413"/>
      <c r="LFD718" s="413"/>
      <c r="LFE718" s="413"/>
      <c r="LFF718" s="414"/>
      <c r="LFG718" s="414"/>
      <c r="LFH718" s="413"/>
      <c r="LFI718" s="413"/>
      <c r="LFJ718" s="414"/>
      <c r="LFK718" s="414"/>
      <c r="LFL718" s="413"/>
      <c r="LFM718" s="413"/>
      <c r="LFN718" s="413"/>
      <c r="LFO718" s="413"/>
      <c r="LFP718" s="413"/>
      <c r="LFQ718" s="407"/>
      <c r="LFR718" s="439"/>
      <c r="LFS718" s="413"/>
      <c r="LFT718" s="413"/>
      <c r="LFU718" s="413"/>
      <c r="LFV718" s="413"/>
      <c r="LFW718" s="413"/>
      <c r="LFX718" s="413"/>
      <c r="LFY718" s="413"/>
      <c r="LFZ718" s="412"/>
      <c r="LGA718" s="412"/>
      <c r="LGB718" s="412"/>
      <c r="LGC718" s="412"/>
      <c r="LGD718" s="412"/>
      <c r="LGE718" s="412"/>
      <c r="LGF718" s="412"/>
      <c r="LGG718" s="412"/>
      <c r="LGH718" s="412"/>
      <c r="LGI718" s="412"/>
      <c r="LGJ718" s="412"/>
      <c r="LGK718" s="412"/>
      <c r="LGL718" s="412"/>
      <c r="LGM718" s="412"/>
      <c r="LGN718" s="412"/>
      <c r="LGO718" s="412"/>
      <c r="LGP718" s="412"/>
      <c r="LGQ718" s="412"/>
      <c r="LGR718" s="412"/>
      <c r="LGS718" s="412"/>
      <c r="LGT718" s="412"/>
      <c r="LGU718" s="412"/>
      <c r="LGV718" s="412"/>
      <c r="LGW718" s="412"/>
      <c r="LGX718" s="412"/>
      <c r="LGY718" s="412"/>
      <c r="LGZ718" s="412"/>
      <c r="LHA718" s="412"/>
      <c r="LHB718" s="412"/>
      <c r="LHC718" s="412"/>
      <c r="LHD718" s="412"/>
      <c r="LHE718" s="412"/>
      <c r="LHF718" s="412"/>
      <c r="LHG718" s="412"/>
      <c r="LHH718" s="412"/>
      <c r="LHI718" s="412"/>
      <c r="LHJ718" s="412"/>
      <c r="LHK718" s="412"/>
      <c r="LHL718" s="412"/>
      <c r="LHM718" s="412"/>
      <c r="LHN718" s="412"/>
      <c r="LHO718" s="412"/>
      <c r="LHP718" s="412"/>
      <c r="LHQ718" s="412"/>
      <c r="LHR718" s="413"/>
      <c r="LHS718" s="413"/>
      <c r="LHT718" s="413"/>
      <c r="LHU718" s="413"/>
      <c r="LHV718" s="413"/>
      <c r="LHW718" s="413"/>
      <c r="LHX718" s="413"/>
      <c r="LHY718" s="413"/>
      <c r="LHZ718" s="413"/>
      <c r="LIA718" s="413"/>
      <c r="LIB718" s="413"/>
      <c r="LIC718" s="413"/>
      <c r="LID718" s="413"/>
      <c r="LIE718" s="413"/>
      <c r="LIF718" s="413"/>
      <c r="LIG718" s="413"/>
      <c r="LIH718" s="413"/>
      <c r="LII718" s="413"/>
      <c r="LIJ718" s="413"/>
      <c r="LIK718" s="413"/>
      <c r="LIL718" s="413"/>
      <c r="LIM718" s="413"/>
      <c r="LIN718" s="413"/>
      <c r="LIO718" s="413"/>
      <c r="LIP718" s="414"/>
      <c r="LIQ718" s="414"/>
      <c r="LIR718" s="414"/>
      <c r="LIS718" s="414"/>
      <c r="LIT718" s="414"/>
      <c r="LIU718" s="413"/>
      <c r="LIV718" s="413"/>
      <c r="LIW718" s="414"/>
      <c r="LIX718" s="414"/>
      <c r="LIY718" s="413"/>
      <c r="LIZ718" s="413"/>
      <c r="LJA718" s="414"/>
      <c r="LJB718" s="414"/>
      <c r="LJC718" s="413"/>
      <c r="LJD718" s="413"/>
      <c r="LJE718" s="413"/>
      <c r="LJF718" s="413"/>
      <c r="LJG718" s="413"/>
      <c r="LJH718" s="413"/>
      <c r="LJI718" s="413"/>
      <c r="LJJ718" s="414"/>
      <c r="LJK718" s="414"/>
      <c r="LJL718" s="413"/>
      <c r="LJM718" s="413"/>
      <c r="LJN718" s="414"/>
      <c r="LJO718" s="414"/>
      <c r="LJP718" s="413"/>
      <c r="LJQ718" s="413"/>
      <c r="LJR718" s="413"/>
      <c r="LJS718" s="413"/>
      <c r="LJT718" s="413"/>
      <c r="LJU718" s="407"/>
      <c r="LJV718" s="439"/>
      <c r="LJW718" s="413"/>
      <c r="LJX718" s="413"/>
      <c r="LJY718" s="413"/>
      <c r="LJZ718" s="413"/>
      <c r="LKA718" s="413"/>
      <c r="LKB718" s="413"/>
      <c r="LKC718" s="413"/>
      <c r="LKD718" s="412"/>
      <c r="LKE718" s="412"/>
      <c r="LKF718" s="412"/>
      <c r="LKG718" s="412"/>
      <c r="LKH718" s="412"/>
      <c r="LKI718" s="412"/>
      <c r="LKJ718" s="412"/>
      <c r="LKK718" s="412"/>
      <c r="LKL718" s="412"/>
      <c r="LKM718" s="412"/>
      <c r="LKN718" s="412"/>
      <c r="LKO718" s="412"/>
      <c r="LKP718" s="412"/>
      <c r="LKQ718" s="412"/>
      <c r="LKR718" s="412"/>
      <c r="LKS718" s="412"/>
      <c r="LKT718" s="412"/>
      <c r="LKU718" s="412"/>
      <c r="LKV718" s="412"/>
      <c r="LKW718" s="412"/>
      <c r="LKX718" s="412"/>
      <c r="LKY718" s="412"/>
      <c r="LKZ718" s="412"/>
      <c r="LLA718" s="412"/>
      <c r="LLB718" s="412"/>
      <c r="LLC718" s="412"/>
      <c r="LLD718" s="412"/>
      <c r="LLE718" s="412"/>
      <c r="LLF718" s="412"/>
      <c r="LLG718" s="412"/>
      <c r="LLH718" s="412"/>
      <c r="LLI718" s="412"/>
      <c r="LLJ718" s="412"/>
      <c r="LLK718" s="412"/>
      <c r="LLL718" s="412"/>
      <c r="LLM718" s="412"/>
      <c r="LLN718" s="412"/>
      <c r="LLO718" s="412"/>
      <c r="LLP718" s="412"/>
      <c r="LLQ718" s="412"/>
      <c r="LLR718" s="412"/>
      <c r="LLS718" s="412"/>
      <c r="LLT718" s="412"/>
      <c r="LLU718" s="412"/>
      <c r="LLV718" s="413"/>
      <c r="LLW718" s="413"/>
      <c r="LLX718" s="413"/>
      <c r="LLY718" s="413"/>
      <c r="LLZ718" s="413"/>
      <c r="LMA718" s="413"/>
      <c r="LMB718" s="413"/>
      <c r="LMC718" s="413"/>
      <c r="LMD718" s="413"/>
      <c r="LME718" s="413"/>
      <c r="LMF718" s="413"/>
      <c r="LMG718" s="413"/>
      <c r="LMH718" s="413"/>
      <c r="LMI718" s="413"/>
      <c r="LMJ718" s="413"/>
      <c r="LMK718" s="413"/>
      <c r="LML718" s="413"/>
      <c r="LMM718" s="413"/>
      <c r="LMN718" s="413"/>
      <c r="LMO718" s="413"/>
      <c r="LMP718" s="413"/>
      <c r="LMQ718" s="413"/>
      <c r="LMR718" s="413"/>
      <c r="LMS718" s="413"/>
      <c r="LMT718" s="414"/>
      <c r="LMU718" s="414"/>
      <c r="LMV718" s="414"/>
      <c r="LMW718" s="414"/>
      <c r="LMX718" s="414"/>
      <c r="LMY718" s="413"/>
      <c r="LMZ718" s="413"/>
      <c r="LNA718" s="414"/>
      <c r="LNB718" s="414"/>
      <c r="LNC718" s="413"/>
      <c r="LND718" s="413"/>
      <c r="LNE718" s="414"/>
      <c r="LNF718" s="414"/>
      <c r="LNG718" s="413"/>
      <c r="LNH718" s="413"/>
      <c r="LNI718" s="413"/>
      <c r="LNJ718" s="413"/>
      <c r="LNK718" s="413"/>
      <c r="LNL718" s="413"/>
      <c r="LNM718" s="413"/>
      <c r="LNN718" s="414"/>
      <c r="LNO718" s="414"/>
      <c r="LNP718" s="413"/>
      <c r="LNQ718" s="413"/>
      <c r="LNR718" s="414"/>
      <c r="LNS718" s="414"/>
      <c r="LNT718" s="413"/>
      <c r="LNU718" s="413"/>
      <c r="LNV718" s="413"/>
      <c r="LNW718" s="413"/>
      <c r="LNX718" s="413"/>
      <c r="LNY718" s="407"/>
      <c r="LNZ718" s="439"/>
      <c r="LOA718" s="413"/>
      <c r="LOB718" s="413"/>
      <c r="LOC718" s="413"/>
      <c r="LOD718" s="413"/>
      <c r="LOE718" s="413"/>
      <c r="LOF718" s="413"/>
      <c r="LOG718" s="413"/>
      <c r="LOH718" s="412"/>
      <c r="LOI718" s="412"/>
      <c r="LOJ718" s="412"/>
      <c r="LOK718" s="412"/>
      <c r="LOL718" s="412"/>
      <c r="LOM718" s="412"/>
      <c r="LON718" s="412"/>
      <c r="LOO718" s="412"/>
      <c r="LOP718" s="412"/>
      <c r="LOQ718" s="412"/>
      <c r="LOR718" s="412"/>
      <c r="LOS718" s="412"/>
      <c r="LOT718" s="412"/>
      <c r="LOU718" s="412"/>
      <c r="LOV718" s="412"/>
      <c r="LOW718" s="412"/>
      <c r="LOX718" s="412"/>
      <c r="LOY718" s="412"/>
      <c r="LOZ718" s="412"/>
      <c r="LPA718" s="412"/>
      <c r="LPB718" s="412"/>
      <c r="LPC718" s="412"/>
      <c r="LPD718" s="412"/>
      <c r="LPE718" s="412"/>
      <c r="LPF718" s="412"/>
      <c r="LPG718" s="412"/>
      <c r="LPH718" s="412"/>
      <c r="LPI718" s="412"/>
      <c r="LPJ718" s="412"/>
      <c r="LPK718" s="412"/>
      <c r="LPL718" s="412"/>
      <c r="LPM718" s="412"/>
      <c r="LPN718" s="412"/>
      <c r="LPO718" s="412"/>
      <c r="LPP718" s="412"/>
      <c r="LPQ718" s="412"/>
      <c r="LPR718" s="412"/>
      <c r="LPS718" s="412"/>
      <c r="LPT718" s="412"/>
      <c r="LPU718" s="412"/>
      <c r="LPV718" s="412"/>
      <c r="LPW718" s="412"/>
      <c r="LPX718" s="412"/>
      <c r="LPY718" s="412"/>
      <c r="LPZ718" s="413"/>
      <c r="LQA718" s="413"/>
      <c r="LQB718" s="413"/>
      <c r="LQC718" s="413"/>
      <c r="LQD718" s="413"/>
      <c r="LQE718" s="413"/>
      <c r="LQF718" s="413"/>
      <c r="LQG718" s="413"/>
      <c r="LQH718" s="413"/>
      <c r="LQI718" s="413"/>
      <c r="LQJ718" s="413"/>
      <c r="LQK718" s="413"/>
      <c r="LQL718" s="413"/>
      <c r="LQM718" s="413"/>
      <c r="LQN718" s="413"/>
      <c r="LQO718" s="413"/>
      <c r="LQP718" s="413"/>
      <c r="LQQ718" s="413"/>
      <c r="LQR718" s="413"/>
      <c r="LQS718" s="413"/>
      <c r="LQT718" s="413"/>
      <c r="LQU718" s="413"/>
      <c r="LQV718" s="413"/>
      <c r="LQW718" s="413"/>
      <c r="LQX718" s="414"/>
      <c r="LQY718" s="414"/>
      <c r="LQZ718" s="414"/>
      <c r="LRA718" s="414"/>
      <c r="LRB718" s="414"/>
      <c r="LRC718" s="413"/>
      <c r="LRD718" s="413"/>
      <c r="LRE718" s="414"/>
      <c r="LRF718" s="414"/>
      <c r="LRG718" s="413"/>
      <c r="LRH718" s="413"/>
      <c r="LRI718" s="414"/>
      <c r="LRJ718" s="414"/>
      <c r="LRK718" s="413"/>
      <c r="LRL718" s="413"/>
      <c r="LRM718" s="413"/>
      <c r="LRN718" s="413"/>
      <c r="LRO718" s="413"/>
      <c r="LRP718" s="413"/>
      <c r="LRQ718" s="413"/>
      <c r="LRR718" s="414"/>
      <c r="LRS718" s="414"/>
      <c r="LRT718" s="413"/>
      <c r="LRU718" s="413"/>
      <c r="LRV718" s="414"/>
      <c r="LRW718" s="414"/>
      <c r="LRX718" s="413"/>
      <c r="LRY718" s="413"/>
      <c r="LRZ718" s="413"/>
      <c r="LSA718" s="413"/>
      <c r="LSB718" s="413"/>
      <c r="LSC718" s="407"/>
      <c r="LSD718" s="439"/>
      <c r="LSE718" s="413"/>
      <c r="LSF718" s="413"/>
      <c r="LSG718" s="413"/>
      <c r="LSH718" s="413"/>
      <c r="LSI718" s="413"/>
      <c r="LSJ718" s="413"/>
      <c r="LSK718" s="413"/>
      <c r="LSL718" s="412"/>
      <c r="LSM718" s="412"/>
      <c r="LSN718" s="412"/>
      <c r="LSO718" s="412"/>
      <c r="LSP718" s="412"/>
      <c r="LSQ718" s="412"/>
      <c r="LSR718" s="412"/>
      <c r="LSS718" s="412"/>
      <c r="LST718" s="412"/>
      <c r="LSU718" s="412"/>
      <c r="LSV718" s="412"/>
      <c r="LSW718" s="412"/>
      <c r="LSX718" s="412"/>
      <c r="LSY718" s="412"/>
      <c r="LSZ718" s="412"/>
      <c r="LTA718" s="412"/>
      <c r="LTB718" s="412"/>
      <c r="LTC718" s="412"/>
      <c r="LTD718" s="412"/>
      <c r="LTE718" s="412"/>
      <c r="LTF718" s="412"/>
      <c r="LTG718" s="412"/>
      <c r="LTH718" s="412"/>
      <c r="LTI718" s="412"/>
      <c r="LTJ718" s="412"/>
      <c r="LTK718" s="412"/>
      <c r="LTL718" s="412"/>
      <c r="LTM718" s="412"/>
      <c r="LTN718" s="412"/>
      <c r="LTO718" s="412"/>
      <c r="LTP718" s="412"/>
      <c r="LTQ718" s="412"/>
      <c r="LTR718" s="412"/>
      <c r="LTS718" s="412"/>
      <c r="LTT718" s="412"/>
      <c r="LTU718" s="412"/>
      <c r="LTV718" s="412"/>
      <c r="LTW718" s="412"/>
      <c r="LTX718" s="412"/>
      <c r="LTY718" s="412"/>
      <c r="LTZ718" s="412"/>
      <c r="LUA718" s="412"/>
      <c r="LUB718" s="412"/>
      <c r="LUC718" s="412"/>
      <c r="LUD718" s="413"/>
      <c r="LUE718" s="413"/>
      <c r="LUF718" s="413"/>
      <c r="LUG718" s="413"/>
      <c r="LUH718" s="413"/>
      <c r="LUI718" s="413"/>
      <c r="LUJ718" s="413"/>
      <c r="LUK718" s="413"/>
      <c r="LUL718" s="413"/>
      <c r="LUM718" s="413"/>
      <c r="LUN718" s="413"/>
      <c r="LUO718" s="413"/>
      <c r="LUP718" s="413"/>
      <c r="LUQ718" s="413"/>
      <c r="LUR718" s="413"/>
      <c r="LUS718" s="413"/>
      <c r="LUT718" s="413"/>
      <c r="LUU718" s="413"/>
      <c r="LUV718" s="413"/>
      <c r="LUW718" s="413"/>
      <c r="LUX718" s="413"/>
      <c r="LUY718" s="413"/>
      <c r="LUZ718" s="413"/>
      <c r="LVA718" s="413"/>
      <c r="LVB718" s="414"/>
      <c r="LVC718" s="414"/>
      <c r="LVD718" s="414"/>
      <c r="LVE718" s="414"/>
      <c r="LVF718" s="414"/>
      <c r="LVG718" s="413"/>
      <c r="LVH718" s="413"/>
      <c r="LVI718" s="414"/>
      <c r="LVJ718" s="414"/>
      <c r="LVK718" s="413"/>
      <c r="LVL718" s="413"/>
      <c r="LVM718" s="414"/>
      <c r="LVN718" s="414"/>
      <c r="LVO718" s="413"/>
      <c r="LVP718" s="413"/>
      <c r="LVQ718" s="413"/>
      <c r="LVR718" s="413"/>
      <c r="LVS718" s="413"/>
      <c r="LVT718" s="413"/>
      <c r="LVU718" s="413"/>
      <c r="LVV718" s="414"/>
      <c r="LVW718" s="414"/>
      <c r="LVX718" s="413"/>
      <c r="LVY718" s="413"/>
      <c r="LVZ718" s="414"/>
      <c r="LWA718" s="414"/>
      <c r="LWB718" s="413"/>
      <c r="LWC718" s="413"/>
      <c r="LWD718" s="413"/>
      <c r="LWE718" s="413"/>
      <c r="LWF718" s="413"/>
      <c r="LWG718" s="407"/>
      <c r="LWH718" s="439"/>
      <c r="LWI718" s="413"/>
      <c r="LWJ718" s="413"/>
      <c r="LWK718" s="413"/>
      <c r="LWL718" s="413"/>
      <c r="LWM718" s="413"/>
      <c r="LWN718" s="413"/>
      <c r="LWO718" s="413"/>
      <c r="LWP718" s="412"/>
      <c r="LWQ718" s="412"/>
      <c r="LWR718" s="412"/>
      <c r="LWS718" s="412"/>
      <c r="LWT718" s="412"/>
      <c r="LWU718" s="412"/>
      <c r="LWV718" s="412"/>
      <c r="LWW718" s="412"/>
      <c r="LWX718" s="412"/>
      <c r="LWY718" s="412"/>
      <c r="LWZ718" s="412"/>
      <c r="LXA718" s="412"/>
      <c r="LXB718" s="412"/>
      <c r="LXC718" s="412"/>
      <c r="LXD718" s="412"/>
      <c r="LXE718" s="412"/>
      <c r="LXF718" s="412"/>
      <c r="LXG718" s="412"/>
      <c r="LXH718" s="412"/>
      <c r="LXI718" s="412"/>
      <c r="LXJ718" s="412"/>
      <c r="LXK718" s="412"/>
      <c r="LXL718" s="412"/>
      <c r="LXM718" s="412"/>
      <c r="LXN718" s="412"/>
      <c r="LXO718" s="412"/>
      <c r="LXP718" s="412"/>
      <c r="LXQ718" s="412"/>
      <c r="LXR718" s="412"/>
      <c r="LXS718" s="412"/>
      <c r="LXT718" s="412"/>
      <c r="LXU718" s="412"/>
      <c r="LXV718" s="412"/>
      <c r="LXW718" s="412"/>
      <c r="LXX718" s="412"/>
      <c r="LXY718" s="412"/>
      <c r="LXZ718" s="412"/>
      <c r="LYA718" s="412"/>
      <c r="LYB718" s="412"/>
      <c r="LYC718" s="412"/>
      <c r="LYD718" s="412"/>
      <c r="LYE718" s="412"/>
      <c r="LYF718" s="412"/>
      <c r="LYG718" s="412"/>
      <c r="LYH718" s="413"/>
      <c r="LYI718" s="413"/>
      <c r="LYJ718" s="413"/>
      <c r="LYK718" s="413"/>
      <c r="LYL718" s="413"/>
      <c r="LYM718" s="413"/>
      <c r="LYN718" s="413"/>
      <c r="LYO718" s="413"/>
      <c r="LYP718" s="413"/>
      <c r="LYQ718" s="413"/>
      <c r="LYR718" s="413"/>
      <c r="LYS718" s="413"/>
      <c r="LYT718" s="413"/>
      <c r="LYU718" s="413"/>
      <c r="LYV718" s="413"/>
      <c r="LYW718" s="413"/>
      <c r="LYX718" s="413"/>
      <c r="LYY718" s="413"/>
      <c r="LYZ718" s="413"/>
      <c r="LZA718" s="413"/>
      <c r="LZB718" s="413"/>
      <c r="LZC718" s="413"/>
      <c r="LZD718" s="413"/>
      <c r="LZE718" s="413"/>
      <c r="LZF718" s="414"/>
      <c r="LZG718" s="414"/>
      <c r="LZH718" s="414"/>
      <c r="LZI718" s="414"/>
      <c r="LZJ718" s="414"/>
      <c r="LZK718" s="413"/>
      <c r="LZL718" s="413"/>
      <c r="LZM718" s="414"/>
      <c r="LZN718" s="414"/>
      <c r="LZO718" s="413"/>
      <c r="LZP718" s="413"/>
      <c r="LZQ718" s="414"/>
      <c r="LZR718" s="414"/>
      <c r="LZS718" s="413"/>
      <c r="LZT718" s="413"/>
      <c r="LZU718" s="413"/>
      <c r="LZV718" s="413"/>
      <c r="LZW718" s="413"/>
      <c r="LZX718" s="413"/>
      <c r="LZY718" s="413"/>
      <c r="LZZ718" s="414"/>
      <c r="MAA718" s="414"/>
      <c r="MAB718" s="413"/>
      <c r="MAC718" s="413"/>
      <c r="MAD718" s="414"/>
      <c r="MAE718" s="414"/>
      <c r="MAF718" s="413"/>
      <c r="MAG718" s="413"/>
      <c r="MAH718" s="413"/>
      <c r="MAI718" s="413"/>
      <c r="MAJ718" s="413"/>
      <c r="MAK718" s="407"/>
      <c r="MAL718" s="439"/>
      <c r="MAM718" s="413"/>
      <c r="MAN718" s="413"/>
      <c r="MAO718" s="413"/>
      <c r="MAP718" s="413"/>
      <c r="MAQ718" s="413"/>
      <c r="MAR718" s="413"/>
      <c r="MAS718" s="413"/>
      <c r="MAT718" s="412"/>
      <c r="MAU718" s="412"/>
      <c r="MAV718" s="412"/>
      <c r="MAW718" s="412"/>
      <c r="MAX718" s="412"/>
      <c r="MAY718" s="412"/>
      <c r="MAZ718" s="412"/>
      <c r="MBA718" s="412"/>
      <c r="MBB718" s="412"/>
      <c r="MBC718" s="412"/>
      <c r="MBD718" s="412"/>
      <c r="MBE718" s="412"/>
      <c r="MBF718" s="412"/>
      <c r="MBG718" s="412"/>
      <c r="MBH718" s="412"/>
      <c r="MBI718" s="412"/>
      <c r="MBJ718" s="412"/>
      <c r="MBK718" s="412"/>
      <c r="MBL718" s="412"/>
      <c r="MBM718" s="412"/>
      <c r="MBN718" s="412"/>
      <c r="MBO718" s="412"/>
      <c r="MBP718" s="412"/>
      <c r="MBQ718" s="412"/>
      <c r="MBR718" s="412"/>
      <c r="MBS718" s="412"/>
      <c r="MBT718" s="412"/>
      <c r="MBU718" s="412"/>
      <c r="MBV718" s="412"/>
      <c r="MBW718" s="412"/>
      <c r="MBX718" s="412"/>
      <c r="MBY718" s="412"/>
      <c r="MBZ718" s="412"/>
      <c r="MCA718" s="412"/>
      <c r="MCB718" s="412"/>
      <c r="MCC718" s="412"/>
      <c r="MCD718" s="412"/>
      <c r="MCE718" s="412"/>
      <c r="MCF718" s="412"/>
      <c r="MCG718" s="412"/>
      <c r="MCH718" s="412"/>
      <c r="MCI718" s="412"/>
      <c r="MCJ718" s="412"/>
      <c r="MCK718" s="412"/>
      <c r="MCL718" s="413"/>
      <c r="MCM718" s="413"/>
      <c r="MCN718" s="413"/>
      <c r="MCO718" s="413"/>
      <c r="MCP718" s="413"/>
      <c r="MCQ718" s="413"/>
      <c r="MCR718" s="413"/>
      <c r="MCS718" s="413"/>
      <c r="MCT718" s="413"/>
      <c r="MCU718" s="413"/>
      <c r="MCV718" s="413"/>
      <c r="MCW718" s="413"/>
      <c r="MCX718" s="413"/>
      <c r="MCY718" s="413"/>
      <c r="MCZ718" s="413"/>
      <c r="MDA718" s="413"/>
      <c r="MDB718" s="413"/>
      <c r="MDC718" s="413"/>
      <c r="MDD718" s="413"/>
      <c r="MDE718" s="413"/>
      <c r="MDF718" s="413"/>
      <c r="MDG718" s="413"/>
      <c r="MDH718" s="413"/>
      <c r="MDI718" s="413"/>
      <c r="MDJ718" s="414"/>
      <c r="MDK718" s="414"/>
      <c r="MDL718" s="414"/>
      <c r="MDM718" s="414"/>
      <c r="MDN718" s="414"/>
      <c r="MDO718" s="413"/>
      <c r="MDP718" s="413"/>
      <c r="MDQ718" s="414"/>
      <c r="MDR718" s="414"/>
      <c r="MDS718" s="413"/>
      <c r="MDT718" s="413"/>
      <c r="MDU718" s="414"/>
      <c r="MDV718" s="414"/>
      <c r="MDW718" s="413"/>
      <c r="MDX718" s="413"/>
      <c r="MDY718" s="413"/>
      <c r="MDZ718" s="413"/>
      <c r="MEA718" s="413"/>
      <c r="MEB718" s="413"/>
      <c r="MEC718" s="413"/>
      <c r="MED718" s="414"/>
      <c r="MEE718" s="414"/>
      <c r="MEF718" s="413"/>
      <c r="MEG718" s="413"/>
      <c r="MEH718" s="414"/>
      <c r="MEI718" s="414"/>
      <c r="MEJ718" s="413"/>
      <c r="MEK718" s="413"/>
      <c r="MEL718" s="413"/>
      <c r="MEM718" s="413"/>
      <c r="MEN718" s="413"/>
      <c r="MEO718" s="407"/>
      <c r="MEP718" s="439"/>
      <c r="MEQ718" s="413"/>
      <c r="MER718" s="413"/>
      <c r="MES718" s="413"/>
      <c r="MET718" s="413"/>
      <c r="MEU718" s="413"/>
      <c r="MEV718" s="413"/>
      <c r="MEW718" s="413"/>
      <c r="MEX718" s="412"/>
      <c r="MEY718" s="412"/>
      <c r="MEZ718" s="412"/>
      <c r="MFA718" s="412"/>
      <c r="MFB718" s="412"/>
      <c r="MFC718" s="412"/>
      <c r="MFD718" s="412"/>
      <c r="MFE718" s="412"/>
      <c r="MFF718" s="412"/>
      <c r="MFG718" s="412"/>
      <c r="MFH718" s="412"/>
      <c r="MFI718" s="412"/>
      <c r="MFJ718" s="412"/>
      <c r="MFK718" s="412"/>
      <c r="MFL718" s="412"/>
      <c r="MFM718" s="412"/>
      <c r="MFN718" s="412"/>
      <c r="MFO718" s="412"/>
      <c r="MFP718" s="412"/>
      <c r="MFQ718" s="412"/>
      <c r="MFR718" s="412"/>
      <c r="MFS718" s="412"/>
      <c r="MFT718" s="412"/>
      <c r="MFU718" s="412"/>
      <c r="MFV718" s="412"/>
      <c r="MFW718" s="412"/>
      <c r="MFX718" s="412"/>
      <c r="MFY718" s="412"/>
      <c r="MFZ718" s="412"/>
      <c r="MGA718" s="412"/>
      <c r="MGB718" s="412"/>
      <c r="MGC718" s="412"/>
      <c r="MGD718" s="412"/>
      <c r="MGE718" s="412"/>
      <c r="MGF718" s="412"/>
      <c r="MGG718" s="412"/>
      <c r="MGH718" s="412"/>
      <c r="MGI718" s="412"/>
      <c r="MGJ718" s="412"/>
      <c r="MGK718" s="412"/>
      <c r="MGL718" s="412"/>
      <c r="MGM718" s="412"/>
      <c r="MGN718" s="412"/>
      <c r="MGO718" s="412"/>
      <c r="MGP718" s="413"/>
      <c r="MGQ718" s="413"/>
      <c r="MGR718" s="413"/>
      <c r="MGS718" s="413"/>
      <c r="MGT718" s="413"/>
      <c r="MGU718" s="413"/>
      <c r="MGV718" s="413"/>
      <c r="MGW718" s="413"/>
      <c r="MGX718" s="413"/>
      <c r="MGY718" s="413"/>
      <c r="MGZ718" s="413"/>
      <c r="MHA718" s="413"/>
      <c r="MHB718" s="413"/>
      <c r="MHC718" s="413"/>
      <c r="MHD718" s="413"/>
      <c r="MHE718" s="413"/>
      <c r="MHF718" s="413"/>
      <c r="MHG718" s="413"/>
      <c r="MHH718" s="413"/>
      <c r="MHI718" s="413"/>
      <c r="MHJ718" s="413"/>
      <c r="MHK718" s="413"/>
      <c r="MHL718" s="413"/>
      <c r="MHM718" s="413"/>
      <c r="MHN718" s="414"/>
      <c r="MHO718" s="414"/>
      <c r="MHP718" s="414"/>
      <c r="MHQ718" s="414"/>
      <c r="MHR718" s="414"/>
      <c r="MHS718" s="413"/>
      <c r="MHT718" s="413"/>
      <c r="MHU718" s="414"/>
      <c r="MHV718" s="414"/>
      <c r="MHW718" s="413"/>
      <c r="MHX718" s="413"/>
      <c r="MHY718" s="414"/>
      <c r="MHZ718" s="414"/>
      <c r="MIA718" s="413"/>
      <c r="MIB718" s="413"/>
      <c r="MIC718" s="413"/>
      <c r="MID718" s="413"/>
      <c r="MIE718" s="413"/>
      <c r="MIF718" s="413"/>
      <c r="MIG718" s="413"/>
      <c r="MIH718" s="414"/>
      <c r="MII718" s="414"/>
      <c r="MIJ718" s="413"/>
      <c r="MIK718" s="413"/>
      <c r="MIL718" s="414"/>
      <c r="MIM718" s="414"/>
      <c r="MIN718" s="413"/>
      <c r="MIO718" s="413"/>
      <c r="MIP718" s="413"/>
      <c r="MIQ718" s="413"/>
      <c r="MIR718" s="413"/>
      <c r="MIS718" s="407"/>
      <c r="MIT718" s="439"/>
      <c r="MIU718" s="413"/>
      <c r="MIV718" s="413"/>
      <c r="MIW718" s="413"/>
      <c r="MIX718" s="413"/>
      <c r="MIY718" s="413"/>
      <c r="MIZ718" s="413"/>
      <c r="MJA718" s="413"/>
      <c r="MJB718" s="412"/>
      <c r="MJC718" s="412"/>
      <c r="MJD718" s="412"/>
      <c r="MJE718" s="412"/>
      <c r="MJF718" s="412"/>
      <c r="MJG718" s="412"/>
      <c r="MJH718" s="412"/>
      <c r="MJI718" s="412"/>
      <c r="MJJ718" s="412"/>
      <c r="MJK718" s="412"/>
      <c r="MJL718" s="412"/>
      <c r="MJM718" s="412"/>
      <c r="MJN718" s="412"/>
      <c r="MJO718" s="412"/>
      <c r="MJP718" s="412"/>
      <c r="MJQ718" s="412"/>
      <c r="MJR718" s="412"/>
      <c r="MJS718" s="412"/>
      <c r="MJT718" s="412"/>
      <c r="MJU718" s="412"/>
      <c r="MJV718" s="412"/>
      <c r="MJW718" s="412"/>
      <c r="MJX718" s="412"/>
      <c r="MJY718" s="412"/>
      <c r="MJZ718" s="412"/>
      <c r="MKA718" s="412"/>
      <c r="MKB718" s="412"/>
      <c r="MKC718" s="412"/>
      <c r="MKD718" s="412"/>
      <c r="MKE718" s="412"/>
      <c r="MKF718" s="412"/>
      <c r="MKG718" s="412"/>
      <c r="MKH718" s="412"/>
      <c r="MKI718" s="412"/>
      <c r="MKJ718" s="412"/>
      <c r="MKK718" s="412"/>
      <c r="MKL718" s="412"/>
      <c r="MKM718" s="412"/>
      <c r="MKN718" s="412"/>
      <c r="MKO718" s="412"/>
      <c r="MKP718" s="412"/>
      <c r="MKQ718" s="412"/>
      <c r="MKR718" s="412"/>
      <c r="MKS718" s="412"/>
      <c r="MKT718" s="413"/>
      <c r="MKU718" s="413"/>
      <c r="MKV718" s="413"/>
      <c r="MKW718" s="413"/>
      <c r="MKX718" s="413"/>
      <c r="MKY718" s="413"/>
      <c r="MKZ718" s="413"/>
      <c r="MLA718" s="413"/>
      <c r="MLB718" s="413"/>
      <c r="MLC718" s="413"/>
      <c r="MLD718" s="413"/>
      <c r="MLE718" s="413"/>
      <c r="MLF718" s="413"/>
      <c r="MLG718" s="413"/>
      <c r="MLH718" s="413"/>
      <c r="MLI718" s="413"/>
      <c r="MLJ718" s="413"/>
      <c r="MLK718" s="413"/>
      <c r="MLL718" s="413"/>
      <c r="MLM718" s="413"/>
      <c r="MLN718" s="413"/>
      <c r="MLO718" s="413"/>
      <c r="MLP718" s="413"/>
      <c r="MLQ718" s="413"/>
      <c r="MLR718" s="414"/>
      <c r="MLS718" s="414"/>
      <c r="MLT718" s="414"/>
      <c r="MLU718" s="414"/>
      <c r="MLV718" s="414"/>
      <c r="MLW718" s="413"/>
      <c r="MLX718" s="413"/>
      <c r="MLY718" s="414"/>
      <c r="MLZ718" s="414"/>
      <c r="MMA718" s="413"/>
      <c r="MMB718" s="413"/>
      <c r="MMC718" s="414"/>
      <c r="MMD718" s="414"/>
      <c r="MME718" s="413"/>
      <c r="MMF718" s="413"/>
      <c r="MMG718" s="413"/>
      <c r="MMH718" s="413"/>
      <c r="MMI718" s="413"/>
      <c r="MMJ718" s="413"/>
      <c r="MMK718" s="413"/>
      <c r="MML718" s="414"/>
      <c r="MMM718" s="414"/>
      <c r="MMN718" s="413"/>
      <c r="MMO718" s="413"/>
      <c r="MMP718" s="414"/>
      <c r="MMQ718" s="414"/>
      <c r="MMR718" s="413"/>
      <c r="MMS718" s="413"/>
      <c r="MMT718" s="413"/>
      <c r="MMU718" s="413"/>
      <c r="MMV718" s="413"/>
      <c r="MMW718" s="407"/>
      <c r="MMX718" s="439"/>
      <c r="MMY718" s="413"/>
      <c r="MMZ718" s="413"/>
      <c r="MNA718" s="413"/>
      <c r="MNB718" s="413"/>
      <c r="MNC718" s="413"/>
      <c r="MND718" s="413"/>
      <c r="MNE718" s="413"/>
      <c r="MNF718" s="412"/>
      <c r="MNG718" s="412"/>
      <c r="MNH718" s="412"/>
      <c r="MNI718" s="412"/>
      <c r="MNJ718" s="412"/>
      <c r="MNK718" s="412"/>
      <c r="MNL718" s="412"/>
      <c r="MNM718" s="412"/>
      <c r="MNN718" s="412"/>
      <c r="MNO718" s="412"/>
      <c r="MNP718" s="412"/>
      <c r="MNQ718" s="412"/>
      <c r="MNR718" s="412"/>
      <c r="MNS718" s="412"/>
      <c r="MNT718" s="412"/>
      <c r="MNU718" s="412"/>
      <c r="MNV718" s="412"/>
      <c r="MNW718" s="412"/>
      <c r="MNX718" s="412"/>
      <c r="MNY718" s="412"/>
      <c r="MNZ718" s="412"/>
      <c r="MOA718" s="412"/>
      <c r="MOB718" s="412"/>
      <c r="MOC718" s="412"/>
      <c r="MOD718" s="412"/>
      <c r="MOE718" s="412"/>
      <c r="MOF718" s="412"/>
      <c r="MOG718" s="412"/>
      <c r="MOH718" s="412"/>
      <c r="MOI718" s="412"/>
      <c r="MOJ718" s="412"/>
      <c r="MOK718" s="412"/>
      <c r="MOL718" s="412"/>
      <c r="MOM718" s="412"/>
      <c r="MON718" s="412"/>
      <c r="MOO718" s="412"/>
      <c r="MOP718" s="412"/>
      <c r="MOQ718" s="412"/>
      <c r="MOR718" s="412"/>
      <c r="MOS718" s="412"/>
      <c r="MOT718" s="412"/>
      <c r="MOU718" s="412"/>
      <c r="MOV718" s="412"/>
      <c r="MOW718" s="412"/>
      <c r="MOX718" s="413"/>
      <c r="MOY718" s="413"/>
      <c r="MOZ718" s="413"/>
      <c r="MPA718" s="413"/>
      <c r="MPB718" s="413"/>
      <c r="MPC718" s="413"/>
      <c r="MPD718" s="413"/>
      <c r="MPE718" s="413"/>
      <c r="MPF718" s="413"/>
      <c r="MPG718" s="413"/>
      <c r="MPH718" s="413"/>
      <c r="MPI718" s="413"/>
      <c r="MPJ718" s="413"/>
      <c r="MPK718" s="413"/>
      <c r="MPL718" s="413"/>
      <c r="MPM718" s="413"/>
      <c r="MPN718" s="413"/>
      <c r="MPO718" s="413"/>
      <c r="MPP718" s="413"/>
      <c r="MPQ718" s="413"/>
      <c r="MPR718" s="413"/>
      <c r="MPS718" s="413"/>
      <c r="MPT718" s="413"/>
      <c r="MPU718" s="413"/>
      <c r="MPV718" s="414"/>
      <c r="MPW718" s="414"/>
      <c r="MPX718" s="414"/>
      <c r="MPY718" s="414"/>
      <c r="MPZ718" s="414"/>
      <c r="MQA718" s="413"/>
      <c r="MQB718" s="413"/>
      <c r="MQC718" s="414"/>
      <c r="MQD718" s="414"/>
      <c r="MQE718" s="413"/>
      <c r="MQF718" s="413"/>
      <c r="MQG718" s="414"/>
      <c r="MQH718" s="414"/>
      <c r="MQI718" s="413"/>
      <c r="MQJ718" s="413"/>
      <c r="MQK718" s="413"/>
      <c r="MQL718" s="413"/>
      <c r="MQM718" s="413"/>
      <c r="MQN718" s="413"/>
      <c r="MQO718" s="413"/>
      <c r="MQP718" s="414"/>
      <c r="MQQ718" s="414"/>
      <c r="MQR718" s="413"/>
      <c r="MQS718" s="413"/>
      <c r="MQT718" s="414"/>
      <c r="MQU718" s="414"/>
      <c r="MQV718" s="413"/>
      <c r="MQW718" s="413"/>
      <c r="MQX718" s="413"/>
      <c r="MQY718" s="413"/>
      <c r="MQZ718" s="413"/>
      <c r="MRA718" s="407"/>
      <c r="MRB718" s="439"/>
      <c r="MRC718" s="413"/>
      <c r="MRD718" s="413"/>
      <c r="MRE718" s="413"/>
      <c r="MRF718" s="413"/>
      <c r="MRG718" s="413"/>
      <c r="MRH718" s="413"/>
      <c r="MRI718" s="413"/>
      <c r="MRJ718" s="412"/>
      <c r="MRK718" s="412"/>
      <c r="MRL718" s="412"/>
      <c r="MRM718" s="412"/>
      <c r="MRN718" s="412"/>
      <c r="MRO718" s="412"/>
      <c r="MRP718" s="412"/>
      <c r="MRQ718" s="412"/>
      <c r="MRR718" s="412"/>
      <c r="MRS718" s="412"/>
      <c r="MRT718" s="412"/>
      <c r="MRU718" s="412"/>
      <c r="MRV718" s="412"/>
      <c r="MRW718" s="412"/>
      <c r="MRX718" s="412"/>
      <c r="MRY718" s="412"/>
      <c r="MRZ718" s="412"/>
      <c r="MSA718" s="412"/>
      <c r="MSB718" s="412"/>
      <c r="MSC718" s="412"/>
      <c r="MSD718" s="412"/>
      <c r="MSE718" s="412"/>
      <c r="MSF718" s="412"/>
      <c r="MSG718" s="412"/>
      <c r="MSH718" s="412"/>
      <c r="MSI718" s="412"/>
      <c r="MSJ718" s="412"/>
      <c r="MSK718" s="412"/>
      <c r="MSL718" s="412"/>
      <c r="MSM718" s="412"/>
      <c r="MSN718" s="412"/>
      <c r="MSO718" s="412"/>
      <c r="MSP718" s="412"/>
      <c r="MSQ718" s="412"/>
      <c r="MSR718" s="412"/>
      <c r="MSS718" s="412"/>
      <c r="MST718" s="412"/>
      <c r="MSU718" s="412"/>
      <c r="MSV718" s="412"/>
      <c r="MSW718" s="412"/>
      <c r="MSX718" s="412"/>
      <c r="MSY718" s="412"/>
      <c r="MSZ718" s="412"/>
      <c r="MTA718" s="412"/>
      <c r="MTB718" s="413"/>
      <c r="MTC718" s="413"/>
      <c r="MTD718" s="413"/>
      <c r="MTE718" s="413"/>
      <c r="MTF718" s="413"/>
      <c r="MTG718" s="413"/>
      <c r="MTH718" s="413"/>
      <c r="MTI718" s="413"/>
      <c r="MTJ718" s="413"/>
      <c r="MTK718" s="413"/>
      <c r="MTL718" s="413"/>
      <c r="MTM718" s="413"/>
      <c r="MTN718" s="413"/>
      <c r="MTO718" s="413"/>
      <c r="MTP718" s="413"/>
      <c r="MTQ718" s="413"/>
      <c r="MTR718" s="413"/>
      <c r="MTS718" s="413"/>
      <c r="MTT718" s="413"/>
      <c r="MTU718" s="413"/>
      <c r="MTV718" s="413"/>
      <c r="MTW718" s="413"/>
      <c r="MTX718" s="413"/>
      <c r="MTY718" s="413"/>
      <c r="MTZ718" s="414"/>
      <c r="MUA718" s="414"/>
      <c r="MUB718" s="414"/>
      <c r="MUC718" s="414"/>
      <c r="MUD718" s="414"/>
      <c r="MUE718" s="413"/>
      <c r="MUF718" s="413"/>
      <c r="MUG718" s="414"/>
      <c r="MUH718" s="414"/>
      <c r="MUI718" s="413"/>
      <c r="MUJ718" s="413"/>
      <c r="MUK718" s="414"/>
      <c r="MUL718" s="414"/>
      <c r="MUM718" s="413"/>
      <c r="MUN718" s="413"/>
      <c r="MUO718" s="413"/>
      <c r="MUP718" s="413"/>
      <c r="MUQ718" s="413"/>
      <c r="MUR718" s="413"/>
      <c r="MUS718" s="413"/>
      <c r="MUT718" s="414"/>
      <c r="MUU718" s="414"/>
      <c r="MUV718" s="413"/>
      <c r="MUW718" s="413"/>
      <c r="MUX718" s="414"/>
      <c r="MUY718" s="414"/>
      <c r="MUZ718" s="413"/>
      <c r="MVA718" s="413"/>
      <c r="MVB718" s="413"/>
      <c r="MVC718" s="413"/>
      <c r="MVD718" s="413"/>
      <c r="MVE718" s="407"/>
      <c r="MVF718" s="439"/>
      <c r="MVG718" s="413"/>
      <c r="MVH718" s="413"/>
      <c r="MVI718" s="413"/>
      <c r="MVJ718" s="413"/>
      <c r="MVK718" s="413"/>
      <c r="MVL718" s="413"/>
      <c r="MVM718" s="413"/>
      <c r="MVN718" s="412"/>
      <c r="MVO718" s="412"/>
      <c r="MVP718" s="412"/>
      <c r="MVQ718" s="412"/>
      <c r="MVR718" s="412"/>
      <c r="MVS718" s="412"/>
      <c r="MVT718" s="412"/>
      <c r="MVU718" s="412"/>
      <c r="MVV718" s="412"/>
      <c r="MVW718" s="412"/>
      <c r="MVX718" s="412"/>
      <c r="MVY718" s="412"/>
      <c r="MVZ718" s="412"/>
      <c r="MWA718" s="412"/>
      <c r="MWB718" s="412"/>
      <c r="MWC718" s="412"/>
      <c r="MWD718" s="412"/>
      <c r="MWE718" s="412"/>
      <c r="MWF718" s="412"/>
      <c r="MWG718" s="412"/>
      <c r="MWH718" s="412"/>
      <c r="MWI718" s="412"/>
      <c r="MWJ718" s="412"/>
      <c r="MWK718" s="412"/>
      <c r="MWL718" s="412"/>
      <c r="MWM718" s="412"/>
      <c r="MWN718" s="412"/>
      <c r="MWO718" s="412"/>
      <c r="MWP718" s="412"/>
      <c r="MWQ718" s="412"/>
      <c r="MWR718" s="412"/>
      <c r="MWS718" s="412"/>
      <c r="MWT718" s="412"/>
      <c r="MWU718" s="412"/>
      <c r="MWV718" s="412"/>
      <c r="MWW718" s="412"/>
      <c r="MWX718" s="412"/>
      <c r="MWY718" s="412"/>
      <c r="MWZ718" s="412"/>
      <c r="MXA718" s="412"/>
      <c r="MXB718" s="412"/>
      <c r="MXC718" s="412"/>
      <c r="MXD718" s="412"/>
      <c r="MXE718" s="412"/>
      <c r="MXF718" s="413"/>
      <c r="MXG718" s="413"/>
      <c r="MXH718" s="413"/>
      <c r="MXI718" s="413"/>
      <c r="MXJ718" s="413"/>
      <c r="MXK718" s="413"/>
      <c r="MXL718" s="413"/>
      <c r="MXM718" s="413"/>
      <c r="MXN718" s="413"/>
      <c r="MXO718" s="413"/>
      <c r="MXP718" s="413"/>
      <c r="MXQ718" s="413"/>
      <c r="MXR718" s="413"/>
      <c r="MXS718" s="413"/>
      <c r="MXT718" s="413"/>
      <c r="MXU718" s="413"/>
      <c r="MXV718" s="413"/>
      <c r="MXW718" s="413"/>
      <c r="MXX718" s="413"/>
      <c r="MXY718" s="413"/>
      <c r="MXZ718" s="413"/>
      <c r="MYA718" s="413"/>
      <c r="MYB718" s="413"/>
      <c r="MYC718" s="413"/>
      <c r="MYD718" s="414"/>
      <c r="MYE718" s="414"/>
      <c r="MYF718" s="414"/>
      <c r="MYG718" s="414"/>
      <c r="MYH718" s="414"/>
      <c r="MYI718" s="413"/>
      <c r="MYJ718" s="413"/>
      <c r="MYK718" s="414"/>
      <c r="MYL718" s="414"/>
      <c r="MYM718" s="413"/>
      <c r="MYN718" s="413"/>
      <c r="MYO718" s="414"/>
      <c r="MYP718" s="414"/>
      <c r="MYQ718" s="413"/>
      <c r="MYR718" s="413"/>
      <c r="MYS718" s="413"/>
      <c r="MYT718" s="413"/>
      <c r="MYU718" s="413"/>
      <c r="MYV718" s="413"/>
      <c r="MYW718" s="413"/>
      <c r="MYX718" s="414"/>
      <c r="MYY718" s="414"/>
      <c r="MYZ718" s="413"/>
      <c r="MZA718" s="413"/>
      <c r="MZB718" s="414"/>
      <c r="MZC718" s="414"/>
      <c r="MZD718" s="413"/>
      <c r="MZE718" s="413"/>
      <c r="MZF718" s="413"/>
      <c r="MZG718" s="413"/>
      <c r="MZH718" s="413"/>
      <c r="MZI718" s="407"/>
      <c r="MZJ718" s="439"/>
      <c r="MZK718" s="413"/>
      <c r="MZL718" s="413"/>
      <c r="MZM718" s="413"/>
      <c r="MZN718" s="413"/>
      <c r="MZO718" s="413"/>
      <c r="MZP718" s="413"/>
      <c r="MZQ718" s="413"/>
      <c r="MZR718" s="412"/>
      <c r="MZS718" s="412"/>
      <c r="MZT718" s="412"/>
      <c r="MZU718" s="412"/>
      <c r="MZV718" s="412"/>
      <c r="MZW718" s="412"/>
      <c r="MZX718" s="412"/>
      <c r="MZY718" s="412"/>
      <c r="MZZ718" s="412"/>
      <c r="NAA718" s="412"/>
      <c r="NAB718" s="412"/>
      <c r="NAC718" s="412"/>
      <c r="NAD718" s="412"/>
      <c r="NAE718" s="412"/>
      <c r="NAF718" s="412"/>
      <c r="NAG718" s="412"/>
      <c r="NAH718" s="412"/>
      <c r="NAI718" s="412"/>
      <c r="NAJ718" s="412"/>
      <c r="NAK718" s="412"/>
      <c r="NAL718" s="412"/>
      <c r="NAM718" s="412"/>
      <c r="NAN718" s="412"/>
      <c r="NAO718" s="412"/>
      <c r="NAP718" s="412"/>
      <c r="NAQ718" s="412"/>
      <c r="NAR718" s="412"/>
      <c r="NAS718" s="412"/>
      <c r="NAT718" s="412"/>
      <c r="NAU718" s="412"/>
      <c r="NAV718" s="412"/>
      <c r="NAW718" s="412"/>
      <c r="NAX718" s="412"/>
      <c r="NAY718" s="412"/>
      <c r="NAZ718" s="412"/>
      <c r="NBA718" s="412"/>
      <c r="NBB718" s="412"/>
      <c r="NBC718" s="412"/>
      <c r="NBD718" s="412"/>
      <c r="NBE718" s="412"/>
      <c r="NBF718" s="412"/>
      <c r="NBG718" s="412"/>
      <c r="NBH718" s="412"/>
      <c r="NBI718" s="412"/>
      <c r="NBJ718" s="413"/>
      <c r="NBK718" s="413"/>
      <c r="NBL718" s="413"/>
      <c r="NBM718" s="413"/>
      <c r="NBN718" s="413"/>
      <c r="NBO718" s="413"/>
      <c r="NBP718" s="413"/>
      <c r="NBQ718" s="413"/>
      <c r="NBR718" s="413"/>
      <c r="NBS718" s="413"/>
      <c r="NBT718" s="413"/>
      <c r="NBU718" s="413"/>
      <c r="NBV718" s="413"/>
      <c r="NBW718" s="413"/>
      <c r="NBX718" s="413"/>
      <c r="NBY718" s="413"/>
      <c r="NBZ718" s="413"/>
      <c r="NCA718" s="413"/>
      <c r="NCB718" s="413"/>
      <c r="NCC718" s="413"/>
      <c r="NCD718" s="413"/>
      <c r="NCE718" s="413"/>
      <c r="NCF718" s="413"/>
      <c r="NCG718" s="413"/>
      <c r="NCH718" s="414"/>
      <c r="NCI718" s="414"/>
      <c r="NCJ718" s="414"/>
      <c r="NCK718" s="414"/>
      <c r="NCL718" s="414"/>
      <c r="NCM718" s="413"/>
      <c r="NCN718" s="413"/>
      <c r="NCO718" s="414"/>
      <c r="NCP718" s="414"/>
      <c r="NCQ718" s="413"/>
      <c r="NCR718" s="413"/>
      <c r="NCS718" s="414"/>
      <c r="NCT718" s="414"/>
      <c r="NCU718" s="413"/>
      <c r="NCV718" s="413"/>
      <c r="NCW718" s="413"/>
      <c r="NCX718" s="413"/>
      <c r="NCY718" s="413"/>
      <c r="NCZ718" s="413"/>
      <c r="NDA718" s="413"/>
      <c r="NDB718" s="414"/>
      <c r="NDC718" s="414"/>
      <c r="NDD718" s="413"/>
      <c r="NDE718" s="413"/>
      <c r="NDF718" s="414"/>
      <c r="NDG718" s="414"/>
      <c r="NDH718" s="413"/>
      <c r="NDI718" s="413"/>
      <c r="NDJ718" s="413"/>
      <c r="NDK718" s="413"/>
      <c r="NDL718" s="413"/>
      <c r="NDM718" s="407"/>
      <c r="NDN718" s="439"/>
      <c r="NDO718" s="413"/>
      <c r="NDP718" s="413"/>
      <c r="NDQ718" s="413"/>
      <c r="NDR718" s="413"/>
      <c r="NDS718" s="413"/>
      <c r="NDT718" s="413"/>
      <c r="NDU718" s="413"/>
      <c r="NDV718" s="412"/>
      <c r="NDW718" s="412"/>
      <c r="NDX718" s="412"/>
      <c r="NDY718" s="412"/>
      <c r="NDZ718" s="412"/>
      <c r="NEA718" s="412"/>
      <c r="NEB718" s="412"/>
      <c r="NEC718" s="412"/>
      <c r="NED718" s="412"/>
      <c r="NEE718" s="412"/>
      <c r="NEF718" s="412"/>
      <c r="NEG718" s="412"/>
      <c r="NEH718" s="412"/>
      <c r="NEI718" s="412"/>
      <c r="NEJ718" s="412"/>
      <c r="NEK718" s="412"/>
      <c r="NEL718" s="412"/>
      <c r="NEM718" s="412"/>
      <c r="NEN718" s="412"/>
      <c r="NEO718" s="412"/>
      <c r="NEP718" s="412"/>
      <c r="NEQ718" s="412"/>
      <c r="NER718" s="412"/>
      <c r="NES718" s="412"/>
      <c r="NET718" s="412"/>
      <c r="NEU718" s="412"/>
      <c r="NEV718" s="412"/>
      <c r="NEW718" s="412"/>
      <c r="NEX718" s="412"/>
      <c r="NEY718" s="412"/>
      <c r="NEZ718" s="412"/>
      <c r="NFA718" s="412"/>
      <c r="NFB718" s="412"/>
      <c r="NFC718" s="412"/>
      <c r="NFD718" s="412"/>
      <c r="NFE718" s="412"/>
      <c r="NFF718" s="412"/>
      <c r="NFG718" s="412"/>
      <c r="NFH718" s="412"/>
      <c r="NFI718" s="412"/>
      <c r="NFJ718" s="412"/>
      <c r="NFK718" s="412"/>
      <c r="NFL718" s="412"/>
      <c r="NFM718" s="412"/>
      <c r="NFN718" s="413"/>
      <c r="NFO718" s="413"/>
      <c r="NFP718" s="413"/>
      <c r="NFQ718" s="413"/>
      <c r="NFR718" s="413"/>
      <c r="NFS718" s="413"/>
      <c r="NFT718" s="413"/>
      <c r="NFU718" s="413"/>
      <c r="NFV718" s="413"/>
      <c r="NFW718" s="413"/>
      <c r="NFX718" s="413"/>
      <c r="NFY718" s="413"/>
      <c r="NFZ718" s="413"/>
      <c r="NGA718" s="413"/>
      <c r="NGB718" s="413"/>
      <c r="NGC718" s="413"/>
      <c r="NGD718" s="413"/>
      <c r="NGE718" s="413"/>
      <c r="NGF718" s="413"/>
      <c r="NGG718" s="413"/>
      <c r="NGH718" s="413"/>
      <c r="NGI718" s="413"/>
      <c r="NGJ718" s="413"/>
      <c r="NGK718" s="413"/>
      <c r="NGL718" s="414"/>
      <c r="NGM718" s="414"/>
      <c r="NGN718" s="414"/>
      <c r="NGO718" s="414"/>
      <c r="NGP718" s="414"/>
      <c r="NGQ718" s="413"/>
      <c r="NGR718" s="413"/>
      <c r="NGS718" s="414"/>
      <c r="NGT718" s="414"/>
      <c r="NGU718" s="413"/>
      <c r="NGV718" s="413"/>
      <c r="NGW718" s="414"/>
      <c r="NGX718" s="414"/>
      <c r="NGY718" s="413"/>
      <c r="NGZ718" s="413"/>
      <c r="NHA718" s="413"/>
      <c r="NHB718" s="413"/>
      <c r="NHC718" s="413"/>
      <c r="NHD718" s="413"/>
      <c r="NHE718" s="413"/>
      <c r="NHF718" s="414"/>
      <c r="NHG718" s="414"/>
      <c r="NHH718" s="413"/>
      <c r="NHI718" s="413"/>
      <c r="NHJ718" s="414"/>
      <c r="NHK718" s="414"/>
      <c r="NHL718" s="413"/>
      <c r="NHM718" s="413"/>
      <c r="NHN718" s="413"/>
      <c r="NHO718" s="413"/>
      <c r="NHP718" s="413"/>
      <c r="NHQ718" s="407"/>
      <c r="NHR718" s="439"/>
      <c r="NHS718" s="413"/>
      <c r="NHT718" s="413"/>
      <c r="NHU718" s="413"/>
      <c r="NHV718" s="413"/>
      <c r="NHW718" s="413"/>
      <c r="NHX718" s="413"/>
      <c r="NHY718" s="413"/>
      <c r="NHZ718" s="412"/>
      <c r="NIA718" s="412"/>
      <c r="NIB718" s="412"/>
      <c r="NIC718" s="412"/>
      <c r="NID718" s="412"/>
      <c r="NIE718" s="412"/>
      <c r="NIF718" s="412"/>
      <c r="NIG718" s="412"/>
      <c r="NIH718" s="412"/>
      <c r="NII718" s="412"/>
      <c r="NIJ718" s="412"/>
      <c r="NIK718" s="412"/>
      <c r="NIL718" s="412"/>
      <c r="NIM718" s="412"/>
      <c r="NIN718" s="412"/>
      <c r="NIO718" s="412"/>
      <c r="NIP718" s="412"/>
      <c r="NIQ718" s="412"/>
      <c r="NIR718" s="412"/>
      <c r="NIS718" s="412"/>
      <c r="NIT718" s="412"/>
      <c r="NIU718" s="412"/>
      <c r="NIV718" s="412"/>
      <c r="NIW718" s="412"/>
      <c r="NIX718" s="412"/>
      <c r="NIY718" s="412"/>
      <c r="NIZ718" s="412"/>
      <c r="NJA718" s="412"/>
      <c r="NJB718" s="412"/>
      <c r="NJC718" s="412"/>
      <c r="NJD718" s="412"/>
      <c r="NJE718" s="412"/>
      <c r="NJF718" s="412"/>
      <c r="NJG718" s="412"/>
      <c r="NJH718" s="412"/>
      <c r="NJI718" s="412"/>
      <c r="NJJ718" s="412"/>
      <c r="NJK718" s="412"/>
      <c r="NJL718" s="412"/>
      <c r="NJM718" s="412"/>
      <c r="NJN718" s="412"/>
      <c r="NJO718" s="412"/>
      <c r="NJP718" s="412"/>
      <c r="NJQ718" s="412"/>
      <c r="NJR718" s="413"/>
      <c r="NJS718" s="413"/>
      <c r="NJT718" s="413"/>
      <c r="NJU718" s="413"/>
      <c r="NJV718" s="413"/>
      <c r="NJW718" s="413"/>
      <c r="NJX718" s="413"/>
      <c r="NJY718" s="413"/>
      <c r="NJZ718" s="413"/>
      <c r="NKA718" s="413"/>
      <c r="NKB718" s="413"/>
      <c r="NKC718" s="413"/>
      <c r="NKD718" s="413"/>
      <c r="NKE718" s="413"/>
      <c r="NKF718" s="413"/>
      <c r="NKG718" s="413"/>
      <c r="NKH718" s="413"/>
      <c r="NKI718" s="413"/>
      <c r="NKJ718" s="413"/>
      <c r="NKK718" s="413"/>
      <c r="NKL718" s="413"/>
      <c r="NKM718" s="413"/>
      <c r="NKN718" s="413"/>
      <c r="NKO718" s="413"/>
      <c r="NKP718" s="414"/>
      <c r="NKQ718" s="414"/>
      <c r="NKR718" s="414"/>
      <c r="NKS718" s="414"/>
      <c r="NKT718" s="414"/>
      <c r="NKU718" s="413"/>
      <c r="NKV718" s="413"/>
      <c r="NKW718" s="414"/>
      <c r="NKX718" s="414"/>
      <c r="NKY718" s="413"/>
      <c r="NKZ718" s="413"/>
      <c r="NLA718" s="414"/>
      <c r="NLB718" s="414"/>
      <c r="NLC718" s="413"/>
      <c r="NLD718" s="413"/>
      <c r="NLE718" s="413"/>
      <c r="NLF718" s="413"/>
      <c r="NLG718" s="413"/>
      <c r="NLH718" s="413"/>
      <c r="NLI718" s="413"/>
      <c r="NLJ718" s="414"/>
      <c r="NLK718" s="414"/>
      <c r="NLL718" s="413"/>
      <c r="NLM718" s="413"/>
      <c r="NLN718" s="414"/>
      <c r="NLO718" s="414"/>
      <c r="NLP718" s="413"/>
      <c r="NLQ718" s="413"/>
      <c r="NLR718" s="413"/>
      <c r="NLS718" s="413"/>
      <c r="NLT718" s="413"/>
      <c r="NLU718" s="407"/>
      <c r="NLV718" s="439"/>
      <c r="NLW718" s="413"/>
      <c r="NLX718" s="413"/>
      <c r="NLY718" s="413"/>
      <c r="NLZ718" s="413"/>
      <c r="NMA718" s="413"/>
      <c r="NMB718" s="413"/>
      <c r="NMC718" s="413"/>
      <c r="NMD718" s="412"/>
      <c r="NME718" s="412"/>
      <c r="NMF718" s="412"/>
      <c r="NMG718" s="412"/>
      <c r="NMH718" s="412"/>
      <c r="NMI718" s="412"/>
      <c r="NMJ718" s="412"/>
      <c r="NMK718" s="412"/>
      <c r="NML718" s="412"/>
      <c r="NMM718" s="412"/>
      <c r="NMN718" s="412"/>
      <c r="NMO718" s="412"/>
      <c r="NMP718" s="412"/>
      <c r="NMQ718" s="412"/>
      <c r="NMR718" s="412"/>
      <c r="NMS718" s="412"/>
      <c r="NMT718" s="412"/>
      <c r="NMU718" s="412"/>
      <c r="NMV718" s="412"/>
      <c r="NMW718" s="412"/>
      <c r="NMX718" s="412"/>
      <c r="NMY718" s="412"/>
      <c r="NMZ718" s="412"/>
      <c r="NNA718" s="412"/>
      <c r="NNB718" s="412"/>
      <c r="NNC718" s="412"/>
      <c r="NND718" s="412"/>
      <c r="NNE718" s="412"/>
      <c r="NNF718" s="412"/>
      <c r="NNG718" s="412"/>
      <c r="NNH718" s="412"/>
      <c r="NNI718" s="412"/>
      <c r="NNJ718" s="412"/>
      <c r="NNK718" s="412"/>
      <c r="NNL718" s="412"/>
      <c r="NNM718" s="412"/>
      <c r="NNN718" s="412"/>
      <c r="NNO718" s="412"/>
      <c r="NNP718" s="412"/>
      <c r="NNQ718" s="412"/>
      <c r="NNR718" s="412"/>
      <c r="NNS718" s="412"/>
      <c r="NNT718" s="412"/>
      <c r="NNU718" s="412"/>
      <c r="NNV718" s="413"/>
      <c r="NNW718" s="413"/>
      <c r="NNX718" s="413"/>
      <c r="NNY718" s="413"/>
      <c r="NNZ718" s="413"/>
      <c r="NOA718" s="413"/>
      <c r="NOB718" s="413"/>
      <c r="NOC718" s="413"/>
      <c r="NOD718" s="413"/>
      <c r="NOE718" s="413"/>
      <c r="NOF718" s="413"/>
      <c r="NOG718" s="413"/>
      <c r="NOH718" s="413"/>
      <c r="NOI718" s="413"/>
      <c r="NOJ718" s="413"/>
      <c r="NOK718" s="413"/>
      <c r="NOL718" s="413"/>
      <c r="NOM718" s="413"/>
      <c r="NON718" s="413"/>
      <c r="NOO718" s="413"/>
      <c r="NOP718" s="413"/>
      <c r="NOQ718" s="413"/>
      <c r="NOR718" s="413"/>
      <c r="NOS718" s="413"/>
      <c r="NOT718" s="414"/>
      <c r="NOU718" s="414"/>
      <c r="NOV718" s="414"/>
      <c r="NOW718" s="414"/>
      <c r="NOX718" s="414"/>
      <c r="NOY718" s="413"/>
      <c r="NOZ718" s="413"/>
      <c r="NPA718" s="414"/>
      <c r="NPB718" s="414"/>
      <c r="NPC718" s="413"/>
      <c r="NPD718" s="413"/>
      <c r="NPE718" s="414"/>
      <c r="NPF718" s="414"/>
      <c r="NPG718" s="413"/>
      <c r="NPH718" s="413"/>
      <c r="NPI718" s="413"/>
      <c r="NPJ718" s="413"/>
      <c r="NPK718" s="413"/>
      <c r="NPL718" s="413"/>
      <c r="NPM718" s="413"/>
      <c r="NPN718" s="414"/>
      <c r="NPO718" s="414"/>
      <c r="NPP718" s="413"/>
      <c r="NPQ718" s="413"/>
      <c r="NPR718" s="414"/>
      <c r="NPS718" s="414"/>
      <c r="NPT718" s="413"/>
      <c r="NPU718" s="413"/>
      <c r="NPV718" s="413"/>
      <c r="NPW718" s="413"/>
      <c r="NPX718" s="413"/>
      <c r="NPY718" s="407"/>
      <c r="NPZ718" s="439"/>
      <c r="NQA718" s="413"/>
      <c r="NQB718" s="413"/>
      <c r="NQC718" s="413"/>
      <c r="NQD718" s="413"/>
      <c r="NQE718" s="413"/>
      <c r="NQF718" s="413"/>
      <c r="NQG718" s="413"/>
      <c r="NQH718" s="412"/>
      <c r="NQI718" s="412"/>
      <c r="NQJ718" s="412"/>
      <c r="NQK718" s="412"/>
      <c r="NQL718" s="412"/>
      <c r="NQM718" s="412"/>
      <c r="NQN718" s="412"/>
      <c r="NQO718" s="412"/>
      <c r="NQP718" s="412"/>
      <c r="NQQ718" s="412"/>
      <c r="NQR718" s="412"/>
      <c r="NQS718" s="412"/>
      <c r="NQT718" s="412"/>
      <c r="NQU718" s="412"/>
      <c r="NQV718" s="412"/>
      <c r="NQW718" s="412"/>
      <c r="NQX718" s="412"/>
      <c r="NQY718" s="412"/>
      <c r="NQZ718" s="412"/>
      <c r="NRA718" s="412"/>
      <c r="NRB718" s="412"/>
      <c r="NRC718" s="412"/>
      <c r="NRD718" s="412"/>
      <c r="NRE718" s="412"/>
      <c r="NRF718" s="412"/>
      <c r="NRG718" s="412"/>
      <c r="NRH718" s="412"/>
      <c r="NRI718" s="412"/>
      <c r="NRJ718" s="412"/>
      <c r="NRK718" s="412"/>
      <c r="NRL718" s="412"/>
      <c r="NRM718" s="412"/>
      <c r="NRN718" s="412"/>
      <c r="NRO718" s="412"/>
      <c r="NRP718" s="412"/>
      <c r="NRQ718" s="412"/>
      <c r="NRR718" s="412"/>
      <c r="NRS718" s="412"/>
      <c r="NRT718" s="412"/>
      <c r="NRU718" s="412"/>
      <c r="NRV718" s="412"/>
      <c r="NRW718" s="412"/>
      <c r="NRX718" s="412"/>
      <c r="NRY718" s="412"/>
      <c r="NRZ718" s="413"/>
      <c r="NSA718" s="413"/>
      <c r="NSB718" s="413"/>
      <c r="NSC718" s="413"/>
      <c r="NSD718" s="413"/>
      <c r="NSE718" s="413"/>
      <c r="NSF718" s="413"/>
      <c r="NSG718" s="413"/>
      <c r="NSH718" s="413"/>
      <c r="NSI718" s="413"/>
      <c r="NSJ718" s="413"/>
      <c r="NSK718" s="413"/>
      <c r="NSL718" s="413"/>
      <c r="NSM718" s="413"/>
      <c r="NSN718" s="413"/>
      <c r="NSO718" s="413"/>
      <c r="NSP718" s="413"/>
      <c r="NSQ718" s="413"/>
      <c r="NSR718" s="413"/>
      <c r="NSS718" s="413"/>
      <c r="NST718" s="413"/>
      <c r="NSU718" s="413"/>
      <c r="NSV718" s="413"/>
      <c r="NSW718" s="413"/>
      <c r="NSX718" s="414"/>
      <c r="NSY718" s="414"/>
      <c r="NSZ718" s="414"/>
      <c r="NTA718" s="414"/>
      <c r="NTB718" s="414"/>
      <c r="NTC718" s="413"/>
      <c r="NTD718" s="413"/>
      <c r="NTE718" s="414"/>
      <c r="NTF718" s="414"/>
      <c r="NTG718" s="413"/>
      <c r="NTH718" s="413"/>
      <c r="NTI718" s="414"/>
      <c r="NTJ718" s="414"/>
      <c r="NTK718" s="413"/>
      <c r="NTL718" s="413"/>
      <c r="NTM718" s="413"/>
      <c r="NTN718" s="413"/>
      <c r="NTO718" s="413"/>
      <c r="NTP718" s="413"/>
      <c r="NTQ718" s="413"/>
      <c r="NTR718" s="414"/>
      <c r="NTS718" s="414"/>
      <c r="NTT718" s="413"/>
      <c r="NTU718" s="413"/>
      <c r="NTV718" s="414"/>
      <c r="NTW718" s="414"/>
      <c r="NTX718" s="413"/>
      <c r="NTY718" s="413"/>
      <c r="NTZ718" s="413"/>
      <c r="NUA718" s="413"/>
      <c r="NUB718" s="413"/>
      <c r="NUC718" s="407"/>
      <c r="NUD718" s="439"/>
      <c r="NUE718" s="413"/>
      <c r="NUF718" s="413"/>
      <c r="NUG718" s="413"/>
      <c r="NUH718" s="413"/>
      <c r="NUI718" s="413"/>
      <c r="NUJ718" s="413"/>
      <c r="NUK718" s="413"/>
      <c r="NUL718" s="412"/>
      <c r="NUM718" s="412"/>
      <c r="NUN718" s="412"/>
      <c r="NUO718" s="412"/>
      <c r="NUP718" s="412"/>
      <c r="NUQ718" s="412"/>
      <c r="NUR718" s="412"/>
      <c r="NUS718" s="412"/>
      <c r="NUT718" s="412"/>
      <c r="NUU718" s="412"/>
      <c r="NUV718" s="412"/>
      <c r="NUW718" s="412"/>
      <c r="NUX718" s="412"/>
      <c r="NUY718" s="412"/>
      <c r="NUZ718" s="412"/>
      <c r="NVA718" s="412"/>
      <c r="NVB718" s="412"/>
      <c r="NVC718" s="412"/>
      <c r="NVD718" s="412"/>
      <c r="NVE718" s="412"/>
      <c r="NVF718" s="412"/>
      <c r="NVG718" s="412"/>
      <c r="NVH718" s="412"/>
      <c r="NVI718" s="412"/>
      <c r="NVJ718" s="412"/>
      <c r="NVK718" s="412"/>
      <c r="NVL718" s="412"/>
      <c r="NVM718" s="412"/>
      <c r="NVN718" s="412"/>
      <c r="NVO718" s="412"/>
      <c r="NVP718" s="412"/>
      <c r="NVQ718" s="412"/>
      <c r="NVR718" s="412"/>
      <c r="NVS718" s="412"/>
      <c r="NVT718" s="412"/>
      <c r="NVU718" s="412"/>
      <c r="NVV718" s="412"/>
      <c r="NVW718" s="412"/>
      <c r="NVX718" s="412"/>
      <c r="NVY718" s="412"/>
      <c r="NVZ718" s="412"/>
      <c r="NWA718" s="412"/>
      <c r="NWB718" s="412"/>
      <c r="NWC718" s="412"/>
      <c r="NWD718" s="413"/>
      <c r="NWE718" s="413"/>
      <c r="NWF718" s="413"/>
      <c r="NWG718" s="413"/>
      <c r="NWH718" s="413"/>
      <c r="NWI718" s="413"/>
      <c r="NWJ718" s="413"/>
      <c r="NWK718" s="413"/>
      <c r="NWL718" s="413"/>
      <c r="NWM718" s="413"/>
      <c r="NWN718" s="413"/>
      <c r="NWO718" s="413"/>
      <c r="NWP718" s="413"/>
      <c r="NWQ718" s="413"/>
      <c r="NWR718" s="413"/>
      <c r="NWS718" s="413"/>
      <c r="NWT718" s="413"/>
      <c r="NWU718" s="413"/>
      <c r="NWV718" s="413"/>
      <c r="NWW718" s="413"/>
      <c r="NWX718" s="413"/>
      <c r="NWY718" s="413"/>
      <c r="NWZ718" s="413"/>
      <c r="NXA718" s="413"/>
      <c r="NXB718" s="414"/>
      <c r="NXC718" s="414"/>
      <c r="NXD718" s="414"/>
      <c r="NXE718" s="414"/>
      <c r="NXF718" s="414"/>
      <c r="NXG718" s="413"/>
      <c r="NXH718" s="413"/>
      <c r="NXI718" s="414"/>
      <c r="NXJ718" s="414"/>
      <c r="NXK718" s="413"/>
      <c r="NXL718" s="413"/>
      <c r="NXM718" s="414"/>
      <c r="NXN718" s="414"/>
      <c r="NXO718" s="413"/>
      <c r="NXP718" s="413"/>
      <c r="NXQ718" s="413"/>
      <c r="NXR718" s="413"/>
      <c r="NXS718" s="413"/>
      <c r="NXT718" s="413"/>
      <c r="NXU718" s="413"/>
      <c r="NXV718" s="414"/>
      <c r="NXW718" s="414"/>
      <c r="NXX718" s="413"/>
      <c r="NXY718" s="413"/>
      <c r="NXZ718" s="414"/>
      <c r="NYA718" s="414"/>
      <c r="NYB718" s="413"/>
      <c r="NYC718" s="413"/>
      <c r="NYD718" s="413"/>
      <c r="NYE718" s="413"/>
      <c r="NYF718" s="413"/>
      <c r="NYG718" s="407"/>
      <c r="NYH718" s="439"/>
      <c r="NYI718" s="413"/>
      <c r="NYJ718" s="413"/>
      <c r="NYK718" s="413"/>
      <c r="NYL718" s="413"/>
      <c r="NYM718" s="413"/>
      <c r="NYN718" s="413"/>
      <c r="NYO718" s="413"/>
      <c r="NYP718" s="412"/>
      <c r="NYQ718" s="412"/>
      <c r="NYR718" s="412"/>
      <c r="NYS718" s="412"/>
      <c r="NYT718" s="412"/>
      <c r="NYU718" s="412"/>
      <c r="NYV718" s="412"/>
      <c r="NYW718" s="412"/>
      <c r="NYX718" s="412"/>
      <c r="NYY718" s="412"/>
      <c r="NYZ718" s="412"/>
      <c r="NZA718" s="412"/>
      <c r="NZB718" s="412"/>
      <c r="NZC718" s="412"/>
      <c r="NZD718" s="412"/>
      <c r="NZE718" s="412"/>
      <c r="NZF718" s="412"/>
      <c r="NZG718" s="412"/>
      <c r="NZH718" s="412"/>
      <c r="NZI718" s="412"/>
      <c r="NZJ718" s="412"/>
      <c r="NZK718" s="412"/>
      <c r="NZL718" s="412"/>
      <c r="NZM718" s="412"/>
      <c r="NZN718" s="412"/>
      <c r="NZO718" s="412"/>
      <c r="NZP718" s="412"/>
      <c r="NZQ718" s="412"/>
      <c r="NZR718" s="412"/>
      <c r="NZS718" s="412"/>
      <c r="NZT718" s="412"/>
      <c r="NZU718" s="412"/>
      <c r="NZV718" s="412"/>
      <c r="NZW718" s="412"/>
      <c r="NZX718" s="412"/>
      <c r="NZY718" s="412"/>
      <c r="NZZ718" s="412"/>
      <c r="OAA718" s="412"/>
      <c r="OAB718" s="412"/>
      <c r="OAC718" s="412"/>
      <c r="OAD718" s="412"/>
      <c r="OAE718" s="412"/>
      <c r="OAF718" s="412"/>
      <c r="OAG718" s="412"/>
      <c r="OAH718" s="413"/>
      <c r="OAI718" s="413"/>
      <c r="OAJ718" s="413"/>
      <c r="OAK718" s="413"/>
      <c r="OAL718" s="413"/>
      <c r="OAM718" s="413"/>
      <c r="OAN718" s="413"/>
      <c r="OAO718" s="413"/>
      <c r="OAP718" s="413"/>
      <c r="OAQ718" s="413"/>
      <c r="OAR718" s="413"/>
      <c r="OAS718" s="413"/>
      <c r="OAT718" s="413"/>
      <c r="OAU718" s="413"/>
      <c r="OAV718" s="413"/>
      <c r="OAW718" s="413"/>
      <c r="OAX718" s="413"/>
      <c r="OAY718" s="413"/>
      <c r="OAZ718" s="413"/>
      <c r="OBA718" s="413"/>
      <c r="OBB718" s="413"/>
      <c r="OBC718" s="413"/>
      <c r="OBD718" s="413"/>
      <c r="OBE718" s="413"/>
      <c r="OBF718" s="414"/>
      <c r="OBG718" s="414"/>
      <c r="OBH718" s="414"/>
      <c r="OBI718" s="414"/>
      <c r="OBJ718" s="414"/>
      <c r="OBK718" s="413"/>
      <c r="OBL718" s="413"/>
      <c r="OBM718" s="414"/>
      <c r="OBN718" s="414"/>
      <c r="OBO718" s="413"/>
      <c r="OBP718" s="413"/>
      <c r="OBQ718" s="414"/>
      <c r="OBR718" s="414"/>
      <c r="OBS718" s="413"/>
      <c r="OBT718" s="413"/>
      <c r="OBU718" s="413"/>
      <c r="OBV718" s="413"/>
      <c r="OBW718" s="413"/>
      <c r="OBX718" s="413"/>
      <c r="OBY718" s="413"/>
      <c r="OBZ718" s="414"/>
      <c r="OCA718" s="414"/>
      <c r="OCB718" s="413"/>
      <c r="OCC718" s="413"/>
      <c r="OCD718" s="414"/>
      <c r="OCE718" s="414"/>
      <c r="OCF718" s="413"/>
      <c r="OCG718" s="413"/>
      <c r="OCH718" s="413"/>
      <c r="OCI718" s="413"/>
      <c r="OCJ718" s="413"/>
      <c r="OCK718" s="407"/>
      <c r="OCL718" s="439"/>
      <c r="OCM718" s="413"/>
      <c r="OCN718" s="413"/>
      <c r="OCO718" s="413"/>
      <c r="OCP718" s="413"/>
      <c r="OCQ718" s="413"/>
      <c r="OCR718" s="413"/>
      <c r="OCS718" s="413"/>
      <c r="OCT718" s="412"/>
      <c r="OCU718" s="412"/>
      <c r="OCV718" s="412"/>
      <c r="OCW718" s="412"/>
      <c r="OCX718" s="412"/>
      <c r="OCY718" s="412"/>
      <c r="OCZ718" s="412"/>
      <c r="ODA718" s="412"/>
      <c r="ODB718" s="412"/>
      <c r="ODC718" s="412"/>
      <c r="ODD718" s="412"/>
      <c r="ODE718" s="412"/>
      <c r="ODF718" s="412"/>
      <c r="ODG718" s="412"/>
      <c r="ODH718" s="412"/>
      <c r="ODI718" s="412"/>
      <c r="ODJ718" s="412"/>
      <c r="ODK718" s="412"/>
      <c r="ODL718" s="412"/>
      <c r="ODM718" s="412"/>
      <c r="ODN718" s="412"/>
      <c r="ODO718" s="412"/>
      <c r="ODP718" s="412"/>
      <c r="ODQ718" s="412"/>
      <c r="ODR718" s="412"/>
      <c r="ODS718" s="412"/>
      <c r="ODT718" s="412"/>
      <c r="ODU718" s="412"/>
      <c r="ODV718" s="412"/>
      <c r="ODW718" s="412"/>
      <c r="ODX718" s="412"/>
      <c r="ODY718" s="412"/>
      <c r="ODZ718" s="412"/>
      <c r="OEA718" s="412"/>
      <c r="OEB718" s="412"/>
      <c r="OEC718" s="412"/>
      <c r="OED718" s="412"/>
      <c r="OEE718" s="412"/>
      <c r="OEF718" s="412"/>
      <c r="OEG718" s="412"/>
      <c r="OEH718" s="412"/>
      <c r="OEI718" s="412"/>
      <c r="OEJ718" s="412"/>
      <c r="OEK718" s="412"/>
      <c r="OEL718" s="413"/>
      <c r="OEM718" s="413"/>
      <c r="OEN718" s="413"/>
      <c r="OEO718" s="413"/>
      <c r="OEP718" s="413"/>
      <c r="OEQ718" s="413"/>
      <c r="OER718" s="413"/>
      <c r="OES718" s="413"/>
      <c r="OET718" s="413"/>
      <c r="OEU718" s="413"/>
      <c r="OEV718" s="413"/>
      <c r="OEW718" s="413"/>
      <c r="OEX718" s="413"/>
      <c r="OEY718" s="413"/>
      <c r="OEZ718" s="413"/>
      <c r="OFA718" s="413"/>
      <c r="OFB718" s="413"/>
      <c r="OFC718" s="413"/>
      <c r="OFD718" s="413"/>
      <c r="OFE718" s="413"/>
      <c r="OFF718" s="413"/>
      <c r="OFG718" s="413"/>
      <c r="OFH718" s="413"/>
      <c r="OFI718" s="413"/>
      <c r="OFJ718" s="414"/>
      <c r="OFK718" s="414"/>
      <c r="OFL718" s="414"/>
      <c r="OFM718" s="414"/>
      <c r="OFN718" s="414"/>
      <c r="OFO718" s="413"/>
      <c r="OFP718" s="413"/>
      <c r="OFQ718" s="414"/>
      <c r="OFR718" s="414"/>
      <c r="OFS718" s="413"/>
      <c r="OFT718" s="413"/>
      <c r="OFU718" s="414"/>
      <c r="OFV718" s="414"/>
      <c r="OFW718" s="413"/>
      <c r="OFX718" s="413"/>
      <c r="OFY718" s="413"/>
      <c r="OFZ718" s="413"/>
      <c r="OGA718" s="413"/>
      <c r="OGB718" s="413"/>
      <c r="OGC718" s="413"/>
      <c r="OGD718" s="414"/>
      <c r="OGE718" s="414"/>
      <c r="OGF718" s="413"/>
      <c r="OGG718" s="413"/>
      <c r="OGH718" s="414"/>
      <c r="OGI718" s="414"/>
      <c r="OGJ718" s="413"/>
      <c r="OGK718" s="413"/>
      <c r="OGL718" s="413"/>
      <c r="OGM718" s="413"/>
      <c r="OGN718" s="413"/>
      <c r="OGO718" s="407"/>
      <c r="OGP718" s="439"/>
      <c r="OGQ718" s="413"/>
      <c r="OGR718" s="413"/>
      <c r="OGS718" s="413"/>
      <c r="OGT718" s="413"/>
      <c r="OGU718" s="413"/>
      <c r="OGV718" s="413"/>
      <c r="OGW718" s="413"/>
      <c r="OGX718" s="412"/>
      <c r="OGY718" s="412"/>
      <c r="OGZ718" s="412"/>
      <c r="OHA718" s="412"/>
      <c r="OHB718" s="412"/>
      <c r="OHC718" s="412"/>
      <c r="OHD718" s="412"/>
      <c r="OHE718" s="412"/>
      <c r="OHF718" s="412"/>
      <c r="OHG718" s="412"/>
      <c r="OHH718" s="412"/>
      <c r="OHI718" s="412"/>
      <c r="OHJ718" s="412"/>
      <c r="OHK718" s="412"/>
      <c r="OHL718" s="412"/>
      <c r="OHM718" s="412"/>
      <c r="OHN718" s="412"/>
      <c r="OHO718" s="412"/>
      <c r="OHP718" s="412"/>
      <c r="OHQ718" s="412"/>
      <c r="OHR718" s="412"/>
      <c r="OHS718" s="412"/>
      <c r="OHT718" s="412"/>
      <c r="OHU718" s="412"/>
      <c r="OHV718" s="412"/>
      <c r="OHW718" s="412"/>
      <c r="OHX718" s="412"/>
      <c r="OHY718" s="412"/>
      <c r="OHZ718" s="412"/>
      <c r="OIA718" s="412"/>
      <c r="OIB718" s="412"/>
      <c r="OIC718" s="412"/>
      <c r="OID718" s="412"/>
      <c r="OIE718" s="412"/>
      <c r="OIF718" s="412"/>
      <c r="OIG718" s="412"/>
      <c r="OIH718" s="412"/>
      <c r="OII718" s="412"/>
      <c r="OIJ718" s="412"/>
      <c r="OIK718" s="412"/>
      <c r="OIL718" s="412"/>
      <c r="OIM718" s="412"/>
      <c r="OIN718" s="412"/>
      <c r="OIO718" s="412"/>
      <c r="OIP718" s="413"/>
      <c r="OIQ718" s="413"/>
      <c r="OIR718" s="413"/>
      <c r="OIS718" s="413"/>
      <c r="OIT718" s="413"/>
      <c r="OIU718" s="413"/>
      <c r="OIV718" s="413"/>
      <c r="OIW718" s="413"/>
      <c r="OIX718" s="413"/>
      <c r="OIY718" s="413"/>
      <c r="OIZ718" s="413"/>
      <c r="OJA718" s="413"/>
      <c r="OJB718" s="413"/>
      <c r="OJC718" s="413"/>
      <c r="OJD718" s="413"/>
      <c r="OJE718" s="413"/>
      <c r="OJF718" s="413"/>
      <c r="OJG718" s="413"/>
      <c r="OJH718" s="413"/>
      <c r="OJI718" s="413"/>
      <c r="OJJ718" s="413"/>
      <c r="OJK718" s="413"/>
      <c r="OJL718" s="413"/>
      <c r="OJM718" s="413"/>
      <c r="OJN718" s="414"/>
      <c r="OJO718" s="414"/>
      <c r="OJP718" s="414"/>
      <c r="OJQ718" s="414"/>
      <c r="OJR718" s="414"/>
      <c r="OJS718" s="413"/>
      <c r="OJT718" s="413"/>
      <c r="OJU718" s="414"/>
      <c r="OJV718" s="414"/>
      <c r="OJW718" s="413"/>
      <c r="OJX718" s="413"/>
      <c r="OJY718" s="414"/>
      <c r="OJZ718" s="414"/>
      <c r="OKA718" s="413"/>
      <c r="OKB718" s="413"/>
      <c r="OKC718" s="413"/>
      <c r="OKD718" s="413"/>
      <c r="OKE718" s="413"/>
      <c r="OKF718" s="413"/>
      <c r="OKG718" s="413"/>
      <c r="OKH718" s="414"/>
      <c r="OKI718" s="414"/>
      <c r="OKJ718" s="413"/>
      <c r="OKK718" s="413"/>
      <c r="OKL718" s="414"/>
      <c r="OKM718" s="414"/>
      <c r="OKN718" s="413"/>
      <c r="OKO718" s="413"/>
      <c r="OKP718" s="413"/>
      <c r="OKQ718" s="413"/>
      <c r="OKR718" s="413"/>
      <c r="OKS718" s="407"/>
      <c r="OKT718" s="439"/>
      <c r="OKU718" s="413"/>
      <c r="OKV718" s="413"/>
      <c r="OKW718" s="413"/>
      <c r="OKX718" s="413"/>
      <c r="OKY718" s="413"/>
      <c r="OKZ718" s="413"/>
      <c r="OLA718" s="413"/>
      <c r="OLB718" s="412"/>
      <c r="OLC718" s="412"/>
      <c r="OLD718" s="412"/>
      <c r="OLE718" s="412"/>
      <c r="OLF718" s="412"/>
      <c r="OLG718" s="412"/>
      <c r="OLH718" s="412"/>
      <c r="OLI718" s="412"/>
      <c r="OLJ718" s="412"/>
      <c r="OLK718" s="412"/>
      <c r="OLL718" s="412"/>
      <c r="OLM718" s="412"/>
      <c r="OLN718" s="412"/>
      <c r="OLO718" s="412"/>
      <c r="OLP718" s="412"/>
      <c r="OLQ718" s="412"/>
      <c r="OLR718" s="412"/>
      <c r="OLS718" s="412"/>
      <c r="OLT718" s="412"/>
      <c r="OLU718" s="412"/>
      <c r="OLV718" s="412"/>
      <c r="OLW718" s="412"/>
      <c r="OLX718" s="412"/>
      <c r="OLY718" s="412"/>
      <c r="OLZ718" s="412"/>
      <c r="OMA718" s="412"/>
      <c r="OMB718" s="412"/>
      <c r="OMC718" s="412"/>
      <c r="OMD718" s="412"/>
      <c r="OME718" s="412"/>
      <c r="OMF718" s="412"/>
      <c r="OMG718" s="412"/>
      <c r="OMH718" s="412"/>
      <c r="OMI718" s="412"/>
      <c r="OMJ718" s="412"/>
      <c r="OMK718" s="412"/>
      <c r="OML718" s="412"/>
      <c r="OMM718" s="412"/>
      <c r="OMN718" s="412"/>
      <c r="OMO718" s="412"/>
      <c r="OMP718" s="412"/>
      <c r="OMQ718" s="412"/>
      <c r="OMR718" s="412"/>
      <c r="OMS718" s="412"/>
      <c r="OMT718" s="413"/>
      <c r="OMU718" s="413"/>
      <c r="OMV718" s="413"/>
      <c r="OMW718" s="413"/>
      <c r="OMX718" s="413"/>
      <c r="OMY718" s="413"/>
      <c r="OMZ718" s="413"/>
      <c r="ONA718" s="413"/>
      <c r="ONB718" s="413"/>
      <c r="ONC718" s="413"/>
      <c r="OND718" s="413"/>
      <c r="ONE718" s="413"/>
      <c r="ONF718" s="413"/>
      <c r="ONG718" s="413"/>
      <c r="ONH718" s="413"/>
      <c r="ONI718" s="413"/>
      <c r="ONJ718" s="413"/>
      <c r="ONK718" s="413"/>
      <c r="ONL718" s="413"/>
      <c r="ONM718" s="413"/>
      <c r="ONN718" s="413"/>
      <c r="ONO718" s="413"/>
      <c r="ONP718" s="413"/>
      <c r="ONQ718" s="413"/>
      <c r="ONR718" s="414"/>
      <c r="ONS718" s="414"/>
      <c r="ONT718" s="414"/>
      <c r="ONU718" s="414"/>
      <c r="ONV718" s="414"/>
      <c r="ONW718" s="413"/>
      <c r="ONX718" s="413"/>
      <c r="ONY718" s="414"/>
      <c r="ONZ718" s="414"/>
      <c r="OOA718" s="413"/>
      <c r="OOB718" s="413"/>
      <c r="OOC718" s="414"/>
      <c r="OOD718" s="414"/>
      <c r="OOE718" s="413"/>
      <c r="OOF718" s="413"/>
      <c r="OOG718" s="413"/>
      <c r="OOH718" s="413"/>
      <c r="OOI718" s="413"/>
      <c r="OOJ718" s="413"/>
      <c r="OOK718" s="413"/>
      <c r="OOL718" s="414"/>
      <c r="OOM718" s="414"/>
      <c r="OON718" s="413"/>
      <c r="OOO718" s="413"/>
      <c r="OOP718" s="414"/>
      <c r="OOQ718" s="414"/>
      <c r="OOR718" s="413"/>
      <c r="OOS718" s="413"/>
      <c r="OOT718" s="413"/>
      <c r="OOU718" s="413"/>
      <c r="OOV718" s="413"/>
      <c r="OOW718" s="407"/>
      <c r="OOX718" s="439"/>
      <c r="OOY718" s="413"/>
      <c r="OOZ718" s="413"/>
      <c r="OPA718" s="413"/>
      <c r="OPB718" s="413"/>
      <c r="OPC718" s="413"/>
      <c r="OPD718" s="413"/>
      <c r="OPE718" s="413"/>
      <c r="OPF718" s="412"/>
      <c r="OPG718" s="412"/>
      <c r="OPH718" s="412"/>
      <c r="OPI718" s="412"/>
      <c r="OPJ718" s="412"/>
      <c r="OPK718" s="412"/>
      <c r="OPL718" s="412"/>
      <c r="OPM718" s="412"/>
      <c r="OPN718" s="412"/>
      <c r="OPO718" s="412"/>
      <c r="OPP718" s="412"/>
      <c r="OPQ718" s="412"/>
      <c r="OPR718" s="412"/>
      <c r="OPS718" s="412"/>
      <c r="OPT718" s="412"/>
      <c r="OPU718" s="412"/>
      <c r="OPV718" s="412"/>
      <c r="OPW718" s="412"/>
      <c r="OPX718" s="412"/>
      <c r="OPY718" s="412"/>
      <c r="OPZ718" s="412"/>
      <c r="OQA718" s="412"/>
      <c r="OQB718" s="412"/>
      <c r="OQC718" s="412"/>
      <c r="OQD718" s="412"/>
      <c r="OQE718" s="412"/>
      <c r="OQF718" s="412"/>
      <c r="OQG718" s="412"/>
      <c r="OQH718" s="412"/>
      <c r="OQI718" s="412"/>
      <c r="OQJ718" s="412"/>
      <c r="OQK718" s="412"/>
      <c r="OQL718" s="412"/>
      <c r="OQM718" s="412"/>
      <c r="OQN718" s="412"/>
      <c r="OQO718" s="412"/>
      <c r="OQP718" s="412"/>
      <c r="OQQ718" s="412"/>
      <c r="OQR718" s="412"/>
      <c r="OQS718" s="412"/>
      <c r="OQT718" s="412"/>
      <c r="OQU718" s="412"/>
      <c r="OQV718" s="412"/>
      <c r="OQW718" s="412"/>
      <c r="OQX718" s="413"/>
      <c r="OQY718" s="413"/>
      <c r="OQZ718" s="413"/>
      <c r="ORA718" s="413"/>
      <c r="ORB718" s="413"/>
      <c r="ORC718" s="413"/>
      <c r="ORD718" s="413"/>
      <c r="ORE718" s="413"/>
      <c r="ORF718" s="413"/>
      <c r="ORG718" s="413"/>
      <c r="ORH718" s="413"/>
      <c r="ORI718" s="413"/>
      <c r="ORJ718" s="413"/>
      <c r="ORK718" s="413"/>
      <c r="ORL718" s="413"/>
      <c r="ORM718" s="413"/>
      <c r="ORN718" s="413"/>
      <c r="ORO718" s="413"/>
      <c r="ORP718" s="413"/>
      <c r="ORQ718" s="413"/>
      <c r="ORR718" s="413"/>
      <c r="ORS718" s="413"/>
      <c r="ORT718" s="413"/>
      <c r="ORU718" s="413"/>
      <c r="ORV718" s="414"/>
      <c r="ORW718" s="414"/>
      <c r="ORX718" s="414"/>
      <c r="ORY718" s="414"/>
      <c r="ORZ718" s="414"/>
      <c r="OSA718" s="413"/>
      <c r="OSB718" s="413"/>
      <c r="OSC718" s="414"/>
      <c r="OSD718" s="414"/>
      <c r="OSE718" s="413"/>
      <c r="OSF718" s="413"/>
      <c r="OSG718" s="414"/>
      <c r="OSH718" s="414"/>
      <c r="OSI718" s="413"/>
      <c r="OSJ718" s="413"/>
      <c r="OSK718" s="413"/>
      <c r="OSL718" s="413"/>
      <c r="OSM718" s="413"/>
      <c r="OSN718" s="413"/>
      <c r="OSO718" s="413"/>
      <c r="OSP718" s="414"/>
      <c r="OSQ718" s="414"/>
      <c r="OSR718" s="413"/>
      <c r="OSS718" s="413"/>
      <c r="OST718" s="414"/>
      <c r="OSU718" s="414"/>
      <c r="OSV718" s="413"/>
      <c r="OSW718" s="413"/>
      <c r="OSX718" s="413"/>
      <c r="OSY718" s="413"/>
      <c r="OSZ718" s="413"/>
      <c r="OTA718" s="407"/>
      <c r="OTB718" s="439"/>
      <c r="OTC718" s="413"/>
      <c r="OTD718" s="413"/>
      <c r="OTE718" s="413"/>
      <c r="OTF718" s="413"/>
      <c r="OTG718" s="413"/>
      <c r="OTH718" s="413"/>
      <c r="OTI718" s="413"/>
      <c r="OTJ718" s="412"/>
      <c r="OTK718" s="412"/>
      <c r="OTL718" s="412"/>
      <c r="OTM718" s="412"/>
      <c r="OTN718" s="412"/>
      <c r="OTO718" s="412"/>
      <c r="OTP718" s="412"/>
      <c r="OTQ718" s="412"/>
      <c r="OTR718" s="412"/>
      <c r="OTS718" s="412"/>
      <c r="OTT718" s="412"/>
      <c r="OTU718" s="412"/>
      <c r="OTV718" s="412"/>
      <c r="OTW718" s="412"/>
      <c r="OTX718" s="412"/>
      <c r="OTY718" s="412"/>
      <c r="OTZ718" s="412"/>
      <c r="OUA718" s="412"/>
      <c r="OUB718" s="412"/>
      <c r="OUC718" s="412"/>
      <c r="OUD718" s="412"/>
      <c r="OUE718" s="412"/>
      <c r="OUF718" s="412"/>
      <c r="OUG718" s="412"/>
      <c r="OUH718" s="412"/>
      <c r="OUI718" s="412"/>
      <c r="OUJ718" s="412"/>
      <c r="OUK718" s="412"/>
      <c r="OUL718" s="412"/>
      <c r="OUM718" s="412"/>
      <c r="OUN718" s="412"/>
      <c r="OUO718" s="412"/>
      <c r="OUP718" s="412"/>
      <c r="OUQ718" s="412"/>
      <c r="OUR718" s="412"/>
      <c r="OUS718" s="412"/>
      <c r="OUT718" s="412"/>
      <c r="OUU718" s="412"/>
      <c r="OUV718" s="412"/>
      <c r="OUW718" s="412"/>
      <c r="OUX718" s="412"/>
      <c r="OUY718" s="412"/>
      <c r="OUZ718" s="412"/>
      <c r="OVA718" s="412"/>
      <c r="OVB718" s="413"/>
      <c r="OVC718" s="413"/>
      <c r="OVD718" s="413"/>
      <c r="OVE718" s="413"/>
      <c r="OVF718" s="413"/>
      <c r="OVG718" s="413"/>
      <c r="OVH718" s="413"/>
      <c r="OVI718" s="413"/>
      <c r="OVJ718" s="413"/>
      <c r="OVK718" s="413"/>
      <c r="OVL718" s="413"/>
      <c r="OVM718" s="413"/>
      <c r="OVN718" s="413"/>
      <c r="OVO718" s="413"/>
      <c r="OVP718" s="413"/>
      <c r="OVQ718" s="413"/>
      <c r="OVR718" s="413"/>
      <c r="OVS718" s="413"/>
      <c r="OVT718" s="413"/>
      <c r="OVU718" s="413"/>
      <c r="OVV718" s="413"/>
      <c r="OVW718" s="413"/>
      <c r="OVX718" s="413"/>
      <c r="OVY718" s="413"/>
      <c r="OVZ718" s="414"/>
      <c r="OWA718" s="414"/>
      <c r="OWB718" s="414"/>
      <c r="OWC718" s="414"/>
      <c r="OWD718" s="414"/>
      <c r="OWE718" s="413"/>
      <c r="OWF718" s="413"/>
      <c r="OWG718" s="414"/>
      <c r="OWH718" s="414"/>
      <c r="OWI718" s="413"/>
      <c r="OWJ718" s="413"/>
      <c r="OWK718" s="414"/>
      <c r="OWL718" s="414"/>
      <c r="OWM718" s="413"/>
      <c r="OWN718" s="413"/>
      <c r="OWO718" s="413"/>
      <c r="OWP718" s="413"/>
      <c r="OWQ718" s="413"/>
      <c r="OWR718" s="413"/>
      <c r="OWS718" s="413"/>
      <c r="OWT718" s="414"/>
      <c r="OWU718" s="414"/>
      <c r="OWV718" s="413"/>
      <c r="OWW718" s="413"/>
      <c r="OWX718" s="414"/>
      <c r="OWY718" s="414"/>
      <c r="OWZ718" s="413"/>
      <c r="OXA718" s="413"/>
      <c r="OXB718" s="413"/>
      <c r="OXC718" s="413"/>
      <c r="OXD718" s="413"/>
      <c r="OXE718" s="407"/>
      <c r="OXF718" s="439"/>
      <c r="OXG718" s="413"/>
      <c r="OXH718" s="413"/>
      <c r="OXI718" s="413"/>
      <c r="OXJ718" s="413"/>
      <c r="OXK718" s="413"/>
      <c r="OXL718" s="413"/>
      <c r="OXM718" s="413"/>
      <c r="OXN718" s="412"/>
      <c r="OXO718" s="412"/>
      <c r="OXP718" s="412"/>
      <c r="OXQ718" s="412"/>
      <c r="OXR718" s="412"/>
      <c r="OXS718" s="412"/>
      <c r="OXT718" s="412"/>
      <c r="OXU718" s="412"/>
      <c r="OXV718" s="412"/>
      <c r="OXW718" s="412"/>
      <c r="OXX718" s="412"/>
      <c r="OXY718" s="412"/>
      <c r="OXZ718" s="412"/>
      <c r="OYA718" s="412"/>
      <c r="OYB718" s="412"/>
      <c r="OYC718" s="412"/>
      <c r="OYD718" s="412"/>
      <c r="OYE718" s="412"/>
      <c r="OYF718" s="412"/>
      <c r="OYG718" s="412"/>
      <c r="OYH718" s="412"/>
      <c r="OYI718" s="412"/>
      <c r="OYJ718" s="412"/>
      <c r="OYK718" s="412"/>
      <c r="OYL718" s="412"/>
      <c r="OYM718" s="412"/>
      <c r="OYN718" s="412"/>
      <c r="OYO718" s="412"/>
      <c r="OYP718" s="412"/>
      <c r="OYQ718" s="412"/>
      <c r="OYR718" s="412"/>
      <c r="OYS718" s="412"/>
      <c r="OYT718" s="412"/>
      <c r="OYU718" s="412"/>
      <c r="OYV718" s="412"/>
      <c r="OYW718" s="412"/>
      <c r="OYX718" s="412"/>
      <c r="OYY718" s="412"/>
      <c r="OYZ718" s="412"/>
      <c r="OZA718" s="412"/>
      <c r="OZB718" s="412"/>
      <c r="OZC718" s="412"/>
      <c r="OZD718" s="412"/>
      <c r="OZE718" s="412"/>
      <c r="OZF718" s="413"/>
      <c r="OZG718" s="413"/>
      <c r="OZH718" s="413"/>
      <c r="OZI718" s="413"/>
      <c r="OZJ718" s="413"/>
      <c r="OZK718" s="413"/>
      <c r="OZL718" s="413"/>
      <c r="OZM718" s="413"/>
      <c r="OZN718" s="413"/>
      <c r="OZO718" s="413"/>
      <c r="OZP718" s="413"/>
      <c r="OZQ718" s="413"/>
      <c r="OZR718" s="413"/>
      <c r="OZS718" s="413"/>
      <c r="OZT718" s="413"/>
      <c r="OZU718" s="413"/>
      <c r="OZV718" s="413"/>
      <c r="OZW718" s="413"/>
      <c r="OZX718" s="413"/>
      <c r="OZY718" s="413"/>
      <c r="OZZ718" s="413"/>
      <c r="PAA718" s="413"/>
      <c r="PAB718" s="413"/>
      <c r="PAC718" s="413"/>
      <c r="PAD718" s="414"/>
      <c r="PAE718" s="414"/>
      <c r="PAF718" s="414"/>
      <c r="PAG718" s="414"/>
      <c r="PAH718" s="414"/>
      <c r="PAI718" s="413"/>
      <c r="PAJ718" s="413"/>
      <c r="PAK718" s="414"/>
      <c r="PAL718" s="414"/>
      <c r="PAM718" s="413"/>
      <c r="PAN718" s="413"/>
      <c r="PAO718" s="414"/>
      <c r="PAP718" s="414"/>
      <c r="PAQ718" s="413"/>
      <c r="PAR718" s="413"/>
      <c r="PAS718" s="413"/>
      <c r="PAT718" s="413"/>
      <c r="PAU718" s="413"/>
      <c r="PAV718" s="413"/>
      <c r="PAW718" s="413"/>
      <c r="PAX718" s="414"/>
      <c r="PAY718" s="414"/>
      <c r="PAZ718" s="413"/>
      <c r="PBA718" s="413"/>
      <c r="PBB718" s="414"/>
      <c r="PBC718" s="414"/>
      <c r="PBD718" s="413"/>
      <c r="PBE718" s="413"/>
      <c r="PBF718" s="413"/>
      <c r="PBG718" s="413"/>
      <c r="PBH718" s="413"/>
      <c r="PBI718" s="407"/>
      <c r="PBJ718" s="439"/>
      <c r="PBK718" s="413"/>
      <c r="PBL718" s="413"/>
      <c r="PBM718" s="413"/>
      <c r="PBN718" s="413"/>
      <c r="PBO718" s="413"/>
      <c r="PBP718" s="413"/>
      <c r="PBQ718" s="413"/>
      <c r="PBR718" s="412"/>
      <c r="PBS718" s="412"/>
      <c r="PBT718" s="412"/>
      <c r="PBU718" s="412"/>
      <c r="PBV718" s="412"/>
      <c r="PBW718" s="412"/>
      <c r="PBX718" s="412"/>
      <c r="PBY718" s="412"/>
      <c r="PBZ718" s="412"/>
      <c r="PCA718" s="412"/>
      <c r="PCB718" s="412"/>
      <c r="PCC718" s="412"/>
      <c r="PCD718" s="412"/>
      <c r="PCE718" s="412"/>
      <c r="PCF718" s="412"/>
      <c r="PCG718" s="412"/>
      <c r="PCH718" s="412"/>
      <c r="PCI718" s="412"/>
      <c r="PCJ718" s="412"/>
      <c r="PCK718" s="412"/>
      <c r="PCL718" s="412"/>
      <c r="PCM718" s="412"/>
      <c r="PCN718" s="412"/>
      <c r="PCO718" s="412"/>
      <c r="PCP718" s="412"/>
      <c r="PCQ718" s="412"/>
      <c r="PCR718" s="412"/>
      <c r="PCS718" s="412"/>
      <c r="PCT718" s="412"/>
      <c r="PCU718" s="412"/>
      <c r="PCV718" s="412"/>
      <c r="PCW718" s="412"/>
      <c r="PCX718" s="412"/>
      <c r="PCY718" s="412"/>
      <c r="PCZ718" s="412"/>
      <c r="PDA718" s="412"/>
      <c r="PDB718" s="412"/>
      <c r="PDC718" s="412"/>
      <c r="PDD718" s="412"/>
      <c r="PDE718" s="412"/>
      <c r="PDF718" s="412"/>
      <c r="PDG718" s="412"/>
      <c r="PDH718" s="412"/>
      <c r="PDI718" s="412"/>
      <c r="PDJ718" s="413"/>
      <c r="PDK718" s="413"/>
      <c r="PDL718" s="413"/>
      <c r="PDM718" s="413"/>
      <c r="PDN718" s="413"/>
      <c r="PDO718" s="413"/>
      <c r="PDP718" s="413"/>
      <c r="PDQ718" s="413"/>
      <c r="PDR718" s="413"/>
      <c r="PDS718" s="413"/>
      <c r="PDT718" s="413"/>
      <c r="PDU718" s="413"/>
      <c r="PDV718" s="413"/>
      <c r="PDW718" s="413"/>
      <c r="PDX718" s="413"/>
      <c r="PDY718" s="413"/>
      <c r="PDZ718" s="413"/>
      <c r="PEA718" s="413"/>
      <c r="PEB718" s="413"/>
      <c r="PEC718" s="413"/>
      <c r="PED718" s="413"/>
      <c r="PEE718" s="413"/>
      <c r="PEF718" s="413"/>
      <c r="PEG718" s="413"/>
      <c r="PEH718" s="414"/>
      <c r="PEI718" s="414"/>
      <c r="PEJ718" s="414"/>
      <c r="PEK718" s="414"/>
      <c r="PEL718" s="414"/>
      <c r="PEM718" s="413"/>
      <c r="PEN718" s="413"/>
      <c r="PEO718" s="414"/>
      <c r="PEP718" s="414"/>
      <c r="PEQ718" s="413"/>
      <c r="PER718" s="413"/>
      <c r="PES718" s="414"/>
      <c r="PET718" s="414"/>
      <c r="PEU718" s="413"/>
      <c r="PEV718" s="413"/>
      <c r="PEW718" s="413"/>
      <c r="PEX718" s="413"/>
      <c r="PEY718" s="413"/>
      <c r="PEZ718" s="413"/>
      <c r="PFA718" s="413"/>
      <c r="PFB718" s="414"/>
      <c r="PFC718" s="414"/>
      <c r="PFD718" s="413"/>
      <c r="PFE718" s="413"/>
      <c r="PFF718" s="414"/>
      <c r="PFG718" s="414"/>
      <c r="PFH718" s="413"/>
      <c r="PFI718" s="413"/>
      <c r="PFJ718" s="413"/>
      <c r="PFK718" s="413"/>
      <c r="PFL718" s="413"/>
      <c r="PFM718" s="407"/>
      <c r="PFN718" s="439"/>
      <c r="PFO718" s="413"/>
      <c r="PFP718" s="413"/>
      <c r="PFQ718" s="413"/>
      <c r="PFR718" s="413"/>
      <c r="PFS718" s="413"/>
      <c r="PFT718" s="413"/>
      <c r="PFU718" s="413"/>
      <c r="PFV718" s="412"/>
      <c r="PFW718" s="412"/>
      <c r="PFX718" s="412"/>
      <c r="PFY718" s="412"/>
      <c r="PFZ718" s="412"/>
      <c r="PGA718" s="412"/>
      <c r="PGB718" s="412"/>
      <c r="PGC718" s="412"/>
      <c r="PGD718" s="412"/>
      <c r="PGE718" s="412"/>
      <c r="PGF718" s="412"/>
      <c r="PGG718" s="412"/>
      <c r="PGH718" s="412"/>
      <c r="PGI718" s="412"/>
      <c r="PGJ718" s="412"/>
      <c r="PGK718" s="412"/>
      <c r="PGL718" s="412"/>
      <c r="PGM718" s="412"/>
      <c r="PGN718" s="412"/>
      <c r="PGO718" s="412"/>
      <c r="PGP718" s="412"/>
      <c r="PGQ718" s="412"/>
      <c r="PGR718" s="412"/>
      <c r="PGS718" s="412"/>
      <c r="PGT718" s="412"/>
      <c r="PGU718" s="412"/>
      <c r="PGV718" s="412"/>
      <c r="PGW718" s="412"/>
      <c r="PGX718" s="412"/>
      <c r="PGY718" s="412"/>
      <c r="PGZ718" s="412"/>
      <c r="PHA718" s="412"/>
      <c r="PHB718" s="412"/>
      <c r="PHC718" s="412"/>
      <c r="PHD718" s="412"/>
      <c r="PHE718" s="412"/>
      <c r="PHF718" s="412"/>
      <c r="PHG718" s="412"/>
      <c r="PHH718" s="412"/>
      <c r="PHI718" s="412"/>
      <c r="PHJ718" s="412"/>
      <c r="PHK718" s="412"/>
      <c r="PHL718" s="412"/>
      <c r="PHM718" s="412"/>
      <c r="PHN718" s="413"/>
      <c r="PHO718" s="413"/>
      <c r="PHP718" s="413"/>
      <c r="PHQ718" s="413"/>
      <c r="PHR718" s="413"/>
      <c r="PHS718" s="413"/>
      <c r="PHT718" s="413"/>
      <c r="PHU718" s="413"/>
      <c r="PHV718" s="413"/>
      <c r="PHW718" s="413"/>
      <c r="PHX718" s="413"/>
      <c r="PHY718" s="413"/>
      <c r="PHZ718" s="413"/>
      <c r="PIA718" s="413"/>
      <c r="PIB718" s="413"/>
      <c r="PIC718" s="413"/>
      <c r="PID718" s="413"/>
      <c r="PIE718" s="413"/>
      <c r="PIF718" s="413"/>
      <c r="PIG718" s="413"/>
      <c r="PIH718" s="413"/>
      <c r="PII718" s="413"/>
      <c r="PIJ718" s="413"/>
      <c r="PIK718" s="413"/>
      <c r="PIL718" s="414"/>
      <c r="PIM718" s="414"/>
      <c r="PIN718" s="414"/>
      <c r="PIO718" s="414"/>
      <c r="PIP718" s="414"/>
      <c r="PIQ718" s="413"/>
      <c r="PIR718" s="413"/>
      <c r="PIS718" s="414"/>
      <c r="PIT718" s="414"/>
      <c r="PIU718" s="413"/>
      <c r="PIV718" s="413"/>
      <c r="PIW718" s="414"/>
      <c r="PIX718" s="414"/>
      <c r="PIY718" s="413"/>
      <c r="PIZ718" s="413"/>
      <c r="PJA718" s="413"/>
      <c r="PJB718" s="413"/>
      <c r="PJC718" s="413"/>
      <c r="PJD718" s="413"/>
      <c r="PJE718" s="413"/>
      <c r="PJF718" s="414"/>
      <c r="PJG718" s="414"/>
      <c r="PJH718" s="413"/>
      <c r="PJI718" s="413"/>
      <c r="PJJ718" s="414"/>
      <c r="PJK718" s="414"/>
      <c r="PJL718" s="413"/>
      <c r="PJM718" s="413"/>
      <c r="PJN718" s="413"/>
      <c r="PJO718" s="413"/>
      <c r="PJP718" s="413"/>
      <c r="PJQ718" s="407"/>
      <c r="PJR718" s="439"/>
      <c r="PJS718" s="413"/>
      <c r="PJT718" s="413"/>
      <c r="PJU718" s="413"/>
      <c r="PJV718" s="413"/>
      <c r="PJW718" s="413"/>
      <c r="PJX718" s="413"/>
      <c r="PJY718" s="413"/>
      <c r="PJZ718" s="412"/>
      <c r="PKA718" s="412"/>
      <c r="PKB718" s="412"/>
      <c r="PKC718" s="412"/>
      <c r="PKD718" s="412"/>
      <c r="PKE718" s="412"/>
      <c r="PKF718" s="412"/>
      <c r="PKG718" s="412"/>
      <c r="PKH718" s="412"/>
      <c r="PKI718" s="412"/>
      <c r="PKJ718" s="412"/>
      <c r="PKK718" s="412"/>
      <c r="PKL718" s="412"/>
      <c r="PKM718" s="412"/>
      <c r="PKN718" s="412"/>
      <c r="PKO718" s="412"/>
      <c r="PKP718" s="412"/>
      <c r="PKQ718" s="412"/>
      <c r="PKR718" s="412"/>
      <c r="PKS718" s="412"/>
      <c r="PKT718" s="412"/>
      <c r="PKU718" s="412"/>
      <c r="PKV718" s="412"/>
      <c r="PKW718" s="412"/>
      <c r="PKX718" s="412"/>
      <c r="PKY718" s="412"/>
      <c r="PKZ718" s="412"/>
      <c r="PLA718" s="412"/>
      <c r="PLB718" s="412"/>
      <c r="PLC718" s="412"/>
      <c r="PLD718" s="412"/>
      <c r="PLE718" s="412"/>
      <c r="PLF718" s="412"/>
      <c r="PLG718" s="412"/>
      <c r="PLH718" s="412"/>
      <c r="PLI718" s="412"/>
      <c r="PLJ718" s="412"/>
      <c r="PLK718" s="412"/>
      <c r="PLL718" s="412"/>
      <c r="PLM718" s="412"/>
      <c r="PLN718" s="412"/>
      <c r="PLO718" s="412"/>
      <c r="PLP718" s="412"/>
      <c r="PLQ718" s="412"/>
      <c r="PLR718" s="413"/>
      <c r="PLS718" s="413"/>
      <c r="PLT718" s="413"/>
      <c r="PLU718" s="413"/>
      <c r="PLV718" s="413"/>
      <c r="PLW718" s="413"/>
      <c r="PLX718" s="413"/>
      <c r="PLY718" s="413"/>
      <c r="PLZ718" s="413"/>
      <c r="PMA718" s="413"/>
      <c r="PMB718" s="413"/>
      <c r="PMC718" s="413"/>
      <c r="PMD718" s="413"/>
      <c r="PME718" s="413"/>
      <c r="PMF718" s="413"/>
      <c r="PMG718" s="413"/>
      <c r="PMH718" s="413"/>
      <c r="PMI718" s="413"/>
      <c r="PMJ718" s="413"/>
      <c r="PMK718" s="413"/>
      <c r="PML718" s="413"/>
      <c r="PMM718" s="413"/>
      <c r="PMN718" s="413"/>
      <c r="PMO718" s="413"/>
      <c r="PMP718" s="414"/>
      <c r="PMQ718" s="414"/>
      <c r="PMR718" s="414"/>
      <c r="PMS718" s="414"/>
      <c r="PMT718" s="414"/>
      <c r="PMU718" s="413"/>
      <c r="PMV718" s="413"/>
      <c r="PMW718" s="414"/>
      <c r="PMX718" s="414"/>
      <c r="PMY718" s="413"/>
      <c r="PMZ718" s="413"/>
      <c r="PNA718" s="414"/>
      <c r="PNB718" s="414"/>
      <c r="PNC718" s="413"/>
      <c r="PND718" s="413"/>
      <c r="PNE718" s="413"/>
      <c r="PNF718" s="413"/>
      <c r="PNG718" s="413"/>
      <c r="PNH718" s="413"/>
      <c r="PNI718" s="413"/>
      <c r="PNJ718" s="414"/>
      <c r="PNK718" s="414"/>
      <c r="PNL718" s="413"/>
      <c r="PNM718" s="413"/>
      <c r="PNN718" s="414"/>
      <c r="PNO718" s="414"/>
      <c r="PNP718" s="413"/>
      <c r="PNQ718" s="413"/>
      <c r="PNR718" s="413"/>
      <c r="PNS718" s="413"/>
      <c r="PNT718" s="413"/>
      <c r="PNU718" s="407"/>
      <c r="PNV718" s="439"/>
      <c r="PNW718" s="413"/>
      <c r="PNX718" s="413"/>
      <c r="PNY718" s="413"/>
      <c r="PNZ718" s="413"/>
      <c r="POA718" s="413"/>
      <c r="POB718" s="413"/>
      <c r="POC718" s="413"/>
      <c r="POD718" s="412"/>
      <c r="POE718" s="412"/>
      <c r="POF718" s="412"/>
      <c r="POG718" s="412"/>
      <c r="POH718" s="412"/>
      <c r="POI718" s="412"/>
      <c r="POJ718" s="412"/>
      <c r="POK718" s="412"/>
      <c r="POL718" s="412"/>
      <c r="POM718" s="412"/>
      <c r="PON718" s="412"/>
      <c r="POO718" s="412"/>
      <c r="POP718" s="412"/>
      <c r="POQ718" s="412"/>
      <c r="POR718" s="412"/>
      <c r="POS718" s="412"/>
      <c r="POT718" s="412"/>
      <c r="POU718" s="412"/>
      <c r="POV718" s="412"/>
      <c r="POW718" s="412"/>
      <c r="POX718" s="412"/>
      <c r="POY718" s="412"/>
      <c r="POZ718" s="412"/>
      <c r="PPA718" s="412"/>
      <c r="PPB718" s="412"/>
      <c r="PPC718" s="412"/>
      <c r="PPD718" s="412"/>
      <c r="PPE718" s="412"/>
      <c r="PPF718" s="412"/>
      <c r="PPG718" s="412"/>
      <c r="PPH718" s="412"/>
      <c r="PPI718" s="412"/>
      <c r="PPJ718" s="412"/>
      <c r="PPK718" s="412"/>
      <c r="PPL718" s="412"/>
      <c r="PPM718" s="412"/>
      <c r="PPN718" s="412"/>
      <c r="PPO718" s="412"/>
      <c r="PPP718" s="412"/>
      <c r="PPQ718" s="412"/>
      <c r="PPR718" s="412"/>
      <c r="PPS718" s="412"/>
      <c r="PPT718" s="412"/>
      <c r="PPU718" s="412"/>
      <c r="PPV718" s="413"/>
      <c r="PPW718" s="413"/>
      <c r="PPX718" s="413"/>
      <c r="PPY718" s="413"/>
      <c r="PPZ718" s="413"/>
      <c r="PQA718" s="413"/>
      <c r="PQB718" s="413"/>
      <c r="PQC718" s="413"/>
      <c r="PQD718" s="413"/>
      <c r="PQE718" s="413"/>
      <c r="PQF718" s="413"/>
      <c r="PQG718" s="413"/>
      <c r="PQH718" s="413"/>
      <c r="PQI718" s="413"/>
      <c r="PQJ718" s="413"/>
      <c r="PQK718" s="413"/>
      <c r="PQL718" s="413"/>
      <c r="PQM718" s="413"/>
      <c r="PQN718" s="413"/>
      <c r="PQO718" s="413"/>
      <c r="PQP718" s="413"/>
      <c r="PQQ718" s="413"/>
      <c r="PQR718" s="413"/>
      <c r="PQS718" s="413"/>
      <c r="PQT718" s="414"/>
      <c r="PQU718" s="414"/>
      <c r="PQV718" s="414"/>
      <c r="PQW718" s="414"/>
      <c r="PQX718" s="414"/>
      <c r="PQY718" s="413"/>
      <c r="PQZ718" s="413"/>
      <c r="PRA718" s="414"/>
      <c r="PRB718" s="414"/>
      <c r="PRC718" s="413"/>
      <c r="PRD718" s="413"/>
      <c r="PRE718" s="414"/>
      <c r="PRF718" s="414"/>
      <c r="PRG718" s="413"/>
      <c r="PRH718" s="413"/>
      <c r="PRI718" s="413"/>
      <c r="PRJ718" s="413"/>
      <c r="PRK718" s="413"/>
      <c r="PRL718" s="413"/>
      <c r="PRM718" s="413"/>
      <c r="PRN718" s="414"/>
      <c r="PRO718" s="414"/>
      <c r="PRP718" s="413"/>
      <c r="PRQ718" s="413"/>
      <c r="PRR718" s="414"/>
      <c r="PRS718" s="414"/>
      <c r="PRT718" s="413"/>
      <c r="PRU718" s="413"/>
      <c r="PRV718" s="413"/>
      <c r="PRW718" s="413"/>
      <c r="PRX718" s="413"/>
      <c r="PRY718" s="407"/>
      <c r="PRZ718" s="439"/>
      <c r="PSA718" s="413"/>
      <c r="PSB718" s="413"/>
      <c r="PSC718" s="413"/>
      <c r="PSD718" s="413"/>
      <c r="PSE718" s="413"/>
      <c r="PSF718" s="413"/>
      <c r="PSG718" s="413"/>
      <c r="PSH718" s="412"/>
      <c r="PSI718" s="412"/>
      <c r="PSJ718" s="412"/>
      <c r="PSK718" s="412"/>
      <c r="PSL718" s="412"/>
      <c r="PSM718" s="412"/>
      <c r="PSN718" s="412"/>
      <c r="PSO718" s="412"/>
      <c r="PSP718" s="412"/>
      <c r="PSQ718" s="412"/>
      <c r="PSR718" s="412"/>
      <c r="PSS718" s="412"/>
      <c r="PST718" s="412"/>
      <c r="PSU718" s="412"/>
      <c r="PSV718" s="412"/>
      <c r="PSW718" s="412"/>
      <c r="PSX718" s="412"/>
      <c r="PSY718" s="412"/>
      <c r="PSZ718" s="412"/>
      <c r="PTA718" s="412"/>
      <c r="PTB718" s="412"/>
      <c r="PTC718" s="412"/>
      <c r="PTD718" s="412"/>
      <c r="PTE718" s="412"/>
      <c r="PTF718" s="412"/>
      <c r="PTG718" s="412"/>
      <c r="PTH718" s="412"/>
      <c r="PTI718" s="412"/>
      <c r="PTJ718" s="412"/>
      <c r="PTK718" s="412"/>
      <c r="PTL718" s="412"/>
      <c r="PTM718" s="412"/>
      <c r="PTN718" s="412"/>
      <c r="PTO718" s="412"/>
      <c r="PTP718" s="412"/>
      <c r="PTQ718" s="412"/>
      <c r="PTR718" s="412"/>
      <c r="PTS718" s="412"/>
      <c r="PTT718" s="412"/>
      <c r="PTU718" s="412"/>
      <c r="PTV718" s="412"/>
      <c r="PTW718" s="412"/>
      <c r="PTX718" s="412"/>
      <c r="PTY718" s="412"/>
      <c r="PTZ718" s="413"/>
      <c r="PUA718" s="413"/>
      <c r="PUB718" s="413"/>
      <c r="PUC718" s="413"/>
      <c r="PUD718" s="413"/>
      <c r="PUE718" s="413"/>
      <c r="PUF718" s="413"/>
      <c r="PUG718" s="413"/>
      <c r="PUH718" s="413"/>
      <c r="PUI718" s="413"/>
      <c r="PUJ718" s="413"/>
      <c r="PUK718" s="413"/>
      <c r="PUL718" s="413"/>
      <c r="PUM718" s="413"/>
      <c r="PUN718" s="413"/>
      <c r="PUO718" s="413"/>
      <c r="PUP718" s="413"/>
      <c r="PUQ718" s="413"/>
      <c r="PUR718" s="413"/>
      <c r="PUS718" s="413"/>
      <c r="PUT718" s="413"/>
      <c r="PUU718" s="413"/>
      <c r="PUV718" s="413"/>
      <c r="PUW718" s="413"/>
      <c r="PUX718" s="414"/>
      <c r="PUY718" s="414"/>
      <c r="PUZ718" s="414"/>
      <c r="PVA718" s="414"/>
      <c r="PVB718" s="414"/>
      <c r="PVC718" s="413"/>
      <c r="PVD718" s="413"/>
      <c r="PVE718" s="414"/>
      <c r="PVF718" s="414"/>
      <c r="PVG718" s="413"/>
      <c r="PVH718" s="413"/>
      <c r="PVI718" s="414"/>
      <c r="PVJ718" s="414"/>
      <c r="PVK718" s="413"/>
      <c r="PVL718" s="413"/>
      <c r="PVM718" s="413"/>
      <c r="PVN718" s="413"/>
      <c r="PVO718" s="413"/>
      <c r="PVP718" s="413"/>
      <c r="PVQ718" s="413"/>
      <c r="PVR718" s="414"/>
      <c r="PVS718" s="414"/>
      <c r="PVT718" s="413"/>
      <c r="PVU718" s="413"/>
      <c r="PVV718" s="414"/>
      <c r="PVW718" s="414"/>
      <c r="PVX718" s="413"/>
      <c r="PVY718" s="413"/>
      <c r="PVZ718" s="413"/>
      <c r="PWA718" s="413"/>
      <c r="PWB718" s="413"/>
      <c r="PWC718" s="407"/>
      <c r="PWD718" s="439"/>
      <c r="PWE718" s="413"/>
      <c r="PWF718" s="413"/>
      <c r="PWG718" s="413"/>
      <c r="PWH718" s="413"/>
      <c r="PWI718" s="413"/>
      <c r="PWJ718" s="413"/>
      <c r="PWK718" s="413"/>
      <c r="PWL718" s="412"/>
      <c r="PWM718" s="412"/>
      <c r="PWN718" s="412"/>
      <c r="PWO718" s="412"/>
      <c r="PWP718" s="412"/>
      <c r="PWQ718" s="412"/>
      <c r="PWR718" s="412"/>
      <c r="PWS718" s="412"/>
      <c r="PWT718" s="412"/>
      <c r="PWU718" s="412"/>
      <c r="PWV718" s="412"/>
      <c r="PWW718" s="412"/>
      <c r="PWX718" s="412"/>
      <c r="PWY718" s="412"/>
      <c r="PWZ718" s="412"/>
      <c r="PXA718" s="412"/>
      <c r="PXB718" s="412"/>
      <c r="PXC718" s="412"/>
      <c r="PXD718" s="412"/>
      <c r="PXE718" s="412"/>
      <c r="PXF718" s="412"/>
      <c r="PXG718" s="412"/>
      <c r="PXH718" s="412"/>
      <c r="PXI718" s="412"/>
      <c r="PXJ718" s="412"/>
      <c r="PXK718" s="412"/>
      <c r="PXL718" s="412"/>
      <c r="PXM718" s="412"/>
      <c r="PXN718" s="412"/>
      <c r="PXO718" s="412"/>
      <c r="PXP718" s="412"/>
      <c r="PXQ718" s="412"/>
      <c r="PXR718" s="412"/>
      <c r="PXS718" s="412"/>
      <c r="PXT718" s="412"/>
      <c r="PXU718" s="412"/>
      <c r="PXV718" s="412"/>
      <c r="PXW718" s="412"/>
      <c r="PXX718" s="412"/>
      <c r="PXY718" s="412"/>
      <c r="PXZ718" s="412"/>
      <c r="PYA718" s="412"/>
      <c r="PYB718" s="412"/>
      <c r="PYC718" s="412"/>
      <c r="PYD718" s="413"/>
      <c r="PYE718" s="413"/>
      <c r="PYF718" s="413"/>
      <c r="PYG718" s="413"/>
      <c r="PYH718" s="413"/>
      <c r="PYI718" s="413"/>
      <c r="PYJ718" s="413"/>
      <c r="PYK718" s="413"/>
      <c r="PYL718" s="413"/>
      <c r="PYM718" s="413"/>
      <c r="PYN718" s="413"/>
      <c r="PYO718" s="413"/>
      <c r="PYP718" s="413"/>
      <c r="PYQ718" s="413"/>
      <c r="PYR718" s="413"/>
      <c r="PYS718" s="413"/>
      <c r="PYT718" s="413"/>
      <c r="PYU718" s="413"/>
      <c r="PYV718" s="413"/>
      <c r="PYW718" s="413"/>
      <c r="PYX718" s="413"/>
      <c r="PYY718" s="413"/>
      <c r="PYZ718" s="413"/>
      <c r="PZA718" s="413"/>
      <c r="PZB718" s="414"/>
      <c r="PZC718" s="414"/>
      <c r="PZD718" s="414"/>
      <c r="PZE718" s="414"/>
      <c r="PZF718" s="414"/>
      <c r="PZG718" s="413"/>
      <c r="PZH718" s="413"/>
      <c r="PZI718" s="414"/>
      <c r="PZJ718" s="414"/>
      <c r="PZK718" s="413"/>
      <c r="PZL718" s="413"/>
      <c r="PZM718" s="414"/>
      <c r="PZN718" s="414"/>
      <c r="PZO718" s="413"/>
      <c r="PZP718" s="413"/>
      <c r="PZQ718" s="413"/>
      <c r="PZR718" s="413"/>
      <c r="PZS718" s="413"/>
      <c r="PZT718" s="413"/>
      <c r="PZU718" s="413"/>
      <c r="PZV718" s="414"/>
      <c r="PZW718" s="414"/>
      <c r="PZX718" s="413"/>
      <c r="PZY718" s="413"/>
      <c r="PZZ718" s="414"/>
      <c r="QAA718" s="414"/>
      <c r="QAB718" s="413"/>
      <c r="QAC718" s="413"/>
      <c r="QAD718" s="413"/>
      <c r="QAE718" s="413"/>
      <c r="QAF718" s="413"/>
      <c r="QAG718" s="407"/>
      <c r="QAH718" s="439"/>
      <c r="QAI718" s="413"/>
      <c r="QAJ718" s="413"/>
      <c r="QAK718" s="413"/>
      <c r="QAL718" s="413"/>
      <c r="QAM718" s="413"/>
      <c r="QAN718" s="413"/>
      <c r="QAO718" s="413"/>
      <c r="QAP718" s="412"/>
      <c r="QAQ718" s="412"/>
      <c r="QAR718" s="412"/>
      <c r="QAS718" s="412"/>
      <c r="QAT718" s="412"/>
      <c r="QAU718" s="412"/>
      <c r="QAV718" s="412"/>
      <c r="QAW718" s="412"/>
      <c r="QAX718" s="412"/>
      <c r="QAY718" s="412"/>
      <c r="QAZ718" s="412"/>
      <c r="QBA718" s="412"/>
      <c r="QBB718" s="412"/>
      <c r="QBC718" s="412"/>
      <c r="QBD718" s="412"/>
      <c r="QBE718" s="412"/>
      <c r="QBF718" s="412"/>
      <c r="QBG718" s="412"/>
      <c r="QBH718" s="412"/>
      <c r="QBI718" s="412"/>
      <c r="QBJ718" s="412"/>
      <c r="QBK718" s="412"/>
      <c r="QBL718" s="412"/>
      <c r="QBM718" s="412"/>
      <c r="QBN718" s="412"/>
      <c r="QBO718" s="412"/>
      <c r="QBP718" s="412"/>
      <c r="QBQ718" s="412"/>
      <c r="QBR718" s="412"/>
      <c r="QBS718" s="412"/>
      <c r="QBT718" s="412"/>
      <c r="QBU718" s="412"/>
      <c r="QBV718" s="412"/>
      <c r="QBW718" s="412"/>
      <c r="QBX718" s="412"/>
      <c r="QBY718" s="412"/>
      <c r="QBZ718" s="412"/>
      <c r="QCA718" s="412"/>
      <c r="QCB718" s="412"/>
      <c r="QCC718" s="412"/>
      <c r="QCD718" s="412"/>
      <c r="QCE718" s="412"/>
      <c r="QCF718" s="412"/>
      <c r="QCG718" s="412"/>
      <c r="QCH718" s="413"/>
      <c r="QCI718" s="413"/>
      <c r="QCJ718" s="413"/>
      <c r="QCK718" s="413"/>
      <c r="QCL718" s="413"/>
      <c r="QCM718" s="413"/>
      <c r="QCN718" s="413"/>
      <c r="QCO718" s="413"/>
      <c r="QCP718" s="413"/>
      <c r="QCQ718" s="413"/>
      <c r="QCR718" s="413"/>
      <c r="QCS718" s="413"/>
      <c r="QCT718" s="413"/>
      <c r="QCU718" s="413"/>
      <c r="QCV718" s="413"/>
      <c r="QCW718" s="413"/>
      <c r="QCX718" s="413"/>
      <c r="QCY718" s="413"/>
      <c r="QCZ718" s="413"/>
      <c r="QDA718" s="413"/>
      <c r="QDB718" s="413"/>
      <c r="QDC718" s="413"/>
      <c r="QDD718" s="413"/>
      <c r="QDE718" s="413"/>
      <c r="QDF718" s="414"/>
      <c r="QDG718" s="414"/>
      <c r="QDH718" s="414"/>
      <c r="QDI718" s="414"/>
      <c r="QDJ718" s="414"/>
      <c r="QDK718" s="413"/>
      <c r="QDL718" s="413"/>
      <c r="QDM718" s="414"/>
      <c r="QDN718" s="414"/>
      <c r="QDO718" s="413"/>
      <c r="QDP718" s="413"/>
      <c r="QDQ718" s="414"/>
      <c r="QDR718" s="414"/>
      <c r="QDS718" s="413"/>
      <c r="QDT718" s="413"/>
      <c r="QDU718" s="413"/>
      <c r="QDV718" s="413"/>
      <c r="QDW718" s="413"/>
      <c r="QDX718" s="413"/>
      <c r="QDY718" s="413"/>
      <c r="QDZ718" s="414"/>
      <c r="QEA718" s="414"/>
      <c r="QEB718" s="413"/>
      <c r="QEC718" s="413"/>
      <c r="QED718" s="414"/>
      <c r="QEE718" s="414"/>
      <c r="QEF718" s="413"/>
      <c r="QEG718" s="413"/>
      <c r="QEH718" s="413"/>
      <c r="QEI718" s="413"/>
      <c r="QEJ718" s="413"/>
      <c r="QEK718" s="407"/>
      <c r="QEL718" s="439"/>
      <c r="QEM718" s="413"/>
      <c r="QEN718" s="413"/>
      <c r="QEO718" s="413"/>
      <c r="QEP718" s="413"/>
      <c r="QEQ718" s="413"/>
      <c r="QER718" s="413"/>
      <c r="QES718" s="413"/>
      <c r="QET718" s="412"/>
      <c r="QEU718" s="412"/>
      <c r="QEV718" s="412"/>
      <c r="QEW718" s="412"/>
      <c r="QEX718" s="412"/>
      <c r="QEY718" s="412"/>
      <c r="QEZ718" s="412"/>
      <c r="QFA718" s="412"/>
      <c r="QFB718" s="412"/>
      <c r="QFC718" s="412"/>
      <c r="QFD718" s="412"/>
      <c r="QFE718" s="412"/>
      <c r="QFF718" s="412"/>
      <c r="QFG718" s="412"/>
      <c r="QFH718" s="412"/>
      <c r="QFI718" s="412"/>
      <c r="QFJ718" s="412"/>
      <c r="QFK718" s="412"/>
      <c r="QFL718" s="412"/>
      <c r="QFM718" s="412"/>
      <c r="QFN718" s="412"/>
      <c r="QFO718" s="412"/>
      <c r="QFP718" s="412"/>
      <c r="QFQ718" s="412"/>
      <c r="QFR718" s="412"/>
      <c r="QFS718" s="412"/>
      <c r="QFT718" s="412"/>
      <c r="QFU718" s="412"/>
      <c r="QFV718" s="412"/>
      <c r="QFW718" s="412"/>
      <c r="QFX718" s="412"/>
      <c r="QFY718" s="412"/>
      <c r="QFZ718" s="412"/>
      <c r="QGA718" s="412"/>
      <c r="QGB718" s="412"/>
      <c r="QGC718" s="412"/>
      <c r="QGD718" s="412"/>
      <c r="QGE718" s="412"/>
      <c r="QGF718" s="412"/>
      <c r="QGG718" s="412"/>
      <c r="QGH718" s="412"/>
      <c r="QGI718" s="412"/>
      <c r="QGJ718" s="412"/>
      <c r="QGK718" s="412"/>
      <c r="QGL718" s="413"/>
      <c r="QGM718" s="413"/>
      <c r="QGN718" s="413"/>
      <c r="QGO718" s="413"/>
      <c r="QGP718" s="413"/>
      <c r="QGQ718" s="413"/>
      <c r="QGR718" s="413"/>
      <c r="QGS718" s="413"/>
      <c r="QGT718" s="413"/>
      <c r="QGU718" s="413"/>
      <c r="QGV718" s="413"/>
      <c r="QGW718" s="413"/>
      <c r="QGX718" s="413"/>
      <c r="QGY718" s="413"/>
      <c r="QGZ718" s="413"/>
      <c r="QHA718" s="413"/>
      <c r="QHB718" s="413"/>
      <c r="QHC718" s="413"/>
      <c r="QHD718" s="413"/>
      <c r="QHE718" s="413"/>
      <c r="QHF718" s="413"/>
      <c r="QHG718" s="413"/>
      <c r="QHH718" s="413"/>
      <c r="QHI718" s="413"/>
      <c r="QHJ718" s="414"/>
      <c r="QHK718" s="414"/>
      <c r="QHL718" s="414"/>
      <c r="QHM718" s="414"/>
      <c r="QHN718" s="414"/>
      <c r="QHO718" s="413"/>
      <c r="QHP718" s="413"/>
      <c r="QHQ718" s="414"/>
      <c r="QHR718" s="414"/>
      <c r="QHS718" s="413"/>
      <c r="QHT718" s="413"/>
      <c r="QHU718" s="414"/>
      <c r="QHV718" s="414"/>
      <c r="QHW718" s="413"/>
      <c r="QHX718" s="413"/>
      <c r="QHY718" s="413"/>
      <c r="QHZ718" s="413"/>
      <c r="QIA718" s="413"/>
      <c r="QIB718" s="413"/>
      <c r="QIC718" s="413"/>
      <c r="QID718" s="414"/>
      <c r="QIE718" s="414"/>
      <c r="QIF718" s="413"/>
      <c r="QIG718" s="413"/>
      <c r="QIH718" s="414"/>
      <c r="QII718" s="414"/>
      <c r="QIJ718" s="413"/>
      <c r="QIK718" s="413"/>
      <c r="QIL718" s="413"/>
      <c r="QIM718" s="413"/>
      <c r="QIN718" s="413"/>
      <c r="QIO718" s="407"/>
      <c r="QIP718" s="439"/>
      <c r="QIQ718" s="413"/>
      <c r="QIR718" s="413"/>
      <c r="QIS718" s="413"/>
      <c r="QIT718" s="413"/>
      <c r="QIU718" s="413"/>
      <c r="QIV718" s="413"/>
      <c r="QIW718" s="413"/>
      <c r="QIX718" s="412"/>
      <c r="QIY718" s="412"/>
      <c r="QIZ718" s="412"/>
      <c r="QJA718" s="412"/>
      <c r="QJB718" s="412"/>
      <c r="QJC718" s="412"/>
      <c r="QJD718" s="412"/>
      <c r="QJE718" s="412"/>
      <c r="QJF718" s="412"/>
      <c r="QJG718" s="412"/>
      <c r="QJH718" s="412"/>
      <c r="QJI718" s="412"/>
      <c r="QJJ718" s="412"/>
      <c r="QJK718" s="412"/>
      <c r="QJL718" s="412"/>
      <c r="QJM718" s="412"/>
      <c r="QJN718" s="412"/>
      <c r="QJO718" s="412"/>
      <c r="QJP718" s="412"/>
      <c r="QJQ718" s="412"/>
      <c r="QJR718" s="412"/>
      <c r="QJS718" s="412"/>
      <c r="QJT718" s="412"/>
      <c r="QJU718" s="412"/>
      <c r="QJV718" s="412"/>
      <c r="QJW718" s="412"/>
      <c r="QJX718" s="412"/>
      <c r="QJY718" s="412"/>
      <c r="QJZ718" s="412"/>
      <c r="QKA718" s="412"/>
      <c r="QKB718" s="412"/>
      <c r="QKC718" s="412"/>
      <c r="QKD718" s="412"/>
      <c r="QKE718" s="412"/>
      <c r="QKF718" s="412"/>
      <c r="QKG718" s="412"/>
      <c r="QKH718" s="412"/>
      <c r="QKI718" s="412"/>
      <c r="QKJ718" s="412"/>
      <c r="QKK718" s="412"/>
      <c r="QKL718" s="412"/>
      <c r="QKM718" s="412"/>
      <c r="QKN718" s="412"/>
      <c r="QKO718" s="412"/>
      <c r="QKP718" s="413"/>
      <c r="QKQ718" s="413"/>
      <c r="QKR718" s="413"/>
      <c r="QKS718" s="413"/>
      <c r="QKT718" s="413"/>
      <c r="QKU718" s="413"/>
      <c r="QKV718" s="413"/>
      <c r="QKW718" s="413"/>
      <c r="QKX718" s="413"/>
      <c r="QKY718" s="413"/>
      <c r="QKZ718" s="413"/>
      <c r="QLA718" s="413"/>
      <c r="QLB718" s="413"/>
      <c r="QLC718" s="413"/>
      <c r="QLD718" s="413"/>
      <c r="QLE718" s="413"/>
      <c r="QLF718" s="413"/>
      <c r="QLG718" s="413"/>
      <c r="QLH718" s="413"/>
      <c r="QLI718" s="413"/>
      <c r="QLJ718" s="413"/>
      <c r="QLK718" s="413"/>
      <c r="QLL718" s="413"/>
      <c r="QLM718" s="413"/>
      <c r="QLN718" s="414"/>
      <c r="QLO718" s="414"/>
      <c r="QLP718" s="414"/>
      <c r="QLQ718" s="414"/>
      <c r="QLR718" s="414"/>
      <c r="QLS718" s="413"/>
      <c r="QLT718" s="413"/>
      <c r="QLU718" s="414"/>
      <c r="QLV718" s="414"/>
      <c r="QLW718" s="413"/>
      <c r="QLX718" s="413"/>
      <c r="QLY718" s="414"/>
      <c r="QLZ718" s="414"/>
      <c r="QMA718" s="413"/>
      <c r="QMB718" s="413"/>
      <c r="QMC718" s="413"/>
      <c r="QMD718" s="413"/>
      <c r="QME718" s="413"/>
      <c r="QMF718" s="413"/>
      <c r="QMG718" s="413"/>
      <c r="QMH718" s="414"/>
      <c r="QMI718" s="414"/>
      <c r="QMJ718" s="413"/>
      <c r="QMK718" s="413"/>
      <c r="QML718" s="414"/>
      <c r="QMM718" s="414"/>
      <c r="QMN718" s="413"/>
      <c r="QMO718" s="413"/>
      <c r="QMP718" s="413"/>
      <c r="QMQ718" s="413"/>
      <c r="QMR718" s="413"/>
      <c r="QMS718" s="407"/>
      <c r="QMT718" s="439"/>
      <c r="QMU718" s="413"/>
      <c r="QMV718" s="413"/>
      <c r="QMW718" s="413"/>
      <c r="QMX718" s="413"/>
      <c r="QMY718" s="413"/>
      <c r="QMZ718" s="413"/>
      <c r="QNA718" s="413"/>
      <c r="QNB718" s="412"/>
      <c r="QNC718" s="412"/>
      <c r="QND718" s="412"/>
      <c r="QNE718" s="412"/>
      <c r="QNF718" s="412"/>
      <c r="QNG718" s="412"/>
      <c r="QNH718" s="412"/>
      <c r="QNI718" s="412"/>
      <c r="QNJ718" s="412"/>
      <c r="QNK718" s="412"/>
      <c r="QNL718" s="412"/>
      <c r="QNM718" s="412"/>
      <c r="QNN718" s="412"/>
      <c r="QNO718" s="412"/>
      <c r="QNP718" s="412"/>
      <c r="QNQ718" s="412"/>
      <c r="QNR718" s="412"/>
      <c r="QNS718" s="412"/>
      <c r="QNT718" s="412"/>
      <c r="QNU718" s="412"/>
      <c r="QNV718" s="412"/>
      <c r="QNW718" s="412"/>
      <c r="QNX718" s="412"/>
      <c r="QNY718" s="412"/>
      <c r="QNZ718" s="412"/>
      <c r="QOA718" s="412"/>
      <c r="QOB718" s="412"/>
      <c r="QOC718" s="412"/>
      <c r="QOD718" s="412"/>
      <c r="QOE718" s="412"/>
      <c r="QOF718" s="412"/>
      <c r="QOG718" s="412"/>
      <c r="QOH718" s="412"/>
      <c r="QOI718" s="412"/>
      <c r="QOJ718" s="412"/>
      <c r="QOK718" s="412"/>
      <c r="QOL718" s="412"/>
      <c r="QOM718" s="412"/>
      <c r="QON718" s="412"/>
      <c r="QOO718" s="412"/>
      <c r="QOP718" s="412"/>
      <c r="QOQ718" s="412"/>
      <c r="QOR718" s="412"/>
      <c r="QOS718" s="412"/>
      <c r="QOT718" s="413"/>
      <c r="QOU718" s="413"/>
      <c r="QOV718" s="413"/>
      <c r="QOW718" s="413"/>
      <c r="QOX718" s="413"/>
      <c r="QOY718" s="413"/>
      <c r="QOZ718" s="413"/>
      <c r="QPA718" s="413"/>
      <c r="QPB718" s="413"/>
      <c r="QPC718" s="413"/>
      <c r="QPD718" s="413"/>
      <c r="QPE718" s="413"/>
      <c r="QPF718" s="413"/>
      <c r="QPG718" s="413"/>
      <c r="QPH718" s="413"/>
      <c r="QPI718" s="413"/>
      <c r="QPJ718" s="413"/>
      <c r="QPK718" s="413"/>
      <c r="QPL718" s="413"/>
      <c r="QPM718" s="413"/>
      <c r="QPN718" s="413"/>
      <c r="QPO718" s="413"/>
      <c r="QPP718" s="413"/>
      <c r="QPQ718" s="413"/>
      <c r="QPR718" s="414"/>
      <c r="QPS718" s="414"/>
      <c r="QPT718" s="414"/>
      <c r="QPU718" s="414"/>
      <c r="QPV718" s="414"/>
      <c r="QPW718" s="413"/>
      <c r="QPX718" s="413"/>
      <c r="QPY718" s="414"/>
      <c r="QPZ718" s="414"/>
      <c r="QQA718" s="413"/>
      <c r="QQB718" s="413"/>
      <c r="QQC718" s="414"/>
      <c r="QQD718" s="414"/>
      <c r="QQE718" s="413"/>
      <c r="QQF718" s="413"/>
      <c r="QQG718" s="413"/>
      <c r="QQH718" s="413"/>
      <c r="QQI718" s="413"/>
      <c r="QQJ718" s="413"/>
      <c r="QQK718" s="413"/>
      <c r="QQL718" s="414"/>
      <c r="QQM718" s="414"/>
      <c r="QQN718" s="413"/>
      <c r="QQO718" s="413"/>
      <c r="QQP718" s="414"/>
      <c r="QQQ718" s="414"/>
      <c r="QQR718" s="413"/>
      <c r="QQS718" s="413"/>
      <c r="QQT718" s="413"/>
      <c r="QQU718" s="413"/>
      <c r="QQV718" s="413"/>
      <c r="QQW718" s="407"/>
      <c r="QQX718" s="439"/>
      <c r="QQY718" s="413"/>
      <c r="QQZ718" s="413"/>
      <c r="QRA718" s="413"/>
      <c r="QRB718" s="413"/>
      <c r="QRC718" s="413"/>
      <c r="QRD718" s="413"/>
      <c r="QRE718" s="413"/>
      <c r="QRF718" s="412"/>
      <c r="QRG718" s="412"/>
      <c r="QRH718" s="412"/>
      <c r="QRI718" s="412"/>
      <c r="QRJ718" s="412"/>
      <c r="QRK718" s="412"/>
      <c r="QRL718" s="412"/>
      <c r="QRM718" s="412"/>
      <c r="QRN718" s="412"/>
      <c r="QRO718" s="412"/>
      <c r="QRP718" s="412"/>
      <c r="QRQ718" s="412"/>
      <c r="QRR718" s="412"/>
      <c r="QRS718" s="412"/>
      <c r="QRT718" s="412"/>
      <c r="QRU718" s="412"/>
      <c r="QRV718" s="412"/>
      <c r="QRW718" s="412"/>
      <c r="QRX718" s="412"/>
      <c r="QRY718" s="412"/>
      <c r="QRZ718" s="412"/>
      <c r="QSA718" s="412"/>
      <c r="QSB718" s="412"/>
      <c r="QSC718" s="412"/>
      <c r="QSD718" s="412"/>
      <c r="QSE718" s="412"/>
      <c r="QSF718" s="412"/>
      <c r="QSG718" s="412"/>
      <c r="QSH718" s="412"/>
      <c r="QSI718" s="412"/>
      <c r="QSJ718" s="412"/>
      <c r="QSK718" s="412"/>
      <c r="QSL718" s="412"/>
      <c r="QSM718" s="412"/>
      <c r="QSN718" s="412"/>
      <c r="QSO718" s="412"/>
      <c r="QSP718" s="412"/>
      <c r="QSQ718" s="412"/>
      <c r="QSR718" s="412"/>
      <c r="QSS718" s="412"/>
      <c r="QST718" s="412"/>
      <c r="QSU718" s="412"/>
      <c r="QSV718" s="412"/>
      <c r="QSW718" s="412"/>
      <c r="QSX718" s="413"/>
      <c r="QSY718" s="413"/>
      <c r="QSZ718" s="413"/>
      <c r="QTA718" s="413"/>
      <c r="QTB718" s="413"/>
      <c r="QTC718" s="413"/>
      <c r="QTD718" s="413"/>
      <c r="QTE718" s="413"/>
      <c r="QTF718" s="413"/>
      <c r="QTG718" s="413"/>
      <c r="QTH718" s="413"/>
      <c r="QTI718" s="413"/>
      <c r="QTJ718" s="413"/>
      <c r="QTK718" s="413"/>
      <c r="QTL718" s="413"/>
      <c r="QTM718" s="413"/>
      <c r="QTN718" s="413"/>
      <c r="QTO718" s="413"/>
      <c r="QTP718" s="413"/>
      <c r="QTQ718" s="413"/>
      <c r="QTR718" s="413"/>
      <c r="QTS718" s="413"/>
      <c r="QTT718" s="413"/>
      <c r="QTU718" s="413"/>
      <c r="QTV718" s="414"/>
      <c r="QTW718" s="414"/>
      <c r="QTX718" s="414"/>
      <c r="QTY718" s="414"/>
      <c r="QTZ718" s="414"/>
      <c r="QUA718" s="413"/>
      <c r="QUB718" s="413"/>
      <c r="QUC718" s="414"/>
      <c r="QUD718" s="414"/>
      <c r="QUE718" s="413"/>
      <c r="QUF718" s="413"/>
      <c r="QUG718" s="414"/>
      <c r="QUH718" s="414"/>
      <c r="QUI718" s="413"/>
      <c r="QUJ718" s="413"/>
      <c r="QUK718" s="413"/>
      <c r="QUL718" s="413"/>
      <c r="QUM718" s="413"/>
      <c r="QUN718" s="413"/>
      <c r="QUO718" s="413"/>
      <c r="QUP718" s="414"/>
      <c r="QUQ718" s="414"/>
      <c r="QUR718" s="413"/>
      <c r="QUS718" s="413"/>
      <c r="QUT718" s="414"/>
      <c r="QUU718" s="414"/>
      <c r="QUV718" s="413"/>
      <c r="QUW718" s="413"/>
      <c r="QUX718" s="413"/>
      <c r="QUY718" s="413"/>
      <c r="QUZ718" s="413"/>
      <c r="QVA718" s="407"/>
      <c r="QVB718" s="439"/>
      <c r="QVC718" s="413"/>
      <c r="QVD718" s="413"/>
      <c r="QVE718" s="413"/>
      <c r="QVF718" s="413"/>
      <c r="QVG718" s="413"/>
      <c r="QVH718" s="413"/>
      <c r="QVI718" s="413"/>
      <c r="QVJ718" s="412"/>
      <c r="QVK718" s="412"/>
      <c r="QVL718" s="412"/>
      <c r="QVM718" s="412"/>
      <c r="QVN718" s="412"/>
      <c r="QVO718" s="412"/>
      <c r="QVP718" s="412"/>
      <c r="QVQ718" s="412"/>
      <c r="QVR718" s="412"/>
      <c r="QVS718" s="412"/>
      <c r="QVT718" s="412"/>
      <c r="QVU718" s="412"/>
      <c r="QVV718" s="412"/>
      <c r="QVW718" s="412"/>
      <c r="QVX718" s="412"/>
      <c r="QVY718" s="412"/>
      <c r="QVZ718" s="412"/>
      <c r="QWA718" s="412"/>
      <c r="QWB718" s="412"/>
      <c r="QWC718" s="412"/>
      <c r="QWD718" s="412"/>
      <c r="QWE718" s="412"/>
      <c r="QWF718" s="412"/>
      <c r="QWG718" s="412"/>
      <c r="QWH718" s="412"/>
      <c r="QWI718" s="412"/>
      <c r="QWJ718" s="412"/>
      <c r="QWK718" s="412"/>
      <c r="QWL718" s="412"/>
      <c r="QWM718" s="412"/>
      <c r="QWN718" s="412"/>
      <c r="QWO718" s="412"/>
      <c r="QWP718" s="412"/>
      <c r="QWQ718" s="412"/>
      <c r="QWR718" s="412"/>
      <c r="QWS718" s="412"/>
      <c r="QWT718" s="412"/>
      <c r="QWU718" s="412"/>
      <c r="QWV718" s="412"/>
      <c r="QWW718" s="412"/>
      <c r="QWX718" s="412"/>
      <c r="QWY718" s="412"/>
      <c r="QWZ718" s="412"/>
      <c r="QXA718" s="412"/>
      <c r="QXB718" s="413"/>
      <c r="QXC718" s="413"/>
      <c r="QXD718" s="413"/>
      <c r="QXE718" s="413"/>
      <c r="QXF718" s="413"/>
      <c r="QXG718" s="413"/>
      <c r="QXH718" s="413"/>
      <c r="QXI718" s="413"/>
      <c r="QXJ718" s="413"/>
      <c r="QXK718" s="413"/>
      <c r="QXL718" s="413"/>
      <c r="QXM718" s="413"/>
      <c r="QXN718" s="413"/>
      <c r="QXO718" s="413"/>
      <c r="QXP718" s="413"/>
      <c r="QXQ718" s="413"/>
      <c r="QXR718" s="413"/>
      <c r="QXS718" s="413"/>
      <c r="QXT718" s="413"/>
      <c r="QXU718" s="413"/>
      <c r="QXV718" s="413"/>
      <c r="QXW718" s="413"/>
      <c r="QXX718" s="413"/>
      <c r="QXY718" s="413"/>
      <c r="QXZ718" s="414"/>
      <c r="QYA718" s="414"/>
      <c r="QYB718" s="414"/>
      <c r="QYC718" s="414"/>
      <c r="QYD718" s="414"/>
      <c r="QYE718" s="413"/>
      <c r="QYF718" s="413"/>
      <c r="QYG718" s="414"/>
      <c r="QYH718" s="414"/>
      <c r="QYI718" s="413"/>
      <c r="QYJ718" s="413"/>
      <c r="QYK718" s="414"/>
      <c r="QYL718" s="414"/>
      <c r="QYM718" s="413"/>
      <c r="QYN718" s="413"/>
      <c r="QYO718" s="413"/>
      <c r="QYP718" s="413"/>
      <c r="QYQ718" s="413"/>
      <c r="QYR718" s="413"/>
      <c r="QYS718" s="413"/>
      <c r="QYT718" s="414"/>
      <c r="QYU718" s="414"/>
      <c r="QYV718" s="413"/>
      <c r="QYW718" s="413"/>
      <c r="QYX718" s="414"/>
      <c r="QYY718" s="414"/>
      <c r="QYZ718" s="413"/>
      <c r="QZA718" s="413"/>
      <c r="QZB718" s="413"/>
      <c r="QZC718" s="413"/>
      <c r="QZD718" s="413"/>
      <c r="QZE718" s="407"/>
      <c r="QZF718" s="439"/>
      <c r="QZG718" s="413"/>
      <c r="QZH718" s="413"/>
      <c r="QZI718" s="413"/>
      <c r="QZJ718" s="413"/>
      <c r="QZK718" s="413"/>
      <c r="QZL718" s="413"/>
      <c r="QZM718" s="413"/>
      <c r="QZN718" s="412"/>
      <c r="QZO718" s="412"/>
      <c r="QZP718" s="412"/>
      <c r="QZQ718" s="412"/>
      <c r="QZR718" s="412"/>
      <c r="QZS718" s="412"/>
      <c r="QZT718" s="412"/>
      <c r="QZU718" s="412"/>
      <c r="QZV718" s="412"/>
      <c r="QZW718" s="412"/>
      <c r="QZX718" s="412"/>
      <c r="QZY718" s="412"/>
      <c r="QZZ718" s="412"/>
      <c r="RAA718" s="412"/>
      <c r="RAB718" s="412"/>
      <c r="RAC718" s="412"/>
      <c r="RAD718" s="412"/>
      <c r="RAE718" s="412"/>
      <c r="RAF718" s="412"/>
      <c r="RAG718" s="412"/>
      <c r="RAH718" s="412"/>
      <c r="RAI718" s="412"/>
      <c r="RAJ718" s="412"/>
      <c r="RAK718" s="412"/>
      <c r="RAL718" s="412"/>
      <c r="RAM718" s="412"/>
      <c r="RAN718" s="412"/>
      <c r="RAO718" s="412"/>
      <c r="RAP718" s="412"/>
      <c r="RAQ718" s="412"/>
      <c r="RAR718" s="412"/>
      <c r="RAS718" s="412"/>
      <c r="RAT718" s="412"/>
      <c r="RAU718" s="412"/>
      <c r="RAV718" s="412"/>
      <c r="RAW718" s="412"/>
      <c r="RAX718" s="412"/>
      <c r="RAY718" s="412"/>
      <c r="RAZ718" s="412"/>
      <c r="RBA718" s="412"/>
      <c r="RBB718" s="412"/>
      <c r="RBC718" s="412"/>
      <c r="RBD718" s="412"/>
      <c r="RBE718" s="412"/>
      <c r="RBF718" s="413"/>
      <c r="RBG718" s="413"/>
      <c r="RBH718" s="413"/>
      <c r="RBI718" s="413"/>
      <c r="RBJ718" s="413"/>
      <c r="RBK718" s="413"/>
      <c r="RBL718" s="413"/>
      <c r="RBM718" s="413"/>
      <c r="RBN718" s="413"/>
      <c r="RBO718" s="413"/>
      <c r="RBP718" s="413"/>
      <c r="RBQ718" s="413"/>
      <c r="RBR718" s="413"/>
      <c r="RBS718" s="413"/>
      <c r="RBT718" s="413"/>
      <c r="RBU718" s="413"/>
      <c r="RBV718" s="413"/>
      <c r="RBW718" s="413"/>
      <c r="RBX718" s="413"/>
      <c r="RBY718" s="413"/>
      <c r="RBZ718" s="413"/>
      <c r="RCA718" s="413"/>
      <c r="RCB718" s="413"/>
    </row>
    <row r="719" spans="1:12248" s="39" customFormat="1" ht="50.25" customHeight="1" x14ac:dyDescent="0.25">
      <c r="B719" s="662"/>
      <c r="C719" s="111" t="s">
        <v>31</v>
      </c>
      <c r="D719" s="182">
        <f t="shared" si="465"/>
        <v>86529.4</v>
      </c>
      <c r="E719" s="661">
        <v>37286.567840000003</v>
      </c>
      <c r="F719" s="661"/>
      <c r="G719" s="661"/>
      <c r="H719" s="661">
        <v>49242.832159999998</v>
      </c>
      <c r="I719" s="182">
        <f>K719+Q719</f>
        <v>83975.116440000013</v>
      </c>
      <c r="J719" s="569">
        <f t="shared" si="459"/>
        <v>0.97048074342362267</v>
      </c>
      <c r="K719" s="828">
        <v>37286.567840000003</v>
      </c>
      <c r="L719" s="569">
        <f>K719/E719</f>
        <v>1</v>
      </c>
      <c r="M719" s="128"/>
      <c r="N719" s="128"/>
      <c r="O719" s="128"/>
      <c r="P719" s="128"/>
      <c r="Q719" s="829">
        <v>46688.548600000002</v>
      </c>
      <c r="R719" s="569">
        <f>Q719/H719</f>
        <v>0.9481288250907135</v>
      </c>
      <c r="S719" s="182">
        <f>U719+AA719</f>
        <v>83975.116440000013</v>
      </c>
      <c r="T719" s="569">
        <f t="shared" si="431"/>
        <v>0.97048074342362267</v>
      </c>
      <c r="U719" s="128">
        <v>37286.567840000003</v>
      </c>
      <c r="V719" s="569">
        <f t="shared" si="461"/>
        <v>1</v>
      </c>
      <c r="W719" s="128"/>
      <c r="X719" s="128"/>
      <c r="Y719" s="128"/>
      <c r="Z719" s="128"/>
      <c r="AA719" s="829">
        <v>46688.548600000002</v>
      </c>
      <c r="AB719" s="569">
        <f>AA719/H719</f>
        <v>0.9481288250907135</v>
      </c>
      <c r="AC719" s="182">
        <f>AE719+AK719</f>
        <v>86529.4</v>
      </c>
      <c r="AD719" s="569">
        <f t="shared" si="446"/>
        <v>1</v>
      </c>
      <c r="AE719" s="182">
        <v>37286.567840000003</v>
      </c>
      <c r="AF719" s="569">
        <f t="shared" si="456"/>
        <v>1</v>
      </c>
      <c r="AG719" s="128"/>
      <c r="AH719" s="569"/>
      <c r="AI719" s="128"/>
      <c r="AJ719" s="128"/>
      <c r="AK719" s="807">
        <v>49242.832159999998</v>
      </c>
      <c r="AL719" s="569">
        <f t="shared" ref="AL719:AL726" si="471">AK719/H719</f>
        <v>1</v>
      </c>
      <c r="AM719" s="128"/>
      <c r="AN719" s="128"/>
      <c r="AO719" s="128"/>
      <c r="AP719" s="128"/>
      <c r="AQ719" s="128"/>
      <c r="AR719" s="128"/>
      <c r="AS719" s="128"/>
      <c r="AT719" s="128"/>
      <c r="AU719" s="128">
        <f>AV719-D719</f>
        <v>-49242.832159999991</v>
      </c>
      <c r="AV719" s="663">
        <f t="shared" si="466"/>
        <v>37286.567840000003</v>
      </c>
      <c r="AW719" s="128">
        <v>36452.909050000002</v>
      </c>
      <c r="AX719" s="128"/>
      <c r="AY719" s="128"/>
      <c r="AZ719" s="128">
        <f>E719-AW719</f>
        <v>833.65879000000132</v>
      </c>
      <c r="BA719" s="128">
        <f>BB719+BC719+BD719</f>
        <v>0</v>
      </c>
      <c r="BB719" s="128"/>
      <c r="BC719" s="128"/>
      <c r="BD719" s="128"/>
      <c r="BE719" s="128">
        <f>BF719+BG719+BH719</f>
        <v>86529.4</v>
      </c>
      <c r="BF719" s="128">
        <v>86529.4</v>
      </c>
      <c r="BG719" s="128"/>
      <c r="BH719" s="128"/>
      <c r="BI719" s="663">
        <f t="shared" si="467"/>
        <v>75000</v>
      </c>
      <c r="BJ719" s="128">
        <v>75000</v>
      </c>
      <c r="BK719" s="128"/>
      <c r="BL719" s="128"/>
      <c r="BM719" s="128"/>
      <c r="BN719" s="128"/>
      <c r="BO719" s="663">
        <f t="shared" si="468"/>
        <v>75000</v>
      </c>
      <c r="BP719" s="128">
        <v>75000</v>
      </c>
      <c r="BQ719" s="128"/>
      <c r="BR719" s="128"/>
      <c r="BS719" s="128"/>
      <c r="BT719" s="128"/>
      <c r="BU719" s="128"/>
      <c r="BV719" s="663">
        <f t="shared" si="469"/>
        <v>0</v>
      </c>
      <c r="BW719" s="128">
        <v>0</v>
      </c>
      <c r="BX719" s="128"/>
      <c r="BY719" s="128"/>
      <c r="BZ719" s="128"/>
      <c r="CA719" s="128">
        <f>CB719+CC719+CD719</f>
        <v>0</v>
      </c>
      <c r="CB719" s="128"/>
      <c r="CC719" s="128"/>
      <c r="CD719" s="128"/>
      <c r="CE719" s="128">
        <f>CF719+CH719+CI719</f>
        <v>0</v>
      </c>
      <c r="CF719" s="128">
        <v>0</v>
      </c>
      <c r="CG719" s="128"/>
      <c r="CH719" s="128"/>
      <c r="CI719" s="128"/>
      <c r="CJ719" s="128"/>
      <c r="CK719" s="663">
        <f t="shared" si="470"/>
        <v>0</v>
      </c>
      <c r="CL719" s="128">
        <v>0</v>
      </c>
      <c r="CM719" s="128"/>
      <c r="CN719" s="128"/>
      <c r="CO719" s="128"/>
    </row>
    <row r="720" spans="1:12248" s="357" customFormat="1" ht="50.25" customHeight="1" x14ac:dyDescent="0.25">
      <c r="B720" s="823"/>
      <c r="C720" s="826" t="s">
        <v>408</v>
      </c>
      <c r="D720" s="779">
        <f t="shared" si="465"/>
        <v>346117.6</v>
      </c>
      <c r="E720" s="779">
        <v>149146.27134000001</v>
      </c>
      <c r="F720" s="779"/>
      <c r="G720" s="779"/>
      <c r="H720" s="779">
        <v>196971.32866</v>
      </c>
      <c r="I720" s="787">
        <f>K720+Q720</f>
        <v>335900.46568999998</v>
      </c>
      <c r="J720" s="783">
        <f t="shared" si="459"/>
        <v>0.97048074322137912</v>
      </c>
      <c r="K720" s="779">
        <f>E720</f>
        <v>149146.27134000001</v>
      </c>
      <c r="L720" s="783">
        <f>K720/E720</f>
        <v>1</v>
      </c>
      <c r="M720" s="356"/>
      <c r="N720" s="356"/>
      <c r="O720" s="356"/>
      <c r="P720" s="356"/>
      <c r="Q720" s="779">
        <v>186754.19435000001</v>
      </c>
      <c r="R720" s="783">
        <f>Q720/H720</f>
        <v>0.94812882474059867</v>
      </c>
      <c r="S720" s="787">
        <f>U720+AA720</f>
        <v>335900.46568999998</v>
      </c>
      <c r="T720" s="783">
        <f t="shared" si="431"/>
        <v>0.97048074322137912</v>
      </c>
      <c r="U720" s="356">
        <v>149146.27134000001</v>
      </c>
      <c r="V720" s="783">
        <f t="shared" si="461"/>
        <v>1</v>
      </c>
      <c r="W720" s="356"/>
      <c r="X720" s="356"/>
      <c r="Y720" s="356"/>
      <c r="Z720" s="356"/>
      <c r="AA720" s="779">
        <v>186754.19435000001</v>
      </c>
      <c r="AB720" s="783">
        <f>AA720/H720</f>
        <v>0.94812882474059867</v>
      </c>
      <c r="AC720" s="787">
        <f>AE720+AK720</f>
        <v>346117.6</v>
      </c>
      <c r="AD720" s="783">
        <f t="shared" si="446"/>
        <v>1</v>
      </c>
      <c r="AE720" s="787">
        <v>149146.27134000001</v>
      </c>
      <c r="AF720" s="783">
        <f t="shared" si="456"/>
        <v>1</v>
      </c>
      <c r="AG720" s="356"/>
      <c r="AH720" s="783"/>
      <c r="AI720" s="356"/>
      <c r="AJ720" s="356"/>
      <c r="AK720" s="779">
        <v>196971.32866</v>
      </c>
      <c r="AL720" s="783">
        <f t="shared" si="471"/>
        <v>1</v>
      </c>
      <c r="AM720" s="356"/>
      <c r="AN720" s="356"/>
      <c r="AO720" s="356"/>
      <c r="AP720" s="356"/>
      <c r="AQ720" s="356"/>
      <c r="AR720" s="356"/>
      <c r="AS720" s="356"/>
      <c r="AT720" s="356"/>
      <c r="AU720" s="356">
        <f>AV720-D720</f>
        <v>-196971.32865999997</v>
      </c>
      <c r="AV720" s="356">
        <f t="shared" si="466"/>
        <v>149146.27134000001</v>
      </c>
      <c r="AW720" s="356">
        <v>145811.63620000001</v>
      </c>
      <c r="AX720" s="356"/>
      <c r="AY720" s="356"/>
      <c r="AZ720" s="356">
        <f>E720-AW720</f>
        <v>3334.6351399999985</v>
      </c>
      <c r="BA720" s="356">
        <f>BB720+BC720+BD720</f>
        <v>0</v>
      </c>
      <c r="BB720" s="356"/>
      <c r="BC720" s="356"/>
      <c r="BD720" s="356"/>
      <c r="BE720" s="356">
        <f>BF720+BG720+BH720</f>
        <v>346117.6</v>
      </c>
      <c r="BF720" s="356">
        <v>346117.6</v>
      </c>
      <c r="BG720" s="356"/>
      <c r="BH720" s="356"/>
      <c r="BI720" s="356">
        <f t="shared" si="467"/>
        <v>300000</v>
      </c>
      <c r="BJ720" s="356">
        <v>300000</v>
      </c>
      <c r="BK720" s="356"/>
      <c r="BL720" s="356"/>
      <c r="BM720" s="356"/>
      <c r="BN720" s="779"/>
      <c r="BO720" s="356">
        <f t="shared" si="468"/>
        <v>300000</v>
      </c>
      <c r="BP720" s="356">
        <v>300000</v>
      </c>
      <c r="BQ720" s="356"/>
      <c r="BR720" s="356"/>
      <c r="BS720" s="356"/>
      <c r="BT720" s="779"/>
      <c r="BU720" s="779"/>
      <c r="BV720" s="356">
        <f t="shared" si="469"/>
        <v>0</v>
      </c>
      <c r="BW720" s="356">
        <v>0</v>
      </c>
      <c r="BX720" s="356"/>
      <c r="BY720" s="356"/>
      <c r="BZ720" s="356"/>
      <c r="CA720" s="779">
        <f>CB720+CC720+CD720</f>
        <v>0</v>
      </c>
      <c r="CB720" s="779"/>
      <c r="CC720" s="779"/>
      <c r="CD720" s="779"/>
      <c r="CE720" s="356">
        <f>CF720+CH720+CI720</f>
        <v>0</v>
      </c>
      <c r="CF720" s="356">
        <v>0</v>
      </c>
      <c r="CG720" s="779"/>
      <c r="CH720" s="779"/>
      <c r="CI720" s="779"/>
      <c r="CJ720" s="779"/>
      <c r="CK720" s="356">
        <f t="shared" si="470"/>
        <v>0</v>
      </c>
      <c r="CL720" s="356">
        <v>0</v>
      </c>
      <c r="CM720" s="356"/>
      <c r="CN720" s="356"/>
      <c r="CO720" s="356"/>
    </row>
    <row r="721" spans="1:12248" s="326" customFormat="1" ht="45.75" hidden="1" customHeight="1" x14ac:dyDescent="0.25">
      <c r="B721" s="327"/>
      <c r="C721" s="111" t="s">
        <v>308</v>
      </c>
      <c r="D721" s="325"/>
      <c r="E721" s="325"/>
      <c r="F721" s="325"/>
      <c r="G721" s="325"/>
      <c r="H721" s="325"/>
      <c r="I721" s="325"/>
      <c r="J721" s="329"/>
      <c r="K721" s="329"/>
      <c r="L721" s="329"/>
      <c r="M721" s="329"/>
      <c r="N721" s="329"/>
      <c r="O721" s="329"/>
      <c r="P721" s="329"/>
      <c r="Q721" s="329"/>
      <c r="R721" s="329"/>
      <c r="S721" s="329"/>
      <c r="T721" s="630"/>
      <c r="U721" s="329"/>
      <c r="V721" s="329"/>
      <c r="W721" s="329"/>
      <c r="X721" s="329"/>
      <c r="Y721" s="329"/>
      <c r="Z721" s="329"/>
      <c r="AA721" s="329"/>
      <c r="AB721" s="329"/>
      <c r="AC721" s="329"/>
      <c r="AD721" s="329"/>
      <c r="AE721" s="329"/>
      <c r="AF721" s="575" t="e">
        <f t="shared" si="456"/>
        <v>#DIV/0!</v>
      </c>
      <c r="AG721" s="329"/>
      <c r="AH721" s="329"/>
      <c r="AI721" s="329"/>
      <c r="AJ721" s="329"/>
      <c r="AK721" s="329"/>
      <c r="AL721" s="570" t="e">
        <f t="shared" si="471"/>
        <v>#DIV/0!</v>
      </c>
      <c r="AM721" s="329"/>
      <c r="AN721" s="329"/>
      <c r="AO721" s="329"/>
      <c r="AP721" s="329"/>
      <c r="AQ721" s="329"/>
      <c r="AR721" s="329"/>
      <c r="AS721" s="329"/>
      <c r="AT721" s="329"/>
      <c r="AU721" s="329"/>
      <c r="AV721" s="128"/>
      <c r="AW721" s="329"/>
      <c r="AX721" s="329"/>
      <c r="AY721" s="329"/>
      <c r="AZ721" s="329"/>
      <c r="BA721" s="329"/>
      <c r="BB721" s="329"/>
      <c r="BC721" s="329"/>
      <c r="BD721" s="329"/>
      <c r="BE721" s="329"/>
      <c r="BF721" s="329"/>
      <c r="BG721" s="329"/>
      <c r="BH721" s="329"/>
      <c r="BI721" s="329"/>
      <c r="BJ721" s="329"/>
      <c r="BK721" s="329"/>
      <c r="BL721" s="329"/>
      <c r="BM721" s="329"/>
      <c r="BN721" s="329"/>
      <c r="BO721" s="329"/>
      <c r="BP721" s="329"/>
      <c r="BQ721" s="329"/>
      <c r="BR721" s="329"/>
      <c r="BS721" s="329"/>
      <c r="BT721" s="329"/>
      <c r="BU721" s="329"/>
      <c r="BV721" s="329"/>
      <c r="BW721" s="329"/>
      <c r="BX721" s="329"/>
      <c r="BY721" s="329"/>
      <c r="BZ721" s="329"/>
      <c r="CA721" s="329"/>
      <c r="CB721" s="329"/>
      <c r="CC721" s="329"/>
      <c r="CD721" s="329"/>
      <c r="CE721" s="329"/>
      <c r="CF721" s="329"/>
      <c r="CG721" s="329"/>
      <c r="CH721" s="329"/>
      <c r="CI721" s="329"/>
      <c r="CJ721" s="329"/>
      <c r="CK721" s="329"/>
      <c r="CL721" s="329"/>
      <c r="CM721" s="329"/>
      <c r="CN721" s="329"/>
      <c r="CO721" s="329"/>
    </row>
    <row r="722" spans="1:12248" s="326" customFormat="1" ht="45.75" hidden="1" customHeight="1" x14ac:dyDescent="0.25">
      <c r="B722" s="327"/>
      <c r="C722" s="111" t="s">
        <v>31</v>
      </c>
      <c r="D722" s="325"/>
      <c r="E722" s="325"/>
      <c r="F722" s="325"/>
      <c r="G722" s="325"/>
      <c r="H722" s="325"/>
      <c r="I722" s="325"/>
      <c r="J722" s="329"/>
      <c r="K722" s="329"/>
      <c r="L722" s="329"/>
      <c r="M722" s="329"/>
      <c r="N722" s="329"/>
      <c r="O722" s="329"/>
      <c r="P722" s="329"/>
      <c r="Q722" s="329"/>
      <c r="R722" s="329"/>
      <c r="S722" s="329"/>
      <c r="T722" s="630"/>
      <c r="U722" s="329"/>
      <c r="V722" s="329"/>
      <c r="W722" s="329"/>
      <c r="X722" s="329"/>
      <c r="Y722" s="329"/>
      <c r="Z722" s="329"/>
      <c r="AA722" s="329"/>
      <c r="AB722" s="329"/>
      <c r="AC722" s="329"/>
      <c r="AD722" s="329"/>
      <c r="AE722" s="329"/>
      <c r="AF722" s="575" t="e">
        <f t="shared" si="456"/>
        <v>#DIV/0!</v>
      </c>
      <c r="AG722" s="329"/>
      <c r="AH722" s="329"/>
      <c r="AI722" s="329"/>
      <c r="AJ722" s="329"/>
      <c r="AK722" s="329"/>
      <c r="AL722" s="570" t="e">
        <f t="shared" si="471"/>
        <v>#DIV/0!</v>
      </c>
      <c r="AM722" s="329"/>
      <c r="AN722" s="329"/>
      <c r="AO722" s="329"/>
      <c r="AP722" s="329"/>
      <c r="AQ722" s="329"/>
      <c r="AR722" s="329"/>
      <c r="AS722" s="329"/>
      <c r="AT722" s="329"/>
      <c r="AU722" s="329"/>
      <c r="AV722" s="128"/>
      <c r="AW722" s="329"/>
      <c r="AX722" s="329"/>
      <c r="AY722" s="329"/>
      <c r="AZ722" s="329"/>
      <c r="BA722" s="329"/>
      <c r="BB722" s="329"/>
      <c r="BC722" s="329"/>
      <c r="BD722" s="329"/>
      <c r="BE722" s="329"/>
      <c r="BF722" s="329"/>
      <c r="BG722" s="329"/>
      <c r="BH722" s="329"/>
      <c r="BI722" s="329"/>
      <c r="BJ722" s="329"/>
      <c r="BK722" s="329"/>
      <c r="BL722" s="329"/>
      <c r="BM722" s="329"/>
      <c r="BN722" s="329"/>
      <c r="BO722" s="329"/>
      <c r="BP722" s="329"/>
      <c r="BQ722" s="329"/>
      <c r="BR722" s="329"/>
      <c r="BS722" s="329"/>
      <c r="BT722" s="329"/>
      <c r="BU722" s="329"/>
      <c r="BV722" s="329"/>
      <c r="BW722" s="329"/>
      <c r="BX722" s="329"/>
      <c r="BY722" s="329"/>
      <c r="BZ722" s="329"/>
      <c r="CA722" s="329"/>
      <c r="CB722" s="329"/>
      <c r="CC722" s="329"/>
      <c r="CD722" s="329"/>
      <c r="CE722" s="329"/>
      <c r="CF722" s="329"/>
      <c r="CG722" s="329"/>
      <c r="CH722" s="329"/>
      <c r="CI722" s="329"/>
      <c r="CJ722" s="329"/>
      <c r="CK722" s="329"/>
      <c r="CL722" s="329"/>
      <c r="CM722" s="329"/>
      <c r="CN722" s="329"/>
      <c r="CO722" s="329"/>
    </row>
    <row r="723" spans="1:12248" s="326" customFormat="1" ht="45.75" hidden="1" customHeight="1" x14ac:dyDescent="0.25">
      <c r="B723" s="327"/>
      <c r="C723" s="328" t="s">
        <v>283</v>
      </c>
      <c r="D723" s="325"/>
      <c r="E723" s="325"/>
      <c r="F723" s="325"/>
      <c r="G723" s="325"/>
      <c r="H723" s="325"/>
      <c r="I723" s="325"/>
      <c r="J723" s="329"/>
      <c r="K723" s="329"/>
      <c r="L723" s="329"/>
      <c r="M723" s="329"/>
      <c r="N723" s="329"/>
      <c r="O723" s="329"/>
      <c r="P723" s="329"/>
      <c r="Q723" s="329"/>
      <c r="R723" s="329"/>
      <c r="S723" s="329"/>
      <c r="T723" s="630"/>
      <c r="U723" s="329"/>
      <c r="V723" s="329"/>
      <c r="W723" s="329"/>
      <c r="X723" s="329"/>
      <c r="Y723" s="329"/>
      <c r="Z723" s="329"/>
      <c r="AA723" s="329"/>
      <c r="AB723" s="329"/>
      <c r="AC723" s="329"/>
      <c r="AD723" s="329"/>
      <c r="AE723" s="329"/>
      <c r="AF723" s="575" t="e">
        <f t="shared" si="456"/>
        <v>#DIV/0!</v>
      </c>
      <c r="AG723" s="329"/>
      <c r="AH723" s="329"/>
      <c r="AI723" s="329"/>
      <c r="AJ723" s="329"/>
      <c r="AK723" s="329"/>
      <c r="AL723" s="570" t="e">
        <f t="shared" si="471"/>
        <v>#DIV/0!</v>
      </c>
      <c r="AM723" s="329"/>
      <c r="AN723" s="329"/>
      <c r="AO723" s="329"/>
      <c r="AP723" s="329"/>
      <c r="AQ723" s="329"/>
      <c r="AR723" s="329"/>
      <c r="AS723" s="329"/>
      <c r="AT723" s="329"/>
      <c r="AU723" s="329"/>
      <c r="AV723" s="128"/>
      <c r="AW723" s="329"/>
      <c r="AX723" s="329"/>
      <c r="AY723" s="329"/>
      <c r="AZ723" s="329"/>
      <c r="BA723" s="329"/>
      <c r="BB723" s="329"/>
      <c r="BC723" s="329"/>
      <c r="BD723" s="329"/>
      <c r="BE723" s="329"/>
      <c r="BF723" s="329"/>
      <c r="BG723" s="329"/>
      <c r="BH723" s="329"/>
      <c r="BI723" s="329"/>
      <c r="BJ723" s="329"/>
      <c r="BK723" s="329"/>
      <c r="BL723" s="329"/>
      <c r="BM723" s="329"/>
      <c r="BN723" s="329"/>
      <c r="BO723" s="329"/>
      <c r="BP723" s="329"/>
      <c r="BQ723" s="329"/>
      <c r="BR723" s="329"/>
      <c r="BS723" s="329"/>
      <c r="BT723" s="329"/>
      <c r="BU723" s="329"/>
      <c r="BV723" s="329"/>
      <c r="BW723" s="329"/>
      <c r="BX723" s="329"/>
      <c r="BY723" s="329"/>
      <c r="BZ723" s="329"/>
      <c r="CA723" s="329"/>
      <c r="CB723" s="329"/>
      <c r="CC723" s="329"/>
      <c r="CD723" s="329"/>
      <c r="CE723" s="329"/>
      <c r="CF723" s="329"/>
      <c r="CG723" s="329"/>
      <c r="CH723" s="329"/>
      <c r="CI723" s="329"/>
      <c r="CJ723" s="329"/>
      <c r="CK723" s="329"/>
      <c r="CL723" s="329"/>
      <c r="CM723" s="329"/>
      <c r="CN723" s="329"/>
      <c r="CO723" s="329"/>
    </row>
    <row r="724" spans="1:12248" s="44" customFormat="1" ht="45.75" hidden="1" customHeight="1" x14ac:dyDescent="0.25">
      <c r="B724" s="332"/>
      <c r="C724" s="111" t="s">
        <v>309</v>
      </c>
      <c r="D724" s="661"/>
      <c r="E724" s="661"/>
      <c r="F724" s="661"/>
      <c r="G724" s="661"/>
      <c r="H724" s="661"/>
      <c r="I724" s="661"/>
      <c r="J724" s="128"/>
      <c r="K724" s="128"/>
      <c r="L724" s="128"/>
      <c r="M724" s="128"/>
      <c r="N724" s="128"/>
      <c r="O724" s="128"/>
      <c r="P724" s="128"/>
      <c r="Q724" s="128"/>
      <c r="R724" s="128"/>
      <c r="S724" s="128"/>
      <c r="T724" s="621"/>
      <c r="U724" s="128"/>
      <c r="V724" s="128"/>
      <c r="W724" s="128"/>
      <c r="X724" s="128"/>
      <c r="Y724" s="128"/>
      <c r="Z724" s="128"/>
      <c r="AA724" s="128"/>
      <c r="AB724" s="128"/>
      <c r="AC724" s="128"/>
      <c r="AD724" s="128"/>
      <c r="AE724" s="128"/>
      <c r="AF724" s="575" t="e">
        <f t="shared" si="456"/>
        <v>#DIV/0!</v>
      </c>
      <c r="AG724" s="128"/>
      <c r="AH724" s="128"/>
      <c r="AI724" s="128"/>
      <c r="AJ724" s="128"/>
      <c r="AK724" s="128"/>
      <c r="AL724" s="570" t="e">
        <f t="shared" si="471"/>
        <v>#DIV/0!</v>
      </c>
      <c r="AM724" s="128"/>
      <c r="AN724" s="128"/>
      <c r="AO724" s="128"/>
      <c r="AP724" s="128"/>
      <c r="AQ724" s="128"/>
      <c r="AR724" s="128"/>
      <c r="AS724" s="128"/>
      <c r="AT724" s="128"/>
      <c r="AU724" s="128"/>
      <c r="AV724" s="128"/>
      <c r="AW724" s="128"/>
      <c r="AX724" s="128"/>
      <c r="AY724" s="128"/>
      <c r="AZ724" s="128"/>
      <c r="BA724" s="128"/>
      <c r="BB724" s="128"/>
      <c r="BC724" s="128"/>
      <c r="BD724" s="128"/>
      <c r="BE724" s="128"/>
      <c r="BF724" s="128"/>
      <c r="BG724" s="128"/>
      <c r="BH724" s="128"/>
      <c r="BI724" s="128"/>
      <c r="BJ724" s="128"/>
      <c r="BK724" s="128"/>
      <c r="BL724" s="128"/>
      <c r="BM724" s="128"/>
      <c r="BN724" s="128"/>
      <c r="BO724" s="128"/>
      <c r="BP724" s="128"/>
      <c r="BQ724" s="128"/>
      <c r="BR724" s="128"/>
      <c r="BS724" s="128"/>
      <c r="BT724" s="128"/>
      <c r="BU724" s="128"/>
      <c r="BV724" s="128"/>
      <c r="BW724" s="128"/>
      <c r="BX724" s="128"/>
      <c r="BY724" s="128"/>
      <c r="BZ724" s="128"/>
      <c r="CA724" s="128"/>
      <c r="CB724" s="128"/>
      <c r="CC724" s="128"/>
      <c r="CD724" s="128"/>
      <c r="CE724" s="128"/>
      <c r="CF724" s="128"/>
      <c r="CG724" s="128"/>
      <c r="CH724" s="128"/>
      <c r="CI724" s="128"/>
      <c r="CJ724" s="128"/>
      <c r="CK724" s="128"/>
      <c r="CL724" s="128"/>
      <c r="CM724" s="128"/>
      <c r="CN724" s="128"/>
      <c r="CO724" s="128"/>
    </row>
    <row r="725" spans="1:12248" s="39" customFormat="1" ht="45.75" hidden="1" customHeight="1" x14ac:dyDescent="0.25">
      <c r="B725" s="332"/>
      <c r="C725" s="111" t="s">
        <v>31</v>
      </c>
      <c r="D725" s="661"/>
      <c r="E725" s="661"/>
      <c r="F725" s="661"/>
      <c r="G725" s="661"/>
      <c r="H725" s="661"/>
      <c r="I725" s="661"/>
      <c r="J725" s="128"/>
      <c r="K725" s="128"/>
      <c r="L725" s="128"/>
      <c r="M725" s="128"/>
      <c r="N725" s="128"/>
      <c r="O725" s="128"/>
      <c r="P725" s="128"/>
      <c r="Q725" s="128"/>
      <c r="R725" s="128"/>
      <c r="S725" s="128"/>
      <c r="T725" s="621"/>
      <c r="U725" s="128"/>
      <c r="V725" s="128"/>
      <c r="W725" s="128"/>
      <c r="X725" s="128"/>
      <c r="Y725" s="128"/>
      <c r="Z725" s="128"/>
      <c r="AA725" s="128"/>
      <c r="AB725" s="128"/>
      <c r="AC725" s="128"/>
      <c r="AD725" s="128"/>
      <c r="AE725" s="128"/>
      <c r="AF725" s="575" t="e">
        <f t="shared" si="456"/>
        <v>#DIV/0!</v>
      </c>
      <c r="AG725" s="128"/>
      <c r="AH725" s="128"/>
      <c r="AI725" s="128"/>
      <c r="AJ725" s="128"/>
      <c r="AK725" s="128"/>
      <c r="AL725" s="570" t="e">
        <f t="shared" si="471"/>
        <v>#DIV/0!</v>
      </c>
      <c r="AM725" s="128"/>
      <c r="AN725" s="128"/>
      <c r="AO725" s="128"/>
      <c r="AP725" s="128"/>
      <c r="AQ725" s="128"/>
      <c r="AR725" s="128"/>
      <c r="AS725" s="128"/>
      <c r="AT725" s="128"/>
      <c r="AU725" s="128"/>
      <c r="AV725" s="128"/>
      <c r="AW725" s="128"/>
      <c r="AX725" s="128"/>
      <c r="AY725" s="128"/>
      <c r="AZ725" s="128"/>
      <c r="BA725" s="128"/>
      <c r="BB725" s="128"/>
      <c r="BC725" s="128"/>
      <c r="BD725" s="128"/>
      <c r="BE725" s="128"/>
      <c r="BF725" s="128"/>
      <c r="BG725" s="128"/>
      <c r="BH725" s="128"/>
      <c r="BI725" s="128"/>
      <c r="BJ725" s="128"/>
      <c r="BK725" s="128"/>
      <c r="BL725" s="128"/>
      <c r="BM725" s="128"/>
      <c r="BN725" s="128"/>
      <c r="BO725" s="128"/>
      <c r="BP725" s="128"/>
      <c r="BQ725" s="128"/>
      <c r="BR725" s="128"/>
      <c r="BS725" s="128"/>
      <c r="BT725" s="128"/>
      <c r="BU725" s="128"/>
      <c r="BV725" s="128"/>
      <c r="BW725" s="128"/>
      <c r="BX725" s="128"/>
      <c r="BY725" s="128"/>
      <c r="BZ725" s="128"/>
      <c r="CA725" s="128"/>
      <c r="CB725" s="128"/>
      <c r="CC725" s="128"/>
      <c r="CD725" s="128"/>
      <c r="CE725" s="128"/>
      <c r="CF725" s="128"/>
      <c r="CG725" s="128"/>
      <c r="CH725" s="128"/>
      <c r="CI725" s="128"/>
      <c r="CJ725" s="128"/>
      <c r="CK725" s="128"/>
      <c r="CL725" s="128"/>
      <c r="CM725" s="128"/>
      <c r="CN725" s="128"/>
      <c r="CO725" s="128"/>
    </row>
    <row r="726" spans="1:12248" s="326" customFormat="1" ht="45.75" hidden="1" customHeight="1" x14ac:dyDescent="0.25">
      <c r="B726" s="327"/>
      <c r="C726" s="328" t="s">
        <v>283</v>
      </c>
      <c r="D726" s="325"/>
      <c r="E726" s="325"/>
      <c r="F726" s="325"/>
      <c r="G726" s="325"/>
      <c r="H726" s="325"/>
      <c r="I726" s="325"/>
      <c r="J726" s="329"/>
      <c r="K726" s="329"/>
      <c r="L726" s="329"/>
      <c r="M726" s="329"/>
      <c r="N726" s="329"/>
      <c r="O726" s="329"/>
      <c r="P726" s="329"/>
      <c r="Q726" s="329"/>
      <c r="R726" s="329"/>
      <c r="S726" s="329"/>
      <c r="T726" s="630"/>
      <c r="U726" s="329"/>
      <c r="V726" s="329"/>
      <c r="W726" s="329"/>
      <c r="X726" s="329"/>
      <c r="Y726" s="329"/>
      <c r="Z726" s="329"/>
      <c r="AA726" s="329"/>
      <c r="AB726" s="329"/>
      <c r="AC726" s="329"/>
      <c r="AD726" s="329"/>
      <c r="AE726" s="329"/>
      <c r="AF726" s="575" t="e">
        <f t="shared" si="456"/>
        <v>#DIV/0!</v>
      </c>
      <c r="AG726" s="329"/>
      <c r="AH726" s="329"/>
      <c r="AI726" s="329"/>
      <c r="AJ726" s="329"/>
      <c r="AK726" s="329"/>
      <c r="AL726" s="570" t="e">
        <f t="shared" si="471"/>
        <v>#DIV/0!</v>
      </c>
      <c r="AM726" s="329"/>
      <c r="AN726" s="329"/>
      <c r="AO726" s="329"/>
      <c r="AP726" s="329"/>
      <c r="AQ726" s="329"/>
      <c r="AR726" s="329"/>
      <c r="AS726" s="329"/>
      <c r="AT726" s="329"/>
      <c r="AU726" s="329"/>
      <c r="AV726" s="128"/>
      <c r="AW726" s="329"/>
      <c r="AX726" s="329"/>
      <c r="AY726" s="329"/>
      <c r="AZ726" s="329"/>
      <c r="BA726" s="329"/>
      <c r="BB726" s="329"/>
      <c r="BC726" s="329"/>
      <c r="BD726" s="329"/>
      <c r="BE726" s="329"/>
      <c r="BF726" s="329"/>
      <c r="BG726" s="329"/>
      <c r="BH726" s="329"/>
      <c r="BI726" s="329"/>
      <c r="BJ726" s="329"/>
      <c r="BK726" s="329"/>
      <c r="BL726" s="329"/>
      <c r="BM726" s="329"/>
      <c r="BN726" s="329"/>
      <c r="BO726" s="329"/>
      <c r="BP726" s="329"/>
      <c r="BQ726" s="329"/>
      <c r="BR726" s="329"/>
      <c r="BS726" s="329"/>
      <c r="BT726" s="329"/>
      <c r="BU726" s="329"/>
      <c r="BV726" s="329"/>
      <c r="BW726" s="329"/>
      <c r="BX726" s="329"/>
      <c r="BY726" s="329"/>
      <c r="BZ726" s="329"/>
      <c r="CA726" s="329"/>
      <c r="CB726" s="329"/>
      <c r="CC726" s="329"/>
      <c r="CD726" s="329"/>
      <c r="CE726" s="329"/>
      <c r="CF726" s="329"/>
      <c r="CG726" s="329"/>
      <c r="CH726" s="329"/>
      <c r="CI726" s="329"/>
      <c r="CJ726" s="329"/>
      <c r="CK726" s="329"/>
      <c r="CL726" s="329"/>
      <c r="CM726" s="329"/>
      <c r="CN726" s="329"/>
      <c r="CO726" s="329"/>
    </row>
    <row r="727" spans="1:12248" s="80" customFormat="1" ht="129" customHeight="1" x14ac:dyDescent="0.3">
      <c r="A727" s="407"/>
      <c r="B727" s="499" t="s">
        <v>14</v>
      </c>
      <c r="C727" s="440" t="s">
        <v>501</v>
      </c>
      <c r="D727" s="412">
        <f>H727</f>
        <v>13800</v>
      </c>
      <c r="E727" s="412"/>
      <c r="F727" s="412"/>
      <c r="G727" s="412"/>
      <c r="H727" s="412">
        <v>13800</v>
      </c>
      <c r="I727" s="412"/>
      <c r="J727" s="570"/>
      <c r="K727" s="412"/>
      <c r="L727" s="570"/>
      <c r="M727" s="413"/>
      <c r="N727" s="413"/>
      <c r="O727" s="413"/>
      <c r="P727" s="413"/>
      <c r="Q727" s="412"/>
      <c r="R727" s="570"/>
      <c r="S727" s="412"/>
      <c r="T727" s="570"/>
      <c r="U727" s="413"/>
      <c r="V727" s="570"/>
      <c r="W727" s="413"/>
      <c r="X727" s="413"/>
      <c r="Y727" s="413"/>
      <c r="Z727" s="413"/>
      <c r="AA727" s="412"/>
      <c r="AB727" s="570"/>
      <c r="AC727" s="412"/>
      <c r="AD727" s="570"/>
      <c r="AE727" s="412"/>
      <c r="AF727" s="570"/>
      <c r="AG727" s="404"/>
      <c r="AH727" s="570"/>
      <c r="AI727" s="404"/>
      <c r="AJ727" s="404"/>
      <c r="AK727" s="412"/>
      <c r="AL727" s="570"/>
      <c r="AM727" s="413"/>
      <c r="AN727" s="413"/>
      <c r="AO727" s="413"/>
      <c r="AP727" s="413"/>
      <c r="AQ727" s="413"/>
      <c r="AR727" s="413"/>
      <c r="AS727" s="413"/>
      <c r="AT727" s="413"/>
      <c r="AU727" s="413"/>
      <c r="AV727" s="413"/>
      <c r="AW727" s="413"/>
      <c r="AX727" s="413"/>
      <c r="AY727" s="413"/>
      <c r="AZ727" s="413"/>
      <c r="BA727" s="413"/>
      <c r="BB727" s="413"/>
      <c r="BC727" s="413"/>
      <c r="BD727" s="413"/>
      <c r="BE727" s="413"/>
      <c r="BF727" s="413"/>
      <c r="BG727" s="413"/>
      <c r="BH727" s="413"/>
      <c r="BI727" s="413"/>
      <c r="BJ727" s="413"/>
      <c r="BK727" s="413"/>
      <c r="BL727" s="413"/>
      <c r="BM727" s="413"/>
      <c r="BN727" s="413"/>
      <c r="BO727" s="413"/>
      <c r="BP727" s="413"/>
      <c r="BQ727" s="413"/>
      <c r="BR727" s="413"/>
      <c r="BS727" s="413"/>
      <c r="BT727" s="413"/>
      <c r="BU727" s="413"/>
      <c r="BV727" s="413"/>
      <c r="BW727" s="413"/>
      <c r="BX727" s="413"/>
      <c r="BY727" s="413"/>
      <c r="BZ727" s="413"/>
      <c r="CA727" s="413"/>
      <c r="CB727" s="413"/>
      <c r="CC727" s="413"/>
      <c r="CD727" s="413"/>
      <c r="CE727" s="413"/>
      <c r="CF727" s="413"/>
      <c r="CG727" s="413"/>
      <c r="CH727" s="413"/>
      <c r="CI727" s="413"/>
      <c r="CJ727" s="413"/>
      <c r="CK727" s="413"/>
      <c r="CL727" s="413"/>
      <c r="CM727" s="413"/>
      <c r="CN727" s="413"/>
      <c r="CO727" s="407"/>
      <c r="CP727" s="413"/>
      <c r="CQ727" s="413"/>
      <c r="CR727" s="413"/>
      <c r="CS727" s="413"/>
      <c r="CT727" s="413"/>
      <c r="CU727" s="413"/>
      <c r="CV727" s="413"/>
      <c r="CW727" s="413"/>
      <c r="CX727" s="413"/>
      <c r="CY727" s="413"/>
      <c r="CZ727" s="413"/>
      <c r="DA727" s="413"/>
      <c r="DB727" s="413"/>
      <c r="DC727" s="414"/>
      <c r="DD727" s="414"/>
      <c r="DE727" s="414"/>
      <c r="DF727" s="414"/>
      <c r="DG727" s="412"/>
      <c r="DH727" s="412"/>
      <c r="DI727" s="412"/>
      <c r="DJ727" s="412"/>
      <c r="DK727" s="412"/>
      <c r="DL727" s="412"/>
      <c r="DM727" s="412"/>
      <c r="DN727" s="412"/>
      <c r="DO727" s="412"/>
      <c r="DP727" s="412"/>
      <c r="DQ727" s="412"/>
      <c r="DR727" s="412"/>
      <c r="DS727" s="412"/>
      <c r="DT727" s="412"/>
      <c r="DU727" s="412"/>
      <c r="DV727" s="412"/>
      <c r="DW727" s="412"/>
      <c r="DX727" s="412"/>
      <c r="DY727" s="412"/>
      <c r="DZ727" s="413"/>
      <c r="EA727" s="413"/>
      <c r="EB727" s="413"/>
      <c r="EC727" s="413"/>
      <c r="ED727" s="413"/>
      <c r="EE727" s="413"/>
      <c r="EF727" s="413"/>
      <c r="EG727" s="413"/>
      <c r="EH727" s="413"/>
      <c r="EI727" s="413"/>
      <c r="EJ727" s="413"/>
      <c r="EK727" s="413"/>
      <c r="EL727" s="413"/>
      <c r="EM727" s="413"/>
      <c r="EN727" s="413"/>
      <c r="EO727" s="413"/>
      <c r="EP727" s="413"/>
      <c r="EQ727" s="413"/>
      <c r="ER727" s="413"/>
      <c r="ES727" s="413"/>
      <c r="ET727" s="413"/>
      <c r="EU727" s="413"/>
      <c r="EV727" s="413"/>
      <c r="EW727" s="413"/>
      <c r="EX727" s="414"/>
      <c r="EY727" s="414"/>
      <c r="EZ727" s="414"/>
      <c r="FA727" s="414"/>
      <c r="FB727" s="414"/>
      <c r="FC727" s="413"/>
      <c r="FD727" s="413"/>
      <c r="FE727" s="414"/>
      <c r="FF727" s="414"/>
      <c r="FG727" s="413"/>
      <c r="FH727" s="413"/>
      <c r="FI727" s="414"/>
      <c r="FJ727" s="414"/>
      <c r="FK727" s="413"/>
      <c r="FL727" s="413"/>
      <c r="FM727" s="413"/>
      <c r="FN727" s="413"/>
      <c r="FO727" s="413"/>
      <c r="FP727" s="413"/>
      <c r="FQ727" s="413"/>
      <c r="FR727" s="414"/>
      <c r="FS727" s="414"/>
      <c r="FT727" s="413"/>
      <c r="FU727" s="413"/>
      <c r="FV727" s="414"/>
      <c r="FW727" s="414"/>
      <c r="FX727" s="413"/>
      <c r="FY727" s="413"/>
      <c r="FZ727" s="413"/>
      <c r="GA727" s="413"/>
      <c r="GB727" s="413"/>
      <c r="GC727" s="407"/>
      <c r="GD727" s="439"/>
      <c r="GE727" s="413"/>
      <c r="GF727" s="413"/>
      <c r="GG727" s="413"/>
      <c r="GH727" s="413"/>
      <c r="GI727" s="413"/>
      <c r="GJ727" s="413"/>
      <c r="GK727" s="413"/>
      <c r="GL727" s="412"/>
      <c r="GM727" s="412"/>
      <c r="GN727" s="412"/>
      <c r="GO727" s="412"/>
      <c r="GP727" s="412"/>
      <c r="GQ727" s="412"/>
      <c r="GR727" s="412"/>
      <c r="GS727" s="412"/>
      <c r="GT727" s="412"/>
      <c r="GU727" s="412"/>
      <c r="GV727" s="412"/>
      <c r="GW727" s="412"/>
      <c r="GX727" s="412"/>
      <c r="GY727" s="412"/>
      <c r="GZ727" s="412"/>
      <c r="HA727" s="412"/>
      <c r="HB727" s="412"/>
      <c r="HC727" s="412"/>
      <c r="HD727" s="412"/>
      <c r="HE727" s="412"/>
      <c r="HF727" s="412"/>
      <c r="HG727" s="412"/>
      <c r="HH727" s="412"/>
      <c r="HI727" s="412"/>
      <c r="HJ727" s="412"/>
      <c r="HK727" s="412"/>
      <c r="HL727" s="412"/>
      <c r="HM727" s="412"/>
      <c r="HN727" s="412"/>
      <c r="HO727" s="412"/>
      <c r="HP727" s="412"/>
      <c r="HQ727" s="412"/>
      <c r="HR727" s="412"/>
      <c r="HS727" s="412"/>
      <c r="HT727" s="412"/>
      <c r="HU727" s="412"/>
      <c r="HV727" s="412"/>
      <c r="HW727" s="412"/>
      <c r="HX727" s="412"/>
      <c r="HY727" s="412"/>
      <c r="HZ727" s="412"/>
      <c r="IA727" s="412"/>
      <c r="IB727" s="412"/>
      <c r="IC727" s="412"/>
      <c r="ID727" s="413"/>
      <c r="IE727" s="413"/>
      <c r="IF727" s="413"/>
      <c r="IG727" s="413"/>
      <c r="IH727" s="413"/>
      <c r="II727" s="413"/>
      <c r="IJ727" s="413"/>
      <c r="IK727" s="413"/>
      <c r="IL727" s="413"/>
      <c r="IM727" s="413"/>
      <c r="IN727" s="413"/>
      <c r="IO727" s="413"/>
      <c r="IP727" s="413"/>
      <c r="IQ727" s="413"/>
      <c r="IR727" s="413"/>
      <c r="IS727" s="413"/>
      <c r="IT727" s="413"/>
      <c r="IU727" s="413"/>
      <c r="IV727" s="413"/>
      <c r="IW727" s="413"/>
      <c r="IX727" s="413"/>
      <c r="IY727" s="413"/>
      <c r="IZ727" s="413"/>
      <c r="JA727" s="413"/>
      <c r="JB727" s="414"/>
      <c r="JC727" s="414"/>
      <c r="JD727" s="414"/>
      <c r="JE727" s="414"/>
      <c r="JF727" s="414"/>
      <c r="JG727" s="413"/>
      <c r="JH727" s="413"/>
      <c r="JI727" s="414"/>
      <c r="JJ727" s="414"/>
      <c r="JK727" s="413"/>
      <c r="JL727" s="413"/>
      <c r="JM727" s="414"/>
      <c r="JN727" s="414"/>
      <c r="JO727" s="413"/>
      <c r="JP727" s="413"/>
      <c r="JQ727" s="413"/>
      <c r="JR727" s="413"/>
      <c r="JS727" s="413"/>
      <c r="JT727" s="413"/>
      <c r="JU727" s="413"/>
      <c r="JV727" s="414"/>
      <c r="JW727" s="414"/>
      <c r="JX727" s="413"/>
      <c r="JY727" s="413"/>
      <c r="JZ727" s="414"/>
      <c r="KA727" s="414"/>
      <c r="KB727" s="413"/>
      <c r="KC727" s="413"/>
      <c r="KD727" s="413"/>
      <c r="KE727" s="413"/>
      <c r="KF727" s="413"/>
      <c r="KG727" s="407"/>
      <c r="KH727" s="439"/>
      <c r="KI727" s="413"/>
      <c r="KJ727" s="413"/>
      <c r="KK727" s="413"/>
      <c r="KL727" s="413"/>
      <c r="KM727" s="413"/>
      <c r="KN727" s="413"/>
      <c r="KO727" s="413"/>
      <c r="KP727" s="412"/>
      <c r="KQ727" s="412"/>
      <c r="KR727" s="412"/>
      <c r="KS727" s="412"/>
      <c r="KT727" s="412"/>
      <c r="KU727" s="412"/>
      <c r="KV727" s="412"/>
      <c r="KW727" s="412"/>
      <c r="KX727" s="412"/>
      <c r="KY727" s="412"/>
      <c r="KZ727" s="412"/>
      <c r="LA727" s="412"/>
      <c r="LB727" s="412"/>
      <c r="LC727" s="412"/>
      <c r="LD727" s="412"/>
      <c r="LE727" s="412"/>
      <c r="LF727" s="412"/>
      <c r="LG727" s="412"/>
      <c r="LH727" s="412"/>
      <c r="LI727" s="412"/>
      <c r="LJ727" s="412"/>
      <c r="LK727" s="412"/>
      <c r="LL727" s="412"/>
      <c r="LM727" s="412"/>
      <c r="LN727" s="412"/>
      <c r="LO727" s="412"/>
      <c r="LP727" s="412"/>
      <c r="LQ727" s="412"/>
      <c r="LR727" s="412"/>
      <c r="LS727" s="412"/>
      <c r="LT727" s="412"/>
      <c r="LU727" s="412"/>
      <c r="LV727" s="412"/>
      <c r="LW727" s="412"/>
      <c r="LX727" s="412"/>
      <c r="LY727" s="412"/>
      <c r="LZ727" s="412"/>
      <c r="MA727" s="412"/>
      <c r="MB727" s="412"/>
      <c r="MC727" s="412"/>
      <c r="MD727" s="412"/>
      <c r="ME727" s="412"/>
      <c r="MF727" s="412"/>
      <c r="MG727" s="412"/>
      <c r="MH727" s="413"/>
      <c r="MI727" s="413"/>
      <c r="MJ727" s="413"/>
      <c r="MK727" s="413"/>
      <c r="ML727" s="413"/>
      <c r="MM727" s="413"/>
      <c r="MN727" s="413"/>
      <c r="MO727" s="413"/>
      <c r="MP727" s="413"/>
      <c r="MQ727" s="413"/>
      <c r="MR727" s="413"/>
      <c r="MS727" s="413"/>
      <c r="MT727" s="413"/>
      <c r="MU727" s="413"/>
      <c r="MV727" s="413"/>
      <c r="MW727" s="413"/>
      <c r="MX727" s="413"/>
      <c r="MY727" s="413"/>
      <c r="MZ727" s="413"/>
      <c r="NA727" s="413"/>
      <c r="NB727" s="413"/>
      <c r="NC727" s="413"/>
      <c r="ND727" s="413"/>
      <c r="NE727" s="413"/>
      <c r="NF727" s="414"/>
      <c r="NG727" s="414"/>
      <c r="NH727" s="414"/>
      <c r="NI727" s="414"/>
      <c r="NJ727" s="414"/>
      <c r="NK727" s="413"/>
      <c r="NL727" s="413"/>
      <c r="NM727" s="414"/>
      <c r="NN727" s="414"/>
      <c r="NO727" s="413"/>
      <c r="NP727" s="413"/>
      <c r="NQ727" s="414"/>
      <c r="NR727" s="414"/>
      <c r="NS727" s="413"/>
      <c r="NT727" s="413"/>
      <c r="NU727" s="413"/>
      <c r="NV727" s="413"/>
      <c r="NW727" s="413"/>
      <c r="NX727" s="413"/>
      <c r="NY727" s="413"/>
      <c r="NZ727" s="414"/>
      <c r="OA727" s="414"/>
      <c r="OB727" s="413"/>
      <c r="OC727" s="413"/>
      <c r="OD727" s="414"/>
      <c r="OE727" s="414"/>
      <c r="OF727" s="413"/>
      <c r="OG727" s="413"/>
      <c r="OH727" s="413"/>
      <c r="OI727" s="413"/>
      <c r="OJ727" s="413"/>
      <c r="OK727" s="407"/>
      <c r="OL727" s="439"/>
      <c r="OM727" s="413"/>
      <c r="ON727" s="413"/>
      <c r="OO727" s="413"/>
      <c r="OP727" s="413"/>
      <c r="OQ727" s="413"/>
      <c r="OR727" s="413"/>
      <c r="OS727" s="413"/>
      <c r="OT727" s="412"/>
      <c r="OU727" s="412"/>
      <c r="OV727" s="412"/>
      <c r="OW727" s="412"/>
      <c r="OX727" s="412"/>
      <c r="OY727" s="412"/>
      <c r="OZ727" s="412"/>
      <c r="PA727" s="412"/>
      <c r="PB727" s="412"/>
      <c r="PC727" s="412"/>
      <c r="PD727" s="412"/>
      <c r="PE727" s="412"/>
      <c r="PF727" s="412"/>
      <c r="PG727" s="412"/>
      <c r="PH727" s="412"/>
      <c r="PI727" s="412"/>
      <c r="PJ727" s="412"/>
      <c r="PK727" s="412"/>
      <c r="PL727" s="412"/>
      <c r="PM727" s="412"/>
      <c r="PN727" s="412"/>
      <c r="PO727" s="412"/>
      <c r="PP727" s="412"/>
      <c r="PQ727" s="412"/>
      <c r="PR727" s="412"/>
      <c r="PS727" s="412"/>
      <c r="PT727" s="412"/>
      <c r="PU727" s="412"/>
      <c r="PV727" s="412"/>
      <c r="PW727" s="412"/>
      <c r="PX727" s="412"/>
      <c r="PY727" s="412"/>
      <c r="PZ727" s="412"/>
      <c r="QA727" s="412"/>
      <c r="QB727" s="412"/>
      <c r="QC727" s="412"/>
      <c r="QD727" s="412"/>
      <c r="QE727" s="412"/>
      <c r="QF727" s="412"/>
      <c r="QG727" s="412"/>
      <c r="QH727" s="412"/>
      <c r="QI727" s="412"/>
      <c r="QJ727" s="412"/>
      <c r="QK727" s="412"/>
      <c r="QL727" s="413"/>
      <c r="QM727" s="413"/>
      <c r="QN727" s="413"/>
      <c r="QO727" s="413"/>
      <c r="QP727" s="413"/>
      <c r="QQ727" s="413"/>
      <c r="QR727" s="413"/>
      <c r="QS727" s="413"/>
      <c r="QT727" s="413"/>
      <c r="QU727" s="413"/>
      <c r="QV727" s="413"/>
      <c r="QW727" s="413"/>
      <c r="QX727" s="413"/>
      <c r="QY727" s="413"/>
      <c r="QZ727" s="413"/>
      <c r="RA727" s="413"/>
      <c r="RB727" s="413"/>
      <c r="RC727" s="413"/>
      <c r="RD727" s="413"/>
      <c r="RE727" s="413"/>
      <c r="RF727" s="413"/>
      <c r="RG727" s="413"/>
      <c r="RH727" s="413"/>
      <c r="RI727" s="413"/>
      <c r="RJ727" s="414"/>
      <c r="RK727" s="414"/>
      <c r="RL727" s="414"/>
      <c r="RM727" s="414"/>
      <c r="RN727" s="414"/>
      <c r="RO727" s="413"/>
      <c r="RP727" s="413"/>
      <c r="RQ727" s="414"/>
      <c r="RR727" s="414"/>
      <c r="RS727" s="413"/>
      <c r="RT727" s="413"/>
      <c r="RU727" s="414"/>
      <c r="RV727" s="414"/>
      <c r="RW727" s="413"/>
      <c r="RX727" s="413"/>
      <c r="RY727" s="413"/>
      <c r="RZ727" s="413"/>
      <c r="SA727" s="413"/>
      <c r="SB727" s="413"/>
      <c r="SC727" s="413"/>
      <c r="SD727" s="414"/>
      <c r="SE727" s="414"/>
      <c r="SF727" s="413"/>
      <c r="SG727" s="413"/>
      <c r="SH727" s="414"/>
      <c r="SI727" s="414"/>
      <c r="SJ727" s="413"/>
      <c r="SK727" s="413"/>
      <c r="SL727" s="413"/>
      <c r="SM727" s="413"/>
      <c r="SN727" s="413"/>
      <c r="SO727" s="407"/>
      <c r="SP727" s="439"/>
      <c r="SQ727" s="413"/>
      <c r="SR727" s="413"/>
      <c r="SS727" s="413"/>
      <c r="ST727" s="413"/>
      <c r="SU727" s="413"/>
      <c r="SV727" s="413"/>
      <c r="SW727" s="413"/>
      <c r="SX727" s="412"/>
      <c r="SY727" s="412"/>
      <c r="SZ727" s="412"/>
      <c r="TA727" s="412"/>
      <c r="TB727" s="412"/>
      <c r="TC727" s="412"/>
      <c r="TD727" s="412"/>
      <c r="TE727" s="412"/>
      <c r="TF727" s="412"/>
      <c r="TG727" s="412"/>
      <c r="TH727" s="412"/>
      <c r="TI727" s="412"/>
      <c r="TJ727" s="412"/>
      <c r="TK727" s="412"/>
      <c r="TL727" s="412"/>
      <c r="TM727" s="412"/>
      <c r="TN727" s="412"/>
      <c r="TO727" s="412"/>
      <c r="TP727" s="412"/>
      <c r="TQ727" s="412"/>
      <c r="TR727" s="412"/>
      <c r="TS727" s="412"/>
      <c r="TT727" s="412"/>
      <c r="TU727" s="412"/>
      <c r="TV727" s="412"/>
      <c r="TW727" s="412"/>
      <c r="TX727" s="412"/>
      <c r="TY727" s="412"/>
      <c r="TZ727" s="412"/>
      <c r="UA727" s="412"/>
      <c r="UB727" s="412"/>
      <c r="UC727" s="412"/>
      <c r="UD727" s="412"/>
      <c r="UE727" s="412"/>
      <c r="UF727" s="412"/>
      <c r="UG727" s="412"/>
      <c r="UH727" s="412"/>
      <c r="UI727" s="412"/>
      <c r="UJ727" s="412"/>
      <c r="UK727" s="412"/>
      <c r="UL727" s="412"/>
      <c r="UM727" s="412"/>
      <c r="UN727" s="412"/>
      <c r="UO727" s="412"/>
      <c r="UP727" s="413"/>
      <c r="UQ727" s="413"/>
      <c r="UR727" s="413"/>
      <c r="US727" s="413"/>
      <c r="UT727" s="413"/>
      <c r="UU727" s="413"/>
      <c r="UV727" s="413"/>
      <c r="UW727" s="413"/>
      <c r="UX727" s="413"/>
      <c r="UY727" s="413"/>
      <c r="UZ727" s="413"/>
      <c r="VA727" s="413"/>
      <c r="VB727" s="413"/>
      <c r="VC727" s="413"/>
      <c r="VD727" s="413"/>
      <c r="VE727" s="413"/>
      <c r="VF727" s="413"/>
      <c r="VG727" s="413"/>
      <c r="VH727" s="413"/>
      <c r="VI727" s="413"/>
      <c r="VJ727" s="413"/>
      <c r="VK727" s="413"/>
      <c r="VL727" s="413"/>
      <c r="VM727" s="413"/>
      <c r="VN727" s="414"/>
      <c r="VO727" s="414"/>
      <c r="VP727" s="414"/>
      <c r="VQ727" s="414"/>
      <c r="VR727" s="414"/>
      <c r="VS727" s="413"/>
      <c r="VT727" s="413"/>
      <c r="VU727" s="414"/>
      <c r="VV727" s="414"/>
      <c r="VW727" s="413"/>
      <c r="VX727" s="413"/>
      <c r="VY727" s="414"/>
      <c r="VZ727" s="414"/>
      <c r="WA727" s="413"/>
      <c r="WB727" s="413"/>
      <c r="WC727" s="413"/>
      <c r="WD727" s="413"/>
      <c r="WE727" s="413"/>
      <c r="WF727" s="413"/>
      <c r="WG727" s="413"/>
      <c r="WH727" s="414"/>
      <c r="WI727" s="414"/>
      <c r="WJ727" s="413"/>
      <c r="WK727" s="413"/>
      <c r="WL727" s="414"/>
      <c r="WM727" s="414"/>
      <c r="WN727" s="413"/>
      <c r="WO727" s="413"/>
      <c r="WP727" s="413"/>
      <c r="WQ727" s="413"/>
      <c r="WR727" s="413"/>
      <c r="WS727" s="407"/>
      <c r="WT727" s="439"/>
      <c r="WU727" s="413"/>
      <c r="WV727" s="413"/>
      <c r="WW727" s="413"/>
      <c r="WX727" s="413"/>
      <c r="WY727" s="413"/>
      <c r="WZ727" s="413"/>
      <c r="XA727" s="413"/>
      <c r="XB727" s="412"/>
      <c r="XC727" s="412"/>
      <c r="XD727" s="412"/>
      <c r="XE727" s="412"/>
      <c r="XF727" s="412"/>
      <c r="XG727" s="412"/>
      <c r="XH727" s="412"/>
      <c r="XI727" s="412"/>
      <c r="XJ727" s="412"/>
      <c r="XK727" s="412"/>
      <c r="XL727" s="412"/>
      <c r="XM727" s="412"/>
      <c r="XN727" s="412"/>
      <c r="XO727" s="412"/>
      <c r="XP727" s="412"/>
      <c r="XQ727" s="412"/>
      <c r="XR727" s="412"/>
      <c r="XS727" s="412"/>
      <c r="XT727" s="412"/>
      <c r="XU727" s="412"/>
      <c r="XV727" s="412"/>
      <c r="XW727" s="412"/>
      <c r="XX727" s="412"/>
      <c r="XY727" s="412"/>
      <c r="XZ727" s="412"/>
      <c r="YA727" s="412"/>
      <c r="YB727" s="412"/>
      <c r="YC727" s="412"/>
      <c r="YD727" s="412"/>
      <c r="YE727" s="412"/>
      <c r="YF727" s="412"/>
      <c r="YG727" s="412"/>
      <c r="YH727" s="412"/>
      <c r="YI727" s="412"/>
      <c r="YJ727" s="412"/>
      <c r="YK727" s="412"/>
      <c r="YL727" s="412"/>
      <c r="YM727" s="412"/>
      <c r="YN727" s="412"/>
      <c r="YO727" s="412"/>
      <c r="YP727" s="412"/>
      <c r="YQ727" s="412"/>
      <c r="YR727" s="412"/>
      <c r="YS727" s="412"/>
      <c r="YT727" s="413"/>
      <c r="YU727" s="413"/>
      <c r="YV727" s="413"/>
      <c r="YW727" s="413"/>
      <c r="YX727" s="413"/>
      <c r="YY727" s="413"/>
      <c r="YZ727" s="413"/>
      <c r="ZA727" s="413"/>
      <c r="ZB727" s="413"/>
      <c r="ZC727" s="413"/>
      <c r="ZD727" s="413"/>
      <c r="ZE727" s="413"/>
      <c r="ZF727" s="413"/>
      <c r="ZG727" s="413"/>
      <c r="ZH727" s="413"/>
      <c r="ZI727" s="413"/>
      <c r="ZJ727" s="413"/>
      <c r="ZK727" s="413"/>
      <c r="ZL727" s="413"/>
      <c r="ZM727" s="413"/>
      <c r="ZN727" s="413"/>
      <c r="ZO727" s="413"/>
      <c r="ZP727" s="413"/>
      <c r="ZQ727" s="413"/>
      <c r="ZR727" s="414"/>
      <c r="ZS727" s="414"/>
      <c r="ZT727" s="414"/>
      <c r="ZU727" s="414"/>
      <c r="ZV727" s="414"/>
      <c r="ZW727" s="413"/>
      <c r="ZX727" s="413"/>
      <c r="ZY727" s="414"/>
      <c r="ZZ727" s="414"/>
      <c r="AAA727" s="413"/>
      <c r="AAB727" s="413"/>
      <c r="AAC727" s="414"/>
      <c r="AAD727" s="414"/>
      <c r="AAE727" s="413"/>
      <c r="AAF727" s="413"/>
      <c r="AAG727" s="413"/>
      <c r="AAH727" s="413"/>
      <c r="AAI727" s="413"/>
      <c r="AAJ727" s="413"/>
      <c r="AAK727" s="413"/>
      <c r="AAL727" s="414"/>
      <c r="AAM727" s="414"/>
      <c r="AAN727" s="413"/>
      <c r="AAO727" s="413"/>
      <c r="AAP727" s="414"/>
      <c r="AAQ727" s="414"/>
      <c r="AAR727" s="413"/>
      <c r="AAS727" s="413"/>
      <c r="AAT727" s="413"/>
      <c r="AAU727" s="413"/>
      <c r="AAV727" s="413"/>
      <c r="AAW727" s="407"/>
      <c r="AAX727" s="439"/>
      <c r="AAY727" s="413"/>
      <c r="AAZ727" s="413"/>
      <c r="ABA727" s="413"/>
      <c r="ABB727" s="413"/>
      <c r="ABC727" s="413"/>
      <c r="ABD727" s="413"/>
      <c r="ABE727" s="413"/>
      <c r="ABF727" s="412"/>
      <c r="ABG727" s="412"/>
      <c r="ABH727" s="412"/>
      <c r="ABI727" s="412"/>
      <c r="ABJ727" s="412"/>
      <c r="ABK727" s="412"/>
      <c r="ABL727" s="412"/>
      <c r="ABM727" s="412"/>
      <c r="ABN727" s="412"/>
      <c r="ABO727" s="412"/>
      <c r="ABP727" s="412"/>
      <c r="ABQ727" s="412"/>
      <c r="ABR727" s="412"/>
      <c r="ABS727" s="412"/>
      <c r="ABT727" s="412"/>
      <c r="ABU727" s="412"/>
      <c r="ABV727" s="412"/>
      <c r="ABW727" s="412"/>
      <c r="ABX727" s="412"/>
      <c r="ABY727" s="412"/>
      <c r="ABZ727" s="412"/>
      <c r="ACA727" s="412"/>
      <c r="ACB727" s="412"/>
      <c r="ACC727" s="412"/>
      <c r="ACD727" s="412"/>
      <c r="ACE727" s="412"/>
      <c r="ACF727" s="412"/>
      <c r="ACG727" s="412"/>
      <c r="ACH727" s="412"/>
      <c r="ACI727" s="412"/>
      <c r="ACJ727" s="412"/>
      <c r="ACK727" s="412"/>
      <c r="ACL727" s="412"/>
      <c r="ACM727" s="412"/>
      <c r="ACN727" s="412"/>
      <c r="ACO727" s="412"/>
      <c r="ACP727" s="412"/>
      <c r="ACQ727" s="412"/>
      <c r="ACR727" s="412"/>
      <c r="ACS727" s="412"/>
      <c r="ACT727" s="412"/>
      <c r="ACU727" s="412"/>
      <c r="ACV727" s="412"/>
      <c r="ACW727" s="412"/>
      <c r="ACX727" s="413"/>
      <c r="ACY727" s="413"/>
      <c r="ACZ727" s="413"/>
      <c r="ADA727" s="413"/>
      <c r="ADB727" s="413"/>
      <c r="ADC727" s="413"/>
      <c r="ADD727" s="413"/>
      <c r="ADE727" s="413"/>
      <c r="ADF727" s="413"/>
      <c r="ADG727" s="413"/>
      <c r="ADH727" s="413"/>
      <c r="ADI727" s="413"/>
      <c r="ADJ727" s="413"/>
      <c r="ADK727" s="413"/>
      <c r="ADL727" s="413"/>
      <c r="ADM727" s="413"/>
      <c r="ADN727" s="413"/>
      <c r="ADO727" s="413"/>
      <c r="ADP727" s="413"/>
      <c r="ADQ727" s="413"/>
      <c r="ADR727" s="413"/>
      <c r="ADS727" s="413"/>
      <c r="ADT727" s="413"/>
      <c r="ADU727" s="413"/>
      <c r="ADV727" s="414"/>
      <c r="ADW727" s="414"/>
      <c r="ADX727" s="414"/>
      <c r="ADY727" s="414"/>
      <c r="ADZ727" s="414"/>
      <c r="AEA727" s="413"/>
      <c r="AEB727" s="413"/>
      <c r="AEC727" s="414"/>
      <c r="AED727" s="414"/>
      <c r="AEE727" s="413"/>
      <c r="AEF727" s="413"/>
      <c r="AEG727" s="414"/>
      <c r="AEH727" s="414"/>
      <c r="AEI727" s="413"/>
      <c r="AEJ727" s="413"/>
      <c r="AEK727" s="413"/>
      <c r="AEL727" s="413"/>
      <c r="AEM727" s="413"/>
      <c r="AEN727" s="413"/>
      <c r="AEO727" s="413"/>
      <c r="AEP727" s="414"/>
      <c r="AEQ727" s="414"/>
      <c r="AER727" s="413"/>
      <c r="AES727" s="413"/>
      <c r="AET727" s="414"/>
      <c r="AEU727" s="414"/>
      <c r="AEV727" s="413"/>
      <c r="AEW727" s="413"/>
      <c r="AEX727" s="413"/>
      <c r="AEY727" s="413"/>
      <c r="AEZ727" s="413"/>
      <c r="AFA727" s="407"/>
      <c r="AFB727" s="439"/>
      <c r="AFC727" s="413"/>
      <c r="AFD727" s="413"/>
      <c r="AFE727" s="413"/>
      <c r="AFF727" s="413"/>
      <c r="AFG727" s="413"/>
      <c r="AFH727" s="413"/>
      <c r="AFI727" s="413"/>
      <c r="AFJ727" s="412"/>
      <c r="AFK727" s="412"/>
      <c r="AFL727" s="412"/>
      <c r="AFM727" s="412"/>
      <c r="AFN727" s="412"/>
      <c r="AFO727" s="412"/>
      <c r="AFP727" s="412"/>
      <c r="AFQ727" s="412"/>
      <c r="AFR727" s="412"/>
      <c r="AFS727" s="412"/>
      <c r="AFT727" s="412"/>
      <c r="AFU727" s="412"/>
      <c r="AFV727" s="412"/>
      <c r="AFW727" s="412"/>
      <c r="AFX727" s="412"/>
      <c r="AFY727" s="412"/>
      <c r="AFZ727" s="412"/>
      <c r="AGA727" s="412"/>
      <c r="AGB727" s="412"/>
      <c r="AGC727" s="412"/>
      <c r="AGD727" s="412"/>
      <c r="AGE727" s="412"/>
      <c r="AGF727" s="412"/>
      <c r="AGG727" s="412"/>
      <c r="AGH727" s="412"/>
      <c r="AGI727" s="412"/>
      <c r="AGJ727" s="412"/>
      <c r="AGK727" s="412"/>
      <c r="AGL727" s="412"/>
      <c r="AGM727" s="412"/>
      <c r="AGN727" s="412"/>
      <c r="AGO727" s="412"/>
      <c r="AGP727" s="412"/>
      <c r="AGQ727" s="412"/>
      <c r="AGR727" s="412"/>
      <c r="AGS727" s="412"/>
      <c r="AGT727" s="412"/>
      <c r="AGU727" s="412"/>
      <c r="AGV727" s="412"/>
      <c r="AGW727" s="412"/>
      <c r="AGX727" s="412"/>
      <c r="AGY727" s="412"/>
      <c r="AGZ727" s="412"/>
      <c r="AHA727" s="412"/>
      <c r="AHB727" s="413"/>
      <c r="AHC727" s="413"/>
      <c r="AHD727" s="413"/>
      <c r="AHE727" s="413"/>
      <c r="AHF727" s="413"/>
      <c r="AHG727" s="413"/>
      <c r="AHH727" s="413"/>
      <c r="AHI727" s="413"/>
      <c r="AHJ727" s="413"/>
      <c r="AHK727" s="413"/>
      <c r="AHL727" s="413"/>
      <c r="AHM727" s="413"/>
      <c r="AHN727" s="413"/>
      <c r="AHO727" s="413"/>
      <c r="AHP727" s="413"/>
      <c r="AHQ727" s="413"/>
      <c r="AHR727" s="413"/>
      <c r="AHS727" s="413"/>
      <c r="AHT727" s="413"/>
      <c r="AHU727" s="413"/>
      <c r="AHV727" s="413"/>
      <c r="AHW727" s="413"/>
      <c r="AHX727" s="413"/>
      <c r="AHY727" s="413"/>
      <c r="AHZ727" s="414"/>
      <c r="AIA727" s="414"/>
      <c r="AIB727" s="414"/>
      <c r="AIC727" s="414"/>
      <c r="AID727" s="414"/>
      <c r="AIE727" s="413"/>
      <c r="AIF727" s="413"/>
      <c r="AIG727" s="414"/>
      <c r="AIH727" s="414"/>
      <c r="AII727" s="413"/>
      <c r="AIJ727" s="413"/>
      <c r="AIK727" s="414"/>
      <c r="AIL727" s="414"/>
      <c r="AIM727" s="413"/>
      <c r="AIN727" s="413"/>
      <c r="AIO727" s="413"/>
      <c r="AIP727" s="413"/>
      <c r="AIQ727" s="413"/>
      <c r="AIR727" s="413"/>
      <c r="AIS727" s="413"/>
      <c r="AIT727" s="414"/>
      <c r="AIU727" s="414"/>
      <c r="AIV727" s="413"/>
      <c r="AIW727" s="413"/>
      <c r="AIX727" s="414"/>
      <c r="AIY727" s="414"/>
      <c r="AIZ727" s="413"/>
      <c r="AJA727" s="413"/>
      <c r="AJB727" s="413"/>
      <c r="AJC727" s="413"/>
      <c r="AJD727" s="413"/>
      <c r="AJE727" s="407"/>
      <c r="AJF727" s="439"/>
      <c r="AJG727" s="413"/>
      <c r="AJH727" s="413"/>
      <c r="AJI727" s="413"/>
      <c r="AJJ727" s="413"/>
      <c r="AJK727" s="413"/>
      <c r="AJL727" s="413"/>
      <c r="AJM727" s="413"/>
      <c r="AJN727" s="412"/>
      <c r="AJO727" s="412"/>
      <c r="AJP727" s="412"/>
      <c r="AJQ727" s="412"/>
      <c r="AJR727" s="412"/>
      <c r="AJS727" s="412"/>
      <c r="AJT727" s="412"/>
      <c r="AJU727" s="412"/>
      <c r="AJV727" s="412"/>
      <c r="AJW727" s="412"/>
      <c r="AJX727" s="412"/>
      <c r="AJY727" s="412"/>
      <c r="AJZ727" s="412"/>
      <c r="AKA727" s="412"/>
      <c r="AKB727" s="412"/>
      <c r="AKC727" s="412"/>
      <c r="AKD727" s="412"/>
      <c r="AKE727" s="412"/>
      <c r="AKF727" s="412"/>
      <c r="AKG727" s="412"/>
      <c r="AKH727" s="412"/>
      <c r="AKI727" s="412"/>
      <c r="AKJ727" s="412"/>
      <c r="AKK727" s="412"/>
      <c r="AKL727" s="412"/>
      <c r="AKM727" s="412"/>
      <c r="AKN727" s="412"/>
      <c r="AKO727" s="412"/>
      <c r="AKP727" s="412"/>
      <c r="AKQ727" s="412"/>
      <c r="AKR727" s="412"/>
      <c r="AKS727" s="412"/>
      <c r="AKT727" s="412"/>
      <c r="AKU727" s="412"/>
      <c r="AKV727" s="412"/>
      <c r="AKW727" s="412"/>
      <c r="AKX727" s="412"/>
      <c r="AKY727" s="412"/>
      <c r="AKZ727" s="412"/>
      <c r="ALA727" s="412"/>
      <c r="ALB727" s="412"/>
      <c r="ALC727" s="412"/>
      <c r="ALD727" s="412"/>
      <c r="ALE727" s="412"/>
      <c r="ALF727" s="413"/>
      <c r="ALG727" s="413"/>
      <c r="ALH727" s="413"/>
      <c r="ALI727" s="413"/>
      <c r="ALJ727" s="413"/>
      <c r="ALK727" s="413"/>
      <c r="ALL727" s="413"/>
      <c r="ALM727" s="413"/>
      <c r="ALN727" s="413"/>
      <c r="ALO727" s="413"/>
      <c r="ALP727" s="413"/>
      <c r="ALQ727" s="413"/>
      <c r="ALR727" s="413"/>
      <c r="ALS727" s="413"/>
      <c r="ALT727" s="413"/>
      <c r="ALU727" s="413"/>
      <c r="ALV727" s="413"/>
      <c r="ALW727" s="413"/>
      <c r="ALX727" s="413"/>
      <c r="ALY727" s="413"/>
      <c r="ALZ727" s="413"/>
      <c r="AMA727" s="413"/>
      <c r="AMB727" s="413"/>
      <c r="AMC727" s="413"/>
      <c r="AMD727" s="414"/>
      <c r="AME727" s="414"/>
      <c r="AMF727" s="414"/>
      <c r="AMG727" s="414"/>
      <c r="AMH727" s="414"/>
      <c r="AMI727" s="413"/>
      <c r="AMJ727" s="413"/>
      <c r="AMK727" s="414"/>
      <c r="AML727" s="414"/>
      <c r="AMM727" s="413"/>
      <c r="AMN727" s="413"/>
      <c r="AMO727" s="414"/>
      <c r="AMP727" s="414"/>
      <c r="AMQ727" s="413"/>
      <c r="AMR727" s="413"/>
      <c r="AMS727" s="413"/>
      <c r="AMT727" s="413"/>
      <c r="AMU727" s="413"/>
      <c r="AMV727" s="413"/>
      <c r="AMW727" s="413"/>
      <c r="AMX727" s="414"/>
      <c r="AMY727" s="414"/>
      <c r="AMZ727" s="413"/>
      <c r="ANA727" s="413"/>
      <c r="ANB727" s="414"/>
      <c r="ANC727" s="414"/>
      <c r="AND727" s="413"/>
      <c r="ANE727" s="413"/>
      <c r="ANF727" s="413"/>
      <c r="ANG727" s="413"/>
      <c r="ANH727" s="413"/>
      <c r="ANI727" s="407"/>
      <c r="ANJ727" s="439"/>
      <c r="ANK727" s="413"/>
      <c r="ANL727" s="413"/>
      <c r="ANM727" s="413"/>
      <c r="ANN727" s="413"/>
      <c r="ANO727" s="413"/>
      <c r="ANP727" s="413"/>
      <c r="ANQ727" s="413"/>
      <c r="ANR727" s="412"/>
      <c r="ANS727" s="412"/>
      <c r="ANT727" s="412"/>
      <c r="ANU727" s="412"/>
      <c r="ANV727" s="412"/>
      <c r="ANW727" s="412"/>
      <c r="ANX727" s="412"/>
      <c r="ANY727" s="412"/>
      <c r="ANZ727" s="412"/>
      <c r="AOA727" s="412"/>
      <c r="AOB727" s="412"/>
      <c r="AOC727" s="412"/>
      <c r="AOD727" s="412"/>
      <c r="AOE727" s="412"/>
      <c r="AOF727" s="412"/>
      <c r="AOG727" s="412"/>
      <c r="AOH727" s="412"/>
      <c r="AOI727" s="412"/>
      <c r="AOJ727" s="412"/>
      <c r="AOK727" s="412"/>
      <c r="AOL727" s="412"/>
      <c r="AOM727" s="412"/>
      <c r="AON727" s="412"/>
      <c r="AOO727" s="412"/>
      <c r="AOP727" s="412"/>
      <c r="AOQ727" s="412"/>
      <c r="AOR727" s="412"/>
      <c r="AOS727" s="412"/>
      <c r="AOT727" s="412"/>
      <c r="AOU727" s="412"/>
      <c r="AOV727" s="412"/>
      <c r="AOW727" s="412"/>
      <c r="AOX727" s="412"/>
      <c r="AOY727" s="412"/>
      <c r="AOZ727" s="412"/>
      <c r="APA727" s="412"/>
      <c r="APB727" s="412"/>
      <c r="APC727" s="412"/>
      <c r="APD727" s="412"/>
      <c r="APE727" s="412"/>
      <c r="APF727" s="412"/>
      <c r="APG727" s="412"/>
      <c r="APH727" s="412"/>
      <c r="API727" s="412"/>
      <c r="APJ727" s="413"/>
      <c r="APK727" s="413"/>
      <c r="APL727" s="413"/>
      <c r="APM727" s="413"/>
      <c r="APN727" s="413"/>
      <c r="APO727" s="413"/>
      <c r="APP727" s="413"/>
      <c r="APQ727" s="413"/>
      <c r="APR727" s="413"/>
      <c r="APS727" s="413"/>
      <c r="APT727" s="413"/>
      <c r="APU727" s="413"/>
      <c r="APV727" s="413"/>
      <c r="APW727" s="413"/>
      <c r="APX727" s="413"/>
      <c r="APY727" s="413"/>
      <c r="APZ727" s="413"/>
      <c r="AQA727" s="413"/>
      <c r="AQB727" s="413"/>
      <c r="AQC727" s="413"/>
      <c r="AQD727" s="413"/>
      <c r="AQE727" s="413"/>
      <c r="AQF727" s="413"/>
      <c r="AQG727" s="413"/>
      <c r="AQH727" s="414"/>
      <c r="AQI727" s="414"/>
      <c r="AQJ727" s="414"/>
      <c r="AQK727" s="414"/>
      <c r="AQL727" s="414"/>
      <c r="AQM727" s="413"/>
      <c r="AQN727" s="413"/>
      <c r="AQO727" s="414"/>
      <c r="AQP727" s="414"/>
      <c r="AQQ727" s="413"/>
      <c r="AQR727" s="413"/>
      <c r="AQS727" s="414"/>
      <c r="AQT727" s="414"/>
      <c r="AQU727" s="413"/>
      <c r="AQV727" s="413"/>
      <c r="AQW727" s="413"/>
      <c r="AQX727" s="413"/>
      <c r="AQY727" s="413"/>
      <c r="AQZ727" s="413"/>
      <c r="ARA727" s="413"/>
      <c r="ARB727" s="414"/>
      <c r="ARC727" s="414"/>
      <c r="ARD727" s="413"/>
      <c r="ARE727" s="413"/>
      <c r="ARF727" s="414"/>
      <c r="ARG727" s="414"/>
      <c r="ARH727" s="413"/>
      <c r="ARI727" s="413"/>
      <c r="ARJ727" s="413"/>
      <c r="ARK727" s="413"/>
      <c r="ARL727" s="413"/>
      <c r="ARM727" s="407"/>
      <c r="ARN727" s="439"/>
      <c r="ARO727" s="413"/>
      <c r="ARP727" s="413"/>
      <c r="ARQ727" s="413"/>
      <c r="ARR727" s="413"/>
      <c r="ARS727" s="413"/>
      <c r="ART727" s="413"/>
      <c r="ARU727" s="413"/>
      <c r="ARV727" s="412"/>
      <c r="ARW727" s="412"/>
      <c r="ARX727" s="412"/>
      <c r="ARY727" s="412"/>
      <c r="ARZ727" s="412"/>
      <c r="ASA727" s="412"/>
      <c r="ASB727" s="412"/>
      <c r="ASC727" s="412"/>
      <c r="ASD727" s="412"/>
      <c r="ASE727" s="412"/>
      <c r="ASF727" s="412"/>
      <c r="ASG727" s="412"/>
      <c r="ASH727" s="412"/>
      <c r="ASI727" s="412"/>
      <c r="ASJ727" s="412"/>
      <c r="ASK727" s="412"/>
      <c r="ASL727" s="412"/>
      <c r="ASM727" s="412"/>
      <c r="ASN727" s="412"/>
      <c r="ASO727" s="412"/>
      <c r="ASP727" s="412"/>
      <c r="ASQ727" s="412"/>
      <c r="ASR727" s="412"/>
      <c r="ASS727" s="412"/>
      <c r="AST727" s="412"/>
      <c r="ASU727" s="412"/>
      <c r="ASV727" s="412"/>
      <c r="ASW727" s="412"/>
      <c r="ASX727" s="412"/>
      <c r="ASY727" s="412"/>
      <c r="ASZ727" s="412"/>
      <c r="ATA727" s="412"/>
      <c r="ATB727" s="412"/>
      <c r="ATC727" s="412"/>
      <c r="ATD727" s="412"/>
      <c r="ATE727" s="412"/>
      <c r="ATF727" s="412"/>
      <c r="ATG727" s="412"/>
      <c r="ATH727" s="412"/>
      <c r="ATI727" s="412"/>
      <c r="ATJ727" s="412"/>
      <c r="ATK727" s="412"/>
      <c r="ATL727" s="412"/>
      <c r="ATM727" s="412"/>
      <c r="ATN727" s="413"/>
      <c r="ATO727" s="413"/>
      <c r="ATP727" s="413"/>
      <c r="ATQ727" s="413"/>
      <c r="ATR727" s="413"/>
      <c r="ATS727" s="413"/>
      <c r="ATT727" s="413"/>
      <c r="ATU727" s="413"/>
      <c r="ATV727" s="413"/>
      <c r="ATW727" s="413"/>
      <c r="ATX727" s="413"/>
      <c r="ATY727" s="413"/>
      <c r="ATZ727" s="413"/>
      <c r="AUA727" s="413"/>
      <c r="AUB727" s="413"/>
      <c r="AUC727" s="413"/>
      <c r="AUD727" s="413"/>
      <c r="AUE727" s="413"/>
      <c r="AUF727" s="413"/>
      <c r="AUG727" s="413"/>
      <c r="AUH727" s="413"/>
      <c r="AUI727" s="413"/>
      <c r="AUJ727" s="413"/>
      <c r="AUK727" s="413"/>
      <c r="AUL727" s="414"/>
      <c r="AUM727" s="414"/>
      <c r="AUN727" s="414"/>
      <c r="AUO727" s="414"/>
      <c r="AUP727" s="414"/>
      <c r="AUQ727" s="413"/>
      <c r="AUR727" s="413"/>
      <c r="AUS727" s="414"/>
      <c r="AUT727" s="414"/>
      <c r="AUU727" s="413"/>
      <c r="AUV727" s="413"/>
      <c r="AUW727" s="414"/>
      <c r="AUX727" s="414"/>
      <c r="AUY727" s="413"/>
      <c r="AUZ727" s="413"/>
      <c r="AVA727" s="413"/>
      <c r="AVB727" s="413"/>
      <c r="AVC727" s="413"/>
      <c r="AVD727" s="413"/>
      <c r="AVE727" s="413"/>
      <c r="AVF727" s="414"/>
      <c r="AVG727" s="414"/>
      <c r="AVH727" s="413"/>
      <c r="AVI727" s="413"/>
      <c r="AVJ727" s="414"/>
      <c r="AVK727" s="414"/>
      <c r="AVL727" s="413"/>
      <c r="AVM727" s="413"/>
      <c r="AVN727" s="413"/>
      <c r="AVO727" s="413"/>
      <c r="AVP727" s="413"/>
      <c r="AVQ727" s="407"/>
      <c r="AVR727" s="439"/>
      <c r="AVS727" s="413"/>
      <c r="AVT727" s="413"/>
      <c r="AVU727" s="413"/>
      <c r="AVV727" s="413"/>
      <c r="AVW727" s="413"/>
      <c r="AVX727" s="413"/>
      <c r="AVY727" s="413"/>
      <c r="AVZ727" s="412"/>
      <c r="AWA727" s="412"/>
      <c r="AWB727" s="412"/>
      <c r="AWC727" s="412"/>
      <c r="AWD727" s="412"/>
      <c r="AWE727" s="412"/>
      <c r="AWF727" s="412"/>
      <c r="AWG727" s="412"/>
      <c r="AWH727" s="412"/>
      <c r="AWI727" s="412"/>
      <c r="AWJ727" s="412"/>
      <c r="AWK727" s="412"/>
      <c r="AWL727" s="412"/>
      <c r="AWM727" s="412"/>
      <c r="AWN727" s="412"/>
      <c r="AWO727" s="412"/>
      <c r="AWP727" s="412"/>
      <c r="AWQ727" s="412"/>
      <c r="AWR727" s="412"/>
      <c r="AWS727" s="412"/>
      <c r="AWT727" s="412"/>
      <c r="AWU727" s="412"/>
      <c r="AWV727" s="412"/>
      <c r="AWW727" s="412"/>
      <c r="AWX727" s="412"/>
      <c r="AWY727" s="412"/>
      <c r="AWZ727" s="412"/>
      <c r="AXA727" s="412"/>
      <c r="AXB727" s="412"/>
      <c r="AXC727" s="412"/>
      <c r="AXD727" s="412"/>
      <c r="AXE727" s="412"/>
      <c r="AXF727" s="412"/>
      <c r="AXG727" s="412"/>
      <c r="AXH727" s="412"/>
      <c r="AXI727" s="412"/>
      <c r="AXJ727" s="412"/>
      <c r="AXK727" s="412"/>
      <c r="AXL727" s="412"/>
      <c r="AXM727" s="412"/>
      <c r="AXN727" s="412"/>
      <c r="AXO727" s="412"/>
      <c r="AXP727" s="412"/>
      <c r="AXQ727" s="412"/>
      <c r="AXR727" s="413"/>
      <c r="AXS727" s="413"/>
      <c r="AXT727" s="413"/>
      <c r="AXU727" s="413"/>
      <c r="AXV727" s="413"/>
      <c r="AXW727" s="413"/>
      <c r="AXX727" s="413"/>
      <c r="AXY727" s="413"/>
      <c r="AXZ727" s="413"/>
      <c r="AYA727" s="413"/>
      <c r="AYB727" s="413"/>
      <c r="AYC727" s="413"/>
      <c r="AYD727" s="413"/>
      <c r="AYE727" s="413"/>
      <c r="AYF727" s="413"/>
      <c r="AYG727" s="413"/>
      <c r="AYH727" s="413"/>
      <c r="AYI727" s="413"/>
      <c r="AYJ727" s="413"/>
      <c r="AYK727" s="413"/>
      <c r="AYL727" s="413"/>
      <c r="AYM727" s="413"/>
      <c r="AYN727" s="413"/>
      <c r="AYO727" s="413"/>
      <c r="AYP727" s="414"/>
      <c r="AYQ727" s="414"/>
      <c r="AYR727" s="414"/>
      <c r="AYS727" s="414"/>
      <c r="AYT727" s="414"/>
      <c r="AYU727" s="413"/>
      <c r="AYV727" s="413"/>
      <c r="AYW727" s="414"/>
      <c r="AYX727" s="414"/>
      <c r="AYY727" s="413"/>
      <c r="AYZ727" s="413"/>
      <c r="AZA727" s="414"/>
      <c r="AZB727" s="414"/>
      <c r="AZC727" s="413"/>
      <c r="AZD727" s="413"/>
      <c r="AZE727" s="413"/>
      <c r="AZF727" s="413"/>
      <c r="AZG727" s="413"/>
      <c r="AZH727" s="413"/>
      <c r="AZI727" s="413"/>
      <c r="AZJ727" s="414"/>
      <c r="AZK727" s="414"/>
      <c r="AZL727" s="413"/>
      <c r="AZM727" s="413"/>
      <c r="AZN727" s="414"/>
      <c r="AZO727" s="414"/>
      <c r="AZP727" s="413"/>
      <c r="AZQ727" s="413"/>
      <c r="AZR727" s="413"/>
      <c r="AZS727" s="413"/>
      <c r="AZT727" s="413"/>
      <c r="AZU727" s="407"/>
      <c r="AZV727" s="439"/>
      <c r="AZW727" s="413"/>
      <c r="AZX727" s="413"/>
      <c r="AZY727" s="413"/>
      <c r="AZZ727" s="413"/>
      <c r="BAA727" s="413"/>
      <c r="BAB727" s="413"/>
      <c r="BAC727" s="413"/>
      <c r="BAD727" s="412"/>
      <c r="BAE727" s="412"/>
      <c r="BAF727" s="412"/>
      <c r="BAG727" s="412"/>
      <c r="BAH727" s="412"/>
      <c r="BAI727" s="412"/>
      <c r="BAJ727" s="412"/>
      <c r="BAK727" s="412"/>
      <c r="BAL727" s="412"/>
      <c r="BAM727" s="412"/>
      <c r="BAN727" s="412"/>
      <c r="BAO727" s="412"/>
      <c r="BAP727" s="412"/>
      <c r="BAQ727" s="412"/>
      <c r="BAR727" s="412"/>
      <c r="BAS727" s="412"/>
      <c r="BAT727" s="412"/>
      <c r="BAU727" s="412"/>
      <c r="BAV727" s="412"/>
      <c r="BAW727" s="412"/>
      <c r="BAX727" s="412"/>
      <c r="BAY727" s="412"/>
      <c r="BAZ727" s="412"/>
      <c r="BBA727" s="412"/>
      <c r="BBB727" s="412"/>
      <c r="BBC727" s="412"/>
      <c r="BBD727" s="412"/>
      <c r="BBE727" s="412"/>
      <c r="BBF727" s="412"/>
      <c r="BBG727" s="412"/>
      <c r="BBH727" s="412"/>
      <c r="BBI727" s="412"/>
      <c r="BBJ727" s="412"/>
      <c r="BBK727" s="412"/>
      <c r="BBL727" s="412"/>
      <c r="BBM727" s="412"/>
      <c r="BBN727" s="412"/>
      <c r="BBO727" s="412"/>
      <c r="BBP727" s="412"/>
      <c r="BBQ727" s="412"/>
      <c r="BBR727" s="412"/>
      <c r="BBS727" s="412"/>
      <c r="BBT727" s="412"/>
      <c r="BBU727" s="412"/>
      <c r="BBV727" s="413"/>
      <c r="BBW727" s="413"/>
      <c r="BBX727" s="413"/>
      <c r="BBY727" s="413"/>
      <c r="BBZ727" s="413"/>
      <c r="BCA727" s="413"/>
      <c r="BCB727" s="413"/>
      <c r="BCC727" s="413"/>
      <c r="BCD727" s="413"/>
      <c r="BCE727" s="413"/>
      <c r="BCF727" s="413"/>
      <c r="BCG727" s="413"/>
      <c r="BCH727" s="413"/>
      <c r="BCI727" s="413"/>
      <c r="BCJ727" s="413"/>
      <c r="BCK727" s="413"/>
      <c r="BCL727" s="413"/>
      <c r="BCM727" s="413"/>
      <c r="BCN727" s="413"/>
      <c r="BCO727" s="413"/>
      <c r="BCP727" s="413"/>
      <c r="BCQ727" s="413"/>
      <c r="BCR727" s="413"/>
      <c r="BCS727" s="413"/>
      <c r="BCT727" s="414"/>
      <c r="BCU727" s="414"/>
      <c r="BCV727" s="414"/>
      <c r="BCW727" s="414"/>
      <c r="BCX727" s="414"/>
      <c r="BCY727" s="413"/>
      <c r="BCZ727" s="413"/>
      <c r="BDA727" s="414"/>
      <c r="BDB727" s="414"/>
      <c r="BDC727" s="413"/>
      <c r="BDD727" s="413"/>
      <c r="BDE727" s="414"/>
      <c r="BDF727" s="414"/>
      <c r="BDG727" s="413"/>
      <c r="BDH727" s="413"/>
      <c r="BDI727" s="413"/>
      <c r="BDJ727" s="413"/>
      <c r="BDK727" s="413"/>
      <c r="BDL727" s="413"/>
      <c r="BDM727" s="413"/>
      <c r="BDN727" s="414"/>
      <c r="BDO727" s="414"/>
      <c r="BDP727" s="413"/>
      <c r="BDQ727" s="413"/>
      <c r="BDR727" s="414"/>
      <c r="BDS727" s="414"/>
      <c r="BDT727" s="413"/>
      <c r="BDU727" s="413"/>
      <c r="BDV727" s="413"/>
      <c r="BDW727" s="413"/>
      <c r="BDX727" s="413"/>
      <c r="BDY727" s="407"/>
      <c r="BDZ727" s="439"/>
      <c r="BEA727" s="413"/>
      <c r="BEB727" s="413"/>
      <c r="BEC727" s="413"/>
      <c r="BED727" s="413"/>
      <c r="BEE727" s="413"/>
      <c r="BEF727" s="413"/>
      <c r="BEG727" s="413"/>
      <c r="BEH727" s="412"/>
      <c r="BEI727" s="412"/>
      <c r="BEJ727" s="412"/>
      <c r="BEK727" s="412"/>
      <c r="BEL727" s="412"/>
      <c r="BEM727" s="412"/>
      <c r="BEN727" s="412"/>
      <c r="BEO727" s="412"/>
      <c r="BEP727" s="412"/>
      <c r="BEQ727" s="412"/>
      <c r="BER727" s="412"/>
      <c r="BES727" s="412"/>
      <c r="BET727" s="412"/>
      <c r="BEU727" s="412"/>
      <c r="BEV727" s="412"/>
      <c r="BEW727" s="412"/>
      <c r="BEX727" s="412"/>
      <c r="BEY727" s="412"/>
      <c r="BEZ727" s="412"/>
      <c r="BFA727" s="412"/>
      <c r="BFB727" s="412"/>
      <c r="BFC727" s="412"/>
      <c r="BFD727" s="412"/>
      <c r="BFE727" s="412"/>
      <c r="BFF727" s="412"/>
      <c r="BFG727" s="412"/>
      <c r="BFH727" s="412"/>
      <c r="BFI727" s="412"/>
      <c r="BFJ727" s="412"/>
      <c r="BFK727" s="412"/>
      <c r="BFL727" s="412"/>
      <c r="BFM727" s="412"/>
      <c r="BFN727" s="412"/>
      <c r="BFO727" s="412"/>
      <c r="BFP727" s="412"/>
      <c r="BFQ727" s="412"/>
      <c r="BFR727" s="412"/>
      <c r="BFS727" s="412"/>
      <c r="BFT727" s="412"/>
      <c r="BFU727" s="412"/>
      <c r="BFV727" s="412"/>
      <c r="BFW727" s="412"/>
      <c r="BFX727" s="412"/>
      <c r="BFY727" s="412"/>
      <c r="BFZ727" s="413"/>
      <c r="BGA727" s="413"/>
      <c r="BGB727" s="413"/>
      <c r="BGC727" s="413"/>
      <c r="BGD727" s="413"/>
      <c r="BGE727" s="413"/>
      <c r="BGF727" s="413"/>
      <c r="BGG727" s="413"/>
      <c r="BGH727" s="413"/>
      <c r="BGI727" s="413"/>
      <c r="BGJ727" s="413"/>
      <c r="BGK727" s="413"/>
      <c r="BGL727" s="413"/>
      <c r="BGM727" s="413"/>
      <c r="BGN727" s="413"/>
      <c r="BGO727" s="413"/>
      <c r="BGP727" s="413"/>
      <c r="BGQ727" s="413"/>
      <c r="BGR727" s="413"/>
      <c r="BGS727" s="413"/>
      <c r="BGT727" s="413"/>
      <c r="BGU727" s="413"/>
      <c r="BGV727" s="413"/>
      <c r="BGW727" s="413"/>
      <c r="BGX727" s="414"/>
      <c r="BGY727" s="414"/>
      <c r="BGZ727" s="414"/>
      <c r="BHA727" s="414"/>
      <c r="BHB727" s="414"/>
      <c r="BHC727" s="413"/>
      <c r="BHD727" s="413"/>
      <c r="BHE727" s="414"/>
      <c r="BHF727" s="414"/>
      <c r="BHG727" s="413"/>
      <c r="BHH727" s="413"/>
      <c r="BHI727" s="414"/>
      <c r="BHJ727" s="414"/>
      <c r="BHK727" s="413"/>
      <c r="BHL727" s="413"/>
      <c r="BHM727" s="413"/>
      <c r="BHN727" s="413"/>
      <c r="BHO727" s="413"/>
      <c r="BHP727" s="413"/>
      <c r="BHQ727" s="413"/>
      <c r="BHR727" s="414"/>
      <c r="BHS727" s="414"/>
      <c r="BHT727" s="413"/>
      <c r="BHU727" s="413"/>
      <c r="BHV727" s="414"/>
      <c r="BHW727" s="414"/>
      <c r="BHX727" s="413"/>
      <c r="BHY727" s="413"/>
      <c r="BHZ727" s="413"/>
      <c r="BIA727" s="413"/>
      <c r="BIB727" s="413"/>
      <c r="BIC727" s="407"/>
      <c r="BID727" s="439"/>
      <c r="BIE727" s="413"/>
      <c r="BIF727" s="413"/>
      <c r="BIG727" s="413"/>
      <c r="BIH727" s="413"/>
      <c r="BII727" s="413"/>
      <c r="BIJ727" s="413"/>
      <c r="BIK727" s="413"/>
      <c r="BIL727" s="412"/>
      <c r="BIM727" s="412"/>
      <c r="BIN727" s="412"/>
      <c r="BIO727" s="412"/>
      <c r="BIP727" s="412"/>
      <c r="BIQ727" s="412"/>
      <c r="BIR727" s="412"/>
      <c r="BIS727" s="412"/>
      <c r="BIT727" s="412"/>
      <c r="BIU727" s="412"/>
      <c r="BIV727" s="412"/>
      <c r="BIW727" s="412"/>
      <c r="BIX727" s="412"/>
      <c r="BIY727" s="412"/>
      <c r="BIZ727" s="412"/>
      <c r="BJA727" s="412"/>
      <c r="BJB727" s="412"/>
      <c r="BJC727" s="412"/>
      <c r="BJD727" s="412"/>
      <c r="BJE727" s="412"/>
      <c r="BJF727" s="412"/>
      <c r="BJG727" s="412"/>
      <c r="BJH727" s="412"/>
      <c r="BJI727" s="412"/>
      <c r="BJJ727" s="412"/>
      <c r="BJK727" s="412"/>
      <c r="BJL727" s="412"/>
      <c r="BJM727" s="412"/>
      <c r="BJN727" s="412"/>
      <c r="BJO727" s="412"/>
      <c r="BJP727" s="412"/>
      <c r="BJQ727" s="412"/>
      <c r="BJR727" s="412"/>
      <c r="BJS727" s="412"/>
      <c r="BJT727" s="412"/>
      <c r="BJU727" s="412"/>
      <c r="BJV727" s="412"/>
      <c r="BJW727" s="412"/>
      <c r="BJX727" s="412"/>
      <c r="BJY727" s="412"/>
      <c r="BJZ727" s="412"/>
      <c r="BKA727" s="412"/>
      <c r="BKB727" s="412"/>
      <c r="BKC727" s="412"/>
      <c r="BKD727" s="413"/>
      <c r="BKE727" s="413"/>
      <c r="BKF727" s="413"/>
      <c r="BKG727" s="413"/>
      <c r="BKH727" s="413"/>
      <c r="BKI727" s="413"/>
      <c r="BKJ727" s="413"/>
      <c r="BKK727" s="413"/>
      <c r="BKL727" s="413"/>
      <c r="BKM727" s="413"/>
      <c r="BKN727" s="413"/>
      <c r="BKO727" s="413"/>
      <c r="BKP727" s="413"/>
      <c r="BKQ727" s="413"/>
      <c r="BKR727" s="413"/>
      <c r="BKS727" s="413"/>
      <c r="BKT727" s="413"/>
      <c r="BKU727" s="413"/>
      <c r="BKV727" s="413"/>
      <c r="BKW727" s="413"/>
      <c r="BKX727" s="413"/>
      <c r="BKY727" s="413"/>
      <c r="BKZ727" s="413"/>
      <c r="BLA727" s="413"/>
      <c r="BLB727" s="414"/>
      <c r="BLC727" s="414"/>
      <c r="BLD727" s="414"/>
      <c r="BLE727" s="414"/>
      <c r="BLF727" s="414"/>
      <c r="BLG727" s="413"/>
      <c r="BLH727" s="413"/>
      <c r="BLI727" s="414"/>
      <c r="BLJ727" s="414"/>
      <c r="BLK727" s="413"/>
      <c r="BLL727" s="413"/>
      <c r="BLM727" s="414"/>
      <c r="BLN727" s="414"/>
      <c r="BLO727" s="413"/>
      <c r="BLP727" s="413"/>
      <c r="BLQ727" s="413"/>
      <c r="BLR727" s="413"/>
      <c r="BLS727" s="413"/>
      <c r="BLT727" s="413"/>
      <c r="BLU727" s="413"/>
      <c r="BLV727" s="414"/>
      <c r="BLW727" s="414"/>
      <c r="BLX727" s="413"/>
      <c r="BLY727" s="413"/>
      <c r="BLZ727" s="414"/>
      <c r="BMA727" s="414"/>
      <c r="BMB727" s="413"/>
      <c r="BMC727" s="413"/>
      <c r="BMD727" s="413"/>
      <c r="BME727" s="413"/>
      <c r="BMF727" s="413"/>
      <c r="BMG727" s="407"/>
      <c r="BMH727" s="439"/>
      <c r="BMI727" s="413"/>
      <c r="BMJ727" s="413"/>
      <c r="BMK727" s="413"/>
      <c r="BML727" s="413"/>
      <c r="BMM727" s="413"/>
      <c r="BMN727" s="413"/>
      <c r="BMO727" s="413"/>
      <c r="BMP727" s="412"/>
      <c r="BMQ727" s="412"/>
      <c r="BMR727" s="412"/>
      <c r="BMS727" s="412"/>
      <c r="BMT727" s="412"/>
      <c r="BMU727" s="412"/>
      <c r="BMV727" s="412"/>
      <c r="BMW727" s="412"/>
      <c r="BMX727" s="412"/>
      <c r="BMY727" s="412"/>
      <c r="BMZ727" s="412"/>
      <c r="BNA727" s="412"/>
      <c r="BNB727" s="412"/>
      <c r="BNC727" s="412"/>
      <c r="BND727" s="412"/>
      <c r="BNE727" s="412"/>
      <c r="BNF727" s="412"/>
      <c r="BNG727" s="412"/>
      <c r="BNH727" s="412"/>
      <c r="BNI727" s="412"/>
      <c r="BNJ727" s="412"/>
      <c r="BNK727" s="412"/>
      <c r="BNL727" s="412"/>
      <c r="BNM727" s="412"/>
      <c r="BNN727" s="412"/>
      <c r="BNO727" s="412"/>
      <c r="BNP727" s="412"/>
      <c r="BNQ727" s="412"/>
      <c r="BNR727" s="412"/>
      <c r="BNS727" s="412"/>
      <c r="BNT727" s="412"/>
      <c r="BNU727" s="412"/>
      <c r="BNV727" s="412"/>
      <c r="BNW727" s="412"/>
      <c r="BNX727" s="412"/>
      <c r="BNY727" s="412"/>
      <c r="BNZ727" s="412"/>
      <c r="BOA727" s="412"/>
      <c r="BOB727" s="412"/>
      <c r="BOC727" s="412"/>
      <c r="BOD727" s="412"/>
      <c r="BOE727" s="412"/>
      <c r="BOF727" s="412"/>
      <c r="BOG727" s="412"/>
      <c r="BOH727" s="413"/>
      <c r="BOI727" s="413"/>
      <c r="BOJ727" s="413"/>
      <c r="BOK727" s="413"/>
      <c r="BOL727" s="413"/>
      <c r="BOM727" s="413"/>
      <c r="BON727" s="413"/>
      <c r="BOO727" s="413"/>
      <c r="BOP727" s="413"/>
      <c r="BOQ727" s="413"/>
      <c r="BOR727" s="413"/>
      <c r="BOS727" s="413"/>
      <c r="BOT727" s="413"/>
      <c r="BOU727" s="413"/>
      <c r="BOV727" s="413"/>
      <c r="BOW727" s="413"/>
      <c r="BOX727" s="413"/>
      <c r="BOY727" s="413"/>
      <c r="BOZ727" s="413"/>
      <c r="BPA727" s="413"/>
      <c r="BPB727" s="413"/>
      <c r="BPC727" s="413"/>
      <c r="BPD727" s="413"/>
      <c r="BPE727" s="413"/>
      <c r="BPF727" s="414"/>
      <c r="BPG727" s="414"/>
      <c r="BPH727" s="414"/>
      <c r="BPI727" s="414"/>
      <c r="BPJ727" s="414"/>
      <c r="BPK727" s="413"/>
      <c r="BPL727" s="413"/>
      <c r="BPM727" s="414"/>
      <c r="BPN727" s="414"/>
      <c r="BPO727" s="413"/>
      <c r="BPP727" s="413"/>
      <c r="BPQ727" s="414"/>
      <c r="BPR727" s="414"/>
      <c r="BPS727" s="413"/>
      <c r="BPT727" s="413"/>
      <c r="BPU727" s="413"/>
      <c r="BPV727" s="413"/>
      <c r="BPW727" s="413"/>
      <c r="BPX727" s="413"/>
      <c r="BPY727" s="413"/>
      <c r="BPZ727" s="414"/>
      <c r="BQA727" s="414"/>
      <c r="BQB727" s="413"/>
      <c r="BQC727" s="413"/>
      <c r="BQD727" s="414"/>
      <c r="BQE727" s="414"/>
      <c r="BQF727" s="413"/>
      <c r="BQG727" s="413"/>
      <c r="BQH727" s="413"/>
      <c r="BQI727" s="413"/>
      <c r="BQJ727" s="413"/>
      <c r="BQK727" s="407"/>
      <c r="BQL727" s="439"/>
      <c r="BQM727" s="413"/>
      <c r="BQN727" s="413"/>
      <c r="BQO727" s="413"/>
      <c r="BQP727" s="413"/>
      <c r="BQQ727" s="413"/>
      <c r="BQR727" s="413"/>
      <c r="BQS727" s="413"/>
      <c r="BQT727" s="412"/>
      <c r="BQU727" s="412"/>
      <c r="BQV727" s="412"/>
      <c r="BQW727" s="412"/>
      <c r="BQX727" s="412"/>
      <c r="BQY727" s="412"/>
      <c r="BQZ727" s="412"/>
      <c r="BRA727" s="412"/>
      <c r="BRB727" s="412"/>
      <c r="BRC727" s="412"/>
      <c r="BRD727" s="412"/>
      <c r="BRE727" s="412"/>
      <c r="BRF727" s="412"/>
      <c r="BRG727" s="412"/>
      <c r="BRH727" s="412"/>
      <c r="BRI727" s="412"/>
      <c r="BRJ727" s="412"/>
      <c r="BRK727" s="412"/>
      <c r="BRL727" s="412"/>
      <c r="BRM727" s="412"/>
      <c r="BRN727" s="412"/>
      <c r="BRO727" s="412"/>
      <c r="BRP727" s="412"/>
      <c r="BRQ727" s="412"/>
      <c r="BRR727" s="412"/>
      <c r="BRS727" s="412"/>
      <c r="BRT727" s="412"/>
      <c r="BRU727" s="412"/>
      <c r="BRV727" s="412"/>
      <c r="BRW727" s="412"/>
      <c r="BRX727" s="412"/>
      <c r="BRY727" s="412"/>
      <c r="BRZ727" s="412"/>
      <c r="BSA727" s="412"/>
      <c r="BSB727" s="412"/>
      <c r="BSC727" s="412"/>
      <c r="BSD727" s="412"/>
      <c r="BSE727" s="412"/>
      <c r="BSF727" s="412"/>
      <c r="BSG727" s="412"/>
      <c r="BSH727" s="412"/>
      <c r="BSI727" s="412"/>
      <c r="BSJ727" s="412"/>
      <c r="BSK727" s="412"/>
      <c r="BSL727" s="413"/>
      <c r="BSM727" s="413"/>
      <c r="BSN727" s="413"/>
      <c r="BSO727" s="413"/>
      <c r="BSP727" s="413"/>
      <c r="BSQ727" s="413"/>
      <c r="BSR727" s="413"/>
      <c r="BSS727" s="413"/>
      <c r="BST727" s="413"/>
      <c r="BSU727" s="413"/>
      <c r="BSV727" s="413"/>
      <c r="BSW727" s="413"/>
      <c r="BSX727" s="413"/>
      <c r="BSY727" s="413"/>
      <c r="BSZ727" s="413"/>
      <c r="BTA727" s="413"/>
      <c r="BTB727" s="413"/>
      <c r="BTC727" s="413"/>
      <c r="BTD727" s="413"/>
      <c r="BTE727" s="413"/>
      <c r="BTF727" s="413"/>
      <c r="BTG727" s="413"/>
      <c r="BTH727" s="413"/>
      <c r="BTI727" s="413"/>
      <c r="BTJ727" s="414"/>
      <c r="BTK727" s="414"/>
      <c r="BTL727" s="414"/>
      <c r="BTM727" s="414"/>
      <c r="BTN727" s="414"/>
      <c r="BTO727" s="413"/>
      <c r="BTP727" s="413"/>
      <c r="BTQ727" s="414"/>
      <c r="BTR727" s="414"/>
      <c r="BTS727" s="413"/>
      <c r="BTT727" s="413"/>
      <c r="BTU727" s="414"/>
      <c r="BTV727" s="414"/>
      <c r="BTW727" s="413"/>
      <c r="BTX727" s="413"/>
      <c r="BTY727" s="413"/>
      <c r="BTZ727" s="413"/>
      <c r="BUA727" s="413"/>
      <c r="BUB727" s="413"/>
      <c r="BUC727" s="413"/>
      <c r="BUD727" s="414"/>
      <c r="BUE727" s="414"/>
      <c r="BUF727" s="413"/>
      <c r="BUG727" s="413"/>
      <c r="BUH727" s="414"/>
      <c r="BUI727" s="414"/>
      <c r="BUJ727" s="413"/>
      <c r="BUK727" s="413"/>
      <c r="BUL727" s="413"/>
      <c r="BUM727" s="413"/>
      <c r="BUN727" s="413"/>
      <c r="BUO727" s="407"/>
      <c r="BUP727" s="439"/>
      <c r="BUQ727" s="413"/>
      <c r="BUR727" s="413"/>
      <c r="BUS727" s="413"/>
      <c r="BUT727" s="413"/>
      <c r="BUU727" s="413"/>
      <c r="BUV727" s="413"/>
      <c r="BUW727" s="413"/>
      <c r="BUX727" s="412"/>
      <c r="BUY727" s="412"/>
      <c r="BUZ727" s="412"/>
      <c r="BVA727" s="412"/>
      <c r="BVB727" s="412"/>
      <c r="BVC727" s="412"/>
      <c r="BVD727" s="412"/>
      <c r="BVE727" s="412"/>
      <c r="BVF727" s="412"/>
      <c r="BVG727" s="412"/>
      <c r="BVH727" s="412"/>
      <c r="BVI727" s="412"/>
      <c r="BVJ727" s="412"/>
      <c r="BVK727" s="412"/>
      <c r="BVL727" s="412"/>
      <c r="BVM727" s="412"/>
      <c r="BVN727" s="412"/>
      <c r="BVO727" s="412"/>
      <c r="BVP727" s="412"/>
      <c r="BVQ727" s="412"/>
      <c r="BVR727" s="412"/>
      <c r="BVS727" s="412"/>
      <c r="BVT727" s="412"/>
      <c r="BVU727" s="412"/>
      <c r="BVV727" s="412"/>
      <c r="BVW727" s="412"/>
      <c r="BVX727" s="412"/>
      <c r="BVY727" s="412"/>
      <c r="BVZ727" s="412"/>
      <c r="BWA727" s="412"/>
      <c r="BWB727" s="412"/>
      <c r="BWC727" s="412"/>
      <c r="BWD727" s="412"/>
      <c r="BWE727" s="412"/>
      <c r="BWF727" s="412"/>
      <c r="BWG727" s="412"/>
      <c r="BWH727" s="412"/>
      <c r="BWI727" s="412"/>
      <c r="BWJ727" s="412"/>
      <c r="BWK727" s="412"/>
      <c r="BWL727" s="412"/>
      <c r="BWM727" s="412"/>
      <c r="BWN727" s="412"/>
      <c r="BWO727" s="412"/>
      <c r="BWP727" s="413"/>
      <c r="BWQ727" s="413"/>
      <c r="BWR727" s="413"/>
      <c r="BWS727" s="413"/>
      <c r="BWT727" s="413"/>
      <c r="BWU727" s="413"/>
      <c r="BWV727" s="413"/>
      <c r="BWW727" s="413"/>
      <c r="BWX727" s="413"/>
      <c r="BWY727" s="413"/>
      <c r="BWZ727" s="413"/>
      <c r="BXA727" s="413"/>
      <c r="BXB727" s="413"/>
      <c r="BXC727" s="413"/>
      <c r="BXD727" s="413"/>
      <c r="BXE727" s="413"/>
      <c r="BXF727" s="413"/>
      <c r="BXG727" s="413"/>
      <c r="BXH727" s="413"/>
      <c r="BXI727" s="413"/>
      <c r="BXJ727" s="413"/>
      <c r="BXK727" s="413"/>
      <c r="BXL727" s="413"/>
      <c r="BXM727" s="413"/>
      <c r="BXN727" s="414"/>
      <c r="BXO727" s="414"/>
      <c r="BXP727" s="414"/>
      <c r="BXQ727" s="414"/>
      <c r="BXR727" s="414"/>
      <c r="BXS727" s="413"/>
      <c r="BXT727" s="413"/>
      <c r="BXU727" s="414"/>
      <c r="BXV727" s="414"/>
      <c r="BXW727" s="413"/>
      <c r="BXX727" s="413"/>
      <c r="BXY727" s="414"/>
      <c r="BXZ727" s="414"/>
      <c r="BYA727" s="413"/>
      <c r="BYB727" s="413"/>
      <c r="BYC727" s="413"/>
      <c r="BYD727" s="413"/>
      <c r="BYE727" s="413"/>
      <c r="BYF727" s="413"/>
      <c r="BYG727" s="413"/>
      <c r="BYH727" s="414"/>
      <c r="BYI727" s="414"/>
      <c r="BYJ727" s="413"/>
      <c r="BYK727" s="413"/>
      <c r="BYL727" s="414"/>
      <c r="BYM727" s="414"/>
      <c r="BYN727" s="413"/>
      <c r="BYO727" s="413"/>
      <c r="BYP727" s="413"/>
      <c r="BYQ727" s="413"/>
      <c r="BYR727" s="413"/>
      <c r="BYS727" s="407"/>
      <c r="BYT727" s="439"/>
      <c r="BYU727" s="413"/>
      <c r="BYV727" s="413"/>
      <c r="BYW727" s="413"/>
      <c r="BYX727" s="413"/>
      <c r="BYY727" s="413"/>
      <c r="BYZ727" s="413"/>
      <c r="BZA727" s="413"/>
      <c r="BZB727" s="412"/>
      <c r="BZC727" s="412"/>
      <c r="BZD727" s="412"/>
      <c r="BZE727" s="412"/>
      <c r="BZF727" s="412"/>
      <c r="BZG727" s="412"/>
      <c r="BZH727" s="412"/>
      <c r="BZI727" s="412"/>
      <c r="BZJ727" s="412"/>
      <c r="BZK727" s="412"/>
      <c r="BZL727" s="412"/>
      <c r="BZM727" s="412"/>
      <c r="BZN727" s="412"/>
      <c r="BZO727" s="412"/>
      <c r="BZP727" s="412"/>
      <c r="BZQ727" s="412"/>
      <c r="BZR727" s="412"/>
      <c r="BZS727" s="412"/>
      <c r="BZT727" s="412"/>
      <c r="BZU727" s="412"/>
      <c r="BZV727" s="412"/>
      <c r="BZW727" s="412"/>
      <c r="BZX727" s="412"/>
      <c r="BZY727" s="412"/>
      <c r="BZZ727" s="412"/>
      <c r="CAA727" s="412"/>
      <c r="CAB727" s="412"/>
      <c r="CAC727" s="412"/>
      <c r="CAD727" s="412"/>
      <c r="CAE727" s="412"/>
      <c r="CAF727" s="412"/>
      <c r="CAG727" s="412"/>
      <c r="CAH727" s="412"/>
      <c r="CAI727" s="412"/>
      <c r="CAJ727" s="412"/>
      <c r="CAK727" s="412"/>
      <c r="CAL727" s="412"/>
      <c r="CAM727" s="412"/>
      <c r="CAN727" s="412"/>
      <c r="CAO727" s="412"/>
      <c r="CAP727" s="412"/>
      <c r="CAQ727" s="412"/>
      <c r="CAR727" s="412"/>
      <c r="CAS727" s="412"/>
      <c r="CAT727" s="413"/>
      <c r="CAU727" s="413"/>
      <c r="CAV727" s="413"/>
      <c r="CAW727" s="413"/>
      <c r="CAX727" s="413"/>
      <c r="CAY727" s="413"/>
      <c r="CAZ727" s="413"/>
      <c r="CBA727" s="413"/>
      <c r="CBB727" s="413"/>
      <c r="CBC727" s="413"/>
      <c r="CBD727" s="413"/>
      <c r="CBE727" s="413"/>
      <c r="CBF727" s="413"/>
      <c r="CBG727" s="413"/>
      <c r="CBH727" s="413"/>
      <c r="CBI727" s="413"/>
      <c r="CBJ727" s="413"/>
      <c r="CBK727" s="413"/>
      <c r="CBL727" s="413"/>
      <c r="CBM727" s="413"/>
      <c r="CBN727" s="413"/>
      <c r="CBO727" s="413"/>
      <c r="CBP727" s="413"/>
      <c r="CBQ727" s="413"/>
      <c r="CBR727" s="414"/>
      <c r="CBS727" s="414"/>
      <c r="CBT727" s="414"/>
      <c r="CBU727" s="414"/>
      <c r="CBV727" s="414"/>
      <c r="CBW727" s="413"/>
      <c r="CBX727" s="413"/>
      <c r="CBY727" s="414"/>
      <c r="CBZ727" s="414"/>
      <c r="CCA727" s="413"/>
      <c r="CCB727" s="413"/>
      <c r="CCC727" s="414"/>
      <c r="CCD727" s="414"/>
      <c r="CCE727" s="413"/>
      <c r="CCF727" s="413"/>
      <c r="CCG727" s="413"/>
      <c r="CCH727" s="413"/>
      <c r="CCI727" s="413"/>
      <c r="CCJ727" s="413"/>
      <c r="CCK727" s="413"/>
      <c r="CCL727" s="414"/>
      <c r="CCM727" s="414"/>
      <c r="CCN727" s="413"/>
      <c r="CCO727" s="413"/>
      <c r="CCP727" s="414"/>
      <c r="CCQ727" s="414"/>
      <c r="CCR727" s="413"/>
      <c r="CCS727" s="413"/>
      <c r="CCT727" s="413"/>
      <c r="CCU727" s="413"/>
      <c r="CCV727" s="413"/>
      <c r="CCW727" s="407"/>
      <c r="CCX727" s="439"/>
      <c r="CCY727" s="413"/>
      <c r="CCZ727" s="413"/>
      <c r="CDA727" s="413"/>
      <c r="CDB727" s="413"/>
      <c r="CDC727" s="413"/>
      <c r="CDD727" s="413"/>
      <c r="CDE727" s="413"/>
      <c r="CDF727" s="412"/>
      <c r="CDG727" s="412"/>
      <c r="CDH727" s="412"/>
      <c r="CDI727" s="412"/>
      <c r="CDJ727" s="412"/>
      <c r="CDK727" s="412"/>
      <c r="CDL727" s="412"/>
      <c r="CDM727" s="412"/>
      <c r="CDN727" s="412"/>
      <c r="CDO727" s="412"/>
      <c r="CDP727" s="412"/>
      <c r="CDQ727" s="412"/>
      <c r="CDR727" s="412"/>
      <c r="CDS727" s="412"/>
      <c r="CDT727" s="412"/>
      <c r="CDU727" s="412"/>
      <c r="CDV727" s="412"/>
      <c r="CDW727" s="412"/>
      <c r="CDX727" s="412"/>
      <c r="CDY727" s="412"/>
      <c r="CDZ727" s="412"/>
      <c r="CEA727" s="412"/>
      <c r="CEB727" s="412"/>
      <c r="CEC727" s="412"/>
      <c r="CED727" s="412"/>
      <c r="CEE727" s="412"/>
      <c r="CEF727" s="412"/>
      <c r="CEG727" s="412"/>
      <c r="CEH727" s="412"/>
      <c r="CEI727" s="412"/>
      <c r="CEJ727" s="412"/>
      <c r="CEK727" s="412"/>
      <c r="CEL727" s="412"/>
      <c r="CEM727" s="412"/>
      <c r="CEN727" s="412"/>
      <c r="CEO727" s="412"/>
      <c r="CEP727" s="412"/>
      <c r="CEQ727" s="412"/>
      <c r="CER727" s="412"/>
      <c r="CES727" s="412"/>
      <c r="CET727" s="412"/>
      <c r="CEU727" s="412"/>
      <c r="CEV727" s="412"/>
      <c r="CEW727" s="412"/>
      <c r="CEX727" s="413"/>
      <c r="CEY727" s="413"/>
      <c r="CEZ727" s="413"/>
      <c r="CFA727" s="413"/>
      <c r="CFB727" s="413"/>
      <c r="CFC727" s="413"/>
      <c r="CFD727" s="413"/>
      <c r="CFE727" s="413"/>
      <c r="CFF727" s="413"/>
      <c r="CFG727" s="413"/>
      <c r="CFH727" s="413"/>
      <c r="CFI727" s="413"/>
      <c r="CFJ727" s="413"/>
      <c r="CFK727" s="413"/>
      <c r="CFL727" s="413"/>
      <c r="CFM727" s="413"/>
      <c r="CFN727" s="413"/>
      <c r="CFO727" s="413"/>
      <c r="CFP727" s="413"/>
      <c r="CFQ727" s="413"/>
      <c r="CFR727" s="413"/>
      <c r="CFS727" s="413"/>
      <c r="CFT727" s="413"/>
      <c r="CFU727" s="413"/>
      <c r="CFV727" s="414"/>
      <c r="CFW727" s="414"/>
      <c r="CFX727" s="414"/>
      <c r="CFY727" s="414"/>
      <c r="CFZ727" s="414"/>
      <c r="CGA727" s="413"/>
      <c r="CGB727" s="413"/>
      <c r="CGC727" s="414"/>
      <c r="CGD727" s="414"/>
      <c r="CGE727" s="413"/>
      <c r="CGF727" s="413"/>
      <c r="CGG727" s="414"/>
      <c r="CGH727" s="414"/>
      <c r="CGI727" s="413"/>
      <c r="CGJ727" s="413"/>
      <c r="CGK727" s="413"/>
      <c r="CGL727" s="413"/>
      <c r="CGM727" s="413"/>
      <c r="CGN727" s="413"/>
      <c r="CGO727" s="413"/>
      <c r="CGP727" s="414"/>
      <c r="CGQ727" s="414"/>
      <c r="CGR727" s="413"/>
      <c r="CGS727" s="413"/>
      <c r="CGT727" s="414"/>
      <c r="CGU727" s="414"/>
      <c r="CGV727" s="413"/>
      <c r="CGW727" s="413"/>
      <c r="CGX727" s="413"/>
      <c r="CGY727" s="413"/>
      <c r="CGZ727" s="413"/>
      <c r="CHA727" s="407"/>
      <c r="CHB727" s="439"/>
      <c r="CHC727" s="413"/>
      <c r="CHD727" s="413"/>
      <c r="CHE727" s="413"/>
      <c r="CHF727" s="413"/>
      <c r="CHG727" s="413"/>
      <c r="CHH727" s="413"/>
      <c r="CHI727" s="413"/>
      <c r="CHJ727" s="412"/>
      <c r="CHK727" s="412"/>
      <c r="CHL727" s="412"/>
      <c r="CHM727" s="412"/>
      <c r="CHN727" s="412"/>
      <c r="CHO727" s="412"/>
      <c r="CHP727" s="412"/>
      <c r="CHQ727" s="412"/>
      <c r="CHR727" s="412"/>
      <c r="CHS727" s="412"/>
      <c r="CHT727" s="412"/>
      <c r="CHU727" s="412"/>
      <c r="CHV727" s="412"/>
      <c r="CHW727" s="412"/>
      <c r="CHX727" s="412"/>
      <c r="CHY727" s="412"/>
      <c r="CHZ727" s="412"/>
      <c r="CIA727" s="412"/>
      <c r="CIB727" s="412"/>
      <c r="CIC727" s="412"/>
      <c r="CID727" s="412"/>
      <c r="CIE727" s="412"/>
      <c r="CIF727" s="412"/>
      <c r="CIG727" s="412"/>
      <c r="CIH727" s="412"/>
      <c r="CII727" s="412"/>
      <c r="CIJ727" s="412"/>
      <c r="CIK727" s="412"/>
      <c r="CIL727" s="412"/>
      <c r="CIM727" s="412"/>
      <c r="CIN727" s="412"/>
      <c r="CIO727" s="412"/>
      <c r="CIP727" s="412"/>
      <c r="CIQ727" s="412"/>
      <c r="CIR727" s="412"/>
      <c r="CIS727" s="412"/>
      <c r="CIT727" s="412"/>
      <c r="CIU727" s="412"/>
      <c r="CIV727" s="412"/>
      <c r="CIW727" s="412"/>
      <c r="CIX727" s="412"/>
      <c r="CIY727" s="412"/>
      <c r="CIZ727" s="412"/>
      <c r="CJA727" s="412"/>
      <c r="CJB727" s="413"/>
      <c r="CJC727" s="413"/>
      <c r="CJD727" s="413"/>
      <c r="CJE727" s="413"/>
      <c r="CJF727" s="413"/>
      <c r="CJG727" s="413"/>
      <c r="CJH727" s="413"/>
      <c r="CJI727" s="413"/>
      <c r="CJJ727" s="413"/>
      <c r="CJK727" s="413"/>
      <c r="CJL727" s="413"/>
      <c r="CJM727" s="413"/>
      <c r="CJN727" s="413"/>
      <c r="CJO727" s="413"/>
      <c r="CJP727" s="413"/>
      <c r="CJQ727" s="413"/>
      <c r="CJR727" s="413"/>
      <c r="CJS727" s="413"/>
      <c r="CJT727" s="413"/>
      <c r="CJU727" s="413"/>
      <c r="CJV727" s="413"/>
      <c r="CJW727" s="413"/>
      <c r="CJX727" s="413"/>
      <c r="CJY727" s="413"/>
      <c r="CJZ727" s="414"/>
      <c r="CKA727" s="414"/>
      <c r="CKB727" s="414"/>
      <c r="CKC727" s="414"/>
      <c r="CKD727" s="414"/>
      <c r="CKE727" s="413"/>
      <c r="CKF727" s="413"/>
      <c r="CKG727" s="414"/>
      <c r="CKH727" s="414"/>
      <c r="CKI727" s="413"/>
      <c r="CKJ727" s="413"/>
      <c r="CKK727" s="414"/>
      <c r="CKL727" s="414"/>
      <c r="CKM727" s="413"/>
      <c r="CKN727" s="413"/>
      <c r="CKO727" s="413"/>
      <c r="CKP727" s="413"/>
      <c r="CKQ727" s="413"/>
      <c r="CKR727" s="413"/>
      <c r="CKS727" s="413"/>
      <c r="CKT727" s="414"/>
      <c r="CKU727" s="414"/>
      <c r="CKV727" s="413"/>
      <c r="CKW727" s="413"/>
      <c r="CKX727" s="414"/>
      <c r="CKY727" s="414"/>
      <c r="CKZ727" s="413"/>
      <c r="CLA727" s="413"/>
      <c r="CLB727" s="413"/>
      <c r="CLC727" s="413"/>
      <c r="CLD727" s="413"/>
      <c r="CLE727" s="407"/>
      <c r="CLF727" s="439"/>
      <c r="CLG727" s="413"/>
      <c r="CLH727" s="413"/>
      <c r="CLI727" s="413"/>
      <c r="CLJ727" s="413"/>
      <c r="CLK727" s="413"/>
      <c r="CLL727" s="413"/>
      <c r="CLM727" s="413"/>
      <c r="CLN727" s="412"/>
      <c r="CLO727" s="412"/>
      <c r="CLP727" s="412"/>
      <c r="CLQ727" s="412"/>
      <c r="CLR727" s="412"/>
      <c r="CLS727" s="412"/>
      <c r="CLT727" s="412"/>
      <c r="CLU727" s="412"/>
      <c r="CLV727" s="412"/>
      <c r="CLW727" s="412"/>
      <c r="CLX727" s="412"/>
      <c r="CLY727" s="412"/>
      <c r="CLZ727" s="412"/>
      <c r="CMA727" s="412"/>
      <c r="CMB727" s="412"/>
      <c r="CMC727" s="412"/>
      <c r="CMD727" s="412"/>
      <c r="CME727" s="412"/>
      <c r="CMF727" s="412"/>
      <c r="CMG727" s="412"/>
      <c r="CMH727" s="412"/>
      <c r="CMI727" s="412"/>
      <c r="CMJ727" s="412"/>
      <c r="CMK727" s="412"/>
      <c r="CML727" s="412"/>
      <c r="CMM727" s="412"/>
      <c r="CMN727" s="412"/>
      <c r="CMO727" s="412"/>
      <c r="CMP727" s="412"/>
      <c r="CMQ727" s="412"/>
      <c r="CMR727" s="412"/>
      <c r="CMS727" s="412"/>
      <c r="CMT727" s="412"/>
      <c r="CMU727" s="412"/>
      <c r="CMV727" s="412"/>
      <c r="CMW727" s="412"/>
      <c r="CMX727" s="412"/>
      <c r="CMY727" s="412"/>
      <c r="CMZ727" s="412"/>
      <c r="CNA727" s="412"/>
      <c r="CNB727" s="412"/>
      <c r="CNC727" s="412"/>
      <c r="CND727" s="412"/>
      <c r="CNE727" s="412"/>
      <c r="CNF727" s="413"/>
      <c r="CNG727" s="413"/>
      <c r="CNH727" s="413"/>
      <c r="CNI727" s="413"/>
      <c r="CNJ727" s="413"/>
      <c r="CNK727" s="413"/>
      <c r="CNL727" s="413"/>
      <c r="CNM727" s="413"/>
      <c r="CNN727" s="413"/>
      <c r="CNO727" s="413"/>
      <c r="CNP727" s="413"/>
      <c r="CNQ727" s="413"/>
      <c r="CNR727" s="413"/>
      <c r="CNS727" s="413"/>
      <c r="CNT727" s="413"/>
      <c r="CNU727" s="413"/>
      <c r="CNV727" s="413"/>
      <c r="CNW727" s="413"/>
      <c r="CNX727" s="413"/>
      <c r="CNY727" s="413"/>
      <c r="CNZ727" s="413"/>
      <c r="COA727" s="413"/>
      <c r="COB727" s="413"/>
      <c r="COC727" s="413"/>
      <c r="COD727" s="414"/>
      <c r="COE727" s="414"/>
      <c r="COF727" s="414"/>
      <c r="COG727" s="414"/>
      <c r="COH727" s="414"/>
      <c r="COI727" s="413"/>
      <c r="COJ727" s="413"/>
      <c r="COK727" s="414"/>
      <c r="COL727" s="414"/>
      <c r="COM727" s="413"/>
      <c r="CON727" s="413"/>
      <c r="COO727" s="414"/>
      <c r="COP727" s="414"/>
      <c r="COQ727" s="413"/>
      <c r="COR727" s="413"/>
      <c r="COS727" s="413"/>
      <c r="COT727" s="413"/>
      <c r="COU727" s="413"/>
      <c r="COV727" s="413"/>
      <c r="COW727" s="413"/>
      <c r="COX727" s="414"/>
      <c r="COY727" s="414"/>
      <c r="COZ727" s="413"/>
      <c r="CPA727" s="413"/>
      <c r="CPB727" s="414"/>
      <c r="CPC727" s="414"/>
      <c r="CPD727" s="413"/>
      <c r="CPE727" s="413"/>
      <c r="CPF727" s="413"/>
      <c r="CPG727" s="413"/>
      <c r="CPH727" s="413"/>
      <c r="CPI727" s="407"/>
      <c r="CPJ727" s="439"/>
      <c r="CPK727" s="413"/>
      <c r="CPL727" s="413"/>
      <c r="CPM727" s="413"/>
      <c r="CPN727" s="413"/>
      <c r="CPO727" s="413"/>
      <c r="CPP727" s="413"/>
      <c r="CPQ727" s="413"/>
      <c r="CPR727" s="412"/>
      <c r="CPS727" s="412"/>
      <c r="CPT727" s="412"/>
      <c r="CPU727" s="412"/>
      <c r="CPV727" s="412"/>
      <c r="CPW727" s="412"/>
      <c r="CPX727" s="412"/>
      <c r="CPY727" s="412"/>
      <c r="CPZ727" s="412"/>
      <c r="CQA727" s="412"/>
      <c r="CQB727" s="412"/>
      <c r="CQC727" s="412"/>
      <c r="CQD727" s="412"/>
      <c r="CQE727" s="412"/>
      <c r="CQF727" s="412"/>
      <c r="CQG727" s="412"/>
      <c r="CQH727" s="412"/>
      <c r="CQI727" s="412"/>
      <c r="CQJ727" s="412"/>
      <c r="CQK727" s="412"/>
      <c r="CQL727" s="412"/>
      <c r="CQM727" s="412"/>
      <c r="CQN727" s="412"/>
      <c r="CQO727" s="412"/>
      <c r="CQP727" s="412"/>
      <c r="CQQ727" s="412"/>
      <c r="CQR727" s="412"/>
      <c r="CQS727" s="412"/>
      <c r="CQT727" s="412"/>
      <c r="CQU727" s="412"/>
      <c r="CQV727" s="412"/>
      <c r="CQW727" s="412"/>
      <c r="CQX727" s="412"/>
      <c r="CQY727" s="412"/>
      <c r="CQZ727" s="412"/>
      <c r="CRA727" s="412"/>
      <c r="CRB727" s="412"/>
      <c r="CRC727" s="412"/>
      <c r="CRD727" s="412"/>
      <c r="CRE727" s="412"/>
      <c r="CRF727" s="412"/>
      <c r="CRG727" s="412"/>
      <c r="CRH727" s="412"/>
      <c r="CRI727" s="412"/>
      <c r="CRJ727" s="413"/>
      <c r="CRK727" s="413"/>
      <c r="CRL727" s="413"/>
      <c r="CRM727" s="413"/>
      <c r="CRN727" s="413"/>
      <c r="CRO727" s="413"/>
      <c r="CRP727" s="413"/>
      <c r="CRQ727" s="413"/>
      <c r="CRR727" s="413"/>
      <c r="CRS727" s="413"/>
      <c r="CRT727" s="413"/>
      <c r="CRU727" s="413"/>
      <c r="CRV727" s="413"/>
      <c r="CRW727" s="413"/>
      <c r="CRX727" s="413"/>
      <c r="CRY727" s="413"/>
      <c r="CRZ727" s="413"/>
      <c r="CSA727" s="413"/>
      <c r="CSB727" s="413"/>
      <c r="CSC727" s="413"/>
      <c r="CSD727" s="413"/>
      <c r="CSE727" s="413"/>
      <c r="CSF727" s="413"/>
      <c r="CSG727" s="413"/>
      <c r="CSH727" s="414"/>
      <c r="CSI727" s="414"/>
      <c r="CSJ727" s="414"/>
      <c r="CSK727" s="414"/>
      <c r="CSL727" s="414"/>
      <c r="CSM727" s="413"/>
      <c r="CSN727" s="413"/>
      <c r="CSO727" s="414"/>
      <c r="CSP727" s="414"/>
      <c r="CSQ727" s="413"/>
      <c r="CSR727" s="413"/>
      <c r="CSS727" s="414"/>
      <c r="CST727" s="414"/>
      <c r="CSU727" s="413"/>
      <c r="CSV727" s="413"/>
      <c r="CSW727" s="413"/>
      <c r="CSX727" s="413"/>
      <c r="CSY727" s="413"/>
      <c r="CSZ727" s="413"/>
      <c r="CTA727" s="413"/>
      <c r="CTB727" s="414"/>
      <c r="CTC727" s="414"/>
      <c r="CTD727" s="413"/>
      <c r="CTE727" s="413"/>
      <c r="CTF727" s="414"/>
      <c r="CTG727" s="414"/>
      <c r="CTH727" s="413"/>
      <c r="CTI727" s="413"/>
      <c r="CTJ727" s="413"/>
      <c r="CTK727" s="413"/>
      <c r="CTL727" s="413"/>
      <c r="CTM727" s="407"/>
      <c r="CTN727" s="439"/>
      <c r="CTO727" s="413"/>
      <c r="CTP727" s="413"/>
      <c r="CTQ727" s="413"/>
      <c r="CTR727" s="413"/>
      <c r="CTS727" s="413"/>
      <c r="CTT727" s="413"/>
      <c r="CTU727" s="413"/>
      <c r="CTV727" s="412"/>
      <c r="CTW727" s="412"/>
      <c r="CTX727" s="412"/>
      <c r="CTY727" s="412"/>
      <c r="CTZ727" s="412"/>
      <c r="CUA727" s="412"/>
      <c r="CUB727" s="412"/>
      <c r="CUC727" s="412"/>
      <c r="CUD727" s="412"/>
      <c r="CUE727" s="412"/>
      <c r="CUF727" s="412"/>
      <c r="CUG727" s="412"/>
      <c r="CUH727" s="412"/>
      <c r="CUI727" s="412"/>
      <c r="CUJ727" s="412"/>
      <c r="CUK727" s="412"/>
      <c r="CUL727" s="412"/>
      <c r="CUM727" s="412"/>
      <c r="CUN727" s="412"/>
      <c r="CUO727" s="412"/>
      <c r="CUP727" s="412"/>
      <c r="CUQ727" s="412"/>
      <c r="CUR727" s="412"/>
      <c r="CUS727" s="412"/>
      <c r="CUT727" s="412"/>
      <c r="CUU727" s="412"/>
      <c r="CUV727" s="412"/>
      <c r="CUW727" s="412"/>
      <c r="CUX727" s="412"/>
      <c r="CUY727" s="412"/>
      <c r="CUZ727" s="412"/>
      <c r="CVA727" s="412"/>
      <c r="CVB727" s="412"/>
      <c r="CVC727" s="412"/>
      <c r="CVD727" s="412"/>
      <c r="CVE727" s="412"/>
      <c r="CVF727" s="412"/>
      <c r="CVG727" s="412"/>
      <c r="CVH727" s="412"/>
      <c r="CVI727" s="412"/>
      <c r="CVJ727" s="412"/>
      <c r="CVK727" s="412"/>
      <c r="CVL727" s="412"/>
      <c r="CVM727" s="412"/>
      <c r="CVN727" s="413"/>
      <c r="CVO727" s="413"/>
      <c r="CVP727" s="413"/>
      <c r="CVQ727" s="413"/>
      <c r="CVR727" s="413"/>
      <c r="CVS727" s="413"/>
      <c r="CVT727" s="413"/>
      <c r="CVU727" s="413"/>
      <c r="CVV727" s="413"/>
      <c r="CVW727" s="413"/>
      <c r="CVX727" s="413"/>
      <c r="CVY727" s="413"/>
      <c r="CVZ727" s="413"/>
      <c r="CWA727" s="413"/>
      <c r="CWB727" s="413"/>
      <c r="CWC727" s="413"/>
      <c r="CWD727" s="413"/>
      <c r="CWE727" s="413"/>
      <c r="CWF727" s="413"/>
      <c r="CWG727" s="413"/>
      <c r="CWH727" s="413"/>
      <c r="CWI727" s="413"/>
      <c r="CWJ727" s="413"/>
      <c r="CWK727" s="413"/>
      <c r="CWL727" s="414"/>
      <c r="CWM727" s="414"/>
      <c r="CWN727" s="414"/>
      <c r="CWO727" s="414"/>
      <c r="CWP727" s="414"/>
      <c r="CWQ727" s="413"/>
      <c r="CWR727" s="413"/>
      <c r="CWS727" s="414"/>
      <c r="CWT727" s="414"/>
      <c r="CWU727" s="413"/>
      <c r="CWV727" s="413"/>
      <c r="CWW727" s="414"/>
      <c r="CWX727" s="414"/>
      <c r="CWY727" s="413"/>
      <c r="CWZ727" s="413"/>
      <c r="CXA727" s="413"/>
      <c r="CXB727" s="413"/>
      <c r="CXC727" s="413"/>
      <c r="CXD727" s="413"/>
      <c r="CXE727" s="413"/>
      <c r="CXF727" s="414"/>
      <c r="CXG727" s="414"/>
      <c r="CXH727" s="413"/>
      <c r="CXI727" s="413"/>
      <c r="CXJ727" s="414"/>
      <c r="CXK727" s="414"/>
      <c r="CXL727" s="413"/>
      <c r="CXM727" s="413"/>
      <c r="CXN727" s="413"/>
      <c r="CXO727" s="413"/>
      <c r="CXP727" s="413"/>
      <c r="CXQ727" s="407"/>
      <c r="CXR727" s="439"/>
      <c r="CXS727" s="413"/>
      <c r="CXT727" s="413"/>
      <c r="CXU727" s="413"/>
      <c r="CXV727" s="413"/>
      <c r="CXW727" s="413"/>
      <c r="CXX727" s="413"/>
      <c r="CXY727" s="413"/>
      <c r="CXZ727" s="412"/>
      <c r="CYA727" s="412"/>
      <c r="CYB727" s="412"/>
      <c r="CYC727" s="412"/>
      <c r="CYD727" s="412"/>
      <c r="CYE727" s="412"/>
      <c r="CYF727" s="412"/>
      <c r="CYG727" s="412"/>
      <c r="CYH727" s="412"/>
      <c r="CYI727" s="412"/>
      <c r="CYJ727" s="412"/>
      <c r="CYK727" s="412"/>
      <c r="CYL727" s="412"/>
      <c r="CYM727" s="412"/>
      <c r="CYN727" s="412"/>
      <c r="CYO727" s="412"/>
      <c r="CYP727" s="412"/>
      <c r="CYQ727" s="412"/>
      <c r="CYR727" s="412"/>
      <c r="CYS727" s="412"/>
      <c r="CYT727" s="412"/>
      <c r="CYU727" s="412"/>
      <c r="CYV727" s="412"/>
      <c r="CYW727" s="412"/>
      <c r="CYX727" s="412"/>
      <c r="CYY727" s="412"/>
      <c r="CYZ727" s="412"/>
      <c r="CZA727" s="412"/>
      <c r="CZB727" s="412"/>
      <c r="CZC727" s="412"/>
      <c r="CZD727" s="412"/>
      <c r="CZE727" s="412"/>
      <c r="CZF727" s="412"/>
      <c r="CZG727" s="412"/>
      <c r="CZH727" s="412"/>
      <c r="CZI727" s="412"/>
      <c r="CZJ727" s="412"/>
      <c r="CZK727" s="412"/>
      <c r="CZL727" s="412"/>
      <c r="CZM727" s="412"/>
      <c r="CZN727" s="412"/>
      <c r="CZO727" s="412"/>
      <c r="CZP727" s="412"/>
      <c r="CZQ727" s="412"/>
      <c r="CZR727" s="413"/>
      <c r="CZS727" s="413"/>
      <c r="CZT727" s="413"/>
      <c r="CZU727" s="413"/>
      <c r="CZV727" s="413"/>
      <c r="CZW727" s="413"/>
      <c r="CZX727" s="413"/>
      <c r="CZY727" s="413"/>
      <c r="CZZ727" s="413"/>
      <c r="DAA727" s="413"/>
      <c r="DAB727" s="413"/>
      <c r="DAC727" s="413"/>
      <c r="DAD727" s="413"/>
      <c r="DAE727" s="413"/>
      <c r="DAF727" s="413"/>
      <c r="DAG727" s="413"/>
      <c r="DAH727" s="413"/>
      <c r="DAI727" s="413"/>
      <c r="DAJ727" s="413"/>
      <c r="DAK727" s="413"/>
      <c r="DAL727" s="413"/>
      <c r="DAM727" s="413"/>
      <c r="DAN727" s="413"/>
      <c r="DAO727" s="413"/>
      <c r="DAP727" s="414"/>
      <c r="DAQ727" s="414"/>
      <c r="DAR727" s="414"/>
      <c r="DAS727" s="414"/>
      <c r="DAT727" s="414"/>
      <c r="DAU727" s="413"/>
      <c r="DAV727" s="413"/>
      <c r="DAW727" s="414"/>
      <c r="DAX727" s="414"/>
      <c r="DAY727" s="413"/>
      <c r="DAZ727" s="413"/>
      <c r="DBA727" s="414"/>
      <c r="DBB727" s="414"/>
      <c r="DBC727" s="413"/>
      <c r="DBD727" s="413"/>
      <c r="DBE727" s="413"/>
      <c r="DBF727" s="413"/>
      <c r="DBG727" s="413"/>
      <c r="DBH727" s="413"/>
      <c r="DBI727" s="413"/>
      <c r="DBJ727" s="414"/>
      <c r="DBK727" s="414"/>
      <c r="DBL727" s="413"/>
      <c r="DBM727" s="413"/>
      <c r="DBN727" s="414"/>
      <c r="DBO727" s="414"/>
      <c r="DBP727" s="413"/>
      <c r="DBQ727" s="413"/>
      <c r="DBR727" s="413"/>
      <c r="DBS727" s="413"/>
      <c r="DBT727" s="413"/>
      <c r="DBU727" s="407"/>
      <c r="DBV727" s="439"/>
      <c r="DBW727" s="413"/>
      <c r="DBX727" s="413"/>
      <c r="DBY727" s="413"/>
      <c r="DBZ727" s="413"/>
      <c r="DCA727" s="413"/>
      <c r="DCB727" s="413"/>
      <c r="DCC727" s="413"/>
      <c r="DCD727" s="412"/>
      <c r="DCE727" s="412"/>
      <c r="DCF727" s="412"/>
      <c r="DCG727" s="412"/>
      <c r="DCH727" s="412"/>
      <c r="DCI727" s="412"/>
      <c r="DCJ727" s="412"/>
      <c r="DCK727" s="412"/>
      <c r="DCL727" s="412"/>
      <c r="DCM727" s="412"/>
      <c r="DCN727" s="412"/>
      <c r="DCO727" s="412"/>
      <c r="DCP727" s="412"/>
      <c r="DCQ727" s="412"/>
      <c r="DCR727" s="412"/>
      <c r="DCS727" s="412"/>
      <c r="DCT727" s="412"/>
      <c r="DCU727" s="412"/>
      <c r="DCV727" s="412"/>
      <c r="DCW727" s="412"/>
      <c r="DCX727" s="412"/>
      <c r="DCY727" s="412"/>
      <c r="DCZ727" s="412"/>
      <c r="DDA727" s="412"/>
      <c r="DDB727" s="412"/>
      <c r="DDC727" s="412"/>
      <c r="DDD727" s="412"/>
      <c r="DDE727" s="412"/>
      <c r="DDF727" s="412"/>
      <c r="DDG727" s="412"/>
      <c r="DDH727" s="412"/>
      <c r="DDI727" s="412"/>
      <c r="DDJ727" s="412"/>
      <c r="DDK727" s="412"/>
      <c r="DDL727" s="412"/>
      <c r="DDM727" s="412"/>
      <c r="DDN727" s="412"/>
      <c r="DDO727" s="412"/>
      <c r="DDP727" s="412"/>
      <c r="DDQ727" s="412"/>
      <c r="DDR727" s="412"/>
      <c r="DDS727" s="412"/>
      <c r="DDT727" s="412"/>
      <c r="DDU727" s="412"/>
      <c r="DDV727" s="413"/>
      <c r="DDW727" s="413"/>
      <c r="DDX727" s="413"/>
      <c r="DDY727" s="413"/>
      <c r="DDZ727" s="413"/>
      <c r="DEA727" s="413"/>
      <c r="DEB727" s="413"/>
      <c r="DEC727" s="413"/>
      <c r="DED727" s="413"/>
      <c r="DEE727" s="413"/>
      <c r="DEF727" s="413"/>
      <c r="DEG727" s="413"/>
      <c r="DEH727" s="413"/>
      <c r="DEI727" s="413"/>
      <c r="DEJ727" s="413"/>
      <c r="DEK727" s="413"/>
      <c r="DEL727" s="413"/>
      <c r="DEM727" s="413"/>
      <c r="DEN727" s="413"/>
      <c r="DEO727" s="413"/>
      <c r="DEP727" s="413"/>
      <c r="DEQ727" s="413"/>
      <c r="DER727" s="413"/>
      <c r="DES727" s="413"/>
      <c r="DET727" s="414"/>
      <c r="DEU727" s="414"/>
      <c r="DEV727" s="414"/>
      <c r="DEW727" s="414"/>
      <c r="DEX727" s="414"/>
      <c r="DEY727" s="413"/>
      <c r="DEZ727" s="413"/>
      <c r="DFA727" s="414"/>
      <c r="DFB727" s="414"/>
      <c r="DFC727" s="413"/>
      <c r="DFD727" s="413"/>
      <c r="DFE727" s="414"/>
      <c r="DFF727" s="414"/>
      <c r="DFG727" s="413"/>
      <c r="DFH727" s="413"/>
      <c r="DFI727" s="413"/>
      <c r="DFJ727" s="413"/>
      <c r="DFK727" s="413"/>
      <c r="DFL727" s="413"/>
      <c r="DFM727" s="413"/>
      <c r="DFN727" s="414"/>
      <c r="DFO727" s="414"/>
      <c r="DFP727" s="413"/>
      <c r="DFQ727" s="413"/>
      <c r="DFR727" s="414"/>
      <c r="DFS727" s="414"/>
      <c r="DFT727" s="413"/>
      <c r="DFU727" s="413"/>
      <c r="DFV727" s="413"/>
      <c r="DFW727" s="413"/>
      <c r="DFX727" s="413"/>
      <c r="DFY727" s="407"/>
      <c r="DFZ727" s="439"/>
      <c r="DGA727" s="413"/>
      <c r="DGB727" s="413"/>
      <c r="DGC727" s="413"/>
      <c r="DGD727" s="413"/>
      <c r="DGE727" s="413"/>
      <c r="DGF727" s="413"/>
      <c r="DGG727" s="413"/>
      <c r="DGH727" s="412"/>
      <c r="DGI727" s="412"/>
      <c r="DGJ727" s="412"/>
      <c r="DGK727" s="412"/>
      <c r="DGL727" s="412"/>
      <c r="DGM727" s="412"/>
      <c r="DGN727" s="412"/>
      <c r="DGO727" s="412"/>
      <c r="DGP727" s="412"/>
      <c r="DGQ727" s="412"/>
      <c r="DGR727" s="412"/>
      <c r="DGS727" s="412"/>
      <c r="DGT727" s="412"/>
      <c r="DGU727" s="412"/>
      <c r="DGV727" s="412"/>
      <c r="DGW727" s="412"/>
      <c r="DGX727" s="412"/>
      <c r="DGY727" s="412"/>
      <c r="DGZ727" s="412"/>
      <c r="DHA727" s="412"/>
      <c r="DHB727" s="412"/>
      <c r="DHC727" s="412"/>
      <c r="DHD727" s="412"/>
      <c r="DHE727" s="412"/>
      <c r="DHF727" s="412"/>
      <c r="DHG727" s="412"/>
      <c r="DHH727" s="412"/>
      <c r="DHI727" s="412"/>
      <c r="DHJ727" s="412"/>
      <c r="DHK727" s="412"/>
      <c r="DHL727" s="412"/>
      <c r="DHM727" s="412"/>
      <c r="DHN727" s="412"/>
      <c r="DHO727" s="412"/>
      <c r="DHP727" s="412"/>
      <c r="DHQ727" s="412"/>
      <c r="DHR727" s="412"/>
      <c r="DHS727" s="412"/>
      <c r="DHT727" s="412"/>
      <c r="DHU727" s="412"/>
      <c r="DHV727" s="412"/>
      <c r="DHW727" s="412"/>
      <c r="DHX727" s="412"/>
      <c r="DHY727" s="412"/>
      <c r="DHZ727" s="413"/>
      <c r="DIA727" s="413"/>
      <c r="DIB727" s="413"/>
      <c r="DIC727" s="413"/>
      <c r="DID727" s="413"/>
      <c r="DIE727" s="413"/>
      <c r="DIF727" s="413"/>
      <c r="DIG727" s="413"/>
      <c r="DIH727" s="413"/>
      <c r="DII727" s="413"/>
      <c r="DIJ727" s="413"/>
      <c r="DIK727" s="413"/>
      <c r="DIL727" s="413"/>
      <c r="DIM727" s="413"/>
      <c r="DIN727" s="413"/>
      <c r="DIO727" s="413"/>
      <c r="DIP727" s="413"/>
      <c r="DIQ727" s="413"/>
      <c r="DIR727" s="413"/>
      <c r="DIS727" s="413"/>
      <c r="DIT727" s="413"/>
      <c r="DIU727" s="413"/>
      <c r="DIV727" s="413"/>
      <c r="DIW727" s="413"/>
      <c r="DIX727" s="414"/>
      <c r="DIY727" s="414"/>
      <c r="DIZ727" s="414"/>
      <c r="DJA727" s="414"/>
      <c r="DJB727" s="414"/>
      <c r="DJC727" s="413"/>
      <c r="DJD727" s="413"/>
      <c r="DJE727" s="414"/>
      <c r="DJF727" s="414"/>
      <c r="DJG727" s="413"/>
      <c r="DJH727" s="413"/>
      <c r="DJI727" s="414"/>
      <c r="DJJ727" s="414"/>
      <c r="DJK727" s="413"/>
      <c r="DJL727" s="413"/>
      <c r="DJM727" s="413"/>
      <c r="DJN727" s="413"/>
      <c r="DJO727" s="413"/>
      <c r="DJP727" s="413"/>
      <c r="DJQ727" s="413"/>
      <c r="DJR727" s="414"/>
      <c r="DJS727" s="414"/>
      <c r="DJT727" s="413"/>
      <c r="DJU727" s="413"/>
      <c r="DJV727" s="414"/>
      <c r="DJW727" s="414"/>
      <c r="DJX727" s="413"/>
      <c r="DJY727" s="413"/>
      <c r="DJZ727" s="413"/>
      <c r="DKA727" s="413"/>
      <c r="DKB727" s="413"/>
      <c r="DKC727" s="407"/>
      <c r="DKD727" s="439"/>
      <c r="DKE727" s="413"/>
      <c r="DKF727" s="413"/>
      <c r="DKG727" s="413"/>
      <c r="DKH727" s="413"/>
      <c r="DKI727" s="413"/>
      <c r="DKJ727" s="413"/>
      <c r="DKK727" s="413"/>
      <c r="DKL727" s="412"/>
      <c r="DKM727" s="412"/>
      <c r="DKN727" s="412"/>
      <c r="DKO727" s="412"/>
      <c r="DKP727" s="412"/>
      <c r="DKQ727" s="412"/>
      <c r="DKR727" s="412"/>
      <c r="DKS727" s="412"/>
      <c r="DKT727" s="412"/>
      <c r="DKU727" s="412"/>
      <c r="DKV727" s="412"/>
      <c r="DKW727" s="412"/>
      <c r="DKX727" s="412"/>
      <c r="DKY727" s="412"/>
      <c r="DKZ727" s="412"/>
      <c r="DLA727" s="412"/>
      <c r="DLB727" s="412"/>
      <c r="DLC727" s="412"/>
      <c r="DLD727" s="412"/>
      <c r="DLE727" s="412"/>
      <c r="DLF727" s="412"/>
      <c r="DLG727" s="412"/>
      <c r="DLH727" s="412"/>
      <c r="DLI727" s="412"/>
      <c r="DLJ727" s="412"/>
      <c r="DLK727" s="412"/>
      <c r="DLL727" s="412"/>
      <c r="DLM727" s="412"/>
      <c r="DLN727" s="412"/>
      <c r="DLO727" s="412"/>
      <c r="DLP727" s="412"/>
      <c r="DLQ727" s="412"/>
      <c r="DLR727" s="412"/>
      <c r="DLS727" s="412"/>
      <c r="DLT727" s="412"/>
      <c r="DLU727" s="412"/>
      <c r="DLV727" s="412"/>
      <c r="DLW727" s="412"/>
      <c r="DLX727" s="412"/>
      <c r="DLY727" s="412"/>
      <c r="DLZ727" s="412"/>
      <c r="DMA727" s="412"/>
      <c r="DMB727" s="412"/>
      <c r="DMC727" s="412"/>
      <c r="DMD727" s="413"/>
      <c r="DME727" s="413"/>
      <c r="DMF727" s="413"/>
      <c r="DMG727" s="413"/>
      <c r="DMH727" s="413"/>
      <c r="DMI727" s="413"/>
      <c r="DMJ727" s="413"/>
      <c r="DMK727" s="413"/>
      <c r="DML727" s="413"/>
      <c r="DMM727" s="413"/>
      <c r="DMN727" s="413"/>
      <c r="DMO727" s="413"/>
      <c r="DMP727" s="413"/>
      <c r="DMQ727" s="413"/>
      <c r="DMR727" s="413"/>
      <c r="DMS727" s="413"/>
      <c r="DMT727" s="413"/>
      <c r="DMU727" s="413"/>
      <c r="DMV727" s="413"/>
      <c r="DMW727" s="413"/>
      <c r="DMX727" s="413"/>
      <c r="DMY727" s="413"/>
      <c r="DMZ727" s="413"/>
      <c r="DNA727" s="413"/>
      <c r="DNB727" s="414"/>
      <c r="DNC727" s="414"/>
      <c r="DND727" s="414"/>
      <c r="DNE727" s="414"/>
      <c r="DNF727" s="414"/>
      <c r="DNG727" s="413"/>
      <c r="DNH727" s="413"/>
      <c r="DNI727" s="414"/>
      <c r="DNJ727" s="414"/>
      <c r="DNK727" s="413"/>
      <c r="DNL727" s="413"/>
      <c r="DNM727" s="414"/>
      <c r="DNN727" s="414"/>
      <c r="DNO727" s="413"/>
      <c r="DNP727" s="413"/>
      <c r="DNQ727" s="413"/>
      <c r="DNR727" s="413"/>
      <c r="DNS727" s="413"/>
      <c r="DNT727" s="413"/>
      <c r="DNU727" s="413"/>
      <c r="DNV727" s="414"/>
      <c r="DNW727" s="414"/>
      <c r="DNX727" s="413"/>
      <c r="DNY727" s="413"/>
      <c r="DNZ727" s="414"/>
      <c r="DOA727" s="414"/>
      <c r="DOB727" s="413"/>
      <c r="DOC727" s="413"/>
      <c r="DOD727" s="413"/>
      <c r="DOE727" s="413"/>
      <c r="DOF727" s="413"/>
      <c r="DOG727" s="407"/>
      <c r="DOH727" s="439"/>
      <c r="DOI727" s="413"/>
      <c r="DOJ727" s="413"/>
      <c r="DOK727" s="413"/>
      <c r="DOL727" s="413"/>
      <c r="DOM727" s="413"/>
      <c r="DON727" s="413"/>
      <c r="DOO727" s="413"/>
      <c r="DOP727" s="412"/>
      <c r="DOQ727" s="412"/>
      <c r="DOR727" s="412"/>
      <c r="DOS727" s="412"/>
      <c r="DOT727" s="412"/>
      <c r="DOU727" s="412"/>
      <c r="DOV727" s="412"/>
      <c r="DOW727" s="412"/>
      <c r="DOX727" s="412"/>
      <c r="DOY727" s="412"/>
      <c r="DOZ727" s="412"/>
      <c r="DPA727" s="412"/>
      <c r="DPB727" s="412"/>
      <c r="DPC727" s="412"/>
      <c r="DPD727" s="412"/>
      <c r="DPE727" s="412"/>
      <c r="DPF727" s="412"/>
      <c r="DPG727" s="412"/>
      <c r="DPH727" s="412"/>
      <c r="DPI727" s="412"/>
      <c r="DPJ727" s="412"/>
      <c r="DPK727" s="412"/>
      <c r="DPL727" s="412"/>
      <c r="DPM727" s="412"/>
      <c r="DPN727" s="412"/>
      <c r="DPO727" s="412"/>
      <c r="DPP727" s="412"/>
      <c r="DPQ727" s="412"/>
      <c r="DPR727" s="412"/>
      <c r="DPS727" s="412"/>
      <c r="DPT727" s="412"/>
      <c r="DPU727" s="412"/>
      <c r="DPV727" s="412"/>
      <c r="DPW727" s="412"/>
      <c r="DPX727" s="412"/>
      <c r="DPY727" s="412"/>
      <c r="DPZ727" s="412"/>
      <c r="DQA727" s="412"/>
      <c r="DQB727" s="412"/>
      <c r="DQC727" s="412"/>
      <c r="DQD727" s="412"/>
      <c r="DQE727" s="412"/>
      <c r="DQF727" s="412"/>
      <c r="DQG727" s="412"/>
      <c r="DQH727" s="413"/>
      <c r="DQI727" s="413"/>
      <c r="DQJ727" s="413"/>
      <c r="DQK727" s="413"/>
      <c r="DQL727" s="413"/>
      <c r="DQM727" s="413"/>
      <c r="DQN727" s="413"/>
      <c r="DQO727" s="413"/>
      <c r="DQP727" s="413"/>
      <c r="DQQ727" s="413"/>
      <c r="DQR727" s="413"/>
      <c r="DQS727" s="413"/>
      <c r="DQT727" s="413"/>
      <c r="DQU727" s="413"/>
      <c r="DQV727" s="413"/>
      <c r="DQW727" s="413"/>
      <c r="DQX727" s="413"/>
      <c r="DQY727" s="413"/>
      <c r="DQZ727" s="413"/>
      <c r="DRA727" s="413"/>
      <c r="DRB727" s="413"/>
      <c r="DRC727" s="413"/>
      <c r="DRD727" s="413"/>
      <c r="DRE727" s="413"/>
      <c r="DRF727" s="414"/>
      <c r="DRG727" s="414"/>
      <c r="DRH727" s="414"/>
      <c r="DRI727" s="414"/>
      <c r="DRJ727" s="414"/>
      <c r="DRK727" s="413"/>
      <c r="DRL727" s="413"/>
      <c r="DRM727" s="414"/>
      <c r="DRN727" s="414"/>
      <c r="DRO727" s="413"/>
      <c r="DRP727" s="413"/>
      <c r="DRQ727" s="414"/>
      <c r="DRR727" s="414"/>
      <c r="DRS727" s="413"/>
      <c r="DRT727" s="413"/>
      <c r="DRU727" s="413"/>
      <c r="DRV727" s="413"/>
      <c r="DRW727" s="413"/>
      <c r="DRX727" s="413"/>
      <c r="DRY727" s="413"/>
      <c r="DRZ727" s="414"/>
      <c r="DSA727" s="414"/>
      <c r="DSB727" s="413"/>
      <c r="DSC727" s="413"/>
      <c r="DSD727" s="414"/>
      <c r="DSE727" s="414"/>
      <c r="DSF727" s="413"/>
      <c r="DSG727" s="413"/>
      <c r="DSH727" s="413"/>
      <c r="DSI727" s="413"/>
      <c r="DSJ727" s="413"/>
      <c r="DSK727" s="407"/>
      <c r="DSL727" s="439"/>
      <c r="DSM727" s="413"/>
      <c r="DSN727" s="413"/>
      <c r="DSO727" s="413"/>
      <c r="DSP727" s="413"/>
      <c r="DSQ727" s="413"/>
      <c r="DSR727" s="413"/>
      <c r="DSS727" s="413"/>
      <c r="DST727" s="412"/>
      <c r="DSU727" s="412"/>
      <c r="DSV727" s="412"/>
      <c r="DSW727" s="412"/>
      <c r="DSX727" s="412"/>
      <c r="DSY727" s="412"/>
      <c r="DSZ727" s="412"/>
      <c r="DTA727" s="412"/>
      <c r="DTB727" s="412"/>
      <c r="DTC727" s="412"/>
      <c r="DTD727" s="412"/>
      <c r="DTE727" s="412"/>
      <c r="DTF727" s="412"/>
      <c r="DTG727" s="412"/>
      <c r="DTH727" s="412"/>
      <c r="DTI727" s="412"/>
      <c r="DTJ727" s="412"/>
      <c r="DTK727" s="412"/>
      <c r="DTL727" s="412"/>
      <c r="DTM727" s="412"/>
      <c r="DTN727" s="412"/>
      <c r="DTO727" s="412"/>
      <c r="DTP727" s="412"/>
      <c r="DTQ727" s="412"/>
      <c r="DTR727" s="412"/>
      <c r="DTS727" s="412"/>
      <c r="DTT727" s="412"/>
      <c r="DTU727" s="412"/>
      <c r="DTV727" s="412"/>
      <c r="DTW727" s="412"/>
      <c r="DTX727" s="412"/>
      <c r="DTY727" s="412"/>
      <c r="DTZ727" s="412"/>
      <c r="DUA727" s="412"/>
      <c r="DUB727" s="412"/>
      <c r="DUC727" s="412"/>
      <c r="DUD727" s="412"/>
      <c r="DUE727" s="412"/>
      <c r="DUF727" s="412"/>
      <c r="DUG727" s="412"/>
      <c r="DUH727" s="412"/>
      <c r="DUI727" s="412"/>
      <c r="DUJ727" s="412"/>
      <c r="DUK727" s="412"/>
      <c r="DUL727" s="413"/>
      <c r="DUM727" s="413"/>
      <c r="DUN727" s="413"/>
      <c r="DUO727" s="413"/>
      <c r="DUP727" s="413"/>
      <c r="DUQ727" s="413"/>
      <c r="DUR727" s="413"/>
      <c r="DUS727" s="413"/>
      <c r="DUT727" s="413"/>
      <c r="DUU727" s="413"/>
      <c r="DUV727" s="413"/>
      <c r="DUW727" s="413"/>
      <c r="DUX727" s="413"/>
      <c r="DUY727" s="413"/>
      <c r="DUZ727" s="413"/>
      <c r="DVA727" s="413"/>
      <c r="DVB727" s="413"/>
      <c r="DVC727" s="413"/>
      <c r="DVD727" s="413"/>
      <c r="DVE727" s="413"/>
      <c r="DVF727" s="413"/>
      <c r="DVG727" s="413"/>
      <c r="DVH727" s="413"/>
      <c r="DVI727" s="413"/>
      <c r="DVJ727" s="414"/>
      <c r="DVK727" s="414"/>
      <c r="DVL727" s="414"/>
      <c r="DVM727" s="414"/>
      <c r="DVN727" s="414"/>
      <c r="DVO727" s="413"/>
      <c r="DVP727" s="413"/>
      <c r="DVQ727" s="414"/>
      <c r="DVR727" s="414"/>
      <c r="DVS727" s="413"/>
      <c r="DVT727" s="413"/>
      <c r="DVU727" s="414"/>
      <c r="DVV727" s="414"/>
      <c r="DVW727" s="413"/>
      <c r="DVX727" s="413"/>
      <c r="DVY727" s="413"/>
      <c r="DVZ727" s="413"/>
      <c r="DWA727" s="413"/>
      <c r="DWB727" s="413"/>
      <c r="DWC727" s="413"/>
      <c r="DWD727" s="414"/>
      <c r="DWE727" s="414"/>
      <c r="DWF727" s="413"/>
      <c r="DWG727" s="413"/>
      <c r="DWH727" s="414"/>
      <c r="DWI727" s="414"/>
      <c r="DWJ727" s="413"/>
      <c r="DWK727" s="413"/>
      <c r="DWL727" s="413"/>
      <c r="DWM727" s="413"/>
      <c r="DWN727" s="413"/>
      <c r="DWO727" s="407"/>
      <c r="DWP727" s="439"/>
      <c r="DWQ727" s="413"/>
      <c r="DWR727" s="413"/>
      <c r="DWS727" s="413"/>
      <c r="DWT727" s="413"/>
      <c r="DWU727" s="413"/>
      <c r="DWV727" s="413"/>
      <c r="DWW727" s="413"/>
      <c r="DWX727" s="412"/>
      <c r="DWY727" s="412"/>
      <c r="DWZ727" s="412"/>
      <c r="DXA727" s="412"/>
      <c r="DXB727" s="412"/>
      <c r="DXC727" s="412"/>
      <c r="DXD727" s="412"/>
      <c r="DXE727" s="412"/>
      <c r="DXF727" s="412"/>
      <c r="DXG727" s="412"/>
      <c r="DXH727" s="412"/>
      <c r="DXI727" s="412"/>
      <c r="DXJ727" s="412"/>
      <c r="DXK727" s="412"/>
      <c r="DXL727" s="412"/>
      <c r="DXM727" s="412"/>
      <c r="DXN727" s="412"/>
      <c r="DXO727" s="412"/>
      <c r="DXP727" s="412"/>
      <c r="DXQ727" s="412"/>
      <c r="DXR727" s="412"/>
      <c r="DXS727" s="412"/>
      <c r="DXT727" s="412"/>
      <c r="DXU727" s="412"/>
      <c r="DXV727" s="412"/>
      <c r="DXW727" s="412"/>
      <c r="DXX727" s="412"/>
      <c r="DXY727" s="412"/>
      <c r="DXZ727" s="412"/>
      <c r="DYA727" s="412"/>
      <c r="DYB727" s="412"/>
      <c r="DYC727" s="412"/>
      <c r="DYD727" s="412"/>
      <c r="DYE727" s="412"/>
      <c r="DYF727" s="412"/>
      <c r="DYG727" s="412"/>
      <c r="DYH727" s="412"/>
      <c r="DYI727" s="412"/>
      <c r="DYJ727" s="412"/>
      <c r="DYK727" s="412"/>
      <c r="DYL727" s="412"/>
      <c r="DYM727" s="412"/>
      <c r="DYN727" s="412"/>
      <c r="DYO727" s="412"/>
      <c r="DYP727" s="413"/>
      <c r="DYQ727" s="413"/>
      <c r="DYR727" s="413"/>
      <c r="DYS727" s="413"/>
      <c r="DYT727" s="413"/>
      <c r="DYU727" s="413"/>
      <c r="DYV727" s="413"/>
      <c r="DYW727" s="413"/>
      <c r="DYX727" s="413"/>
      <c r="DYY727" s="413"/>
      <c r="DYZ727" s="413"/>
      <c r="DZA727" s="413"/>
      <c r="DZB727" s="413"/>
      <c r="DZC727" s="413"/>
      <c r="DZD727" s="413"/>
      <c r="DZE727" s="413"/>
      <c r="DZF727" s="413"/>
      <c r="DZG727" s="413"/>
      <c r="DZH727" s="413"/>
      <c r="DZI727" s="413"/>
      <c r="DZJ727" s="413"/>
      <c r="DZK727" s="413"/>
      <c r="DZL727" s="413"/>
      <c r="DZM727" s="413"/>
      <c r="DZN727" s="414"/>
      <c r="DZO727" s="414"/>
      <c r="DZP727" s="414"/>
      <c r="DZQ727" s="414"/>
      <c r="DZR727" s="414"/>
      <c r="DZS727" s="413"/>
      <c r="DZT727" s="413"/>
      <c r="DZU727" s="414"/>
      <c r="DZV727" s="414"/>
      <c r="DZW727" s="413"/>
      <c r="DZX727" s="413"/>
      <c r="DZY727" s="414"/>
      <c r="DZZ727" s="414"/>
      <c r="EAA727" s="413"/>
      <c r="EAB727" s="413"/>
      <c r="EAC727" s="413"/>
      <c r="EAD727" s="413"/>
      <c r="EAE727" s="413"/>
      <c r="EAF727" s="413"/>
      <c r="EAG727" s="413"/>
      <c r="EAH727" s="414"/>
      <c r="EAI727" s="414"/>
      <c r="EAJ727" s="413"/>
      <c r="EAK727" s="413"/>
      <c r="EAL727" s="414"/>
      <c r="EAM727" s="414"/>
      <c r="EAN727" s="413"/>
      <c r="EAO727" s="413"/>
      <c r="EAP727" s="413"/>
      <c r="EAQ727" s="413"/>
      <c r="EAR727" s="413"/>
      <c r="EAS727" s="407"/>
      <c r="EAT727" s="439"/>
      <c r="EAU727" s="413"/>
      <c r="EAV727" s="413"/>
      <c r="EAW727" s="413"/>
      <c r="EAX727" s="413"/>
      <c r="EAY727" s="413"/>
      <c r="EAZ727" s="413"/>
      <c r="EBA727" s="413"/>
      <c r="EBB727" s="412"/>
      <c r="EBC727" s="412"/>
      <c r="EBD727" s="412"/>
      <c r="EBE727" s="412"/>
      <c r="EBF727" s="412"/>
      <c r="EBG727" s="412"/>
      <c r="EBH727" s="412"/>
      <c r="EBI727" s="412"/>
      <c r="EBJ727" s="412"/>
      <c r="EBK727" s="412"/>
      <c r="EBL727" s="412"/>
      <c r="EBM727" s="412"/>
      <c r="EBN727" s="412"/>
      <c r="EBO727" s="412"/>
      <c r="EBP727" s="412"/>
      <c r="EBQ727" s="412"/>
      <c r="EBR727" s="412"/>
      <c r="EBS727" s="412"/>
      <c r="EBT727" s="412"/>
      <c r="EBU727" s="412"/>
      <c r="EBV727" s="412"/>
      <c r="EBW727" s="412"/>
      <c r="EBX727" s="412"/>
      <c r="EBY727" s="412"/>
      <c r="EBZ727" s="412"/>
      <c r="ECA727" s="412"/>
      <c r="ECB727" s="412"/>
      <c r="ECC727" s="412"/>
      <c r="ECD727" s="412"/>
      <c r="ECE727" s="412"/>
      <c r="ECF727" s="412"/>
      <c r="ECG727" s="412"/>
      <c r="ECH727" s="412"/>
      <c r="ECI727" s="412"/>
      <c r="ECJ727" s="412"/>
      <c r="ECK727" s="412"/>
      <c r="ECL727" s="412"/>
      <c r="ECM727" s="412"/>
      <c r="ECN727" s="412"/>
      <c r="ECO727" s="412"/>
      <c r="ECP727" s="412"/>
      <c r="ECQ727" s="412"/>
      <c r="ECR727" s="412"/>
      <c r="ECS727" s="412"/>
      <c r="ECT727" s="413"/>
      <c r="ECU727" s="413"/>
      <c r="ECV727" s="413"/>
      <c r="ECW727" s="413"/>
      <c r="ECX727" s="413"/>
      <c r="ECY727" s="413"/>
      <c r="ECZ727" s="413"/>
      <c r="EDA727" s="413"/>
      <c r="EDB727" s="413"/>
      <c r="EDC727" s="413"/>
      <c r="EDD727" s="413"/>
      <c r="EDE727" s="413"/>
      <c r="EDF727" s="413"/>
      <c r="EDG727" s="413"/>
      <c r="EDH727" s="413"/>
      <c r="EDI727" s="413"/>
      <c r="EDJ727" s="413"/>
      <c r="EDK727" s="413"/>
      <c r="EDL727" s="413"/>
      <c r="EDM727" s="413"/>
      <c r="EDN727" s="413"/>
      <c r="EDO727" s="413"/>
      <c r="EDP727" s="413"/>
      <c r="EDQ727" s="413"/>
      <c r="EDR727" s="414"/>
      <c r="EDS727" s="414"/>
      <c r="EDT727" s="414"/>
      <c r="EDU727" s="414"/>
      <c r="EDV727" s="414"/>
      <c r="EDW727" s="413"/>
      <c r="EDX727" s="413"/>
      <c r="EDY727" s="414"/>
      <c r="EDZ727" s="414"/>
      <c r="EEA727" s="413"/>
      <c r="EEB727" s="413"/>
      <c r="EEC727" s="414"/>
      <c r="EED727" s="414"/>
      <c r="EEE727" s="413"/>
      <c r="EEF727" s="413"/>
      <c r="EEG727" s="413"/>
      <c r="EEH727" s="413"/>
      <c r="EEI727" s="413"/>
      <c r="EEJ727" s="413"/>
      <c r="EEK727" s="413"/>
      <c r="EEL727" s="414"/>
      <c r="EEM727" s="414"/>
      <c r="EEN727" s="413"/>
      <c r="EEO727" s="413"/>
      <c r="EEP727" s="414"/>
      <c r="EEQ727" s="414"/>
      <c r="EER727" s="413"/>
      <c r="EES727" s="413"/>
      <c r="EET727" s="413"/>
      <c r="EEU727" s="413"/>
      <c r="EEV727" s="413"/>
      <c r="EEW727" s="407"/>
      <c r="EEX727" s="439"/>
      <c r="EEY727" s="413"/>
      <c r="EEZ727" s="413"/>
      <c r="EFA727" s="413"/>
      <c r="EFB727" s="413"/>
      <c r="EFC727" s="413"/>
      <c r="EFD727" s="413"/>
      <c r="EFE727" s="413"/>
      <c r="EFF727" s="412"/>
      <c r="EFG727" s="412"/>
      <c r="EFH727" s="412"/>
      <c r="EFI727" s="412"/>
      <c r="EFJ727" s="412"/>
      <c r="EFK727" s="412"/>
      <c r="EFL727" s="412"/>
      <c r="EFM727" s="412"/>
      <c r="EFN727" s="412"/>
      <c r="EFO727" s="412"/>
      <c r="EFP727" s="412"/>
      <c r="EFQ727" s="412"/>
      <c r="EFR727" s="412"/>
      <c r="EFS727" s="412"/>
      <c r="EFT727" s="412"/>
      <c r="EFU727" s="412"/>
      <c r="EFV727" s="412"/>
      <c r="EFW727" s="412"/>
      <c r="EFX727" s="412"/>
      <c r="EFY727" s="412"/>
      <c r="EFZ727" s="412"/>
      <c r="EGA727" s="412"/>
      <c r="EGB727" s="412"/>
      <c r="EGC727" s="412"/>
      <c r="EGD727" s="412"/>
      <c r="EGE727" s="412"/>
      <c r="EGF727" s="412"/>
      <c r="EGG727" s="412"/>
      <c r="EGH727" s="412"/>
      <c r="EGI727" s="412"/>
      <c r="EGJ727" s="412"/>
      <c r="EGK727" s="412"/>
      <c r="EGL727" s="412"/>
      <c r="EGM727" s="412"/>
      <c r="EGN727" s="412"/>
      <c r="EGO727" s="412"/>
      <c r="EGP727" s="412"/>
      <c r="EGQ727" s="412"/>
      <c r="EGR727" s="412"/>
      <c r="EGS727" s="412"/>
      <c r="EGT727" s="412"/>
      <c r="EGU727" s="412"/>
      <c r="EGV727" s="412"/>
      <c r="EGW727" s="412"/>
      <c r="EGX727" s="413"/>
      <c r="EGY727" s="413"/>
      <c r="EGZ727" s="413"/>
      <c r="EHA727" s="413"/>
      <c r="EHB727" s="413"/>
      <c r="EHC727" s="413"/>
      <c r="EHD727" s="413"/>
      <c r="EHE727" s="413"/>
      <c r="EHF727" s="413"/>
      <c r="EHG727" s="413"/>
      <c r="EHH727" s="413"/>
      <c r="EHI727" s="413"/>
      <c r="EHJ727" s="413"/>
      <c r="EHK727" s="413"/>
      <c r="EHL727" s="413"/>
      <c r="EHM727" s="413"/>
      <c r="EHN727" s="413"/>
      <c r="EHO727" s="413"/>
      <c r="EHP727" s="413"/>
      <c r="EHQ727" s="413"/>
      <c r="EHR727" s="413"/>
      <c r="EHS727" s="413"/>
      <c r="EHT727" s="413"/>
      <c r="EHU727" s="413"/>
      <c r="EHV727" s="414"/>
      <c r="EHW727" s="414"/>
      <c r="EHX727" s="414"/>
      <c r="EHY727" s="414"/>
      <c r="EHZ727" s="414"/>
      <c r="EIA727" s="413"/>
      <c r="EIB727" s="413"/>
      <c r="EIC727" s="414"/>
      <c r="EID727" s="414"/>
      <c r="EIE727" s="413"/>
      <c r="EIF727" s="413"/>
      <c r="EIG727" s="414"/>
      <c r="EIH727" s="414"/>
      <c r="EII727" s="413"/>
      <c r="EIJ727" s="413"/>
      <c r="EIK727" s="413"/>
      <c r="EIL727" s="413"/>
      <c r="EIM727" s="413"/>
      <c r="EIN727" s="413"/>
      <c r="EIO727" s="413"/>
      <c r="EIP727" s="414"/>
      <c r="EIQ727" s="414"/>
      <c r="EIR727" s="413"/>
      <c r="EIS727" s="413"/>
      <c r="EIT727" s="414"/>
      <c r="EIU727" s="414"/>
      <c r="EIV727" s="413"/>
      <c r="EIW727" s="413"/>
      <c r="EIX727" s="413"/>
      <c r="EIY727" s="413"/>
      <c r="EIZ727" s="413"/>
      <c r="EJA727" s="407"/>
      <c r="EJB727" s="439"/>
      <c r="EJC727" s="413"/>
      <c r="EJD727" s="413"/>
      <c r="EJE727" s="413"/>
      <c r="EJF727" s="413"/>
      <c r="EJG727" s="413"/>
      <c r="EJH727" s="413"/>
      <c r="EJI727" s="413"/>
      <c r="EJJ727" s="412"/>
      <c r="EJK727" s="412"/>
      <c r="EJL727" s="412"/>
      <c r="EJM727" s="412"/>
      <c r="EJN727" s="412"/>
      <c r="EJO727" s="412"/>
      <c r="EJP727" s="412"/>
      <c r="EJQ727" s="412"/>
      <c r="EJR727" s="412"/>
      <c r="EJS727" s="412"/>
      <c r="EJT727" s="412"/>
      <c r="EJU727" s="412"/>
      <c r="EJV727" s="412"/>
      <c r="EJW727" s="412"/>
      <c r="EJX727" s="412"/>
      <c r="EJY727" s="412"/>
      <c r="EJZ727" s="412"/>
      <c r="EKA727" s="412"/>
      <c r="EKB727" s="412"/>
      <c r="EKC727" s="412"/>
      <c r="EKD727" s="412"/>
      <c r="EKE727" s="412"/>
      <c r="EKF727" s="412"/>
      <c r="EKG727" s="412"/>
      <c r="EKH727" s="412"/>
      <c r="EKI727" s="412"/>
      <c r="EKJ727" s="412"/>
      <c r="EKK727" s="412"/>
      <c r="EKL727" s="412"/>
      <c r="EKM727" s="412"/>
      <c r="EKN727" s="412"/>
      <c r="EKO727" s="412"/>
      <c r="EKP727" s="412"/>
      <c r="EKQ727" s="412"/>
      <c r="EKR727" s="412"/>
      <c r="EKS727" s="412"/>
      <c r="EKT727" s="412"/>
      <c r="EKU727" s="412"/>
      <c r="EKV727" s="412"/>
      <c r="EKW727" s="412"/>
      <c r="EKX727" s="412"/>
      <c r="EKY727" s="412"/>
      <c r="EKZ727" s="412"/>
      <c r="ELA727" s="412"/>
      <c r="ELB727" s="413"/>
      <c r="ELC727" s="413"/>
      <c r="ELD727" s="413"/>
      <c r="ELE727" s="413"/>
      <c r="ELF727" s="413"/>
      <c r="ELG727" s="413"/>
      <c r="ELH727" s="413"/>
      <c r="ELI727" s="413"/>
      <c r="ELJ727" s="413"/>
      <c r="ELK727" s="413"/>
      <c r="ELL727" s="413"/>
      <c r="ELM727" s="413"/>
      <c r="ELN727" s="413"/>
      <c r="ELO727" s="413"/>
      <c r="ELP727" s="413"/>
      <c r="ELQ727" s="413"/>
      <c r="ELR727" s="413"/>
      <c r="ELS727" s="413"/>
      <c r="ELT727" s="413"/>
      <c r="ELU727" s="413"/>
      <c r="ELV727" s="413"/>
      <c r="ELW727" s="413"/>
      <c r="ELX727" s="413"/>
      <c r="ELY727" s="413"/>
      <c r="ELZ727" s="414"/>
      <c r="EMA727" s="414"/>
      <c r="EMB727" s="414"/>
      <c r="EMC727" s="414"/>
      <c r="EMD727" s="414"/>
      <c r="EME727" s="413"/>
      <c r="EMF727" s="413"/>
      <c r="EMG727" s="414"/>
      <c r="EMH727" s="414"/>
      <c r="EMI727" s="413"/>
      <c r="EMJ727" s="413"/>
      <c r="EMK727" s="414"/>
      <c r="EML727" s="414"/>
      <c r="EMM727" s="413"/>
      <c r="EMN727" s="413"/>
      <c r="EMO727" s="413"/>
      <c r="EMP727" s="413"/>
      <c r="EMQ727" s="413"/>
      <c r="EMR727" s="413"/>
      <c r="EMS727" s="413"/>
      <c r="EMT727" s="414"/>
      <c r="EMU727" s="414"/>
      <c r="EMV727" s="413"/>
      <c r="EMW727" s="413"/>
      <c r="EMX727" s="414"/>
      <c r="EMY727" s="414"/>
      <c r="EMZ727" s="413"/>
      <c r="ENA727" s="413"/>
      <c r="ENB727" s="413"/>
      <c r="ENC727" s="413"/>
      <c r="END727" s="413"/>
      <c r="ENE727" s="407"/>
      <c r="ENF727" s="439"/>
      <c r="ENG727" s="413"/>
      <c r="ENH727" s="413"/>
      <c r="ENI727" s="413"/>
      <c r="ENJ727" s="413"/>
      <c r="ENK727" s="413"/>
      <c r="ENL727" s="413"/>
      <c r="ENM727" s="413"/>
      <c r="ENN727" s="412"/>
      <c r="ENO727" s="412"/>
      <c r="ENP727" s="412"/>
      <c r="ENQ727" s="412"/>
      <c r="ENR727" s="412"/>
      <c r="ENS727" s="412"/>
      <c r="ENT727" s="412"/>
      <c r="ENU727" s="412"/>
      <c r="ENV727" s="412"/>
      <c r="ENW727" s="412"/>
      <c r="ENX727" s="412"/>
      <c r="ENY727" s="412"/>
      <c r="ENZ727" s="412"/>
      <c r="EOA727" s="412"/>
      <c r="EOB727" s="412"/>
      <c r="EOC727" s="412"/>
      <c r="EOD727" s="412"/>
      <c r="EOE727" s="412"/>
      <c r="EOF727" s="412"/>
      <c r="EOG727" s="412"/>
      <c r="EOH727" s="412"/>
      <c r="EOI727" s="412"/>
      <c r="EOJ727" s="412"/>
      <c r="EOK727" s="412"/>
      <c r="EOL727" s="412"/>
      <c r="EOM727" s="412"/>
      <c r="EON727" s="412"/>
      <c r="EOO727" s="412"/>
      <c r="EOP727" s="412"/>
      <c r="EOQ727" s="412"/>
      <c r="EOR727" s="412"/>
      <c r="EOS727" s="412"/>
      <c r="EOT727" s="412"/>
      <c r="EOU727" s="412"/>
      <c r="EOV727" s="412"/>
      <c r="EOW727" s="412"/>
      <c r="EOX727" s="412"/>
      <c r="EOY727" s="412"/>
      <c r="EOZ727" s="412"/>
      <c r="EPA727" s="412"/>
      <c r="EPB727" s="412"/>
      <c r="EPC727" s="412"/>
      <c r="EPD727" s="412"/>
      <c r="EPE727" s="412"/>
      <c r="EPF727" s="413"/>
      <c r="EPG727" s="413"/>
      <c r="EPH727" s="413"/>
      <c r="EPI727" s="413"/>
      <c r="EPJ727" s="413"/>
      <c r="EPK727" s="413"/>
      <c r="EPL727" s="413"/>
      <c r="EPM727" s="413"/>
      <c r="EPN727" s="413"/>
      <c r="EPO727" s="413"/>
      <c r="EPP727" s="413"/>
      <c r="EPQ727" s="413"/>
      <c r="EPR727" s="413"/>
      <c r="EPS727" s="413"/>
      <c r="EPT727" s="413"/>
      <c r="EPU727" s="413"/>
      <c r="EPV727" s="413"/>
      <c r="EPW727" s="413"/>
      <c r="EPX727" s="413"/>
      <c r="EPY727" s="413"/>
      <c r="EPZ727" s="413"/>
      <c r="EQA727" s="413"/>
      <c r="EQB727" s="413"/>
      <c r="EQC727" s="413"/>
      <c r="EQD727" s="414"/>
      <c r="EQE727" s="414"/>
      <c r="EQF727" s="414"/>
      <c r="EQG727" s="414"/>
      <c r="EQH727" s="414"/>
      <c r="EQI727" s="413"/>
      <c r="EQJ727" s="413"/>
      <c r="EQK727" s="414"/>
      <c r="EQL727" s="414"/>
      <c r="EQM727" s="413"/>
      <c r="EQN727" s="413"/>
      <c r="EQO727" s="414"/>
      <c r="EQP727" s="414"/>
      <c r="EQQ727" s="413"/>
      <c r="EQR727" s="413"/>
      <c r="EQS727" s="413"/>
      <c r="EQT727" s="413"/>
      <c r="EQU727" s="413"/>
      <c r="EQV727" s="413"/>
      <c r="EQW727" s="413"/>
      <c r="EQX727" s="414"/>
      <c r="EQY727" s="414"/>
      <c r="EQZ727" s="413"/>
      <c r="ERA727" s="413"/>
      <c r="ERB727" s="414"/>
      <c r="ERC727" s="414"/>
      <c r="ERD727" s="413"/>
      <c r="ERE727" s="413"/>
      <c r="ERF727" s="413"/>
      <c r="ERG727" s="413"/>
      <c r="ERH727" s="413"/>
      <c r="ERI727" s="407"/>
      <c r="ERJ727" s="439"/>
      <c r="ERK727" s="413"/>
      <c r="ERL727" s="413"/>
      <c r="ERM727" s="413"/>
      <c r="ERN727" s="413"/>
      <c r="ERO727" s="413"/>
      <c r="ERP727" s="413"/>
      <c r="ERQ727" s="413"/>
      <c r="ERR727" s="412"/>
      <c r="ERS727" s="412"/>
      <c r="ERT727" s="412"/>
      <c r="ERU727" s="412"/>
      <c r="ERV727" s="412"/>
      <c r="ERW727" s="412"/>
      <c r="ERX727" s="412"/>
      <c r="ERY727" s="412"/>
      <c r="ERZ727" s="412"/>
      <c r="ESA727" s="412"/>
      <c r="ESB727" s="412"/>
      <c r="ESC727" s="412"/>
      <c r="ESD727" s="412"/>
      <c r="ESE727" s="412"/>
      <c r="ESF727" s="412"/>
      <c r="ESG727" s="412"/>
      <c r="ESH727" s="412"/>
      <c r="ESI727" s="412"/>
      <c r="ESJ727" s="412"/>
      <c r="ESK727" s="412"/>
      <c r="ESL727" s="412"/>
      <c r="ESM727" s="412"/>
      <c r="ESN727" s="412"/>
      <c r="ESO727" s="412"/>
      <c r="ESP727" s="412"/>
      <c r="ESQ727" s="412"/>
      <c r="ESR727" s="412"/>
      <c r="ESS727" s="412"/>
      <c r="EST727" s="412"/>
      <c r="ESU727" s="412"/>
      <c r="ESV727" s="412"/>
      <c r="ESW727" s="412"/>
      <c r="ESX727" s="412"/>
      <c r="ESY727" s="412"/>
      <c r="ESZ727" s="412"/>
      <c r="ETA727" s="412"/>
      <c r="ETB727" s="412"/>
      <c r="ETC727" s="412"/>
      <c r="ETD727" s="412"/>
      <c r="ETE727" s="412"/>
      <c r="ETF727" s="412"/>
      <c r="ETG727" s="412"/>
      <c r="ETH727" s="412"/>
      <c r="ETI727" s="412"/>
      <c r="ETJ727" s="413"/>
      <c r="ETK727" s="413"/>
      <c r="ETL727" s="413"/>
      <c r="ETM727" s="413"/>
      <c r="ETN727" s="413"/>
      <c r="ETO727" s="413"/>
      <c r="ETP727" s="413"/>
      <c r="ETQ727" s="413"/>
      <c r="ETR727" s="413"/>
      <c r="ETS727" s="413"/>
      <c r="ETT727" s="413"/>
      <c r="ETU727" s="413"/>
      <c r="ETV727" s="413"/>
      <c r="ETW727" s="413"/>
      <c r="ETX727" s="413"/>
      <c r="ETY727" s="413"/>
      <c r="ETZ727" s="413"/>
      <c r="EUA727" s="413"/>
      <c r="EUB727" s="413"/>
      <c r="EUC727" s="413"/>
      <c r="EUD727" s="413"/>
      <c r="EUE727" s="413"/>
      <c r="EUF727" s="413"/>
      <c r="EUG727" s="413"/>
      <c r="EUH727" s="414"/>
      <c r="EUI727" s="414"/>
      <c r="EUJ727" s="414"/>
      <c r="EUK727" s="414"/>
      <c r="EUL727" s="414"/>
      <c r="EUM727" s="413"/>
      <c r="EUN727" s="413"/>
      <c r="EUO727" s="414"/>
      <c r="EUP727" s="414"/>
      <c r="EUQ727" s="413"/>
      <c r="EUR727" s="413"/>
      <c r="EUS727" s="414"/>
      <c r="EUT727" s="414"/>
      <c r="EUU727" s="413"/>
      <c r="EUV727" s="413"/>
      <c r="EUW727" s="413"/>
      <c r="EUX727" s="413"/>
      <c r="EUY727" s="413"/>
      <c r="EUZ727" s="413"/>
      <c r="EVA727" s="413"/>
      <c r="EVB727" s="414"/>
      <c r="EVC727" s="414"/>
      <c r="EVD727" s="413"/>
      <c r="EVE727" s="413"/>
      <c r="EVF727" s="414"/>
      <c r="EVG727" s="414"/>
      <c r="EVH727" s="413"/>
      <c r="EVI727" s="413"/>
      <c r="EVJ727" s="413"/>
      <c r="EVK727" s="413"/>
      <c r="EVL727" s="413"/>
      <c r="EVM727" s="407"/>
      <c r="EVN727" s="439"/>
      <c r="EVO727" s="413"/>
      <c r="EVP727" s="413"/>
      <c r="EVQ727" s="413"/>
      <c r="EVR727" s="413"/>
      <c r="EVS727" s="413"/>
      <c r="EVT727" s="413"/>
      <c r="EVU727" s="413"/>
      <c r="EVV727" s="412"/>
      <c r="EVW727" s="412"/>
      <c r="EVX727" s="412"/>
      <c r="EVY727" s="412"/>
      <c r="EVZ727" s="412"/>
      <c r="EWA727" s="412"/>
      <c r="EWB727" s="412"/>
      <c r="EWC727" s="412"/>
      <c r="EWD727" s="412"/>
      <c r="EWE727" s="412"/>
      <c r="EWF727" s="412"/>
      <c r="EWG727" s="412"/>
      <c r="EWH727" s="412"/>
      <c r="EWI727" s="412"/>
      <c r="EWJ727" s="412"/>
      <c r="EWK727" s="412"/>
      <c r="EWL727" s="412"/>
      <c r="EWM727" s="412"/>
      <c r="EWN727" s="412"/>
      <c r="EWO727" s="412"/>
      <c r="EWP727" s="412"/>
      <c r="EWQ727" s="412"/>
      <c r="EWR727" s="412"/>
      <c r="EWS727" s="412"/>
      <c r="EWT727" s="412"/>
      <c r="EWU727" s="412"/>
      <c r="EWV727" s="412"/>
      <c r="EWW727" s="412"/>
      <c r="EWX727" s="412"/>
      <c r="EWY727" s="412"/>
      <c r="EWZ727" s="412"/>
      <c r="EXA727" s="412"/>
      <c r="EXB727" s="412"/>
      <c r="EXC727" s="412"/>
      <c r="EXD727" s="412"/>
      <c r="EXE727" s="412"/>
      <c r="EXF727" s="412"/>
      <c r="EXG727" s="412"/>
      <c r="EXH727" s="412"/>
      <c r="EXI727" s="412"/>
      <c r="EXJ727" s="412"/>
      <c r="EXK727" s="412"/>
      <c r="EXL727" s="412"/>
      <c r="EXM727" s="412"/>
      <c r="EXN727" s="413"/>
      <c r="EXO727" s="413"/>
      <c r="EXP727" s="413"/>
      <c r="EXQ727" s="413"/>
      <c r="EXR727" s="413"/>
      <c r="EXS727" s="413"/>
      <c r="EXT727" s="413"/>
      <c r="EXU727" s="413"/>
      <c r="EXV727" s="413"/>
      <c r="EXW727" s="413"/>
      <c r="EXX727" s="413"/>
      <c r="EXY727" s="413"/>
      <c r="EXZ727" s="413"/>
      <c r="EYA727" s="413"/>
      <c r="EYB727" s="413"/>
      <c r="EYC727" s="413"/>
      <c r="EYD727" s="413"/>
      <c r="EYE727" s="413"/>
      <c r="EYF727" s="413"/>
      <c r="EYG727" s="413"/>
      <c r="EYH727" s="413"/>
      <c r="EYI727" s="413"/>
      <c r="EYJ727" s="413"/>
      <c r="EYK727" s="413"/>
      <c r="EYL727" s="414"/>
      <c r="EYM727" s="414"/>
      <c r="EYN727" s="414"/>
      <c r="EYO727" s="414"/>
      <c r="EYP727" s="414"/>
      <c r="EYQ727" s="413"/>
      <c r="EYR727" s="413"/>
      <c r="EYS727" s="414"/>
      <c r="EYT727" s="414"/>
      <c r="EYU727" s="413"/>
      <c r="EYV727" s="413"/>
      <c r="EYW727" s="414"/>
      <c r="EYX727" s="414"/>
      <c r="EYY727" s="413"/>
      <c r="EYZ727" s="413"/>
      <c r="EZA727" s="413"/>
      <c r="EZB727" s="413"/>
      <c r="EZC727" s="413"/>
      <c r="EZD727" s="413"/>
      <c r="EZE727" s="413"/>
      <c r="EZF727" s="414"/>
      <c r="EZG727" s="414"/>
      <c r="EZH727" s="413"/>
      <c r="EZI727" s="413"/>
      <c r="EZJ727" s="414"/>
      <c r="EZK727" s="414"/>
      <c r="EZL727" s="413"/>
      <c r="EZM727" s="413"/>
      <c r="EZN727" s="413"/>
      <c r="EZO727" s="413"/>
      <c r="EZP727" s="413"/>
      <c r="EZQ727" s="407"/>
      <c r="EZR727" s="439"/>
      <c r="EZS727" s="413"/>
      <c r="EZT727" s="413"/>
      <c r="EZU727" s="413"/>
      <c r="EZV727" s="413"/>
      <c r="EZW727" s="413"/>
      <c r="EZX727" s="413"/>
      <c r="EZY727" s="413"/>
      <c r="EZZ727" s="412"/>
      <c r="FAA727" s="412"/>
      <c r="FAB727" s="412"/>
      <c r="FAC727" s="412"/>
      <c r="FAD727" s="412"/>
      <c r="FAE727" s="412"/>
      <c r="FAF727" s="412"/>
      <c r="FAG727" s="412"/>
      <c r="FAH727" s="412"/>
      <c r="FAI727" s="412"/>
      <c r="FAJ727" s="412"/>
      <c r="FAK727" s="412"/>
      <c r="FAL727" s="412"/>
      <c r="FAM727" s="412"/>
      <c r="FAN727" s="412"/>
      <c r="FAO727" s="412"/>
      <c r="FAP727" s="412"/>
      <c r="FAQ727" s="412"/>
      <c r="FAR727" s="412"/>
      <c r="FAS727" s="412"/>
      <c r="FAT727" s="412"/>
      <c r="FAU727" s="412"/>
      <c r="FAV727" s="412"/>
      <c r="FAW727" s="412"/>
      <c r="FAX727" s="412"/>
      <c r="FAY727" s="412"/>
      <c r="FAZ727" s="412"/>
      <c r="FBA727" s="412"/>
      <c r="FBB727" s="412"/>
      <c r="FBC727" s="412"/>
      <c r="FBD727" s="412"/>
      <c r="FBE727" s="412"/>
      <c r="FBF727" s="412"/>
      <c r="FBG727" s="412"/>
      <c r="FBH727" s="412"/>
      <c r="FBI727" s="412"/>
      <c r="FBJ727" s="412"/>
      <c r="FBK727" s="412"/>
      <c r="FBL727" s="412"/>
      <c r="FBM727" s="412"/>
      <c r="FBN727" s="412"/>
      <c r="FBO727" s="412"/>
      <c r="FBP727" s="412"/>
      <c r="FBQ727" s="412"/>
      <c r="FBR727" s="413"/>
      <c r="FBS727" s="413"/>
      <c r="FBT727" s="413"/>
      <c r="FBU727" s="413"/>
      <c r="FBV727" s="413"/>
      <c r="FBW727" s="413"/>
      <c r="FBX727" s="413"/>
      <c r="FBY727" s="413"/>
      <c r="FBZ727" s="413"/>
      <c r="FCA727" s="413"/>
      <c r="FCB727" s="413"/>
      <c r="FCC727" s="413"/>
      <c r="FCD727" s="413"/>
      <c r="FCE727" s="413"/>
      <c r="FCF727" s="413"/>
      <c r="FCG727" s="413"/>
      <c r="FCH727" s="413"/>
      <c r="FCI727" s="413"/>
      <c r="FCJ727" s="413"/>
      <c r="FCK727" s="413"/>
      <c r="FCL727" s="413"/>
      <c r="FCM727" s="413"/>
      <c r="FCN727" s="413"/>
      <c r="FCO727" s="413"/>
      <c r="FCP727" s="414"/>
      <c r="FCQ727" s="414"/>
      <c r="FCR727" s="414"/>
      <c r="FCS727" s="414"/>
      <c r="FCT727" s="414"/>
      <c r="FCU727" s="413"/>
      <c r="FCV727" s="413"/>
      <c r="FCW727" s="414"/>
      <c r="FCX727" s="414"/>
      <c r="FCY727" s="413"/>
      <c r="FCZ727" s="413"/>
      <c r="FDA727" s="414"/>
      <c r="FDB727" s="414"/>
      <c r="FDC727" s="413"/>
      <c r="FDD727" s="413"/>
      <c r="FDE727" s="413"/>
      <c r="FDF727" s="413"/>
      <c r="FDG727" s="413"/>
      <c r="FDH727" s="413"/>
      <c r="FDI727" s="413"/>
      <c r="FDJ727" s="414"/>
      <c r="FDK727" s="414"/>
      <c r="FDL727" s="413"/>
      <c r="FDM727" s="413"/>
      <c r="FDN727" s="414"/>
      <c r="FDO727" s="414"/>
      <c r="FDP727" s="413"/>
      <c r="FDQ727" s="413"/>
      <c r="FDR727" s="413"/>
      <c r="FDS727" s="413"/>
      <c r="FDT727" s="413"/>
      <c r="FDU727" s="407"/>
      <c r="FDV727" s="439"/>
      <c r="FDW727" s="413"/>
      <c r="FDX727" s="413"/>
      <c r="FDY727" s="413"/>
      <c r="FDZ727" s="413"/>
      <c r="FEA727" s="413"/>
      <c r="FEB727" s="413"/>
      <c r="FEC727" s="413"/>
      <c r="FED727" s="412"/>
      <c r="FEE727" s="412"/>
      <c r="FEF727" s="412"/>
      <c r="FEG727" s="412"/>
      <c r="FEH727" s="412"/>
      <c r="FEI727" s="412"/>
      <c r="FEJ727" s="412"/>
      <c r="FEK727" s="412"/>
      <c r="FEL727" s="412"/>
      <c r="FEM727" s="412"/>
      <c r="FEN727" s="412"/>
      <c r="FEO727" s="412"/>
      <c r="FEP727" s="412"/>
      <c r="FEQ727" s="412"/>
      <c r="FER727" s="412"/>
      <c r="FES727" s="412"/>
      <c r="FET727" s="412"/>
      <c r="FEU727" s="412"/>
      <c r="FEV727" s="412"/>
      <c r="FEW727" s="412"/>
      <c r="FEX727" s="412"/>
      <c r="FEY727" s="412"/>
      <c r="FEZ727" s="412"/>
      <c r="FFA727" s="412"/>
      <c r="FFB727" s="412"/>
      <c r="FFC727" s="412"/>
      <c r="FFD727" s="412"/>
      <c r="FFE727" s="412"/>
      <c r="FFF727" s="412"/>
      <c r="FFG727" s="412"/>
      <c r="FFH727" s="412"/>
      <c r="FFI727" s="412"/>
      <c r="FFJ727" s="412"/>
      <c r="FFK727" s="412"/>
      <c r="FFL727" s="412"/>
      <c r="FFM727" s="412"/>
      <c r="FFN727" s="412"/>
      <c r="FFO727" s="412"/>
      <c r="FFP727" s="412"/>
      <c r="FFQ727" s="412"/>
      <c r="FFR727" s="412"/>
      <c r="FFS727" s="412"/>
      <c r="FFT727" s="412"/>
      <c r="FFU727" s="412"/>
      <c r="FFV727" s="413"/>
      <c r="FFW727" s="413"/>
      <c r="FFX727" s="413"/>
      <c r="FFY727" s="413"/>
      <c r="FFZ727" s="413"/>
      <c r="FGA727" s="413"/>
      <c r="FGB727" s="413"/>
      <c r="FGC727" s="413"/>
      <c r="FGD727" s="413"/>
      <c r="FGE727" s="413"/>
      <c r="FGF727" s="413"/>
      <c r="FGG727" s="413"/>
      <c r="FGH727" s="413"/>
      <c r="FGI727" s="413"/>
      <c r="FGJ727" s="413"/>
      <c r="FGK727" s="413"/>
      <c r="FGL727" s="413"/>
      <c r="FGM727" s="413"/>
      <c r="FGN727" s="413"/>
      <c r="FGO727" s="413"/>
      <c r="FGP727" s="413"/>
      <c r="FGQ727" s="413"/>
      <c r="FGR727" s="413"/>
      <c r="FGS727" s="413"/>
      <c r="FGT727" s="414"/>
      <c r="FGU727" s="414"/>
      <c r="FGV727" s="414"/>
      <c r="FGW727" s="414"/>
      <c r="FGX727" s="414"/>
      <c r="FGY727" s="413"/>
      <c r="FGZ727" s="413"/>
      <c r="FHA727" s="414"/>
      <c r="FHB727" s="414"/>
      <c r="FHC727" s="413"/>
      <c r="FHD727" s="413"/>
      <c r="FHE727" s="414"/>
      <c r="FHF727" s="414"/>
      <c r="FHG727" s="413"/>
      <c r="FHH727" s="413"/>
      <c r="FHI727" s="413"/>
      <c r="FHJ727" s="413"/>
      <c r="FHK727" s="413"/>
      <c r="FHL727" s="413"/>
      <c r="FHM727" s="413"/>
      <c r="FHN727" s="414"/>
      <c r="FHO727" s="414"/>
      <c r="FHP727" s="413"/>
      <c r="FHQ727" s="413"/>
      <c r="FHR727" s="414"/>
      <c r="FHS727" s="414"/>
      <c r="FHT727" s="413"/>
      <c r="FHU727" s="413"/>
      <c r="FHV727" s="413"/>
      <c r="FHW727" s="413"/>
      <c r="FHX727" s="413"/>
      <c r="FHY727" s="407"/>
      <c r="FHZ727" s="439"/>
      <c r="FIA727" s="413"/>
      <c r="FIB727" s="413"/>
      <c r="FIC727" s="413"/>
      <c r="FID727" s="413"/>
      <c r="FIE727" s="413"/>
      <c r="FIF727" s="413"/>
      <c r="FIG727" s="413"/>
      <c r="FIH727" s="412"/>
      <c r="FII727" s="412"/>
      <c r="FIJ727" s="412"/>
      <c r="FIK727" s="412"/>
      <c r="FIL727" s="412"/>
      <c r="FIM727" s="412"/>
      <c r="FIN727" s="412"/>
      <c r="FIO727" s="412"/>
      <c r="FIP727" s="412"/>
      <c r="FIQ727" s="412"/>
      <c r="FIR727" s="412"/>
      <c r="FIS727" s="412"/>
      <c r="FIT727" s="412"/>
      <c r="FIU727" s="412"/>
      <c r="FIV727" s="412"/>
      <c r="FIW727" s="412"/>
      <c r="FIX727" s="412"/>
      <c r="FIY727" s="412"/>
      <c r="FIZ727" s="412"/>
      <c r="FJA727" s="412"/>
      <c r="FJB727" s="412"/>
      <c r="FJC727" s="412"/>
      <c r="FJD727" s="412"/>
      <c r="FJE727" s="412"/>
      <c r="FJF727" s="412"/>
      <c r="FJG727" s="412"/>
      <c r="FJH727" s="412"/>
      <c r="FJI727" s="412"/>
      <c r="FJJ727" s="412"/>
      <c r="FJK727" s="412"/>
      <c r="FJL727" s="412"/>
      <c r="FJM727" s="412"/>
      <c r="FJN727" s="412"/>
      <c r="FJO727" s="412"/>
      <c r="FJP727" s="412"/>
      <c r="FJQ727" s="412"/>
      <c r="FJR727" s="412"/>
      <c r="FJS727" s="412"/>
      <c r="FJT727" s="412"/>
      <c r="FJU727" s="412"/>
      <c r="FJV727" s="412"/>
      <c r="FJW727" s="412"/>
      <c r="FJX727" s="412"/>
      <c r="FJY727" s="412"/>
      <c r="FJZ727" s="413"/>
      <c r="FKA727" s="413"/>
      <c r="FKB727" s="413"/>
      <c r="FKC727" s="413"/>
      <c r="FKD727" s="413"/>
      <c r="FKE727" s="413"/>
      <c r="FKF727" s="413"/>
      <c r="FKG727" s="413"/>
      <c r="FKH727" s="413"/>
      <c r="FKI727" s="413"/>
      <c r="FKJ727" s="413"/>
      <c r="FKK727" s="413"/>
      <c r="FKL727" s="413"/>
      <c r="FKM727" s="413"/>
      <c r="FKN727" s="413"/>
      <c r="FKO727" s="413"/>
      <c r="FKP727" s="413"/>
      <c r="FKQ727" s="413"/>
      <c r="FKR727" s="413"/>
      <c r="FKS727" s="413"/>
      <c r="FKT727" s="413"/>
      <c r="FKU727" s="413"/>
      <c r="FKV727" s="413"/>
      <c r="FKW727" s="413"/>
      <c r="FKX727" s="414"/>
      <c r="FKY727" s="414"/>
      <c r="FKZ727" s="414"/>
      <c r="FLA727" s="414"/>
      <c r="FLB727" s="414"/>
      <c r="FLC727" s="413"/>
      <c r="FLD727" s="413"/>
      <c r="FLE727" s="414"/>
      <c r="FLF727" s="414"/>
      <c r="FLG727" s="413"/>
      <c r="FLH727" s="413"/>
      <c r="FLI727" s="414"/>
      <c r="FLJ727" s="414"/>
      <c r="FLK727" s="413"/>
      <c r="FLL727" s="413"/>
      <c r="FLM727" s="413"/>
      <c r="FLN727" s="413"/>
      <c r="FLO727" s="413"/>
      <c r="FLP727" s="413"/>
      <c r="FLQ727" s="413"/>
      <c r="FLR727" s="414"/>
      <c r="FLS727" s="414"/>
      <c r="FLT727" s="413"/>
      <c r="FLU727" s="413"/>
      <c r="FLV727" s="414"/>
      <c r="FLW727" s="414"/>
      <c r="FLX727" s="413"/>
      <c r="FLY727" s="413"/>
      <c r="FLZ727" s="413"/>
      <c r="FMA727" s="413"/>
      <c r="FMB727" s="413"/>
      <c r="FMC727" s="407"/>
      <c r="FMD727" s="439"/>
      <c r="FME727" s="413"/>
      <c r="FMF727" s="413"/>
      <c r="FMG727" s="413"/>
      <c r="FMH727" s="413"/>
      <c r="FMI727" s="413"/>
      <c r="FMJ727" s="413"/>
      <c r="FMK727" s="413"/>
      <c r="FML727" s="412"/>
      <c r="FMM727" s="412"/>
      <c r="FMN727" s="412"/>
      <c r="FMO727" s="412"/>
      <c r="FMP727" s="412"/>
      <c r="FMQ727" s="412"/>
      <c r="FMR727" s="412"/>
      <c r="FMS727" s="412"/>
      <c r="FMT727" s="412"/>
      <c r="FMU727" s="412"/>
      <c r="FMV727" s="412"/>
      <c r="FMW727" s="412"/>
      <c r="FMX727" s="412"/>
      <c r="FMY727" s="412"/>
      <c r="FMZ727" s="412"/>
      <c r="FNA727" s="412"/>
      <c r="FNB727" s="412"/>
      <c r="FNC727" s="412"/>
      <c r="FND727" s="412"/>
      <c r="FNE727" s="412"/>
      <c r="FNF727" s="412"/>
      <c r="FNG727" s="412"/>
      <c r="FNH727" s="412"/>
      <c r="FNI727" s="412"/>
      <c r="FNJ727" s="412"/>
      <c r="FNK727" s="412"/>
      <c r="FNL727" s="412"/>
      <c r="FNM727" s="412"/>
      <c r="FNN727" s="412"/>
      <c r="FNO727" s="412"/>
      <c r="FNP727" s="412"/>
      <c r="FNQ727" s="412"/>
      <c r="FNR727" s="412"/>
      <c r="FNS727" s="412"/>
      <c r="FNT727" s="412"/>
      <c r="FNU727" s="412"/>
      <c r="FNV727" s="412"/>
      <c r="FNW727" s="412"/>
      <c r="FNX727" s="412"/>
      <c r="FNY727" s="412"/>
      <c r="FNZ727" s="412"/>
      <c r="FOA727" s="412"/>
      <c r="FOB727" s="412"/>
      <c r="FOC727" s="412"/>
      <c r="FOD727" s="413"/>
      <c r="FOE727" s="413"/>
      <c r="FOF727" s="413"/>
      <c r="FOG727" s="413"/>
      <c r="FOH727" s="413"/>
      <c r="FOI727" s="413"/>
      <c r="FOJ727" s="413"/>
      <c r="FOK727" s="413"/>
      <c r="FOL727" s="413"/>
      <c r="FOM727" s="413"/>
      <c r="FON727" s="413"/>
      <c r="FOO727" s="413"/>
      <c r="FOP727" s="413"/>
      <c r="FOQ727" s="413"/>
      <c r="FOR727" s="413"/>
      <c r="FOS727" s="413"/>
      <c r="FOT727" s="413"/>
      <c r="FOU727" s="413"/>
      <c r="FOV727" s="413"/>
      <c r="FOW727" s="413"/>
      <c r="FOX727" s="413"/>
      <c r="FOY727" s="413"/>
      <c r="FOZ727" s="413"/>
      <c r="FPA727" s="413"/>
      <c r="FPB727" s="414"/>
      <c r="FPC727" s="414"/>
      <c r="FPD727" s="414"/>
      <c r="FPE727" s="414"/>
      <c r="FPF727" s="414"/>
      <c r="FPG727" s="413"/>
      <c r="FPH727" s="413"/>
      <c r="FPI727" s="414"/>
      <c r="FPJ727" s="414"/>
      <c r="FPK727" s="413"/>
      <c r="FPL727" s="413"/>
      <c r="FPM727" s="414"/>
      <c r="FPN727" s="414"/>
      <c r="FPO727" s="413"/>
      <c r="FPP727" s="413"/>
      <c r="FPQ727" s="413"/>
      <c r="FPR727" s="413"/>
      <c r="FPS727" s="413"/>
      <c r="FPT727" s="413"/>
      <c r="FPU727" s="413"/>
      <c r="FPV727" s="414"/>
      <c r="FPW727" s="414"/>
      <c r="FPX727" s="413"/>
      <c r="FPY727" s="413"/>
      <c r="FPZ727" s="414"/>
      <c r="FQA727" s="414"/>
      <c r="FQB727" s="413"/>
      <c r="FQC727" s="413"/>
      <c r="FQD727" s="413"/>
      <c r="FQE727" s="413"/>
      <c r="FQF727" s="413"/>
      <c r="FQG727" s="407"/>
      <c r="FQH727" s="439"/>
      <c r="FQI727" s="413"/>
      <c r="FQJ727" s="413"/>
      <c r="FQK727" s="413"/>
      <c r="FQL727" s="413"/>
      <c r="FQM727" s="413"/>
      <c r="FQN727" s="413"/>
      <c r="FQO727" s="413"/>
      <c r="FQP727" s="412"/>
      <c r="FQQ727" s="412"/>
      <c r="FQR727" s="412"/>
      <c r="FQS727" s="412"/>
      <c r="FQT727" s="412"/>
      <c r="FQU727" s="412"/>
      <c r="FQV727" s="412"/>
      <c r="FQW727" s="412"/>
      <c r="FQX727" s="412"/>
      <c r="FQY727" s="412"/>
      <c r="FQZ727" s="412"/>
      <c r="FRA727" s="412"/>
      <c r="FRB727" s="412"/>
      <c r="FRC727" s="412"/>
      <c r="FRD727" s="412"/>
      <c r="FRE727" s="412"/>
      <c r="FRF727" s="412"/>
      <c r="FRG727" s="412"/>
      <c r="FRH727" s="412"/>
      <c r="FRI727" s="412"/>
      <c r="FRJ727" s="412"/>
      <c r="FRK727" s="412"/>
      <c r="FRL727" s="412"/>
      <c r="FRM727" s="412"/>
      <c r="FRN727" s="412"/>
      <c r="FRO727" s="412"/>
      <c r="FRP727" s="412"/>
      <c r="FRQ727" s="412"/>
      <c r="FRR727" s="412"/>
      <c r="FRS727" s="412"/>
      <c r="FRT727" s="412"/>
      <c r="FRU727" s="412"/>
      <c r="FRV727" s="412"/>
      <c r="FRW727" s="412"/>
      <c r="FRX727" s="412"/>
      <c r="FRY727" s="412"/>
      <c r="FRZ727" s="412"/>
      <c r="FSA727" s="412"/>
      <c r="FSB727" s="412"/>
      <c r="FSC727" s="412"/>
      <c r="FSD727" s="412"/>
      <c r="FSE727" s="412"/>
      <c r="FSF727" s="412"/>
      <c r="FSG727" s="412"/>
      <c r="FSH727" s="413"/>
      <c r="FSI727" s="413"/>
      <c r="FSJ727" s="413"/>
      <c r="FSK727" s="413"/>
      <c r="FSL727" s="413"/>
      <c r="FSM727" s="413"/>
      <c r="FSN727" s="413"/>
      <c r="FSO727" s="413"/>
      <c r="FSP727" s="413"/>
      <c r="FSQ727" s="413"/>
      <c r="FSR727" s="413"/>
      <c r="FSS727" s="413"/>
      <c r="FST727" s="413"/>
      <c r="FSU727" s="413"/>
      <c r="FSV727" s="413"/>
      <c r="FSW727" s="413"/>
      <c r="FSX727" s="413"/>
      <c r="FSY727" s="413"/>
      <c r="FSZ727" s="413"/>
      <c r="FTA727" s="413"/>
      <c r="FTB727" s="413"/>
      <c r="FTC727" s="413"/>
      <c r="FTD727" s="413"/>
      <c r="FTE727" s="413"/>
      <c r="FTF727" s="414"/>
      <c r="FTG727" s="414"/>
      <c r="FTH727" s="414"/>
      <c r="FTI727" s="414"/>
      <c r="FTJ727" s="414"/>
      <c r="FTK727" s="413"/>
      <c r="FTL727" s="413"/>
      <c r="FTM727" s="414"/>
      <c r="FTN727" s="414"/>
      <c r="FTO727" s="413"/>
      <c r="FTP727" s="413"/>
      <c r="FTQ727" s="414"/>
      <c r="FTR727" s="414"/>
      <c r="FTS727" s="413"/>
      <c r="FTT727" s="413"/>
      <c r="FTU727" s="413"/>
      <c r="FTV727" s="413"/>
      <c r="FTW727" s="413"/>
      <c r="FTX727" s="413"/>
      <c r="FTY727" s="413"/>
      <c r="FTZ727" s="414"/>
      <c r="FUA727" s="414"/>
      <c r="FUB727" s="413"/>
      <c r="FUC727" s="413"/>
      <c r="FUD727" s="414"/>
      <c r="FUE727" s="414"/>
      <c r="FUF727" s="413"/>
      <c r="FUG727" s="413"/>
      <c r="FUH727" s="413"/>
      <c r="FUI727" s="413"/>
      <c r="FUJ727" s="413"/>
      <c r="FUK727" s="407"/>
      <c r="FUL727" s="439"/>
      <c r="FUM727" s="413"/>
      <c r="FUN727" s="413"/>
      <c r="FUO727" s="413"/>
      <c r="FUP727" s="413"/>
      <c r="FUQ727" s="413"/>
      <c r="FUR727" s="413"/>
      <c r="FUS727" s="413"/>
      <c r="FUT727" s="412"/>
      <c r="FUU727" s="412"/>
      <c r="FUV727" s="412"/>
      <c r="FUW727" s="412"/>
      <c r="FUX727" s="412"/>
      <c r="FUY727" s="412"/>
      <c r="FUZ727" s="412"/>
      <c r="FVA727" s="412"/>
      <c r="FVB727" s="412"/>
      <c r="FVC727" s="412"/>
      <c r="FVD727" s="412"/>
      <c r="FVE727" s="412"/>
      <c r="FVF727" s="412"/>
      <c r="FVG727" s="412"/>
      <c r="FVH727" s="412"/>
      <c r="FVI727" s="412"/>
      <c r="FVJ727" s="412"/>
      <c r="FVK727" s="412"/>
      <c r="FVL727" s="412"/>
      <c r="FVM727" s="412"/>
      <c r="FVN727" s="412"/>
      <c r="FVO727" s="412"/>
      <c r="FVP727" s="412"/>
      <c r="FVQ727" s="412"/>
      <c r="FVR727" s="412"/>
      <c r="FVS727" s="412"/>
      <c r="FVT727" s="412"/>
      <c r="FVU727" s="412"/>
      <c r="FVV727" s="412"/>
      <c r="FVW727" s="412"/>
      <c r="FVX727" s="412"/>
      <c r="FVY727" s="412"/>
      <c r="FVZ727" s="412"/>
      <c r="FWA727" s="412"/>
      <c r="FWB727" s="412"/>
      <c r="FWC727" s="412"/>
      <c r="FWD727" s="412"/>
      <c r="FWE727" s="412"/>
      <c r="FWF727" s="412"/>
      <c r="FWG727" s="412"/>
      <c r="FWH727" s="412"/>
      <c r="FWI727" s="412"/>
      <c r="FWJ727" s="412"/>
      <c r="FWK727" s="412"/>
      <c r="FWL727" s="413"/>
      <c r="FWM727" s="413"/>
      <c r="FWN727" s="413"/>
      <c r="FWO727" s="413"/>
      <c r="FWP727" s="413"/>
      <c r="FWQ727" s="413"/>
      <c r="FWR727" s="413"/>
      <c r="FWS727" s="413"/>
      <c r="FWT727" s="413"/>
      <c r="FWU727" s="413"/>
      <c r="FWV727" s="413"/>
      <c r="FWW727" s="413"/>
      <c r="FWX727" s="413"/>
      <c r="FWY727" s="413"/>
      <c r="FWZ727" s="413"/>
      <c r="FXA727" s="413"/>
      <c r="FXB727" s="413"/>
      <c r="FXC727" s="413"/>
      <c r="FXD727" s="413"/>
      <c r="FXE727" s="413"/>
      <c r="FXF727" s="413"/>
      <c r="FXG727" s="413"/>
      <c r="FXH727" s="413"/>
      <c r="FXI727" s="413"/>
      <c r="FXJ727" s="414"/>
      <c r="FXK727" s="414"/>
      <c r="FXL727" s="414"/>
      <c r="FXM727" s="414"/>
      <c r="FXN727" s="414"/>
      <c r="FXO727" s="413"/>
      <c r="FXP727" s="413"/>
      <c r="FXQ727" s="414"/>
      <c r="FXR727" s="414"/>
      <c r="FXS727" s="413"/>
      <c r="FXT727" s="413"/>
      <c r="FXU727" s="414"/>
      <c r="FXV727" s="414"/>
      <c r="FXW727" s="413"/>
      <c r="FXX727" s="413"/>
      <c r="FXY727" s="413"/>
      <c r="FXZ727" s="413"/>
      <c r="FYA727" s="413"/>
      <c r="FYB727" s="413"/>
      <c r="FYC727" s="413"/>
      <c r="FYD727" s="414"/>
      <c r="FYE727" s="414"/>
      <c r="FYF727" s="413"/>
      <c r="FYG727" s="413"/>
      <c r="FYH727" s="414"/>
      <c r="FYI727" s="414"/>
      <c r="FYJ727" s="413"/>
      <c r="FYK727" s="413"/>
      <c r="FYL727" s="413"/>
      <c r="FYM727" s="413"/>
      <c r="FYN727" s="413"/>
      <c r="FYO727" s="407"/>
      <c r="FYP727" s="439"/>
      <c r="FYQ727" s="413"/>
      <c r="FYR727" s="413"/>
      <c r="FYS727" s="413"/>
      <c r="FYT727" s="413"/>
      <c r="FYU727" s="413"/>
      <c r="FYV727" s="413"/>
      <c r="FYW727" s="413"/>
      <c r="FYX727" s="412"/>
      <c r="FYY727" s="412"/>
      <c r="FYZ727" s="412"/>
      <c r="FZA727" s="412"/>
      <c r="FZB727" s="412"/>
      <c r="FZC727" s="412"/>
      <c r="FZD727" s="412"/>
      <c r="FZE727" s="412"/>
      <c r="FZF727" s="412"/>
      <c r="FZG727" s="412"/>
      <c r="FZH727" s="412"/>
      <c r="FZI727" s="412"/>
      <c r="FZJ727" s="412"/>
      <c r="FZK727" s="412"/>
      <c r="FZL727" s="412"/>
      <c r="FZM727" s="412"/>
      <c r="FZN727" s="412"/>
      <c r="FZO727" s="412"/>
      <c r="FZP727" s="412"/>
      <c r="FZQ727" s="412"/>
      <c r="FZR727" s="412"/>
      <c r="FZS727" s="412"/>
      <c r="FZT727" s="412"/>
      <c r="FZU727" s="412"/>
      <c r="FZV727" s="412"/>
      <c r="FZW727" s="412"/>
      <c r="FZX727" s="412"/>
      <c r="FZY727" s="412"/>
      <c r="FZZ727" s="412"/>
      <c r="GAA727" s="412"/>
      <c r="GAB727" s="412"/>
      <c r="GAC727" s="412"/>
      <c r="GAD727" s="412"/>
      <c r="GAE727" s="412"/>
      <c r="GAF727" s="412"/>
      <c r="GAG727" s="412"/>
      <c r="GAH727" s="412"/>
      <c r="GAI727" s="412"/>
      <c r="GAJ727" s="412"/>
      <c r="GAK727" s="412"/>
      <c r="GAL727" s="412"/>
      <c r="GAM727" s="412"/>
      <c r="GAN727" s="412"/>
      <c r="GAO727" s="412"/>
      <c r="GAP727" s="413"/>
      <c r="GAQ727" s="413"/>
      <c r="GAR727" s="413"/>
      <c r="GAS727" s="413"/>
      <c r="GAT727" s="413"/>
      <c r="GAU727" s="413"/>
      <c r="GAV727" s="413"/>
      <c r="GAW727" s="413"/>
      <c r="GAX727" s="413"/>
      <c r="GAY727" s="413"/>
      <c r="GAZ727" s="413"/>
      <c r="GBA727" s="413"/>
      <c r="GBB727" s="413"/>
      <c r="GBC727" s="413"/>
      <c r="GBD727" s="413"/>
      <c r="GBE727" s="413"/>
      <c r="GBF727" s="413"/>
      <c r="GBG727" s="413"/>
      <c r="GBH727" s="413"/>
      <c r="GBI727" s="413"/>
      <c r="GBJ727" s="413"/>
      <c r="GBK727" s="413"/>
      <c r="GBL727" s="413"/>
      <c r="GBM727" s="413"/>
      <c r="GBN727" s="414"/>
      <c r="GBO727" s="414"/>
      <c r="GBP727" s="414"/>
      <c r="GBQ727" s="414"/>
      <c r="GBR727" s="414"/>
      <c r="GBS727" s="413"/>
      <c r="GBT727" s="413"/>
      <c r="GBU727" s="414"/>
      <c r="GBV727" s="414"/>
      <c r="GBW727" s="413"/>
      <c r="GBX727" s="413"/>
      <c r="GBY727" s="414"/>
      <c r="GBZ727" s="414"/>
      <c r="GCA727" s="413"/>
      <c r="GCB727" s="413"/>
      <c r="GCC727" s="413"/>
      <c r="GCD727" s="413"/>
      <c r="GCE727" s="413"/>
      <c r="GCF727" s="413"/>
      <c r="GCG727" s="413"/>
      <c r="GCH727" s="414"/>
      <c r="GCI727" s="414"/>
      <c r="GCJ727" s="413"/>
      <c r="GCK727" s="413"/>
      <c r="GCL727" s="414"/>
      <c r="GCM727" s="414"/>
      <c r="GCN727" s="413"/>
      <c r="GCO727" s="413"/>
      <c r="GCP727" s="413"/>
      <c r="GCQ727" s="413"/>
      <c r="GCR727" s="413"/>
      <c r="GCS727" s="407"/>
      <c r="GCT727" s="439"/>
      <c r="GCU727" s="413"/>
      <c r="GCV727" s="413"/>
      <c r="GCW727" s="413"/>
      <c r="GCX727" s="413"/>
      <c r="GCY727" s="413"/>
      <c r="GCZ727" s="413"/>
      <c r="GDA727" s="413"/>
      <c r="GDB727" s="412"/>
      <c r="GDC727" s="412"/>
      <c r="GDD727" s="412"/>
      <c r="GDE727" s="412"/>
      <c r="GDF727" s="412"/>
      <c r="GDG727" s="412"/>
      <c r="GDH727" s="412"/>
      <c r="GDI727" s="412"/>
      <c r="GDJ727" s="412"/>
      <c r="GDK727" s="412"/>
      <c r="GDL727" s="412"/>
      <c r="GDM727" s="412"/>
      <c r="GDN727" s="412"/>
      <c r="GDO727" s="412"/>
      <c r="GDP727" s="412"/>
      <c r="GDQ727" s="412"/>
      <c r="GDR727" s="412"/>
      <c r="GDS727" s="412"/>
      <c r="GDT727" s="412"/>
      <c r="GDU727" s="412"/>
      <c r="GDV727" s="412"/>
      <c r="GDW727" s="412"/>
      <c r="GDX727" s="412"/>
      <c r="GDY727" s="412"/>
      <c r="GDZ727" s="412"/>
      <c r="GEA727" s="412"/>
      <c r="GEB727" s="412"/>
      <c r="GEC727" s="412"/>
      <c r="GED727" s="412"/>
      <c r="GEE727" s="412"/>
      <c r="GEF727" s="412"/>
      <c r="GEG727" s="412"/>
      <c r="GEH727" s="412"/>
      <c r="GEI727" s="412"/>
      <c r="GEJ727" s="412"/>
      <c r="GEK727" s="412"/>
      <c r="GEL727" s="412"/>
      <c r="GEM727" s="412"/>
      <c r="GEN727" s="412"/>
      <c r="GEO727" s="412"/>
      <c r="GEP727" s="412"/>
      <c r="GEQ727" s="412"/>
      <c r="GER727" s="412"/>
      <c r="GES727" s="412"/>
      <c r="GET727" s="413"/>
      <c r="GEU727" s="413"/>
      <c r="GEV727" s="413"/>
      <c r="GEW727" s="413"/>
      <c r="GEX727" s="413"/>
      <c r="GEY727" s="413"/>
      <c r="GEZ727" s="413"/>
      <c r="GFA727" s="413"/>
      <c r="GFB727" s="413"/>
      <c r="GFC727" s="413"/>
      <c r="GFD727" s="413"/>
      <c r="GFE727" s="413"/>
      <c r="GFF727" s="413"/>
      <c r="GFG727" s="413"/>
      <c r="GFH727" s="413"/>
      <c r="GFI727" s="413"/>
      <c r="GFJ727" s="413"/>
      <c r="GFK727" s="413"/>
      <c r="GFL727" s="413"/>
      <c r="GFM727" s="413"/>
      <c r="GFN727" s="413"/>
      <c r="GFO727" s="413"/>
      <c r="GFP727" s="413"/>
      <c r="GFQ727" s="413"/>
      <c r="GFR727" s="414"/>
      <c r="GFS727" s="414"/>
      <c r="GFT727" s="414"/>
      <c r="GFU727" s="414"/>
      <c r="GFV727" s="414"/>
      <c r="GFW727" s="413"/>
      <c r="GFX727" s="413"/>
      <c r="GFY727" s="414"/>
      <c r="GFZ727" s="414"/>
      <c r="GGA727" s="413"/>
      <c r="GGB727" s="413"/>
      <c r="GGC727" s="414"/>
      <c r="GGD727" s="414"/>
      <c r="GGE727" s="413"/>
      <c r="GGF727" s="413"/>
      <c r="GGG727" s="413"/>
      <c r="GGH727" s="413"/>
      <c r="GGI727" s="413"/>
      <c r="GGJ727" s="413"/>
      <c r="GGK727" s="413"/>
      <c r="GGL727" s="414"/>
      <c r="GGM727" s="414"/>
      <c r="GGN727" s="413"/>
      <c r="GGO727" s="413"/>
      <c r="GGP727" s="414"/>
      <c r="GGQ727" s="414"/>
      <c r="GGR727" s="413"/>
      <c r="GGS727" s="413"/>
      <c r="GGT727" s="413"/>
      <c r="GGU727" s="413"/>
      <c r="GGV727" s="413"/>
      <c r="GGW727" s="407"/>
      <c r="GGX727" s="439"/>
      <c r="GGY727" s="413"/>
      <c r="GGZ727" s="413"/>
      <c r="GHA727" s="413"/>
      <c r="GHB727" s="413"/>
      <c r="GHC727" s="413"/>
      <c r="GHD727" s="413"/>
      <c r="GHE727" s="413"/>
      <c r="GHF727" s="412"/>
      <c r="GHG727" s="412"/>
      <c r="GHH727" s="412"/>
      <c r="GHI727" s="412"/>
      <c r="GHJ727" s="412"/>
      <c r="GHK727" s="412"/>
      <c r="GHL727" s="412"/>
      <c r="GHM727" s="412"/>
      <c r="GHN727" s="412"/>
      <c r="GHO727" s="412"/>
      <c r="GHP727" s="412"/>
      <c r="GHQ727" s="412"/>
      <c r="GHR727" s="412"/>
      <c r="GHS727" s="412"/>
      <c r="GHT727" s="412"/>
      <c r="GHU727" s="412"/>
      <c r="GHV727" s="412"/>
      <c r="GHW727" s="412"/>
      <c r="GHX727" s="412"/>
      <c r="GHY727" s="412"/>
      <c r="GHZ727" s="412"/>
      <c r="GIA727" s="412"/>
      <c r="GIB727" s="412"/>
      <c r="GIC727" s="412"/>
      <c r="GID727" s="412"/>
      <c r="GIE727" s="412"/>
      <c r="GIF727" s="412"/>
      <c r="GIG727" s="412"/>
      <c r="GIH727" s="412"/>
      <c r="GII727" s="412"/>
      <c r="GIJ727" s="412"/>
      <c r="GIK727" s="412"/>
      <c r="GIL727" s="412"/>
      <c r="GIM727" s="412"/>
      <c r="GIN727" s="412"/>
      <c r="GIO727" s="412"/>
      <c r="GIP727" s="412"/>
      <c r="GIQ727" s="412"/>
      <c r="GIR727" s="412"/>
      <c r="GIS727" s="412"/>
      <c r="GIT727" s="412"/>
      <c r="GIU727" s="412"/>
      <c r="GIV727" s="412"/>
      <c r="GIW727" s="412"/>
      <c r="GIX727" s="413"/>
      <c r="GIY727" s="413"/>
      <c r="GIZ727" s="413"/>
      <c r="GJA727" s="413"/>
      <c r="GJB727" s="413"/>
      <c r="GJC727" s="413"/>
      <c r="GJD727" s="413"/>
      <c r="GJE727" s="413"/>
      <c r="GJF727" s="413"/>
      <c r="GJG727" s="413"/>
      <c r="GJH727" s="413"/>
      <c r="GJI727" s="413"/>
      <c r="GJJ727" s="413"/>
      <c r="GJK727" s="413"/>
      <c r="GJL727" s="413"/>
      <c r="GJM727" s="413"/>
      <c r="GJN727" s="413"/>
      <c r="GJO727" s="413"/>
      <c r="GJP727" s="413"/>
      <c r="GJQ727" s="413"/>
      <c r="GJR727" s="413"/>
      <c r="GJS727" s="413"/>
      <c r="GJT727" s="413"/>
      <c r="GJU727" s="413"/>
      <c r="GJV727" s="414"/>
      <c r="GJW727" s="414"/>
      <c r="GJX727" s="414"/>
      <c r="GJY727" s="414"/>
      <c r="GJZ727" s="414"/>
      <c r="GKA727" s="413"/>
      <c r="GKB727" s="413"/>
      <c r="GKC727" s="414"/>
      <c r="GKD727" s="414"/>
      <c r="GKE727" s="413"/>
      <c r="GKF727" s="413"/>
      <c r="GKG727" s="414"/>
      <c r="GKH727" s="414"/>
      <c r="GKI727" s="413"/>
      <c r="GKJ727" s="413"/>
      <c r="GKK727" s="413"/>
      <c r="GKL727" s="413"/>
      <c r="GKM727" s="413"/>
      <c r="GKN727" s="413"/>
      <c r="GKO727" s="413"/>
      <c r="GKP727" s="414"/>
      <c r="GKQ727" s="414"/>
      <c r="GKR727" s="413"/>
      <c r="GKS727" s="413"/>
      <c r="GKT727" s="414"/>
      <c r="GKU727" s="414"/>
      <c r="GKV727" s="413"/>
      <c r="GKW727" s="413"/>
      <c r="GKX727" s="413"/>
      <c r="GKY727" s="413"/>
      <c r="GKZ727" s="413"/>
      <c r="GLA727" s="407"/>
      <c r="GLB727" s="439"/>
      <c r="GLC727" s="413"/>
      <c r="GLD727" s="413"/>
      <c r="GLE727" s="413"/>
      <c r="GLF727" s="413"/>
      <c r="GLG727" s="413"/>
      <c r="GLH727" s="413"/>
      <c r="GLI727" s="413"/>
      <c r="GLJ727" s="412"/>
      <c r="GLK727" s="412"/>
      <c r="GLL727" s="412"/>
      <c r="GLM727" s="412"/>
      <c r="GLN727" s="412"/>
      <c r="GLO727" s="412"/>
      <c r="GLP727" s="412"/>
      <c r="GLQ727" s="412"/>
      <c r="GLR727" s="412"/>
      <c r="GLS727" s="412"/>
      <c r="GLT727" s="412"/>
      <c r="GLU727" s="412"/>
      <c r="GLV727" s="412"/>
      <c r="GLW727" s="412"/>
      <c r="GLX727" s="412"/>
      <c r="GLY727" s="412"/>
      <c r="GLZ727" s="412"/>
      <c r="GMA727" s="412"/>
      <c r="GMB727" s="412"/>
      <c r="GMC727" s="412"/>
      <c r="GMD727" s="412"/>
      <c r="GME727" s="412"/>
      <c r="GMF727" s="412"/>
      <c r="GMG727" s="412"/>
      <c r="GMH727" s="412"/>
      <c r="GMI727" s="412"/>
      <c r="GMJ727" s="412"/>
      <c r="GMK727" s="412"/>
      <c r="GML727" s="412"/>
      <c r="GMM727" s="412"/>
      <c r="GMN727" s="412"/>
      <c r="GMO727" s="412"/>
      <c r="GMP727" s="412"/>
      <c r="GMQ727" s="412"/>
      <c r="GMR727" s="412"/>
      <c r="GMS727" s="412"/>
      <c r="GMT727" s="412"/>
      <c r="GMU727" s="412"/>
      <c r="GMV727" s="412"/>
      <c r="GMW727" s="412"/>
      <c r="GMX727" s="412"/>
      <c r="GMY727" s="412"/>
      <c r="GMZ727" s="412"/>
      <c r="GNA727" s="412"/>
      <c r="GNB727" s="413"/>
      <c r="GNC727" s="413"/>
      <c r="GND727" s="413"/>
      <c r="GNE727" s="413"/>
      <c r="GNF727" s="413"/>
      <c r="GNG727" s="413"/>
      <c r="GNH727" s="413"/>
      <c r="GNI727" s="413"/>
      <c r="GNJ727" s="413"/>
      <c r="GNK727" s="413"/>
      <c r="GNL727" s="413"/>
      <c r="GNM727" s="413"/>
      <c r="GNN727" s="413"/>
      <c r="GNO727" s="413"/>
      <c r="GNP727" s="413"/>
      <c r="GNQ727" s="413"/>
      <c r="GNR727" s="413"/>
      <c r="GNS727" s="413"/>
      <c r="GNT727" s="413"/>
      <c r="GNU727" s="413"/>
      <c r="GNV727" s="413"/>
      <c r="GNW727" s="413"/>
      <c r="GNX727" s="413"/>
      <c r="GNY727" s="413"/>
      <c r="GNZ727" s="414"/>
      <c r="GOA727" s="414"/>
      <c r="GOB727" s="414"/>
      <c r="GOC727" s="414"/>
      <c r="GOD727" s="414"/>
      <c r="GOE727" s="413"/>
      <c r="GOF727" s="413"/>
      <c r="GOG727" s="414"/>
      <c r="GOH727" s="414"/>
      <c r="GOI727" s="413"/>
      <c r="GOJ727" s="413"/>
      <c r="GOK727" s="414"/>
      <c r="GOL727" s="414"/>
      <c r="GOM727" s="413"/>
      <c r="GON727" s="413"/>
      <c r="GOO727" s="413"/>
      <c r="GOP727" s="413"/>
      <c r="GOQ727" s="413"/>
      <c r="GOR727" s="413"/>
      <c r="GOS727" s="413"/>
      <c r="GOT727" s="414"/>
      <c r="GOU727" s="414"/>
      <c r="GOV727" s="413"/>
      <c r="GOW727" s="413"/>
      <c r="GOX727" s="414"/>
      <c r="GOY727" s="414"/>
      <c r="GOZ727" s="413"/>
      <c r="GPA727" s="413"/>
      <c r="GPB727" s="413"/>
      <c r="GPC727" s="413"/>
      <c r="GPD727" s="413"/>
      <c r="GPE727" s="407"/>
      <c r="GPF727" s="439"/>
      <c r="GPG727" s="413"/>
      <c r="GPH727" s="413"/>
      <c r="GPI727" s="413"/>
      <c r="GPJ727" s="413"/>
      <c r="GPK727" s="413"/>
      <c r="GPL727" s="413"/>
      <c r="GPM727" s="413"/>
      <c r="GPN727" s="412"/>
      <c r="GPO727" s="412"/>
      <c r="GPP727" s="412"/>
      <c r="GPQ727" s="412"/>
      <c r="GPR727" s="412"/>
      <c r="GPS727" s="412"/>
      <c r="GPT727" s="412"/>
      <c r="GPU727" s="412"/>
      <c r="GPV727" s="412"/>
      <c r="GPW727" s="412"/>
      <c r="GPX727" s="412"/>
      <c r="GPY727" s="412"/>
      <c r="GPZ727" s="412"/>
      <c r="GQA727" s="412"/>
      <c r="GQB727" s="412"/>
      <c r="GQC727" s="412"/>
      <c r="GQD727" s="412"/>
      <c r="GQE727" s="412"/>
      <c r="GQF727" s="412"/>
      <c r="GQG727" s="412"/>
      <c r="GQH727" s="412"/>
      <c r="GQI727" s="412"/>
      <c r="GQJ727" s="412"/>
      <c r="GQK727" s="412"/>
      <c r="GQL727" s="412"/>
      <c r="GQM727" s="412"/>
      <c r="GQN727" s="412"/>
      <c r="GQO727" s="412"/>
      <c r="GQP727" s="412"/>
      <c r="GQQ727" s="412"/>
      <c r="GQR727" s="412"/>
      <c r="GQS727" s="412"/>
      <c r="GQT727" s="412"/>
      <c r="GQU727" s="412"/>
      <c r="GQV727" s="412"/>
      <c r="GQW727" s="412"/>
      <c r="GQX727" s="412"/>
      <c r="GQY727" s="412"/>
      <c r="GQZ727" s="412"/>
      <c r="GRA727" s="412"/>
      <c r="GRB727" s="412"/>
      <c r="GRC727" s="412"/>
      <c r="GRD727" s="412"/>
      <c r="GRE727" s="412"/>
      <c r="GRF727" s="413"/>
      <c r="GRG727" s="413"/>
      <c r="GRH727" s="413"/>
      <c r="GRI727" s="413"/>
      <c r="GRJ727" s="413"/>
      <c r="GRK727" s="413"/>
      <c r="GRL727" s="413"/>
      <c r="GRM727" s="413"/>
      <c r="GRN727" s="413"/>
      <c r="GRO727" s="413"/>
      <c r="GRP727" s="413"/>
      <c r="GRQ727" s="413"/>
      <c r="GRR727" s="413"/>
      <c r="GRS727" s="413"/>
      <c r="GRT727" s="413"/>
      <c r="GRU727" s="413"/>
      <c r="GRV727" s="413"/>
      <c r="GRW727" s="413"/>
      <c r="GRX727" s="413"/>
      <c r="GRY727" s="413"/>
      <c r="GRZ727" s="413"/>
      <c r="GSA727" s="413"/>
      <c r="GSB727" s="413"/>
      <c r="GSC727" s="413"/>
      <c r="GSD727" s="414"/>
      <c r="GSE727" s="414"/>
      <c r="GSF727" s="414"/>
      <c r="GSG727" s="414"/>
      <c r="GSH727" s="414"/>
      <c r="GSI727" s="413"/>
      <c r="GSJ727" s="413"/>
      <c r="GSK727" s="414"/>
      <c r="GSL727" s="414"/>
      <c r="GSM727" s="413"/>
      <c r="GSN727" s="413"/>
      <c r="GSO727" s="414"/>
      <c r="GSP727" s="414"/>
      <c r="GSQ727" s="413"/>
      <c r="GSR727" s="413"/>
      <c r="GSS727" s="413"/>
      <c r="GST727" s="413"/>
      <c r="GSU727" s="413"/>
      <c r="GSV727" s="413"/>
      <c r="GSW727" s="413"/>
      <c r="GSX727" s="414"/>
      <c r="GSY727" s="414"/>
      <c r="GSZ727" s="413"/>
      <c r="GTA727" s="413"/>
      <c r="GTB727" s="414"/>
      <c r="GTC727" s="414"/>
      <c r="GTD727" s="413"/>
      <c r="GTE727" s="413"/>
      <c r="GTF727" s="413"/>
      <c r="GTG727" s="413"/>
      <c r="GTH727" s="413"/>
      <c r="GTI727" s="407"/>
      <c r="GTJ727" s="439"/>
      <c r="GTK727" s="413"/>
      <c r="GTL727" s="413"/>
      <c r="GTM727" s="413"/>
      <c r="GTN727" s="413"/>
      <c r="GTO727" s="413"/>
      <c r="GTP727" s="413"/>
      <c r="GTQ727" s="413"/>
      <c r="GTR727" s="412"/>
      <c r="GTS727" s="412"/>
      <c r="GTT727" s="412"/>
      <c r="GTU727" s="412"/>
      <c r="GTV727" s="412"/>
      <c r="GTW727" s="412"/>
      <c r="GTX727" s="412"/>
      <c r="GTY727" s="412"/>
      <c r="GTZ727" s="412"/>
      <c r="GUA727" s="412"/>
      <c r="GUB727" s="412"/>
      <c r="GUC727" s="412"/>
      <c r="GUD727" s="412"/>
      <c r="GUE727" s="412"/>
      <c r="GUF727" s="412"/>
      <c r="GUG727" s="412"/>
      <c r="GUH727" s="412"/>
      <c r="GUI727" s="412"/>
      <c r="GUJ727" s="412"/>
      <c r="GUK727" s="412"/>
      <c r="GUL727" s="412"/>
      <c r="GUM727" s="412"/>
      <c r="GUN727" s="412"/>
      <c r="GUO727" s="412"/>
      <c r="GUP727" s="412"/>
      <c r="GUQ727" s="412"/>
      <c r="GUR727" s="412"/>
      <c r="GUS727" s="412"/>
      <c r="GUT727" s="412"/>
      <c r="GUU727" s="412"/>
      <c r="GUV727" s="412"/>
      <c r="GUW727" s="412"/>
      <c r="GUX727" s="412"/>
      <c r="GUY727" s="412"/>
      <c r="GUZ727" s="412"/>
      <c r="GVA727" s="412"/>
      <c r="GVB727" s="412"/>
      <c r="GVC727" s="412"/>
      <c r="GVD727" s="412"/>
      <c r="GVE727" s="412"/>
      <c r="GVF727" s="412"/>
      <c r="GVG727" s="412"/>
      <c r="GVH727" s="412"/>
      <c r="GVI727" s="412"/>
      <c r="GVJ727" s="413"/>
      <c r="GVK727" s="413"/>
      <c r="GVL727" s="413"/>
      <c r="GVM727" s="413"/>
      <c r="GVN727" s="413"/>
      <c r="GVO727" s="413"/>
      <c r="GVP727" s="413"/>
      <c r="GVQ727" s="413"/>
      <c r="GVR727" s="413"/>
      <c r="GVS727" s="413"/>
      <c r="GVT727" s="413"/>
      <c r="GVU727" s="413"/>
      <c r="GVV727" s="413"/>
      <c r="GVW727" s="413"/>
      <c r="GVX727" s="413"/>
      <c r="GVY727" s="413"/>
      <c r="GVZ727" s="413"/>
      <c r="GWA727" s="413"/>
      <c r="GWB727" s="413"/>
      <c r="GWC727" s="413"/>
      <c r="GWD727" s="413"/>
      <c r="GWE727" s="413"/>
      <c r="GWF727" s="413"/>
      <c r="GWG727" s="413"/>
      <c r="GWH727" s="414"/>
      <c r="GWI727" s="414"/>
      <c r="GWJ727" s="414"/>
      <c r="GWK727" s="414"/>
      <c r="GWL727" s="414"/>
      <c r="GWM727" s="413"/>
      <c r="GWN727" s="413"/>
      <c r="GWO727" s="414"/>
      <c r="GWP727" s="414"/>
      <c r="GWQ727" s="413"/>
      <c r="GWR727" s="413"/>
      <c r="GWS727" s="414"/>
      <c r="GWT727" s="414"/>
      <c r="GWU727" s="413"/>
      <c r="GWV727" s="413"/>
      <c r="GWW727" s="413"/>
      <c r="GWX727" s="413"/>
      <c r="GWY727" s="413"/>
      <c r="GWZ727" s="413"/>
      <c r="GXA727" s="413"/>
      <c r="GXB727" s="414"/>
      <c r="GXC727" s="414"/>
      <c r="GXD727" s="413"/>
      <c r="GXE727" s="413"/>
      <c r="GXF727" s="414"/>
      <c r="GXG727" s="414"/>
      <c r="GXH727" s="413"/>
      <c r="GXI727" s="413"/>
      <c r="GXJ727" s="413"/>
      <c r="GXK727" s="413"/>
      <c r="GXL727" s="413"/>
      <c r="GXM727" s="407"/>
      <c r="GXN727" s="439"/>
      <c r="GXO727" s="413"/>
      <c r="GXP727" s="413"/>
      <c r="GXQ727" s="413"/>
      <c r="GXR727" s="413"/>
      <c r="GXS727" s="413"/>
      <c r="GXT727" s="413"/>
      <c r="GXU727" s="413"/>
      <c r="GXV727" s="412"/>
      <c r="GXW727" s="412"/>
      <c r="GXX727" s="412"/>
      <c r="GXY727" s="412"/>
      <c r="GXZ727" s="412"/>
      <c r="GYA727" s="412"/>
      <c r="GYB727" s="412"/>
      <c r="GYC727" s="412"/>
      <c r="GYD727" s="412"/>
      <c r="GYE727" s="412"/>
      <c r="GYF727" s="412"/>
      <c r="GYG727" s="412"/>
      <c r="GYH727" s="412"/>
      <c r="GYI727" s="412"/>
      <c r="GYJ727" s="412"/>
      <c r="GYK727" s="412"/>
      <c r="GYL727" s="412"/>
      <c r="GYM727" s="412"/>
      <c r="GYN727" s="412"/>
      <c r="GYO727" s="412"/>
      <c r="GYP727" s="412"/>
      <c r="GYQ727" s="412"/>
      <c r="GYR727" s="412"/>
      <c r="GYS727" s="412"/>
      <c r="GYT727" s="412"/>
      <c r="GYU727" s="412"/>
      <c r="GYV727" s="412"/>
      <c r="GYW727" s="412"/>
      <c r="GYX727" s="412"/>
      <c r="GYY727" s="412"/>
      <c r="GYZ727" s="412"/>
      <c r="GZA727" s="412"/>
      <c r="GZB727" s="412"/>
      <c r="GZC727" s="412"/>
      <c r="GZD727" s="412"/>
      <c r="GZE727" s="412"/>
      <c r="GZF727" s="412"/>
      <c r="GZG727" s="412"/>
      <c r="GZH727" s="412"/>
      <c r="GZI727" s="412"/>
      <c r="GZJ727" s="412"/>
      <c r="GZK727" s="412"/>
      <c r="GZL727" s="412"/>
      <c r="GZM727" s="412"/>
      <c r="GZN727" s="413"/>
      <c r="GZO727" s="413"/>
      <c r="GZP727" s="413"/>
      <c r="GZQ727" s="413"/>
      <c r="GZR727" s="413"/>
      <c r="GZS727" s="413"/>
      <c r="GZT727" s="413"/>
      <c r="GZU727" s="413"/>
      <c r="GZV727" s="413"/>
      <c r="GZW727" s="413"/>
      <c r="GZX727" s="413"/>
      <c r="GZY727" s="413"/>
      <c r="GZZ727" s="413"/>
      <c r="HAA727" s="413"/>
      <c r="HAB727" s="413"/>
      <c r="HAC727" s="413"/>
      <c r="HAD727" s="413"/>
      <c r="HAE727" s="413"/>
      <c r="HAF727" s="413"/>
      <c r="HAG727" s="413"/>
      <c r="HAH727" s="413"/>
      <c r="HAI727" s="413"/>
      <c r="HAJ727" s="413"/>
      <c r="HAK727" s="413"/>
      <c r="HAL727" s="414"/>
      <c r="HAM727" s="414"/>
      <c r="HAN727" s="414"/>
      <c r="HAO727" s="414"/>
      <c r="HAP727" s="414"/>
      <c r="HAQ727" s="413"/>
      <c r="HAR727" s="413"/>
      <c r="HAS727" s="414"/>
      <c r="HAT727" s="414"/>
      <c r="HAU727" s="413"/>
      <c r="HAV727" s="413"/>
      <c r="HAW727" s="414"/>
      <c r="HAX727" s="414"/>
      <c r="HAY727" s="413"/>
      <c r="HAZ727" s="413"/>
      <c r="HBA727" s="413"/>
      <c r="HBB727" s="413"/>
      <c r="HBC727" s="413"/>
      <c r="HBD727" s="413"/>
      <c r="HBE727" s="413"/>
      <c r="HBF727" s="414"/>
      <c r="HBG727" s="414"/>
      <c r="HBH727" s="413"/>
      <c r="HBI727" s="413"/>
      <c r="HBJ727" s="414"/>
      <c r="HBK727" s="414"/>
      <c r="HBL727" s="413"/>
      <c r="HBM727" s="413"/>
      <c r="HBN727" s="413"/>
      <c r="HBO727" s="413"/>
      <c r="HBP727" s="413"/>
      <c r="HBQ727" s="407"/>
      <c r="HBR727" s="439"/>
      <c r="HBS727" s="413"/>
      <c r="HBT727" s="413"/>
      <c r="HBU727" s="413"/>
      <c r="HBV727" s="413"/>
      <c r="HBW727" s="413"/>
      <c r="HBX727" s="413"/>
      <c r="HBY727" s="413"/>
      <c r="HBZ727" s="412"/>
      <c r="HCA727" s="412"/>
      <c r="HCB727" s="412"/>
      <c r="HCC727" s="412"/>
      <c r="HCD727" s="412"/>
      <c r="HCE727" s="412"/>
      <c r="HCF727" s="412"/>
      <c r="HCG727" s="412"/>
      <c r="HCH727" s="412"/>
      <c r="HCI727" s="412"/>
      <c r="HCJ727" s="412"/>
      <c r="HCK727" s="412"/>
      <c r="HCL727" s="412"/>
      <c r="HCM727" s="412"/>
      <c r="HCN727" s="412"/>
      <c r="HCO727" s="412"/>
      <c r="HCP727" s="412"/>
      <c r="HCQ727" s="412"/>
      <c r="HCR727" s="412"/>
      <c r="HCS727" s="412"/>
      <c r="HCT727" s="412"/>
      <c r="HCU727" s="412"/>
      <c r="HCV727" s="412"/>
      <c r="HCW727" s="412"/>
      <c r="HCX727" s="412"/>
      <c r="HCY727" s="412"/>
      <c r="HCZ727" s="412"/>
      <c r="HDA727" s="412"/>
      <c r="HDB727" s="412"/>
      <c r="HDC727" s="412"/>
      <c r="HDD727" s="412"/>
      <c r="HDE727" s="412"/>
      <c r="HDF727" s="412"/>
      <c r="HDG727" s="412"/>
      <c r="HDH727" s="412"/>
      <c r="HDI727" s="412"/>
      <c r="HDJ727" s="412"/>
      <c r="HDK727" s="412"/>
      <c r="HDL727" s="412"/>
      <c r="HDM727" s="412"/>
      <c r="HDN727" s="412"/>
      <c r="HDO727" s="412"/>
      <c r="HDP727" s="412"/>
      <c r="HDQ727" s="412"/>
      <c r="HDR727" s="413"/>
      <c r="HDS727" s="413"/>
      <c r="HDT727" s="413"/>
      <c r="HDU727" s="413"/>
      <c r="HDV727" s="413"/>
      <c r="HDW727" s="413"/>
      <c r="HDX727" s="413"/>
      <c r="HDY727" s="413"/>
      <c r="HDZ727" s="413"/>
      <c r="HEA727" s="413"/>
      <c r="HEB727" s="413"/>
      <c r="HEC727" s="413"/>
      <c r="HED727" s="413"/>
      <c r="HEE727" s="413"/>
      <c r="HEF727" s="413"/>
      <c r="HEG727" s="413"/>
      <c r="HEH727" s="413"/>
      <c r="HEI727" s="413"/>
      <c r="HEJ727" s="413"/>
      <c r="HEK727" s="413"/>
      <c r="HEL727" s="413"/>
      <c r="HEM727" s="413"/>
      <c r="HEN727" s="413"/>
      <c r="HEO727" s="413"/>
      <c r="HEP727" s="414"/>
      <c r="HEQ727" s="414"/>
      <c r="HER727" s="414"/>
      <c r="HES727" s="414"/>
      <c r="HET727" s="414"/>
      <c r="HEU727" s="413"/>
      <c r="HEV727" s="413"/>
      <c r="HEW727" s="414"/>
      <c r="HEX727" s="414"/>
      <c r="HEY727" s="413"/>
      <c r="HEZ727" s="413"/>
      <c r="HFA727" s="414"/>
      <c r="HFB727" s="414"/>
      <c r="HFC727" s="413"/>
      <c r="HFD727" s="413"/>
      <c r="HFE727" s="413"/>
      <c r="HFF727" s="413"/>
      <c r="HFG727" s="413"/>
      <c r="HFH727" s="413"/>
      <c r="HFI727" s="413"/>
      <c r="HFJ727" s="414"/>
      <c r="HFK727" s="414"/>
      <c r="HFL727" s="413"/>
      <c r="HFM727" s="413"/>
      <c r="HFN727" s="414"/>
      <c r="HFO727" s="414"/>
      <c r="HFP727" s="413"/>
      <c r="HFQ727" s="413"/>
      <c r="HFR727" s="413"/>
      <c r="HFS727" s="413"/>
      <c r="HFT727" s="413"/>
      <c r="HFU727" s="407"/>
      <c r="HFV727" s="439"/>
      <c r="HFW727" s="413"/>
      <c r="HFX727" s="413"/>
      <c r="HFY727" s="413"/>
      <c r="HFZ727" s="413"/>
      <c r="HGA727" s="413"/>
      <c r="HGB727" s="413"/>
      <c r="HGC727" s="413"/>
      <c r="HGD727" s="412"/>
      <c r="HGE727" s="412"/>
      <c r="HGF727" s="412"/>
      <c r="HGG727" s="412"/>
      <c r="HGH727" s="412"/>
      <c r="HGI727" s="412"/>
      <c r="HGJ727" s="412"/>
      <c r="HGK727" s="412"/>
      <c r="HGL727" s="412"/>
      <c r="HGM727" s="412"/>
      <c r="HGN727" s="412"/>
      <c r="HGO727" s="412"/>
      <c r="HGP727" s="412"/>
      <c r="HGQ727" s="412"/>
      <c r="HGR727" s="412"/>
      <c r="HGS727" s="412"/>
      <c r="HGT727" s="412"/>
      <c r="HGU727" s="412"/>
      <c r="HGV727" s="412"/>
      <c r="HGW727" s="412"/>
      <c r="HGX727" s="412"/>
      <c r="HGY727" s="412"/>
      <c r="HGZ727" s="412"/>
      <c r="HHA727" s="412"/>
      <c r="HHB727" s="412"/>
      <c r="HHC727" s="412"/>
      <c r="HHD727" s="412"/>
      <c r="HHE727" s="412"/>
      <c r="HHF727" s="412"/>
      <c r="HHG727" s="412"/>
      <c r="HHH727" s="412"/>
      <c r="HHI727" s="412"/>
      <c r="HHJ727" s="412"/>
      <c r="HHK727" s="412"/>
      <c r="HHL727" s="412"/>
      <c r="HHM727" s="412"/>
      <c r="HHN727" s="412"/>
      <c r="HHO727" s="412"/>
      <c r="HHP727" s="412"/>
      <c r="HHQ727" s="412"/>
      <c r="HHR727" s="412"/>
      <c r="HHS727" s="412"/>
      <c r="HHT727" s="412"/>
      <c r="HHU727" s="412"/>
      <c r="HHV727" s="413"/>
      <c r="HHW727" s="413"/>
      <c r="HHX727" s="413"/>
      <c r="HHY727" s="413"/>
      <c r="HHZ727" s="413"/>
      <c r="HIA727" s="413"/>
      <c r="HIB727" s="413"/>
      <c r="HIC727" s="413"/>
      <c r="HID727" s="413"/>
      <c r="HIE727" s="413"/>
      <c r="HIF727" s="413"/>
      <c r="HIG727" s="413"/>
      <c r="HIH727" s="413"/>
      <c r="HII727" s="413"/>
      <c r="HIJ727" s="413"/>
      <c r="HIK727" s="413"/>
      <c r="HIL727" s="413"/>
      <c r="HIM727" s="413"/>
      <c r="HIN727" s="413"/>
      <c r="HIO727" s="413"/>
      <c r="HIP727" s="413"/>
      <c r="HIQ727" s="413"/>
      <c r="HIR727" s="413"/>
      <c r="HIS727" s="413"/>
      <c r="HIT727" s="414"/>
      <c r="HIU727" s="414"/>
      <c r="HIV727" s="414"/>
      <c r="HIW727" s="414"/>
      <c r="HIX727" s="414"/>
      <c r="HIY727" s="413"/>
      <c r="HIZ727" s="413"/>
      <c r="HJA727" s="414"/>
      <c r="HJB727" s="414"/>
      <c r="HJC727" s="413"/>
      <c r="HJD727" s="413"/>
      <c r="HJE727" s="414"/>
      <c r="HJF727" s="414"/>
      <c r="HJG727" s="413"/>
      <c r="HJH727" s="413"/>
      <c r="HJI727" s="413"/>
      <c r="HJJ727" s="413"/>
      <c r="HJK727" s="413"/>
      <c r="HJL727" s="413"/>
      <c r="HJM727" s="413"/>
      <c r="HJN727" s="414"/>
      <c r="HJO727" s="414"/>
      <c r="HJP727" s="413"/>
      <c r="HJQ727" s="413"/>
      <c r="HJR727" s="414"/>
      <c r="HJS727" s="414"/>
      <c r="HJT727" s="413"/>
      <c r="HJU727" s="413"/>
      <c r="HJV727" s="413"/>
      <c r="HJW727" s="413"/>
      <c r="HJX727" s="413"/>
      <c r="HJY727" s="407"/>
      <c r="HJZ727" s="439"/>
      <c r="HKA727" s="413"/>
      <c r="HKB727" s="413"/>
      <c r="HKC727" s="413"/>
      <c r="HKD727" s="413"/>
      <c r="HKE727" s="413"/>
      <c r="HKF727" s="413"/>
      <c r="HKG727" s="413"/>
      <c r="HKH727" s="412"/>
      <c r="HKI727" s="412"/>
      <c r="HKJ727" s="412"/>
      <c r="HKK727" s="412"/>
      <c r="HKL727" s="412"/>
      <c r="HKM727" s="412"/>
      <c r="HKN727" s="412"/>
      <c r="HKO727" s="412"/>
      <c r="HKP727" s="412"/>
      <c r="HKQ727" s="412"/>
      <c r="HKR727" s="412"/>
      <c r="HKS727" s="412"/>
      <c r="HKT727" s="412"/>
      <c r="HKU727" s="412"/>
      <c r="HKV727" s="412"/>
      <c r="HKW727" s="412"/>
      <c r="HKX727" s="412"/>
      <c r="HKY727" s="412"/>
      <c r="HKZ727" s="412"/>
      <c r="HLA727" s="412"/>
      <c r="HLB727" s="412"/>
      <c r="HLC727" s="412"/>
      <c r="HLD727" s="412"/>
      <c r="HLE727" s="412"/>
      <c r="HLF727" s="412"/>
      <c r="HLG727" s="412"/>
      <c r="HLH727" s="412"/>
      <c r="HLI727" s="412"/>
      <c r="HLJ727" s="412"/>
      <c r="HLK727" s="412"/>
      <c r="HLL727" s="412"/>
      <c r="HLM727" s="412"/>
      <c r="HLN727" s="412"/>
      <c r="HLO727" s="412"/>
      <c r="HLP727" s="412"/>
      <c r="HLQ727" s="412"/>
      <c r="HLR727" s="412"/>
      <c r="HLS727" s="412"/>
      <c r="HLT727" s="412"/>
      <c r="HLU727" s="412"/>
      <c r="HLV727" s="412"/>
      <c r="HLW727" s="412"/>
      <c r="HLX727" s="412"/>
      <c r="HLY727" s="412"/>
      <c r="HLZ727" s="413"/>
      <c r="HMA727" s="413"/>
      <c r="HMB727" s="413"/>
      <c r="HMC727" s="413"/>
      <c r="HMD727" s="413"/>
      <c r="HME727" s="413"/>
      <c r="HMF727" s="413"/>
      <c r="HMG727" s="413"/>
      <c r="HMH727" s="413"/>
      <c r="HMI727" s="413"/>
      <c r="HMJ727" s="413"/>
      <c r="HMK727" s="413"/>
      <c r="HML727" s="413"/>
      <c r="HMM727" s="413"/>
      <c r="HMN727" s="413"/>
      <c r="HMO727" s="413"/>
      <c r="HMP727" s="413"/>
      <c r="HMQ727" s="413"/>
      <c r="HMR727" s="413"/>
      <c r="HMS727" s="413"/>
      <c r="HMT727" s="413"/>
      <c r="HMU727" s="413"/>
      <c r="HMV727" s="413"/>
      <c r="HMW727" s="413"/>
      <c r="HMX727" s="414"/>
      <c r="HMY727" s="414"/>
      <c r="HMZ727" s="414"/>
      <c r="HNA727" s="414"/>
      <c r="HNB727" s="414"/>
      <c r="HNC727" s="413"/>
      <c r="HND727" s="413"/>
      <c r="HNE727" s="414"/>
      <c r="HNF727" s="414"/>
      <c r="HNG727" s="413"/>
      <c r="HNH727" s="413"/>
      <c r="HNI727" s="414"/>
      <c r="HNJ727" s="414"/>
      <c r="HNK727" s="413"/>
      <c r="HNL727" s="413"/>
      <c r="HNM727" s="413"/>
      <c r="HNN727" s="413"/>
      <c r="HNO727" s="413"/>
      <c r="HNP727" s="413"/>
      <c r="HNQ727" s="413"/>
      <c r="HNR727" s="414"/>
      <c r="HNS727" s="414"/>
      <c r="HNT727" s="413"/>
      <c r="HNU727" s="413"/>
      <c r="HNV727" s="414"/>
      <c r="HNW727" s="414"/>
      <c r="HNX727" s="413"/>
      <c r="HNY727" s="413"/>
      <c r="HNZ727" s="413"/>
      <c r="HOA727" s="413"/>
      <c r="HOB727" s="413"/>
      <c r="HOC727" s="407"/>
      <c r="HOD727" s="439"/>
      <c r="HOE727" s="413"/>
      <c r="HOF727" s="413"/>
      <c r="HOG727" s="413"/>
      <c r="HOH727" s="413"/>
      <c r="HOI727" s="413"/>
      <c r="HOJ727" s="413"/>
      <c r="HOK727" s="413"/>
      <c r="HOL727" s="412"/>
      <c r="HOM727" s="412"/>
      <c r="HON727" s="412"/>
      <c r="HOO727" s="412"/>
      <c r="HOP727" s="412"/>
      <c r="HOQ727" s="412"/>
      <c r="HOR727" s="412"/>
      <c r="HOS727" s="412"/>
      <c r="HOT727" s="412"/>
      <c r="HOU727" s="412"/>
      <c r="HOV727" s="412"/>
      <c r="HOW727" s="412"/>
      <c r="HOX727" s="412"/>
      <c r="HOY727" s="412"/>
      <c r="HOZ727" s="412"/>
      <c r="HPA727" s="412"/>
      <c r="HPB727" s="412"/>
      <c r="HPC727" s="412"/>
      <c r="HPD727" s="412"/>
      <c r="HPE727" s="412"/>
      <c r="HPF727" s="412"/>
      <c r="HPG727" s="412"/>
      <c r="HPH727" s="412"/>
      <c r="HPI727" s="412"/>
      <c r="HPJ727" s="412"/>
      <c r="HPK727" s="412"/>
      <c r="HPL727" s="412"/>
      <c r="HPM727" s="412"/>
      <c r="HPN727" s="412"/>
      <c r="HPO727" s="412"/>
      <c r="HPP727" s="412"/>
      <c r="HPQ727" s="412"/>
      <c r="HPR727" s="412"/>
      <c r="HPS727" s="412"/>
      <c r="HPT727" s="412"/>
      <c r="HPU727" s="412"/>
      <c r="HPV727" s="412"/>
      <c r="HPW727" s="412"/>
      <c r="HPX727" s="412"/>
      <c r="HPY727" s="412"/>
      <c r="HPZ727" s="412"/>
      <c r="HQA727" s="412"/>
      <c r="HQB727" s="412"/>
      <c r="HQC727" s="412"/>
      <c r="HQD727" s="413"/>
      <c r="HQE727" s="413"/>
      <c r="HQF727" s="413"/>
      <c r="HQG727" s="413"/>
      <c r="HQH727" s="413"/>
      <c r="HQI727" s="413"/>
      <c r="HQJ727" s="413"/>
      <c r="HQK727" s="413"/>
      <c r="HQL727" s="413"/>
      <c r="HQM727" s="413"/>
      <c r="HQN727" s="413"/>
      <c r="HQO727" s="413"/>
      <c r="HQP727" s="413"/>
      <c r="HQQ727" s="413"/>
      <c r="HQR727" s="413"/>
      <c r="HQS727" s="413"/>
      <c r="HQT727" s="413"/>
      <c r="HQU727" s="413"/>
      <c r="HQV727" s="413"/>
      <c r="HQW727" s="413"/>
      <c r="HQX727" s="413"/>
      <c r="HQY727" s="413"/>
      <c r="HQZ727" s="413"/>
      <c r="HRA727" s="413"/>
      <c r="HRB727" s="414"/>
      <c r="HRC727" s="414"/>
      <c r="HRD727" s="414"/>
      <c r="HRE727" s="414"/>
      <c r="HRF727" s="414"/>
      <c r="HRG727" s="413"/>
      <c r="HRH727" s="413"/>
      <c r="HRI727" s="414"/>
      <c r="HRJ727" s="414"/>
      <c r="HRK727" s="413"/>
      <c r="HRL727" s="413"/>
      <c r="HRM727" s="414"/>
      <c r="HRN727" s="414"/>
      <c r="HRO727" s="413"/>
      <c r="HRP727" s="413"/>
      <c r="HRQ727" s="413"/>
      <c r="HRR727" s="413"/>
      <c r="HRS727" s="413"/>
      <c r="HRT727" s="413"/>
      <c r="HRU727" s="413"/>
      <c r="HRV727" s="414"/>
      <c r="HRW727" s="414"/>
      <c r="HRX727" s="413"/>
      <c r="HRY727" s="413"/>
      <c r="HRZ727" s="414"/>
      <c r="HSA727" s="414"/>
      <c r="HSB727" s="413"/>
      <c r="HSC727" s="413"/>
      <c r="HSD727" s="413"/>
      <c r="HSE727" s="413"/>
      <c r="HSF727" s="413"/>
      <c r="HSG727" s="407"/>
      <c r="HSH727" s="439"/>
      <c r="HSI727" s="413"/>
      <c r="HSJ727" s="413"/>
      <c r="HSK727" s="413"/>
      <c r="HSL727" s="413"/>
      <c r="HSM727" s="413"/>
      <c r="HSN727" s="413"/>
      <c r="HSO727" s="413"/>
      <c r="HSP727" s="412"/>
      <c r="HSQ727" s="412"/>
      <c r="HSR727" s="412"/>
      <c r="HSS727" s="412"/>
      <c r="HST727" s="412"/>
      <c r="HSU727" s="412"/>
      <c r="HSV727" s="412"/>
      <c r="HSW727" s="412"/>
      <c r="HSX727" s="412"/>
      <c r="HSY727" s="412"/>
      <c r="HSZ727" s="412"/>
      <c r="HTA727" s="412"/>
      <c r="HTB727" s="412"/>
      <c r="HTC727" s="412"/>
      <c r="HTD727" s="412"/>
      <c r="HTE727" s="412"/>
      <c r="HTF727" s="412"/>
      <c r="HTG727" s="412"/>
      <c r="HTH727" s="412"/>
      <c r="HTI727" s="412"/>
      <c r="HTJ727" s="412"/>
      <c r="HTK727" s="412"/>
      <c r="HTL727" s="412"/>
      <c r="HTM727" s="412"/>
      <c r="HTN727" s="412"/>
      <c r="HTO727" s="412"/>
      <c r="HTP727" s="412"/>
      <c r="HTQ727" s="412"/>
      <c r="HTR727" s="412"/>
      <c r="HTS727" s="412"/>
      <c r="HTT727" s="412"/>
      <c r="HTU727" s="412"/>
      <c r="HTV727" s="412"/>
      <c r="HTW727" s="412"/>
      <c r="HTX727" s="412"/>
      <c r="HTY727" s="412"/>
      <c r="HTZ727" s="412"/>
      <c r="HUA727" s="412"/>
      <c r="HUB727" s="412"/>
      <c r="HUC727" s="412"/>
      <c r="HUD727" s="412"/>
      <c r="HUE727" s="412"/>
      <c r="HUF727" s="412"/>
      <c r="HUG727" s="412"/>
      <c r="HUH727" s="413"/>
      <c r="HUI727" s="413"/>
      <c r="HUJ727" s="413"/>
      <c r="HUK727" s="413"/>
      <c r="HUL727" s="413"/>
      <c r="HUM727" s="413"/>
      <c r="HUN727" s="413"/>
      <c r="HUO727" s="413"/>
      <c r="HUP727" s="413"/>
      <c r="HUQ727" s="413"/>
      <c r="HUR727" s="413"/>
      <c r="HUS727" s="413"/>
      <c r="HUT727" s="413"/>
      <c r="HUU727" s="413"/>
      <c r="HUV727" s="413"/>
      <c r="HUW727" s="413"/>
      <c r="HUX727" s="413"/>
      <c r="HUY727" s="413"/>
      <c r="HUZ727" s="413"/>
      <c r="HVA727" s="413"/>
      <c r="HVB727" s="413"/>
      <c r="HVC727" s="413"/>
      <c r="HVD727" s="413"/>
      <c r="HVE727" s="413"/>
      <c r="HVF727" s="414"/>
      <c r="HVG727" s="414"/>
      <c r="HVH727" s="414"/>
      <c r="HVI727" s="414"/>
      <c r="HVJ727" s="414"/>
      <c r="HVK727" s="413"/>
      <c r="HVL727" s="413"/>
      <c r="HVM727" s="414"/>
      <c r="HVN727" s="414"/>
      <c r="HVO727" s="413"/>
      <c r="HVP727" s="413"/>
      <c r="HVQ727" s="414"/>
      <c r="HVR727" s="414"/>
      <c r="HVS727" s="413"/>
      <c r="HVT727" s="413"/>
      <c r="HVU727" s="413"/>
      <c r="HVV727" s="413"/>
      <c r="HVW727" s="413"/>
      <c r="HVX727" s="413"/>
      <c r="HVY727" s="413"/>
      <c r="HVZ727" s="414"/>
      <c r="HWA727" s="414"/>
      <c r="HWB727" s="413"/>
      <c r="HWC727" s="413"/>
      <c r="HWD727" s="414"/>
      <c r="HWE727" s="414"/>
      <c r="HWF727" s="413"/>
      <c r="HWG727" s="413"/>
      <c r="HWH727" s="413"/>
      <c r="HWI727" s="413"/>
      <c r="HWJ727" s="413"/>
      <c r="HWK727" s="407"/>
      <c r="HWL727" s="439"/>
      <c r="HWM727" s="413"/>
      <c r="HWN727" s="413"/>
      <c r="HWO727" s="413"/>
      <c r="HWP727" s="413"/>
      <c r="HWQ727" s="413"/>
      <c r="HWR727" s="413"/>
      <c r="HWS727" s="413"/>
      <c r="HWT727" s="412"/>
      <c r="HWU727" s="412"/>
      <c r="HWV727" s="412"/>
      <c r="HWW727" s="412"/>
      <c r="HWX727" s="412"/>
      <c r="HWY727" s="412"/>
      <c r="HWZ727" s="412"/>
      <c r="HXA727" s="412"/>
      <c r="HXB727" s="412"/>
      <c r="HXC727" s="412"/>
      <c r="HXD727" s="412"/>
      <c r="HXE727" s="412"/>
      <c r="HXF727" s="412"/>
      <c r="HXG727" s="412"/>
      <c r="HXH727" s="412"/>
      <c r="HXI727" s="412"/>
      <c r="HXJ727" s="412"/>
      <c r="HXK727" s="412"/>
      <c r="HXL727" s="412"/>
      <c r="HXM727" s="412"/>
      <c r="HXN727" s="412"/>
      <c r="HXO727" s="412"/>
      <c r="HXP727" s="412"/>
      <c r="HXQ727" s="412"/>
      <c r="HXR727" s="412"/>
      <c r="HXS727" s="412"/>
      <c r="HXT727" s="412"/>
      <c r="HXU727" s="412"/>
      <c r="HXV727" s="412"/>
      <c r="HXW727" s="412"/>
      <c r="HXX727" s="412"/>
      <c r="HXY727" s="412"/>
      <c r="HXZ727" s="412"/>
      <c r="HYA727" s="412"/>
      <c r="HYB727" s="412"/>
      <c r="HYC727" s="412"/>
      <c r="HYD727" s="412"/>
      <c r="HYE727" s="412"/>
      <c r="HYF727" s="412"/>
      <c r="HYG727" s="412"/>
      <c r="HYH727" s="412"/>
      <c r="HYI727" s="412"/>
      <c r="HYJ727" s="412"/>
      <c r="HYK727" s="412"/>
      <c r="HYL727" s="413"/>
      <c r="HYM727" s="413"/>
      <c r="HYN727" s="413"/>
      <c r="HYO727" s="413"/>
      <c r="HYP727" s="413"/>
      <c r="HYQ727" s="413"/>
      <c r="HYR727" s="413"/>
      <c r="HYS727" s="413"/>
      <c r="HYT727" s="413"/>
      <c r="HYU727" s="413"/>
      <c r="HYV727" s="413"/>
      <c r="HYW727" s="413"/>
      <c r="HYX727" s="413"/>
      <c r="HYY727" s="413"/>
      <c r="HYZ727" s="413"/>
      <c r="HZA727" s="413"/>
      <c r="HZB727" s="413"/>
      <c r="HZC727" s="413"/>
      <c r="HZD727" s="413"/>
      <c r="HZE727" s="413"/>
      <c r="HZF727" s="413"/>
      <c r="HZG727" s="413"/>
      <c r="HZH727" s="413"/>
      <c r="HZI727" s="413"/>
      <c r="HZJ727" s="414"/>
      <c r="HZK727" s="414"/>
      <c r="HZL727" s="414"/>
      <c r="HZM727" s="414"/>
      <c r="HZN727" s="414"/>
      <c r="HZO727" s="413"/>
      <c r="HZP727" s="413"/>
      <c r="HZQ727" s="414"/>
      <c r="HZR727" s="414"/>
      <c r="HZS727" s="413"/>
      <c r="HZT727" s="413"/>
      <c r="HZU727" s="414"/>
      <c r="HZV727" s="414"/>
      <c r="HZW727" s="413"/>
      <c r="HZX727" s="413"/>
      <c r="HZY727" s="413"/>
      <c r="HZZ727" s="413"/>
      <c r="IAA727" s="413"/>
      <c r="IAB727" s="413"/>
      <c r="IAC727" s="413"/>
      <c r="IAD727" s="414"/>
      <c r="IAE727" s="414"/>
      <c r="IAF727" s="413"/>
      <c r="IAG727" s="413"/>
      <c r="IAH727" s="414"/>
      <c r="IAI727" s="414"/>
      <c r="IAJ727" s="413"/>
      <c r="IAK727" s="413"/>
      <c r="IAL727" s="413"/>
      <c r="IAM727" s="413"/>
      <c r="IAN727" s="413"/>
      <c r="IAO727" s="407"/>
      <c r="IAP727" s="439"/>
      <c r="IAQ727" s="413"/>
      <c r="IAR727" s="413"/>
      <c r="IAS727" s="413"/>
      <c r="IAT727" s="413"/>
      <c r="IAU727" s="413"/>
      <c r="IAV727" s="413"/>
      <c r="IAW727" s="413"/>
      <c r="IAX727" s="412"/>
      <c r="IAY727" s="412"/>
      <c r="IAZ727" s="412"/>
      <c r="IBA727" s="412"/>
      <c r="IBB727" s="412"/>
      <c r="IBC727" s="412"/>
      <c r="IBD727" s="412"/>
      <c r="IBE727" s="412"/>
      <c r="IBF727" s="412"/>
      <c r="IBG727" s="412"/>
      <c r="IBH727" s="412"/>
      <c r="IBI727" s="412"/>
      <c r="IBJ727" s="412"/>
      <c r="IBK727" s="412"/>
      <c r="IBL727" s="412"/>
      <c r="IBM727" s="412"/>
      <c r="IBN727" s="412"/>
      <c r="IBO727" s="412"/>
      <c r="IBP727" s="412"/>
      <c r="IBQ727" s="412"/>
      <c r="IBR727" s="412"/>
      <c r="IBS727" s="412"/>
      <c r="IBT727" s="412"/>
      <c r="IBU727" s="412"/>
      <c r="IBV727" s="412"/>
      <c r="IBW727" s="412"/>
      <c r="IBX727" s="412"/>
      <c r="IBY727" s="412"/>
      <c r="IBZ727" s="412"/>
      <c r="ICA727" s="412"/>
      <c r="ICB727" s="412"/>
      <c r="ICC727" s="412"/>
      <c r="ICD727" s="412"/>
      <c r="ICE727" s="412"/>
      <c r="ICF727" s="412"/>
      <c r="ICG727" s="412"/>
      <c r="ICH727" s="412"/>
      <c r="ICI727" s="412"/>
      <c r="ICJ727" s="412"/>
      <c r="ICK727" s="412"/>
      <c r="ICL727" s="412"/>
      <c r="ICM727" s="412"/>
      <c r="ICN727" s="412"/>
      <c r="ICO727" s="412"/>
      <c r="ICP727" s="413"/>
      <c r="ICQ727" s="413"/>
      <c r="ICR727" s="413"/>
      <c r="ICS727" s="413"/>
      <c r="ICT727" s="413"/>
      <c r="ICU727" s="413"/>
      <c r="ICV727" s="413"/>
      <c r="ICW727" s="413"/>
      <c r="ICX727" s="413"/>
      <c r="ICY727" s="413"/>
      <c r="ICZ727" s="413"/>
      <c r="IDA727" s="413"/>
      <c r="IDB727" s="413"/>
      <c r="IDC727" s="413"/>
      <c r="IDD727" s="413"/>
      <c r="IDE727" s="413"/>
      <c r="IDF727" s="413"/>
      <c r="IDG727" s="413"/>
      <c r="IDH727" s="413"/>
      <c r="IDI727" s="413"/>
      <c r="IDJ727" s="413"/>
      <c r="IDK727" s="413"/>
      <c r="IDL727" s="413"/>
      <c r="IDM727" s="413"/>
      <c r="IDN727" s="414"/>
      <c r="IDO727" s="414"/>
      <c r="IDP727" s="414"/>
      <c r="IDQ727" s="414"/>
      <c r="IDR727" s="414"/>
      <c r="IDS727" s="413"/>
      <c r="IDT727" s="413"/>
      <c r="IDU727" s="414"/>
      <c r="IDV727" s="414"/>
      <c r="IDW727" s="413"/>
      <c r="IDX727" s="413"/>
      <c r="IDY727" s="414"/>
      <c r="IDZ727" s="414"/>
      <c r="IEA727" s="413"/>
      <c r="IEB727" s="413"/>
      <c r="IEC727" s="413"/>
      <c r="IED727" s="413"/>
      <c r="IEE727" s="413"/>
      <c r="IEF727" s="413"/>
      <c r="IEG727" s="413"/>
      <c r="IEH727" s="414"/>
      <c r="IEI727" s="414"/>
      <c r="IEJ727" s="413"/>
      <c r="IEK727" s="413"/>
      <c r="IEL727" s="414"/>
      <c r="IEM727" s="414"/>
      <c r="IEN727" s="413"/>
      <c r="IEO727" s="413"/>
      <c r="IEP727" s="413"/>
      <c r="IEQ727" s="413"/>
      <c r="IER727" s="413"/>
      <c r="IES727" s="407"/>
      <c r="IET727" s="439"/>
      <c r="IEU727" s="413"/>
      <c r="IEV727" s="413"/>
      <c r="IEW727" s="413"/>
      <c r="IEX727" s="413"/>
      <c r="IEY727" s="413"/>
      <c r="IEZ727" s="413"/>
      <c r="IFA727" s="413"/>
      <c r="IFB727" s="412"/>
      <c r="IFC727" s="412"/>
      <c r="IFD727" s="412"/>
      <c r="IFE727" s="412"/>
      <c r="IFF727" s="412"/>
      <c r="IFG727" s="412"/>
      <c r="IFH727" s="412"/>
      <c r="IFI727" s="412"/>
      <c r="IFJ727" s="412"/>
      <c r="IFK727" s="412"/>
      <c r="IFL727" s="412"/>
      <c r="IFM727" s="412"/>
      <c r="IFN727" s="412"/>
      <c r="IFO727" s="412"/>
      <c r="IFP727" s="412"/>
      <c r="IFQ727" s="412"/>
      <c r="IFR727" s="412"/>
      <c r="IFS727" s="412"/>
      <c r="IFT727" s="412"/>
      <c r="IFU727" s="412"/>
      <c r="IFV727" s="412"/>
      <c r="IFW727" s="412"/>
      <c r="IFX727" s="412"/>
      <c r="IFY727" s="412"/>
      <c r="IFZ727" s="412"/>
      <c r="IGA727" s="412"/>
      <c r="IGB727" s="412"/>
      <c r="IGC727" s="412"/>
      <c r="IGD727" s="412"/>
      <c r="IGE727" s="412"/>
      <c r="IGF727" s="412"/>
      <c r="IGG727" s="412"/>
      <c r="IGH727" s="412"/>
      <c r="IGI727" s="412"/>
      <c r="IGJ727" s="412"/>
      <c r="IGK727" s="412"/>
      <c r="IGL727" s="412"/>
      <c r="IGM727" s="412"/>
      <c r="IGN727" s="412"/>
      <c r="IGO727" s="412"/>
      <c r="IGP727" s="412"/>
      <c r="IGQ727" s="412"/>
      <c r="IGR727" s="412"/>
      <c r="IGS727" s="412"/>
      <c r="IGT727" s="413"/>
      <c r="IGU727" s="413"/>
      <c r="IGV727" s="413"/>
      <c r="IGW727" s="413"/>
      <c r="IGX727" s="413"/>
      <c r="IGY727" s="413"/>
      <c r="IGZ727" s="413"/>
      <c r="IHA727" s="413"/>
      <c r="IHB727" s="413"/>
      <c r="IHC727" s="413"/>
      <c r="IHD727" s="413"/>
      <c r="IHE727" s="413"/>
      <c r="IHF727" s="413"/>
      <c r="IHG727" s="413"/>
      <c r="IHH727" s="413"/>
      <c r="IHI727" s="413"/>
      <c r="IHJ727" s="413"/>
      <c r="IHK727" s="413"/>
      <c r="IHL727" s="413"/>
      <c r="IHM727" s="413"/>
      <c r="IHN727" s="413"/>
      <c r="IHO727" s="413"/>
      <c r="IHP727" s="413"/>
      <c r="IHQ727" s="413"/>
      <c r="IHR727" s="414"/>
      <c r="IHS727" s="414"/>
      <c r="IHT727" s="414"/>
      <c r="IHU727" s="414"/>
      <c r="IHV727" s="414"/>
      <c r="IHW727" s="413"/>
      <c r="IHX727" s="413"/>
      <c r="IHY727" s="414"/>
      <c r="IHZ727" s="414"/>
      <c r="IIA727" s="413"/>
      <c r="IIB727" s="413"/>
      <c r="IIC727" s="414"/>
      <c r="IID727" s="414"/>
      <c r="IIE727" s="413"/>
      <c r="IIF727" s="413"/>
      <c r="IIG727" s="413"/>
      <c r="IIH727" s="413"/>
      <c r="III727" s="413"/>
      <c r="IIJ727" s="413"/>
      <c r="IIK727" s="413"/>
      <c r="IIL727" s="414"/>
      <c r="IIM727" s="414"/>
      <c r="IIN727" s="413"/>
      <c r="IIO727" s="413"/>
      <c r="IIP727" s="414"/>
      <c r="IIQ727" s="414"/>
      <c r="IIR727" s="413"/>
      <c r="IIS727" s="413"/>
      <c r="IIT727" s="413"/>
      <c r="IIU727" s="413"/>
      <c r="IIV727" s="413"/>
      <c r="IIW727" s="407"/>
      <c r="IIX727" s="439"/>
      <c r="IIY727" s="413"/>
      <c r="IIZ727" s="413"/>
      <c r="IJA727" s="413"/>
      <c r="IJB727" s="413"/>
      <c r="IJC727" s="413"/>
      <c r="IJD727" s="413"/>
      <c r="IJE727" s="413"/>
      <c r="IJF727" s="412"/>
      <c r="IJG727" s="412"/>
      <c r="IJH727" s="412"/>
      <c r="IJI727" s="412"/>
      <c r="IJJ727" s="412"/>
      <c r="IJK727" s="412"/>
      <c r="IJL727" s="412"/>
      <c r="IJM727" s="412"/>
      <c r="IJN727" s="412"/>
      <c r="IJO727" s="412"/>
      <c r="IJP727" s="412"/>
      <c r="IJQ727" s="412"/>
      <c r="IJR727" s="412"/>
      <c r="IJS727" s="412"/>
      <c r="IJT727" s="412"/>
      <c r="IJU727" s="412"/>
      <c r="IJV727" s="412"/>
      <c r="IJW727" s="412"/>
      <c r="IJX727" s="412"/>
      <c r="IJY727" s="412"/>
      <c r="IJZ727" s="412"/>
      <c r="IKA727" s="412"/>
      <c r="IKB727" s="412"/>
      <c r="IKC727" s="412"/>
      <c r="IKD727" s="412"/>
      <c r="IKE727" s="412"/>
      <c r="IKF727" s="412"/>
      <c r="IKG727" s="412"/>
      <c r="IKH727" s="412"/>
      <c r="IKI727" s="412"/>
      <c r="IKJ727" s="412"/>
      <c r="IKK727" s="412"/>
      <c r="IKL727" s="412"/>
      <c r="IKM727" s="412"/>
      <c r="IKN727" s="412"/>
      <c r="IKO727" s="412"/>
      <c r="IKP727" s="412"/>
      <c r="IKQ727" s="412"/>
      <c r="IKR727" s="412"/>
      <c r="IKS727" s="412"/>
      <c r="IKT727" s="412"/>
      <c r="IKU727" s="412"/>
      <c r="IKV727" s="412"/>
      <c r="IKW727" s="412"/>
      <c r="IKX727" s="413"/>
      <c r="IKY727" s="413"/>
      <c r="IKZ727" s="413"/>
      <c r="ILA727" s="413"/>
      <c r="ILB727" s="413"/>
      <c r="ILC727" s="413"/>
      <c r="ILD727" s="413"/>
      <c r="ILE727" s="413"/>
      <c r="ILF727" s="413"/>
      <c r="ILG727" s="413"/>
      <c r="ILH727" s="413"/>
      <c r="ILI727" s="413"/>
      <c r="ILJ727" s="413"/>
      <c r="ILK727" s="413"/>
      <c r="ILL727" s="413"/>
      <c r="ILM727" s="413"/>
      <c r="ILN727" s="413"/>
      <c r="ILO727" s="413"/>
      <c r="ILP727" s="413"/>
      <c r="ILQ727" s="413"/>
      <c r="ILR727" s="413"/>
      <c r="ILS727" s="413"/>
      <c r="ILT727" s="413"/>
      <c r="ILU727" s="413"/>
      <c r="ILV727" s="414"/>
      <c r="ILW727" s="414"/>
      <c r="ILX727" s="414"/>
      <c r="ILY727" s="414"/>
      <c r="ILZ727" s="414"/>
      <c r="IMA727" s="413"/>
      <c r="IMB727" s="413"/>
      <c r="IMC727" s="414"/>
      <c r="IMD727" s="414"/>
      <c r="IME727" s="413"/>
      <c r="IMF727" s="413"/>
      <c r="IMG727" s="414"/>
      <c r="IMH727" s="414"/>
      <c r="IMI727" s="413"/>
      <c r="IMJ727" s="413"/>
      <c r="IMK727" s="413"/>
      <c r="IML727" s="413"/>
      <c r="IMM727" s="413"/>
      <c r="IMN727" s="413"/>
      <c r="IMO727" s="413"/>
      <c r="IMP727" s="414"/>
      <c r="IMQ727" s="414"/>
      <c r="IMR727" s="413"/>
      <c r="IMS727" s="413"/>
      <c r="IMT727" s="414"/>
      <c r="IMU727" s="414"/>
      <c r="IMV727" s="413"/>
      <c r="IMW727" s="413"/>
      <c r="IMX727" s="413"/>
      <c r="IMY727" s="413"/>
      <c r="IMZ727" s="413"/>
      <c r="INA727" s="407"/>
      <c r="INB727" s="439"/>
      <c r="INC727" s="413"/>
      <c r="IND727" s="413"/>
      <c r="INE727" s="413"/>
      <c r="INF727" s="413"/>
      <c r="ING727" s="413"/>
      <c r="INH727" s="413"/>
      <c r="INI727" s="413"/>
      <c r="INJ727" s="412"/>
      <c r="INK727" s="412"/>
      <c r="INL727" s="412"/>
      <c r="INM727" s="412"/>
      <c r="INN727" s="412"/>
      <c r="INO727" s="412"/>
      <c r="INP727" s="412"/>
      <c r="INQ727" s="412"/>
      <c r="INR727" s="412"/>
      <c r="INS727" s="412"/>
      <c r="INT727" s="412"/>
      <c r="INU727" s="412"/>
      <c r="INV727" s="412"/>
      <c r="INW727" s="412"/>
      <c r="INX727" s="412"/>
      <c r="INY727" s="412"/>
      <c r="INZ727" s="412"/>
      <c r="IOA727" s="412"/>
      <c r="IOB727" s="412"/>
      <c r="IOC727" s="412"/>
      <c r="IOD727" s="412"/>
      <c r="IOE727" s="412"/>
      <c r="IOF727" s="412"/>
      <c r="IOG727" s="412"/>
      <c r="IOH727" s="412"/>
      <c r="IOI727" s="412"/>
      <c r="IOJ727" s="412"/>
      <c r="IOK727" s="412"/>
      <c r="IOL727" s="412"/>
      <c r="IOM727" s="412"/>
      <c r="ION727" s="412"/>
      <c r="IOO727" s="412"/>
      <c r="IOP727" s="412"/>
      <c r="IOQ727" s="412"/>
      <c r="IOR727" s="412"/>
      <c r="IOS727" s="412"/>
      <c r="IOT727" s="412"/>
      <c r="IOU727" s="412"/>
      <c r="IOV727" s="412"/>
      <c r="IOW727" s="412"/>
      <c r="IOX727" s="412"/>
      <c r="IOY727" s="412"/>
      <c r="IOZ727" s="412"/>
      <c r="IPA727" s="412"/>
      <c r="IPB727" s="413"/>
      <c r="IPC727" s="413"/>
      <c r="IPD727" s="413"/>
      <c r="IPE727" s="413"/>
      <c r="IPF727" s="413"/>
      <c r="IPG727" s="413"/>
      <c r="IPH727" s="413"/>
      <c r="IPI727" s="413"/>
      <c r="IPJ727" s="413"/>
      <c r="IPK727" s="413"/>
      <c r="IPL727" s="413"/>
      <c r="IPM727" s="413"/>
      <c r="IPN727" s="413"/>
      <c r="IPO727" s="413"/>
      <c r="IPP727" s="413"/>
      <c r="IPQ727" s="413"/>
      <c r="IPR727" s="413"/>
      <c r="IPS727" s="413"/>
      <c r="IPT727" s="413"/>
      <c r="IPU727" s="413"/>
      <c r="IPV727" s="413"/>
      <c r="IPW727" s="413"/>
      <c r="IPX727" s="413"/>
      <c r="IPY727" s="413"/>
      <c r="IPZ727" s="414"/>
      <c r="IQA727" s="414"/>
      <c r="IQB727" s="414"/>
      <c r="IQC727" s="414"/>
      <c r="IQD727" s="414"/>
      <c r="IQE727" s="413"/>
      <c r="IQF727" s="413"/>
      <c r="IQG727" s="414"/>
      <c r="IQH727" s="414"/>
      <c r="IQI727" s="413"/>
      <c r="IQJ727" s="413"/>
      <c r="IQK727" s="414"/>
      <c r="IQL727" s="414"/>
      <c r="IQM727" s="413"/>
      <c r="IQN727" s="413"/>
      <c r="IQO727" s="413"/>
      <c r="IQP727" s="413"/>
      <c r="IQQ727" s="413"/>
      <c r="IQR727" s="413"/>
      <c r="IQS727" s="413"/>
      <c r="IQT727" s="414"/>
      <c r="IQU727" s="414"/>
      <c r="IQV727" s="413"/>
      <c r="IQW727" s="413"/>
      <c r="IQX727" s="414"/>
      <c r="IQY727" s="414"/>
      <c r="IQZ727" s="413"/>
      <c r="IRA727" s="413"/>
      <c r="IRB727" s="413"/>
      <c r="IRC727" s="413"/>
      <c r="IRD727" s="413"/>
      <c r="IRE727" s="407"/>
      <c r="IRF727" s="439"/>
      <c r="IRG727" s="413"/>
      <c r="IRH727" s="413"/>
      <c r="IRI727" s="413"/>
      <c r="IRJ727" s="413"/>
      <c r="IRK727" s="413"/>
      <c r="IRL727" s="413"/>
      <c r="IRM727" s="413"/>
      <c r="IRN727" s="412"/>
      <c r="IRO727" s="412"/>
      <c r="IRP727" s="412"/>
      <c r="IRQ727" s="412"/>
      <c r="IRR727" s="412"/>
      <c r="IRS727" s="412"/>
      <c r="IRT727" s="412"/>
      <c r="IRU727" s="412"/>
      <c r="IRV727" s="412"/>
      <c r="IRW727" s="412"/>
      <c r="IRX727" s="412"/>
      <c r="IRY727" s="412"/>
      <c r="IRZ727" s="412"/>
      <c r="ISA727" s="412"/>
      <c r="ISB727" s="412"/>
      <c r="ISC727" s="412"/>
      <c r="ISD727" s="412"/>
      <c r="ISE727" s="412"/>
      <c r="ISF727" s="412"/>
      <c r="ISG727" s="412"/>
      <c r="ISH727" s="412"/>
      <c r="ISI727" s="412"/>
      <c r="ISJ727" s="412"/>
      <c r="ISK727" s="412"/>
      <c r="ISL727" s="412"/>
      <c r="ISM727" s="412"/>
      <c r="ISN727" s="412"/>
      <c r="ISO727" s="412"/>
      <c r="ISP727" s="412"/>
      <c r="ISQ727" s="412"/>
      <c r="ISR727" s="412"/>
      <c r="ISS727" s="412"/>
      <c r="IST727" s="412"/>
      <c r="ISU727" s="412"/>
      <c r="ISV727" s="412"/>
      <c r="ISW727" s="412"/>
      <c r="ISX727" s="412"/>
      <c r="ISY727" s="412"/>
      <c r="ISZ727" s="412"/>
      <c r="ITA727" s="412"/>
      <c r="ITB727" s="412"/>
      <c r="ITC727" s="412"/>
      <c r="ITD727" s="412"/>
      <c r="ITE727" s="412"/>
      <c r="ITF727" s="413"/>
      <c r="ITG727" s="413"/>
      <c r="ITH727" s="413"/>
      <c r="ITI727" s="413"/>
      <c r="ITJ727" s="413"/>
      <c r="ITK727" s="413"/>
      <c r="ITL727" s="413"/>
      <c r="ITM727" s="413"/>
      <c r="ITN727" s="413"/>
      <c r="ITO727" s="413"/>
      <c r="ITP727" s="413"/>
      <c r="ITQ727" s="413"/>
      <c r="ITR727" s="413"/>
      <c r="ITS727" s="413"/>
      <c r="ITT727" s="413"/>
      <c r="ITU727" s="413"/>
      <c r="ITV727" s="413"/>
      <c r="ITW727" s="413"/>
      <c r="ITX727" s="413"/>
      <c r="ITY727" s="413"/>
      <c r="ITZ727" s="413"/>
      <c r="IUA727" s="413"/>
      <c r="IUB727" s="413"/>
      <c r="IUC727" s="413"/>
      <c r="IUD727" s="414"/>
      <c r="IUE727" s="414"/>
      <c r="IUF727" s="414"/>
      <c r="IUG727" s="414"/>
      <c r="IUH727" s="414"/>
      <c r="IUI727" s="413"/>
      <c r="IUJ727" s="413"/>
      <c r="IUK727" s="414"/>
      <c r="IUL727" s="414"/>
      <c r="IUM727" s="413"/>
      <c r="IUN727" s="413"/>
      <c r="IUO727" s="414"/>
      <c r="IUP727" s="414"/>
      <c r="IUQ727" s="413"/>
      <c r="IUR727" s="413"/>
      <c r="IUS727" s="413"/>
      <c r="IUT727" s="413"/>
      <c r="IUU727" s="413"/>
      <c r="IUV727" s="413"/>
      <c r="IUW727" s="413"/>
      <c r="IUX727" s="414"/>
      <c r="IUY727" s="414"/>
      <c r="IUZ727" s="413"/>
      <c r="IVA727" s="413"/>
      <c r="IVB727" s="414"/>
      <c r="IVC727" s="414"/>
      <c r="IVD727" s="413"/>
      <c r="IVE727" s="413"/>
      <c r="IVF727" s="413"/>
      <c r="IVG727" s="413"/>
      <c r="IVH727" s="413"/>
      <c r="IVI727" s="407"/>
      <c r="IVJ727" s="439"/>
      <c r="IVK727" s="413"/>
      <c r="IVL727" s="413"/>
      <c r="IVM727" s="413"/>
      <c r="IVN727" s="413"/>
      <c r="IVO727" s="413"/>
      <c r="IVP727" s="413"/>
      <c r="IVQ727" s="413"/>
      <c r="IVR727" s="412"/>
      <c r="IVS727" s="412"/>
      <c r="IVT727" s="412"/>
      <c r="IVU727" s="412"/>
      <c r="IVV727" s="412"/>
      <c r="IVW727" s="412"/>
      <c r="IVX727" s="412"/>
      <c r="IVY727" s="412"/>
      <c r="IVZ727" s="412"/>
      <c r="IWA727" s="412"/>
      <c r="IWB727" s="412"/>
      <c r="IWC727" s="412"/>
      <c r="IWD727" s="412"/>
      <c r="IWE727" s="412"/>
      <c r="IWF727" s="412"/>
      <c r="IWG727" s="412"/>
      <c r="IWH727" s="412"/>
      <c r="IWI727" s="412"/>
      <c r="IWJ727" s="412"/>
      <c r="IWK727" s="412"/>
      <c r="IWL727" s="412"/>
      <c r="IWM727" s="412"/>
      <c r="IWN727" s="412"/>
      <c r="IWO727" s="412"/>
      <c r="IWP727" s="412"/>
      <c r="IWQ727" s="412"/>
      <c r="IWR727" s="412"/>
      <c r="IWS727" s="412"/>
      <c r="IWT727" s="412"/>
      <c r="IWU727" s="412"/>
      <c r="IWV727" s="412"/>
      <c r="IWW727" s="412"/>
      <c r="IWX727" s="412"/>
      <c r="IWY727" s="412"/>
      <c r="IWZ727" s="412"/>
      <c r="IXA727" s="412"/>
      <c r="IXB727" s="412"/>
      <c r="IXC727" s="412"/>
      <c r="IXD727" s="412"/>
      <c r="IXE727" s="412"/>
      <c r="IXF727" s="412"/>
      <c r="IXG727" s="412"/>
      <c r="IXH727" s="412"/>
      <c r="IXI727" s="412"/>
      <c r="IXJ727" s="413"/>
      <c r="IXK727" s="413"/>
      <c r="IXL727" s="413"/>
      <c r="IXM727" s="413"/>
      <c r="IXN727" s="413"/>
      <c r="IXO727" s="413"/>
      <c r="IXP727" s="413"/>
      <c r="IXQ727" s="413"/>
      <c r="IXR727" s="413"/>
      <c r="IXS727" s="413"/>
      <c r="IXT727" s="413"/>
      <c r="IXU727" s="413"/>
      <c r="IXV727" s="413"/>
      <c r="IXW727" s="413"/>
      <c r="IXX727" s="413"/>
      <c r="IXY727" s="413"/>
      <c r="IXZ727" s="413"/>
      <c r="IYA727" s="413"/>
      <c r="IYB727" s="413"/>
      <c r="IYC727" s="413"/>
      <c r="IYD727" s="413"/>
      <c r="IYE727" s="413"/>
      <c r="IYF727" s="413"/>
      <c r="IYG727" s="413"/>
      <c r="IYH727" s="414"/>
      <c r="IYI727" s="414"/>
      <c r="IYJ727" s="414"/>
      <c r="IYK727" s="414"/>
      <c r="IYL727" s="414"/>
      <c r="IYM727" s="413"/>
      <c r="IYN727" s="413"/>
      <c r="IYO727" s="414"/>
      <c r="IYP727" s="414"/>
      <c r="IYQ727" s="413"/>
      <c r="IYR727" s="413"/>
      <c r="IYS727" s="414"/>
      <c r="IYT727" s="414"/>
      <c r="IYU727" s="413"/>
      <c r="IYV727" s="413"/>
      <c r="IYW727" s="413"/>
      <c r="IYX727" s="413"/>
      <c r="IYY727" s="413"/>
      <c r="IYZ727" s="413"/>
      <c r="IZA727" s="413"/>
      <c r="IZB727" s="414"/>
      <c r="IZC727" s="414"/>
      <c r="IZD727" s="413"/>
      <c r="IZE727" s="413"/>
      <c r="IZF727" s="414"/>
      <c r="IZG727" s="414"/>
      <c r="IZH727" s="413"/>
      <c r="IZI727" s="413"/>
      <c r="IZJ727" s="413"/>
      <c r="IZK727" s="413"/>
      <c r="IZL727" s="413"/>
      <c r="IZM727" s="407"/>
      <c r="IZN727" s="439"/>
      <c r="IZO727" s="413"/>
      <c r="IZP727" s="413"/>
      <c r="IZQ727" s="413"/>
      <c r="IZR727" s="413"/>
      <c r="IZS727" s="413"/>
      <c r="IZT727" s="413"/>
      <c r="IZU727" s="413"/>
      <c r="IZV727" s="412"/>
      <c r="IZW727" s="412"/>
      <c r="IZX727" s="412"/>
      <c r="IZY727" s="412"/>
      <c r="IZZ727" s="412"/>
      <c r="JAA727" s="412"/>
      <c r="JAB727" s="412"/>
      <c r="JAC727" s="412"/>
      <c r="JAD727" s="412"/>
      <c r="JAE727" s="412"/>
      <c r="JAF727" s="412"/>
      <c r="JAG727" s="412"/>
      <c r="JAH727" s="412"/>
      <c r="JAI727" s="412"/>
      <c r="JAJ727" s="412"/>
      <c r="JAK727" s="412"/>
      <c r="JAL727" s="412"/>
      <c r="JAM727" s="412"/>
      <c r="JAN727" s="412"/>
      <c r="JAO727" s="412"/>
      <c r="JAP727" s="412"/>
      <c r="JAQ727" s="412"/>
      <c r="JAR727" s="412"/>
      <c r="JAS727" s="412"/>
      <c r="JAT727" s="412"/>
      <c r="JAU727" s="412"/>
      <c r="JAV727" s="412"/>
      <c r="JAW727" s="412"/>
      <c r="JAX727" s="412"/>
      <c r="JAY727" s="412"/>
      <c r="JAZ727" s="412"/>
      <c r="JBA727" s="412"/>
      <c r="JBB727" s="412"/>
      <c r="JBC727" s="412"/>
      <c r="JBD727" s="412"/>
      <c r="JBE727" s="412"/>
      <c r="JBF727" s="412"/>
      <c r="JBG727" s="412"/>
      <c r="JBH727" s="412"/>
      <c r="JBI727" s="412"/>
      <c r="JBJ727" s="412"/>
      <c r="JBK727" s="412"/>
      <c r="JBL727" s="412"/>
      <c r="JBM727" s="412"/>
      <c r="JBN727" s="413"/>
      <c r="JBO727" s="413"/>
      <c r="JBP727" s="413"/>
      <c r="JBQ727" s="413"/>
      <c r="JBR727" s="413"/>
      <c r="JBS727" s="413"/>
      <c r="JBT727" s="413"/>
      <c r="JBU727" s="413"/>
      <c r="JBV727" s="413"/>
      <c r="JBW727" s="413"/>
      <c r="JBX727" s="413"/>
      <c r="JBY727" s="413"/>
      <c r="JBZ727" s="413"/>
      <c r="JCA727" s="413"/>
      <c r="JCB727" s="413"/>
      <c r="JCC727" s="413"/>
      <c r="JCD727" s="413"/>
      <c r="JCE727" s="413"/>
      <c r="JCF727" s="413"/>
      <c r="JCG727" s="413"/>
      <c r="JCH727" s="413"/>
      <c r="JCI727" s="413"/>
      <c r="JCJ727" s="413"/>
      <c r="JCK727" s="413"/>
      <c r="JCL727" s="414"/>
      <c r="JCM727" s="414"/>
      <c r="JCN727" s="414"/>
      <c r="JCO727" s="414"/>
      <c r="JCP727" s="414"/>
      <c r="JCQ727" s="413"/>
      <c r="JCR727" s="413"/>
      <c r="JCS727" s="414"/>
      <c r="JCT727" s="414"/>
      <c r="JCU727" s="413"/>
      <c r="JCV727" s="413"/>
      <c r="JCW727" s="414"/>
      <c r="JCX727" s="414"/>
      <c r="JCY727" s="413"/>
      <c r="JCZ727" s="413"/>
      <c r="JDA727" s="413"/>
      <c r="JDB727" s="413"/>
      <c r="JDC727" s="413"/>
      <c r="JDD727" s="413"/>
      <c r="JDE727" s="413"/>
      <c r="JDF727" s="414"/>
      <c r="JDG727" s="414"/>
      <c r="JDH727" s="413"/>
      <c r="JDI727" s="413"/>
      <c r="JDJ727" s="414"/>
      <c r="JDK727" s="414"/>
      <c r="JDL727" s="413"/>
      <c r="JDM727" s="413"/>
      <c r="JDN727" s="413"/>
      <c r="JDO727" s="413"/>
      <c r="JDP727" s="413"/>
      <c r="JDQ727" s="407"/>
      <c r="JDR727" s="439"/>
      <c r="JDS727" s="413"/>
      <c r="JDT727" s="413"/>
      <c r="JDU727" s="413"/>
      <c r="JDV727" s="413"/>
      <c r="JDW727" s="413"/>
      <c r="JDX727" s="413"/>
      <c r="JDY727" s="413"/>
      <c r="JDZ727" s="412"/>
      <c r="JEA727" s="412"/>
      <c r="JEB727" s="412"/>
      <c r="JEC727" s="412"/>
      <c r="JED727" s="412"/>
      <c r="JEE727" s="412"/>
      <c r="JEF727" s="412"/>
      <c r="JEG727" s="412"/>
      <c r="JEH727" s="412"/>
      <c r="JEI727" s="412"/>
      <c r="JEJ727" s="412"/>
      <c r="JEK727" s="412"/>
      <c r="JEL727" s="412"/>
      <c r="JEM727" s="412"/>
      <c r="JEN727" s="412"/>
      <c r="JEO727" s="412"/>
      <c r="JEP727" s="412"/>
      <c r="JEQ727" s="412"/>
      <c r="JER727" s="412"/>
      <c r="JES727" s="412"/>
      <c r="JET727" s="412"/>
      <c r="JEU727" s="412"/>
      <c r="JEV727" s="412"/>
      <c r="JEW727" s="412"/>
      <c r="JEX727" s="412"/>
      <c r="JEY727" s="412"/>
      <c r="JEZ727" s="412"/>
      <c r="JFA727" s="412"/>
      <c r="JFB727" s="412"/>
      <c r="JFC727" s="412"/>
      <c r="JFD727" s="412"/>
      <c r="JFE727" s="412"/>
      <c r="JFF727" s="412"/>
      <c r="JFG727" s="412"/>
      <c r="JFH727" s="412"/>
      <c r="JFI727" s="412"/>
      <c r="JFJ727" s="412"/>
      <c r="JFK727" s="412"/>
      <c r="JFL727" s="412"/>
      <c r="JFM727" s="412"/>
      <c r="JFN727" s="412"/>
      <c r="JFO727" s="412"/>
      <c r="JFP727" s="412"/>
      <c r="JFQ727" s="412"/>
      <c r="JFR727" s="413"/>
      <c r="JFS727" s="413"/>
      <c r="JFT727" s="413"/>
      <c r="JFU727" s="413"/>
      <c r="JFV727" s="413"/>
      <c r="JFW727" s="413"/>
      <c r="JFX727" s="413"/>
      <c r="JFY727" s="413"/>
      <c r="JFZ727" s="413"/>
      <c r="JGA727" s="413"/>
      <c r="JGB727" s="413"/>
      <c r="JGC727" s="413"/>
      <c r="JGD727" s="413"/>
      <c r="JGE727" s="413"/>
      <c r="JGF727" s="413"/>
      <c r="JGG727" s="413"/>
      <c r="JGH727" s="413"/>
      <c r="JGI727" s="413"/>
      <c r="JGJ727" s="413"/>
      <c r="JGK727" s="413"/>
      <c r="JGL727" s="413"/>
      <c r="JGM727" s="413"/>
      <c r="JGN727" s="413"/>
      <c r="JGO727" s="413"/>
      <c r="JGP727" s="414"/>
      <c r="JGQ727" s="414"/>
      <c r="JGR727" s="414"/>
      <c r="JGS727" s="414"/>
      <c r="JGT727" s="414"/>
      <c r="JGU727" s="413"/>
      <c r="JGV727" s="413"/>
      <c r="JGW727" s="414"/>
      <c r="JGX727" s="414"/>
      <c r="JGY727" s="413"/>
      <c r="JGZ727" s="413"/>
      <c r="JHA727" s="414"/>
      <c r="JHB727" s="414"/>
      <c r="JHC727" s="413"/>
      <c r="JHD727" s="413"/>
      <c r="JHE727" s="413"/>
      <c r="JHF727" s="413"/>
      <c r="JHG727" s="413"/>
      <c r="JHH727" s="413"/>
      <c r="JHI727" s="413"/>
      <c r="JHJ727" s="414"/>
      <c r="JHK727" s="414"/>
      <c r="JHL727" s="413"/>
      <c r="JHM727" s="413"/>
      <c r="JHN727" s="414"/>
      <c r="JHO727" s="414"/>
      <c r="JHP727" s="413"/>
      <c r="JHQ727" s="413"/>
      <c r="JHR727" s="413"/>
      <c r="JHS727" s="413"/>
      <c r="JHT727" s="413"/>
      <c r="JHU727" s="407"/>
      <c r="JHV727" s="439"/>
      <c r="JHW727" s="413"/>
      <c r="JHX727" s="413"/>
      <c r="JHY727" s="413"/>
      <c r="JHZ727" s="413"/>
      <c r="JIA727" s="413"/>
      <c r="JIB727" s="413"/>
      <c r="JIC727" s="413"/>
      <c r="JID727" s="412"/>
      <c r="JIE727" s="412"/>
      <c r="JIF727" s="412"/>
      <c r="JIG727" s="412"/>
      <c r="JIH727" s="412"/>
      <c r="JII727" s="412"/>
      <c r="JIJ727" s="412"/>
      <c r="JIK727" s="412"/>
      <c r="JIL727" s="412"/>
      <c r="JIM727" s="412"/>
      <c r="JIN727" s="412"/>
      <c r="JIO727" s="412"/>
      <c r="JIP727" s="412"/>
      <c r="JIQ727" s="412"/>
      <c r="JIR727" s="412"/>
      <c r="JIS727" s="412"/>
      <c r="JIT727" s="412"/>
      <c r="JIU727" s="412"/>
      <c r="JIV727" s="412"/>
      <c r="JIW727" s="412"/>
      <c r="JIX727" s="412"/>
      <c r="JIY727" s="412"/>
      <c r="JIZ727" s="412"/>
      <c r="JJA727" s="412"/>
      <c r="JJB727" s="412"/>
      <c r="JJC727" s="412"/>
      <c r="JJD727" s="412"/>
      <c r="JJE727" s="412"/>
      <c r="JJF727" s="412"/>
      <c r="JJG727" s="412"/>
      <c r="JJH727" s="412"/>
      <c r="JJI727" s="412"/>
      <c r="JJJ727" s="412"/>
      <c r="JJK727" s="412"/>
      <c r="JJL727" s="412"/>
      <c r="JJM727" s="412"/>
      <c r="JJN727" s="412"/>
      <c r="JJO727" s="412"/>
      <c r="JJP727" s="412"/>
      <c r="JJQ727" s="412"/>
      <c r="JJR727" s="412"/>
      <c r="JJS727" s="412"/>
      <c r="JJT727" s="412"/>
      <c r="JJU727" s="412"/>
      <c r="JJV727" s="413"/>
      <c r="JJW727" s="413"/>
      <c r="JJX727" s="413"/>
      <c r="JJY727" s="413"/>
      <c r="JJZ727" s="413"/>
      <c r="JKA727" s="413"/>
      <c r="JKB727" s="413"/>
      <c r="JKC727" s="413"/>
      <c r="JKD727" s="413"/>
      <c r="JKE727" s="413"/>
      <c r="JKF727" s="413"/>
      <c r="JKG727" s="413"/>
      <c r="JKH727" s="413"/>
      <c r="JKI727" s="413"/>
      <c r="JKJ727" s="413"/>
      <c r="JKK727" s="413"/>
      <c r="JKL727" s="413"/>
      <c r="JKM727" s="413"/>
      <c r="JKN727" s="413"/>
      <c r="JKO727" s="413"/>
      <c r="JKP727" s="413"/>
      <c r="JKQ727" s="413"/>
      <c r="JKR727" s="413"/>
      <c r="JKS727" s="413"/>
      <c r="JKT727" s="414"/>
      <c r="JKU727" s="414"/>
      <c r="JKV727" s="414"/>
      <c r="JKW727" s="414"/>
      <c r="JKX727" s="414"/>
      <c r="JKY727" s="413"/>
      <c r="JKZ727" s="413"/>
      <c r="JLA727" s="414"/>
      <c r="JLB727" s="414"/>
      <c r="JLC727" s="413"/>
      <c r="JLD727" s="413"/>
      <c r="JLE727" s="414"/>
      <c r="JLF727" s="414"/>
      <c r="JLG727" s="413"/>
      <c r="JLH727" s="413"/>
      <c r="JLI727" s="413"/>
      <c r="JLJ727" s="413"/>
      <c r="JLK727" s="413"/>
      <c r="JLL727" s="413"/>
      <c r="JLM727" s="413"/>
      <c r="JLN727" s="414"/>
      <c r="JLO727" s="414"/>
      <c r="JLP727" s="413"/>
      <c r="JLQ727" s="413"/>
      <c r="JLR727" s="414"/>
      <c r="JLS727" s="414"/>
      <c r="JLT727" s="413"/>
      <c r="JLU727" s="413"/>
      <c r="JLV727" s="413"/>
      <c r="JLW727" s="413"/>
      <c r="JLX727" s="413"/>
      <c r="JLY727" s="407"/>
      <c r="JLZ727" s="439"/>
      <c r="JMA727" s="413"/>
      <c r="JMB727" s="413"/>
      <c r="JMC727" s="413"/>
      <c r="JMD727" s="413"/>
      <c r="JME727" s="413"/>
      <c r="JMF727" s="413"/>
      <c r="JMG727" s="413"/>
      <c r="JMH727" s="412"/>
      <c r="JMI727" s="412"/>
      <c r="JMJ727" s="412"/>
      <c r="JMK727" s="412"/>
      <c r="JML727" s="412"/>
      <c r="JMM727" s="412"/>
      <c r="JMN727" s="412"/>
      <c r="JMO727" s="412"/>
      <c r="JMP727" s="412"/>
      <c r="JMQ727" s="412"/>
      <c r="JMR727" s="412"/>
      <c r="JMS727" s="412"/>
      <c r="JMT727" s="412"/>
      <c r="JMU727" s="412"/>
      <c r="JMV727" s="412"/>
      <c r="JMW727" s="412"/>
      <c r="JMX727" s="412"/>
      <c r="JMY727" s="412"/>
      <c r="JMZ727" s="412"/>
      <c r="JNA727" s="412"/>
      <c r="JNB727" s="412"/>
      <c r="JNC727" s="412"/>
      <c r="JND727" s="412"/>
      <c r="JNE727" s="412"/>
      <c r="JNF727" s="412"/>
      <c r="JNG727" s="412"/>
      <c r="JNH727" s="412"/>
      <c r="JNI727" s="412"/>
      <c r="JNJ727" s="412"/>
      <c r="JNK727" s="412"/>
      <c r="JNL727" s="412"/>
      <c r="JNM727" s="412"/>
      <c r="JNN727" s="412"/>
      <c r="JNO727" s="412"/>
      <c r="JNP727" s="412"/>
      <c r="JNQ727" s="412"/>
      <c r="JNR727" s="412"/>
      <c r="JNS727" s="412"/>
      <c r="JNT727" s="412"/>
      <c r="JNU727" s="412"/>
      <c r="JNV727" s="412"/>
      <c r="JNW727" s="412"/>
      <c r="JNX727" s="412"/>
      <c r="JNY727" s="412"/>
      <c r="JNZ727" s="413"/>
      <c r="JOA727" s="413"/>
      <c r="JOB727" s="413"/>
      <c r="JOC727" s="413"/>
      <c r="JOD727" s="413"/>
      <c r="JOE727" s="413"/>
      <c r="JOF727" s="413"/>
      <c r="JOG727" s="413"/>
      <c r="JOH727" s="413"/>
      <c r="JOI727" s="413"/>
      <c r="JOJ727" s="413"/>
      <c r="JOK727" s="413"/>
      <c r="JOL727" s="413"/>
      <c r="JOM727" s="413"/>
      <c r="JON727" s="413"/>
      <c r="JOO727" s="413"/>
      <c r="JOP727" s="413"/>
      <c r="JOQ727" s="413"/>
      <c r="JOR727" s="413"/>
      <c r="JOS727" s="413"/>
      <c r="JOT727" s="413"/>
      <c r="JOU727" s="413"/>
      <c r="JOV727" s="413"/>
      <c r="JOW727" s="413"/>
      <c r="JOX727" s="414"/>
      <c r="JOY727" s="414"/>
      <c r="JOZ727" s="414"/>
      <c r="JPA727" s="414"/>
      <c r="JPB727" s="414"/>
      <c r="JPC727" s="413"/>
      <c r="JPD727" s="413"/>
      <c r="JPE727" s="414"/>
      <c r="JPF727" s="414"/>
      <c r="JPG727" s="413"/>
      <c r="JPH727" s="413"/>
      <c r="JPI727" s="414"/>
      <c r="JPJ727" s="414"/>
      <c r="JPK727" s="413"/>
      <c r="JPL727" s="413"/>
      <c r="JPM727" s="413"/>
      <c r="JPN727" s="413"/>
      <c r="JPO727" s="413"/>
      <c r="JPP727" s="413"/>
      <c r="JPQ727" s="413"/>
      <c r="JPR727" s="414"/>
      <c r="JPS727" s="414"/>
      <c r="JPT727" s="413"/>
      <c r="JPU727" s="413"/>
      <c r="JPV727" s="414"/>
      <c r="JPW727" s="414"/>
      <c r="JPX727" s="413"/>
      <c r="JPY727" s="413"/>
      <c r="JPZ727" s="413"/>
      <c r="JQA727" s="413"/>
      <c r="JQB727" s="413"/>
      <c r="JQC727" s="407"/>
      <c r="JQD727" s="439"/>
      <c r="JQE727" s="413"/>
      <c r="JQF727" s="413"/>
      <c r="JQG727" s="413"/>
      <c r="JQH727" s="413"/>
      <c r="JQI727" s="413"/>
      <c r="JQJ727" s="413"/>
      <c r="JQK727" s="413"/>
      <c r="JQL727" s="412"/>
      <c r="JQM727" s="412"/>
      <c r="JQN727" s="412"/>
      <c r="JQO727" s="412"/>
      <c r="JQP727" s="412"/>
      <c r="JQQ727" s="412"/>
      <c r="JQR727" s="412"/>
      <c r="JQS727" s="412"/>
      <c r="JQT727" s="412"/>
      <c r="JQU727" s="412"/>
      <c r="JQV727" s="412"/>
      <c r="JQW727" s="412"/>
      <c r="JQX727" s="412"/>
      <c r="JQY727" s="412"/>
      <c r="JQZ727" s="412"/>
      <c r="JRA727" s="412"/>
      <c r="JRB727" s="412"/>
      <c r="JRC727" s="412"/>
      <c r="JRD727" s="412"/>
      <c r="JRE727" s="412"/>
      <c r="JRF727" s="412"/>
      <c r="JRG727" s="412"/>
      <c r="JRH727" s="412"/>
      <c r="JRI727" s="412"/>
      <c r="JRJ727" s="412"/>
      <c r="JRK727" s="412"/>
      <c r="JRL727" s="412"/>
      <c r="JRM727" s="412"/>
      <c r="JRN727" s="412"/>
      <c r="JRO727" s="412"/>
      <c r="JRP727" s="412"/>
      <c r="JRQ727" s="412"/>
      <c r="JRR727" s="412"/>
      <c r="JRS727" s="412"/>
      <c r="JRT727" s="412"/>
      <c r="JRU727" s="412"/>
      <c r="JRV727" s="412"/>
      <c r="JRW727" s="412"/>
      <c r="JRX727" s="412"/>
      <c r="JRY727" s="412"/>
      <c r="JRZ727" s="412"/>
      <c r="JSA727" s="412"/>
      <c r="JSB727" s="412"/>
      <c r="JSC727" s="412"/>
      <c r="JSD727" s="413"/>
      <c r="JSE727" s="413"/>
      <c r="JSF727" s="413"/>
      <c r="JSG727" s="413"/>
      <c r="JSH727" s="413"/>
      <c r="JSI727" s="413"/>
      <c r="JSJ727" s="413"/>
      <c r="JSK727" s="413"/>
      <c r="JSL727" s="413"/>
      <c r="JSM727" s="413"/>
      <c r="JSN727" s="413"/>
      <c r="JSO727" s="413"/>
      <c r="JSP727" s="413"/>
      <c r="JSQ727" s="413"/>
      <c r="JSR727" s="413"/>
      <c r="JSS727" s="413"/>
      <c r="JST727" s="413"/>
      <c r="JSU727" s="413"/>
      <c r="JSV727" s="413"/>
      <c r="JSW727" s="413"/>
      <c r="JSX727" s="413"/>
      <c r="JSY727" s="413"/>
      <c r="JSZ727" s="413"/>
      <c r="JTA727" s="413"/>
      <c r="JTB727" s="414"/>
      <c r="JTC727" s="414"/>
      <c r="JTD727" s="414"/>
      <c r="JTE727" s="414"/>
      <c r="JTF727" s="414"/>
      <c r="JTG727" s="413"/>
      <c r="JTH727" s="413"/>
      <c r="JTI727" s="414"/>
      <c r="JTJ727" s="414"/>
      <c r="JTK727" s="413"/>
      <c r="JTL727" s="413"/>
      <c r="JTM727" s="414"/>
      <c r="JTN727" s="414"/>
      <c r="JTO727" s="413"/>
      <c r="JTP727" s="413"/>
      <c r="JTQ727" s="413"/>
      <c r="JTR727" s="413"/>
      <c r="JTS727" s="413"/>
      <c r="JTT727" s="413"/>
      <c r="JTU727" s="413"/>
      <c r="JTV727" s="414"/>
      <c r="JTW727" s="414"/>
      <c r="JTX727" s="413"/>
      <c r="JTY727" s="413"/>
      <c r="JTZ727" s="414"/>
      <c r="JUA727" s="414"/>
      <c r="JUB727" s="413"/>
      <c r="JUC727" s="413"/>
      <c r="JUD727" s="413"/>
      <c r="JUE727" s="413"/>
      <c r="JUF727" s="413"/>
      <c r="JUG727" s="407"/>
      <c r="JUH727" s="439"/>
      <c r="JUI727" s="413"/>
      <c r="JUJ727" s="413"/>
      <c r="JUK727" s="413"/>
      <c r="JUL727" s="413"/>
      <c r="JUM727" s="413"/>
      <c r="JUN727" s="413"/>
      <c r="JUO727" s="413"/>
      <c r="JUP727" s="412"/>
      <c r="JUQ727" s="412"/>
      <c r="JUR727" s="412"/>
      <c r="JUS727" s="412"/>
      <c r="JUT727" s="412"/>
      <c r="JUU727" s="412"/>
      <c r="JUV727" s="412"/>
      <c r="JUW727" s="412"/>
      <c r="JUX727" s="412"/>
      <c r="JUY727" s="412"/>
      <c r="JUZ727" s="412"/>
      <c r="JVA727" s="412"/>
      <c r="JVB727" s="412"/>
      <c r="JVC727" s="412"/>
      <c r="JVD727" s="412"/>
      <c r="JVE727" s="412"/>
      <c r="JVF727" s="412"/>
      <c r="JVG727" s="412"/>
      <c r="JVH727" s="412"/>
      <c r="JVI727" s="412"/>
      <c r="JVJ727" s="412"/>
      <c r="JVK727" s="412"/>
      <c r="JVL727" s="412"/>
      <c r="JVM727" s="412"/>
      <c r="JVN727" s="412"/>
      <c r="JVO727" s="412"/>
      <c r="JVP727" s="412"/>
      <c r="JVQ727" s="412"/>
      <c r="JVR727" s="412"/>
      <c r="JVS727" s="412"/>
      <c r="JVT727" s="412"/>
      <c r="JVU727" s="412"/>
      <c r="JVV727" s="412"/>
      <c r="JVW727" s="412"/>
      <c r="JVX727" s="412"/>
      <c r="JVY727" s="412"/>
      <c r="JVZ727" s="412"/>
      <c r="JWA727" s="412"/>
      <c r="JWB727" s="412"/>
      <c r="JWC727" s="412"/>
      <c r="JWD727" s="412"/>
      <c r="JWE727" s="412"/>
      <c r="JWF727" s="412"/>
      <c r="JWG727" s="412"/>
      <c r="JWH727" s="413"/>
      <c r="JWI727" s="413"/>
      <c r="JWJ727" s="413"/>
      <c r="JWK727" s="413"/>
      <c r="JWL727" s="413"/>
      <c r="JWM727" s="413"/>
      <c r="JWN727" s="413"/>
      <c r="JWO727" s="413"/>
      <c r="JWP727" s="413"/>
      <c r="JWQ727" s="413"/>
      <c r="JWR727" s="413"/>
      <c r="JWS727" s="413"/>
      <c r="JWT727" s="413"/>
      <c r="JWU727" s="413"/>
      <c r="JWV727" s="413"/>
      <c r="JWW727" s="413"/>
      <c r="JWX727" s="413"/>
      <c r="JWY727" s="413"/>
      <c r="JWZ727" s="413"/>
      <c r="JXA727" s="413"/>
      <c r="JXB727" s="413"/>
      <c r="JXC727" s="413"/>
      <c r="JXD727" s="413"/>
      <c r="JXE727" s="413"/>
      <c r="JXF727" s="414"/>
      <c r="JXG727" s="414"/>
      <c r="JXH727" s="414"/>
      <c r="JXI727" s="414"/>
      <c r="JXJ727" s="414"/>
      <c r="JXK727" s="413"/>
      <c r="JXL727" s="413"/>
      <c r="JXM727" s="414"/>
      <c r="JXN727" s="414"/>
      <c r="JXO727" s="413"/>
      <c r="JXP727" s="413"/>
      <c r="JXQ727" s="414"/>
      <c r="JXR727" s="414"/>
      <c r="JXS727" s="413"/>
      <c r="JXT727" s="413"/>
      <c r="JXU727" s="413"/>
      <c r="JXV727" s="413"/>
      <c r="JXW727" s="413"/>
      <c r="JXX727" s="413"/>
      <c r="JXY727" s="413"/>
      <c r="JXZ727" s="414"/>
      <c r="JYA727" s="414"/>
      <c r="JYB727" s="413"/>
      <c r="JYC727" s="413"/>
      <c r="JYD727" s="414"/>
      <c r="JYE727" s="414"/>
      <c r="JYF727" s="413"/>
      <c r="JYG727" s="413"/>
      <c r="JYH727" s="413"/>
      <c r="JYI727" s="413"/>
      <c r="JYJ727" s="413"/>
      <c r="JYK727" s="407"/>
      <c r="JYL727" s="439"/>
      <c r="JYM727" s="413"/>
      <c r="JYN727" s="413"/>
      <c r="JYO727" s="413"/>
      <c r="JYP727" s="413"/>
      <c r="JYQ727" s="413"/>
      <c r="JYR727" s="413"/>
      <c r="JYS727" s="413"/>
      <c r="JYT727" s="412"/>
      <c r="JYU727" s="412"/>
      <c r="JYV727" s="412"/>
      <c r="JYW727" s="412"/>
      <c r="JYX727" s="412"/>
      <c r="JYY727" s="412"/>
      <c r="JYZ727" s="412"/>
      <c r="JZA727" s="412"/>
      <c r="JZB727" s="412"/>
      <c r="JZC727" s="412"/>
      <c r="JZD727" s="412"/>
      <c r="JZE727" s="412"/>
      <c r="JZF727" s="412"/>
      <c r="JZG727" s="412"/>
      <c r="JZH727" s="412"/>
      <c r="JZI727" s="412"/>
      <c r="JZJ727" s="412"/>
      <c r="JZK727" s="412"/>
      <c r="JZL727" s="412"/>
      <c r="JZM727" s="412"/>
      <c r="JZN727" s="412"/>
      <c r="JZO727" s="412"/>
      <c r="JZP727" s="412"/>
      <c r="JZQ727" s="412"/>
      <c r="JZR727" s="412"/>
      <c r="JZS727" s="412"/>
      <c r="JZT727" s="412"/>
      <c r="JZU727" s="412"/>
      <c r="JZV727" s="412"/>
      <c r="JZW727" s="412"/>
      <c r="JZX727" s="412"/>
      <c r="JZY727" s="412"/>
      <c r="JZZ727" s="412"/>
      <c r="KAA727" s="412"/>
      <c r="KAB727" s="412"/>
      <c r="KAC727" s="412"/>
      <c r="KAD727" s="412"/>
      <c r="KAE727" s="412"/>
      <c r="KAF727" s="412"/>
      <c r="KAG727" s="412"/>
      <c r="KAH727" s="412"/>
      <c r="KAI727" s="412"/>
      <c r="KAJ727" s="412"/>
      <c r="KAK727" s="412"/>
      <c r="KAL727" s="413"/>
      <c r="KAM727" s="413"/>
      <c r="KAN727" s="413"/>
      <c r="KAO727" s="413"/>
      <c r="KAP727" s="413"/>
      <c r="KAQ727" s="413"/>
      <c r="KAR727" s="413"/>
      <c r="KAS727" s="413"/>
      <c r="KAT727" s="413"/>
      <c r="KAU727" s="413"/>
      <c r="KAV727" s="413"/>
      <c r="KAW727" s="413"/>
      <c r="KAX727" s="413"/>
      <c r="KAY727" s="413"/>
      <c r="KAZ727" s="413"/>
      <c r="KBA727" s="413"/>
      <c r="KBB727" s="413"/>
      <c r="KBC727" s="413"/>
      <c r="KBD727" s="413"/>
      <c r="KBE727" s="413"/>
      <c r="KBF727" s="413"/>
      <c r="KBG727" s="413"/>
      <c r="KBH727" s="413"/>
      <c r="KBI727" s="413"/>
      <c r="KBJ727" s="414"/>
      <c r="KBK727" s="414"/>
      <c r="KBL727" s="414"/>
      <c r="KBM727" s="414"/>
      <c r="KBN727" s="414"/>
      <c r="KBO727" s="413"/>
      <c r="KBP727" s="413"/>
      <c r="KBQ727" s="414"/>
      <c r="KBR727" s="414"/>
      <c r="KBS727" s="413"/>
      <c r="KBT727" s="413"/>
      <c r="KBU727" s="414"/>
      <c r="KBV727" s="414"/>
      <c r="KBW727" s="413"/>
      <c r="KBX727" s="413"/>
      <c r="KBY727" s="413"/>
      <c r="KBZ727" s="413"/>
      <c r="KCA727" s="413"/>
      <c r="KCB727" s="413"/>
      <c r="KCC727" s="413"/>
      <c r="KCD727" s="414"/>
      <c r="KCE727" s="414"/>
      <c r="KCF727" s="413"/>
      <c r="KCG727" s="413"/>
      <c r="KCH727" s="414"/>
      <c r="KCI727" s="414"/>
      <c r="KCJ727" s="413"/>
      <c r="KCK727" s="413"/>
      <c r="KCL727" s="413"/>
      <c r="KCM727" s="413"/>
      <c r="KCN727" s="413"/>
      <c r="KCO727" s="407"/>
      <c r="KCP727" s="439"/>
      <c r="KCQ727" s="413"/>
      <c r="KCR727" s="413"/>
      <c r="KCS727" s="413"/>
      <c r="KCT727" s="413"/>
      <c r="KCU727" s="413"/>
      <c r="KCV727" s="413"/>
      <c r="KCW727" s="413"/>
      <c r="KCX727" s="412"/>
      <c r="KCY727" s="412"/>
      <c r="KCZ727" s="412"/>
      <c r="KDA727" s="412"/>
      <c r="KDB727" s="412"/>
      <c r="KDC727" s="412"/>
      <c r="KDD727" s="412"/>
      <c r="KDE727" s="412"/>
      <c r="KDF727" s="412"/>
      <c r="KDG727" s="412"/>
      <c r="KDH727" s="412"/>
      <c r="KDI727" s="412"/>
      <c r="KDJ727" s="412"/>
      <c r="KDK727" s="412"/>
      <c r="KDL727" s="412"/>
      <c r="KDM727" s="412"/>
      <c r="KDN727" s="412"/>
      <c r="KDO727" s="412"/>
      <c r="KDP727" s="412"/>
      <c r="KDQ727" s="412"/>
      <c r="KDR727" s="412"/>
      <c r="KDS727" s="412"/>
      <c r="KDT727" s="412"/>
      <c r="KDU727" s="412"/>
      <c r="KDV727" s="412"/>
      <c r="KDW727" s="412"/>
      <c r="KDX727" s="412"/>
      <c r="KDY727" s="412"/>
      <c r="KDZ727" s="412"/>
      <c r="KEA727" s="412"/>
      <c r="KEB727" s="412"/>
      <c r="KEC727" s="412"/>
      <c r="KED727" s="412"/>
      <c r="KEE727" s="412"/>
      <c r="KEF727" s="412"/>
      <c r="KEG727" s="412"/>
      <c r="KEH727" s="412"/>
      <c r="KEI727" s="412"/>
      <c r="KEJ727" s="412"/>
      <c r="KEK727" s="412"/>
      <c r="KEL727" s="412"/>
      <c r="KEM727" s="412"/>
      <c r="KEN727" s="412"/>
      <c r="KEO727" s="412"/>
      <c r="KEP727" s="413"/>
      <c r="KEQ727" s="413"/>
      <c r="KER727" s="413"/>
      <c r="KES727" s="413"/>
      <c r="KET727" s="413"/>
      <c r="KEU727" s="413"/>
      <c r="KEV727" s="413"/>
      <c r="KEW727" s="413"/>
      <c r="KEX727" s="413"/>
      <c r="KEY727" s="413"/>
      <c r="KEZ727" s="413"/>
      <c r="KFA727" s="413"/>
      <c r="KFB727" s="413"/>
      <c r="KFC727" s="413"/>
      <c r="KFD727" s="413"/>
      <c r="KFE727" s="413"/>
      <c r="KFF727" s="413"/>
      <c r="KFG727" s="413"/>
      <c r="KFH727" s="413"/>
      <c r="KFI727" s="413"/>
      <c r="KFJ727" s="413"/>
      <c r="KFK727" s="413"/>
      <c r="KFL727" s="413"/>
      <c r="KFM727" s="413"/>
      <c r="KFN727" s="414"/>
      <c r="KFO727" s="414"/>
      <c r="KFP727" s="414"/>
      <c r="KFQ727" s="414"/>
      <c r="KFR727" s="414"/>
      <c r="KFS727" s="413"/>
      <c r="KFT727" s="413"/>
      <c r="KFU727" s="414"/>
      <c r="KFV727" s="414"/>
      <c r="KFW727" s="413"/>
      <c r="KFX727" s="413"/>
      <c r="KFY727" s="414"/>
      <c r="KFZ727" s="414"/>
      <c r="KGA727" s="413"/>
      <c r="KGB727" s="413"/>
      <c r="KGC727" s="413"/>
      <c r="KGD727" s="413"/>
      <c r="KGE727" s="413"/>
      <c r="KGF727" s="413"/>
      <c r="KGG727" s="413"/>
      <c r="KGH727" s="414"/>
      <c r="KGI727" s="414"/>
      <c r="KGJ727" s="413"/>
      <c r="KGK727" s="413"/>
      <c r="KGL727" s="414"/>
      <c r="KGM727" s="414"/>
      <c r="KGN727" s="413"/>
      <c r="KGO727" s="413"/>
      <c r="KGP727" s="413"/>
      <c r="KGQ727" s="413"/>
      <c r="KGR727" s="413"/>
      <c r="KGS727" s="407"/>
      <c r="KGT727" s="439"/>
      <c r="KGU727" s="413"/>
      <c r="KGV727" s="413"/>
      <c r="KGW727" s="413"/>
      <c r="KGX727" s="413"/>
      <c r="KGY727" s="413"/>
      <c r="KGZ727" s="413"/>
      <c r="KHA727" s="413"/>
      <c r="KHB727" s="412"/>
      <c r="KHC727" s="412"/>
      <c r="KHD727" s="412"/>
      <c r="KHE727" s="412"/>
      <c r="KHF727" s="412"/>
      <c r="KHG727" s="412"/>
      <c r="KHH727" s="412"/>
      <c r="KHI727" s="412"/>
      <c r="KHJ727" s="412"/>
      <c r="KHK727" s="412"/>
      <c r="KHL727" s="412"/>
      <c r="KHM727" s="412"/>
      <c r="KHN727" s="412"/>
      <c r="KHO727" s="412"/>
      <c r="KHP727" s="412"/>
      <c r="KHQ727" s="412"/>
      <c r="KHR727" s="412"/>
      <c r="KHS727" s="412"/>
      <c r="KHT727" s="412"/>
      <c r="KHU727" s="412"/>
      <c r="KHV727" s="412"/>
      <c r="KHW727" s="412"/>
      <c r="KHX727" s="412"/>
      <c r="KHY727" s="412"/>
      <c r="KHZ727" s="412"/>
      <c r="KIA727" s="412"/>
      <c r="KIB727" s="412"/>
      <c r="KIC727" s="412"/>
      <c r="KID727" s="412"/>
      <c r="KIE727" s="412"/>
      <c r="KIF727" s="412"/>
      <c r="KIG727" s="412"/>
      <c r="KIH727" s="412"/>
      <c r="KII727" s="412"/>
      <c r="KIJ727" s="412"/>
      <c r="KIK727" s="412"/>
      <c r="KIL727" s="412"/>
      <c r="KIM727" s="412"/>
      <c r="KIN727" s="412"/>
      <c r="KIO727" s="412"/>
      <c r="KIP727" s="412"/>
      <c r="KIQ727" s="412"/>
      <c r="KIR727" s="412"/>
      <c r="KIS727" s="412"/>
      <c r="KIT727" s="413"/>
      <c r="KIU727" s="413"/>
      <c r="KIV727" s="413"/>
      <c r="KIW727" s="413"/>
      <c r="KIX727" s="413"/>
      <c r="KIY727" s="413"/>
      <c r="KIZ727" s="413"/>
      <c r="KJA727" s="413"/>
      <c r="KJB727" s="413"/>
      <c r="KJC727" s="413"/>
      <c r="KJD727" s="413"/>
      <c r="KJE727" s="413"/>
      <c r="KJF727" s="413"/>
      <c r="KJG727" s="413"/>
      <c r="KJH727" s="413"/>
      <c r="KJI727" s="413"/>
      <c r="KJJ727" s="413"/>
      <c r="KJK727" s="413"/>
      <c r="KJL727" s="413"/>
      <c r="KJM727" s="413"/>
      <c r="KJN727" s="413"/>
      <c r="KJO727" s="413"/>
      <c r="KJP727" s="413"/>
      <c r="KJQ727" s="413"/>
      <c r="KJR727" s="414"/>
      <c r="KJS727" s="414"/>
      <c r="KJT727" s="414"/>
      <c r="KJU727" s="414"/>
      <c r="KJV727" s="414"/>
      <c r="KJW727" s="413"/>
      <c r="KJX727" s="413"/>
      <c r="KJY727" s="414"/>
      <c r="KJZ727" s="414"/>
      <c r="KKA727" s="413"/>
      <c r="KKB727" s="413"/>
      <c r="KKC727" s="414"/>
      <c r="KKD727" s="414"/>
      <c r="KKE727" s="413"/>
      <c r="KKF727" s="413"/>
      <c r="KKG727" s="413"/>
      <c r="KKH727" s="413"/>
      <c r="KKI727" s="413"/>
      <c r="KKJ727" s="413"/>
      <c r="KKK727" s="413"/>
      <c r="KKL727" s="414"/>
      <c r="KKM727" s="414"/>
      <c r="KKN727" s="413"/>
      <c r="KKO727" s="413"/>
      <c r="KKP727" s="414"/>
      <c r="KKQ727" s="414"/>
      <c r="KKR727" s="413"/>
      <c r="KKS727" s="413"/>
      <c r="KKT727" s="413"/>
      <c r="KKU727" s="413"/>
      <c r="KKV727" s="413"/>
      <c r="KKW727" s="407"/>
      <c r="KKX727" s="439"/>
      <c r="KKY727" s="413"/>
      <c r="KKZ727" s="413"/>
      <c r="KLA727" s="413"/>
      <c r="KLB727" s="413"/>
      <c r="KLC727" s="413"/>
      <c r="KLD727" s="413"/>
      <c r="KLE727" s="413"/>
      <c r="KLF727" s="412"/>
      <c r="KLG727" s="412"/>
      <c r="KLH727" s="412"/>
      <c r="KLI727" s="412"/>
      <c r="KLJ727" s="412"/>
      <c r="KLK727" s="412"/>
      <c r="KLL727" s="412"/>
      <c r="KLM727" s="412"/>
      <c r="KLN727" s="412"/>
      <c r="KLO727" s="412"/>
      <c r="KLP727" s="412"/>
      <c r="KLQ727" s="412"/>
      <c r="KLR727" s="412"/>
      <c r="KLS727" s="412"/>
      <c r="KLT727" s="412"/>
      <c r="KLU727" s="412"/>
      <c r="KLV727" s="412"/>
      <c r="KLW727" s="412"/>
      <c r="KLX727" s="412"/>
      <c r="KLY727" s="412"/>
      <c r="KLZ727" s="412"/>
      <c r="KMA727" s="412"/>
      <c r="KMB727" s="412"/>
      <c r="KMC727" s="412"/>
      <c r="KMD727" s="412"/>
      <c r="KME727" s="412"/>
      <c r="KMF727" s="412"/>
      <c r="KMG727" s="412"/>
      <c r="KMH727" s="412"/>
      <c r="KMI727" s="412"/>
      <c r="KMJ727" s="412"/>
      <c r="KMK727" s="412"/>
      <c r="KML727" s="412"/>
      <c r="KMM727" s="412"/>
      <c r="KMN727" s="412"/>
      <c r="KMO727" s="412"/>
      <c r="KMP727" s="412"/>
      <c r="KMQ727" s="412"/>
      <c r="KMR727" s="412"/>
      <c r="KMS727" s="412"/>
      <c r="KMT727" s="412"/>
      <c r="KMU727" s="412"/>
      <c r="KMV727" s="412"/>
      <c r="KMW727" s="412"/>
      <c r="KMX727" s="413"/>
      <c r="KMY727" s="413"/>
      <c r="KMZ727" s="413"/>
      <c r="KNA727" s="413"/>
      <c r="KNB727" s="413"/>
      <c r="KNC727" s="413"/>
      <c r="KND727" s="413"/>
      <c r="KNE727" s="413"/>
      <c r="KNF727" s="413"/>
      <c r="KNG727" s="413"/>
      <c r="KNH727" s="413"/>
      <c r="KNI727" s="413"/>
      <c r="KNJ727" s="413"/>
      <c r="KNK727" s="413"/>
      <c r="KNL727" s="413"/>
      <c r="KNM727" s="413"/>
      <c r="KNN727" s="413"/>
      <c r="KNO727" s="413"/>
      <c r="KNP727" s="413"/>
      <c r="KNQ727" s="413"/>
      <c r="KNR727" s="413"/>
      <c r="KNS727" s="413"/>
      <c r="KNT727" s="413"/>
      <c r="KNU727" s="413"/>
      <c r="KNV727" s="414"/>
      <c r="KNW727" s="414"/>
      <c r="KNX727" s="414"/>
      <c r="KNY727" s="414"/>
      <c r="KNZ727" s="414"/>
      <c r="KOA727" s="413"/>
      <c r="KOB727" s="413"/>
      <c r="KOC727" s="414"/>
      <c r="KOD727" s="414"/>
      <c r="KOE727" s="413"/>
      <c r="KOF727" s="413"/>
      <c r="KOG727" s="414"/>
      <c r="KOH727" s="414"/>
      <c r="KOI727" s="413"/>
      <c r="KOJ727" s="413"/>
      <c r="KOK727" s="413"/>
      <c r="KOL727" s="413"/>
      <c r="KOM727" s="413"/>
      <c r="KON727" s="413"/>
      <c r="KOO727" s="413"/>
      <c r="KOP727" s="414"/>
      <c r="KOQ727" s="414"/>
      <c r="KOR727" s="413"/>
      <c r="KOS727" s="413"/>
      <c r="KOT727" s="414"/>
      <c r="KOU727" s="414"/>
      <c r="KOV727" s="413"/>
      <c r="KOW727" s="413"/>
      <c r="KOX727" s="413"/>
      <c r="KOY727" s="413"/>
      <c r="KOZ727" s="413"/>
      <c r="KPA727" s="407"/>
      <c r="KPB727" s="439"/>
      <c r="KPC727" s="413"/>
      <c r="KPD727" s="413"/>
      <c r="KPE727" s="413"/>
      <c r="KPF727" s="413"/>
      <c r="KPG727" s="413"/>
      <c r="KPH727" s="413"/>
      <c r="KPI727" s="413"/>
      <c r="KPJ727" s="412"/>
      <c r="KPK727" s="412"/>
      <c r="KPL727" s="412"/>
      <c r="KPM727" s="412"/>
      <c r="KPN727" s="412"/>
      <c r="KPO727" s="412"/>
      <c r="KPP727" s="412"/>
      <c r="KPQ727" s="412"/>
      <c r="KPR727" s="412"/>
      <c r="KPS727" s="412"/>
      <c r="KPT727" s="412"/>
      <c r="KPU727" s="412"/>
      <c r="KPV727" s="412"/>
      <c r="KPW727" s="412"/>
      <c r="KPX727" s="412"/>
      <c r="KPY727" s="412"/>
      <c r="KPZ727" s="412"/>
      <c r="KQA727" s="412"/>
      <c r="KQB727" s="412"/>
      <c r="KQC727" s="412"/>
      <c r="KQD727" s="412"/>
      <c r="KQE727" s="412"/>
      <c r="KQF727" s="412"/>
      <c r="KQG727" s="412"/>
      <c r="KQH727" s="412"/>
      <c r="KQI727" s="412"/>
      <c r="KQJ727" s="412"/>
      <c r="KQK727" s="412"/>
      <c r="KQL727" s="412"/>
      <c r="KQM727" s="412"/>
      <c r="KQN727" s="412"/>
      <c r="KQO727" s="412"/>
      <c r="KQP727" s="412"/>
      <c r="KQQ727" s="412"/>
      <c r="KQR727" s="412"/>
      <c r="KQS727" s="412"/>
      <c r="KQT727" s="412"/>
      <c r="KQU727" s="412"/>
      <c r="KQV727" s="412"/>
      <c r="KQW727" s="412"/>
      <c r="KQX727" s="412"/>
      <c r="KQY727" s="412"/>
      <c r="KQZ727" s="412"/>
      <c r="KRA727" s="412"/>
      <c r="KRB727" s="413"/>
      <c r="KRC727" s="413"/>
      <c r="KRD727" s="413"/>
      <c r="KRE727" s="413"/>
      <c r="KRF727" s="413"/>
      <c r="KRG727" s="413"/>
      <c r="KRH727" s="413"/>
      <c r="KRI727" s="413"/>
      <c r="KRJ727" s="413"/>
      <c r="KRK727" s="413"/>
      <c r="KRL727" s="413"/>
      <c r="KRM727" s="413"/>
      <c r="KRN727" s="413"/>
      <c r="KRO727" s="413"/>
      <c r="KRP727" s="413"/>
      <c r="KRQ727" s="413"/>
      <c r="KRR727" s="413"/>
      <c r="KRS727" s="413"/>
      <c r="KRT727" s="413"/>
      <c r="KRU727" s="413"/>
      <c r="KRV727" s="413"/>
      <c r="KRW727" s="413"/>
      <c r="KRX727" s="413"/>
      <c r="KRY727" s="413"/>
      <c r="KRZ727" s="414"/>
      <c r="KSA727" s="414"/>
      <c r="KSB727" s="414"/>
      <c r="KSC727" s="414"/>
      <c r="KSD727" s="414"/>
      <c r="KSE727" s="413"/>
      <c r="KSF727" s="413"/>
      <c r="KSG727" s="414"/>
      <c r="KSH727" s="414"/>
      <c r="KSI727" s="413"/>
      <c r="KSJ727" s="413"/>
      <c r="KSK727" s="414"/>
      <c r="KSL727" s="414"/>
      <c r="KSM727" s="413"/>
      <c r="KSN727" s="413"/>
      <c r="KSO727" s="413"/>
      <c r="KSP727" s="413"/>
      <c r="KSQ727" s="413"/>
      <c r="KSR727" s="413"/>
      <c r="KSS727" s="413"/>
      <c r="KST727" s="414"/>
      <c r="KSU727" s="414"/>
      <c r="KSV727" s="413"/>
      <c r="KSW727" s="413"/>
      <c r="KSX727" s="414"/>
      <c r="KSY727" s="414"/>
      <c r="KSZ727" s="413"/>
      <c r="KTA727" s="413"/>
      <c r="KTB727" s="413"/>
      <c r="KTC727" s="413"/>
      <c r="KTD727" s="413"/>
      <c r="KTE727" s="407"/>
      <c r="KTF727" s="439"/>
      <c r="KTG727" s="413"/>
      <c r="KTH727" s="413"/>
      <c r="KTI727" s="413"/>
      <c r="KTJ727" s="413"/>
      <c r="KTK727" s="413"/>
      <c r="KTL727" s="413"/>
      <c r="KTM727" s="413"/>
      <c r="KTN727" s="412"/>
      <c r="KTO727" s="412"/>
      <c r="KTP727" s="412"/>
      <c r="KTQ727" s="412"/>
      <c r="KTR727" s="412"/>
      <c r="KTS727" s="412"/>
      <c r="KTT727" s="412"/>
      <c r="KTU727" s="412"/>
      <c r="KTV727" s="412"/>
      <c r="KTW727" s="412"/>
      <c r="KTX727" s="412"/>
      <c r="KTY727" s="412"/>
      <c r="KTZ727" s="412"/>
      <c r="KUA727" s="412"/>
      <c r="KUB727" s="412"/>
      <c r="KUC727" s="412"/>
      <c r="KUD727" s="412"/>
      <c r="KUE727" s="412"/>
      <c r="KUF727" s="412"/>
      <c r="KUG727" s="412"/>
      <c r="KUH727" s="412"/>
      <c r="KUI727" s="412"/>
      <c r="KUJ727" s="412"/>
      <c r="KUK727" s="412"/>
      <c r="KUL727" s="412"/>
      <c r="KUM727" s="412"/>
      <c r="KUN727" s="412"/>
      <c r="KUO727" s="412"/>
      <c r="KUP727" s="412"/>
      <c r="KUQ727" s="412"/>
      <c r="KUR727" s="412"/>
      <c r="KUS727" s="412"/>
      <c r="KUT727" s="412"/>
      <c r="KUU727" s="412"/>
      <c r="KUV727" s="412"/>
      <c r="KUW727" s="412"/>
      <c r="KUX727" s="412"/>
      <c r="KUY727" s="412"/>
      <c r="KUZ727" s="412"/>
      <c r="KVA727" s="412"/>
      <c r="KVB727" s="412"/>
      <c r="KVC727" s="412"/>
      <c r="KVD727" s="412"/>
      <c r="KVE727" s="412"/>
      <c r="KVF727" s="413"/>
      <c r="KVG727" s="413"/>
      <c r="KVH727" s="413"/>
      <c r="KVI727" s="413"/>
      <c r="KVJ727" s="413"/>
      <c r="KVK727" s="413"/>
      <c r="KVL727" s="413"/>
      <c r="KVM727" s="413"/>
      <c r="KVN727" s="413"/>
      <c r="KVO727" s="413"/>
      <c r="KVP727" s="413"/>
      <c r="KVQ727" s="413"/>
      <c r="KVR727" s="413"/>
      <c r="KVS727" s="413"/>
      <c r="KVT727" s="413"/>
      <c r="KVU727" s="413"/>
      <c r="KVV727" s="413"/>
      <c r="KVW727" s="413"/>
      <c r="KVX727" s="413"/>
      <c r="KVY727" s="413"/>
      <c r="KVZ727" s="413"/>
      <c r="KWA727" s="413"/>
      <c r="KWB727" s="413"/>
      <c r="KWC727" s="413"/>
      <c r="KWD727" s="414"/>
      <c r="KWE727" s="414"/>
      <c r="KWF727" s="414"/>
      <c r="KWG727" s="414"/>
      <c r="KWH727" s="414"/>
      <c r="KWI727" s="413"/>
      <c r="KWJ727" s="413"/>
      <c r="KWK727" s="414"/>
      <c r="KWL727" s="414"/>
      <c r="KWM727" s="413"/>
      <c r="KWN727" s="413"/>
      <c r="KWO727" s="414"/>
      <c r="KWP727" s="414"/>
      <c r="KWQ727" s="413"/>
      <c r="KWR727" s="413"/>
      <c r="KWS727" s="413"/>
      <c r="KWT727" s="413"/>
      <c r="KWU727" s="413"/>
      <c r="KWV727" s="413"/>
      <c r="KWW727" s="413"/>
      <c r="KWX727" s="414"/>
      <c r="KWY727" s="414"/>
      <c r="KWZ727" s="413"/>
      <c r="KXA727" s="413"/>
      <c r="KXB727" s="414"/>
      <c r="KXC727" s="414"/>
      <c r="KXD727" s="413"/>
      <c r="KXE727" s="413"/>
      <c r="KXF727" s="413"/>
      <c r="KXG727" s="413"/>
      <c r="KXH727" s="413"/>
      <c r="KXI727" s="407"/>
      <c r="KXJ727" s="439"/>
      <c r="KXK727" s="413"/>
      <c r="KXL727" s="413"/>
      <c r="KXM727" s="413"/>
      <c r="KXN727" s="413"/>
      <c r="KXO727" s="413"/>
      <c r="KXP727" s="413"/>
      <c r="KXQ727" s="413"/>
      <c r="KXR727" s="412"/>
      <c r="KXS727" s="412"/>
      <c r="KXT727" s="412"/>
      <c r="KXU727" s="412"/>
      <c r="KXV727" s="412"/>
      <c r="KXW727" s="412"/>
      <c r="KXX727" s="412"/>
      <c r="KXY727" s="412"/>
      <c r="KXZ727" s="412"/>
      <c r="KYA727" s="412"/>
      <c r="KYB727" s="412"/>
      <c r="KYC727" s="412"/>
      <c r="KYD727" s="412"/>
      <c r="KYE727" s="412"/>
      <c r="KYF727" s="412"/>
      <c r="KYG727" s="412"/>
      <c r="KYH727" s="412"/>
      <c r="KYI727" s="412"/>
      <c r="KYJ727" s="412"/>
      <c r="KYK727" s="412"/>
      <c r="KYL727" s="412"/>
      <c r="KYM727" s="412"/>
      <c r="KYN727" s="412"/>
      <c r="KYO727" s="412"/>
      <c r="KYP727" s="412"/>
      <c r="KYQ727" s="412"/>
      <c r="KYR727" s="412"/>
      <c r="KYS727" s="412"/>
      <c r="KYT727" s="412"/>
      <c r="KYU727" s="412"/>
      <c r="KYV727" s="412"/>
      <c r="KYW727" s="412"/>
      <c r="KYX727" s="412"/>
      <c r="KYY727" s="412"/>
      <c r="KYZ727" s="412"/>
      <c r="KZA727" s="412"/>
      <c r="KZB727" s="412"/>
      <c r="KZC727" s="412"/>
      <c r="KZD727" s="412"/>
      <c r="KZE727" s="412"/>
      <c r="KZF727" s="412"/>
      <c r="KZG727" s="412"/>
      <c r="KZH727" s="412"/>
      <c r="KZI727" s="412"/>
      <c r="KZJ727" s="413"/>
      <c r="KZK727" s="413"/>
      <c r="KZL727" s="413"/>
      <c r="KZM727" s="413"/>
      <c r="KZN727" s="413"/>
      <c r="KZO727" s="413"/>
      <c r="KZP727" s="413"/>
      <c r="KZQ727" s="413"/>
      <c r="KZR727" s="413"/>
      <c r="KZS727" s="413"/>
      <c r="KZT727" s="413"/>
      <c r="KZU727" s="413"/>
      <c r="KZV727" s="413"/>
      <c r="KZW727" s="413"/>
      <c r="KZX727" s="413"/>
      <c r="KZY727" s="413"/>
      <c r="KZZ727" s="413"/>
      <c r="LAA727" s="413"/>
      <c r="LAB727" s="413"/>
      <c r="LAC727" s="413"/>
      <c r="LAD727" s="413"/>
      <c r="LAE727" s="413"/>
      <c r="LAF727" s="413"/>
      <c r="LAG727" s="413"/>
      <c r="LAH727" s="414"/>
      <c r="LAI727" s="414"/>
      <c r="LAJ727" s="414"/>
      <c r="LAK727" s="414"/>
      <c r="LAL727" s="414"/>
      <c r="LAM727" s="413"/>
      <c r="LAN727" s="413"/>
      <c r="LAO727" s="414"/>
      <c r="LAP727" s="414"/>
      <c r="LAQ727" s="413"/>
      <c r="LAR727" s="413"/>
      <c r="LAS727" s="414"/>
      <c r="LAT727" s="414"/>
      <c r="LAU727" s="413"/>
      <c r="LAV727" s="413"/>
      <c r="LAW727" s="413"/>
      <c r="LAX727" s="413"/>
      <c r="LAY727" s="413"/>
      <c r="LAZ727" s="413"/>
      <c r="LBA727" s="413"/>
      <c r="LBB727" s="414"/>
      <c r="LBC727" s="414"/>
      <c r="LBD727" s="413"/>
      <c r="LBE727" s="413"/>
      <c r="LBF727" s="414"/>
      <c r="LBG727" s="414"/>
      <c r="LBH727" s="413"/>
      <c r="LBI727" s="413"/>
      <c r="LBJ727" s="413"/>
      <c r="LBK727" s="413"/>
      <c r="LBL727" s="413"/>
      <c r="LBM727" s="407"/>
      <c r="LBN727" s="439"/>
      <c r="LBO727" s="413"/>
      <c r="LBP727" s="413"/>
      <c r="LBQ727" s="413"/>
      <c r="LBR727" s="413"/>
      <c r="LBS727" s="413"/>
      <c r="LBT727" s="413"/>
      <c r="LBU727" s="413"/>
      <c r="LBV727" s="412"/>
      <c r="LBW727" s="412"/>
      <c r="LBX727" s="412"/>
      <c r="LBY727" s="412"/>
      <c r="LBZ727" s="412"/>
      <c r="LCA727" s="412"/>
      <c r="LCB727" s="412"/>
      <c r="LCC727" s="412"/>
      <c r="LCD727" s="412"/>
      <c r="LCE727" s="412"/>
      <c r="LCF727" s="412"/>
      <c r="LCG727" s="412"/>
      <c r="LCH727" s="412"/>
      <c r="LCI727" s="412"/>
      <c r="LCJ727" s="412"/>
      <c r="LCK727" s="412"/>
      <c r="LCL727" s="412"/>
      <c r="LCM727" s="412"/>
      <c r="LCN727" s="412"/>
      <c r="LCO727" s="412"/>
      <c r="LCP727" s="412"/>
      <c r="LCQ727" s="412"/>
      <c r="LCR727" s="412"/>
      <c r="LCS727" s="412"/>
      <c r="LCT727" s="412"/>
      <c r="LCU727" s="412"/>
      <c r="LCV727" s="412"/>
      <c r="LCW727" s="412"/>
      <c r="LCX727" s="412"/>
      <c r="LCY727" s="412"/>
      <c r="LCZ727" s="412"/>
      <c r="LDA727" s="412"/>
      <c r="LDB727" s="412"/>
      <c r="LDC727" s="412"/>
      <c r="LDD727" s="412"/>
      <c r="LDE727" s="412"/>
      <c r="LDF727" s="412"/>
      <c r="LDG727" s="412"/>
      <c r="LDH727" s="412"/>
      <c r="LDI727" s="412"/>
      <c r="LDJ727" s="412"/>
      <c r="LDK727" s="412"/>
      <c r="LDL727" s="412"/>
      <c r="LDM727" s="412"/>
      <c r="LDN727" s="413"/>
      <c r="LDO727" s="413"/>
      <c r="LDP727" s="413"/>
      <c r="LDQ727" s="413"/>
      <c r="LDR727" s="413"/>
      <c r="LDS727" s="413"/>
      <c r="LDT727" s="413"/>
      <c r="LDU727" s="413"/>
      <c r="LDV727" s="413"/>
      <c r="LDW727" s="413"/>
      <c r="LDX727" s="413"/>
      <c r="LDY727" s="413"/>
      <c r="LDZ727" s="413"/>
      <c r="LEA727" s="413"/>
      <c r="LEB727" s="413"/>
      <c r="LEC727" s="413"/>
      <c r="LED727" s="413"/>
      <c r="LEE727" s="413"/>
      <c r="LEF727" s="413"/>
      <c r="LEG727" s="413"/>
      <c r="LEH727" s="413"/>
      <c r="LEI727" s="413"/>
      <c r="LEJ727" s="413"/>
      <c r="LEK727" s="413"/>
      <c r="LEL727" s="414"/>
      <c r="LEM727" s="414"/>
      <c r="LEN727" s="414"/>
      <c r="LEO727" s="414"/>
      <c r="LEP727" s="414"/>
      <c r="LEQ727" s="413"/>
      <c r="LER727" s="413"/>
      <c r="LES727" s="414"/>
      <c r="LET727" s="414"/>
      <c r="LEU727" s="413"/>
      <c r="LEV727" s="413"/>
      <c r="LEW727" s="414"/>
      <c r="LEX727" s="414"/>
      <c r="LEY727" s="413"/>
      <c r="LEZ727" s="413"/>
      <c r="LFA727" s="413"/>
      <c r="LFB727" s="413"/>
      <c r="LFC727" s="413"/>
      <c r="LFD727" s="413"/>
      <c r="LFE727" s="413"/>
      <c r="LFF727" s="414"/>
      <c r="LFG727" s="414"/>
      <c r="LFH727" s="413"/>
      <c r="LFI727" s="413"/>
      <c r="LFJ727" s="414"/>
      <c r="LFK727" s="414"/>
      <c r="LFL727" s="413"/>
      <c r="LFM727" s="413"/>
      <c r="LFN727" s="413"/>
      <c r="LFO727" s="413"/>
      <c r="LFP727" s="413"/>
      <c r="LFQ727" s="407"/>
      <c r="LFR727" s="439"/>
      <c r="LFS727" s="413"/>
      <c r="LFT727" s="413"/>
      <c r="LFU727" s="413"/>
      <c r="LFV727" s="413"/>
      <c r="LFW727" s="413"/>
      <c r="LFX727" s="413"/>
      <c r="LFY727" s="413"/>
      <c r="LFZ727" s="412"/>
      <c r="LGA727" s="412"/>
      <c r="LGB727" s="412"/>
      <c r="LGC727" s="412"/>
      <c r="LGD727" s="412"/>
      <c r="LGE727" s="412"/>
      <c r="LGF727" s="412"/>
      <c r="LGG727" s="412"/>
      <c r="LGH727" s="412"/>
      <c r="LGI727" s="412"/>
      <c r="LGJ727" s="412"/>
      <c r="LGK727" s="412"/>
      <c r="LGL727" s="412"/>
      <c r="LGM727" s="412"/>
      <c r="LGN727" s="412"/>
      <c r="LGO727" s="412"/>
      <c r="LGP727" s="412"/>
      <c r="LGQ727" s="412"/>
      <c r="LGR727" s="412"/>
      <c r="LGS727" s="412"/>
      <c r="LGT727" s="412"/>
      <c r="LGU727" s="412"/>
      <c r="LGV727" s="412"/>
      <c r="LGW727" s="412"/>
      <c r="LGX727" s="412"/>
      <c r="LGY727" s="412"/>
      <c r="LGZ727" s="412"/>
      <c r="LHA727" s="412"/>
      <c r="LHB727" s="412"/>
      <c r="LHC727" s="412"/>
      <c r="LHD727" s="412"/>
      <c r="LHE727" s="412"/>
      <c r="LHF727" s="412"/>
      <c r="LHG727" s="412"/>
      <c r="LHH727" s="412"/>
      <c r="LHI727" s="412"/>
      <c r="LHJ727" s="412"/>
      <c r="LHK727" s="412"/>
      <c r="LHL727" s="412"/>
      <c r="LHM727" s="412"/>
      <c r="LHN727" s="412"/>
      <c r="LHO727" s="412"/>
      <c r="LHP727" s="412"/>
      <c r="LHQ727" s="412"/>
      <c r="LHR727" s="413"/>
      <c r="LHS727" s="413"/>
      <c r="LHT727" s="413"/>
      <c r="LHU727" s="413"/>
      <c r="LHV727" s="413"/>
      <c r="LHW727" s="413"/>
      <c r="LHX727" s="413"/>
      <c r="LHY727" s="413"/>
      <c r="LHZ727" s="413"/>
      <c r="LIA727" s="413"/>
      <c r="LIB727" s="413"/>
      <c r="LIC727" s="413"/>
      <c r="LID727" s="413"/>
      <c r="LIE727" s="413"/>
      <c r="LIF727" s="413"/>
      <c r="LIG727" s="413"/>
      <c r="LIH727" s="413"/>
      <c r="LII727" s="413"/>
      <c r="LIJ727" s="413"/>
      <c r="LIK727" s="413"/>
      <c r="LIL727" s="413"/>
      <c r="LIM727" s="413"/>
      <c r="LIN727" s="413"/>
      <c r="LIO727" s="413"/>
      <c r="LIP727" s="414"/>
      <c r="LIQ727" s="414"/>
      <c r="LIR727" s="414"/>
      <c r="LIS727" s="414"/>
      <c r="LIT727" s="414"/>
      <c r="LIU727" s="413"/>
      <c r="LIV727" s="413"/>
      <c r="LIW727" s="414"/>
      <c r="LIX727" s="414"/>
      <c r="LIY727" s="413"/>
      <c r="LIZ727" s="413"/>
      <c r="LJA727" s="414"/>
      <c r="LJB727" s="414"/>
      <c r="LJC727" s="413"/>
      <c r="LJD727" s="413"/>
      <c r="LJE727" s="413"/>
      <c r="LJF727" s="413"/>
      <c r="LJG727" s="413"/>
      <c r="LJH727" s="413"/>
      <c r="LJI727" s="413"/>
      <c r="LJJ727" s="414"/>
      <c r="LJK727" s="414"/>
      <c r="LJL727" s="413"/>
      <c r="LJM727" s="413"/>
      <c r="LJN727" s="414"/>
      <c r="LJO727" s="414"/>
      <c r="LJP727" s="413"/>
      <c r="LJQ727" s="413"/>
      <c r="LJR727" s="413"/>
      <c r="LJS727" s="413"/>
      <c r="LJT727" s="413"/>
      <c r="LJU727" s="407"/>
      <c r="LJV727" s="439"/>
      <c r="LJW727" s="413"/>
      <c r="LJX727" s="413"/>
      <c r="LJY727" s="413"/>
      <c r="LJZ727" s="413"/>
      <c r="LKA727" s="413"/>
      <c r="LKB727" s="413"/>
      <c r="LKC727" s="413"/>
      <c r="LKD727" s="412"/>
      <c r="LKE727" s="412"/>
      <c r="LKF727" s="412"/>
      <c r="LKG727" s="412"/>
      <c r="LKH727" s="412"/>
      <c r="LKI727" s="412"/>
      <c r="LKJ727" s="412"/>
      <c r="LKK727" s="412"/>
      <c r="LKL727" s="412"/>
      <c r="LKM727" s="412"/>
      <c r="LKN727" s="412"/>
      <c r="LKO727" s="412"/>
      <c r="LKP727" s="412"/>
      <c r="LKQ727" s="412"/>
      <c r="LKR727" s="412"/>
      <c r="LKS727" s="412"/>
      <c r="LKT727" s="412"/>
      <c r="LKU727" s="412"/>
      <c r="LKV727" s="412"/>
      <c r="LKW727" s="412"/>
      <c r="LKX727" s="412"/>
      <c r="LKY727" s="412"/>
      <c r="LKZ727" s="412"/>
      <c r="LLA727" s="412"/>
      <c r="LLB727" s="412"/>
      <c r="LLC727" s="412"/>
      <c r="LLD727" s="412"/>
      <c r="LLE727" s="412"/>
      <c r="LLF727" s="412"/>
      <c r="LLG727" s="412"/>
      <c r="LLH727" s="412"/>
      <c r="LLI727" s="412"/>
      <c r="LLJ727" s="412"/>
      <c r="LLK727" s="412"/>
      <c r="LLL727" s="412"/>
      <c r="LLM727" s="412"/>
      <c r="LLN727" s="412"/>
      <c r="LLO727" s="412"/>
      <c r="LLP727" s="412"/>
      <c r="LLQ727" s="412"/>
      <c r="LLR727" s="412"/>
      <c r="LLS727" s="412"/>
      <c r="LLT727" s="412"/>
      <c r="LLU727" s="412"/>
      <c r="LLV727" s="413"/>
      <c r="LLW727" s="413"/>
      <c r="LLX727" s="413"/>
      <c r="LLY727" s="413"/>
      <c r="LLZ727" s="413"/>
      <c r="LMA727" s="413"/>
      <c r="LMB727" s="413"/>
      <c r="LMC727" s="413"/>
      <c r="LMD727" s="413"/>
      <c r="LME727" s="413"/>
      <c r="LMF727" s="413"/>
      <c r="LMG727" s="413"/>
      <c r="LMH727" s="413"/>
      <c r="LMI727" s="413"/>
      <c r="LMJ727" s="413"/>
      <c r="LMK727" s="413"/>
      <c r="LML727" s="413"/>
      <c r="LMM727" s="413"/>
      <c r="LMN727" s="413"/>
      <c r="LMO727" s="413"/>
      <c r="LMP727" s="413"/>
      <c r="LMQ727" s="413"/>
      <c r="LMR727" s="413"/>
      <c r="LMS727" s="413"/>
      <c r="LMT727" s="414"/>
      <c r="LMU727" s="414"/>
      <c r="LMV727" s="414"/>
      <c r="LMW727" s="414"/>
      <c r="LMX727" s="414"/>
      <c r="LMY727" s="413"/>
      <c r="LMZ727" s="413"/>
      <c r="LNA727" s="414"/>
      <c r="LNB727" s="414"/>
      <c r="LNC727" s="413"/>
      <c r="LND727" s="413"/>
      <c r="LNE727" s="414"/>
      <c r="LNF727" s="414"/>
      <c r="LNG727" s="413"/>
      <c r="LNH727" s="413"/>
      <c r="LNI727" s="413"/>
      <c r="LNJ727" s="413"/>
      <c r="LNK727" s="413"/>
      <c r="LNL727" s="413"/>
      <c r="LNM727" s="413"/>
      <c r="LNN727" s="414"/>
      <c r="LNO727" s="414"/>
      <c r="LNP727" s="413"/>
      <c r="LNQ727" s="413"/>
      <c r="LNR727" s="414"/>
      <c r="LNS727" s="414"/>
      <c r="LNT727" s="413"/>
      <c r="LNU727" s="413"/>
      <c r="LNV727" s="413"/>
      <c r="LNW727" s="413"/>
      <c r="LNX727" s="413"/>
      <c r="LNY727" s="407"/>
      <c r="LNZ727" s="439"/>
      <c r="LOA727" s="413"/>
      <c r="LOB727" s="413"/>
      <c r="LOC727" s="413"/>
      <c r="LOD727" s="413"/>
      <c r="LOE727" s="413"/>
      <c r="LOF727" s="413"/>
      <c r="LOG727" s="413"/>
      <c r="LOH727" s="412"/>
      <c r="LOI727" s="412"/>
      <c r="LOJ727" s="412"/>
      <c r="LOK727" s="412"/>
      <c r="LOL727" s="412"/>
      <c r="LOM727" s="412"/>
      <c r="LON727" s="412"/>
      <c r="LOO727" s="412"/>
      <c r="LOP727" s="412"/>
      <c r="LOQ727" s="412"/>
      <c r="LOR727" s="412"/>
      <c r="LOS727" s="412"/>
      <c r="LOT727" s="412"/>
      <c r="LOU727" s="412"/>
      <c r="LOV727" s="412"/>
      <c r="LOW727" s="412"/>
      <c r="LOX727" s="412"/>
      <c r="LOY727" s="412"/>
      <c r="LOZ727" s="412"/>
      <c r="LPA727" s="412"/>
      <c r="LPB727" s="412"/>
      <c r="LPC727" s="412"/>
      <c r="LPD727" s="412"/>
      <c r="LPE727" s="412"/>
      <c r="LPF727" s="412"/>
      <c r="LPG727" s="412"/>
      <c r="LPH727" s="412"/>
      <c r="LPI727" s="412"/>
      <c r="LPJ727" s="412"/>
      <c r="LPK727" s="412"/>
      <c r="LPL727" s="412"/>
      <c r="LPM727" s="412"/>
      <c r="LPN727" s="412"/>
      <c r="LPO727" s="412"/>
      <c r="LPP727" s="412"/>
      <c r="LPQ727" s="412"/>
      <c r="LPR727" s="412"/>
      <c r="LPS727" s="412"/>
      <c r="LPT727" s="412"/>
      <c r="LPU727" s="412"/>
      <c r="LPV727" s="412"/>
      <c r="LPW727" s="412"/>
      <c r="LPX727" s="412"/>
      <c r="LPY727" s="412"/>
      <c r="LPZ727" s="413"/>
      <c r="LQA727" s="413"/>
      <c r="LQB727" s="413"/>
      <c r="LQC727" s="413"/>
      <c r="LQD727" s="413"/>
      <c r="LQE727" s="413"/>
      <c r="LQF727" s="413"/>
      <c r="LQG727" s="413"/>
      <c r="LQH727" s="413"/>
      <c r="LQI727" s="413"/>
      <c r="LQJ727" s="413"/>
      <c r="LQK727" s="413"/>
      <c r="LQL727" s="413"/>
      <c r="LQM727" s="413"/>
      <c r="LQN727" s="413"/>
      <c r="LQO727" s="413"/>
      <c r="LQP727" s="413"/>
      <c r="LQQ727" s="413"/>
      <c r="LQR727" s="413"/>
      <c r="LQS727" s="413"/>
      <c r="LQT727" s="413"/>
      <c r="LQU727" s="413"/>
      <c r="LQV727" s="413"/>
      <c r="LQW727" s="413"/>
      <c r="LQX727" s="414"/>
      <c r="LQY727" s="414"/>
      <c r="LQZ727" s="414"/>
      <c r="LRA727" s="414"/>
      <c r="LRB727" s="414"/>
      <c r="LRC727" s="413"/>
      <c r="LRD727" s="413"/>
      <c r="LRE727" s="414"/>
      <c r="LRF727" s="414"/>
      <c r="LRG727" s="413"/>
      <c r="LRH727" s="413"/>
      <c r="LRI727" s="414"/>
      <c r="LRJ727" s="414"/>
      <c r="LRK727" s="413"/>
      <c r="LRL727" s="413"/>
      <c r="LRM727" s="413"/>
      <c r="LRN727" s="413"/>
      <c r="LRO727" s="413"/>
      <c r="LRP727" s="413"/>
      <c r="LRQ727" s="413"/>
      <c r="LRR727" s="414"/>
      <c r="LRS727" s="414"/>
      <c r="LRT727" s="413"/>
      <c r="LRU727" s="413"/>
      <c r="LRV727" s="414"/>
      <c r="LRW727" s="414"/>
      <c r="LRX727" s="413"/>
      <c r="LRY727" s="413"/>
      <c r="LRZ727" s="413"/>
      <c r="LSA727" s="413"/>
      <c r="LSB727" s="413"/>
      <c r="LSC727" s="407"/>
      <c r="LSD727" s="439"/>
      <c r="LSE727" s="413"/>
      <c r="LSF727" s="413"/>
      <c r="LSG727" s="413"/>
      <c r="LSH727" s="413"/>
      <c r="LSI727" s="413"/>
      <c r="LSJ727" s="413"/>
      <c r="LSK727" s="413"/>
      <c r="LSL727" s="412"/>
      <c r="LSM727" s="412"/>
      <c r="LSN727" s="412"/>
      <c r="LSO727" s="412"/>
      <c r="LSP727" s="412"/>
      <c r="LSQ727" s="412"/>
      <c r="LSR727" s="412"/>
      <c r="LSS727" s="412"/>
      <c r="LST727" s="412"/>
      <c r="LSU727" s="412"/>
      <c r="LSV727" s="412"/>
      <c r="LSW727" s="412"/>
      <c r="LSX727" s="412"/>
      <c r="LSY727" s="412"/>
      <c r="LSZ727" s="412"/>
      <c r="LTA727" s="412"/>
      <c r="LTB727" s="412"/>
      <c r="LTC727" s="412"/>
      <c r="LTD727" s="412"/>
      <c r="LTE727" s="412"/>
      <c r="LTF727" s="412"/>
      <c r="LTG727" s="412"/>
      <c r="LTH727" s="412"/>
      <c r="LTI727" s="412"/>
      <c r="LTJ727" s="412"/>
      <c r="LTK727" s="412"/>
      <c r="LTL727" s="412"/>
      <c r="LTM727" s="412"/>
      <c r="LTN727" s="412"/>
      <c r="LTO727" s="412"/>
      <c r="LTP727" s="412"/>
      <c r="LTQ727" s="412"/>
      <c r="LTR727" s="412"/>
      <c r="LTS727" s="412"/>
      <c r="LTT727" s="412"/>
      <c r="LTU727" s="412"/>
      <c r="LTV727" s="412"/>
      <c r="LTW727" s="412"/>
      <c r="LTX727" s="412"/>
      <c r="LTY727" s="412"/>
      <c r="LTZ727" s="412"/>
      <c r="LUA727" s="412"/>
      <c r="LUB727" s="412"/>
      <c r="LUC727" s="412"/>
      <c r="LUD727" s="413"/>
      <c r="LUE727" s="413"/>
      <c r="LUF727" s="413"/>
      <c r="LUG727" s="413"/>
      <c r="LUH727" s="413"/>
      <c r="LUI727" s="413"/>
      <c r="LUJ727" s="413"/>
      <c r="LUK727" s="413"/>
      <c r="LUL727" s="413"/>
      <c r="LUM727" s="413"/>
      <c r="LUN727" s="413"/>
      <c r="LUO727" s="413"/>
      <c r="LUP727" s="413"/>
      <c r="LUQ727" s="413"/>
      <c r="LUR727" s="413"/>
      <c r="LUS727" s="413"/>
      <c r="LUT727" s="413"/>
      <c r="LUU727" s="413"/>
      <c r="LUV727" s="413"/>
      <c r="LUW727" s="413"/>
      <c r="LUX727" s="413"/>
      <c r="LUY727" s="413"/>
      <c r="LUZ727" s="413"/>
      <c r="LVA727" s="413"/>
      <c r="LVB727" s="414"/>
      <c r="LVC727" s="414"/>
      <c r="LVD727" s="414"/>
      <c r="LVE727" s="414"/>
      <c r="LVF727" s="414"/>
      <c r="LVG727" s="413"/>
      <c r="LVH727" s="413"/>
      <c r="LVI727" s="414"/>
      <c r="LVJ727" s="414"/>
      <c r="LVK727" s="413"/>
      <c r="LVL727" s="413"/>
      <c r="LVM727" s="414"/>
      <c r="LVN727" s="414"/>
      <c r="LVO727" s="413"/>
      <c r="LVP727" s="413"/>
      <c r="LVQ727" s="413"/>
      <c r="LVR727" s="413"/>
      <c r="LVS727" s="413"/>
      <c r="LVT727" s="413"/>
      <c r="LVU727" s="413"/>
      <c r="LVV727" s="414"/>
      <c r="LVW727" s="414"/>
      <c r="LVX727" s="413"/>
      <c r="LVY727" s="413"/>
      <c r="LVZ727" s="414"/>
      <c r="LWA727" s="414"/>
      <c r="LWB727" s="413"/>
      <c r="LWC727" s="413"/>
      <c r="LWD727" s="413"/>
      <c r="LWE727" s="413"/>
      <c r="LWF727" s="413"/>
      <c r="LWG727" s="407"/>
      <c r="LWH727" s="439"/>
      <c r="LWI727" s="413"/>
      <c r="LWJ727" s="413"/>
      <c r="LWK727" s="413"/>
      <c r="LWL727" s="413"/>
      <c r="LWM727" s="413"/>
      <c r="LWN727" s="413"/>
      <c r="LWO727" s="413"/>
      <c r="LWP727" s="412"/>
      <c r="LWQ727" s="412"/>
      <c r="LWR727" s="412"/>
      <c r="LWS727" s="412"/>
      <c r="LWT727" s="412"/>
      <c r="LWU727" s="412"/>
      <c r="LWV727" s="412"/>
      <c r="LWW727" s="412"/>
      <c r="LWX727" s="412"/>
      <c r="LWY727" s="412"/>
      <c r="LWZ727" s="412"/>
      <c r="LXA727" s="412"/>
      <c r="LXB727" s="412"/>
      <c r="LXC727" s="412"/>
      <c r="LXD727" s="412"/>
      <c r="LXE727" s="412"/>
      <c r="LXF727" s="412"/>
      <c r="LXG727" s="412"/>
      <c r="LXH727" s="412"/>
      <c r="LXI727" s="412"/>
      <c r="LXJ727" s="412"/>
      <c r="LXK727" s="412"/>
      <c r="LXL727" s="412"/>
      <c r="LXM727" s="412"/>
      <c r="LXN727" s="412"/>
      <c r="LXO727" s="412"/>
      <c r="LXP727" s="412"/>
      <c r="LXQ727" s="412"/>
      <c r="LXR727" s="412"/>
      <c r="LXS727" s="412"/>
      <c r="LXT727" s="412"/>
      <c r="LXU727" s="412"/>
      <c r="LXV727" s="412"/>
      <c r="LXW727" s="412"/>
      <c r="LXX727" s="412"/>
      <c r="LXY727" s="412"/>
      <c r="LXZ727" s="412"/>
      <c r="LYA727" s="412"/>
      <c r="LYB727" s="412"/>
      <c r="LYC727" s="412"/>
      <c r="LYD727" s="412"/>
      <c r="LYE727" s="412"/>
      <c r="LYF727" s="412"/>
      <c r="LYG727" s="412"/>
      <c r="LYH727" s="413"/>
      <c r="LYI727" s="413"/>
      <c r="LYJ727" s="413"/>
      <c r="LYK727" s="413"/>
      <c r="LYL727" s="413"/>
      <c r="LYM727" s="413"/>
      <c r="LYN727" s="413"/>
      <c r="LYO727" s="413"/>
      <c r="LYP727" s="413"/>
      <c r="LYQ727" s="413"/>
      <c r="LYR727" s="413"/>
      <c r="LYS727" s="413"/>
      <c r="LYT727" s="413"/>
      <c r="LYU727" s="413"/>
      <c r="LYV727" s="413"/>
      <c r="LYW727" s="413"/>
      <c r="LYX727" s="413"/>
      <c r="LYY727" s="413"/>
      <c r="LYZ727" s="413"/>
      <c r="LZA727" s="413"/>
      <c r="LZB727" s="413"/>
      <c r="LZC727" s="413"/>
      <c r="LZD727" s="413"/>
      <c r="LZE727" s="413"/>
      <c r="LZF727" s="414"/>
      <c r="LZG727" s="414"/>
      <c r="LZH727" s="414"/>
      <c r="LZI727" s="414"/>
      <c r="LZJ727" s="414"/>
      <c r="LZK727" s="413"/>
      <c r="LZL727" s="413"/>
      <c r="LZM727" s="414"/>
      <c r="LZN727" s="414"/>
      <c r="LZO727" s="413"/>
      <c r="LZP727" s="413"/>
      <c r="LZQ727" s="414"/>
      <c r="LZR727" s="414"/>
      <c r="LZS727" s="413"/>
      <c r="LZT727" s="413"/>
      <c r="LZU727" s="413"/>
      <c r="LZV727" s="413"/>
      <c r="LZW727" s="413"/>
      <c r="LZX727" s="413"/>
      <c r="LZY727" s="413"/>
      <c r="LZZ727" s="414"/>
      <c r="MAA727" s="414"/>
      <c r="MAB727" s="413"/>
      <c r="MAC727" s="413"/>
      <c r="MAD727" s="414"/>
      <c r="MAE727" s="414"/>
      <c r="MAF727" s="413"/>
      <c r="MAG727" s="413"/>
      <c r="MAH727" s="413"/>
      <c r="MAI727" s="413"/>
      <c r="MAJ727" s="413"/>
      <c r="MAK727" s="407"/>
      <c r="MAL727" s="439"/>
      <c r="MAM727" s="413"/>
      <c r="MAN727" s="413"/>
      <c r="MAO727" s="413"/>
      <c r="MAP727" s="413"/>
      <c r="MAQ727" s="413"/>
      <c r="MAR727" s="413"/>
      <c r="MAS727" s="413"/>
      <c r="MAT727" s="412"/>
      <c r="MAU727" s="412"/>
      <c r="MAV727" s="412"/>
      <c r="MAW727" s="412"/>
      <c r="MAX727" s="412"/>
      <c r="MAY727" s="412"/>
      <c r="MAZ727" s="412"/>
      <c r="MBA727" s="412"/>
      <c r="MBB727" s="412"/>
      <c r="MBC727" s="412"/>
      <c r="MBD727" s="412"/>
      <c r="MBE727" s="412"/>
      <c r="MBF727" s="412"/>
      <c r="MBG727" s="412"/>
      <c r="MBH727" s="412"/>
      <c r="MBI727" s="412"/>
      <c r="MBJ727" s="412"/>
      <c r="MBK727" s="412"/>
      <c r="MBL727" s="412"/>
      <c r="MBM727" s="412"/>
      <c r="MBN727" s="412"/>
      <c r="MBO727" s="412"/>
      <c r="MBP727" s="412"/>
      <c r="MBQ727" s="412"/>
      <c r="MBR727" s="412"/>
      <c r="MBS727" s="412"/>
      <c r="MBT727" s="412"/>
      <c r="MBU727" s="412"/>
      <c r="MBV727" s="412"/>
      <c r="MBW727" s="412"/>
      <c r="MBX727" s="412"/>
      <c r="MBY727" s="412"/>
      <c r="MBZ727" s="412"/>
      <c r="MCA727" s="412"/>
      <c r="MCB727" s="412"/>
      <c r="MCC727" s="412"/>
      <c r="MCD727" s="412"/>
      <c r="MCE727" s="412"/>
      <c r="MCF727" s="412"/>
      <c r="MCG727" s="412"/>
      <c r="MCH727" s="412"/>
      <c r="MCI727" s="412"/>
      <c r="MCJ727" s="412"/>
      <c r="MCK727" s="412"/>
      <c r="MCL727" s="413"/>
      <c r="MCM727" s="413"/>
      <c r="MCN727" s="413"/>
      <c r="MCO727" s="413"/>
      <c r="MCP727" s="413"/>
      <c r="MCQ727" s="413"/>
      <c r="MCR727" s="413"/>
      <c r="MCS727" s="413"/>
      <c r="MCT727" s="413"/>
      <c r="MCU727" s="413"/>
      <c r="MCV727" s="413"/>
      <c r="MCW727" s="413"/>
      <c r="MCX727" s="413"/>
      <c r="MCY727" s="413"/>
      <c r="MCZ727" s="413"/>
      <c r="MDA727" s="413"/>
      <c r="MDB727" s="413"/>
      <c r="MDC727" s="413"/>
      <c r="MDD727" s="413"/>
      <c r="MDE727" s="413"/>
      <c r="MDF727" s="413"/>
      <c r="MDG727" s="413"/>
      <c r="MDH727" s="413"/>
      <c r="MDI727" s="413"/>
      <c r="MDJ727" s="414"/>
      <c r="MDK727" s="414"/>
      <c r="MDL727" s="414"/>
      <c r="MDM727" s="414"/>
      <c r="MDN727" s="414"/>
      <c r="MDO727" s="413"/>
      <c r="MDP727" s="413"/>
      <c r="MDQ727" s="414"/>
      <c r="MDR727" s="414"/>
      <c r="MDS727" s="413"/>
      <c r="MDT727" s="413"/>
      <c r="MDU727" s="414"/>
      <c r="MDV727" s="414"/>
      <c r="MDW727" s="413"/>
      <c r="MDX727" s="413"/>
      <c r="MDY727" s="413"/>
      <c r="MDZ727" s="413"/>
      <c r="MEA727" s="413"/>
      <c r="MEB727" s="413"/>
      <c r="MEC727" s="413"/>
      <c r="MED727" s="414"/>
      <c r="MEE727" s="414"/>
      <c r="MEF727" s="413"/>
      <c r="MEG727" s="413"/>
      <c r="MEH727" s="414"/>
      <c r="MEI727" s="414"/>
      <c r="MEJ727" s="413"/>
      <c r="MEK727" s="413"/>
      <c r="MEL727" s="413"/>
      <c r="MEM727" s="413"/>
      <c r="MEN727" s="413"/>
      <c r="MEO727" s="407"/>
      <c r="MEP727" s="439"/>
      <c r="MEQ727" s="413"/>
      <c r="MER727" s="413"/>
      <c r="MES727" s="413"/>
      <c r="MET727" s="413"/>
      <c r="MEU727" s="413"/>
      <c r="MEV727" s="413"/>
      <c r="MEW727" s="413"/>
      <c r="MEX727" s="412"/>
      <c r="MEY727" s="412"/>
      <c r="MEZ727" s="412"/>
      <c r="MFA727" s="412"/>
      <c r="MFB727" s="412"/>
      <c r="MFC727" s="412"/>
      <c r="MFD727" s="412"/>
      <c r="MFE727" s="412"/>
      <c r="MFF727" s="412"/>
      <c r="MFG727" s="412"/>
      <c r="MFH727" s="412"/>
      <c r="MFI727" s="412"/>
      <c r="MFJ727" s="412"/>
      <c r="MFK727" s="412"/>
      <c r="MFL727" s="412"/>
      <c r="MFM727" s="412"/>
      <c r="MFN727" s="412"/>
      <c r="MFO727" s="412"/>
      <c r="MFP727" s="412"/>
      <c r="MFQ727" s="412"/>
      <c r="MFR727" s="412"/>
      <c r="MFS727" s="412"/>
      <c r="MFT727" s="412"/>
      <c r="MFU727" s="412"/>
      <c r="MFV727" s="412"/>
      <c r="MFW727" s="412"/>
      <c r="MFX727" s="412"/>
      <c r="MFY727" s="412"/>
      <c r="MFZ727" s="412"/>
      <c r="MGA727" s="412"/>
      <c r="MGB727" s="412"/>
      <c r="MGC727" s="412"/>
      <c r="MGD727" s="412"/>
      <c r="MGE727" s="412"/>
      <c r="MGF727" s="412"/>
      <c r="MGG727" s="412"/>
      <c r="MGH727" s="412"/>
      <c r="MGI727" s="412"/>
      <c r="MGJ727" s="412"/>
      <c r="MGK727" s="412"/>
      <c r="MGL727" s="412"/>
      <c r="MGM727" s="412"/>
      <c r="MGN727" s="412"/>
      <c r="MGO727" s="412"/>
      <c r="MGP727" s="413"/>
      <c r="MGQ727" s="413"/>
      <c r="MGR727" s="413"/>
      <c r="MGS727" s="413"/>
      <c r="MGT727" s="413"/>
      <c r="MGU727" s="413"/>
      <c r="MGV727" s="413"/>
      <c r="MGW727" s="413"/>
      <c r="MGX727" s="413"/>
      <c r="MGY727" s="413"/>
      <c r="MGZ727" s="413"/>
      <c r="MHA727" s="413"/>
      <c r="MHB727" s="413"/>
      <c r="MHC727" s="413"/>
      <c r="MHD727" s="413"/>
      <c r="MHE727" s="413"/>
      <c r="MHF727" s="413"/>
      <c r="MHG727" s="413"/>
      <c r="MHH727" s="413"/>
      <c r="MHI727" s="413"/>
      <c r="MHJ727" s="413"/>
      <c r="MHK727" s="413"/>
      <c r="MHL727" s="413"/>
      <c r="MHM727" s="413"/>
      <c r="MHN727" s="414"/>
      <c r="MHO727" s="414"/>
      <c r="MHP727" s="414"/>
      <c r="MHQ727" s="414"/>
      <c r="MHR727" s="414"/>
      <c r="MHS727" s="413"/>
      <c r="MHT727" s="413"/>
      <c r="MHU727" s="414"/>
      <c r="MHV727" s="414"/>
      <c r="MHW727" s="413"/>
      <c r="MHX727" s="413"/>
      <c r="MHY727" s="414"/>
      <c r="MHZ727" s="414"/>
      <c r="MIA727" s="413"/>
      <c r="MIB727" s="413"/>
      <c r="MIC727" s="413"/>
      <c r="MID727" s="413"/>
      <c r="MIE727" s="413"/>
      <c r="MIF727" s="413"/>
      <c r="MIG727" s="413"/>
      <c r="MIH727" s="414"/>
      <c r="MII727" s="414"/>
      <c r="MIJ727" s="413"/>
      <c r="MIK727" s="413"/>
      <c r="MIL727" s="414"/>
      <c r="MIM727" s="414"/>
      <c r="MIN727" s="413"/>
      <c r="MIO727" s="413"/>
      <c r="MIP727" s="413"/>
      <c r="MIQ727" s="413"/>
      <c r="MIR727" s="413"/>
      <c r="MIS727" s="407"/>
      <c r="MIT727" s="439"/>
      <c r="MIU727" s="413"/>
      <c r="MIV727" s="413"/>
      <c r="MIW727" s="413"/>
      <c r="MIX727" s="413"/>
      <c r="MIY727" s="413"/>
      <c r="MIZ727" s="413"/>
      <c r="MJA727" s="413"/>
      <c r="MJB727" s="412"/>
      <c r="MJC727" s="412"/>
      <c r="MJD727" s="412"/>
      <c r="MJE727" s="412"/>
      <c r="MJF727" s="412"/>
      <c r="MJG727" s="412"/>
      <c r="MJH727" s="412"/>
      <c r="MJI727" s="412"/>
      <c r="MJJ727" s="412"/>
      <c r="MJK727" s="412"/>
      <c r="MJL727" s="412"/>
      <c r="MJM727" s="412"/>
      <c r="MJN727" s="412"/>
      <c r="MJO727" s="412"/>
      <c r="MJP727" s="412"/>
      <c r="MJQ727" s="412"/>
      <c r="MJR727" s="412"/>
      <c r="MJS727" s="412"/>
      <c r="MJT727" s="412"/>
      <c r="MJU727" s="412"/>
      <c r="MJV727" s="412"/>
      <c r="MJW727" s="412"/>
      <c r="MJX727" s="412"/>
      <c r="MJY727" s="412"/>
      <c r="MJZ727" s="412"/>
      <c r="MKA727" s="412"/>
      <c r="MKB727" s="412"/>
      <c r="MKC727" s="412"/>
      <c r="MKD727" s="412"/>
      <c r="MKE727" s="412"/>
      <c r="MKF727" s="412"/>
      <c r="MKG727" s="412"/>
      <c r="MKH727" s="412"/>
      <c r="MKI727" s="412"/>
      <c r="MKJ727" s="412"/>
      <c r="MKK727" s="412"/>
      <c r="MKL727" s="412"/>
      <c r="MKM727" s="412"/>
      <c r="MKN727" s="412"/>
      <c r="MKO727" s="412"/>
      <c r="MKP727" s="412"/>
      <c r="MKQ727" s="412"/>
      <c r="MKR727" s="412"/>
      <c r="MKS727" s="412"/>
      <c r="MKT727" s="413"/>
      <c r="MKU727" s="413"/>
      <c r="MKV727" s="413"/>
      <c r="MKW727" s="413"/>
      <c r="MKX727" s="413"/>
      <c r="MKY727" s="413"/>
      <c r="MKZ727" s="413"/>
      <c r="MLA727" s="413"/>
      <c r="MLB727" s="413"/>
      <c r="MLC727" s="413"/>
      <c r="MLD727" s="413"/>
      <c r="MLE727" s="413"/>
      <c r="MLF727" s="413"/>
      <c r="MLG727" s="413"/>
      <c r="MLH727" s="413"/>
      <c r="MLI727" s="413"/>
      <c r="MLJ727" s="413"/>
      <c r="MLK727" s="413"/>
      <c r="MLL727" s="413"/>
      <c r="MLM727" s="413"/>
      <c r="MLN727" s="413"/>
      <c r="MLO727" s="413"/>
      <c r="MLP727" s="413"/>
      <c r="MLQ727" s="413"/>
      <c r="MLR727" s="414"/>
      <c r="MLS727" s="414"/>
      <c r="MLT727" s="414"/>
      <c r="MLU727" s="414"/>
      <c r="MLV727" s="414"/>
      <c r="MLW727" s="413"/>
      <c r="MLX727" s="413"/>
      <c r="MLY727" s="414"/>
      <c r="MLZ727" s="414"/>
      <c r="MMA727" s="413"/>
      <c r="MMB727" s="413"/>
      <c r="MMC727" s="414"/>
      <c r="MMD727" s="414"/>
      <c r="MME727" s="413"/>
      <c r="MMF727" s="413"/>
      <c r="MMG727" s="413"/>
      <c r="MMH727" s="413"/>
      <c r="MMI727" s="413"/>
      <c r="MMJ727" s="413"/>
      <c r="MMK727" s="413"/>
      <c r="MML727" s="414"/>
      <c r="MMM727" s="414"/>
      <c r="MMN727" s="413"/>
      <c r="MMO727" s="413"/>
      <c r="MMP727" s="414"/>
      <c r="MMQ727" s="414"/>
      <c r="MMR727" s="413"/>
      <c r="MMS727" s="413"/>
      <c r="MMT727" s="413"/>
      <c r="MMU727" s="413"/>
      <c r="MMV727" s="413"/>
      <c r="MMW727" s="407"/>
      <c r="MMX727" s="439"/>
      <c r="MMY727" s="413"/>
      <c r="MMZ727" s="413"/>
      <c r="MNA727" s="413"/>
      <c r="MNB727" s="413"/>
      <c r="MNC727" s="413"/>
      <c r="MND727" s="413"/>
      <c r="MNE727" s="413"/>
      <c r="MNF727" s="412"/>
      <c r="MNG727" s="412"/>
      <c r="MNH727" s="412"/>
      <c r="MNI727" s="412"/>
      <c r="MNJ727" s="412"/>
      <c r="MNK727" s="412"/>
      <c r="MNL727" s="412"/>
      <c r="MNM727" s="412"/>
      <c r="MNN727" s="412"/>
      <c r="MNO727" s="412"/>
      <c r="MNP727" s="412"/>
      <c r="MNQ727" s="412"/>
      <c r="MNR727" s="412"/>
      <c r="MNS727" s="412"/>
      <c r="MNT727" s="412"/>
      <c r="MNU727" s="412"/>
      <c r="MNV727" s="412"/>
      <c r="MNW727" s="412"/>
      <c r="MNX727" s="412"/>
      <c r="MNY727" s="412"/>
      <c r="MNZ727" s="412"/>
      <c r="MOA727" s="412"/>
      <c r="MOB727" s="412"/>
      <c r="MOC727" s="412"/>
      <c r="MOD727" s="412"/>
      <c r="MOE727" s="412"/>
      <c r="MOF727" s="412"/>
      <c r="MOG727" s="412"/>
      <c r="MOH727" s="412"/>
      <c r="MOI727" s="412"/>
      <c r="MOJ727" s="412"/>
      <c r="MOK727" s="412"/>
      <c r="MOL727" s="412"/>
      <c r="MOM727" s="412"/>
      <c r="MON727" s="412"/>
      <c r="MOO727" s="412"/>
      <c r="MOP727" s="412"/>
      <c r="MOQ727" s="412"/>
      <c r="MOR727" s="412"/>
      <c r="MOS727" s="412"/>
      <c r="MOT727" s="412"/>
      <c r="MOU727" s="412"/>
      <c r="MOV727" s="412"/>
      <c r="MOW727" s="412"/>
      <c r="MOX727" s="413"/>
      <c r="MOY727" s="413"/>
      <c r="MOZ727" s="413"/>
      <c r="MPA727" s="413"/>
      <c r="MPB727" s="413"/>
      <c r="MPC727" s="413"/>
      <c r="MPD727" s="413"/>
      <c r="MPE727" s="413"/>
      <c r="MPF727" s="413"/>
      <c r="MPG727" s="413"/>
      <c r="MPH727" s="413"/>
      <c r="MPI727" s="413"/>
      <c r="MPJ727" s="413"/>
      <c r="MPK727" s="413"/>
      <c r="MPL727" s="413"/>
      <c r="MPM727" s="413"/>
      <c r="MPN727" s="413"/>
      <c r="MPO727" s="413"/>
      <c r="MPP727" s="413"/>
      <c r="MPQ727" s="413"/>
      <c r="MPR727" s="413"/>
      <c r="MPS727" s="413"/>
      <c r="MPT727" s="413"/>
      <c r="MPU727" s="413"/>
      <c r="MPV727" s="414"/>
      <c r="MPW727" s="414"/>
      <c r="MPX727" s="414"/>
      <c r="MPY727" s="414"/>
      <c r="MPZ727" s="414"/>
      <c r="MQA727" s="413"/>
      <c r="MQB727" s="413"/>
      <c r="MQC727" s="414"/>
      <c r="MQD727" s="414"/>
      <c r="MQE727" s="413"/>
      <c r="MQF727" s="413"/>
      <c r="MQG727" s="414"/>
      <c r="MQH727" s="414"/>
      <c r="MQI727" s="413"/>
      <c r="MQJ727" s="413"/>
      <c r="MQK727" s="413"/>
      <c r="MQL727" s="413"/>
      <c r="MQM727" s="413"/>
      <c r="MQN727" s="413"/>
      <c r="MQO727" s="413"/>
      <c r="MQP727" s="414"/>
      <c r="MQQ727" s="414"/>
      <c r="MQR727" s="413"/>
      <c r="MQS727" s="413"/>
      <c r="MQT727" s="414"/>
      <c r="MQU727" s="414"/>
      <c r="MQV727" s="413"/>
      <c r="MQW727" s="413"/>
      <c r="MQX727" s="413"/>
      <c r="MQY727" s="413"/>
      <c r="MQZ727" s="413"/>
      <c r="MRA727" s="407"/>
      <c r="MRB727" s="439"/>
      <c r="MRC727" s="413"/>
      <c r="MRD727" s="413"/>
      <c r="MRE727" s="413"/>
      <c r="MRF727" s="413"/>
      <c r="MRG727" s="413"/>
      <c r="MRH727" s="413"/>
      <c r="MRI727" s="413"/>
      <c r="MRJ727" s="412"/>
      <c r="MRK727" s="412"/>
      <c r="MRL727" s="412"/>
      <c r="MRM727" s="412"/>
      <c r="MRN727" s="412"/>
      <c r="MRO727" s="412"/>
      <c r="MRP727" s="412"/>
      <c r="MRQ727" s="412"/>
      <c r="MRR727" s="412"/>
      <c r="MRS727" s="412"/>
      <c r="MRT727" s="412"/>
      <c r="MRU727" s="412"/>
      <c r="MRV727" s="412"/>
      <c r="MRW727" s="412"/>
      <c r="MRX727" s="412"/>
      <c r="MRY727" s="412"/>
      <c r="MRZ727" s="412"/>
      <c r="MSA727" s="412"/>
      <c r="MSB727" s="412"/>
      <c r="MSC727" s="412"/>
      <c r="MSD727" s="412"/>
      <c r="MSE727" s="412"/>
      <c r="MSF727" s="412"/>
      <c r="MSG727" s="412"/>
      <c r="MSH727" s="412"/>
      <c r="MSI727" s="412"/>
      <c r="MSJ727" s="412"/>
      <c r="MSK727" s="412"/>
      <c r="MSL727" s="412"/>
      <c r="MSM727" s="412"/>
      <c r="MSN727" s="412"/>
      <c r="MSO727" s="412"/>
      <c r="MSP727" s="412"/>
      <c r="MSQ727" s="412"/>
      <c r="MSR727" s="412"/>
      <c r="MSS727" s="412"/>
      <c r="MST727" s="412"/>
      <c r="MSU727" s="412"/>
      <c r="MSV727" s="412"/>
      <c r="MSW727" s="412"/>
      <c r="MSX727" s="412"/>
      <c r="MSY727" s="412"/>
      <c r="MSZ727" s="412"/>
      <c r="MTA727" s="412"/>
      <c r="MTB727" s="413"/>
      <c r="MTC727" s="413"/>
      <c r="MTD727" s="413"/>
      <c r="MTE727" s="413"/>
      <c r="MTF727" s="413"/>
      <c r="MTG727" s="413"/>
      <c r="MTH727" s="413"/>
      <c r="MTI727" s="413"/>
      <c r="MTJ727" s="413"/>
      <c r="MTK727" s="413"/>
      <c r="MTL727" s="413"/>
      <c r="MTM727" s="413"/>
      <c r="MTN727" s="413"/>
      <c r="MTO727" s="413"/>
      <c r="MTP727" s="413"/>
      <c r="MTQ727" s="413"/>
      <c r="MTR727" s="413"/>
      <c r="MTS727" s="413"/>
      <c r="MTT727" s="413"/>
      <c r="MTU727" s="413"/>
      <c r="MTV727" s="413"/>
      <c r="MTW727" s="413"/>
      <c r="MTX727" s="413"/>
      <c r="MTY727" s="413"/>
      <c r="MTZ727" s="414"/>
      <c r="MUA727" s="414"/>
      <c r="MUB727" s="414"/>
      <c r="MUC727" s="414"/>
      <c r="MUD727" s="414"/>
      <c r="MUE727" s="413"/>
      <c r="MUF727" s="413"/>
      <c r="MUG727" s="414"/>
      <c r="MUH727" s="414"/>
      <c r="MUI727" s="413"/>
      <c r="MUJ727" s="413"/>
      <c r="MUK727" s="414"/>
      <c r="MUL727" s="414"/>
      <c r="MUM727" s="413"/>
      <c r="MUN727" s="413"/>
      <c r="MUO727" s="413"/>
      <c r="MUP727" s="413"/>
      <c r="MUQ727" s="413"/>
      <c r="MUR727" s="413"/>
      <c r="MUS727" s="413"/>
      <c r="MUT727" s="414"/>
      <c r="MUU727" s="414"/>
      <c r="MUV727" s="413"/>
      <c r="MUW727" s="413"/>
      <c r="MUX727" s="414"/>
      <c r="MUY727" s="414"/>
      <c r="MUZ727" s="413"/>
      <c r="MVA727" s="413"/>
      <c r="MVB727" s="413"/>
      <c r="MVC727" s="413"/>
      <c r="MVD727" s="413"/>
      <c r="MVE727" s="407"/>
      <c r="MVF727" s="439"/>
      <c r="MVG727" s="413"/>
      <c r="MVH727" s="413"/>
      <c r="MVI727" s="413"/>
      <c r="MVJ727" s="413"/>
      <c r="MVK727" s="413"/>
      <c r="MVL727" s="413"/>
      <c r="MVM727" s="413"/>
      <c r="MVN727" s="412"/>
      <c r="MVO727" s="412"/>
      <c r="MVP727" s="412"/>
      <c r="MVQ727" s="412"/>
      <c r="MVR727" s="412"/>
      <c r="MVS727" s="412"/>
      <c r="MVT727" s="412"/>
      <c r="MVU727" s="412"/>
      <c r="MVV727" s="412"/>
      <c r="MVW727" s="412"/>
      <c r="MVX727" s="412"/>
      <c r="MVY727" s="412"/>
      <c r="MVZ727" s="412"/>
      <c r="MWA727" s="412"/>
      <c r="MWB727" s="412"/>
      <c r="MWC727" s="412"/>
      <c r="MWD727" s="412"/>
      <c r="MWE727" s="412"/>
      <c r="MWF727" s="412"/>
      <c r="MWG727" s="412"/>
      <c r="MWH727" s="412"/>
      <c r="MWI727" s="412"/>
      <c r="MWJ727" s="412"/>
      <c r="MWK727" s="412"/>
      <c r="MWL727" s="412"/>
      <c r="MWM727" s="412"/>
      <c r="MWN727" s="412"/>
      <c r="MWO727" s="412"/>
      <c r="MWP727" s="412"/>
      <c r="MWQ727" s="412"/>
      <c r="MWR727" s="412"/>
      <c r="MWS727" s="412"/>
      <c r="MWT727" s="412"/>
      <c r="MWU727" s="412"/>
      <c r="MWV727" s="412"/>
      <c r="MWW727" s="412"/>
      <c r="MWX727" s="412"/>
      <c r="MWY727" s="412"/>
      <c r="MWZ727" s="412"/>
      <c r="MXA727" s="412"/>
      <c r="MXB727" s="412"/>
      <c r="MXC727" s="412"/>
      <c r="MXD727" s="412"/>
      <c r="MXE727" s="412"/>
      <c r="MXF727" s="413"/>
      <c r="MXG727" s="413"/>
      <c r="MXH727" s="413"/>
      <c r="MXI727" s="413"/>
      <c r="MXJ727" s="413"/>
      <c r="MXK727" s="413"/>
      <c r="MXL727" s="413"/>
      <c r="MXM727" s="413"/>
      <c r="MXN727" s="413"/>
      <c r="MXO727" s="413"/>
      <c r="MXP727" s="413"/>
      <c r="MXQ727" s="413"/>
      <c r="MXR727" s="413"/>
      <c r="MXS727" s="413"/>
      <c r="MXT727" s="413"/>
      <c r="MXU727" s="413"/>
      <c r="MXV727" s="413"/>
      <c r="MXW727" s="413"/>
      <c r="MXX727" s="413"/>
      <c r="MXY727" s="413"/>
      <c r="MXZ727" s="413"/>
      <c r="MYA727" s="413"/>
      <c r="MYB727" s="413"/>
      <c r="MYC727" s="413"/>
      <c r="MYD727" s="414"/>
      <c r="MYE727" s="414"/>
      <c r="MYF727" s="414"/>
      <c r="MYG727" s="414"/>
      <c r="MYH727" s="414"/>
      <c r="MYI727" s="413"/>
      <c r="MYJ727" s="413"/>
      <c r="MYK727" s="414"/>
      <c r="MYL727" s="414"/>
      <c r="MYM727" s="413"/>
      <c r="MYN727" s="413"/>
      <c r="MYO727" s="414"/>
      <c r="MYP727" s="414"/>
      <c r="MYQ727" s="413"/>
      <c r="MYR727" s="413"/>
      <c r="MYS727" s="413"/>
      <c r="MYT727" s="413"/>
      <c r="MYU727" s="413"/>
      <c r="MYV727" s="413"/>
      <c r="MYW727" s="413"/>
      <c r="MYX727" s="414"/>
      <c r="MYY727" s="414"/>
      <c r="MYZ727" s="413"/>
      <c r="MZA727" s="413"/>
      <c r="MZB727" s="414"/>
      <c r="MZC727" s="414"/>
      <c r="MZD727" s="413"/>
      <c r="MZE727" s="413"/>
      <c r="MZF727" s="413"/>
      <c r="MZG727" s="413"/>
      <c r="MZH727" s="413"/>
      <c r="MZI727" s="407"/>
      <c r="MZJ727" s="439"/>
      <c r="MZK727" s="413"/>
      <c r="MZL727" s="413"/>
      <c r="MZM727" s="413"/>
      <c r="MZN727" s="413"/>
      <c r="MZO727" s="413"/>
      <c r="MZP727" s="413"/>
      <c r="MZQ727" s="413"/>
      <c r="MZR727" s="412"/>
      <c r="MZS727" s="412"/>
      <c r="MZT727" s="412"/>
      <c r="MZU727" s="412"/>
      <c r="MZV727" s="412"/>
      <c r="MZW727" s="412"/>
      <c r="MZX727" s="412"/>
      <c r="MZY727" s="412"/>
      <c r="MZZ727" s="412"/>
      <c r="NAA727" s="412"/>
      <c r="NAB727" s="412"/>
      <c r="NAC727" s="412"/>
      <c r="NAD727" s="412"/>
      <c r="NAE727" s="412"/>
      <c r="NAF727" s="412"/>
      <c r="NAG727" s="412"/>
      <c r="NAH727" s="412"/>
      <c r="NAI727" s="412"/>
      <c r="NAJ727" s="412"/>
      <c r="NAK727" s="412"/>
      <c r="NAL727" s="412"/>
      <c r="NAM727" s="412"/>
      <c r="NAN727" s="412"/>
      <c r="NAO727" s="412"/>
      <c r="NAP727" s="412"/>
      <c r="NAQ727" s="412"/>
      <c r="NAR727" s="412"/>
      <c r="NAS727" s="412"/>
      <c r="NAT727" s="412"/>
      <c r="NAU727" s="412"/>
      <c r="NAV727" s="412"/>
      <c r="NAW727" s="412"/>
      <c r="NAX727" s="412"/>
      <c r="NAY727" s="412"/>
      <c r="NAZ727" s="412"/>
      <c r="NBA727" s="412"/>
      <c r="NBB727" s="412"/>
      <c r="NBC727" s="412"/>
      <c r="NBD727" s="412"/>
      <c r="NBE727" s="412"/>
      <c r="NBF727" s="412"/>
      <c r="NBG727" s="412"/>
      <c r="NBH727" s="412"/>
      <c r="NBI727" s="412"/>
      <c r="NBJ727" s="413"/>
      <c r="NBK727" s="413"/>
      <c r="NBL727" s="413"/>
      <c r="NBM727" s="413"/>
      <c r="NBN727" s="413"/>
      <c r="NBO727" s="413"/>
      <c r="NBP727" s="413"/>
      <c r="NBQ727" s="413"/>
      <c r="NBR727" s="413"/>
      <c r="NBS727" s="413"/>
      <c r="NBT727" s="413"/>
      <c r="NBU727" s="413"/>
      <c r="NBV727" s="413"/>
      <c r="NBW727" s="413"/>
      <c r="NBX727" s="413"/>
      <c r="NBY727" s="413"/>
      <c r="NBZ727" s="413"/>
      <c r="NCA727" s="413"/>
      <c r="NCB727" s="413"/>
      <c r="NCC727" s="413"/>
      <c r="NCD727" s="413"/>
      <c r="NCE727" s="413"/>
      <c r="NCF727" s="413"/>
      <c r="NCG727" s="413"/>
      <c r="NCH727" s="414"/>
      <c r="NCI727" s="414"/>
      <c r="NCJ727" s="414"/>
      <c r="NCK727" s="414"/>
      <c r="NCL727" s="414"/>
      <c r="NCM727" s="413"/>
      <c r="NCN727" s="413"/>
      <c r="NCO727" s="414"/>
      <c r="NCP727" s="414"/>
      <c r="NCQ727" s="413"/>
      <c r="NCR727" s="413"/>
      <c r="NCS727" s="414"/>
      <c r="NCT727" s="414"/>
      <c r="NCU727" s="413"/>
      <c r="NCV727" s="413"/>
      <c r="NCW727" s="413"/>
      <c r="NCX727" s="413"/>
      <c r="NCY727" s="413"/>
      <c r="NCZ727" s="413"/>
      <c r="NDA727" s="413"/>
      <c r="NDB727" s="414"/>
      <c r="NDC727" s="414"/>
      <c r="NDD727" s="413"/>
      <c r="NDE727" s="413"/>
      <c r="NDF727" s="414"/>
      <c r="NDG727" s="414"/>
      <c r="NDH727" s="413"/>
      <c r="NDI727" s="413"/>
      <c r="NDJ727" s="413"/>
      <c r="NDK727" s="413"/>
      <c r="NDL727" s="413"/>
      <c r="NDM727" s="407"/>
      <c r="NDN727" s="439"/>
      <c r="NDO727" s="413"/>
      <c r="NDP727" s="413"/>
      <c r="NDQ727" s="413"/>
      <c r="NDR727" s="413"/>
      <c r="NDS727" s="413"/>
      <c r="NDT727" s="413"/>
      <c r="NDU727" s="413"/>
      <c r="NDV727" s="412"/>
      <c r="NDW727" s="412"/>
      <c r="NDX727" s="412"/>
      <c r="NDY727" s="412"/>
      <c r="NDZ727" s="412"/>
      <c r="NEA727" s="412"/>
      <c r="NEB727" s="412"/>
      <c r="NEC727" s="412"/>
      <c r="NED727" s="412"/>
      <c r="NEE727" s="412"/>
      <c r="NEF727" s="412"/>
      <c r="NEG727" s="412"/>
      <c r="NEH727" s="412"/>
      <c r="NEI727" s="412"/>
      <c r="NEJ727" s="412"/>
      <c r="NEK727" s="412"/>
      <c r="NEL727" s="412"/>
      <c r="NEM727" s="412"/>
      <c r="NEN727" s="412"/>
      <c r="NEO727" s="412"/>
      <c r="NEP727" s="412"/>
      <c r="NEQ727" s="412"/>
      <c r="NER727" s="412"/>
      <c r="NES727" s="412"/>
      <c r="NET727" s="412"/>
      <c r="NEU727" s="412"/>
      <c r="NEV727" s="412"/>
      <c r="NEW727" s="412"/>
      <c r="NEX727" s="412"/>
      <c r="NEY727" s="412"/>
      <c r="NEZ727" s="412"/>
      <c r="NFA727" s="412"/>
      <c r="NFB727" s="412"/>
      <c r="NFC727" s="412"/>
      <c r="NFD727" s="412"/>
      <c r="NFE727" s="412"/>
      <c r="NFF727" s="412"/>
      <c r="NFG727" s="412"/>
      <c r="NFH727" s="412"/>
      <c r="NFI727" s="412"/>
      <c r="NFJ727" s="412"/>
      <c r="NFK727" s="412"/>
      <c r="NFL727" s="412"/>
      <c r="NFM727" s="412"/>
      <c r="NFN727" s="413"/>
      <c r="NFO727" s="413"/>
      <c r="NFP727" s="413"/>
      <c r="NFQ727" s="413"/>
      <c r="NFR727" s="413"/>
      <c r="NFS727" s="413"/>
      <c r="NFT727" s="413"/>
      <c r="NFU727" s="413"/>
      <c r="NFV727" s="413"/>
      <c r="NFW727" s="413"/>
      <c r="NFX727" s="413"/>
      <c r="NFY727" s="413"/>
      <c r="NFZ727" s="413"/>
      <c r="NGA727" s="413"/>
      <c r="NGB727" s="413"/>
      <c r="NGC727" s="413"/>
      <c r="NGD727" s="413"/>
      <c r="NGE727" s="413"/>
      <c r="NGF727" s="413"/>
      <c r="NGG727" s="413"/>
      <c r="NGH727" s="413"/>
      <c r="NGI727" s="413"/>
      <c r="NGJ727" s="413"/>
      <c r="NGK727" s="413"/>
      <c r="NGL727" s="414"/>
      <c r="NGM727" s="414"/>
      <c r="NGN727" s="414"/>
      <c r="NGO727" s="414"/>
      <c r="NGP727" s="414"/>
      <c r="NGQ727" s="413"/>
      <c r="NGR727" s="413"/>
      <c r="NGS727" s="414"/>
      <c r="NGT727" s="414"/>
      <c r="NGU727" s="413"/>
      <c r="NGV727" s="413"/>
      <c r="NGW727" s="414"/>
      <c r="NGX727" s="414"/>
      <c r="NGY727" s="413"/>
      <c r="NGZ727" s="413"/>
      <c r="NHA727" s="413"/>
      <c r="NHB727" s="413"/>
      <c r="NHC727" s="413"/>
      <c r="NHD727" s="413"/>
      <c r="NHE727" s="413"/>
      <c r="NHF727" s="414"/>
      <c r="NHG727" s="414"/>
      <c r="NHH727" s="413"/>
      <c r="NHI727" s="413"/>
      <c r="NHJ727" s="414"/>
      <c r="NHK727" s="414"/>
      <c r="NHL727" s="413"/>
      <c r="NHM727" s="413"/>
      <c r="NHN727" s="413"/>
      <c r="NHO727" s="413"/>
      <c r="NHP727" s="413"/>
      <c r="NHQ727" s="407"/>
      <c r="NHR727" s="439"/>
      <c r="NHS727" s="413"/>
      <c r="NHT727" s="413"/>
      <c r="NHU727" s="413"/>
      <c r="NHV727" s="413"/>
      <c r="NHW727" s="413"/>
      <c r="NHX727" s="413"/>
      <c r="NHY727" s="413"/>
      <c r="NHZ727" s="412"/>
      <c r="NIA727" s="412"/>
      <c r="NIB727" s="412"/>
      <c r="NIC727" s="412"/>
      <c r="NID727" s="412"/>
      <c r="NIE727" s="412"/>
      <c r="NIF727" s="412"/>
      <c r="NIG727" s="412"/>
      <c r="NIH727" s="412"/>
      <c r="NII727" s="412"/>
      <c r="NIJ727" s="412"/>
      <c r="NIK727" s="412"/>
      <c r="NIL727" s="412"/>
      <c r="NIM727" s="412"/>
      <c r="NIN727" s="412"/>
      <c r="NIO727" s="412"/>
      <c r="NIP727" s="412"/>
      <c r="NIQ727" s="412"/>
      <c r="NIR727" s="412"/>
      <c r="NIS727" s="412"/>
      <c r="NIT727" s="412"/>
      <c r="NIU727" s="412"/>
      <c r="NIV727" s="412"/>
      <c r="NIW727" s="412"/>
      <c r="NIX727" s="412"/>
      <c r="NIY727" s="412"/>
      <c r="NIZ727" s="412"/>
      <c r="NJA727" s="412"/>
      <c r="NJB727" s="412"/>
      <c r="NJC727" s="412"/>
      <c r="NJD727" s="412"/>
      <c r="NJE727" s="412"/>
      <c r="NJF727" s="412"/>
      <c r="NJG727" s="412"/>
      <c r="NJH727" s="412"/>
      <c r="NJI727" s="412"/>
      <c r="NJJ727" s="412"/>
      <c r="NJK727" s="412"/>
      <c r="NJL727" s="412"/>
      <c r="NJM727" s="412"/>
      <c r="NJN727" s="412"/>
      <c r="NJO727" s="412"/>
      <c r="NJP727" s="412"/>
      <c r="NJQ727" s="412"/>
      <c r="NJR727" s="413"/>
      <c r="NJS727" s="413"/>
      <c r="NJT727" s="413"/>
      <c r="NJU727" s="413"/>
      <c r="NJV727" s="413"/>
      <c r="NJW727" s="413"/>
      <c r="NJX727" s="413"/>
      <c r="NJY727" s="413"/>
      <c r="NJZ727" s="413"/>
      <c r="NKA727" s="413"/>
      <c r="NKB727" s="413"/>
      <c r="NKC727" s="413"/>
      <c r="NKD727" s="413"/>
      <c r="NKE727" s="413"/>
      <c r="NKF727" s="413"/>
      <c r="NKG727" s="413"/>
      <c r="NKH727" s="413"/>
      <c r="NKI727" s="413"/>
      <c r="NKJ727" s="413"/>
      <c r="NKK727" s="413"/>
      <c r="NKL727" s="413"/>
      <c r="NKM727" s="413"/>
      <c r="NKN727" s="413"/>
      <c r="NKO727" s="413"/>
      <c r="NKP727" s="414"/>
      <c r="NKQ727" s="414"/>
      <c r="NKR727" s="414"/>
      <c r="NKS727" s="414"/>
      <c r="NKT727" s="414"/>
      <c r="NKU727" s="413"/>
      <c r="NKV727" s="413"/>
      <c r="NKW727" s="414"/>
      <c r="NKX727" s="414"/>
      <c r="NKY727" s="413"/>
      <c r="NKZ727" s="413"/>
      <c r="NLA727" s="414"/>
      <c r="NLB727" s="414"/>
      <c r="NLC727" s="413"/>
      <c r="NLD727" s="413"/>
      <c r="NLE727" s="413"/>
      <c r="NLF727" s="413"/>
      <c r="NLG727" s="413"/>
      <c r="NLH727" s="413"/>
      <c r="NLI727" s="413"/>
      <c r="NLJ727" s="414"/>
      <c r="NLK727" s="414"/>
      <c r="NLL727" s="413"/>
      <c r="NLM727" s="413"/>
      <c r="NLN727" s="414"/>
      <c r="NLO727" s="414"/>
      <c r="NLP727" s="413"/>
      <c r="NLQ727" s="413"/>
      <c r="NLR727" s="413"/>
      <c r="NLS727" s="413"/>
      <c r="NLT727" s="413"/>
      <c r="NLU727" s="407"/>
      <c r="NLV727" s="439"/>
      <c r="NLW727" s="413"/>
      <c r="NLX727" s="413"/>
      <c r="NLY727" s="413"/>
      <c r="NLZ727" s="413"/>
      <c r="NMA727" s="413"/>
      <c r="NMB727" s="413"/>
      <c r="NMC727" s="413"/>
      <c r="NMD727" s="412"/>
      <c r="NME727" s="412"/>
      <c r="NMF727" s="412"/>
      <c r="NMG727" s="412"/>
      <c r="NMH727" s="412"/>
      <c r="NMI727" s="412"/>
      <c r="NMJ727" s="412"/>
      <c r="NMK727" s="412"/>
      <c r="NML727" s="412"/>
      <c r="NMM727" s="412"/>
      <c r="NMN727" s="412"/>
      <c r="NMO727" s="412"/>
      <c r="NMP727" s="412"/>
      <c r="NMQ727" s="412"/>
      <c r="NMR727" s="412"/>
      <c r="NMS727" s="412"/>
      <c r="NMT727" s="412"/>
      <c r="NMU727" s="412"/>
      <c r="NMV727" s="412"/>
      <c r="NMW727" s="412"/>
      <c r="NMX727" s="412"/>
      <c r="NMY727" s="412"/>
      <c r="NMZ727" s="412"/>
      <c r="NNA727" s="412"/>
      <c r="NNB727" s="412"/>
      <c r="NNC727" s="412"/>
      <c r="NND727" s="412"/>
      <c r="NNE727" s="412"/>
      <c r="NNF727" s="412"/>
      <c r="NNG727" s="412"/>
      <c r="NNH727" s="412"/>
      <c r="NNI727" s="412"/>
      <c r="NNJ727" s="412"/>
      <c r="NNK727" s="412"/>
      <c r="NNL727" s="412"/>
      <c r="NNM727" s="412"/>
      <c r="NNN727" s="412"/>
      <c r="NNO727" s="412"/>
      <c r="NNP727" s="412"/>
      <c r="NNQ727" s="412"/>
      <c r="NNR727" s="412"/>
      <c r="NNS727" s="412"/>
      <c r="NNT727" s="412"/>
      <c r="NNU727" s="412"/>
      <c r="NNV727" s="413"/>
      <c r="NNW727" s="413"/>
      <c r="NNX727" s="413"/>
      <c r="NNY727" s="413"/>
      <c r="NNZ727" s="413"/>
      <c r="NOA727" s="413"/>
      <c r="NOB727" s="413"/>
      <c r="NOC727" s="413"/>
      <c r="NOD727" s="413"/>
      <c r="NOE727" s="413"/>
      <c r="NOF727" s="413"/>
      <c r="NOG727" s="413"/>
      <c r="NOH727" s="413"/>
      <c r="NOI727" s="413"/>
      <c r="NOJ727" s="413"/>
      <c r="NOK727" s="413"/>
      <c r="NOL727" s="413"/>
      <c r="NOM727" s="413"/>
      <c r="NON727" s="413"/>
      <c r="NOO727" s="413"/>
      <c r="NOP727" s="413"/>
      <c r="NOQ727" s="413"/>
      <c r="NOR727" s="413"/>
      <c r="NOS727" s="413"/>
      <c r="NOT727" s="414"/>
      <c r="NOU727" s="414"/>
      <c r="NOV727" s="414"/>
      <c r="NOW727" s="414"/>
      <c r="NOX727" s="414"/>
      <c r="NOY727" s="413"/>
      <c r="NOZ727" s="413"/>
      <c r="NPA727" s="414"/>
      <c r="NPB727" s="414"/>
      <c r="NPC727" s="413"/>
      <c r="NPD727" s="413"/>
      <c r="NPE727" s="414"/>
      <c r="NPF727" s="414"/>
      <c r="NPG727" s="413"/>
      <c r="NPH727" s="413"/>
      <c r="NPI727" s="413"/>
      <c r="NPJ727" s="413"/>
      <c r="NPK727" s="413"/>
      <c r="NPL727" s="413"/>
      <c r="NPM727" s="413"/>
      <c r="NPN727" s="414"/>
      <c r="NPO727" s="414"/>
      <c r="NPP727" s="413"/>
      <c r="NPQ727" s="413"/>
      <c r="NPR727" s="414"/>
      <c r="NPS727" s="414"/>
      <c r="NPT727" s="413"/>
      <c r="NPU727" s="413"/>
      <c r="NPV727" s="413"/>
      <c r="NPW727" s="413"/>
      <c r="NPX727" s="413"/>
      <c r="NPY727" s="407"/>
      <c r="NPZ727" s="439"/>
      <c r="NQA727" s="413"/>
      <c r="NQB727" s="413"/>
      <c r="NQC727" s="413"/>
      <c r="NQD727" s="413"/>
      <c r="NQE727" s="413"/>
      <c r="NQF727" s="413"/>
      <c r="NQG727" s="413"/>
      <c r="NQH727" s="412"/>
      <c r="NQI727" s="412"/>
      <c r="NQJ727" s="412"/>
      <c r="NQK727" s="412"/>
      <c r="NQL727" s="412"/>
      <c r="NQM727" s="412"/>
      <c r="NQN727" s="412"/>
      <c r="NQO727" s="412"/>
      <c r="NQP727" s="412"/>
      <c r="NQQ727" s="412"/>
      <c r="NQR727" s="412"/>
      <c r="NQS727" s="412"/>
      <c r="NQT727" s="412"/>
      <c r="NQU727" s="412"/>
      <c r="NQV727" s="412"/>
      <c r="NQW727" s="412"/>
      <c r="NQX727" s="412"/>
      <c r="NQY727" s="412"/>
      <c r="NQZ727" s="412"/>
      <c r="NRA727" s="412"/>
      <c r="NRB727" s="412"/>
      <c r="NRC727" s="412"/>
      <c r="NRD727" s="412"/>
      <c r="NRE727" s="412"/>
      <c r="NRF727" s="412"/>
      <c r="NRG727" s="412"/>
      <c r="NRH727" s="412"/>
      <c r="NRI727" s="412"/>
      <c r="NRJ727" s="412"/>
      <c r="NRK727" s="412"/>
      <c r="NRL727" s="412"/>
      <c r="NRM727" s="412"/>
      <c r="NRN727" s="412"/>
      <c r="NRO727" s="412"/>
      <c r="NRP727" s="412"/>
      <c r="NRQ727" s="412"/>
      <c r="NRR727" s="412"/>
      <c r="NRS727" s="412"/>
      <c r="NRT727" s="412"/>
      <c r="NRU727" s="412"/>
      <c r="NRV727" s="412"/>
      <c r="NRW727" s="412"/>
      <c r="NRX727" s="412"/>
      <c r="NRY727" s="412"/>
      <c r="NRZ727" s="413"/>
      <c r="NSA727" s="413"/>
      <c r="NSB727" s="413"/>
      <c r="NSC727" s="413"/>
      <c r="NSD727" s="413"/>
      <c r="NSE727" s="413"/>
      <c r="NSF727" s="413"/>
      <c r="NSG727" s="413"/>
      <c r="NSH727" s="413"/>
      <c r="NSI727" s="413"/>
      <c r="NSJ727" s="413"/>
      <c r="NSK727" s="413"/>
      <c r="NSL727" s="413"/>
      <c r="NSM727" s="413"/>
      <c r="NSN727" s="413"/>
      <c r="NSO727" s="413"/>
      <c r="NSP727" s="413"/>
      <c r="NSQ727" s="413"/>
      <c r="NSR727" s="413"/>
      <c r="NSS727" s="413"/>
      <c r="NST727" s="413"/>
      <c r="NSU727" s="413"/>
      <c r="NSV727" s="413"/>
      <c r="NSW727" s="413"/>
      <c r="NSX727" s="414"/>
      <c r="NSY727" s="414"/>
      <c r="NSZ727" s="414"/>
      <c r="NTA727" s="414"/>
      <c r="NTB727" s="414"/>
      <c r="NTC727" s="413"/>
      <c r="NTD727" s="413"/>
      <c r="NTE727" s="414"/>
      <c r="NTF727" s="414"/>
      <c r="NTG727" s="413"/>
      <c r="NTH727" s="413"/>
      <c r="NTI727" s="414"/>
      <c r="NTJ727" s="414"/>
      <c r="NTK727" s="413"/>
      <c r="NTL727" s="413"/>
      <c r="NTM727" s="413"/>
      <c r="NTN727" s="413"/>
      <c r="NTO727" s="413"/>
      <c r="NTP727" s="413"/>
      <c r="NTQ727" s="413"/>
      <c r="NTR727" s="414"/>
      <c r="NTS727" s="414"/>
      <c r="NTT727" s="413"/>
      <c r="NTU727" s="413"/>
      <c r="NTV727" s="414"/>
      <c r="NTW727" s="414"/>
      <c r="NTX727" s="413"/>
      <c r="NTY727" s="413"/>
      <c r="NTZ727" s="413"/>
      <c r="NUA727" s="413"/>
      <c r="NUB727" s="413"/>
      <c r="NUC727" s="407"/>
      <c r="NUD727" s="439"/>
      <c r="NUE727" s="413"/>
      <c r="NUF727" s="413"/>
      <c r="NUG727" s="413"/>
      <c r="NUH727" s="413"/>
      <c r="NUI727" s="413"/>
      <c r="NUJ727" s="413"/>
      <c r="NUK727" s="413"/>
      <c r="NUL727" s="412"/>
      <c r="NUM727" s="412"/>
      <c r="NUN727" s="412"/>
      <c r="NUO727" s="412"/>
      <c r="NUP727" s="412"/>
      <c r="NUQ727" s="412"/>
      <c r="NUR727" s="412"/>
      <c r="NUS727" s="412"/>
      <c r="NUT727" s="412"/>
      <c r="NUU727" s="412"/>
      <c r="NUV727" s="412"/>
      <c r="NUW727" s="412"/>
      <c r="NUX727" s="412"/>
      <c r="NUY727" s="412"/>
      <c r="NUZ727" s="412"/>
      <c r="NVA727" s="412"/>
      <c r="NVB727" s="412"/>
      <c r="NVC727" s="412"/>
      <c r="NVD727" s="412"/>
      <c r="NVE727" s="412"/>
      <c r="NVF727" s="412"/>
      <c r="NVG727" s="412"/>
      <c r="NVH727" s="412"/>
      <c r="NVI727" s="412"/>
      <c r="NVJ727" s="412"/>
      <c r="NVK727" s="412"/>
      <c r="NVL727" s="412"/>
      <c r="NVM727" s="412"/>
      <c r="NVN727" s="412"/>
      <c r="NVO727" s="412"/>
      <c r="NVP727" s="412"/>
      <c r="NVQ727" s="412"/>
      <c r="NVR727" s="412"/>
      <c r="NVS727" s="412"/>
      <c r="NVT727" s="412"/>
      <c r="NVU727" s="412"/>
      <c r="NVV727" s="412"/>
      <c r="NVW727" s="412"/>
      <c r="NVX727" s="412"/>
      <c r="NVY727" s="412"/>
      <c r="NVZ727" s="412"/>
      <c r="NWA727" s="412"/>
      <c r="NWB727" s="412"/>
      <c r="NWC727" s="412"/>
      <c r="NWD727" s="413"/>
      <c r="NWE727" s="413"/>
      <c r="NWF727" s="413"/>
      <c r="NWG727" s="413"/>
      <c r="NWH727" s="413"/>
      <c r="NWI727" s="413"/>
      <c r="NWJ727" s="413"/>
      <c r="NWK727" s="413"/>
      <c r="NWL727" s="413"/>
      <c r="NWM727" s="413"/>
      <c r="NWN727" s="413"/>
      <c r="NWO727" s="413"/>
      <c r="NWP727" s="413"/>
      <c r="NWQ727" s="413"/>
      <c r="NWR727" s="413"/>
      <c r="NWS727" s="413"/>
      <c r="NWT727" s="413"/>
      <c r="NWU727" s="413"/>
      <c r="NWV727" s="413"/>
      <c r="NWW727" s="413"/>
      <c r="NWX727" s="413"/>
      <c r="NWY727" s="413"/>
      <c r="NWZ727" s="413"/>
      <c r="NXA727" s="413"/>
      <c r="NXB727" s="414"/>
      <c r="NXC727" s="414"/>
      <c r="NXD727" s="414"/>
      <c r="NXE727" s="414"/>
      <c r="NXF727" s="414"/>
      <c r="NXG727" s="413"/>
      <c r="NXH727" s="413"/>
      <c r="NXI727" s="414"/>
      <c r="NXJ727" s="414"/>
      <c r="NXK727" s="413"/>
      <c r="NXL727" s="413"/>
      <c r="NXM727" s="414"/>
      <c r="NXN727" s="414"/>
      <c r="NXO727" s="413"/>
      <c r="NXP727" s="413"/>
      <c r="NXQ727" s="413"/>
      <c r="NXR727" s="413"/>
      <c r="NXS727" s="413"/>
      <c r="NXT727" s="413"/>
      <c r="NXU727" s="413"/>
      <c r="NXV727" s="414"/>
      <c r="NXW727" s="414"/>
      <c r="NXX727" s="413"/>
      <c r="NXY727" s="413"/>
      <c r="NXZ727" s="414"/>
      <c r="NYA727" s="414"/>
      <c r="NYB727" s="413"/>
      <c r="NYC727" s="413"/>
      <c r="NYD727" s="413"/>
      <c r="NYE727" s="413"/>
      <c r="NYF727" s="413"/>
      <c r="NYG727" s="407"/>
      <c r="NYH727" s="439"/>
      <c r="NYI727" s="413"/>
      <c r="NYJ727" s="413"/>
      <c r="NYK727" s="413"/>
      <c r="NYL727" s="413"/>
      <c r="NYM727" s="413"/>
      <c r="NYN727" s="413"/>
      <c r="NYO727" s="413"/>
      <c r="NYP727" s="412"/>
      <c r="NYQ727" s="412"/>
      <c r="NYR727" s="412"/>
      <c r="NYS727" s="412"/>
      <c r="NYT727" s="412"/>
      <c r="NYU727" s="412"/>
      <c r="NYV727" s="412"/>
      <c r="NYW727" s="412"/>
      <c r="NYX727" s="412"/>
      <c r="NYY727" s="412"/>
      <c r="NYZ727" s="412"/>
      <c r="NZA727" s="412"/>
      <c r="NZB727" s="412"/>
      <c r="NZC727" s="412"/>
      <c r="NZD727" s="412"/>
      <c r="NZE727" s="412"/>
      <c r="NZF727" s="412"/>
      <c r="NZG727" s="412"/>
      <c r="NZH727" s="412"/>
      <c r="NZI727" s="412"/>
      <c r="NZJ727" s="412"/>
      <c r="NZK727" s="412"/>
      <c r="NZL727" s="412"/>
      <c r="NZM727" s="412"/>
      <c r="NZN727" s="412"/>
      <c r="NZO727" s="412"/>
      <c r="NZP727" s="412"/>
      <c r="NZQ727" s="412"/>
      <c r="NZR727" s="412"/>
      <c r="NZS727" s="412"/>
      <c r="NZT727" s="412"/>
      <c r="NZU727" s="412"/>
      <c r="NZV727" s="412"/>
      <c r="NZW727" s="412"/>
      <c r="NZX727" s="412"/>
      <c r="NZY727" s="412"/>
      <c r="NZZ727" s="412"/>
      <c r="OAA727" s="412"/>
      <c r="OAB727" s="412"/>
      <c r="OAC727" s="412"/>
      <c r="OAD727" s="412"/>
      <c r="OAE727" s="412"/>
      <c r="OAF727" s="412"/>
      <c r="OAG727" s="412"/>
      <c r="OAH727" s="413"/>
      <c r="OAI727" s="413"/>
      <c r="OAJ727" s="413"/>
      <c r="OAK727" s="413"/>
      <c r="OAL727" s="413"/>
      <c r="OAM727" s="413"/>
      <c r="OAN727" s="413"/>
      <c r="OAO727" s="413"/>
      <c r="OAP727" s="413"/>
      <c r="OAQ727" s="413"/>
      <c r="OAR727" s="413"/>
      <c r="OAS727" s="413"/>
      <c r="OAT727" s="413"/>
      <c r="OAU727" s="413"/>
      <c r="OAV727" s="413"/>
      <c r="OAW727" s="413"/>
      <c r="OAX727" s="413"/>
      <c r="OAY727" s="413"/>
      <c r="OAZ727" s="413"/>
      <c r="OBA727" s="413"/>
      <c r="OBB727" s="413"/>
      <c r="OBC727" s="413"/>
      <c r="OBD727" s="413"/>
      <c r="OBE727" s="413"/>
      <c r="OBF727" s="414"/>
      <c r="OBG727" s="414"/>
      <c r="OBH727" s="414"/>
      <c r="OBI727" s="414"/>
      <c r="OBJ727" s="414"/>
      <c r="OBK727" s="413"/>
      <c r="OBL727" s="413"/>
      <c r="OBM727" s="414"/>
      <c r="OBN727" s="414"/>
      <c r="OBO727" s="413"/>
      <c r="OBP727" s="413"/>
      <c r="OBQ727" s="414"/>
      <c r="OBR727" s="414"/>
      <c r="OBS727" s="413"/>
      <c r="OBT727" s="413"/>
      <c r="OBU727" s="413"/>
      <c r="OBV727" s="413"/>
      <c r="OBW727" s="413"/>
      <c r="OBX727" s="413"/>
      <c r="OBY727" s="413"/>
      <c r="OBZ727" s="414"/>
      <c r="OCA727" s="414"/>
      <c r="OCB727" s="413"/>
      <c r="OCC727" s="413"/>
      <c r="OCD727" s="414"/>
      <c r="OCE727" s="414"/>
      <c r="OCF727" s="413"/>
      <c r="OCG727" s="413"/>
      <c r="OCH727" s="413"/>
      <c r="OCI727" s="413"/>
      <c r="OCJ727" s="413"/>
      <c r="OCK727" s="407"/>
      <c r="OCL727" s="439"/>
      <c r="OCM727" s="413"/>
      <c r="OCN727" s="413"/>
      <c r="OCO727" s="413"/>
      <c r="OCP727" s="413"/>
      <c r="OCQ727" s="413"/>
      <c r="OCR727" s="413"/>
      <c r="OCS727" s="413"/>
      <c r="OCT727" s="412"/>
      <c r="OCU727" s="412"/>
      <c r="OCV727" s="412"/>
      <c r="OCW727" s="412"/>
      <c r="OCX727" s="412"/>
      <c r="OCY727" s="412"/>
      <c r="OCZ727" s="412"/>
      <c r="ODA727" s="412"/>
      <c r="ODB727" s="412"/>
      <c r="ODC727" s="412"/>
      <c r="ODD727" s="412"/>
      <c r="ODE727" s="412"/>
      <c r="ODF727" s="412"/>
      <c r="ODG727" s="412"/>
      <c r="ODH727" s="412"/>
      <c r="ODI727" s="412"/>
      <c r="ODJ727" s="412"/>
      <c r="ODK727" s="412"/>
      <c r="ODL727" s="412"/>
      <c r="ODM727" s="412"/>
      <c r="ODN727" s="412"/>
      <c r="ODO727" s="412"/>
      <c r="ODP727" s="412"/>
      <c r="ODQ727" s="412"/>
      <c r="ODR727" s="412"/>
      <c r="ODS727" s="412"/>
      <c r="ODT727" s="412"/>
      <c r="ODU727" s="412"/>
      <c r="ODV727" s="412"/>
      <c r="ODW727" s="412"/>
      <c r="ODX727" s="412"/>
      <c r="ODY727" s="412"/>
      <c r="ODZ727" s="412"/>
      <c r="OEA727" s="412"/>
      <c r="OEB727" s="412"/>
      <c r="OEC727" s="412"/>
      <c r="OED727" s="412"/>
      <c r="OEE727" s="412"/>
      <c r="OEF727" s="412"/>
      <c r="OEG727" s="412"/>
      <c r="OEH727" s="412"/>
      <c r="OEI727" s="412"/>
      <c r="OEJ727" s="412"/>
      <c r="OEK727" s="412"/>
      <c r="OEL727" s="413"/>
      <c r="OEM727" s="413"/>
      <c r="OEN727" s="413"/>
      <c r="OEO727" s="413"/>
      <c r="OEP727" s="413"/>
      <c r="OEQ727" s="413"/>
      <c r="OER727" s="413"/>
      <c r="OES727" s="413"/>
      <c r="OET727" s="413"/>
      <c r="OEU727" s="413"/>
      <c r="OEV727" s="413"/>
      <c r="OEW727" s="413"/>
      <c r="OEX727" s="413"/>
      <c r="OEY727" s="413"/>
      <c r="OEZ727" s="413"/>
      <c r="OFA727" s="413"/>
      <c r="OFB727" s="413"/>
      <c r="OFC727" s="413"/>
      <c r="OFD727" s="413"/>
      <c r="OFE727" s="413"/>
      <c r="OFF727" s="413"/>
      <c r="OFG727" s="413"/>
      <c r="OFH727" s="413"/>
      <c r="OFI727" s="413"/>
      <c r="OFJ727" s="414"/>
      <c r="OFK727" s="414"/>
      <c r="OFL727" s="414"/>
      <c r="OFM727" s="414"/>
      <c r="OFN727" s="414"/>
      <c r="OFO727" s="413"/>
      <c r="OFP727" s="413"/>
      <c r="OFQ727" s="414"/>
      <c r="OFR727" s="414"/>
      <c r="OFS727" s="413"/>
      <c r="OFT727" s="413"/>
      <c r="OFU727" s="414"/>
      <c r="OFV727" s="414"/>
      <c r="OFW727" s="413"/>
      <c r="OFX727" s="413"/>
      <c r="OFY727" s="413"/>
      <c r="OFZ727" s="413"/>
      <c r="OGA727" s="413"/>
      <c r="OGB727" s="413"/>
      <c r="OGC727" s="413"/>
      <c r="OGD727" s="414"/>
      <c r="OGE727" s="414"/>
      <c r="OGF727" s="413"/>
      <c r="OGG727" s="413"/>
      <c r="OGH727" s="414"/>
      <c r="OGI727" s="414"/>
      <c r="OGJ727" s="413"/>
      <c r="OGK727" s="413"/>
      <c r="OGL727" s="413"/>
      <c r="OGM727" s="413"/>
      <c r="OGN727" s="413"/>
      <c r="OGO727" s="407"/>
      <c r="OGP727" s="439"/>
      <c r="OGQ727" s="413"/>
      <c r="OGR727" s="413"/>
      <c r="OGS727" s="413"/>
      <c r="OGT727" s="413"/>
      <c r="OGU727" s="413"/>
      <c r="OGV727" s="413"/>
      <c r="OGW727" s="413"/>
      <c r="OGX727" s="412"/>
      <c r="OGY727" s="412"/>
      <c r="OGZ727" s="412"/>
      <c r="OHA727" s="412"/>
      <c r="OHB727" s="412"/>
      <c r="OHC727" s="412"/>
      <c r="OHD727" s="412"/>
      <c r="OHE727" s="412"/>
      <c r="OHF727" s="412"/>
      <c r="OHG727" s="412"/>
      <c r="OHH727" s="412"/>
      <c r="OHI727" s="412"/>
      <c r="OHJ727" s="412"/>
      <c r="OHK727" s="412"/>
      <c r="OHL727" s="412"/>
      <c r="OHM727" s="412"/>
      <c r="OHN727" s="412"/>
      <c r="OHO727" s="412"/>
      <c r="OHP727" s="412"/>
      <c r="OHQ727" s="412"/>
      <c r="OHR727" s="412"/>
      <c r="OHS727" s="412"/>
      <c r="OHT727" s="412"/>
      <c r="OHU727" s="412"/>
      <c r="OHV727" s="412"/>
      <c r="OHW727" s="412"/>
      <c r="OHX727" s="412"/>
      <c r="OHY727" s="412"/>
      <c r="OHZ727" s="412"/>
      <c r="OIA727" s="412"/>
      <c r="OIB727" s="412"/>
      <c r="OIC727" s="412"/>
      <c r="OID727" s="412"/>
      <c r="OIE727" s="412"/>
      <c r="OIF727" s="412"/>
      <c r="OIG727" s="412"/>
      <c r="OIH727" s="412"/>
      <c r="OII727" s="412"/>
      <c r="OIJ727" s="412"/>
      <c r="OIK727" s="412"/>
      <c r="OIL727" s="412"/>
      <c r="OIM727" s="412"/>
      <c r="OIN727" s="412"/>
      <c r="OIO727" s="412"/>
      <c r="OIP727" s="413"/>
      <c r="OIQ727" s="413"/>
      <c r="OIR727" s="413"/>
      <c r="OIS727" s="413"/>
      <c r="OIT727" s="413"/>
      <c r="OIU727" s="413"/>
      <c r="OIV727" s="413"/>
      <c r="OIW727" s="413"/>
      <c r="OIX727" s="413"/>
      <c r="OIY727" s="413"/>
      <c r="OIZ727" s="413"/>
      <c r="OJA727" s="413"/>
      <c r="OJB727" s="413"/>
      <c r="OJC727" s="413"/>
      <c r="OJD727" s="413"/>
      <c r="OJE727" s="413"/>
      <c r="OJF727" s="413"/>
      <c r="OJG727" s="413"/>
      <c r="OJH727" s="413"/>
      <c r="OJI727" s="413"/>
      <c r="OJJ727" s="413"/>
      <c r="OJK727" s="413"/>
      <c r="OJL727" s="413"/>
      <c r="OJM727" s="413"/>
      <c r="OJN727" s="414"/>
      <c r="OJO727" s="414"/>
      <c r="OJP727" s="414"/>
      <c r="OJQ727" s="414"/>
      <c r="OJR727" s="414"/>
      <c r="OJS727" s="413"/>
      <c r="OJT727" s="413"/>
      <c r="OJU727" s="414"/>
      <c r="OJV727" s="414"/>
      <c r="OJW727" s="413"/>
      <c r="OJX727" s="413"/>
      <c r="OJY727" s="414"/>
      <c r="OJZ727" s="414"/>
      <c r="OKA727" s="413"/>
      <c r="OKB727" s="413"/>
      <c r="OKC727" s="413"/>
      <c r="OKD727" s="413"/>
      <c r="OKE727" s="413"/>
      <c r="OKF727" s="413"/>
      <c r="OKG727" s="413"/>
      <c r="OKH727" s="414"/>
      <c r="OKI727" s="414"/>
      <c r="OKJ727" s="413"/>
      <c r="OKK727" s="413"/>
      <c r="OKL727" s="414"/>
      <c r="OKM727" s="414"/>
      <c r="OKN727" s="413"/>
      <c r="OKO727" s="413"/>
      <c r="OKP727" s="413"/>
      <c r="OKQ727" s="413"/>
      <c r="OKR727" s="413"/>
      <c r="OKS727" s="407"/>
      <c r="OKT727" s="439"/>
      <c r="OKU727" s="413"/>
      <c r="OKV727" s="413"/>
      <c r="OKW727" s="413"/>
      <c r="OKX727" s="413"/>
      <c r="OKY727" s="413"/>
      <c r="OKZ727" s="413"/>
      <c r="OLA727" s="413"/>
      <c r="OLB727" s="412"/>
      <c r="OLC727" s="412"/>
      <c r="OLD727" s="412"/>
      <c r="OLE727" s="412"/>
      <c r="OLF727" s="412"/>
      <c r="OLG727" s="412"/>
      <c r="OLH727" s="412"/>
      <c r="OLI727" s="412"/>
      <c r="OLJ727" s="412"/>
      <c r="OLK727" s="412"/>
      <c r="OLL727" s="412"/>
      <c r="OLM727" s="412"/>
      <c r="OLN727" s="412"/>
      <c r="OLO727" s="412"/>
      <c r="OLP727" s="412"/>
      <c r="OLQ727" s="412"/>
      <c r="OLR727" s="412"/>
      <c r="OLS727" s="412"/>
      <c r="OLT727" s="412"/>
      <c r="OLU727" s="412"/>
      <c r="OLV727" s="412"/>
      <c r="OLW727" s="412"/>
      <c r="OLX727" s="412"/>
      <c r="OLY727" s="412"/>
      <c r="OLZ727" s="412"/>
      <c r="OMA727" s="412"/>
      <c r="OMB727" s="412"/>
      <c r="OMC727" s="412"/>
      <c r="OMD727" s="412"/>
      <c r="OME727" s="412"/>
      <c r="OMF727" s="412"/>
      <c r="OMG727" s="412"/>
      <c r="OMH727" s="412"/>
      <c r="OMI727" s="412"/>
      <c r="OMJ727" s="412"/>
      <c r="OMK727" s="412"/>
      <c r="OML727" s="412"/>
      <c r="OMM727" s="412"/>
      <c r="OMN727" s="412"/>
      <c r="OMO727" s="412"/>
      <c r="OMP727" s="412"/>
      <c r="OMQ727" s="412"/>
      <c r="OMR727" s="412"/>
      <c r="OMS727" s="412"/>
      <c r="OMT727" s="413"/>
      <c r="OMU727" s="413"/>
      <c r="OMV727" s="413"/>
      <c r="OMW727" s="413"/>
      <c r="OMX727" s="413"/>
      <c r="OMY727" s="413"/>
      <c r="OMZ727" s="413"/>
      <c r="ONA727" s="413"/>
      <c r="ONB727" s="413"/>
      <c r="ONC727" s="413"/>
      <c r="OND727" s="413"/>
      <c r="ONE727" s="413"/>
      <c r="ONF727" s="413"/>
      <c r="ONG727" s="413"/>
      <c r="ONH727" s="413"/>
      <c r="ONI727" s="413"/>
      <c r="ONJ727" s="413"/>
      <c r="ONK727" s="413"/>
      <c r="ONL727" s="413"/>
      <c r="ONM727" s="413"/>
      <c r="ONN727" s="413"/>
      <c r="ONO727" s="413"/>
      <c r="ONP727" s="413"/>
      <c r="ONQ727" s="413"/>
      <c r="ONR727" s="414"/>
      <c r="ONS727" s="414"/>
      <c r="ONT727" s="414"/>
      <c r="ONU727" s="414"/>
      <c r="ONV727" s="414"/>
      <c r="ONW727" s="413"/>
      <c r="ONX727" s="413"/>
      <c r="ONY727" s="414"/>
      <c r="ONZ727" s="414"/>
      <c r="OOA727" s="413"/>
      <c r="OOB727" s="413"/>
      <c r="OOC727" s="414"/>
      <c r="OOD727" s="414"/>
      <c r="OOE727" s="413"/>
      <c r="OOF727" s="413"/>
      <c r="OOG727" s="413"/>
      <c r="OOH727" s="413"/>
      <c r="OOI727" s="413"/>
      <c r="OOJ727" s="413"/>
      <c r="OOK727" s="413"/>
      <c r="OOL727" s="414"/>
      <c r="OOM727" s="414"/>
      <c r="OON727" s="413"/>
      <c r="OOO727" s="413"/>
      <c r="OOP727" s="414"/>
      <c r="OOQ727" s="414"/>
      <c r="OOR727" s="413"/>
      <c r="OOS727" s="413"/>
      <c r="OOT727" s="413"/>
      <c r="OOU727" s="413"/>
      <c r="OOV727" s="413"/>
      <c r="OOW727" s="407"/>
      <c r="OOX727" s="439"/>
      <c r="OOY727" s="413"/>
      <c r="OOZ727" s="413"/>
      <c r="OPA727" s="413"/>
      <c r="OPB727" s="413"/>
      <c r="OPC727" s="413"/>
      <c r="OPD727" s="413"/>
      <c r="OPE727" s="413"/>
      <c r="OPF727" s="412"/>
      <c r="OPG727" s="412"/>
      <c r="OPH727" s="412"/>
      <c r="OPI727" s="412"/>
      <c r="OPJ727" s="412"/>
      <c r="OPK727" s="412"/>
      <c r="OPL727" s="412"/>
      <c r="OPM727" s="412"/>
      <c r="OPN727" s="412"/>
      <c r="OPO727" s="412"/>
      <c r="OPP727" s="412"/>
      <c r="OPQ727" s="412"/>
      <c r="OPR727" s="412"/>
      <c r="OPS727" s="412"/>
      <c r="OPT727" s="412"/>
      <c r="OPU727" s="412"/>
      <c r="OPV727" s="412"/>
      <c r="OPW727" s="412"/>
      <c r="OPX727" s="412"/>
      <c r="OPY727" s="412"/>
      <c r="OPZ727" s="412"/>
      <c r="OQA727" s="412"/>
      <c r="OQB727" s="412"/>
      <c r="OQC727" s="412"/>
      <c r="OQD727" s="412"/>
      <c r="OQE727" s="412"/>
      <c r="OQF727" s="412"/>
      <c r="OQG727" s="412"/>
      <c r="OQH727" s="412"/>
      <c r="OQI727" s="412"/>
      <c r="OQJ727" s="412"/>
      <c r="OQK727" s="412"/>
      <c r="OQL727" s="412"/>
      <c r="OQM727" s="412"/>
      <c r="OQN727" s="412"/>
      <c r="OQO727" s="412"/>
      <c r="OQP727" s="412"/>
      <c r="OQQ727" s="412"/>
      <c r="OQR727" s="412"/>
      <c r="OQS727" s="412"/>
      <c r="OQT727" s="412"/>
      <c r="OQU727" s="412"/>
      <c r="OQV727" s="412"/>
      <c r="OQW727" s="412"/>
      <c r="OQX727" s="413"/>
      <c r="OQY727" s="413"/>
      <c r="OQZ727" s="413"/>
      <c r="ORA727" s="413"/>
      <c r="ORB727" s="413"/>
      <c r="ORC727" s="413"/>
      <c r="ORD727" s="413"/>
      <c r="ORE727" s="413"/>
      <c r="ORF727" s="413"/>
      <c r="ORG727" s="413"/>
      <c r="ORH727" s="413"/>
      <c r="ORI727" s="413"/>
      <c r="ORJ727" s="413"/>
      <c r="ORK727" s="413"/>
      <c r="ORL727" s="413"/>
      <c r="ORM727" s="413"/>
      <c r="ORN727" s="413"/>
      <c r="ORO727" s="413"/>
      <c r="ORP727" s="413"/>
      <c r="ORQ727" s="413"/>
      <c r="ORR727" s="413"/>
      <c r="ORS727" s="413"/>
      <c r="ORT727" s="413"/>
      <c r="ORU727" s="413"/>
      <c r="ORV727" s="414"/>
      <c r="ORW727" s="414"/>
      <c r="ORX727" s="414"/>
      <c r="ORY727" s="414"/>
      <c r="ORZ727" s="414"/>
      <c r="OSA727" s="413"/>
      <c r="OSB727" s="413"/>
      <c r="OSC727" s="414"/>
      <c r="OSD727" s="414"/>
      <c r="OSE727" s="413"/>
      <c r="OSF727" s="413"/>
      <c r="OSG727" s="414"/>
      <c r="OSH727" s="414"/>
      <c r="OSI727" s="413"/>
      <c r="OSJ727" s="413"/>
      <c r="OSK727" s="413"/>
      <c r="OSL727" s="413"/>
      <c r="OSM727" s="413"/>
      <c r="OSN727" s="413"/>
      <c r="OSO727" s="413"/>
      <c r="OSP727" s="414"/>
      <c r="OSQ727" s="414"/>
      <c r="OSR727" s="413"/>
      <c r="OSS727" s="413"/>
      <c r="OST727" s="414"/>
      <c r="OSU727" s="414"/>
      <c r="OSV727" s="413"/>
      <c r="OSW727" s="413"/>
      <c r="OSX727" s="413"/>
      <c r="OSY727" s="413"/>
      <c r="OSZ727" s="413"/>
      <c r="OTA727" s="407"/>
      <c r="OTB727" s="439"/>
      <c r="OTC727" s="413"/>
      <c r="OTD727" s="413"/>
      <c r="OTE727" s="413"/>
      <c r="OTF727" s="413"/>
      <c r="OTG727" s="413"/>
      <c r="OTH727" s="413"/>
      <c r="OTI727" s="413"/>
      <c r="OTJ727" s="412"/>
      <c r="OTK727" s="412"/>
      <c r="OTL727" s="412"/>
      <c r="OTM727" s="412"/>
      <c r="OTN727" s="412"/>
      <c r="OTO727" s="412"/>
      <c r="OTP727" s="412"/>
      <c r="OTQ727" s="412"/>
      <c r="OTR727" s="412"/>
      <c r="OTS727" s="412"/>
      <c r="OTT727" s="412"/>
      <c r="OTU727" s="412"/>
      <c r="OTV727" s="412"/>
      <c r="OTW727" s="412"/>
      <c r="OTX727" s="412"/>
      <c r="OTY727" s="412"/>
      <c r="OTZ727" s="412"/>
      <c r="OUA727" s="412"/>
      <c r="OUB727" s="412"/>
      <c r="OUC727" s="412"/>
      <c r="OUD727" s="412"/>
      <c r="OUE727" s="412"/>
      <c r="OUF727" s="412"/>
      <c r="OUG727" s="412"/>
      <c r="OUH727" s="412"/>
      <c r="OUI727" s="412"/>
      <c r="OUJ727" s="412"/>
      <c r="OUK727" s="412"/>
      <c r="OUL727" s="412"/>
      <c r="OUM727" s="412"/>
      <c r="OUN727" s="412"/>
      <c r="OUO727" s="412"/>
      <c r="OUP727" s="412"/>
      <c r="OUQ727" s="412"/>
      <c r="OUR727" s="412"/>
      <c r="OUS727" s="412"/>
      <c r="OUT727" s="412"/>
      <c r="OUU727" s="412"/>
      <c r="OUV727" s="412"/>
      <c r="OUW727" s="412"/>
      <c r="OUX727" s="412"/>
      <c r="OUY727" s="412"/>
      <c r="OUZ727" s="412"/>
      <c r="OVA727" s="412"/>
      <c r="OVB727" s="413"/>
      <c r="OVC727" s="413"/>
      <c r="OVD727" s="413"/>
      <c r="OVE727" s="413"/>
      <c r="OVF727" s="413"/>
      <c r="OVG727" s="413"/>
      <c r="OVH727" s="413"/>
      <c r="OVI727" s="413"/>
      <c r="OVJ727" s="413"/>
      <c r="OVK727" s="413"/>
      <c r="OVL727" s="413"/>
      <c r="OVM727" s="413"/>
      <c r="OVN727" s="413"/>
      <c r="OVO727" s="413"/>
      <c r="OVP727" s="413"/>
      <c r="OVQ727" s="413"/>
      <c r="OVR727" s="413"/>
      <c r="OVS727" s="413"/>
      <c r="OVT727" s="413"/>
      <c r="OVU727" s="413"/>
      <c r="OVV727" s="413"/>
      <c r="OVW727" s="413"/>
      <c r="OVX727" s="413"/>
      <c r="OVY727" s="413"/>
      <c r="OVZ727" s="414"/>
      <c r="OWA727" s="414"/>
      <c r="OWB727" s="414"/>
      <c r="OWC727" s="414"/>
      <c r="OWD727" s="414"/>
      <c r="OWE727" s="413"/>
      <c r="OWF727" s="413"/>
      <c r="OWG727" s="414"/>
      <c r="OWH727" s="414"/>
      <c r="OWI727" s="413"/>
      <c r="OWJ727" s="413"/>
      <c r="OWK727" s="414"/>
      <c r="OWL727" s="414"/>
      <c r="OWM727" s="413"/>
      <c r="OWN727" s="413"/>
      <c r="OWO727" s="413"/>
      <c r="OWP727" s="413"/>
      <c r="OWQ727" s="413"/>
      <c r="OWR727" s="413"/>
      <c r="OWS727" s="413"/>
      <c r="OWT727" s="414"/>
      <c r="OWU727" s="414"/>
      <c r="OWV727" s="413"/>
      <c r="OWW727" s="413"/>
      <c r="OWX727" s="414"/>
      <c r="OWY727" s="414"/>
      <c r="OWZ727" s="413"/>
      <c r="OXA727" s="413"/>
      <c r="OXB727" s="413"/>
      <c r="OXC727" s="413"/>
      <c r="OXD727" s="413"/>
      <c r="OXE727" s="407"/>
      <c r="OXF727" s="439"/>
      <c r="OXG727" s="413"/>
      <c r="OXH727" s="413"/>
      <c r="OXI727" s="413"/>
      <c r="OXJ727" s="413"/>
      <c r="OXK727" s="413"/>
      <c r="OXL727" s="413"/>
      <c r="OXM727" s="413"/>
      <c r="OXN727" s="412"/>
      <c r="OXO727" s="412"/>
      <c r="OXP727" s="412"/>
      <c r="OXQ727" s="412"/>
      <c r="OXR727" s="412"/>
      <c r="OXS727" s="412"/>
      <c r="OXT727" s="412"/>
      <c r="OXU727" s="412"/>
      <c r="OXV727" s="412"/>
      <c r="OXW727" s="412"/>
      <c r="OXX727" s="412"/>
      <c r="OXY727" s="412"/>
      <c r="OXZ727" s="412"/>
      <c r="OYA727" s="412"/>
      <c r="OYB727" s="412"/>
      <c r="OYC727" s="412"/>
      <c r="OYD727" s="412"/>
      <c r="OYE727" s="412"/>
      <c r="OYF727" s="412"/>
      <c r="OYG727" s="412"/>
      <c r="OYH727" s="412"/>
      <c r="OYI727" s="412"/>
      <c r="OYJ727" s="412"/>
      <c r="OYK727" s="412"/>
      <c r="OYL727" s="412"/>
      <c r="OYM727" s="412"/>
      <c r="OYN727" s="412"/>
      <c r="OYO727" s="412"/>
      <c r="OYP727" s="412"/>
      <c r="OYQ727" s="412"/>
      <c r="OYR727" s="412"/>
      <c r="OYS727" s="412"/>
      <c r="OYT727" s="412"/>
      <c r="OYU727" s="412"/>
      <c r="OYV727" s="412"/>
      <c r="OYW727" s="412"/>
      <c r="OYX727" s="412"/>
      <c r="OYY727" s="412"/>
      <c r="OYZ727" s="412"/>
      <c r="OZA727" s="412"/>
      <c r="OZB727" s="412"/>
      <c r="OZC727" s="412"/>
      <c r="OZD727" s="412"/>
      <c r="OZE727" s="412"/>
      <c r="OZF727" s="413"/>
      <c r="OZG727" s="413"/>
      <c r="OZH727" s="413"/>
      <c r="OZI727" s="413"/>
      <c r="OZJ727" s="413"/>
      <c r="OZK727" s="413"/>
      <c r="OZL727" s="413"/>
      <c r="OZM727" s="413"/>
      <c r="OZN727" s="413"/>
      <c r="OZO727" s="413"/>
      <c r="OZP727" s="413"/>
      <c r="OZQ727" s="413"/>
      <c r="OZR727" s="413"/>
      <c r="OZS727" s="413"/>
      <c r="OZT727" s="413"/>
      <c r="OZU727" s="413"/>
      <c r="OZV727" s="413"/>
      <c r="OZW727" s="413"/>
      <c r="OZX727" s="413"/>
      <c r="OZY727" s="413"/>
      <c r="OZZ727" s="413"/>
      <c r="PAA727" s="413"/>
      <c r="PAB727" s="413"/>
      <c r="PAC727" s="413"/>
      <c r="PAD727" s="414"/>
      <c r="PAE727" s="414"/>
      <c r="PAF727" s="414"/>
      <c r="PAG727" s="414"/>
      <c r="PAH727" s="414"/>
      <c r="PAI727" s="413"/>
      <c r="PAJ727" s="413"/>
      <c r="PAK727" s="414"/>
      <c r="PAL727" s="414"/>
      <c r="PAM727" s="413"/>
      <c r="PAN727" s="413"/>
      <c r="PAO727" s="414"/>
      <c r="PAP727" s="414"/>
      <c r="PAQ727" s="413"/>
      <c r="PAR727" s="413"/>
      <c r="PAS727" s="413"/>
      <c r="PAT727" s="413"/>
      <c r="PAU727" s="413"/>
      <c r="PAV727" s="413"/>
      <c r="PAW727" s="413"/>
      <c r="PAX727" s="414"/>
      <c r="PAY727" s="414"/>
      <c r="PAZ727" s="413"/>
      <c r="PBA727" s="413"/>
      <c r="PBB727" s="414"/>
      <c r="PBC727" s="414"/>
      <c r="PBD727" s="413"/>
      <c r="PBE727" s="413"/>
      <c r="PBF727" s="413"/>
      <c r="PBG727" s="413"/>
      <c r="PBH727" s="413"/>
      <c r="PBI727" s="407"/>
      <c r="PBJ727" s="439"/>
      <c r="PBK727" s="413"/>
      <c r="PBL727" s="413"/>
      <c r="PBM727" s="413"/>
      <c r="PBN727" s="413"/>
      <c r="PBO727" s="413"/>
      <c r="PBP727" s="413"/>
      <c r="PBQ727" s="413"/>
      <c r="PBR727" s="412"/>
      <c r="PBS727" s="412"/>
      <c r="PBT727" s="412"/>
      <c r="PBU727" s="412"/>
      <c r="PBV727" s="412"/>
      <c r="PBW727" s="412"/>
      <c r="PBX727" s="412"/>
      <c r="PBY727" s="412"/>
      <c r="PBZ727" s="412"/>
      <c r="PCA727" s="412"/>
      <c r="PCB727" s="412"/>
      <c r="PCC727" s="412"/>
      <c r="PCD727" s="412"/>
      <c r="PCE727" s="412"/>
      <c r="PCF727" s="412"/>
      <c r="PCG727" s="412"/>
      <c r="PCH727" s="412"/>
      <c r="PCI727" s="412"/>
      <c r="PCJ727" s="412"/>
      <c r="PCK727" s="412"/>
      <c r="PCL727" s="412"/>
      <c r="PCM727" s="412"/>
      <c r="PCN727" s="412"/>
      <c r="PCO727" s="412"/>
      <c r="PCP727" s="412"/>
      <c r="PCQ727" s="412"/>
      <c r="PCR727" s="412"/>
      <c r="PCS727" s="412"/>
      <c r="PCT727" s="412"/>
      <c r="PCU727" s="412"/>
      <c r="PCV727" s="412"/>
      <c r="PCW727" s="412"/>
      <c r="PCX727" s="412"/>
      <c r="PCY727" s="412"/>
      <c r="PCZ727" s="412"/>
      <c r="PDA727" s="412"/>
      <c r="PDB727" s="412"/>
      <c r="PDC727" s="412"/>
      <c r="PDD727" s="412"/>
      <c r="PDE727" s="412"/>
      <c r="PDF727" s="412"/>
      <c r="PDG727" s="412"/>
      <c r="PDH727" s="412"/>
      <c r="PDI727" s="412"/>
      <c r="PDJ727" s="413"/>
      <c r="PDK727" s="413"/>
      <c r="PDL727" s="413"/>
      <c r="PDM727" s="413"/>
      <c r="PDN727" s="413"/>
      <c r="PDO727" s="413"/>
      <c r="PDP727" s="413"/>
      <c r="PDQ727" s="413"/>
      <c r="PDR727" s="413"/>
      <c r="PDS727" s="413"/>
      <c r="PDT727" s="413"/>
      <c r="PDU727" s="413"/>
      <c r="PDV727" s="413"/>
      <c r="PDW727" s="413"/>
      <c r="PDX727" s="413"/>
      <c r="PDY727" s="413"/>
      <c r="PDZ727" s="413"/>
      <c r="PEA727" s="413"/>
      <c r="PEB727" s="413"/>
      <c r="PEC727" s="413"/>
      <c r="PED727" s="413"/>
      <c r="PEE727" s="413"/>
      <c r="PEF727" s="413"/>
      <c r="PEG727" s="413"/>
      <c r="PEH727" s="414"/>
      <c r="PEI727" s="414"/>
      <c r="PEJ727" s="414"/>
      <c r="PEK727" s="414"/>
      <c r="PEL727" s="414"/>
      <c r="PEM727" s="413"/>
      <c r="PEN727" s="413"/>
      <c r="PEO727" s="414"/>
      <c r="PEP727" s="414"/>
      <c r="PEQ727" s="413"/>
      <c r="PER727" s="413"/>
      <c r="PES727" s="414"/>
      <c r="PET727" s="414"/>
      <c r="PEU727" s="413"/>
      <c r="PEV727" s="413"/>
      <c r="PEW727" s="413"/>
      <c r="PEX727" s="413"/>
      <c r="PEY727" s="413"/>
      <c r="PEZ727" s="413"/>
      <c r="PFA727" s="413"/>
      <c r="PFB727" s="414"/>
      <c r="PFC727" s="414"/>
      <c r="PFD727" s="413"/>
      <c r="PFE727" s="413"/>
      <c r="PFF727" s="414"/>
      <c r="PFG727" s="414"/>
      <c r="PFH727" s="413"/>
      <c r="PFI727" s="413"/>
      <c r="PFJ727" s="413"/>
      <c r="PFK727" s="413"/>
      <c r="PFL727" s="413"/>
      <c r="PFM727" s="407"/>
      <c r="PFN727" s="439"/>
      <c r="PFO727" s="413"/>
      <c r="PFP727" s="413"/>
      <c r="PFQ727" s="413"/>
      <c r="PFR727" s="413"/>
      <c r="PFS727" s="413"/>
      <c r="PFT727" s="413"/>
      <c r="PFU727" s="413"/>
      <c r="PFV727" s="412"/>
      <c r="PFW727" s="412"/>
      <c r="PFX727" s="412"/>
      <c r="PFY727" s="412"/>
      <c r="PFZ727" s="412"/>
      <c r="PGA727" s="412"/>
      <c r="PGB727" s="412"/>
      <c r="PGC727" s="412"/>
      <c r="PGD727" s="412"/>
      <c r="PGE727" s="412"/>
      <c r="PGF727" s="412"/>
      <c r="PGG727" s="412"/>
      <c r="PGH727" s="412"/>
      <c r="PGI727" s="412"/>
      <c r="PGJ727" s="412"/>
      <c r="PGK727" s="412"/>
      <c r="PGL727" s="412"/>
      <c r="PGM727" s="412"/>
      <c r="PGN727" s="412"/>
      <c r="PGO727" s="412"/>
      <c r="PGP727" s="412"/>
      <c r="PGQ727" s="412"/>
      <c r="PGR727" s="412"/>
      <c r="PGS727" s="412"/>
      <c r="PGT727" s="412"/>
      <c r="PGU727" s="412"/>
      <c r="PGV727" s="412"/>
      <c r="PGW727" s="412"/>
      <c r="PGX727" s="412"/>
      <c r="PGY727" s="412"/>
      <c r="PGZ727" s="412"/>
      <c r="PHA727" s="412"/>
      <c r="PHB727" s="412"/>
      <c r="PHC727" s="412"/>
      <c r="PHD727" s="412"/>
      <c r="PHE727" s="412"/>
      <c r="PHF727" s="412"/>
      <c r="PHG727" s="412"/>
      <c r="PHH727" s="412"/>
      <c r="PHI727" s="412"/>
      <c r="PHJ727" s="412"/>
      <c r="PHK727" s="412"/>
      <c r="PHL727" s="412"/>
      <c r="PHM727" s="412"/>
      <c r="PHN727" s="413"/>
      <c r="PHO727" s="413"/>
      <c r="PHP727" s="413"/>
      <c r="PHQ727" s="413"/>
      <c r="PHR727" s="413"/>
      <c r="PHS727" s="413"/>
      <c r="PHT727" s="413"/>
      <c r="PHU727" s="413"/>
      <c r="PHV727" s="413"/>
      <c r="PHW727" s="413"/>
      <c r="PHX727" s="413"/>
      <c r="PHY727" s="413"/>
      <c r="PHZ727" s="413"/>
      <c r="PIA727" s="413"/>
      <c r="PIB727" s="413"/>
      <c r="PIC727" s="413"/>
      <c r="PID727" s="413"/>
      <c r="PIE727" s="413"/>
      <c r="PIF727" s="413"/>
      <c r="PIG727" s="413"/>
      <c r="PIH727" s="413"/>
      <c r="PII727" s="413"/>
      <c r="PIJ727" s="413"/>
      <c r="PIK727" s="413"/>
      <c r="PIL727" s="414"/>
      <c r="PIM727" s="414"/>
      <c r="PIN727" s="414"/>
      <c r="PIO727" s="414"/>
      <c r="PIP727" s="414"/>
      <c r="PIQ727" s="413"/>
      <c r="PIR727" s="413"/>
      <c r="PIS727" s="414"/>
      <c r="PIT727" s="414"/>
      <c r="PIU727" s="413"/>
      <c r="PIV727" s="413"/>
      <c r="PIW727" s="414"/>
      <c r="PIX727" s="414"/>
      <c r="PIY727" s="413"/>
      <c r="PIZ727" s="413"/>
      <c r="PJA727" s="413"/>
      <c r="PJB727" s="413"/>
      <c r="PJC727" s="413"/>
      <c r="PJD727" s="413"/>
      <c r="PJE727" s="413"/>
      <c r="PJF727" s="414"/>
      <c r="PJG727" s="414"/>
      <c r="PJH727" s="413"/>
      <c r="PJI727" s="413"/>
      <c r="PJJ727" s="414"/>
      <c r="PJK727" s="414"/>
      <c r="PJL727" s="413"/>
      <c r="PJM727" s="413"/>
      <c r="PJN727" s="413"/>
      <c r="PJO727" s="413"/>
      <c r="PJP727" s="413"/>
      <c r="PJQ727" s="407"/>
      <c r="PJR727" s="439"/>
      <c r="PJS727" s="413"/>
      <c r="PJT727" s="413"/>
      <c r="PJU727" s="413"/>
      <c r="PJV727" s="413"/>
      <c r="PJW727" s="413"/>
      <c r="PJX727" s="413"/>
      <c r="PJY727" s="413"/>
      <c r="PJZ727" s="412"/>
      <c r="PKA727" s="412"/>
      <c r="PKB727" s="412"/>
      <c r="PKC727" s="412"/>
      <c r="PKD727" s="412"/>
      <c r="PKE727" s="412"/>
      <c r="PKF727" s="412"/>
      <c r="PKG727" s="412"/>
      <c r="PKH727" s="412"/>
      <c r="PKI727" s="412"/>
      <c r="PKJ727" s="412"/>
      <c r="PKK727" s="412"/>
      <c r="PKL727" s="412"/>
      <c r="PKM727" s="412"/>
      <c r="PKN727" s="412"/>
      <c r="PKO727" s="412"/>
      <c r="PKP727" s="412"/>
      <c r="PKQ727" s="412"/>
      <c r="PKR727" s="412"/>
      <c r="PKS727" s="412"/>
      <c r="PKT727" s="412"/>
      <c r="PKU727" s="412"/>
      <c r="PKV727" s="412"/>
      <c r="PKW727" s="412"/>
      <c r="PKX727" s="412"/>
      <c r="PKY727" s="412"/>
      <c r="PKZ727" s="412"/>
      <c r="PLA727" s="412"/>
      <c r="PLB727" s="412"/>
      <c r="PLC727" s="412"/>
      <c r="PLD727" s="412"/>
      <c r="PLE727" s="412"/>
      <c r="PLF727" s="412"/>
      <c r="PLG727" s="412"/>
      <c r="PLH727" s="412"/>
      <c r="PLI727" s="412"/>
      <c r="PLJ727" s="412"/>
      <c r="PLK727" s="412"/>
      <c r="PLL727" s="412"/>
      <c r="PLM727" s="412"/>
      <c r="PLN727" s="412"/>
      <c r="PLO727" s="412"/>
      <c r="PLP727" s="412"/>
      <c r="PLQ727" s="412"/>
      <c r="PLR727" s="413"/>
      <c r="PLS727" s="413"/>
      <c r="PLT727" s="413"/>
      <c r="PLU727" s="413"/>
      <c r="PLV727" s="413"/>
      <c r="PLW727" s="413"/>
      <c r="PLX727" s="413"/>
      <c r="PLY727" s="413"/>
      <c r="PLZ727" s="413"/>
      <c r="PMA727" s="413"/>
      <c r="PMB727" s="413"/>
      <c r="PMC727" s="413"/>
      <c r="PMD727" s="413"/>
      <c r="PME727" s="413"/>
      <c r="PMF727" s="413"/>
      <c r="PMG727" s="413"/>
      <c r="PMH727" s="413"/>
      <c r="PMI727" s="413"/>
      <c r="PMJ727" s="413"/>
      <c r="PMK727" s="413"/>
      <c r="PML727" s="413"/>
      <c r="PMM727" s="413"/>
      <c r="PMN727" s="413"/>
      <c r="PMO727" s="413"/>
      <c r="PMP727" s="414"/>
      <c r="PMQ727" s="414"/>
      <c r="PMR727" s="414"/>
      <c r="PMS727" s="414"/>
      <c r="PMT727" s="414"/>
      <c r="PMU727" s="413"/>
      <c r="PMV727" s="413"/>
      <c r="PMW727" s="414"/>
      <c r="PMX727" s="414"/>
      <c r="PMY727" s="413"/>
      <c r="PMZ727" s="413"/>
      <c r="PNA727" s="414"/>
      <c r="PNB727" s="414"/>
      <c r="PNC727" s="413"/>
      <c r="PND727" s="413"/>
      <c r="PNE727" s="413"/>
      <c r="PNF727" s="413"/>
      <c r="PNG727" s="413"/>
      <c r="PNH727" s="413"/>
      <c r="PNI727" s="413"/>
      <c r="PNJ727" s="414"/>
      <c r="PNK727" s="414"/>
      <c r="PNL727" s="413"/>
      <c r="PNM727" s="413"/>
      <c r="PNN727" s="414"/>
      <c r="PNO727" s="414"/>
      <c r="PNP727" s="413"/>
      <c r="PNQ727" s="413"/>
      <c r="PNR727" s="413"/>
      <c r="PNS727" s="413"/>
      <c r="PNT727" s="413"/>
      <c r="PNU727" s="407"/>
      <c r="PNV727" s="439"/>
      <c r="PNW727" s="413"/>
      <c r="PNX727" s="413"/>
      <c r="PNY727" s="413"/>
      <c r="PNZ727" s="413"/>
      <c r="POA727" s="413"/>
      <c r="POB727" s="413"/>
      <c r="POC727" s="413"/>
      <c r="POD727" s="412"/>
      <c r="POE727" s="412"/>
      <c r="POF727" s="412"/>
      <c r="POG727" s="412"/>
      <c r="POH727" s="412"/>
      <c r="POI727" s="412"/>
      <c r="POJ727" s="412"/>
      <c r="POK727" s="412"/>
      <c r="POL727" s="412"/>
      <c r="POM727" s="412"/>
      <c r="PON727" s="412"/>
      <c r="POO727" s="412"/>
      <c r="POP727" s="412"/>
      <c r="POQ727" s="412"/>
      <c r="POR727" s="412"/>
      <c r="POS727" s="412"/>
      <c r="POT727" s="412"/>
      <c r="POU727" s="412"/>
      <c r="POV727" s="412"/>
      <c r="POW727" s="412"/>
      <c r="POX727" s="412"/>
      <c r="POY727" s="412"/>
      <c r="POZ727" s="412"/>
      <c r="PPA727" s="412"/>
      <c r="PPB727" s="412"/>
      <c r="PPC727" s="412"/>
      <c r="PPD727" s="412"/>
      <c r="PPE727" s="412"/>
      <c r="PPF727" s="412"/>
      <c r="PPG727" s="412"/>
      <c r="PPH727" s="412"/>
      <c r="PPI727" s="412"/>
      <c r="PPJ727" s="412"/>
      <c r="PPK727" s="412"/>
      <c r="PPL727" s="412"/>
      <c r="PPM727" s="412"/>
      <c r="PPN727" s="412"/>
      <c r="PPO727" s="412"/>
      <c r="PPP727" s="412"/>
      <c r="PPQ727" s="412"/>
      <c r="PPR727" s="412"/>
      <c r="PPS727" s="412"/>
      <c r="PPT727" s="412"/>
      <c r="PPU727" s="412"/>
      <c r="PPV727" s="413"/>
      <c r="PPW727" s="413"/>
      <c r="PPX727" s="413"/>
      <c r="PPY727" s="413"/>
      <c r="PPZ727" s="413"/>
      <c r="PQA727" s="413"/>
      <c r="PQB727" s="413"/>
      <c r="PQC727" s="413"/>
      <c r="PQD727" s="413"/>
      <c r="PQE727" s="413"/>
      <c r="PQF727" s="413"/>
      <c r="PQG727" s="413"/>
      <c r="PQH727" s="413"/>
      <c r="PQI727" s="413"/>
      <c r="PQJ727" s="413"/>
      <c r="PQK727" s="413"/>
      <c r="PQL727" s="413"/>
      <c r="PQM727" s="413"/>
      <c r="PQN727" s="413"/>
      <c r="PQO727" s="413"/>
      <c r="PQP727" s="413"/>
      <c r="PQQ727" s="413"/>
      <c r="PQR727" s="413"/>
      <c r="PQS727" s="413"/>
      <c r="PQT727" s="414"/>
      <c r="PQU727" s="414"/>
      <c r="PQV727" s="414"/>
      <c r="PQW727" s="414"/>
      <c r="PQX727" s="414"/>
      <c r="PQY727" s="413"/>
      <c r="PQZ727" s="413"/>
      <c r="PRA727" s="414"/>
      <c r="PRB727" s="414"/>
      <c r="PRC727" s="413"/>
      <c r="PRD727" s="413"/>
      <c r="PRE727" s="414"/>
      <c r="PRF727" s="414"/>
      <c r="PRG727" s="413"/>
      <c r="PRH727" s="413"/>
      <c r="PRI727" s="413"/>
      <c r="PRJ727" s="413"/>
      <c r="PRK727" s="413"/>
      <c r="PRL727" s="413"/>
      <c r="PRM727" s="413"/>
      <c r="PRN727" s="414"/>
      <c r="PRO727" s="414"/>
      <c r="PRP727" s="413"/>
      <c r="PRQ727" s="413"/>
      <c r="PRR727" s="414"/>
      <c r="PRS727" s="414"/>
      <c r="PRT727" s="413"/>
      <c r="PRU727" s="413"/>
      <c r="PRV727" s="413"/>
      <c r="PRW727" s="413"/>
      <c r="PRX727" s="413"/>
      <c r="PRY727" s="407"/>
      <c r="PRZ727" s="439"/>
      <c r="PSA727" s="413"/>
      <c r="PSB727" s="413"/>
      <c r="PSC727" s="413"/>
      <c r="PSD727" s="413"/>
      <c r="PSE727" s="413"/>
      <c r="PSF727" s="413"/>
      <c r="PSG727" s="413"/>
      <c r="PSH727" s="412"/>
      <c r="PSI727" s="412"/>
      <c r="PSJ727" s="412"/>
      <c r="PSK727" s="412"/>
      <c r="PSL727" s="412"/>
      <c r="PSM727" s="412"/>
      <c r="PSN727" s="412"/>
      <c r="PSO727" s="412"/>
      <c r="PSP727" s="412"/>
      <c r="PSQ727" s="412"/>
      <c r="PSR727" s="412"/>
      <c r="PSS727" s="412"/>
      <c r="PST727" s="412"/>
      <c r="PSU727" s="412"/>
      <c r="PSV727" s="412"/>
      <c r="PSW727" s="412"/>
      <c r="PSX727" s="412"/>
      <c r="PSY727" s="412"/>
      <c r="PSZ727" s="412"/>
      <c r="PTA727" s="412"/>
      <c r="PTB727" s="412"/>
      <c r="PTC727" s="412"/>
      <c r="PTD727" s="412"/>
      <c r="PTE727" s="412"/>
      <c r="PTF727" s="412"/>
      <c r="PTG727" s="412"/>
      <c r="PTH727" s="412"/>
      <c r="PTI727" s="412"/>
      <c r="PTJ727" s="412"/>
      <c r="PTK727" s="412"/>
      <c r="PTL727" s="412"/>
      <c r="PTM727" s="412"/>
      <c r="PTN727" s="412"/>
      <c r="PTO727" s="412"/>
      <c r="PTP727" s="412"/>
      <c r="PTQ727" s="412"/>
      <c r="PTR727" s="412"/>
      <c r="PTS727" s="412"/>
      <c r="PTT727" s="412"/>
      <c r="PTU727" s="412"/>
      <c r="PTV727" s="412"/>
      <c r="PTW727" s="412"/>
      <c r="PTX727" s="412"/>
      <c r="PTY727" s="412"/>
      <c r="PTZ727" s="413"/>
      <c r="PUA727" s="413"/>
      <c r="PUB727" s="413"/>
      <c r="PUC727" s="413"/>
      <c r="PUD727" s="413"/>
      <c r="PUE727" s="413"/>
      <c r="PUF727" s="413"/>
      <c r="PUG727" s="413"/>
      <c r="PUH727" s="413"/>
      <c r="PUI727" s="413"/>
      <c r="PUJ727" s="413"/>
      <c r="PUK727" s="413"/>
      <c r="PUL727" s="413"/>
      <c r="PUM727" s="413"/>
      <c r="PUN727" s="413"/>
      <c r="PUO727" s="413"/>
      <c r="PUP727" s="413"/>
      <c r="PUQ727" s="413"/>
      <c r="PUR727" s="413"/>
      <c r="PUS727" s="413"/>
      <c r="PUT727" s="413"/>
      <c r="PUU727" s="413"/>
      <c r="PUV727" s="413"/>
      <c r="PUW727" s="413"/>
      <c r="PUX727" s="414"/>
      <c r="PUY727" s="414"/>
      <c r="PUZ727" s="414"/>
      <c r="PVA727" s="414"/>
      <c r="PVB727" s="414"/>
      <c r="PVC727" s="413"/>
      <c r="PVD727" s="413"/>
      <c r="PVE727" s="414"/>
      <c r="PVF727" s="414"/>
      <c r="PVG727" s="413"/>
      <c r="PVH727" s="413"/>
      <c r="PVI727" s="414"/>
      <c r="PVJ727" s="414"/>
      <c r="PVK727" s="413"/>
      <c r="PVL727" s="413"/>
      <c r="PVM727" s="413"/>
      <c r="PVN727" s="413"/>
      <c r="PVO727" s="413"/>
      <c r="PVP727" s="413"/>
      <c r="PVQ727" s="413"/>
      <c r="PVR727" s="414"/>
      <c r="PVS727" s="414"/>
      <c r="PVT727" s="413"/>
      <c r="PVU727" s="413"/>
      <c r="PVV727" s="414"/>
      <c r="PVW727" s="414"/>
      <c r="PVX727" s="413"/>
      <c r="PVY727" s="413"/>
      <c r="PVZ727" s="413"/>
      <c r="PWA727" s="413"/>
      <c r="PWB727" s="413"/>
      <c r="PWC727" s="407"/>
      <c r="PWD727" s="439"/>
      <c r="PWE727" s="413"/>
      <c r="PWF727" s="413"/>
      <c r="PWG727" s="413"/>
      <c r="PWH727" s="413"/>
      <c r="PWI727" s="413"/>
      <c r="PWJ727" s="413"/>
      <c r="PWK727" s="413"/>
      <c r="PWL727" s="412"/>
      <c r="PWM727" s="412"/>
      <c r="PWN727" s="412"/>
      <c r="PWO727" s="412"/>
      <c r="PWP727" s="412"/>
      <c r="PWQ727" s="412"/>
      <c r="PWR727" s="412"/>
      <c r="PWS727" s="412"/>
      <c r="PWT727" s="412"/>
      <c r="PWU727" s="412"/>
      <c r="PWV727" s="412"/>
      <c r="PWW727" s="412"/>
      <c r="PWX727" s="412"/>
      <c r="PWY727" s="412"/>
      <c r="PWZ727" s="412"/>
      <c r="PXA727" s="412"/>
      <c r="PXB727" s="412"/>
      <c r="PXC727" s="412"/>
      <c r="PXD727" s="412"/>
      <c r="PXE727" s="412"/>
      <c r="PXF727" s="412"/>
      <c r="PXG727" s="412"/>
      <c r="PXH727" s="412"/>
      <c r="PXI727" s="412"/>
      <c r="PXJ727" s="412"/>
      <c r="PXK727" s="412"/>
      <c r="PXL727" s="412"/>
      <c r="PXM727" s="412"/>
      <c r="PXN727" s="412"/>
      <c r="PXO727" s="412"/>
      <c r="PXP727" s="412"/>
      <c r="PXQ727" s="412"/>
      <c r="PXR727" s="412"/>
      <c r="PXS727" s="412"/>
      <c r="PXT727" s="412"/>
      <c r="PXU727" s="412"/>
      <c r="PXV727" s="412"/>
      <c r="PXW727" s="412"/>
      <c r="PXX727" s="412"/>
      <c r="PXY727" s="412"/>
      <c r="PXZ727" s="412"/>
      <c r="PYA727" s="412"/>
      <c r="PYB727" s="412"/>
      <c r="PYC727" s="412"/>
      <c r="PYD727" s="413"/>
      <c r="PYE727" s="413"/>
      <c r="PYF727" s="413"/>
      <c r="PYG727" s="413"/>
      <c r="PYH727" s="413"/>
      <c r="PYI727" s="413"/>
      <c r="PYJ727" s="413"/>
      <c r="PYK727" s="413"/>
      <c r="PYL727" s="413"/>
      <c r="PYM727" s="413"/>
      <c r="PYN727" s="413"/>
      <c r="PYO727" s="413"/>
      <c r="PYP727" s="413"/>
      <c r="PYQ727" s="413"/>
      <c r="PYR727" s="413"/>
      <c r="PYS727" s="413"/>
      <c r="PYT727" s="413"/>
      <c r="PYU727" s="413"/>
      <c r="PYV727" s="413"/>
      <c r="PYW727" s="413"/>
      <c r="PYX727" s="413"/>
      <c r="PYY727" s="413"/>
      <c r="PYZ727" s="413"/>
      <c r="PZA727" s="413"/>
      <c r="PZB727" s="414"/>
      <c r="PZC727" s="414"/>
      <c r="PZD727" s="414"/>
      <c r="PZE727" s="414"/>
      <c r="PZF727" s="414"/>
      <c r="PZG727" s="413"/>
      <c r="PZH727" s="413"/>
      <c r="PZI727" s="414"/>
      <c r="PZJ727" s="414"/>
      <c r="PZK727" s="413"/>
      <c r="PZL727" s="413"/>
      <c r="PZM727" s="414"/>
      <c r="PZN727" s="414"/>
      <c r="PZO727" s="413"/>
      <c r="PZP727" s="413"/>
      <c r="PZQ727" s="413"/>
      <c r="PZR727" s="413"/>
      <c r="PZS727" s="413"/>
      <c r="PZT727" s="413"/>
      <c r="PZU727" s="413"/>
      <c r="PZV727" s="414"/>
      <c r="PZW727" s="414"/>
      <c r="PZX727" s="413"/>
      <c r="PZY727" s="413"/>
      <c r="PZZ727" s="414"/>
      <c r="QAA727" s="414"/>
      <c r="QAB727" s="413"/>
      <c r="QAC727" s="413"/>
      <c r="QAD727" s="413"/>
      <c r="QAE727" s="413"/>
      <c r="QAF727" s="413"/>
      <c r="QAG727" s="407"/>
      <c r="QAH727" s="439"/>
      <c r="QAI727" s="413"/>
      <c r="QAJ727" s="413"/>
      <c r="QAK727" s="413"/>
      <c r="QAL727" s="413"/>
      <c r="QAM727" s="413"/>
      <c r="QAN727" s="413"/>
      <c r="QAO727" s="413"/>
      <c r="QAP727" s="412"/>
      <c r="QAQ727" s="412"/>
      <c r="QAR727" s="412"/>
      <c r="QAS727" s="412"/>
      <c r="QAT727" s="412"/>
      <c r="QAU727" s="412"/>
      <c r="QAV727" s="412"/>
      <c r="QAW727" s="412"/>
      <c r="QAX727" s="412"/>
      <c r="QAY727" s="412"/>
      <c r="QAZ727" s="412"/>
      <c r="QBA727" s="412"/>
      <c r="QBB727" s="412"/>
      <c r="QBC727" s="412"/>
      <c r="QBD727" s="412"/>
      <c r="QBE727" s="412"/>
      <c r="QBF727" s="412"/>
      <c r="QBG727" s="412"/>
      <c r="QBH727" s="412"/>
      <c r="QBI727" s="412"/>
      <c r="QBJ727" s="412"/>
      <c r="QBK727" s="412"/>
      <c r="QBL727" s="412"/>
      <c r="QBM727" s="412"/>
      <c r="QBN727" s="412"/>
      <c r="QBO727" s="412"/>
      <c r="QBP727" s="412"/>
      <c r="QBQ727" s="412"/>
      <c r="QBR727" s="412"/>
      <c r="QBS727" s="412"/>
      <c r="QBT727" s="412"/>
      <c r="QBU727" s="412"/>
      <c r="QBV727" s="412"/>
      <c r="QBW727" s="412"/>
      <c r="QBX727" s="412"/>
      <c r="QBY727" s="412"/>
      <c r="QBZ727" s="412"/>
      <c r="QCA727" s="412"/>
      <c r="QCB727" s="412"/>
      <c r="QCC727" s="412"/>
      <c r="QCD727" s="412"/>
      <c r="QCE727" s="412"/>
      <c r="QCF727" s="412"/>
      <c r="QCG727" s="412"/>
      <c r="QCH727" s="413"/>
      <c r="QCI727" s="413"/>
      <c r="QCJ727" s="413"/>
      <c r="QCK727" s="413"/>
      <c r="QCL727" s="413"/>
      <c r="QCM727" s="413"/>
      <c r="QCN727" s="413"/>
      <c r="QCO727" s="413"/>
      <c r="QCP727" s="413"/>
      <c r="QCQ727" s="413"/>
      <c r="QCR727" s="413"/>
      <c r="QCS727" s="413"/>
      <c r="QCT727" s="413"/>
      <c r="QCU727" s="413"/>
      <c r="QCV727" s="413"/>
      <c r="QCW727" s="413"/>
      <c r="QCX727" s="413"/>
      <c r="QCY727" s="413"/>
      <c r="QCZ727" s="413"/>
      <c r="QDA727" s="413"/>
      <c r="QDB727" s="413"/>
      <c r="QDC727" s="413"/>
      <c r="QDD727" s="413"/>
      <c r="QDE727" s="413"/>
      <c r="QDF727" s="414"/>
      <c r="QDG727" s="414"/>
      <c r="QDH727" s="414"/>
      <c r="QDI727" s="414"/>
      <c r="QDJ727" s="414"/>
      <c r="QDK727" s="413"/>
      <c r="QDL727" s="413"/>
      <c r="QDM727" s="414"/>
      <c r="QDN727" s="414"/>
      <c r="QDO727" s="413"/>
      <c r="QDP727" s="413"/>
      <c r="QDQ727" s="414"/>
      <c r="QDR727" s="414"/>
      <c r="QDS727" s="413"/>
      <c r="QDT727" s="413"/>
      <c r="QDU727" s="413"/>
      <c r="QDV727" s="413"/>
      <c r="QDW727" s="413"/>
      <c r="QDX727" s="413"/>
      <c r="QDY727" s="413"/>
      <c r="QDZ727" s="414"/>
      <c r="QEA727" s="414"/>
      <c r="QEB727" s="413"/>
      <c r="QEC727" s="413"/>
      <c r="QED727" s="414"/>
      <c r="QEE727" s="414"/>
      <c r="QEF727" s="413"/>
      <c r="QEG727" s="413"/>
      <c r="QEH727" s="413"/>
      <c r="QEI727" s="413"/>
      <c r="QEJ727" s="413"/>
      <c r="QEK727" s="407"/>
      <c r="QEL727" s="439"/>
      <c r="QEM727" s="413"/>
      <c r="QEN727" s="413"/>
      <c r="QEO727" s="413"/>
      <c r="QEP727" s="413"/>
      <c r="QEQ727" s="413"/>
      <c r="QER727" s="413"/>
      <c r="QES727" s="413"/>
      <c r="QET727" s="412"/>
      <c r="QEU727" s="412"/>
      <c r="QEV727" s="412"/>
      <c r="QEW727" s="412"/>
      <c r="QEX727" s="412"/>
      <c r="QEY727" s="412"/>
      <c r="QEZ727" s="412"/>
      <c r="QFA727" s="412"/>
      <c r="QFB727" s="412"/>
      <c r="QFC727" s="412"/>
      <c r="QFD727" s="412"/>
      <c r="QFE727" s="412"/>
      <c r="QFF727" s="412"/>
      <c r="QFG727" s="412"/>
      <c r="QFH727" s="412"/>
      <c r="QFI727" s="412"/>
      <c r="QFJ727" s="412"/>
      <c r="QFK727" s="412"/>
      <c r="QFL727" s="412"/>
      <c r="QFM727" s="412"/>
      <c r="QFN727" s="412"/>
      <c r="QFO727" s="412"/>
      <c r="QFP727" s="412"/>
      <c r="QFQ727" s="412"/>
      <c r="QFR727" s="412"/>
      <c r="QFS727" s="412"/>
      <c r="QFT727" s="412"/>
      <c r="QFU727" s="412"/>
      <c r="QFV727" s="412"/>
      <c r="QFW727" s="412"/>
      <c r="QFX727" s="412"/>
      <c r="QFY727" s="412"/>
      <c r="QFZ727" s="412"/>
      <c r="QGA727" s="412"/>
      <c r="QGB727" s="412"/>
      <c r="QGC727" s="412"/>
      <c r="QGD727" s="412"/>
      <c r="QGE727" s="412"/>
      <c r="QGF727" s="412"/>
      <c r="QGG727" s="412"/>
      <c r="QGH727" s="412"/>
      <c r="QGI727" s="412"/>
      <c r="QGJ727" s="412"/>
      <c r="QGK727" s="412"/>
      <c r="QGL727" s="413"/>
      <c r="QGM727" s="413"/>
      <c r="QGN727" s="413"/>
      <c r="QGO727" s="413"/>
      <c r="QGP727" s="413"/>
      <c r="QGQ727" s="413"/>
      <c r="QGR727" s="413"/>
      <c r="QGS727" s="413"/>
      <c r="QGT727" s="413"/>
      <c r="QGU727" s="413"/>
      <c r="QGV727" s="413"/>
      <c r="QGW727" s="413"/>
      <c r="QGX727" s="413"/>
      <c r="QGY727" s="413"/>
      <c r="QGZ727" s="413"/>
      <c r="QHA727" s="413"/>
      <c r="QHB727" s="413"/>
      <c r="QHC727" s="413"/>
      <c r="QHD727" s="413"/>
      <c r="QHE727" s="413"/>
      <c r="QHF727" s="413"/>
      <c r="QHG727" s="413"/>
      <c r="QHH727" s="413"/>
      <c r="QHI727" s="413"/>
      <c r="QHJ727" s="414"/>
      <c r="QHK727" s="414"/>
      <c r="QHL727" s="414"/>
      <c r="QHM727" s="414"/>
      <c r="QHN727" s="414"/>
      <c r="QHO727" s="413"/>
      <c r="QHP727" s="413"/>
      <c r="QHQ727" s="414"/>
      <c r="QHR727" s="414"/>
      <c r="QHS727" s="413"/>
      <c r="QHT727" s="413"/>
      <c r="QHU727" s="414"/>
      <c r="QHV727" s="414"/>
      <c r="QHW727" s="413"/>
      <c r="QHX727" s="413"/>
      <c r="QHY727" s="413"/>
      <c r="QHZ727" s="413"/>
      <c r="QIA727" s="413"/>
      <c r="QIB727" s="413"/>
      <c r="QIC727" s="413"/>
      <c r="QID727" s="414"/>
      <c r="QIE727" s="414"/>
      <c r="QIF727" s="413"/>
      <c r="QIG727" s="413"/>
      <c r="QIH727" s="414"/>
      <c r="QII727" s="414"/>
      <c r="QIJ727" s="413"/>
      <c r="QIK727" s="413"/>
      <c r="QIL727" s="413"/>
      <c r="QIM727" s="413"/>
      <c r="QIN727" s="413"/>
      <c r="QIO727" s="407"/>
      <c r="QIP727" s="439"/>
      <c r="QIQ727" s="413"/>
      <c r="QIR727" s="413"/>
      <c r="QIS727" s="413"/>
      <c r="QIT727" s="413"/>
      <c r="QIU727" s="413"/>
      <c r="QIV727" s="413"/>
      <c r="QIW727" s="413"/>
      <c r="QIX727" s="412"/>
      <c r="QIY727" s="412"/>
      <c r="QIZ727" s="412"/>
      <c r="QJA727" s="412"/>
      <c r="QJB727" s="412"/>
      <c r="QJC727" s="412"/>
      <c r="QJD727" s="412"/>
      <c r="QJE727" s="412"/>
      <c r="QJF727" s="412"/>
      <c r="QJG727" s="412"/>
      <c r="QJH727" s="412"/>
      <c r="QJI727" s="412"/>
      <c r="QJJ727" s="412"/>
      <c r="QJK727" s="412"/>
      <c r="QJL727" s="412"/>
      <c r="QJM727" s="412"/>
      <c r="QJN727" s="412"/>
      <c r="QJO727" s="412"/>
      <c r="QJP727" s="412"/>
      <c r="QJQ727" s="412"/>
      <c r="QJR727" s="412"/>
      <c r="QJS727" s="412"/>
      <c r="QJT727" s="412"/>
      <c r="QJU727" s="412"/>
      <c r="QJV727" s="412"/>
      <c r="QJW727" s="412"/>
      <c r="QJX727" s="412"/>
      <c r="QJY727" s="412"/>
      <c r="QJZ727" s="412"/>
      <c r="QKA727" s="412"/>
      <c r="QKB727" s="412"/>
      <c r="QKC727" s="412"/>
      <c r="QKD727" s="412"/>
      <c r="QKE727" s="412"/>
      <c r="QKF727" s="412"/>
      <c r="QKG727" s="412"/>
      <c r="QKH727" s="412"/>
      <c r="QKI727" s="412"/>
      <c r="QKJ727" s="412"/>
      <c r="QKK727" s="412"/>
      <c r="QKL727" s="412"/>
      <c r="QKM727" s="412"/>
      <c r="QKN727" s="412"/>
      <c r="QKO727" s="412"/>
      <c r="QKP727" s="413"/>
      <c r="QKQ727" s="413"/>
      <c r="QKR727" s="413"/>
      <c r="QKS727" s="413"/>
      <c r="QKT727" s="413"/>
      <c r="QKU727" s="413"/>
      <c r="QKV727" s="413"/>
      <c r="QKW727" s="413"/>
      <c r="QKX727" s="413"/>
      <c r="QKY727" s="413"/>
      <c r="QKZ727" s="413"/>
      <c r="QLA727" s="413"/>
      <c r="QLB727" s="413"/>
      <c r="QLC727" s="413"/>
      <c r="QLD727" s="413"/>
      <c r="QLE727" s="413"/>
      <c r="QLF727" s="413"/>
      <c r="QLG727" s="413"/>
      <c r="QLH727" s="413"/>
      <c r="QLI727" s="413"/>
      <c r="QLJ727" s="413"/>
      <c r="QLK727" s="413"/>
      <c r="QLL727" s="413"/>
      <c r="QLM727" s="413"/>
      <c r="QLN727" s="414"/>
      <c r="QLO727" s="414"/>
      <c r="QLP727" s="414"/>
      <c r="QLQ727" s="414"/>
      <c r="QLR727" s="414"/>
      <c r="QLS727" s="413"/>
      <c r="QLT727" s="413"/>
      <c r="QLU727" s="414"/>
      <c r="QLV727" s="414"/>
      <c r="QLW727" s="413"/>
      <c r="QLX727" s="413"/>
      <c r="QLY727" s="414"/>
      <c r="QLZ727" s="414"/>
      <c r="QMA727" s="413"/>
      <c r="QMB727" s="413"/>
      <c r="QMC727" s="413"/>
      <c r="QMD727" s="413"/>
      <c r="QME727" s="413"/>
      <c r="QMF727" s="413"/>
      <c r="QMG727" s="413"/>
      <c r="QMH727" s="414"/>
      <c r="QMI727" s="414"/>
      <c r="QMJ727" s="413"/>
      <c r="QMK727" s="413"/>
      <c r="QML727" s="414"/>
      <c r="QMM727" s="414"/>
      <c r="QMN727" s="413"/>
      <c r="QMO727" s="413"/>
      <c r="QMP727" s="413"/>
      <c r="QMQ727" s="413"/>
      <c r="QMR727" s="413"/>
      <c r="QMS727" s="407"/>
      <c r="QMT727" s="439"/>
      <c r="QMU727" s="413"/>
      <c r="QMV727" s="413"/>
      <c r="QMW727" s="413"/>
      <c r="QMX727" s="413"/>
      <c r="QMY727" s="413"/>
      <c r="QMZ727" s="413"/>
      <c r="QNA727" s="413"/>
      <c r="QNB727" s="412"/>
      <c r="QNC727" s="412"/>
      <c r="QND727" s="412"/>
      <c r="QNE727" s="412"/>
      <c r="QNF727" s="412"/>
      <c r="QNG727" s="412"/>
      <c r="QNH727" s="412"/>
      <c r="QNI727" s="412"/>
      <c r="QNJ727" s="412"/>
      <c r="QNK727" s="412"/>
      <c r="QNL727" s="412"/>
      <c r="QNM727" s="412"/>
      <c r="QNN727" s="412"/>
      <c r="QNO727" s="412"/>
      <c r="QNP727" s="412"/>
      <c r="QNQ727" s="412"/>
      <c r="QNR727" s="412"/>
      <c r="QNS727" s="412"/>
      <c r="QNT727" s="412"/>
      <c r="QNU727" s="412"/>
      <c r="QNV727" s="412"/>
      <c r="QNW727" s="412"/>
      <c r="QNX727" s="412"/>
      <c r="QNY727" s="412"/>
      <c r="QNZ727" s="412"/>
      <c r="QOA727" s="412"/>
      <c r="QOB727" s="412"/>
      <c r="QOC727" s="412"/>
      <c r="QOD727" s="412"/>
      <c r="QOE727" s="412"/>
      <c r="QOF727" s="412"/>
      <c r="QOG727" s="412"/>
      <c r="QOH727" s="412"/>
      <c r="QOI727" s="412"/>
      <c r="QOJ727" s="412"/>
      <c r="QOK727" s="412"/>
      <c r="QOL727" s="412"/>
      <c r="QOM727" s="412"/>
      <c r="QON727" s="412"/>
      <c r="QOO727" s="412"/>
      <c r="QOP727" s="412"/>
      <c r="QOQ727" s="412"/>
      <c r="QOR727" s="412"/>
      <c r="QOS727" s="412"/>
      <c r="QOT727" s="413"/>
      <c r="QOU727" s="413"/>
      <c r="QOV727" s="413"/>
      <c r="QOW727" s="413"/>
      <c r="QOX727" s="413"/>
      <c r="QOY727" s="413"/>
      <c r="QOZ727" s="413"/>
      <c r="QPA727" s="413"/>
      <c r="QPB727" s="413"/>
      <c r="QPC727" s="413"/>
      <c r="QPD727" s="413"/>
      <c r="QPE727" s="413"/>
      <c r="QPF727" s="413"/>
      <c r="QPG727" s="413"/>
      <c r="QPH727" s="413"/>
      <c r="QPI727" s="413"/>
      <c r="QPJ727" s="413"/>
      <c r="QPK727" s="413"/>
      <c r="QPL727" s="413"/>
      <c r="QPM727" s="413"/>
      <c r="QPN727" s="413"/>
      <c r="QPO727" s="413"/>
      <c r="QPP727" s="413"/>
      <c r="QPQ727" s="413"/>
      <c r="QPR727" s="414"/>
      <c r="QPS727" s="414"/>
      <c r="QPT727" s="414"/>
      <c r="QPU727" s="414"/>
      <c r="QPV727" s="414"/>
      <c r="QPW727" s="413"/>
      <c r="QPX727" s="413"/>
      <c r="QPY727" s="414"/>
      <c r="QPZ727" s="414"/>
      <c r="QQA727" s="413"/>
      <c r="QQB727" s="413"/>
      <c r="QQC727" s="414"/>
      <c r="QQD727" s="414"/>
      <c r="QQE727" s="413"/>
      <c r="QQF727" s="413"/>
      <c r="QQG727" s="413"/>
      <c r="QQH727" s="413"/>
      <c r="QQI727" s="413"/>
      <c r="QQJ727" s="413"/>
      <c r="QQK727" s="413"/>
      <c r="QQL727" s="414"/>
      <c r="QQM727" s="414"/>
      <c r="QQN727" s="413"/>
      <c r="QQO727" s="413"/>
      <c r="QQP727" s="414"/>
      <c r="QQQ727" s="414"/>
      <c r="QQR727" s="413"/>
      <c r="QQS727" s="413"/>
      <c r="QQT727" s="413"/>
      <c r="QQU727" s="413"/>
      <c r="QQV727" s="413"/>
      <c r="QQW727" s="407"/>
      <c r="QQX727" s="439"/>
      <c r="QQY727" s="413"/>
      <c r="QQZ727" s="413"/>
      <c r="QRA727" s="413"/>
      <c r="QRB727" s="413"/>
      <c r="QRC727" s="413"/>
      <c r="QRD727" s="413"/>
      <c r="QRE727" s="413"/>
      <c r="QRF727" s="412"/>
      <c r="QRG727" s="412"/>
      <c r="QRH727" s="412"/>
      <c r="QRI727" s="412"/>
      <c r="QRJ727" s="412"/>
      <c r="QRK727" s="412"/>
      <c r="QRL727" s="412"/>
      <c r="QRM727" s="412"/>
      <c r="QRN727" s="412"/>
      <c r="QRO727" s="412"/>
      <c r="QRP727" s="412"/>
      <c r="QRQ727" s="412"/>
      <c r="QRR727" s="412"/>
      <c r="QRS727" s="412"/>
      <c r="QRT727" s="412"/>
      <c r="QRU727" s="412"/>
      <c r="QRV727" s="412"/>
      <c r="QRW727" s="412"/>
      <c r="QRX727" s="412"/>
      <c r="QRY727" s="412"/>
      <c r="QRZ727" s="412"/>
      <c r="QSA727" s="412"/>
      <c r="QSB727" s="412"/>
      <c r="QSC727" s="412"/>
      <c r="QSD727" s="412"/>
      <c r="QSE727" s="412"/>
      <c r="QSF727" s="412"/>
      <c r="QSG727" s="412"/>
      <c r="QSH727" s="412"/>
      <c r="QSI727" s="412"/>
      <c r="QSJ727" s="412"/>
      <c r="QSK727" s="412"/>
      <c r="QSL727" s="412"/>
      <c r="QSM727" s="412"/>
      <c r="QSN727" s="412"/>
      <c r="QSO727" s="412"/>
      <c r="QSP727" s="412"/>
      <c r="QSQ727" s="412"/>
      <c r="QSR727" s="412"/>
      <c r="QSS727" s="412"/>
      <c r="QST727" s="412"/>
      <c r="QSU727" s="412"/>
      <c r="QSV727" s="412"/>
      <c r="QSW727" s="412"/>
      <c r="QSX727" s="413"/>
      <c r="QSY727" s="413"/>
      <c r="QSZ727" s="413"/>
      <c r="QTA727" s="413"/>
      <c r="QTB727" s="413"/>
      <c r="QTC727" s="413"/>
      <c r="QTD727" s="413"/>
      <c r="QTE727" s="413"/>
      <c r="QTF727" s="413"/>
      <c r="QTG727" s="413"/>
      <c r="QTH727" s="413"/>
      <c r="QTI727" s="413"/>
      <c r="QTJ727" s="413"/>
      <c r="QTK727" s="413"/>
      <c r="QTL727" s="413"/>
      <c r="QTM727" s="413"/>
      <c r="QTN727" s="413"/>
      <c r="QTO727" s="413"/>
      <c r="QTP727" s="413"/>
      <c r="QTQ727" s="413"/>
      <c r="QTR727" s="413"/>
      <c r="QTS727" s="413"/>
      <c r="QTT727" s="413"/>
      <c r="QTU727" s="413"/>
      <c r="QTV727" s="414"/>
      <c r="QTW727" s="414"/>
      <c r="QTX727" s="414"/>
      <c r="QTY727" s="414"/>
      <c r="QTZ727" s="414"/>
      <c r="QUA727" s="413"/>
      <c r="QUB727" s="413"/>
      <c r="QUC727" s="414"/>
      <c r="QUD727" s="414"/>
      <c r="QUE727" s="413"/>
      <c r="QUF727" s="413"/>
      <c r="QUG727" s="414"/>
      <c r="QUH727" s="414"/>
      <c r="QUI727" s="413"/>
      <c r="QUJ727" s="413"/>
      <c r="QUK727" s="413"/>
      <c r="QUL727" s="413"/>
      <c r="QUM727" s="413"/>
      <c r="QUN727" s="413"/>
      <c r="QUO727" s="413"/>
      <c r="QUP727" s="414"/>
      <c r="QUQ727" s="414"/>
      <c r="QUR727" s="413"/>
      <c r="QUS727" s="413"/>
      <c r="QUT727" s="414"/>
      <c r="QUU727" s="414"/>
      <c r="QUV727" s="413"/>
      <c r="QUW727" s="413"/>
      <c r="QUX727" s="413"/>
      <c r="QUY727" s="413"/>
      <c r="QUZ727" s="413"/>
      <c r="QVA727" s="407"/>
      <c r="QVB727" s="439"/>
      <c r="QVC727" s="413"/>
      <c r="QVD727" s="413"/>
      <c r="QVE727" s="413"/>
      <c r="QVF727" s="413"/>
      <c r="QVG727" s="413"/>
      <c r="QVH727" s="413"/>
      <c r="QVI727" s="413"/>
      <c r="QVJ727" s="412"/>
      <c r="QVK727" s="412"/>
      <c r="QVL727" s="412"/>
      <c r="QVM727" s="412"/>
      <c r="QVN727" s="412"/>
      <c r="QVO727" s="412"/>
      <c r="QVP727" s="412"/>
      <c r="QVQ727" s="412"/>
      <c r="QVR727" s="412"/>
      <c r="QVS727" s="412"/>
      <c r="QVT727" s="412"/>
      <c r="QVU727" s="412"/>
      <c r="QVV727" s="412"/>
      <c r="QVW727" s="412"/>
      <c r="QVX727" s="412"/>
      <c r="QVY727" s="412"/>
      <c r="QVZ727" s="412"/>
      <c r="QWA727" s="412"/>
      <c r="QWB727" s="412"/>
      <c r="QWC727" s="412"/>
      <c r="QWD727" s="412"/>
      <c r="QWE727" s="412"/>
      <c r="QWF727" s="412"/>
      <c r="QWG727" s="412"/>
      <c r="QWH727" s="412"/>
      <c r="QWI727" s="412"/>
      <c r="QWJ727" s="412"/>
      <c r="QWK727" s="412"/>
      <c r="QWL727" s="412"/>
      <c r="QWM727" s="412"/>
      <c r="QWN727" s="412"/>
      <c r="QWO727" s="412"/>
      <c r="QWP727" s="412"/>
      <c r="QWQ727" s="412"/>
      <c r="QWR727" s="412"/>
      <c r="QWS727" s="412"/>
      <c r="QWT727" s="412"/>
      <c r="QWU727" s="412"/>
      <c r="QWV727" s="412"/>
      <c r="QWW727" s="412"/>
      <c r="QWX727" s="412"/>
      <c r="QWY727" s="412"/>
      <c r="QWZ727" s="412"/>
      <c r="QXA727" s="412"/>
      <c r="QXB727" s="413"/>
      <c r="QXC727" s="413"/>
      <c r="QXD727" s="413"/>
      <c r="QXE727" s="413"/>
      <c r="QXF727" s="413"/>
      <c r="QXG727" s="413"/>
      <c r="QXH727" s="413"/>
      <c r="QXI727" s="413"/>
      <c r="QXJ727" s="413"/>
      <c r="QXK727" s="413"/>
      <c r="QXL727" s="413"/>
      <c r="QXM727" s="413"/>
      <c r="QXN727" s="413"/>
      <c r="QXO727" s="413"/>
      <c r="QXP727" s="413"/>
      <c r="QXQ727" s="413"/>
      <c r="QXR727" s="413"/>
      <c r="QXS727" s="413"/>
      <c r="QXT727" s="413"/>
      <c r="QXU727" s="413"/>
      <c r="QXV727" s="413"/>
      <c r="QXW727" s="413"/>
      <c r="QXX727" s="413"/>
      <c r="QXY727" s="413"/>
      <c r="QXZ727" s="414"/>
      <c r="QYA727" s="414"/>
      <c r="QYB727" s="414"/>
      <c r="QYC727" s="414"/>
      <c r="QYD727" s="414"/>
      <c r="QYE727" s="413"/>
      <c r="QYF727" s="413"/>
      <c r="QYG727" s="414"/>
      <c r="QYH727" s="414"/>
      <c r="QYI727" s="413"/>
      <c r="QYJ727" s="413"/>
      <c r="QYK727" s="414"/>
      <c r="QYL727" s="414"/>
      <c r="QYM727" s="413"/>
      <c r="QYN727" s="413"/>
      <c r="QYO727" s="413"/>
      <c r="QYP727" s="413"/>
      <c r="QYQ727" s="413"/>
      <c r="QYR727" s="413"/>
      <c r="QYS727" s="413"/>
      <c r="QYT727" s="414"/>
      <c r="QYU727" s="414"/>
      <c r="QYV727" s="413"/>
      <c r="QYW727" s="413"/>
      <c r="QYX727" s="414"/>
      <c r="QYY727" s="414"/>
      <c r="QYZ727" s="413"/>
      <c r="QZA727" s="413"/>
      <c r="QZB727" s="413"/>
      <c r="QZC727" s="413"/>
      <c r="QZD727" s="413"/>
      <c r="QZE727" s="407"/>
      <c r="QZF727" s="439"/>
      <c r="QZG727" s="413"/>
      <c r="QZH727" s="413"/>
      <c r="QZI727" s="413"/>
      <c r="QZJ727" s="413"/>
      <c r="QZK727" s="413"/>
      <c r="QZL727" s="413"/>
      <c r="QZM727" s="413"/>
      <c r="QZN727" s="412"/>
      <c r="QZO727" s="412"/>
      <c r="QZP727" s="412"/>
      <c r="QZQ727" s="412"/>
      <c r="QZR727" s="412"/>
      <c r="QZS727" s="412"/>
      <c r="QZT727" s="412"/>
      <c r="QZU727" s="412"/>
      <c r="QZV727" s="412"/>
      <c r="QZW727" s="412"/>
      <c r="QZX727" s="412"/>
      <c r="QZY727" s="412"/>
      <c r="QZZ727" s="412"/>
      <c r="RAA727" s="412"/>
      <c r="RAB727" s="412"/>
      <c r="RAC727" s="412"/>
      <c r="RAD727" s="412"/>
      <c r="RAE727" s="412"/>
      <c r="RAF727" s="412"/>
      <c r="RAG727" s="412"/>
      <c r="RAH727" s="412"/>
      <c r="RAI727" s="412"/>
      <c r="RAJ727" s="412"/>
      <c r="RAK727" s="412"/>
      <c r="RAL727" s="412"/>
      <c r="RAM727" s="412"/>
      <c r="RAN727" s="412"/>
      <c r="RAO727" s="412"/>
      <c r="RAP727" s="412"/>
      <c r="RAQ727" s="412"/>
      <c r="RAR727" s="412"/>
      <c r="RAS727" s="412"/>
      <c r="RAT727" s="412"/>
      <c r="RAU727" s="412"/>
      <c r="RAV727" s="412"/>
      <c r="RAW727" s="412"/>
      <c r="RAX727" s="412"/>
      <c r="RAY727" s="412"/>
      <c r="RAZ727" s="412"/>
      <c r="RBA727" s="412"/>
      <c r="RBB727" s="412"/>
      <c r="RBC727" s="412"/>
      <c r="RBD727" s="412"/>
      <c r="RBE727" s="412"/>
      <c r="RBF727" s="413"/>
      <c r="RBG727" s="413"/>
      <c r="RBH727" s="413"/>
      <c r="RBI727" s="413"/>
      <c r="RBJ727" s="413"/>
      <c r="RBK727" s="413"/>
      <c r="RBL727" s="413"/>
      <c r="RBM727" s="413"/>
      <c r="RBN727" s="413"/>
      <c r="RBO727" s="413"/>
      <c r="RBP727" s="413"/>
      <c r="RBQ727" s="413"/>
      <c r="RBR727" s="413"/>
      <c r="RBS727" s="413"/>
      <c r="RBT727" s="413"/>
      <c r="RBU727" s="413"/>
      <c r="RBV727" s="413"/>
      <c r="RBW727" s="413"/>
      <c r="RBX727" s="413"/>
      <c r="RBY727" s="413"/>
      <c r="RBZ727" s="413"/>
      <c r="RCA727" s="413"/>
      <c r="RCB727" s="413"/>
    </row>
    <row r="728" spans="1:12248" s="326" customFormat="1" ht="45.75" hidden="1" customHeight="1" x14ac:dyDescent="0.25">
      <c r="B728" s="327"/>
      <c r="C728" s="328"/>
      <c r="D728" s="325"/>
      <c r="E728" s="325"/>
      <c r="F728" s="325"/>
      <c r="G728" s="325"/>
      <c r="H728" s="325"/>
      <c r="I728" s="325"/>
      <c r="J728" s="329"/>
      <c r="K728" s="329"/>
      <c r="L728" s="329"/>
      <c r="M728" s="329"/>
      <c r="N728" s="329"/>
      <c r="O728" s="329"/>
      <c r="P728" s="329"/>
      <c r="Q728" s="329"/>
      <c r="R728" s="329"/>
      <c r="S728" s="329"/>
      <c r="T728" s="630"/>
      <c r="U728" s="329"/>
      <c r="V728" s="329"/>
      <c r="W728" s="329"/>
      <c r="X728" s="329"/>
      <c r="Y728" s="329"/>
      <c r="Z728" s="329"/>
      <c r="AA728" s="329"/>
      <c r="AB728" s="329"/>
      <c r="AC728" s="329"/>
      <c r="AD728" s="329"/>
      <c r="AE728" s="329"/>
      <c r="AF728" s="575"/>
      <c r="AG728" s="329"/>
      <c r="AH728" s="329"/>
      <c r="AI728" s="329"/>
      <c r="AJ728" s="329"/>
      <c r="AK728" s="329"/>
      <c r="AL728" s="570"/>
      <c r="AM728" s="329"/>
      <c r="AN728" s="329"/>
      <c r="AO728" s="329"/>
      <c r="AP728" s="329"/>
      <c r="AQ728" s="329"/>
      <c r="AR728" s="329"/>
      <c r="AS728" s="329"/>
      <c r="AT728" s="329"/>
      <c r="AU728" s="329"/>
      <c r="AV728" s="128"/>
      <c r="AW728" s="329"/>
      <c r="AX728" s="329"/>
      <c r="AY728" s="329"/>
      <c r="AZ728" s="329"/>
      <c r="BA728" s="329"/>
      <c r="BB728" s="329"/>
      <c r="BC728" s="329"/>
      <c r="BD728" s="329"/>
      <c r="BE728" s="329"/>
      <c r="BF728" s="329"/>
      <c r="BG728" s="329"/>
      <c r="BH728" s="329"/>
      <c r="BI728" s="329"/>
      <c r="BJ728" s="329"/>
      <c r="BK728" s="329"/>
      <c r="BL728" s="329"/>
      <c r="BM728" s="329"/>
      <c r="BN728" s="329"/>
      <c r="BO728" s="329"/>
      <c r="BP728" s="329"/>
      <c r="BQ728" s="329"/>
      <c r="BR728" s="329"/>
      <c r="BS728" s="329"/>
      <c r="BT728" s="329"/>
      <c r="BU728" s="329"/>
      <c r="BV728" s="329"/>
      <c r="BW728" s="329"/>
      <c r="BX728" s="329"/>
      <c r="BY728" s="329"/>
      <c r="BZ728" s="329"/>
      <c r="CA728" s="329"/>
      <c r="CB728" s="329"/>
      <c r="CC728" s="329"/>
      <c r="CD728" s="329"/>
      <c r="CE728" s="329"/>
      <c r="CF728" s="329"/>
      <c r="CG728" s="329"/>
      <c r="CH728" s="329"/>
      <c r="CI728" s="329"/>
      <c r="CJ728" s="329"/>
      <c r="CK728" s="329"/>
      <c r="CL728" s="329"/>
      <c r="CM728" s="329"/>
      <c r="CN728" s="329"/>
      <c r="CO728" s="329"/>
    </row>
    <row r="729" spans="1:12248" s="371" customFormat="1" ht="117.75" customHeight="1" x14ac:dyDescent="0.3">
      <c r="B729" s="902" t="s">
        <v>376</v>
      </c>
      <c r="C729" s="902"/>
      <c r="D729" s="691">
        <f>E729+G729+H729+F729</f>
        <v>11845059.737060001</v>
      </c>
      <c r="E729" s="691">
        <f>E730+E732+E733</f>
        <v>5482900.667510001</v>
      </c>
      <c r="F729" s="691">
        <f>F730+F732+F733</f>
        <v>4828604.4891999997</v>
      </c>
      <c r="G729" s="691">
        <f>G730+G732+G733</f>
        <v>0</v>
      </c>
      <c r="H729" s="691">
        <f>H730+H732+H733</f>
        <v>1533554.5803499999</v>
      </c>
      <c r="I729" s="691">
        <f t="shared" ref="I729:I734" si="472">K729+M729+O729+Q729</f>
        <v>11381810.902640002</v>
      </c>
      <c r="J729" s="572">
        <f t="shared" ref="J729:J734" si="473">I729/D729</f>
        <v>0.96089096680782293</v>
      </c>
      <c r="K729" s="691">
        <f>K730+K732+K733</f>
        <v>5349592.9825800005</v>
      </c>
      <c r="L729" s="572">
        <f>K729/E729</f>
        <v>0.97568664963785667</v>
      </c>
      <c r="M729" s="691">
        <f>M730+M732+M733</f>
        <v>4687542.4060899997</v>
      </c>
      <c r="N729" s="572">
        <f>M729/F729</f>
        <v>0.970786159142769</v>
      </c>
      <c r="O729" s="556">
        <f>O730+O732+O733</f>
        <v>0</v>
      </c>
      <c r="P729" s="556"/>
      <c r="Q729" s="691">
        <f>Q730+Q732+Q733</f>
        <v>1344675.51397</v>
      </c>
      <c r="R729" s="572">
        <f>Q729/H729</f>
        <v>0.87683577174221439</v>
      </c>
      <c r="S729" s="691">
        <f>U729+W729+Y729+AA729</f>
        <v>10708136.87362</v>
      </c>
      <c r="T729" s="572">
        <f>S729/D729</f>
        <v>0.90401712708270465</v>
      </c>
      <c r="U729" s="691">
        <f>U730+U732+U733</f>
        <v>5362162.9182500001</v>
      </c>
      <c r="V729" s="572">
        <f>U729/E729</f>
        <v>0.97797922001843729</v>
      </c>
      <c r="W729" s="691">
        <f>W730+W732+W733</f>
        <v>4082467.1615999998</v>
      </c>
      <c r="X729" s="556"/>
      <c r="Y729" s="556"/>
      <c r="Z729" s="556"/>
      <c r="AA729" s="691">
        <f>AA730+AA732+AA733</f>
        <v>1263506.7937700001</v>
      </c>
      <c r="AB729" s="572">
        <f>AA729/H729</f>
        <v>0.82390728700483074</v>
      </c>
      <c r="AC729" s="691">
        <f t="shared" ref="AC729:AC734" si="474">AE729+AG729+AI729+AK729</f>
        <v>11815600.059210001</v>
      </c>
      <c r="AD729" s="572">
        <f t="shared" ref="AD729:AD734" si="475">AC729/D729</f>
        <v>0.99751291437072043</v>
      </c>
      <c r="AE729" s="691">
        <f>AE730+AE732+AE733</f>
        <v>5470145.5451500006</v>
      </c>
      <c r="AF729" s="572">
        <f t="shared" si="456"/>
        <v>0.99767365430572486</v>
      </c>
      <c r="AG729" s="691">
        <f>AG730+AG732+AG733</f>
        <v>4825699.9337099995</v>
      </c>
      <c r="AH729" s="572">
        <f>AG729/F729</f>
        <v>0.99939846895795736</v>
      </c>
      <c r="AI729" s="556"/>
      <c r="AJ729" s="556"/>
      <c r="AK729" s="691">
        <f>AK730+AK732+AK733</f>
        <v>1519754.5803499999</v>
      </c>
      <c r="AL729" s="572">
        <f>AK729/H729</f>
        <v>0.99100129843644014</v>
      </c>
      <c r="AM729" s="556"/>
      <c r="AN729" s="556"/>
      <c r="AO729" s="556"/>
      <c r="AP729" s="556"/>
      <c r="AQ729" s="556"/>
      <c r="AR729" s="556"/>
      <c r="AS729" s="556"/>
      <c r="AT729" s="556"/>
      <c r="AU729" s="556">
        <f>AV729-D729</f>
        <v>-3213325.1437800024</v>
      </c>
      <c r="AV729" s="556">
        <f>AW729+AY729+AZ729+AX729</f>
        <v>8631734.5932799987</v>
      </c>
      <c r="AW729" s="494">
        <f t="shared" ref="AW729:BH729" si="476">AW730+AW732+AW733</f>
        <v>2682595.0364099997</v>
      </c>
      <c r="AX729" s="494">
        <f t="shared" si="476"/>
        <v>4578459.7866900004</v>
      </c>
      <c r="AY729" s="494">
        <f t="shared" si="476"/>
        <v>0</v>
      </c>
      <c r="AZ729" s="494">
        <f t="shared" si="476"/>
        <v>1370679.7701799998</v>
      </c>
      <c r="BA729" s="494" t="e">
        <f t="shared" si="476"/>
        <v>#REF!</v>
      </c>
      <c r="BB729" s="531" t="e">
        <f t="shared" si="476"/>
        <v>#REF!</v>
      </c>
      <c r="BC729" s="531" t="e">
        <f t="shared" si="476"/>
        <v>#REF!</v>
      </c>
      <c r="BD729" s="531" t="e">
        <f t="shared" si="476"/>
        <v>#REF!</v>
      </c>
      <c r="BE729" s="531" t="e">
        <f t="shared" si="476"/>
        <v>#REF!</v>
      </c>
      <c r="BF729" s="494" t="e">
        <f t="shared" si="476"/>
        <v>#REF!</v>
      </c>
      <c r="BG729" s="494" t="e">
        <f t="shared" si="476"/>
        <v>#REF!</v>
      </c>
      <c r="BH729" s="494" t="e">
        <f t="shared" si="476"/>
        <v>#REF!</v>
      </c>
      <c r="BI729" s="494">
        <f>BJ729+BL729+BM729+BK729</f>
        <v>6404467.21435</v>
      </c>
      <c r="BJ729" s="494">
        <f>BJ730+BJ732+BJ733</f>
        <v>1573807.2326</v>
      </c>
      <c r="BK729" s="494">
        <f>BK730+BK732+BK733</f>
        <v>3777548.2691199998</v>
      </c>
      <c r="BL729" s="494">
        <f>BL730+BL732+BL733</f>
        <v>0</v>
      </c>
      <c r="BM729" s="494">
        <f>BM730+BM732+BM733</f>
        <v>1053111.71263</v>
      </c>
      <c r="BN729" s="480">
        <f>BN730+BN732+BN733</f>
        <v>59318.450709999539</v>
      </c>
      <c r="BO729" s="494">
        <f>BP729+BR729+BS729+BQ729</f>
        <v>6463785.6650599996</v>
      </c>
      <c r="BP729" s="494">
        <f>BP730+BP732+BP733</f>
        <v>1573807.2326</v>
      </c>
      <c r="BQ729" s="494">
        <f>BQ730+BQ732+BQ733</f>
        <v>3836866.7198299998</v>
      </c>
      <c r="BR729" s="494">
        <f>BR730+BR732+BR733</f>
        <v>0</v>
      </c>
      <c r="BS729" s="494">
        <f>BS730+BS732+BS733</f>
        <v>1053111.71263</v>
      </c>
      <c r="BT729" s="494" t="e">
        <f>BT342+#REF!+BT562+#REF!+BT678+BT686+BT693+BT700+BT706</f>
        <v>#REF!</v>
      </c>
      <c r="BU729" s="494" t="e">
        <f>BU342+#REF!+BU562+#REF!+BU678+BU686+BU693+BU700+BU706</f>
        <v>#REF!</v>
      </c>
      <c r="BV729" s="494" t="e">
        <f>BW729+BY729+BZ729+BX729</f>
        <v>#REF!</v>
      </c>
      <c r="BW729" s="494">
        <f>BW730+BW732+BW733</f>
        <v>1634943.4886</v>
      </c>
      <c r="BX729" s="494">
        <f>BX730+BX732+BX733</f>
        <v>6109365.2821499994</v>
      </c>
      <c r="BY729" s="494">
        <f>BY730+BY732+BY733</f>
        <v>0</v>
      </c>
      <c r="BZ729" s="494" t="e">
        <f>BZ730+BZ732+BZ733</f>
        <v>#REF!</v>
      </c>
      <c r="CA729" s="494" t="e">
        <f>CB729+CC729+CD729</f>
        <v>#REF!</v>
      </c>
      <c r="CB729" s="494" t="e">
        <f>CB342+#REF!+CB562+#REF!+CB678+CB686+CB693+CB700+CB706+CB528+CB718</f>
        <v>#REF!</v>
      </c>
      <c r="CC729" s="494" t="e">
        <f>CC342+#REF!+CC562+#REF!+CC678+CC686+CC693+CC700+CC706</f>
        <v>#REF!</v>
      </c>
      <c r="CD729" s="494" t="e">
        <f>CD342+#REF!+CD562+#REF!+CD678+CD686+CD693+CD700+CD706</f>
        <v>#REF!</v>
      </c>
      <c r="CE729" s="536">
        <f>CF729+CH729+CI729+CG729</f>
        <v>3647551.9060199996</v>
      </c>
      <c r="CF729" s="536">
        <f>CF730+CF732+CF733</f>
        <v>534943.48860000004</v>
      </c>
      <c r="CG729" s="536">
        <f>CG730+CG732+CG733</f>
        <v>2022608.4174199998</v>
      </c>
      <c r="CH729" s="536">
        <f>CH730+CH732+CH733</f>
        <v>0</v>
      </c>
      <c r="CI729" s="536">
        <f>CI730+CI732+CI733</f>
        <v>1090000</v>
      </c>
      <c r="CJ729" s="494">
        <f>CJ730</f>
        <v>0</v>
      </c>
      <c r="CK729" s="494">
        <f>CL729+CN729+CO729+CM729</f>
        <v>3647551.9060199996</v>
      </c>
      <c r="CL729" s="480">
        <f>CL730+CL732+CL733</f>
        <v>534943.48860000004</v>
      </c>
      <c r="CM729" s="480">
        <f>CM730+CM732+CM733</f>
        <v>2022608.4174199998</v>
      </c>
      <c r="CN729" s="480">
        <f>CN730+CN732+CN733</f>
        <v>0</v>
      </c>
      <c r="CO729" s="480">
        <f>CO730+CO732+CO733</f>
        <v>1090000</v>
      </c>
    </row>
    <row r="730" spans="1:12248" s="52" customFormat="1" ht="72.75" customHeight="1" x14ac:dyDescent="0.25">
      <c r="B730" s="896" t="s">
        <v>263</v>
      </c>
      <c r="C730" s="896"/>
      <c r="D730" s="182">
        <f>E730+G730+H730+F730</f>
        <v>9135465.9270600006</v>
      </c>
      <c r="E730" s="182">
        <f>E335</f>
        <v>5333754.3961700005</v>
      </c>
      <c r="F730" s="182">
        <f>F335</f>
        <v>2465128.2791999998</v>
      </c>
      <c r="G730" s="182">
        <f>G335</f>
        <v>0</v>
      </c>
      <c r="H730" s="182">
        <f>H342+H529+H576+H668+H678+H693+H699+H700+H705+H719+H727</f>
        <v>1336583.2516899998</v>
      </c>
      <c r="I730" s="182">
        <f t="shared" si="472"/>
        <v>8682434.2269499991</v>
      </c>
      <c r="J730" s="569">
        <f t="shared" si="473"/>
        <v>0.95040956818982991</v>
      </c>
      <c r="K730" s="182">
        <f>K335</f>
        <v>5200446.7112400001</v>
      </c>
      <c r="L730" s="569">
        <f>K730/E730</f>
        <v>0.97500678227221627</v>
      </c>
      <c r="M730" s="182">
        <f>M335</f>
        <v>2324066.1960899998</v>
      </c>
      <c r="N730" s="569">
        <f>M730/F730</f>
        <v>0.94277698069498495</v>
      </c>
      <c r="O730" s="663">
        <f>O335</f>
        <v>0</v>
      </c>
      <c r="P730" s="663"/>
      <c r="Q730" s="182">
        <f>Q342+Q529+Q576+Q668+Q678+Q693+Q699+Q700+Q705+Q719</f>
        <v>1157921.31962</v>
      </c>
      <c r="R730" s="569">
        <f>Q730/H730</f>
        <v>0.86632936493548274</v>
      </c>
      <c r="S730" s="182">
        <f t="shared" ref="S730:S798" si="477">U730+W730+Y730+AA730</f>
        <v>8045983.8879199997</v>
      </c>
      <c r="T730" s="569">
        <f t="shared" ref="T730:T798" si="478">S730/D730</f>
        <v>0.88074149169416027</v>
      </c>
      <c r="U730" s="182">
        <f>U335</f>
        <v>5213016.6469099997</v>
      </c>
      <c r="V730" s="569">
        <f>U730/E730</f>
        <v>0.97736345915239387</v>
      </c>
      <c r="W730" s="182">
        <f>W335</f>
        <v>1756214.6415899997</v>
      </c>
      <c r="X730" s="663"/>
      <c r="Y730" s="663"/>
      <c r="Z730" s="663"/>
      <c r="AA730" s="182">
        <f>AA342+AA529+AA576+AA668+AA678+AA693+AA699+AA700+AA705+AA719</f>
        <v>1076752.5994200001</v>
      </c>
      <c r="AB730" s="569">
        <f>AA730/H730</f>
        <v>0.80560084682980637</v>
      </c>
      <c r="AC730" s="182">
        <f t="shared" si="474"/>
        <v>9106006.24921</v>
      </c>
      <c r="AD730" s="569">
        <f t="shared" si="475"/>
        <v>0.99677524079393276</v>
      </c>
      <c r="AE730" s="182">
        <f>AE335</f>
        <v>5320999.2738100002</v>
      </c>
      <c r="AF730" s="569">
        <f t="shared" si="456"/>
        <v>0.99760860335654755</v>
      </c>
      <c r="AG730" s="182">
        <f>AG335</f>
        <v>2462223.72371</v>
      </c>
      <c r="AH730" s="569">
        <f>AG730/F730</f>
        <v>0.99882174265959811</v>
      </c>
      <c r="AI730" s="663"/>
      <c r="AJ730" s="663"/>
      <c r="AK730" s="182">
        <f>AK342+AK529+AK576+AK668+AK678+AK693+AK699+AK700+AK705+AK719</f>
        <v>1322783.2516899998</v>
      </c>
      <c r="AL730" s="569">
        <f>AK730/H730</f>
        <v>0.98967516615029327</v>
      </c>
      <c r="AM730" s="663"/>
      <c r="AN730" s="663"/>
      <c r="AO730" s="663"/>
      <c r="AP730" s="663"/>
      <c r="AQ730" s="663"/>
      <c r="AR730" s="663"/>
      <c r="AS730" s="663"/>
      <c r="AT730" s="663"/>
      <c r="AU730" s="663">
        <f>AU335</f>
        <v>-3016353.829810001</v>
      </c>
      <c r="AV730" s="663">
        <f>AW730+AY730+AZ730+AX730</f>
        <v>6119112.0972499996</v>
      </c>
      <c r="AW730" s="663">
        <f>AW335</f>
        <v>2536783.4002099996</v>
      </c>
      <c r="AX730" s="663">
        <f>AX335</f>
        <v>2214983.5619999999</v>
      </c>
      <c r="AY730" s="663">
        <f>AY335</f>
        <v>0</v>
      </c>
      <c r="AZ730" s="663">
        <f>AZ342+AZ529+AZ576+AZ668+AZ678+AZ693+AZ699+AZ700+AZ705+AZ719</f>
        <v>1367345.1350399998</v>
      </c>
      <c r="BA730" s="663" t="e">
        <f t="shared" si="435"/>
        <v>#REF!</v>
      </c>
      <c r="BB730" s="663" t="e">
        <f>BB343+#REF!+BB562+#REF!+BB678+BB686+BB693+BB700+BB706+BB529+BB719</f>
        <v>#REF!</v>
      </c>
      <c r="BC730" s="663" t="e">
        <f>BC343+#REF!+BC562+#REF!+BC678+BC686+BC693+BC700+BC706</f>
        <v>#REF!</v>
      </c>
      <c r="BD730" s="663" t="e">
        <f>BD343+#REF!+BD562+#REF!+BD678+BD686+BD693+BD700+BD706</f>
        <v>#REF!</v>
      </c>
      <c r="BE730" s="663" t="e">
        <f t="shared" si="436"/>
        <v>#REF!</v>
      </c>
      <c r="BF730" s="663" t="e">
        <f>BF343+#REF!+BF562+#REF!+BF678+BF686+BF693+BF700+BF706+BF529+BF719</f>
        <v>#REF!</v>
      </c>
      <c r="BG730" s="663" t="e">
        <f>BG343+#REF!+BG562+#REF!+BG678+BG686+BG693+BG700+BG706</f>
        <v>#REF!</v>
      </c>
      <c r="BH730" s="663" t="e">
        <f>BH343+#REF!+BH562+#REF!+BH678+BH686+BH693+BH700+BH706</f>
        <v>#REF!</v>
      </c>
      <c r="BI730" s="663">
        <f>SUM(BJ730:BM730)</f>
        <v>4887861.21435</v>
      </c>
      <c r="BJ730" s="663">
        <f>BJ335</f>
        <v>1273807.2326</v>
      </c>
      <c r="BK730" s="663">
        <f>BK335</f>
        <v>2560942.2691199998</v>
      </c>
      <c r="BL730" s="663">
        <f>BL335</f>
        <v>0</v>
      </c>
      <c r="BM730" s="663">
        <f>BM576+BM693+BM699</f>
        <v>1053111.71263</v>
      </c>
      <c r="BN730" s="663">
        <f>BO730-BI730</f>
        <v>59318.450709999539</v>
      </c>
      <c r="BO730" s="663">
        <f>BP730+BR730+BS730+BQ730</f>
        <v>4947179.6650599996</v>
      </c>
      <c r="BP730" s="663">
        <f>BP335</f>
        <v>1273807.2326</v>
      </c>
      <c r="BQ730" s="663">
        <f>BQ335</f>
        <v>2620260.7198299998</v>
      </c>
      <c r="BR730" s="663">
        <f>BR335</f>
        <v>0</v>
      </c>
      <c r="BS730" s="663">
        <f>BS576+BS693+BS699</f>
        <v>1053111.71263</v>
      </c>
      <c r="BT730" s="182" t="e">
        <f>BT343+#REF!+BT562+#REF!+BT678+BT686+BT693+BT700+BT706</f>
        <v>#REF!</v>
      </c>
      <c r="BU730" s="182" t="e">
        <f>BU343+#REF!+BU562+#REF!+BU678+BU686+BU693+BU700+BU706</f>
        <v>#REF!</v>
      </c>
      <c r="BV730" s="663" t="e">
        <f>BW730+BY730+BZ730+BX730</f>
        <v>#REF!</v>
      </c>
      <c r="BW730" s="663">
        <f>BW335</f>
        <v>1634943.4886</v>
      </c>
      <c r="BX730" s="663">
        <f>BX335</f>
        <v>6109365.2821499994</v>
      </c>
      <c r="BY730" s="663">
        <f>BY335</f>
        <v>0</v>
      </c>
      <c r="BZ730" s="663" t="e">
        <f>BZ562+BZ691</f>
        <v>#REF!</v>
      </c>
      <c r="CA730" s="663" t="e">
        <f>CB730+CC730+CD730</f>
        <v>#REF!</v>
      </c>
      <c r="CB730" s="663" t="e">
        <f>CB343+#REF!+CB562+#REF!+CB678+CB686+CB693+CB700+CB706+CB529+CB719</f>
        <v>#REF!</v>
      </c>
      <c r="CC730" s="182" t="e">
        <f>CC343+#REF!+CC562+#REF!+CC678+CC686+CC693+CC700+CC706</f>
        <v>#REF!</v>
      </c>
      <c r="CD730" s="182" t="e">
        <f>CD343+#REF!+CD562+#REF!+CD678+CD686+CD693+CD700+CD706</f>
        <v>#REF!</v>
      </c>
      <c r="CE730" s="663">
        <f>CF730+CH730+CI730+CG730</f>
        <v>3647551.9060199996</v>
      </c>
      <c r="CF730" s="663">
        <f>CF335</f>
        <v>534943.48860000004</v>
      </c>
      <c r="CG730" s="663">
        <f>CG335</f>
        <v>2022608.4174199998</v>
      </c>
      <c r="CH730" s="663">
        <f>CH335</f>
        <v>0</v>
      </c>
      <c r="CI730" s="663">
        <f>CI576+CI693+CI699</f>
        <v>1090000</v>
      </c>
      <c r="CJ730" s="663">
        <f>CJ335</f>
        <v>0</v>
      </c>
      <c r="CK730" s="663">
        <f>CL730+CN730+CO730+CM730</f>
        <v>3647551.9060199996</v>
      </c>
      <c r="CL730" s="663">
        <f>CL335</f>
        <v>534943.48860000004</v>
      </c>
      <c r="CM730" s="663">
        <f>CM335</f>
        <v>2022608.4174199998</v>
      </c>
      <c r="CN730" s="663">
        <f>CN335</f>
        <v>0</v>
      </c>
      <c r="CO730" s="663">
        <f>CO576+CO693+CO699</f>
        <v>1090000</v>
      </c>
    </row>
    <row r="731" spans="1:12248" s="25" customFormat="1" ht="77.25" hidden="1" customHeight="1" x14ac:dyDescent="0.25">
      <c r="B731" s="897" t="s">
        <v>264</v>
      </c>
      <c r="C731" s="897"/>
      <c r="D731" s="183" t="e">
        <f>#REF!+D344</f>
        <v>#REF!</v>
      </c>
      <c r="E731" s="183" t="e">
        <f>#REF!+E344</f>
        <v>#REF!</v>
      </c>
      <c r="F731" s="183"/>
      <c r="G731" s="183" t="e">
        <f>#REF!+G344</f>
        <v>#REF!</v>
      </c>
      <c r="H731" s="183" t="e">
        <f>#REF!+H344</f>
        <v>#REF!</v>
      </c>
      <c r="I731" s="182" t="e">
        <f t="shared" si="472"/>
        <v>#REF!</v>
      </c>
      <c r="J731" s="569" t="e">
        <f t="shared" si="473"/>
        <v>#REF!</v>
      </c>
      <c r="K731" s="182" t="e">
        <f>#REF!+K344</f>
        <v>#REF!</v>
      </c>
      <c r="L731" s="569" t="e">
        <f>K731/E731</f>
        <v>#REF!</v>
      </c>
      <c r="M731" s="182"/>
      <c r="N731" s="116"/>
      <c r="O731" s="116" t="e">
        <f>#REF!+O344</f>
        <v>#REF!</v>
      </c>
      <c r="P731" s="116"/>
      <c r="Q731" s="182" t="e">
        <f>#REF!+Q344</f>
        <v>#REF!</v>
      </c>
      <c r="R731" s="569" t="e">
        <f>Q731/H731</f>
        <v>#REF!</v>
      </c>
      <c r="S731" s="182" t="e">
        <f t="shared" si="477"/>
        <v>#REF!</v>
      </c>
      <c r="T731" s="569" t="e">
        <f t="shared" si="478"/>
        <v>#REF!</v>
      </c>
      <c r="U731" s="182" t="e">
        <f>#REF!+U344</f>
        <v>#REF!</v>
      </c>
      <c r="V731" s="569" t="e">
        <f>U731/E731</f>
        <v>#REF!</v>
      </c>
      <c r="W731" s="182"/>
      <c r="X731" s="116"/>
      <c r="Y731" s="116"/>
      <c r="Z731" s="116"/>
      <c r="AA731" s="182" t="e">
        <f>#REF!+AA344</f>
        <v>#REF!</v>
      </c>
      <c r="AB731" s="569" t="e">
        <f>AA731/H731</f>
        <v>#REF!</v>
      </c>
      <c r="AC731" s="182" t="e">
        <f t="shared" si="474"/>
        <v>#REF!</v>
      </c>
      <c r="AD731" s="572" t="e">
        <f t="shared" si="475"/>
        <v>#REF!</v>
      </c>
      <c r="AE731" s="182" t="e">
        <f>#REF!+AE344</f>
        <v>#REF!</v>
      </c>
      <c r="AF731" s="575" t="e">
        <f t="shared" si="456"/>
        <v>#REF!</v>
      </c>
      <c r="AG731" s="182"/>
      <c r="AH731" s="575" t="e">
        <f>AG731/F731</f>
        <v>#DIV/0!</v>
      </c>
      <c r="AI731" s="116"/>
      <c r="AJ731" s="116"/>
      <c r="AK731" s="182" t="e">
        <f>#REF!+AK344</f>
        <v>#REF!</v>
      </c>
      <c r="AL731" s="575" t="e">
        <f>AK731/H731</f>
        <v>#REF!</v>
      </c>
      <c r="AM731" s="116"/>
      <c r="AN731" s="116"/>
      <c r="AO731" s="116"/>
      <c r="AP731" s="116"/>
      <c r="AQ731" s="116"/>
      <c r="AR731" s="116"/>
      <c r="AS731" s="116"/>
      <c r="AT731" s="116"/>
      <c r="AU731" s="116"/>
      <c r="AV731" s="128" t="e">
        <f>#REF!+AV344</f>
        <v>#REF!</v>
      </c>
      <c r="AW731" s="116" t="e">
        <f>#REF!+AW344</f>
        <v>#REF!</v>
      </c>
      <c r="AX731" s="116"/>
      <c r="AY731" s="116" t="e">
        <f>#REF!+AY344</f>
        <v>#REF!</v>
      </c>
      <c r="AZ731" s="116" t="e">
        <f>#REF!+AZ344</f>
        <v>#REF!</v>
      </c>
      <c r="BA731" s="45" t="e">
        <f t="shared" si="435"/>
        <v>#REF!</v>
      </c>
      <c r="BB731" s="116" t="e">
        <f>#REF!+BB344</f>
        <v>#REF!</v>
      </c>
      <c r="BC731" s="116" t="e">
        <f>#REF!+BC344</f>
        <v>#REF!</v>
      </c>
      <c r="BD731" s="116" t="e">
        <f>#REF!+BD344</f>
        <v>#REF!</v>
      </c>
      <c r="BE731" s="116" t="e">
        <f t="shared" si="436"/>
        <v>#REF!</v>
      </c>
      <c r="BF731" s="116" t="e">
        <f>#REF!+BF344</f>
        <v>#REF!</v>
      </c>
      <c r="BG731" s="116" t="e">
        <f>#REF!+BG344</f>
        <v>#REF!</v>
      </c>
      <c r="BH731" s="116" t="e">
        <f>#REF!+BH344</f>
        <v>#REF!</v>
      </c>
      <c r="BI731" s="116" t="e">
        <f>#REF!+BI344</f>
        <v>#REF!</v>
      </c>
      <c r="BJ731" s="116" t="e">
        <f>#REF!+BJ344</f>
        <v>#REF!</v>
      </c>
      <c r="BK731" s="116"/>
      <c r="BL731" s="116" t="e">
        <f>#REF!+BL344</f>
        <v>#REF!</v>
      </c>
      <c r="BM731" s="116" t="e">
        <f>#REF!+BM344</f>
        <v>#REF!</v>
      </c>
      <c r="BN731" s="116"/>
      <c r="BO731" s="116" t="e">
        <f>#REF!+BO344</f>
        <v>#REF!</v>
      </c>
      <c r="BP731" s="116" t="e">
        <f>#REF!+BP344</f>
        <v>#REF!</v>
      </c>
      <c r="BQ731" s="116"/>
      <c r="BR731" s="116" t="e">
        <f>#REF!+BR344</f>
        <v>#REF!</v>
      </c>
      <c r="BS731" s="116" t="e">
        <f>#REF!+BS344</f>
        <v>#REF!</v>
      </c>
      <c r="BT731" s="183" t="e">
        <f>#REF!+BT344</f>
        <v>#REF!</v>
      </c>
      <c r="BU731" s="183" t="e">
        <f>#REF!+BU344</f>
        <v>#REF!</v>
      </c>
      <c r="BV731" s="116" t="e">
        <f>#REF!+BV344</f>
        <v>#REF!</v>
      </c>
      <c r="BW731" s="116" t="e">
        <f>#REF!+BW344</f>
        <v>#REF!</v>
      </c>
      <c r="BX731" s="116"/>
      <c r="BY731" s="116" t="e">
        <f>#REF!+BY344</f>
        <v>#REF!</v>
      </c>
      <c r="BZ731" s="116" t="e">
        <f>#REF!+BZ344</f>
        <v>#REF!</v>
      </c>
      <c r="CA731" s="183" t="e">
        <f>CB731+CC731+CD731</f>
        <v>#REF!</v>
      </c>
      <c r="CB731" s="183" t="e">
        <f>#REF!+CB344</f>
        <v>#REF!</v>
      </c>
      <c r="CC731" s="183" t="e">
        <f>#REF!+CC344</f>
        <v>#REF!</v>
      </c>
      <c r="CD731" s="183" t="e">
        <f>#REF!+CD344</f>
        <v>#REF!</v>
      </c>
      <c r="CE731" s="116" t="e">
        <f>#REF!+CE344</f>
        <v>#REF!</v>
      </c>
      <c r="CF731" s="116" t="e">
        <f>#REF!+CF344</f>
        <v>#REF!</v>
      </c>
      <c r="CG731" s="116"/>
      <c r="CH731" s="116" t="e">
        <f>#REF!+CH344</f>
        <v>#REF!</v>
      </c>
      <c r="CI731" s="116" t="e">
        <f>#REF!+CI344</f>
        <v>#REF!</v>
      </c>
      <c r="CJ731" s="116"/>
      <c r="CK731" s="116" t="e">
        <f>#REF!+CK344</f>
        <v>#REF!</v>
      </c>
      <c r="CL731" s="116" t="e">
        <f>#REF!+CL344</f>
        <v>#REF!</v>
      </c>
      <c r="CM731" s="116"/>
      <c r="CN731" s="116" t="e">
        <f>#REF!+CN344</f>
        <v>#REF!</v>
      </c>
      <c r="CO731" s="116" t="e">
        <f>#REF!+CO344</f>
        <v>#REF!</v>
      </c>
    </row>
    <row r="732" spans="1:12248" s="201" customFormat="1" ht="59.25" customHeight="1" x14ac:dyDescent="0.25">
      <c r="B732" s="892" t="s">
        <v>266</v>
      </c>
      <c r="C732" s="892"/>
      <c r="D732" s="246">
        <f>E732+G732+H732+F732</f>
        <v>2363476.21</v>
      </c>
      <c r="E732" s="246">
        <f>E341</f>
        <v>0</v>
      </c>
      <c r="F732" s="246">
        <f>F341</f>
        <v>2363476.21</v>
      </c>
      <c r="G732" s="246">
        <f>G341</f>
        <v>0</v>
      </c>
      <c r="H732" s="246">
        <f>H341</f>
        <v>0</v>
      </c>
      <c r="I732" s="182">
        <f t="shared" si="472"/>
        <v>2363476.21</v>
      </c>
      <c r="J732" s="569">
        <f t="shared" si="473"/>
        <v>1</v>
      </c>
      <c r="K732" s="182">
        <f>K341</f>
        <v>0</v>
      </c>
      <c r="L732" s="569">
        <v>0</v>
      </c>
      <c r="M732" s="182">
        <f>M341</f>
        <v>2363476.21</v>
      </c>
      <c r="N732" s="202"/>
      <c r="O732" s="202">
        <f>O341</f>
        <v>0</v>
      </c>
      <c r="P732" s="202"/>
      <c r="Q732" s="182">
        <f>Q341</f>
        <v>0</v>
      </c>
      <c r="R732" s="569"/>
      <c r="S732" s="182">
        <f t="shared" si="477"/>
        <v>2326252.5200100001</v>
      </c>
      <c r="T732" s="569">
        <f t="shared" si="478"/>
        <v>0.9842504486262631</v>
      </c>
      <c r="U732" s="182">
        <f>U341</f>
        <v>0</v>
      </c>
      <c r="V732" s="569">
        <v>0</v>
      </c>
      <c r="W732" s="182">
        <f>W341</f>
        <v>2326252.5200100001</v>
      </c>
      <c r="X732" s="202"/>
      <c r="Y732" s="202"/>
      <c r="Z732" s="202"/>
      <c r="AA732" s="182">
        <f>AA341</f>
        <v>0</v>
      </c>
      <c r="AB732" s="569">
        <v>0</v>
      </c>
      <c r="AC732" s="182">
        <f t="shared" si="474"/>
        <v>2363476.21</v>
      </c>
      <c r="AD732" s="569">
        <f t="shared" si="475"/>
        <v>1</v>
      </c>
      <c r="AE732" s="182">
        <f>AE341</f>
        <v>0</v>
      </c>
      <c r="AF732" s="569">
        <v>0</v>
      </c>
      <c r="AG732" s="182">
        <f>AG341</f>
        <v>2363476.21</v>
      </c>
      <c r="AH732" s="569">
        <f>AG732/F732</f>
        <v>1</v>
      </c>
      <c r="AI732" s="202"/>
      <c r="AJ732" s="202"/>
      <c r="AK732" s="182">
        <f>AK341</f>
        <v>0</v>
      </c>
      <c r="AL732" s="569">
        <v>0</v>
      </c>
      <c r="AM732" s="202"/>
      <c r="AN732" s="202"/>
      <c r="AO732" s="202"/>
      <c r="AP732" s="202"/>
      <c r="AQ732" s="202"/>
      <c r="AR732" s="202"/>
      <c r="AS732" s="202"/>
      <c r="AT732" s="202"/>
      <c r="AU732" s="202">
        <f>AU336</f>
        <v>1.4690000098198652E-2</v>
      </c>
      <c r="AV732" s="202">
        <f>AW732+AY732+AZ732+AX732</f>
        <v>2363476.2246900001</v>
      </c>
      <c r="AW732" s="202">
        <f>AW341</f>
        <v>0</v>
      </c>
      <c r="AX732" s="202">
        <f>AX341</f>
        <v>2363476.2246900001</v>
      </c>
      <c r="AY732" s="202">
        <f>AY341</f>
        <v>0</v>
      </c>
      <c r="AZ732" s="202">
        <f>AZ341</f>
        <v>0</v>
      </c>
      <c r="BA732" s="45">
        <f t="shared" si="435"/>
        <v>0</v>
      </c>
      <c r="BB732" s="202">
        <f>BB530</f>
        <v>0</v>
      </c>
      <c r="BC732" s="202">
        <f>BC530</f>
        <v>0</v>
      </c>
      <c r="BD732" s="202">
        <f>BD530</f>
        <v>0</v>
      </c>
      <c r="BE732" s="202">
        <f t="shared" si="436"/>
        <v>0</v>
      </c>
      <c r="BF732" s="202">
        <f>BF530</f>
        <v>0</v>
      </c>
      <c r="BG732" s="202">
        <f>BG530</f>
        <v>0</v>
      </c>
      <c r="BH732" s="202">
        <f>BH530</f>
        <v>0</v>
      </c>
      <c r="BI732" s="202">
        <f>BI341</f>
        <v>1216606</v>
      </c>
      <c r="BJ732" s="202">
        <f>BJ341</f>
        <v>0</v>
      </c>
      <c r="BK732" s="202">
        <f>BK341</f>
        <v>1216606</v>
      </c>
      <c r="BL732" s="202">
        <f>BL341</f>
        <v>0</v>
      </c>
      <c r="BM732" s="202">
        <f>BM341</f>
        <v>0</v>
      </c>
      <c r="BN732" s="202">
        <f>BO732-BI732</f>
        <v>0</v>
      </c>
      <c r="BO732" s="202">
        <f>BP732+BR732+BS732+BQ732</f>
        <v>1216605.9999999998</v>
      </c>
      <c r="BP732" s="202">
        <f>BP341</f>
        <v>0</v>
      </c>
      <c r="BQ732" s="202">
        <f>BQ341</f>
        <v>1216605.9999999998</v>
      </c>
      <c r="BR732" s="202">
        <f>BR341</f>
        <v>0</v>
      </c>
      <c r="BS732" s="202">
        <f>BS341</f>
        <v>0</v>
      </c>
      <c r="BT732" s="246">
        <f>BT530</f>
        <v>0</v>
      </c>
      <c r="BU732" s="246">
        <f>BU530</f>
        <v>0</v>
      </c>
      <c r="BV732" s="202">
        <f>BW732+BY732+BZ732+BX732</f>
        <v>0</v>
      </c>
      <c r="BW732" s="202">
        <f>BW341</f>
        <v>0</v>
      </c>
      <c r="BX732" s="202">
        <f>BX341</f>
        <v>0</v>
      </c>
      <c r="BY732" s="202">
        <f>BY341</f>
        <v>0</v>
      </c>
      <c r="BZ732" s="202">
        <f>BZ341</f>
        <v>0</v>
      </c>
      <c r="CA732" s="246">
        <f>CB732+CC732+CD732</f>
        <v>0</v>
      </c>
      <c r="CB732" s="246">
        <f>CB530</f>
        <v>0</v>
      </c>
      <c r="CC732" s="246">
        <f>CC530</f>
        <v>0</v>
      </c>
      <c r="CD732" s="246">
        <f>CD530</f>
        <v>0</v>
      </c>
      <c r="CE732" s="202">
        <f>CF732+CH732+CI732+CG732</f>
        <v>0</v>
      </c>
      <c r="CF732" s="202">
        <f>CF341</f>
        <v>0</v>
      </c>
      <c r="CG732" s="202">
        <f>CG341</f>
        <v>0</v>
      </c>
      <c r="CH732" s="202">
        <f>CH341</f>
        <v>0</v>
      </c>
      <c r="CI732" s="202">
        <f>CI341</f>
        <v>0</v>
      </c>
      <c r="CJ732" s="202">
        <f>CJ336</f>
        <v>0</v>
      </c>
      <c r="CK732" s="202">
        <f>CL732+CN732+CO732+CM732</f>
        <v>0</v>
      </c>
      <c r="CL732" s="202">
        <f>CL341</f>
        <v>0</v>
      </c>
      <c r="CM732" s="202">
        <f>CM341</f>
        <v>0</v>
      </c>
      <c r="CN732" s="202">
        <f>CN341</f>
        <v>0</v>
      </c>
      <c r="CO732" s="202">
        <f>CO341</f>
        <v>0</v>
      </c>
    </row>
    <row r="733" spans="1:12248" s="686" customFormat="1" ht="47.25" customHeight="1" x14ac:dyDescent="0.25">
      <c r="B733" s="893" t="s">
        <v>408</v>
      </c>
      <c r="C733" s="894"/>
      <c r="D733" s="685">
        <f>E733+G733+H733+F733</f>
        <v>346117.6</v>
      </c>
      <c r="E733" s="685">
        <f>E720</f>
        <v>149146.27134000001</v>
      </c>
      <c r="F733" s="685">
        <f>F720</f>
        <v>0</v>
      </c>
      <c r="G733" s="685">
        <f>G720</f>
        <v>0</v>
      </c>
      <c r="H733" s="685">
        <f>H720</f>
        <v>196971.32866</v>
      </c>
      <c r="I733" s="683">
        <f t="shared" si="472"/>
        <v>335900.46568999998</v>
      </c>
      <c r="J733" s="684">
        <f t="shared" si="473"/>
        <v>0.97048074322137912</v>
      </c>
      <c r="K733" s="683">
        <f>K720</f>
        <v>149146.27134000001</v>
      </c>
      <c r="L733" s="684">
        <f>K733/E733</f>
        <v>1</v>
      </c>
      <c r="M733" s="683">
        <f>M720</f>
        <v>0</v>
      </c>
      <c r="N733" s="606"/>
      <c r="O733" s="606">
        <f>O720</f>
        <v>0</v>
      </c>
      <c r="P733" s="606"/>
      <c r="Q733" s="683">
        <f>Q720</f>
        <v>186754.19435000001</v>
      </c>
      <c r="R733" s="684"/>
      <c r="S733" s="683">
        <f t="shared" si="477"/>
        <v>335900.46568999998</v>
      </c>
      <c r="T733" s="684">
        <f t="shared" si="478"/>
        <v>0.97048074322137912</v>
      </c>
      <c r="U733" s="683">
        <f>U720</f>
        <v>149146.27134000001</v>
      </c>
      <c r="V733" s="684">
        <f>U733/E733</f>
        <v>1</v>
      </c>
      <c r="W733" s="683">
        <f>W720</f>
        <v>0</v>
      </c>
      <c r="X733" s="606"/>
      <c r="Y733" s="606"/>
      <c r="Z733" s="606"/>
      <c r="AA733" s="683">
        <f>AA720</f>
        <v>186754.19435000001</v>
      </c>
      <c r="AB733" s="684">
        <v>0</v>
      </c>
      <c r="AC733" s="683">
        <f t="shared" si="474"/>
        <v>346117.6</v>
      </c>
      <c r="AD733" s="684">
        <f t="shared" si="475"/>
        <v>1</v>
      </c>
      <c r="AE733" s="683">
        <f>AE720</f>
        <v>149146.27134000001</v>
      </c>
      <c r="AF733" s="684">
        <f t="shared" si="456"/>
        <v>1</v>
      </c>
      <c r="AG733" s="683">
        <f>AG720</f>
        <v>0</v>
      </c>
      <c r="AH733" s="684">
        <v>0</v>
      </c>
      <c r="AI733" s="606"/>
      <c r="AJ733" s="606"/>
      <c r="AK733" s="683">
        <f>AK720</f>
        <v>196971.32866</v>
      </c>
      <c r="AL733" s="684">
        <v>0</v>
      </c>
      <c r="AM733" s="606"/>
      <c r="AN733" s="606"/>
      <c r="AO733" s="606"/>
      <c r="AP733" s="606"/>
      <c r="AQ733" s="606"/>
      <c r="AR733" s="606"/>
      <c r="AS733" s="606"/>
      <c r="AT733" s="606"/>
      <c r="AU733" s="606">
        <f>AV733-D733</f>
        <v>-196971.32865999997</v>
      </c>
      <c r="AV733" s="606">
        <f>AW733+AX733+AY733+AZ733</f>
        <v>149146.27134000001</v>
      </c>
      <c r="AW733" s="606">
        <f>AW720</f>
        <v>145811.63620000001</v>
      </c>
      <c r="AX733" s="606">
        <f>AX720</f>
        <v>0</v>
      </c>
      <c r="AY733" s="606">
        <f>AY720</f>
        <v>0</v>
      </c>
      <c r="AZ733" s="606">
        <f>AZ720</f>
        <v>3334.6351399999985</v>
      </c>
      <c r="BA733" s="606">
        <f>BB733</f>
        <v>0</v>
      </c>
      <c r="BB733" s="606">
        <f>BB720</f>
        <v>0</v>
      </c>
      <c r="BC733" s="606">
        <f>BC720</f>
        <v>0</v>
      </c>
      <c r="BD733" s="606">
        <f>BD720</f>
        <v>0</v>
      </c>
      <c r="BE733" s="606">
        <f>BF733</f>
        <v>346117.6</v>
      </c>
      <c r="BF733" s="606">
        <f t="shared" ref="BF733:BM733" si="479">BF720</f>
        <v>346117.6</v>
      </c>
      <c r="BG733" s="606">
        <f t="shared" si="479"/>
        <v>0</v>
      </c>
      <c r="BH733" s="606">
        <f t="shared" si="479"/>
        <v>0</v>
      </c>
      <c r="BI733" s="606">
        <f t="shared" si="479"/>
        <v>300000</v>
      </c>
      <c r="BJ733" s="606">
        <f t="shared" si="479"/>
        <v>300000</v>
      </c>
      <c r="BK733" s="606">
        <f t="shared" si="479"/>
        <v>0</v>
      </c>
      <c r="BL733" s="606">
        <f t="shared" si="479"/>
        <v>0</v>
      </c>
      <c r="BM733" s="606">
        <f t="shared" si="479"/>
        <v>0</v>
      </c>
      <c r="BN733" s="606">
        <v>0</v>
      </c>
      <c r="BO733" s="606">
        <f>BP733+BR733+BS733+BQ733</f>
        <v>300000</v>
      </c>
      <c r="BP733" s="606">
        <f>BP720</f>
        <v>300000</v>
      </c>
      <c r="BQ733" s="606">
        <f>BQ720</f>
        <v>0</v>
      </c>
      <c r="BR733" s="606">
        <f>BR720</f>
        <v>0</v>
      </c>
      <c r="BS733" s="606">
        <f>BS720</f>
        <v>0</v>
      </c>
      <c r="BT733" s="685">
        <v>0</v>
      </c>
      <c r="BU733" s="685">
        <v>0</v>
      </c>
      <c r="BV733" s="606">
        <f>BW733+BY733+BZ733+BX733</f>
        <v>0</v>
      </c>
      <c r="BW733" s="606">
        <f>BW720</f>
        <v>0</v>
      </c>
      <c r="BX733" s="606">
        <f>BX720</f>
        <v>0</v>
      </c>
      <c r="BY733" s="606">
        <f>BY720</f>
        <v>0</v>
      </c>
      <c r="BZ733" s="606">
        <f>BZ720</f>
        <v>0</v>
      </c>
      <c r="CA733" s="685">
        <f>CB733</f>
        <v>0</v>
      </c>
      <c r="CB733" s="685">
        <f>CB720</f>
        <v>0</v>
      </c>
      <c r="CC733" s="685">
        <v>0</v>
      </c>
      <c r="CD733" s="685">
        <v>0</v>
      </c>
      <c r="CE733" s="606">
        <f>CF733+CH733+CI733+CG733</f>
        <v>0</v>
      </c>
      <c r="CF733" s="606">
        <f>CF720</f>
        <v>0</v>
      </c>
      <c r="CG733" s="606">
        <f>CG720</f>
        <v>0</v>
      </c>
      <c r="CH733" s="606">
        <f>CH720</f>
        <v>0</v>
      </c>
      <c r="CI733" s="606">
        <f>CI720</f>
        <v>0</v>
      </c>
      <c r="CJ733" s="606">
        <v>0</v>
      </c>
      <c r="CK733" s="606">
        <f>CL733+CN733+CO733+CM733</f>
        <v>0</v>
      </c>
      <c r="CL733" s="606">
        <f>CL720</f>
        <v>0</v>
      </c>
      <c r="CM733" s="606">
        <f>CM720</f>
        <v>0</v>
      </c>
      <c r="CN733" s="606">
        <f>CN720</f>
        <v>0</v>
      </c>
      <c r="CO733" s="606">
        <f>CO720</f>
        <v>0</v>
      </c>
    </row>
    <row r="734" spans="1:12248" s="62" customFormat="1" ht="54.75" customHeight="1" x14ac:dyDescent="0.25">
      <c r="B734" s="882" t="s">
        <v>485</v>
      </c>
      <c r="C734" s="882"/>
      <c r="D734" s="266">
        <f>H734</f>
        <v>1519754.5803499999</v>
      </c>
      <c r="E734" s="266">
        <f>E693+E562</f>
        <v>0</v>
      </c>
      <c r="F734" s="266">
        <f>F693+F562</f>
        <v>0</v>
      </c>
      <c r="G734" s="266">
        <f>G693+G562</f>
        <v>0</v>
      </c>
      <c r="H734" s="266">
        <f>H576+H668+H693+H699+H718</f>
        <v>1519754.5803499999</v>
      </c>
      <c r="I734" s="266">
        <f t="shared" si="472"/>
        <v>1344675.51397</v>
      </c>
      <c r="J734" s="600">
        <f t="shared" si="473"/>
        <v>0.88479780311655376</v>
      </c>
      <c r="K734" s="266">
        <f>K693+K562</f>
        <v>0</v>
      </c>
      <c r="L734" s="600">
        <v>0</v>
      </c>
      <c r="M734" s="266">
        <f>M693+M562</f>
        <v>0</v>
      </c>
      <c r="N734" s="144"/>
      <c r="O734" s="144">
        <f>O693+O562</f>
        <v>0</v>
      </c>
      <c r="P734" s="144"/>
      <c r="Q734" s="266">
        <f>Q576+Q668+Q693+Q699+Q718</f>
        <v>1344675.51397</v>
      </c>
      <c r="R734" s="600">
        <f>Q734/H734</f>
        <v>0.88479780311655376</v>
      </c>
      <c r="S734" s="266">
        <f t="shared" si="477"/>
        <v>1263506.7937700001</v>
      </c>
      <c r="T734" s="600">
        <f t="shared" si="478"/>
        <v>0.83138870585210811</v>
      </c>
      <c r="U734" s="266">
        <f>U693+U562</f>
        <v>0</v>
      </c>
      <c r="V734" s="600">
        <v>0</v>
      </c>
      <c r="W734" s="266">
        <f>W693+W562</f>
        <v>0</v>
      </c>
      <c r="X734" s="144"/>
      <c r="Y734" s="144"/>
      <c r="Z734" s="144"/>
      <c r="AA734" s="266">
        <f>AA576+AA668+AA693+AA699+AA718</f>
        <v>1263506.7937700001</v>
      </c>
      <c r="AB734" s="600">
        <f>AA734/H734</f>
        <v>0.83138870585210811</v>
      </c>
      <c r="AC734" s="266">
        <f t="shared" si="474"/>
        <v>1519754.5803499999</v>
      </c>
      <c r="AD734" s="600">
        <f t="shared" si="475"/>
        <v>1</v>
      </c>
      <c r="AE734" s="266">
        <f>AE693+AE562</f>
        <v>0</v>
      </c>
      <c r="AF734" s="600">
        <v>0</v>
      </c>
      <c r="AG734" s="266">
        <f>AG693+AG562</f>
        <v>0</v>
      </c>
      <c r="AH734" s="600">
        <v>0</v>
      </c>
      <c r="AI734" s="144"/>
      <c r="AJ734" s="144"/>
      <c r="AK734" s="266">
        <f>AK576+AK668+AK693+AK699+AK718</f>
        <v>1519754.5803499999</v>
      </c>
      <c r="AL734" s="600">
        <f>AK734/H734</f>
        <v>1</v>
      </c>
      <c r="AM734" s="144"/>
      <c r="AN734" s="144"/>
      <c r="AO734" s="144"/>
      <c r="AP734" s="144"/>
      <c r="AQ734" s="144"/>
      <c r="AR734" s="144"/>
      <c r="AS734" s="144"/>
      <c r="AT734" s="144"/>
      <c r="AU734" s="144">
        <f>AZ734-H734</f>
        <v>-149074.81017000019</v>
      </c>
      <c r="AV734" s="144">
        <f>AZ734</f>
        <v>1370679.7701799998</v>
      </c>
      <c r="AW734" s="144">
        <f>AW693+AW562</f>
        <v>0</v>
      </c>
      <c r="AX734" s="144">
        <f>AX693+AX562</f>
        <v>0</v>
      </c>
      <c r="AY734" s="144">
        <f>AY693+AY562</f>
        <v>0</v>
      </c>
      <c r="AZ734" s="144">
        <f>AZ730+AZ733</f>
        <v>1370679.7701799998</v>
      </c>
      <c r="BA734" s="144">
        <f t="shared" si="435"/>
        <v>-301339.18094999995</v>
      </c>
      <c r="BB734" s="144"/>
      <c r="BC734" s="144"/>
      <c r="BD734" s="144">
        <f>BD693+BD562+BD724</f>
        <v>-301339.18094999995</v>
      </c>
      <c r="BE734" s="144" t="e">
        <f>BE693+BE562</f>
        <v>#REF!</v>
      </c>
      <c r="BF734" s="144"/>
      <c r="BG734" s="144"/>
      <c r="BH734" s="144" t="e">
        <f>BH693+BH562+BH724</f>
        <v>#REF!</v>
      </c>
      <c r="BI734" s="144">
        <f>BI693+BI562</f>
        <v>946111.71262999997</v>
      </c>
      <c r="BJ734" s="144">
        <f>BJ693+BJ562</f>
        <v>0</v>
      </c>
      <c r="BK734" s="144">
        <f>BK693+BK562</f>
        <v>0</v>
      </c>
      <c r="BL734" s="144">
        <f>BL693+BL562</f>
        <v>0</v>
      </c>
      <c r="BM734" s="144">
        <f>BM730</f>
        <v>1053111.71263</v>
      </c>
      <c r="BN734" s="144">
        <f>BS734-BM734</f>
        <v>0</v>
      </c>
      <c r="BO734" s="144">
        <f>BS734</f>
        <v>1053111.71263</v>
      </c>
      <c r="BP734" s="144">
        <f>BP693+BP562</f>
        <v>0</v>
      </c>
      <c r="BQ734" s="144">
        <f>BQ693+BQ562</f>
        <v>0</v>
      </c>
      <c r="BR734" s="144">
        <f>BR693+BR562</f>
        <v>0</v>
      </c>
      <c r="BS734" s="144">
        <f>BS730</f>
        <v>1053111.71263</v>
      </c>
      <c r="BT734" s="266">
        <f>BT693+BT562</f>
        <v>0</v>
      </c>
      <c r="BU734" s="266">
        <f>BU693+BU562</f>
        <v>788248.13207000005</v>
      </c>
      <c r="BV734" s="144" t="e">
        <f>BV693+BV562+BV724+BX734</f>
        <v>#REF!</v>
      </c>
      <c r="BW734" s="144">
        <f>BW693+BW562</f>
        <v>0</v>
      </c>
      <c r="BX734" s="144">
        <f>BX693+BX562</f>
        <v>0</v>
      </c>
      <c r="BY734" s="144">
        <f>BY693+BY562</f>
        <v>0</v>
      </c>
      <c r="BZ734" s="144" t="e">
        <f>BZ693+BZ562</f>
        <v>#REF!</v>
      </c>
      <c r="CA734" s="144">
        <f>CB734+CC734+CD734</f>
        <v>-109000</v>
      </c>
      <c r="CB734" s="266">
        <f>CB693+CB562</f>
        <v>0</v>
      </c>
      <c r="CC734" s="266">
        <f>CC693+CC562</f>
        <v>0</v>
      </c>
      <c r="CD734" s="144">
        <f>CD693+CD562+CD724</f>
        <v>-109000</v>
      </c>
      <c r="CE734" s="144">
        <f>CI734</f>
        <v>1090000</v>
      </c>
      <c r="CF734" s="144">
        <f>CF693+CF562</f>
        <v>0</v>
      </c>
      <c r="CG734" s="144">
        <f>CG693+CG562</f>
        <v>0</v>
      </c>
      <c r="CH734" s="144">
        <f>CH693+CH562</f>
        <v>0</v>
      </c>
      <c r="CI734" s="144">
        <f>CI730</f>
        <v>1090000</v>
      </c>
      <c r="CJ734" s="144">
        <v>0</v>
      </c>
      <c r="CK734" s="144">
        <f>CO734</f>
        <v>1090000</v>
      </c>
      <c r="CL734" s="144">
        <f>CL693+CL562</f>
        <v>0</v>
      </c>
      <c r="CM734" s="144">
        <f>CM693+CM562</f>
        <v>0</v>
      </c>
      <c r="CN734" s="144">
        <f>CN693+CN562</f>
        <v>0</v>
      </c>
      <c r="CO734" s="144">
        <f>CO730</f>
        <v>1090000</v>
      </c>
    </row>
    <row r="735" spans="1:12248" s="28" customFormat="1" ht="57.75" hidden="1" customHeight="1" x14ac:dyDescent="0.25">
      <c r="B735" s="889" t="s">
        <v>181</v>
      </c>
      <c r="C735" s="889"/>
      <c r="D735" s="889"/>
      <c r="E735" s="889"/>
      <c r="F735" s="889"/>
      <c r="G735" s="889"/>
      <c r="H735" s="889"/>
      <c r="I735" s="889"/>
      <c r="J735" s="889"/>
      <c r="K735" s="889"/>
      <c r="L735" s="889"/>
      <c r="M735" s="889"/>
      <c r="N735" s="889"/>
      <c r="O735" s="889"/>
      <c r="P735" s="889"/>
      <c r="Q735" s="889"/>
      <c r="R735" s="889"/>
      <c r="S735" s="889"/>
      <c r="T735" s="889"/>
      <c r="U735" s="889"/>
      <c r="V735" s="889"/>
      <c r="W735" s="889"/>
      <c r="X735" s="889"/>
      <c r="Y735" s="889"/>
      <c r="Z735" s="889"/>
      <c r="AA735" s="889"/>
      <c r="AB735" s="889"/>
      <c r="AC735" s="889"/>
      <c r="AD735" s="889"/>
      <c r="AE735" s="889"/>
      <c r="AF735" s="889"/>
      <c r="AG735" s="889"/>
      <c r="AH735" s="889"/>
      <c r="AI735" s="889"/>
      <c r="AJ735" s="889"/>
      <c r="AK735" s="889"/>
      <c r="AL735" s="889"/>
      <c r="AM735" s="889"/>
      <c r="AN735" s="889"/>
      <c r="AO735" s="889"/>
      <c r="AP735" s="889"/>
      <c r="AQ735" s="889"/>
      <c r="AR735" s="889"/>
      <c r="AS735" s="889"/>
      <c r="AT735" s="889"/>
      <c r="AU735" s="889"/>
      <c r="AV735" s="889"/>
      <c r="AW735" s="889"/>
      <c r="AX735" s="889"/>
      <c r="AY735" s="889"/>
      <c r="AZ735" s="889"/>
      <c r="BA735" s="889"/>
      <c r="BB735" s="889"/>
      <c r="BC735" s="889"/>
      <c r="BD735" s="889"/>
      <c r="BE735" s="889"/>
      <c r="BF735" s="889"/>
      <c r="BG735" s="889"/>
      <c r="BH735" s="889"/>
      <c r="BI735" s="889"/>
      <c r="BJ735" s="889"/>
      <c r="BK735" s="889"/>
      <c r="BL735" s="889"/>
      <c r="BM735" s="889"/>
      <c r="BN735" s="889"/>
      <c r="BO735" s="889"/>
      <c r="BP735" s="889"/>
      <c r="BQ735" s="889"/>
      <c r="BR735" s="889"/>
      <c r="BS735" s="889"/>
      <c r="BT735" s="889"/>
      <c r="BU735" s="889"/>
      <c r="BV735" s="889"/>
      <c r="BW735" s="889"/>
      <c r="BX735" s="889"/>
      <c r="BY735" s="889"/>
      <c r="BZ735" s="889"/>
      <c r="CA735" s="889"/>
      <c r="CB735" s="889"/>
      <c r="CC735" s="889"/>
      <c r="CD735" s="889"/>
      <c r="CE735" s="889"/>
      <c r="CF735" s="889"/>
      <c r="CG735" s="889"/>
      <c r="CH735" s="889"/>
      <c r="CI735" s="889"/>
      <c r="CJ735" s="78"/>
      <c r="CK735" s="180"/>
      <c r="CL735" s="27"/>
      <c r="CM735" s="27"/>
      <c r="CN735" s="27"/>
      <c r="CO735" s="27"/>
    </row>
    <row r="736" spans="1:12248" s="402" customFormat="1" ht="71.25" customHeight="1" x14ac:dyDescent="0.25">
      <c r="B736" s="400" t="s">
        <v>339</v>
      </c>
      <c r="C736" s="531" t="s">
        <v>475</v>
      </c>
      <c r="D736" s="778">
        <f>E736+F736+G736+H736+0.1</f>
        <v>2641382.4813700006</v>
      </c>
      <c r="E736" s="778">
        <f>E737</f>
        <v>1202707.0090800002</v>
      </c>
      <c r="F736" s="778">
        <f>F737</f>
        <v>702473.60452000005</v>
      </c>
      <c r="G736" s="778">
        <f>G737</f>
        <v>736201.76777000003</v>
      </c>
      <c r="H736" s="778">
        <f>H737</f>
        <v>0</v>
      </c>
      <c r="I736" s="778">
        <f>K736+M736+O736+Q736</f>
        <v>1946080.4901000003</v>
      </c>
      <c r="J736" s="573">
        <f>I736/D736</f>
        <v>0.73676588068026805</v>
      </c>
      <c r="K736" s="778">
        <f>K737</f>
        <v>576597.14025000005</v>
      </c>
      <c r="L736" s="572">
        <f>K736/E736</f>
        <v>0.47941613036001413</v>
      </c>
      <c r="M736" s="778">
        <f>M737</f>
        <v>657397.69388000004</v>
      </c>
      <c r="N736" s="572">
        <f>M736/F736</f>
        <v>0.93583259164477739</v>
      </c>
      <c r="O736" s="778">
        <f>O737</f>
        <v>712085.6559700002</v>
      </c>
      <c r="P736" s="401"/>
      <c r="Q736" s="401"/>
      <c r="R736" s="401"/>
      <c r="S736" s="778">
        <f>U736+W736+Y736+AA736</f>
        <v>2015381.6871500006</v>
      </c>
      <c r="T736" s="572">
        <f t="shared" si="478"/>
        <v>0.76300259480205479</v>
      </c>
      <c r="U736" s="401">
        <f>U738</f>
        <v>623209.95631000015</v>
      </c>
      <c r="V736" s="401"/>
      <c r="W736" s="778">
        <f>W738</f>
        <v>656062.98355</v>
      </c>
      <c r="X736" s="573">
        <f>W736/F736</f>
        <v>0.93393257672405727</v>
      </c>
      <c r="Y736" s="778">
        <f>Y737</f>
        <v>736108.7472900002</v>
      </c>
      <c r="Z736" s="573">
        <f>Y736/G736</f>
        <v>0.99987364811649182</v>
      </c>
      <c r="AA736" s="401"/>
      <c r="AB736" s="401"/>
      <c r="AC736" s="778">
        <f>AE736+AG736+AI736+AK736</f>
        <v>2074055.19478</v>
      </c>
      <c r="AD736" s="573">
        <f t="shared" ref="AD736:AD743" si="480">AC736/D736</f>
        <v>0.78521577598419368</v>
      </c>
      <c r="AE736" s="778">
        <f>AE737</f>
        <v>642501.91231000004</v>
      </c>
      <c r="AF736" s="573">
        <f t="shared" si="456"/>
        <v>0.53421316036187072</v>
      </c>
      <c r="AG736" s="778">
        <f>AG738</f>
        <v>697399.90873999998</v>
      </c>
      <c r="AH736" s="573">
        <f t="shared" ref="AH736:AH758" si="481">AG736/F736</f>
        <v>0.99277738587278741</v>
      </c>
      <c r="AI736" s="778">
        <f>AI737</f>
        <v>734153.37373000011</v>
      </c>
      <c r="AJ736" s="573">
        <f>AI736/G736</f>
        <v>0.99721761868868553</v>
      </c>
      <c r="AK736" s="401"/>
      <c r="AL736" s="573"/>
      <c r="AM736" s="401"/>
      <c r="AN736" s="401"/>
      <c r="AO736" s="401"/>
      <c r="AP736" s="401"/>
      <c r="AQ736" s="401"/>
      <c r="AR736" s="401"/>
      <c r="AS736" s="401"/>
      <c r="AT736" s="401"/>
      <c r="AU736" s="401">
        <f>AV736-D736</f>
        <v>388334.73778999969</v>
      </c>
      <c r="AV736" s="401">
        <f>AW736+AX736+AY736+AZ736+0.1</f>
        <v>3029717.2191600003</v>
      </c>
      <c r="AW736" s="401">
        <f>AW737</f>
        <v>499303.37998000003</v>
      </c>
      <c r="AX736" s="401">
        <f>AX737</f>
        <v>1164182.9657100001</v>
      </c>
      <c r="AY736" s="401">
        <f>AY737</f>
        <v>1366230.7734699999</v>
      </c>
      <c r="AZ736" s="401">
        <f>AZ737</f>
        <v>0</v>
      </c>
      <c r="BA736" s="401">
        <f t="shared" ref="BA736:BH736" si="482">BA738+BA779+BA785</f>
        <v>0</v>
      </c>
      <c r="BB736" s="401">
        <f t="shared" si="482"/>
        <v>0</v>
      </c>
      <c r="BC736" s="401">
        <f t="shared" si="482"/>
        <v>0</v>
      </c>
      <c r="BD736" s="401">
        <f t="shared" si="482"/>
        <v>0</v>
      </c>
      <c r="BE736" s="401">
        <f t="shared" si="482"/>
        <v>1938908.7768500003</v>
      </c>
      <c r="BF736" s="401">
        <f t="shared" si="482"/>
        <v>1202707.0090800002</v>
      </c>
      <c r="BG736" s="401">
        <f t="shared" si="482"/>
        <v>736201.76777000003</v>
      </c>
      <c r="BH736" s="401">
        <f t="shared" si="482"/>
        <v>0</v>
      </c>
      <c r="BI736" s="401">
        <f>BJ736+BK736+BL736+BM736</f>
        <v>2870915.4638299998</v>
      </c>
      <c r="BJ736" s="401">
        <f>BJ737</f>
        <v>999943.5</v>
      </c>
      <c r="BK736" s="401">
        <f>BK737</f>
        <v>1073576.14142</v>
      </c>
      <c r="BL736" s="401">
        <f>BL737</f>
        <v>797395.82241000002</v>
      </c>
      <c r="BM736" s="401">
        <f>BM737</f>
        <v>0</v>
      </c>
      <c r="BN736" s="401">
        <f>BO736-BI736</f>
        <v>473066.11333000008</v>
      </c>
      <c r="BO736" s="401">
        <f>BP736+BQ736+BR736+BS736</f>
        <v>3343981.5771599999</v>
      </c>
      <c r="BP736" s="401">
        <f>BP737</f>
        <v>999943.5</v>
      </c>
      <c r="BQ736" s="401">
        <f>BQ737</f>
        <v>1014257.69071</v>
      </c>
      <c r="BR736" s="401">
        <f>BR737</f>
        <v>1329780.3864499999</v>
      </c>
      <c r="BS736" s="401">
        <f>BS737</f>
        <v>0</v>
      </c>
      <c r="BT736" s="401">
        <f>BL736</f>
        <v>797395.82241000002</v>
      </c>
      <c r="BU736" s="401">
        <f>BM736</f>
        <v>0</v>
      </c>
      <c r="BV736" s="401">
        <f>BW736+BX736+BY736+BZ736</f>
        <v>1785350.92661</v>
      </c>
      <c r="BW736" s="401">
        <f>BW737</f>
        <v>670000</v>
      </c>
      <c r="BX736" s="401">
        <f>BX737</f>
        <v>355000</v>
      </c>
      <c r="BY736" s="401">
        <f>BY737</f>
        <v>760350.92660999997</v>
      </c>
      <c r="BZ736" s="401">
        <f>BZ737</f>
        <v>0</v>
      </c>
      <c r="CA736" s="401">
        <f>CB736+CC736+CD736</f>
        <v>0</v>
      </c>
      <c r="CB736" s="401">
        <f>CB738</f>
        <v>0</v>
      </c>
      <c r="CC736" s="401"/>
      <c r="CD736" s="401"/>
      <c r="CE736" s="401">
        <f>CF736+CH736+CI736</f>
        <v>1430350.92661</v>
      </c>
      <c r="CF736" s="401">
        <f>CF738</f>
        <v>670000</v>
      </c>
      <c r="CG736" s="401"/>
      <c r="CH736" s="401">
        <f>BY736</f>
        <v>760350.92660999997</v>
      </c>
      <c r="CI736" s="401">
        <f>BZ736</f>
        <v>0</v>
      </c>
      <c r="CJ736" s="401"/>
      <c r="CK736" s="401">
        <f>CL736+CM736+CN736+CO736</f>
        <v>1785350.92661</v>
      </c>
      <c r="CL736" s="401">
        <f>CL737</f>
        <v>670000</v>
      </c>
      <c r="CM736" s="401">
        <f>CM737</f>
        <v>355000</v>
      </c>
      <c r="CN736" s="401">
        <f>CN737</f>
        <v>760350.92660999997</v>
      </c>
      <c r="CO736" s="401">
        <f>CO737</f>
        <v>0</v>
      </c>
    </row>
    <row r="737" spans="1:12248" s="384" customFormat="1" ht="409.5" hidden="1" customHeight="1" x14ac:dyDescent="0.25">
      <c r="B737" s="372" t="s">
        <v>34</v>
      </c>
      <c r="C737" s="403" t="s">
        <v>377</v>
      </c>
      <c r="D737" s="375">
        <f>E737+F737+G737+H737</f>
        <v>2641382.3813700005</v>
      </c>
      <c r="E737" s="375">
        <f>E738+E779+E785</f>
        <v>1202707.0090800002</v>
      </c>
      <c r="F737" s="375">
        <f>F738+F779+F785</f>
        <v>702473.60452000005</v>
      </c>
      <c r="G737" s="375">
        <f>G738+G779+G785</f>
        <v>736201.76777000003</v>
      </c>
      <c r="H737" s="375">
        <f>H738+H779+H785</f>
        <v>0</v>
      </c>
      <c r="I737" s="375"/>
      <c r="J737" s="374"/>
      <c r="K737" s="374">
        <f>K738+K779+K785</f>
        <v>576597.14025000005</v>
      </c>
      <c r="L737" s="374"/>
      <c r="M737" s="374">
        <f>M738+M779+M785</f>
        <v>657397.69388000004</v>
      </c>
      <c r="N737" s="374"/>
      <c r="O737" s="374">
        <f>O738+O779+O785</f>
        <v>712085.6559700002</v>
      </c>
      <c r="P737" s="374"/>
      <c r="Q737" s="374"/>
      <c r="R737" s="374"/>
      <c r="S737" s="579">
        <f t="shared" si="477"/>
        <v>2015381.6871500006</v>
      </c>
      <c r="T737" s="572">
        <f t="shared" si="478"/>
        <v>0.76300262368854244</v>
      </c>
      <c r="U737" s="374">
        <f>U738</f>
        <v>623209.95631000015</v>
      </c>
      <c r="V737" s="374"/>
      <c r="W737" s="374">
        <f>W738</f>
        <v>656062.98355</v>
      </c>
      <c r="X737" s="680">
        <f>W737/F737</f>
        <v>0.93393257672405727</v>
      </c>
      <c r="Y737" s="374">
        <f>Y785</f>
        <v>736108.7472900002</v>
      </c>
      <c r="Z737" s="680">
        <f>Y737/G737</f>
        <v>0.99987364811649182</v>
      </c>
      <c r="AA737" s="374"/>
      <c r="AB737" s="374"/>
      <c r="AC737" s="578">
        <f>AE737+AG737+AI737</f>
        <v>2074055.19478</v>
      </c>
      <c r="AD737" s="374">
        <f t="shared" si="480"/>
        <v>0.78521580571164939</v>
      </c>
      <c r="AE737" s="374">
        <f>AE738+AE779+AE785</f>
        <v>642501.91231000004</v>
      </c>
      <c r="AF737" s="575">
        <f t="shared" si="456"/>
        <v>0.53421316036187072</v>
      </c>
      <c r="AG737" s="374">
        <f>AG738</f>
        <v>697399.90873999998</v>
      </c>
      <c r="AH737" s="575">
        <f t="shared" si="481"/>
        <v>0.99277738587278741</v>
      </c>
      <c r="AI737" s="374">
        <f>AI738+AI779+AI785</f>
        <v>734153.37373000011</v>
      </c>
      <c r="AJ737" s="575">
        <f>AI737/G737</f>
        <v>0.99721761868868553</v>
      </c>
      <c r="AK737" s="374"/>
      <c r="AL737" s="578"/>
      <c r="AM737" s="374"/>
      <c r="AN737" s="374"/>
      <c r="AO737" s="374"/>
      <c r="AP737" s="374"/>
      <c r="AQ737" s="374"/>
      <c r="AR737" s="374"/>
      <c r="AS737" s="374"/>
      <c r="AT737" s="374"/>
      <c r="AU737" s="374">
        <f>AU738+AU779+AU785</f>
        <v>-241694.26791000017</v>
      </c>
      <c r="AV737" s="559">
        <f>AW737+AX737+AY737+AZ737</f>
        <v>3029717.1191600002</v>
      </c>
      <c r="AW737" s="374">
        <f t="shared" ref="AW737:BH737" si="483">AW738+AW779+AW785</f>
        <v>499303.37998000003</v>
      </c>
      <c r="AX737" s="374">
        <f t="shared" si="483"/>
        <v>1164182.9657100001</v>
      </c>
      <c r="AY737" s="374">
        <f t="shared" si="483"/>
        <v>1366230.7734699999</v>
      </c>
      <c r="AZ737" s="374">
        <f t="shared" si="483"/>
        <v>0</v>
      </c>
      <c r="BA737" s="374">
        <f t="shared" si="483"/>
        <v>0</v>
      </c>
      <c r="BB737" s="374">
        <f t="shared" si="483"/>
        <v>0</v>
      </c>
      <c r="BC737" s="374">
        <f t="shared" si="483"/>
        <v>0</v>
      </c>
      <c r="BD737" s="374">
        <f t="shared" si="483"/>
        <v>0</v>
      </c>
      <c r="BE737" s="374">
        <f t="shared" si="483"/>
        <v>1938908.7768500003</v>
      </c>
      <c r="BF737" s="374">
        <f t="shared" si="483"/>
        <v>1202707.0090800002</v>
      </c>
      <c r="BG737" s="374">
        <f t="shared" si="483"/>
        <v>736201.76777000003</v>
      </c>
      <c r="BH737" s="374">
        <f t="shared" si="483"/>
        <v>0</v>
      </c>
      <c r="BI737" s="493">
        <f>BJ737+BK737+BL737+BM737</f>
        <v>2870915.4638299998</v>
      </c>
      <c r="BJ737" s="374">
        <f>BJ738+BJ779+BJ785</f>
        <v>999943.5</v>
      </c>
      <c r="BK737" s="374">
        <f>BK738+BK779+BK785</f>
        <v>1073576.14142</v>
      </c>
      <c r="BL737" s="374">
        <f>BL738+BL779+BL785</f>
        <v>797395.82241000002</v>
      </c>
      <c r="BM737" s="374">
        <f>BM738+BM779+BM785</f>
        <v>0</v>
      </c>
      <c r="BN737" s="374"/>
      <c r="BO737" s="493">
        <f>BP737+BQ737+BR737+BS737</f>
        <v>3343981.5771599999</v>
      </c>
      <c r="BP737" s="484">
        <f>BP738+BP779+BP785</f>
        <v>999943.5</v>
      </c>
      <c r="BQ737" s="374">
        <f>BQ738+BQ779+BQ785</f>
        <v>1014257.69071</v>
      </c>
      <c r="BR737" s="374">
        <f>BR738+BR779+BR785</f>
        <v>1329780.3864499999</v>
      </c>
      <c r="BS737" s="374">
        <f>BS738+BS779+BS785</f>
        <v>0</v>
      </c>
      <c r="BT737" s="374"/>
      <c r="BU737" s="374"/>
      <c r="BV737" s="493">
        <f>BW737+BX737+BY737+BZ737</f>
        <v>1785350.92661</v>
      </c>
      <c r="BW737" s="374">
        <f>BW738+BW779+BW785</f>
        <v>670000</v>
      </c>
      <c r="BX737" s="374">
        <f>BX738+BX779+BX785</f>
        <v>355000</v>
      </c>
      <c r="BY737" s="374">
        <f>BY738+BY779+BY785</f>
        <v>760350.92660999997</v>
      </c>
      <c r="BZ737" s="374">
        <f>BZ738+BZ779+BZ785</f>
        <v>0</v>
      </c>
      <c r="CA737" s="374"/>
      <c r="CB737" s="375"/>
      <c r="CC737" s="375"/>
      <c r="CD737" s="383"/>
      <c r="CE737" s="374"/>
      <c r="CF737" s="375"/>
      <c r="CG737" s="375"/>
      <c r="CH737" s="375"/>
      <c r="CI737" s="383"/>
      <c r="CJ737" s="374"/>
      <c r="CK737" s="493">
        <f>CL737+CM737+CN737+CO737</f>
        <v>1785350.92661</v>
      </c>
      <c r="CL737" s="374">
        <f>CL738+CL779+CL785</f>
        <v>670000</v>
      </c>
      <c r="CM737" s="374">
        <f>CM738+CM779+CM785</f>
        <v>355000</v>
      </c>
      <c r="CN737" s="374">
        <f>CN738+CN779+CN785</f>
        <v>760350.92660999997</v>
      </c>
      <c r="CO737" s="374">
        <f>CO738+CO779+CO785</f>
        <v>0</v>
      </c>
    </row>
    <row r="738" spans="1:12248" s="80" customFormat="1" ht="366" customHeight="1" x14ac:dyDescent="0.3">
      <c r="A738" s="407"/>
      <c r="B738" s="441" t="s">
        <v>34</v>
      </c>
      <c r="C738" s="440" t="s">
        <v>473</v>
      </c>
      <c r="D738" s="412">
        <f>E738+F738+G738+H738</f>
        <v>1905180.6136000003</v>
      </c>
      <c r="E738" s="412">
        <f>E739+E759</f>
        <v>1202707.0090800002</v>
      </c>
      <c r="F738" s="412">
        <f>F739+F759</f>
        <v>702473.60452000005</v>
      </c>
      <c r="G738" s="412">
        <f>G739+G759</f>
        <v>0</v>
      </c>
      <c r="H738" s="412">
        <f>H739+H759</f>
        <v>0</v>
      </c>
      <c r="I738" s="412">
        <f>K738+M738+O738</f>
        <v>1233994.8341300001</v>
      </c>
      <c r="J738" s="570">
        <f>I738/D738</f>
        <v>0.64770490803927627</v>
      </c>
      <c r="K738" s="412">
        <f>K739+K759</f>
        <v>576597.14025000005</v>
      </c>
      <c r="L738" s="570">
        <f>K738/E738</f>
        <v>0.47941613036001413</v>
      </c>
      <c r="M738" s="412">
        <f>M739+M759</f>
        <v>657397.69388000004</v>
      </c>
      <c r="N738" s="570">
        <f>M738/F738</f>
        <v>0.93583259164477739</v>
      </c>
      <c r="O738" s="413">
        <f>O739+O759</f>
        <v>0</v>
      </c>
      <c r="P738" s="413"/>
      <c r="Q738" s="413"/>
      <c r="R738" s="413"/>
      <c r="S738" s="412">
        <f>U738+W738+Y738+AA738</f>
        <v>1279272.9398600003</v>
      </c>
      <c r="T738" s="570">
        <f t="shared" si="478"/>
        <v>0.67147068930263032</v>
      </c>
      <c r="U738" s="413">
        <f>U739+U759</f>
        <v>623209.95631000015</v>
      </c>
      <c r="V738" s="413"/>
      <c r="W738" s="412">
        <f>W739</f>
        <v>656062.98355</v>
      </c>
      <c r="X738" s="570">
        <f>W738/F738</f>
        <v>0.93393257672405727</v>
      </c>
      <c r="Y738" s="413">
        <f>Y739</f>
        <v>0</v>
      </c>
      <c r="Z738" s="413"/>
      <c r="AA738" s="413"/>
      <c r="AB738" s="413"/>
      <c r="AC738" s="412">
        <f>AE738+AG738+AI738+AK738</f>
        <v>1339901.8210499999</v>
      </c>
      <c r="AD738" s="570">
        <f t="shared" si="480"/>
        <v>0.70329385649066722</v>
      </c>
      <c r="AE738" s="412">
        <f>AE739+AE759</f>
        <v>642501.91231000004</v>
      </c>
      <c r="AF738" s="570">
        <f t="shared" si="456"/>
        <v>0.53421316036187072</v>
      </c>
      <c r="AG738" s="413">
        <f>AG739</f>
        <v>697399.90873999998</v>
      </c>
      <c r="AH738" s="570">
        <f t="shared" si="481"/>
        <v>0.99277738587278741</v>
      </c>
      <c r="AI738" s="413"/>
      <c r="AJ738" s="413"/>
      <c r="AK738" s="413"/>
      <c r="AL738" s="570"/>
      <c r="AM738" s="413"/>
      <c r="AN738" s="413"/>
      <c r="AO738" s="413"/>
      <c r="AP738" s="413"/>
      <c r="AQ738" s="413"/>
      <c r="AR738" s="413"/>
      <c r="AS738" s="413"/>
      <c r="AT738" s="413"/>
      <c r="AU738" s="413">
        <f>AV738-D738</f>
        <v>-241694.26791000017</v>
      </c>
      <c r="AV738" s="413">
        <f>AW738+AX738+AY738+AZ738</f>
        <v>1663486.3456900001</v>
      </c>
      <c r="AW738" s="413">
        <v>499303.37998000003</v>
      </c>
      <c r="AX738" s="413">
        <f>AX739+AX759</f>
        <v>1164182.9657100001</v>
      </c>
      <c r="AY738" s="413">
        <f>AY739+AY759</f>
        <v>0</v>
      </c>
      <c r="AZ738" s="413">
        <f>AZ739+AZ759</f>
        <v>0</v>
      </c>
      <c r="BA738" s="413">
        <f t="shared" ref="BA738:BA797" si="484">BB738+BC738+BD738</f>
        <v>0</v>
      </c>
      <c r="BB738" s="413"/>
      <c r="BC738" s="413"/>
      <c r="BD738" s="413"/>
      <c r="BE738" s="413">
        <f t="shared" ref="BE738:BE800" si="485">BF738+BG738+BH738</f>
        <v>1202707.0090800002</v>
      </c>
      <c r="BF738" s="413">
        <f t="shared" ref="BF738:BF756" si="486">E738</f>
        <v>1202707.0090800002</v>
      </c>
      <c r="BG738" s="413">
        <f t="shared" ref="BG738:BG756" si="487">G738</f>
        <v>0</v>
      </c>
      <c r="BH738" s="413">
        <f t="shared" ref="BH738:BH756" si="488">H738</f>
        <v>0</v>
      </c>
      <c r="BI738" s="413">
        <f>BJ738+BK738+BL738+BM738</f>
        <v>2073519.64142</v>
      </c>
      <c r="BJ738" s="413">
        <f>BJ739+BJ759</f>
        <v>999943.5</v>
      </c>
      <c r="BK738" s="413">
        <f>BK739+BK759</f>
        <v>1073576.14142</v>
      </c>
      <c r="BL738" s="413">
        <f>BL739+BL759</f>
        <v>0</v>
      </c>
      <c r="BM738" s="413">
        <f>BM739+BM759</f>
        <v>0</v>
      </c>
      <c r="BN738" s="413">
        <f>BO738-BI738</f>
        <v>-59318.450710000005</v>
      </c>
      <c r="BO738" s="413">
        <f>BP738+BQ738+BR738+BS738</f>
        <v>2014201.19071</v>
      </c>
      <c r="BP738" s="413">
        <f>BP739+BP759</f>
        <v>999943.5</v>
      </c>
      <c r="BQ738" s="413">
        <f>BQ739+BQ759</f>
        <v>1014257.69071</v>
      </c>
      <c r="BR738" s="413">
        <f>BR739+BR759</f>
        <v>0</v>
      </c>
      <c r="BS738" s="413">
        <f>BS739+BS759</f>
        <v>0</v>
      </c>
      <c r="BT738" s="413">
        <f t="shared" ref="BT738:BT802" si="489">BL738</f>
        <v>0</v>
      </c>
      <c r="BU738" s="413">
        <f t="shared" ref="BU738:BU802" si="490">BM738</f>
        <v>0</v>
      </c>
      <c r="BV738" s="413">
        <f>BW738+BX738+BY738+BZ738</f>
        <v>1025000</v>
      </c>
      <c r="BW738" s="413">
        <f>BW739+BW759</f>
        <v>670000</v>
      </c>
      <c r="BX738" s="413">
        <f>BX739+BX759</f>
        <v>355000</v>
      </c>
      <c r="BY738" s="413">
        <f>BY739+BY759</f>
        <v>0</v>
      </c>
      <c r="BZ738" s="413">
        <f>BZ739+BZ759</f>
        <v>0</v>
      </c>
      <c r="CA738" s="413">
        <f t="shared" ref="CA738:CA790" si="491">CB738+CC738+CD738</f>
        <v>0</v>
      </c>
      <c r="CB738" s="413">
        <v>0</v>
      </c>
      <c r="CC738" s="413"/>
      <c r="CD738" s="413"/>
      <c r="CE738" s="413">
        <f>CF738+CG738+CH738+CI738</f>
        <v>1025000</v>
      </c>
      <c r="CF738" s="413">
        <f>BW738</f>
        <v>670000</v>
      </c>
      <c r="CG738" s="413">
        <f>BX738</f>
        <v>355000</v>
      </c>
      <c r="CH738" s="413">
        <f t="shared" ref="CH738:CH790" si="492">BY738</f>
        <v>0</v>
      </c>
      <c r="CI738" s="413">
        <f t="shared" ref="CI738:CI790" si="493">BZ738</f>
        <v>0</v>
      </c>
      <c r="CJ738" s="413"/>
      <c r="CK738" s="413">
        <f>CL738+CM738+CN738+CO738</f>
        <v>1025000</v>
      </c>
      <c r="CL738" s="413">
        <f>CL739+CL759</f>
        <v>670000</v>
      </c>
      <c r="CM738" s="413">
        <f>CM739+CM759</f>
        <v>355000</v>
      </c>
      <c r="CN738" s="413">
        <f>CN739+CN759</f>
        <v>0</v>
      </c>
      <c r="CO738" s="407">
        <f>CO739+CO759</f>
        <v>0</v>
      </c>
      <c r="CP738" s="413"/>
      <c r="CQ738" s="413"/>
      <c r="CR738" s="413"/>
      <c r="CS738" s="413"/>
      <c r="CT738" s="413"/>
      <c r="CU738" s="413"/>
      <c r="CV738" s="413"/>
      <c r="CW738" s="413"/>
      <c r="CX738" s="413"/>
      <c r="CY738" s="413"/>
      <c r="CZ738" s="413"/>
      <c r="DA738" s="413"/>
      <c r="DB738" s="413"/>
      <c r="DC738" s="414"/>
      <c r="DD738" s="414"/>
      <c r="DE738" s="414"/>
      <c r="DF738" s="414"/>
      <c r="DG738" s="412"/>
      <c r="DH738" s="412"/>
      <c r="DI738" s="412"/>
      <c r="DJ738" s="412"/>
      <c r="DK738" s="412"/>
      <c r="DL738" s="412"/>
      <c r="DM738" s="412"/>
      <c r="DN738" s="412"/>
      <c r="DO738" s="412"/>
      <c r="DP738" s="412"/>
      <c r="DQ738" s="412"/>
      <c r="DR738" s="412"/>
      <c r="DS738" s="412"/>
      <c r="DT738" s="412"/>
      <c r="DU738" s="412"/>
      <c r="DV738" s="412"/>
      <c r="DW738" s="412"/>
      <c r="DX738" s="412"/>
      <c r="DY738" s="412"/>
      <c r="DZ738" s="413"/>
      <c r="EA738" s="413"/>
      <c r="EB738" s="413"/>
      <c r="EC738" s="413"/>
      <c r="ED738" s="413"/>
      <c r="EE738" s="413"/>
      <c r="EF738" s="413"/>
      <c r="EG738" s="413"/>
      <c r="EH738" s="413"/>
      <c r="EI738" s="413"/>
      <c r="EJ738" s="413"/>
      <c r="EK738" s="413"/>
      <c r="EL738" s="413"/>
      <c r="EM738" s="413"/>
      <c r="EN738" s="413"/>
      <c r="EO738" s="413"/>
      <c r="EP738" s="413"/>
      <c r="EQ738" s="413"/>
      <c r="ER738" s="413"/>
      <c r="ES738" s="413"/>
      <c r="ET738" s="413"/>
      <c r="EU738" s="413"/>
      <c r="EV738" s="413"/>
      <c r="EW738" s="413"/>
      <c r="EX738" s="414"/>
      <c r="EY738" s="414"/>
      <c r="EZ738" s="414"/>
      <c r="FA738" s="414"/>
      <c r="FB738" s="414"/>
      <c r="FC738" s="413"/>
      <c r="FD738" s="413"/>
      <c r="FE738" s="414"/>
      <c r="FF738" s="414"/>
      <c r="FG738" s="413"/>
      <c r="FH738" s="413"/>
      <c r="FI738" s="414"/>
      <c r="FJ738" s="414"/>
      <c r="FK738" s="413"/>
      <c r="FL738" s="413"/>
      <c r="FM738" s="413"/>
      <c r="FN738" s="413"/>
      <c r="FO738" s="413"/>
      <c r="FP738" s="413"/>
      <c r="FQ738" s="413"/>
      <c r="FR738" s="414"/>
      <c r="FS738" s="414"/>
      <c r="FT738" s="413"/>
      <c r="FU738" s="413"/>
      <c r="FV738" s="414"/>
      <c r="FW738" s="414"/>
      <c r="FX738" s="413"/>
      <c r="FY738" s="413"/>
      <c r="FZ738" s="413"/>
      <c r="GA738" s="413"/>
      <c r="GB738" s="413"/>
      <c r="GC738" s="407"/>
      <c r="GD738" s="439"/>
      <c r="GE738" s="413"/>
      <c r="GF738" s="413"/>
      <c r="GG738" s="413"/>
      <c r="GH738" s="413"/>
      <c r="GI738" s="413"/>
      <c r="GJ738" s="413"/>
      <c r="GK738" s="413"/>
      <c r="GL738" s="412"/>
      <c r="GM738" s="412"/>
      <c r="GN738" s="412"/>
      <c r="GO738" s="412"/>
      <c r="GP738" s="412"/>
      <c r="GQ738" s="412"/>
      <c r="GR738" s="412"/>
      <c r="GS738" s="412"/>
      <c r="GT738" s="412"/>
      <c r="GU738" s="412"/>
      <c r="GV738" s="412"/>
      <c r="GW738" s="412"/>
      <c r="GX738" s="412"/>
      <c r="GY738" s="412"/>
      <c r="GZ738" s="412"/>
      <c r="HA738" s="412"/>
      <c r="HB738" s="412"/>
      <c r="HC738" s="412"/>
      <c r="HD738" s="412"/>
      <c r="HE738" s="412"/>
      <c r="HF738" s="412"/>
      <c r="HG738" s="412"/>
      <c r="HH738" s="412"/>
      <c r="HI738" s="412"/>
      <c r="HJ738" s="412"/>
      <c r="HK738" s="412"/>
      <c r="HL738" s="412"/>
      <c r="HM738" s="412"/>
      <c r="HN738" s="412"/>
      <c r="HO738" s="412"/>
      <c r="HP738" s="412"/>
      <c r="HQ738" s="412"/>
      <c r="HR738" s="412"/>
      <c r="HS738" s="412"/>
      <c r="HT738" s="412"/>
      <c r="HU738" s="412"/>
      <c r="HV738" s="412"/>
      <c r="HW738" s="412"/>
      <c r="HX738" s="412"/>
      <c r="HY738" s="412"/>
      <c r="HZ738" s="412"/>
      <c r="IA738" s="412"/>
      <c r="IB738" s="412"/>
      <c r="IC738" s="412"/>
      <c r="ID738" s="413"/>
      <c r="IE738" s="413"/>
      <c r="IF738" s="413"/>
      <c r="IG738" s="413"/>
      <c r="IH738" s="413"/>
      <c r="II738" s="413"/>
      <c r="IJ738" s="413"/>
      <c r="IK738" s="413"/>
      <c r="IL738" s="413"/>
      <c r="IM738" s="413"/>
      <c r="IN738" s="413"/>
      <c r="IO738" s="413"/>
      <c r="IP738" s="413"/>
      <c r="IQ738" s="413"/>
      <c r="IR738" s="413"/>
      <c r="IS738" s="413"/>
      <c r="IT738" s="413"/>
      <c r="IU738" s="413"/>
      <c r="IV738" s="413"/>
      <c r="IW738" s="413"/>
      <c r="IX738" s="413"/>
      <c r="IY738" s="413"/>
      <c r="IZ738" s="413"/>
      <c r="JA738" s="413"/>
      <c r="JB738" s="414"/>
      <c r="JC738" s="414"/>
      <c r="JD738" s="414"/>
      <c r="JE738" s="414"/>
      <c r="JF738" s="414"/>
      <c r="JG738" s="413"/>
      <c r="JH738" s="413"/>
      <c r="JI738" s="414"/>
      <c r="JJ738" s="414"/>
      <c r="JK738" s="413"/>
      <c r="JL738" s="413"/>
      <c r="JM738" s="414"/>
      <c r="JN738" s="414"/>
      <c r="JO738" s="413"/>
      <c r="JP738" s="413"/>
      <c r="JQ738" s="413"/>
      <c r="JR738" s="413"/>
      <c r="JS738" s="413"/>
      <c r="JT738" s="413"/>
      <c r="JU738" s="413"/>
      <c r="JV738" s="414"/>
      <c r="JW738" s="414"/>
      <c r="JX738" s="413"/>
      <c r="JY738" s="413"/>
      <c r="JZ738" s="414"/>
      <c r="KA738" s="414"/>
      <c r="KB738" s="413"/>
      <c r="KC738" s="413"/>
      <c r="KD738" s="413"/>
      <c r="KE738" s="413"/>
      <c r="KF738" s="413"/>
      <c r="KG738" s="407"/>
      <c r="KH738" s="439"/>
      <c r="KI738" s="413"/>
      <c r="KJ738" s="413"/>
      <c r="KK738" s="413"/>
      <c r="KL738" s="413"/>
      <c r="KM738" s="413"/>
      <c r="KN738" s="413"/>
      <c r="KO738" s="413"/>
      <c r="KP738" s="412"/>
      <c r="KQ738" s="412"/>
      <c r="KR738" s="412"/>
      <c r="KS738" s="412"/>
      <c r="KT738" s="412"/>
      <c r="KU738" s="412"/>
      <c r="KV738" s="412"/>
      <c r="KW738" s="412"/>
      <c r="KX738" s="412"/>
      <c r="KY738" s="412"/>
      <c r="KZ738" s="412"/>
      <c r="LA738" s="412"/>
      <c r="LB738" s="412"/>
      <c r="LC738" s="412"/>
      <c r="LD738" s="412"/>
      <c r="LE738" s="412"/>
      <c r="LF738" s="412"/>
      <c r="LG738" s="412"/>
      <c r="LH738" s="412"/>
      <c r="LI738" s="412"/>
      <c r="LJ738" s="412"/>
      <c r="LK738" s="412"/>
      <c r="LL738" s="412"/>
      <c r="LM738" s="412"/>
      <c r="LN738" s="412"/>
      <c r="LO738" s="412"/>
      <c r="LP738" s="412"/>
      <c r="LQ738" s="412"/>
      <c r="LR738" s="412"/>
      <c r="LS738" s="412"/>
      <c r="LT738" s="412"/>
      <c r="LU738" s="412"/>
      <c r="LV738" s="412"/>
      <c r="LW738" s="412"/>
      <c r="LX738" s="412"/>
      <c r="LY738" s="412"/>
      <c r="LZ738" s="412"/>
      <c r="MA738" s="412"/>
      <c r="MB738" s="412"/>
      <c r="MC738" s="412"/>
      <c r="MD738" s="412"/>
      <c r="ME738" s="412"/>
      <c r="MF738" s="412"/>
      <c r="MG738" s="412"/>
      <c r="MH738" s="413"/>
      <c r="MI738" s="413"/>
      <c r="MJ738" s="413"/>
      <c r="MK738" s="413"/>
      <c r="ML738" s="413"/>
      <c r="MM738" s="413"/>
      <c r="MN738" s="413"/>
      <c r="MO738" s="413"/>
      <c r="MP738" s="413"/>
      <c r="MQ738" s="413"/>
      <c r="MR738" s="413"/>
      <c r="MS738" s="413"/>
      <c r="MT738" s="413"/>
      <c r="MU738" s="413"/>
      <c r="MV738" s="413"/>
      <c r="MW738" s="413"/>
      <c r="MX738" s="413"/>
      <c r="MY738" s="413"/>
      <c r="MZ738" s="413"/>
      <c r="NA738" s="413"/>
      <c r="NB738" s="413"/>
      <c r="NC738" s="413"/>
      <c r="ND738" s="413"/>
      <c r="NE738" s="413"/>
      <c r="NF738" s="414"/>
      <c r="NG738" s="414"/>
      <c r="NH738" s="414"/>
      <c r="NI738" s="414"/>
      <c r="NJ738" s="414"/>
      <c r="NK738" s="413"/>
      <c r="NL738" s="413"/>
      <c r="NM738" s="414"/>
      <c r="NN738" s="414"/>
      <c r="NO738" s="413"/>
      <c r="NP738" s="413"/>
      <c r="NQ738" s="414"/>
      <c r="NR738" s="414"/>
      <c r="NS738" s="413"/>
      <c r="NT738" s="413"/>
      <c r="NU738" s="413"/>
      <c r="NV738" s="413"/>
      <c r="NW738" s="413"/>
      <c r="NX738" s="413"/>
      <c r="NY738" s="413"/>
      <c r="NZ738" s="414"/>
      <c r="OA738" s="414"/>
      <c r="OB738" s="413"/>
      <c r="OC738" s="413"/>
      <c r="OD738" s="414"/>
      <c r="OE738" s="414"/>
      <c r="OF738" s="413"/>
      <c r="OG738" s="413"/>
      <c r="OH738" s="413"/>
      <c r="OI738" s="413"/>
      <c r="OJ738" s="413"/>
      <c r="OK738" s="407"/>
      <c r="OL738" s="439"/>
      <c r="OM738" s="413"/>
      <c r="ON738" s="413"/>
      <c r="OO738" s="413"/>
      <c r="OP738" s="413"/>
      <c r="OQ738" s="413"/>
      <c r="OR738" s="413"/>
      <c r="OS738" s="413"/>
      <c r="OT738" s="412"/>
      <c r="OU738" s="412"/>
      <c r="OV738" s="412"/>
      <c r="OW738" s="412"/>
      <c r="OX738" s="412"/>
      <c r="OY738" s="412"/>
      <c r="OZ738" s="412"/>
      <c r="PA738" s="412"/>
      <c r="PB738" s="412"/>
      <c r="PC738" s="412"/>
      <c r="PD738" s="412"/>
      <c r="PE738" s="412"/>
      <c r="PF738" s="412"/>
      <c r="PG738" s="412"/>
      <c r="PH738" s="412"/>
      <c r="PI738" s="412"/>
      <c r="PJ738" s="412"/>
      <c r="PK738" s="412"/>
      <c r="PL738" s="412"/>
      <c r="PM738" s="412"/>
      <c r="PN738" s="412"/>
      <c r="PO738" s="412"/>
      <c r="PP738" s="412"/>
      <c r="PQ738" s="412"/>
      <c r="PR738" s="412"/>
      <c r="PS738" s="412"/>
      <c r="PT738" s="412"/>
      <c r="PU738" s="412"/>
      <c r="PV738" s="412"/>
      <c r="PW738" s="412"/>
      <c r="PX738" s="412"/>
      <c r="PY738" s="412"/>
      <c r="PZ738" s="412"/>
      <c r="QA738" s="412"/>
      <c r="QB738" s="412"/>
      <c r="QC738" s="412"/>
      <c r="QD738" s="412"/>
      <c r="QE738" s="412"/>
      <c r="QF738" s="412"/>
      <c r="QG738" s="412"/>
      <c r="QH738" s="412"/>
      <c r="QI738" s="412"/>
      <c r="QJ738" s="412"/>
      <c r="QK738" s="412"/>
      <c r="QL738" s="413"/>
      <c r="QM738" s="413"/>
      <c r="QN738" s="413"/>
      <c r="QO738" s="413"/>
      <c r="QP738" s="413"/>
      <c r="QQ738" s="413"/>
      <c r="QR738" s="413"/>
      <c r="QS738" s="413"/>
      <c r="QT738" s="413"/>
      <c r="QU738" s="413"/>
      <c r="QV738" s="413"/>
      <c r="QW738" s="413"/>
      <c r="QX738" s="413"/>
      <c r="QY738" s="413"/>
      <c r="QZ738" s="413"/>
      <c r="RA738" s="413"/>
      <c r="RB738" s="413"/>
      <c r="RC738" s="413"/>
      <c r="RD738" s="413"/>
      <c r="RE738" s="413"/>
      <c r="RF738" s="413"/>
      <c r="RG738" s="413"/>
      <c r="RH738" s="413"/>
      <c r="RI738" s="413"/>
      <c r="RJ738" s="414"/>
      <c r="RK738" s="414"/>
      <c r="RL738" s="414"/>
      <c r="RM738" s="414"/>
      <c r="RN738" s="414"/>
      <c r="RO738" s="413"/>
      <c r="RP738" s="413"/>
      <c r="RQ738" s="414"/>
      <c r="RR738" s="414"/>
      <c r="RS738" s="413"/>
      <c r="RT738" s="413"/>
      <c r="RU738" s="414"/>
      <c r="RV738" s="414"/>
      <c r="RW738" s="413"/>
      <c r="RX738" s="413"/>
      <c r="RY738" s="413"/>
      <c r="RZ738" s="413"/>
      <c r="SA738" s="413"/>
      <c r="SB738" s="413"/>
      <c r="SC738" s="413"/>
      <c r="SD738" s="414"/>
      <c r="SE738" s="414"/>
      <c r="SF738" s="413"/>
      <c r="SG738" s="413"/>
      <c r="SH738" s="414"/>
      <c r="SI738" s="414"/>
      <c r="SJ738" s="413"/>
      <c r="SK738" s="413"/>
      <c r="SL738" s="413"/>
      <c r="SM738" s="413"/>
      <c r="SN738" s="413"/>
      <c r="SO738" s="407"/>
      <c r="SP738" s="439"/>
      <c r="SQ738" s="413"/>
      <c r="SR738" s="413"/>
      <c r="SS738" s="413"/>
      <c r="ST738" s="413"/>
      <c r="SU738" s="413"/>
      <c r="SV738" s="413"/>
      <c r="SW738" s="413"/>
      <c r="SX738" s="412"/>
      <c r="SY738" s="412"/>
      <c r="SZ738" s="412"/>
      <c r="TA738" s="412"/>
      <c r="TB738" s="412"/>
      <c r="TC738" s="412"/>
      <c r="TD738" s="412"/>
      <c r="TE738" s="412"/>
      <c r="TF738" s="412"/>
      <c r="TG738" s="412"/>
      <c r="TH738" s="412"/>
      <c r="TI738" s="412"/>
      <c r="TJ738" s="412"/>
      <c r="TK738" s="412"/>
      <c r="TL738" s="412"/>
      <c r="TM738" s="412"/>
      <c r="TN738" s="412"/>
      <c r="TO738" s="412"/>
      <c r="TP738" s="412"/>
      <c r="TQ738" s="412"/>
      <c r="TR738" s="412"/>
      <c r="TS738" s="412"/>
      <c r="TT738" s="412"/>
      <c r="TU738" s="412"/>
      <c r="TV738" s="412"/>
      <c r="TW738" s="412"/>
      <c r="TX738" s="412"/>
      <c r="TY738" s="412"/>
      <c r="TZ738" s="412"/>
      <c r="UA738" s="412"/>
      <c r="UB738" s="412"/>
      <c r="UC738" s="412"/>
      <c r="UD738" s="412"/>
      <c r="UE738" s="412"/>
      <c r="UF738" s="412"/>
      <c r="UG738" s="412"/>
      <c r="UH738" s="412"/>
      <c r="UI738" s="412"/>
      <c r="UJ738" s="412"/>
      <c r="UK738" s="412"/>
      <c r="UL738" s="412"/>
      <c r="UM738" s="412"/>
      <c r="UN738" s="412"/>
      <c r="UO738" s="412"/>
      <c r="UP738" s="413"/>
      <c r="UQ738" s="413"/>
      <c r="UR738" s="413"/>
      <c r="US738" s="413"/>
      <c r="UT738" s="413"/>
      <c r="UU738" s="413"/>
      <c r="UV738" s="413"/>
      <c r="UW738" s="413"/>
      <c r="UX738" s="413"/>
      <c r="UY738" s="413"/>
      <c r="UZ738" s="413"/>
      <c r="VA738" s="413"/>
      <c r="VB738" s="413"/>
      <c r="VC738" s="413"/>
      <c r="VD738" s="413"/>
      <c r="VE738" s="413"/>
      <c r="VF738" s="413"/>
      <c r="VG738" s="413"/>
      <c r="VH738" s="413"/>
      <c r="VI738" s="413"/>
      <c r="VJ738" s="413"/>
      <c r="VK738" s="413"/>
      <c r="VL738" s="413"/>
      <c r="VM738" s="413"/>
      <c r="VN738" s="414"/>
      <c r="VO738" s="414"/>
      <c r="VP738" s="414"/>
      <c r="VQ738" s="414"/>
      <c r="VR738" s="414"/>
      <c r="VS738" s="413"/>
      <c r="VT738" s="413"/>
      <c r="VU738" s="414"/>
      <c r="VV738" s="414"/>
      <c r="VW738" s="413"/>
      <c r="VX738" s="413"/>
      <c r="VY738" s="414"/>
      <c r="VZ738" s="414"/>
      <c r="WA738" s="413"/>
      <c r="WB738" s="413"/>
      <c r="WC738" s="413"/>
      <c r="WD738" s="413"/>
      <c r="WE738" s="413"/>
      <c r="WF738" s="413"/>
      <c r="WG738" s="413"/>
      <c r="WH738" s="414"/>
      <c r="WI738" s="414"/>
      <c r="WJ738" s="413"/>
      <c r="WK738" s="413"/>
      <c r="WL738" s="414"/>
      <c r="WM738" s="414"/>
      <c r="WN738" s="413"/>
      <c r="WO738" s="413"/>
      <c r="WP738" s="413"/>
      <c r="WQ738" s="413"/>
      <c r="WR738" s="413"/>
      <c r="WS738" s="407"/>
      <c r="WT738" s="439"/>
      <c r="WU738" s="413"/>
      <c r="WV738" s="413"/>
      <c r="WW738" s="413"/>
      <c r="WX738" s="413"/>
      <c r="WY738" s="413"/>
      <c r="WZ738" s="413"/>
      <c r="XA738" s="413"/>
      <c r="XB738" s="412"/>
      <c r="XC738" s="412"/>
      <c r="XD738" s="412"/>
      <c r="XE738" s="412"/>
      <c r="XF738" s="412"/>
      <c r="XG738" s="412"/>
      <c r="XH738" s="412"/>
      <c r="XI738" s="412"/>
      <c r="XJ738" s="412"/>
      <c r="XK738" s="412"/>
      <c r="XL738" s="412"/>
      <c r="XM738" s="412"/>
      <c r="XN738" s="412"/>
      <c r="XO738" s="412"/>
      <c r="XP738" s="412"/>
      <c r="XQ738" s="412"/>
      <c r="XR738" s="412"/>
      <c r="XS738" s="412"/>
      <c r="XT738" s="412"/>
      <c r="XU738" s="412"/>
      <c r="XV738" s="412"/>
      <c r="XW738" s="412"/>
      <c r="XX738" s="412"/>
      <c r="XY738" s="412"/>
      <c r="XZ738" s="412"/>
      <c r="YA738" s="412"/>
      <c r="YB738" s="412"/>
      <c r="YC738" s="412"/>
      <c r="YD738" s="412"/>
      <c r="YE738" s="412"/>
      <c r="YF738" s="412"/>
      <c r="YG738" s="412"/>
      <c r="YH738" s="412"/>
      <c r="YI738" s="412"/>
      <c r="YJ738" s="412"/>
      <c r="YK738" s="412"/>
      <c r="YL738" s="412"/>
      <c r="YM738" s="412"/>
      <c r="YN738" s="412"/>
      <c r="YO738" s="412"/>
      <c r="YP738" s="412"/>
      <c r="YQ738" s="412"/>
      <c r="YR738" s="412"/>
      <c r="YS738" s="412"/>
      <c r="YT738" s="413"/>
      <c r="YU738" s="413"/>
      <c r="YV738" s="413"/>
      <c r="YW738" s="413"/>
      <c r="YX738" s="413"/>
      <c r="YY738" s="413"/>
      <c r="YZ738" s="413"/>
      <c r="ZA738" s="413"/>
      <c r="ZB738" s="413"/>
      <c r="ZC738" s="413"/>
      <c r="ZD738" s="413"/>
      <c r="ZE738" s="413"/>
      <c r="ZF738" s="413"/>
      <c r="ZG738" s="413"/>
      <c r="ZH738" s="413"/>
      <c r="ZI738" s="413"/>
      <c r="ZJ738" s="413"/>
      <c r="ZK738" s="413"/>
      <c r="ZL738" s="413"/>
      <c r="ZM738" s="413"/>
      <c r="ZN738" s="413"/>
      <c r="ZO738" s="413"/>
      <c r="ZP738" s="413"/>
      <c r="ZQ738" s="413"/>
      <c r="ZR738" s="414"/>
      <c r="ZS738" s="414"/>
      <c r="ZT738" s="414"/>
      <c r="ZU738" s="414"/>
      <c r="ZV738" s="414"/>
      <c r="ZW738" s="413"/>
      <c r="ZX738" s="413"/>
      <c r="ZY738" s="414"/>
      <c r="ZZ738" s="414"/>
      <c r="AAA738" s="413"/>
      <c r="AAB738" s="413"/>
      <c r="AAC738" s="414"/>
      <c r="AAD738" s="414"/>
      <c r="AAE738" s="413"/>
      <c r="AAF738" s="413"/>
      <c r="AAG738" s="413"/>
      <c r="AAH738" s="413"/>
      <c r="AAI738" s="413"/>
      <c r="AAJ738" s="413"/>
      <c r="AAK738" s="413"/>
      <c r="AAL738" s="414"/>
      <c r="AAM738" s="414"/>
      <c r="AAN738" s="413"/>
      <c r="AAO738" s="413"/>
      <c r="AAP738" s="414"/>
      <c r="AAQ738" s="414"/>
      <c r="AAR738" s="413"/>
      <c r="AAS738" s="413"/>
      <c r="AAT738" s="413"/>
      <c r="AAU738" s="413"/>
      <c r="AAV738" s="413"/>
      <c r="AAW738" s="407"/>
      <c r="AAX738" s="439"/>
      <c r="AAY738" s="413"/>
      <c r="AAZ738" s="413"/>
      <c r="ABA738" s="413"/>
      <c r="ABB738" s="413"/>
      <c r="ABC738" s="413"/>
      <c r="ABD738" s="413"/>
      <c r="ABE738" s="413"/>
      <c r="ABF738" s="412"/>
      <c r="ABG738" s="412"/>
      <c r="ABH738" s="412"/>
      <c r="ABI738" s="412"/>
      <c r="ABJ738" s="412"/>
      <c r="ABK738" s="412"/>
      <c r="ABL738" s="412"/>
      <c r="ABM738" s="412"/>
      <c r="ABN738" s="412"/>
      <c r="ABO738" s="412"/>
      <c r="ABP738" s="412"/>
      <c r="ABQ738" s="412"/>
      <c r="ABR738" s="412"/>
      <c r="ABS738" s="412"/>
      <c r="ABT738" s="412"/>
      <c r="ABU738" s="412"/>
      <c r="ABV738" s="412"/>
      <c r="ABW738" s="412"/>
      <c r="ABX738" s="412"/>
      <c r="ABY738" s="412"/>
      <c r="ABZ738" s="412"/>
      <c r="ACA738" s="412"/>
      <c r="ACB738" s="412"/>
      <c r="ACC738" s="412"/>
      <c r="ACD738" s="412"/>
      <c r="ACE738" s="412"/>
      <c r="ACF738" s="412"/>
      <c r="ACG738" s="412"/>
      <c r="ACH738" s="412"/>
      <c r="ACI738" s="412"/>
      <c r="ACJ738" s="412"/>
      <c r="ACK738" s="412"/>
      <c r="ACL738" s="412"/>
      <c r="ACM738" s="412"/>
      <c r="ACN738" s="412"/>
      <c r="ACO738" s="412"/>
      <c r="ACP738" s="412"/>
      <c r="ACQ738" s="412"/>
      <c r="ACR738" s="412"/>
      <c r="ACS738" s="412"/>
      <c r="ACT738" s="412"/>
      <c r="ACU738" s="412"/>
      <c r="ACV738" s="412"/>
      <c r="ACW738" s="412"/>
      <c r="ACX738" s="413"/>
      <c r="ACY738" s="413"/>
      <c r="ACZ738" s="413"/>
      <c r="ADA738" s="413"/>
      <c r="ADB738" s="413"/>
      <c r="ADC738" s="413"/>
      <c r="ADD738" s="413"/>
      <c r="ADE738" s="413"/>
      <c r="ADF738" s="413"/>
      <c r="ADG738" s="413"/>
      <c r="ADH738" s="413"/>
      <c r="ADI738" s="413"/>
      <c r="ADJ738" s="413"/>
      <c r="ADK738" s="413"/>
      <c r="ADL738" s="413"/>
      <c r="ADM738" s="413"/>
      <c r="ADN738" s="413"/>
      <c r="ADO738" s="413"/>
      <c r="ADP738" s="413"/>
      <c r="ADQ738" s="413"/>
      <c r="ADR738" s="413"/>
      <c r="ADS738" s="413"/>
      <c r="ADT738" s="413"/>
      <c r="ADU738" s="413"/>
      <c r="ADV738" s="414"/>
      <c r="ADW738" s="414"/>
      <c r="ADX738" s="414"/>
      <c r="ADY738" s="414"/>
      <c r="ADZ738" s="414"/>
      <c r="AEA738" s="413"/>
      <c r="AEB738" s="413"/>
      <c r="AEC738" s="414"/>
      <c r="AED738" s="414"/>
      <c r="AEE738" s="413"/>
      <c r="AEF738" s="413"/>
      <c r="AEG738" s="414"/>
      <c r="AEH738" s="414"/>
      <c r="AEI738" s="413"/>
      <c r="AEJ738" s="413"/>
      <c r="AEK738" s="413"/>
      <c r="AEL738" s="413"/>
      <c r="AEM738" s="413"/>
      <c r="AEN738" s="413"/>
      <c r="AEO738" s="413"/>
      <c r="AEP738" s="414"/>
      <c r="AEQ738" s="414"/>
      <c r="AER738" s="413"/>
      <c r="AES738" s="413"/>
      <c r="AET738" s="414"/>
      <c r="AEU738" s="414"/>
      <c r="AEV738" s="413"/>
      <c r="AEW738" s="413"/>
      <c r="AEX738" s="413"/>
      <c r="AEY738" s="413"/>
      <c r="AEZ738" s="413"/>
      <c r="AFA738" s="407"/>
      <c r="AFB738" s="439"/>
      <c r="AFC738" s="413"/>
      <c r="AFD738" s="413"/>
      <c r="AFE738" s="413"/>
      <c r="AFF738" s="413"/>
      <c r="AFG738" s="413"/>
      <c r="AFH738" s="413"/>
      <c r="AFI738" s="413"/>
      <c r="AFJ738" s="412"/>
      <c r="AFK738" s="412"/>
      <c r="AFL738" s="412"/>
      <c r="AFM738" s="412"/>
      <c r="AFN738" s="412"/>
      <c r="AFO738" s="412"/>
      <c r="AFP738" s="412"/>
      <c r="AFQ738" s="412"/>
      <c r="AFR738" s="412"/>
      <c r="AFS738" s="412"/>
      <c r="AFT738" s="412"/>
      <c r="AFU738" s="412"/>
      <c r="AFV738" s="412"/>
      <c r="AFW738" s="412"/>
      <c r="AFX738" s="412"/>
      <c r="AFY738" s="412"/>
      <c r="AFZ738" s="412"/>
      <c r="AGA738" s="412"/>
      <c r="AGB738" s="412"/>
      <c r="AGC738" s="412"/>
      <c r="AGD738" s="412"/>
      <c r="AGE738" s="412"/>
      <c r="AGF738" s="412"/>
      <c r="AGG738" s="412"/>
      <c r="AGH738" s="412"/>
      <c r="AGI738" s="412"/>
      <c r="AGJ738" s="412"/>
      <c r="AGK738" s="412"/>
      <c r="AGL738" s="412"/>
      <c r="AGM738" s="412"/>
      <c r="AGN738" s="412"/>
      <c r="AGO738" s="412"/>
      <c r="AGP738" s="412"/>
      <c r="AGQ738" s="412"/>
      <c r="AGR738" s="412"/>
      <c r="AGS738" s="412"/>
      <c r="AGT738" s="412"/>
      <c r="AGU738" s="412"/>
      <c r="AGV738" s="412"/>
      <c r="AGW738" s="412"/>
      <c r="AGX738" s="412"/>
      <c r="AGY738" s="412"/>
      <c r="AGZ738" s="412"/>
      <c r="AHA738" s="412"/>
      <c r="AHB738" s="413"/>
      <c r="AHC738" s="413"/>
      <c r="AHD738" s="413"/>
      <c r="AHE738" s="413"/>
      <c r="AHF738" s="413"/>
      <c r="AHG738" s="413"/>
      <c r="AHH738" s="413"/>
      <c r="AHI738" s="413"/>
      <c r="AHJ738" s="413"/>
      <c r="AHK738" s="413"/>
      <c r="AHL738" s="413"/>
      <c r="AHM738" s="413"/>
      <c r="AHN738" s="413"/>
      <c r="AHO738" s="413"/>
      <c r="AHP738" s="413"/>
      <c r="AHQ738" s="413"/>
      <c r="AHR738" s="413"/>
      <c r="AHS738" s="413"/>
      <c r="AHT738" s="413"/>
      <c r="AHU738" s="413"/>
      <c r="AHV738" s="413"/>
      <c r="AHW738" s="413"/>
      <c r="AHX738" s="413"/>
      <c r="AHY738" s="413"/>
      <c r="AHZ738" s="414"/>
      <c r="AIA738" s="414"/>
      <c r="AIB738" s="414"/>
      <c r="AIC738" s="414"/>
      <c r="AID738" s="414"/>
      <c r="AIE738" s="413"/>
      <c r="AIF738" s="413"/>
      <c r="AIG738" s="414"/>
      <c r="AIH738" s="414"/>
      <c r="AII738" s="413"/>
      <c r="AIJ738" s="413"/>
      <c r="AIK738" s="414"/>
      <c r="AIL738" s="414"/>
      <c r="AIM738" s="413"/>
      <c r="AIN738" s="413"/>
      <c r="AIO738" s="413"/>
      <c r="AIP738" s="413"/>
      <c r="AIQ738" s="413"/>
      <c r="AIR738" s="413"/>
      <c r="AIS738" s="413"/>
      <c r="AIT738" s="414"/>
      <c r="AIU738" s="414"/>
      <c r="AIV738" s="413"/>
      <c r="AIW738" s="413"/>
      <c r="AIX738" s="414"/>
      <c r="AIY738" s="414"/>
      <c r="AIZ738" s="413"/>
      <c r="AJA738" s="413"/>
      <c r="AJB738" s="413"/>
      <c r="AJC738" s="413"/>
      <c r="AJD738" s="413"/>
      <c r="AJE738" s="407"/>
      <c r="AJF738" s="439"/>
      <c r="AJG738" s="413"/>
      <c r="AJH738" s="413"/>
      <c r="AJI738" s="413"/>
      <c r="AJJ738" s="413"/>
      <c r="AJK738" s="413"/>
      <c r="AJL738" s="413"/>
      <c r="AJM738" s="413"/>
      <c r="AJN738" s="412"/>
      <c r="AJO738" s="412"/>
      <c r="AJP738" s="412"/>
      <c r="AJQ738" s="412"/>
      <c r="AJR738" s="412"/>
      <c r="AJS738" s="412"/>
      <c r="AJT738" s="412"/>
      <c r="AJU738" s="412"/>
      <c r="AJV738" s="412"/>
      <c r="AJW738" s="412"/>
      <c r="AJX738" s="412"/>
      <c r="AJY738" s="412"/>
      <c r="AJZ738" s="412"/>
      <c r="AKA738" s="412"/>
      <c r="AKB738" s="412"/>
      <c r="AKC738" s="412"/>
      <c r="AKD738" s="412"/>
      <c r="AKE738" s="412"/>
      <c r="AKF738" s="412"/>
      <c r="AKG738" s="412"/>
      <c r="AKH738" s="412"/>
      <c r="AKI738" s="412"/>
      <c r="AKJ738" s="412"/>
      <c r="AKK738" s="412"/>
      <c r="AKL738" s="412"/>
      <c r="AKM738" s="412"/>
      <c r="AKN738" s="412"/>
      <c r="AKO738" s="412"/>
      <c r="AKP738" s="412"/>
      <c r="AKQ738" s="412"/>
      <c r="AKR738" s="412"/>
      <c r="AKS738" s="412"/>
      <c r="AKT738" s="412"/>
      <c r="AKU738" s="412"/>
      <c r="AKV738" s="412"/>
      <c r="AKW738" s="412"/>
      <c r="AKX738" s="412"/>
      <c r="AKY738" s="412"/>
      <c r="AKZ738" s="412"/>
      <c r="ALA738" s="412"/>
      <c r="ALB738" s="412"/>
      <c r="ALC738" s="412"/>
      <c r="ALD738" s="412"/>
      <c r="ALE738" s="412"/>
      <c r="ALF738" s="413"/>
      <c r="ALG738" s="413"/>
      <c r="ALH738" s="413"/>
      <c r="ALI738" s="413"/>
      <c r="ALJ738" s="413"/>
      <c r="ALK738" s="413"/>
      <c r="ALL738" s="413"/>
      <c r="ALM738" s="413"/>
      <c r="ALN738" s="413"/>
      <c r="ALO738" s="413"/>
      <c r="ALP738" s="413"/>
      <c r="ALQ738" s="413"/>
      <c r="ALR738" s="413"/>
      <c r="ALS738" s="413"/>
      <c r="ALT738" s="413"/>
      <c r="ALU738" s="413"/>
      <c r="ALV738" s="413"/>
      <c r="ALW738" s="413"/>
      <c r="ALX738" s="413"/>
      <c r="ALY738" s="413"/>
      <c r="ALZ738" s="413"/>
      <c r="AMA738" s="413"/>
      <c r="AMB738" s="413"/>
      <c r="AMC738" s="413"/>
      <c r="AMD738" s="414"/>
      <c r="AME738" s="414"/>
      <c r="AMF738" s="414"/>
      <c r="AMG738" s="414"/>
      <c r="AMH738" s="414"/>
      <c r="AMI738" s="413"/>
      <c r="AMJ738" s="413"/>
      <c r="AMK738" s="414"/>
      <c r="AML738" s="414"/>
      <c r="AMM738" s="413"/>
      <c r="AMN738" s="413"/>
      <c r="AMO738" s="414"/>
      <c r="AMP738" s="414"/>
      <c r="AMQ738" s="413"/>
      <c r="AMR738" s="413"/>
      <c r="AMS738" s="413"/>
      <c r="AMT738" s="413"/>
      <c r="AMU738" s="413"/>
      <c r="AMV738" s="413"/>
      <c r="AMW738" s="413"/>
      <c r="AMX738" s="414"/>
      <c r="AMY738" s="414"/>
      <c r="AMZ738" s="413"/>
      <c r="ANA738" s="413"/>
      <c r="ANB738" s="414"/>
      <c r="ANC738" s="414"/>
      <c r="AND738" s="413"/>
      <c r="ANE738" s="413"/>
      <c r="ANF738" s="413"/>
      <c r="ANG738" s="413"/>
      <c r="ANH738" s="413"/>
      <c r="ANI738" s="407"/>
      <c r="ANJ738" s="439"/>
      <c r="ANK738" s="413"/>
      <c r="ANL738" s="413"/>
      <c r="ANM738" s="413"/>
      <c r="ANN738" s="413"/>
      <c r="ANO738" s="413"/>
      <c r="ANP738" s="413"/>
      <c r="ANQ738" s="413"/>
      <c r="ANR738" s="412"/>
      <c r="ANS738" s="412"/>
      <c r="ANT738" s="412"/>
      <c r="ANU738" s="412"/>
      <c r="ANV738" s="412"/>
      <c r="ANW738" s="412"/>
      <c r="ANX738" s="412"/>
      <c r="ANY738" s="412"/>
      <c r="ANZ738" s="412"/>
      <c r="AOA738" s="412"/>
      <c r="AOB738" s="412"/>
      <c r="AOC738" s="412"/>
      <c r="AOD738" s="412"/>
      <c r="AOE738" s="412"/>
      <c r="AOF738" s="412"/>
      <c r="AOG738" s="412"/>
      <c r="AOH738" s="412"/>
      <c r="AOI738" s="412"/>
      <c r="AOJ738" s="412"/>
      <c r="AOK738" s="412"/>
      <c r="AOL738" s="412"/>
      <c r="AOM738" s="412"/>
      <c r="AON738" s="412"/>
      <c r="AOO738" s="412"/>
      <c r="AOP738" s="412"/>
      <c r="AOQ738" s="412"/>
      <c r="AOR738" s="412"/>
      <c r="AOS738" s="412"/>
      <c r="AOT738" s="412"/>
      <c r="AOU738" s="412"/>
      <c r="AOV738" s="412"/>
      <c r="AOW738" s="412"/>
      <c r="AOX738" s="412"/>
      <c r="AOY738" s="412"/>
      <c r="AOZ738" s="412"/>
      <c r="APA738" s="412"/>
      <c r="APB738" s="412"/>
      <c r="APC738" s="412"/>
      <c r="APD738" s="412"/>
      <c r="APE738" s="412"/>
      <c r="APF738" s="412"/>
      <c r="APG738" s="412"/>
      <c r="APH738" s="412"/>
      <c r="API738" s="412"/>
      <c r="APJ738" s="413"/>
      <c r="APK738" s="413"/>
      <c r="APL738" s="413"/>
      <c r="APM738" s="413"/>
      <c r="APN738" s="413"/>
      <c r="APO738" s="413"/>
      <c r="APP738" s="413"/>
      <c r="APQ738" s="413"/>
      <c r="APR738" s="413"/>
      <c r="APS738" s="413"/>
      <c r="APT738" s="413"/>
      <c r="APU738" s="413"/>
      <c r="APV738" s="413"/>
      <c r="APW738" s="413"/>
      <c r="APX738" s="413"/>
      <c r="APY738" s="413"/>
      <c r="APZ738" s="413"/>
      <c r="AQA738" s="413"/>
      <c r="AQB738" s="413"/>
      <c r="AQC738" s="413"/>
      <c r="AQD738" s="413"/>
      <c r="AQE738" s="413"/>
      <c r="AQF738" s="413"/>
      <c r="AQG738" s="413"/>
      <c r="AQH738" s="414"/>
      <c r="AQI738" s="414"/>
      <c r="AQJ738" s="414"/>
      <c r="AQK738" s="414"/>
      <c r="AQL738" s="414"/>
      <c r="AQM738" s="413"/>
      <c r="AQN738" s="413"/>
      <c r="AQO738" s="414"/>
      <c r="AQP738" s="414"/>
      <c r="AQQ738" s="413"/>
      <c r="AQR738" s="413"/>
      <c r="AQS738" s="414"/>
      <c r="AQT738" s="414"/>
      <c r="AQU738" s="413"/>
      <c r="AQV738" s="413"/>
      <c r="AQW738" s="413"/>
      <c r="AQX738" s="413"/>
      <c r="AQY738" s="413"/>
      <c r="AQZ738" s="413"/>
      <c r="ARA738" s="413"/>
      <c r="ARB738" s="414"/>
      <c r="ARC738" s="414"/>
      <c r="ARD738" s="413"/>
      <c r="ARE738" s="413"/>
      <c r="ARF738" s="414"/>
      <c r="ARG738" s="414"/>
      <c r="ARH738" s="413"/>
      <c r="ARI738" s="413"/>
      <c r="ARJ738" s="413"/>
      <c r="ARK738" s="413"/>
      <c r="ARL738" s="413"/>
      <c r="ARM738" s="407"/>
      <c r="ARN738" s="439"/>
      <c r="ARO738" s="413"/>
      <c r="ARP738" s="413"/>
      <c r="ARQ738" s="413"/>
      <c r="ARR738" s="413"/>
      <c r="ARS738" s="413"/>
      <c r="ART738" s="413"/>
      <c r="ARU738" s="413"/>
      <c r="ARV738" s="412"/>
      <c r="ARW738" s="412"/>
      <c r="ARX738" s="412"/>
      <c r="ARY738" s="412"/>
      <c r="ARZ738" s="412"/>
      <c r="ASA738" s="412"/>
      <c r="ASB738" s="412"/>
      <c r="ASC738" s="412"/>
      <c r="ASD738" s="412"/>
      <c r="ASE738" s="412"/>
      <c r="ASF738" s="412"/>
      <c r="ASG738" s="412"/>
      <c r="ASH738" s="412"/>
      <c r="ASI738" s="412"/>
      <c r="ASJ738" s="412"/>
      <c r="ASK738" s="412"/>
      <c r="ASL738" s="412"/>
      <c r="ASM738" s="412"/>
      <c r="ASN738" s="412"/>
      <c r="ASO738" s="412"/>
      <c r="ASP738" s="412"/>
      <c r="ASQ738" s="412"/>
      <c r="ASR738" s="412"/>
      <c r="ASS738" s="412"/>
      <c r="AST738" s="412"/>
      <c r="ASU738" s="412"/>
      <c r="ASV738" s="412"/>
      <c r="ASW738" s="412"/>
      <c r="ASX738" s="412"/>
      <c r="ASY738" s="412"/>
      <c r="ASZ738" s="412"/>
      <c r="ATA738" s="412"/>
      <c r="ATB738" s="412"/>
      <c r="ATC738" s="412"/>
      <c r="ATD738" s="412"/>
      <c r="ATE738" s="412"/>
      <c r="ATF738" s="412"/>
      <c r="ATG738" s="412"/>
      <c r="ATH738" s="412"/>
      <c r="ATI738" s="412"/>
      <c r="ATJ738" s="412"/>
      <c r="ATK738" s="412"/>
      <c r="ATL738" s="412"/>
      <c r="ATM738" s="412"/>
      <c r="ATN738" s="413"/>
      <c r="ATO738" s="413"/>
      <c r="ATP738" s="413"/>
      <c r="ATQ738" s="413"/>
      <c r="ATR738" s="413"/>
      <c r="ATS738" s="413"/>
      <c r="ATT738" s="413"/>
      <c r="ATU738" s="413"/>
      <c r="ATV738" s="413"/>
      <c r="ATW738" s="413"/>
      <c r="ATX738" s="413"/>
      <c r="ATY738" s="413"/>
      <c r="ATZ738" s="413"/>
      <c r="AUA738" s="413"/>
      <c r="AUB738" s="413"/>
      <c r="AUC738" s="413"/>
      <c r="AUD738" s="413"/>
      <c r="AUE738" s="413"/>
      <c r="AUF738" s="413"/>
      <c r="AUG738" s="413"/>
      <c r="AUH738" s="413"/>
      <c r="AUI738" s="413"/>
      <c r="AUJ738" s="413"/>
      <c r="AUK738" s="413"/>
      <c r="AUL738" s="414"/>
      <c r="AUM738" s="414"/>
      <c r="AUN738" s="414"/>
      <c r="AUO738" s="414"/>
      <c r="AUP738" s="414"/>
      <c r="AUQ738" s="413"/>
      <c r="AUR738" s="413"/>
      <c r="AUS738" s="414"/>
      <c r="AUT738" s="414"/>
      <c r="AUU738" s="413"/>
      <c r="AUV738" s="413"/>
      <c r="AUW738" s="414"/>
      <c r="AUX738" s="414"/>
      <c r="AUY738" s="413"/>
      <c r="AUZ738" s="413"/>
      <c r="AVA738" s="413"/>
      <c r="AVB738" s="413"/>
      <c r="AVC738" s="413"/>
      <c r="AVD738" s="413"/>
      <c r="AVE738" s="413"/>
      <c r="AVF738" s="414"/>
      <c r="AVG738" s="414"/>
      <c r="AVH738" s="413"/>
      <c r="AVI738" s="413"/>
      <c r="AVJ738" s="414"/>
      <c r="AVK738" s="414"/>
      <c r="AVL738" s="413"/>
      <c r="AVM738" s="413"/>
      <c r="AVN738" s="413"/>
      <c r="AVO738" s="413"/>
      <c r="AVP738" s="413"/>
      <c r="AVQ738" s="407"/>
      <c r="AVR738" s="439"/>
      <c r="AVS738" s="413"/>
      <c r="AVT738" s="413"/>
      <c r="AVU738" s="413"/>
      <c r="AVV738" s="413"/>
      <c r="AVW738" s="413"/>
      <c r="AVX738" s="413"/>
      <c r="AVY738" s="413"/>
      <c r="AVZ738" s="412"/>
      <c r="AWA738" s="412"/>
      <c r="AWB738" s="412"/>
      <c r="AWC738" s="412"/>
      <c r="AWD738" s="412"/>
      <c r="AWE738" s="412"/>
      <c r="AWF738" s="412"/>
      <c r="AWG738" s="412"/>
      <c r="AWH738" s="412"/>
      <c r="AWI738" s="412"/>
      <c r="AWJ738" s="412"/>
      <c r="AWK738" s="412"/>
      <c r="AWL738" s="412"/>
      <c r="AWM738" s="412"/>
      <c r="AWN738" s="412"/>
      <c r="AWO738" s="412"/>
      <c r="AWP738" s="412"/>
      <c r="AWQ738" s="412"/>
      <c r="AWR738" s="412"/>
      <c r="AWS738" s="412"/>
      <c r="AWT738" s="412"/>
      <c r="AWU738" s="412"/>
      <c r="AWV738" s="412"/>
      <c r="AWW738" s="412"/>
      <c r="AWX738" s="412"/>
      <c r="AWY738" s="412"/>
      <c r="AWZ738" s="412"/>
      <c r="AXA738" s="412"/>
      <c r="AXB738" s="412"/>
      <c r="AXC738" s="412"/>
      <c r="AXD738" s="412"/>
      <c r="AXE738" s="412"/>
      <c r="AXF738" s="412"/>
      <c r="AXG738" s="412"/>
      <c r="AXH738" s="412"/>
      <c r="AXI738" s="412"/>
      <c r="AXJ738" s="412"/>
      <c r="AXK738" s="412"/>
      <c r="AXL738" s="412"/>
      <c r="AXM738" s="412"/>
      <c r="AXN738" s="412"/>
      <c r="AXO738" s="412"/>
      <c r="AXP738" s="412"/>
      <c r="AXQ738" s="412"/>
      <c r="AXR738" s="413"/>
      <c r="AXS738" s="413"/>
      <c r="AXT738" s="413"/>
      <c r="AXU738" s="413"/>
      <c r="AXV738" s="413"/>
      <c r="AXW738" s="413"/>
      <c r="AXX738" s="413"/>
      <c r="AXY738" s="413"/>
      <c r="AXZ738" s="413"/>
      <c r="AYA738" s="413"/>
      <c r="AYB738" s="413"/>
      <c r="AYC738" s="413"/>
      <c r="AYD738" s="413"/>
      <c r="AYE738" s="413"/>
      <c r="AYF738" s="413"/>
      <c r="AYG738" s="413"/>
      <c r="AYH738" s="413"/>
      <c r="AYI738" s="413"/>
      <c r="AYJ738" s="413"/>
      <c r="AYK738" s="413"/>
      <c r="AYL738" s="413"/>
      <c r="AYM738" s="413"/>
      <c r="AYN738" s="413"/>
      <c r="AYO738" s="413"/>
      <c r="AYP738" s="414"/>
      <c r="AYQ738" s="414"/>
      <c r="AYR738" s="414"/>
      <c r="AYS738" s="414"/>
      <c r="AYT738" s="414"/>
      <c r="AYU738" s="413"/>
      <c r="AYV738" s="413"/>
      <c r="AYW738" s="414"/>
      <c r="AYX738" s="414"/>
      <c r="AYY738" s="413"/>
      <c r="AYZ738" s="413"/>
      <c r="AZA738" s="414"/>
      <c r="AZB738" s="414"/>
      <c r="AZC738" s="413"/>
      <c r="AZD738" s="413"/>
      <c r="AZE738" s="413"/>
      <c r="AZF738" s="413"/>
      <c r="AZG738" s="413"/>
      <c r="AZH738" s="413"/>
      <c r="AZI738" s="413"/>
      <c r="AZJ738" s="414"/>
      <c r="AZK738" s="414"/>
      <c r="AZL738" s="413"/>
      <c r="AZM738" s="413"/>
      <c r="AZN738" s="414"/>
      <c r="AZO738" s="414"/>
      <c r="AZP738" s="413"/>
      <c r="AZQ738" s="413"/>
      <c r="AZR738" s="413"/>
      <c r="AZS738" s="413"/>
      <c r="AZT738" s="413"/>
      <c r="AZU738" s="407"/>
      <c r="AZV738" s="439"/>
      <c r="AZW738" s="413"/>
      <c r="AZX738" s="413"/>
      <c r="AZY738" s="413"/>
      <c r="AZZ738" s="413"/>
      <c r="BAA738" s="413"/>
      <c r="BAB738" s="413"/>
      <c r="BAC738" s="413"/>
      <c r="BAD738" s="412"/>
      <c r="BAE738" s="412"/>
      <c r="BAF738" s="412"/>
      <c r="BAG738" s="412"/>
      <c r="BAH738" s="412"/>
      <c r="BAI738" s="412"/>
      <c r="BAJ738" s="412"/>
      <c r="BAK738" s="412"/>
      <c r="BAL738" s="412"/>
      <c r="BAM738" s="412"/>
      <c r="BAN738" s="412"/>
      <c r="BAO738" s="412"/>
      <c r="BAP738" s="412"/>
      <c r="BAQ738" s="412"/>
      <c r="BAR738" s="412"/>
      <c r="BAS738" s="412"/>
      <c r="BAT738" s="412"/>
      <c r="BAU738" s="412"/>
      <c r="BAV738" s="412"/>
      <c r="BAW738" s="412"/>
      <c r="BAX738" s="412"/>
      <c r="BAY738" s="412"/>
      <c r="BAZ738" s="412"/>
      <c r="BBA738" s="412"/>
      <c r="BBB738" s="412"/>
      <c r="BBC738" s="412"/>
      <c r="BBD738" s="412"/>
      <c r="BBE738" s="412"/>
      <c r="BBF738" s="412"/>
      <c r="BBG738" s="412"/>
      <c r="BBH738" s="412"/>
      <c r="BBI738" s="412"/>
      <c r="BBJ738" s="412"/>
      <c r="BBK738" s="412"/>
      <c r="BBL738" s="412"/>
      <c r="BBM738" s="412"/>
      <c r="BBN738" s="412"/>
      <c r="BBO738" s="412"/>
      <c r="BBP738" s="412"/>
      <c r="BBQ738" s="412"/>
      <c r="BBR738" s="412"/>
      <c r="BBS738" s="412"/>
      <c r="BBT738" s="412"/>
      <c r="BBU738" s="412"/>
      <c r="BBV738" s="413"/>
      <c r="BBW738" s="413"/>
      <c r="BBX738" s="413"/>
      <c r="BBY738" s="413"/>
      <c r="BBZ738" s="413"/>
      <c r="BCA738" s="413"/>
      <c r="BCB738" s="413"/>
      <c r="BCC738" s="413"/>
      <c r="BCD738" s="413"/>
      <c r="BCE738" s="413"/>
      <c r="BCF738" s="413"/>
      <c r="BCG738" s="413"/>
      <c r="BCH738" s="413"/>
      <c r="BCI738" s="413"/>
      <c r="BCJ738" s="413"/>
      <c r="BCK738" s="413"/>
      <c r="BCL738" s="413"/>
      <c r="BCM738" s="413"/>
      <c r="BCN738" s="413"/>
      <c r="BCO738" s="413"/>
      <c r="BCP738" s="413"/>
      <c r="BCQ738" s="413"/>
      <c r="BCR738" s="413"/>
      <c r="BCS738" s="413"/>
      <c r="BCT738" s="414"/>
      <c r="BCU738" s="414"/>
      <c r="BCV738" s="414"/>
      <c r="BCW738" s="414"/>
      <c r="BCX738" s="414"/>
      <c r="BCY738" s="413"/>
      <c r="BCZ738" s="413"/>
      <c r="BDA738" s="414"/>
      <c r="BDB738" s="414"/>
      <c r="BDC738" s="413"/>
      <c r="BDD738" s="413"/>
      <c r="BDE738" s="414"/>
      <c r="BDF738" s="414"/>
      <c r="BDG738" s="413"/>
      <c r="BDH738" s="413"/>
      <c r="BDI738" s="413"/>
      <c r="BDJ738" s="413"/>
      <c r="BDK738" s="413"/>
      <c r="BDL738" s="413"/>
      <c r="BDM738" s="413"/>
      <c r="BDN738" s="414"/>
      <c r="BDO738" s="414"/>
      <c r="BDP738" s="413"/>
      <c r="BDQ738" s="413"/>
      <c r="BDR738" s="414"/>
      <c r="BDS738" s="414"/>
      <c r="BDT738" s="413"/>
      <c r="BDU738" s="413"/>
      <c r="BDV738" s="413"/>
      <c r="BDW738" s="413"/>
      <c r="BDX738" s="413"/>
      <c r="BDY738" s="407"/>
      <c r="BDZ738" s="439"/>
      <c r="BEA738" s="413"/>
      <c r="BEB738" s="413"/>
      <c r="BEC738" s="413"/>
      <c r="BED738" s="413"/>
      <c r="BEE738" s="413"/>
      <c r="BEF738" s="413"/>
      <c r="BEG738" s="413"/>
      <c r="BEH738" s="412"/>
      <c r="BEI738" s="412"/>
      <c r="BEJ738" s="412"/>
      <c r="BEK738" s="412"/>
      <c r="BEL738" s="412"/>
      <c r="BEM738" s="412"/>
      <c r="BEN738" s="412"/>
      <c r="BEO738" s="412"/>
      <c r="BEP738" s="412"/>
      <c r="BEQ738" s="412"/>
      <c r="BER738" s="412"/>
      <c r="BES738" s="412"/>
      <c r="BET738" s="412"/>
      <c r="BEU738" s="412"/>
      <c r="BEV738" s="412"/>
      <c r="BEW738" s="412"/>
      <c r="BEX738" s="412"/>
      <c r="BEY738" s="412"/>
      <c r="BEZ738" s="412"/>
      <c r="BFA738" s="412"/>
      <c r="BFB738" s="412"/>
      <c r="BFC738" s="412"/>
      <c r="BFD738" s="412"/>
      <c r="BFE738" s="412"/>
      <c r="BFF738" s="412"/>
      <c r="BFG738" s="412"/>
      <c r="BFH738" s="412"/>
      <c r="BFI738" s="412"/>
      <c r="BFJ738" s="412"/>
      <c r="BFK738" s="412"/>
      <c r="BFL738" s="412"/>
      <c r="BFM738" s="412"/>
      <c r="BFN738" s="412"/>
      <c r="BFO738" s="412"/>
      <c r="BFP738" s="412"/>
      <c r="BFQ738" s="412"/>
      <c r="BFR738" s="412"/>
      <c r="BFS738" s="412"/>
      <c r="BFT738" s="412"/>
      <c r="BFU738" s="412"/>
      <c r="BFV738" s="412"/>
      <c r="BFW738" s="412"/>
      <c r="BFX738" s="412"/>
      <c r="BFY738" s="412"/>
      <c r="BFZ738" s="413"/>
      <c r="BGA738" s="413"/>
      <c r="BGB738" s="413"/>
      <c r="BGC738" s="413"/>
      <c r="BGD738" s="413"/>
      <c r="BGE738" s="413"/>
      <c r="BGF738" s="413"/>
      <c r="BGG738" s="413"/>
      <c r="BGH738" s="413"/>
      <c r="BGI738" s="413"/>
      <c r="BGJ738" s="413"/>
      <c r="BGK738" s="413"/>
      <c r="BGL738" s="413"/>
      <c r="BGM738" s="413"/>
      <c r="BGN738" s="413"/>
      <c r="BGO738" s="413"/>
      <c r="BGP738" s="413"/>
      <c r="BGQ738" s="413"/>
      <c r="BGR738" s="413"/>
      <c r="BGS738" s="413"/>
      <c r="BGT738" s="413"/>
      <c r="BGU738" s="413"/>
      <c r="BGV738" s="413"/>
      <c r="BGW738" s="413"/>
      <c r="BGX738" s="414"/>
      <c r="BGY738" s="414"/>
      <c r="BGZ738" s="414"/>
      <c r="BHA738" s="414"/>
      <c r="BHB738" s="414"/>
      <c r="BHC738" s="413"/>
      <c r="BHD738" s="413"/>
      <c r="BHE738" s="414"/>
      <c r="BHF738" s="414"/>
      <c r="BHG738" s="413"/>
      <c r="BHH738" s="413"/>
      <c r="BHI738" s="414"/>
      <c r="BHJ738" s="414"/>
      <c r="BHK738" s="413"/>
      <c r="BHL738" s="413"/>
      <c r="BHM738" s="413"/>
      <c r="BHN738" s="413"/>
      <c r="BHO738" s="413"/>
      <c r="BHP738" s="413"/>
      <c r="BHQ738" s="413"/>
      <c r="BHR738" s="414"/>
      <c r="BHS738" s="414"/>
      <c r="BHT738" s="413"/>
      <c r="BHU738" s="413"/>
      <c r="BHV738" s="414"/>
      <c r="BHW738" s="414"/>
      <c r="BHX738" s="413"/>
      <c r="BHY738" s="413"/>
      <c r="BHZ738" s="413"/>
      <c r="BIA738" s="413"/>
      <c r="BIB738" s="413"/>
      <c r="BIC738" s="407"/>
      <c r="BID738" s="439"/>
      <c r="BIE738" s="413"/>
      <c r="BIF738" s="413"/>
      <c r="BIG738" s="413"/>
      <c r="BIH738" s="413"/>
      <c r="BII738" s="413"/>
      <c r="BIJ738" s="413"/>
      <c r="BIK738" s="413"/>
      <c r="BIL738" s="412"/>
      <c r="BIM738" s="412"/>
      <c r="BIN738" s="412"/>
      <c r="BIO738" s="412"/>
      <c r="BIP738" s="412"/>
      <c r="BIQ738" s="412"/>
      <c r="BIR738" s="412"/>
      <c r="BIS738" s="412"/>
      <c r="BIT738" s="412"/>
      <c r="BIU738" s="412"/>
      <c r="BIV738" s="412"/>
      <c r="BIW738" s="412"/>
      <c r="BIX738" s="412"/>
      <c r="BIY738" s="412"/>
      <c r="BIZ738" s="412"/>
      <c r="BJA738" s="412"/>
      <c r="BJB738" s="412"/>
      <c r="BJC738" s="412"/>
      <c r="BJD738" s="412"/>
      <c r="BJE738" s="412"/>
      <c r="BJF738" s="412"/>
      <c r="BJG738" s="412"/>
      <c r="BJH738" s="412"/>
      <c r="BJI738" s="412"/>
      <c r="BJJ738" s="412"/>
      <c r="BJK738" s="412"/>
      <c r="BJL738" s="412"/>
      <c r="BJM738" s="412"/>
      <c r="BJN738" s="412"/>
      <c r="BJO738" s="412"/>
      <c r="BJP738" s="412"/>
      <c r="BJQ738" s="412"/>
      <c r="BJR738" s="412"/>
      <c r="BJS738" s="412"/>
      <c r="BJT738" s="412"/>
      <c r="BJU738" s="412"/>
      <c r="BJV738" s="412"/>
      <c r="BJW738" s="412"/>
      <c r="BJX738" s="412"/>
      <c r="BJY738" s="412"/>
      <c r="BJZ738" s="412"/>
      <c r="BKA738" s="412"/>
      <c r="BKB738" s="412"/>
      <c r="BKC738" s="412"/>
      <c r="BKD738" s="413"/>
      <c r="BKE738" s="413"/>
      <c r="BKF738" s="413"/>
      <c r="BKG738" s="413"/>
      <c r="BKH738" s="413"/>
      <c r="BKI738" s="413"/>
      <c r="BKJ738" s="413"/>
      <c r="BKK738" s="413"/>
      <c r="BKL738" s="413"/>
      <c r="BKM738" s="413"/>
      <c r="BKN738" s="413"/>
      <c r="BKO738" s="413"/>
      <c r="BKP738" s="413"/>
      <c r="BKQ738" s="413"/>
      <c r="BKR738" s="413"/>
      <c r="BKS738" s="413"/>
      <c r="BKT738" s="413"/>
      <c r="BKU738" s="413"/>
      <c r="BKV738" s="413"/>
      <c r="BKW738" s="413"/>
      <c r="BKX738" s="413"/>
      <c r="BKY738" s="413"/>
      <c r="BKZ738" s="413"/>
      <c r="BLA738" s="413"/>
      <c r="BLB738" s="414"/>
      <c r="BLC738" s="414"/>
      <c r="BLD738" s="414"/>
      <c r="BLE738" s="414"/>
      <c r="BLF738" s="414"/>
      <c r="BLG738" s="413"/>
      <c r="BLH738" s="413"/>
      <c r="BLI738" s="414"/>
      <c r="BLJ738" s="414"/>
      <c r="BLK738" s="413"/>
      <c r="BLL738" s="413"/>
      <c r="BLM738" s="414"/>
      <c r="BLN738" s="414"/>
      <c r="BLO738" s="413"/>
      <c r="BLP738" s="413"/>
      <c r="BLQ738" s="413"/>
      <c r="BLR738" s="413"/>
      <c r="BLS738" s="413"/>
      <c r="BLT738" s="413"/>
      <c r="BLU738" s="413"/>
      <c r="BLV738" s="414"/>
      <c r="BLW738" s="414"/>
      <c r="BLX738" s="413"/>
      <c r="BLY738" s="413"/>
      <c r="BLZ738" s="414"/>
      <c r="BMA738" s="414"/>
      <c r="BMB738" s="413"/>
      <c r="BMC738" s="413"/>
      <c r="BMD738" s="413"/>
      <c r="BME738" s="413"/>
      <c r="BMF738" s="413"/>
      <c r="BMG738" s="407"/>
      <c r="BMH738" s="439"/>
      <c r="BMI738" s="413"/>
      <c r="BMJ738" s="413"/>
      <c r="BMK738" s="413"/>
      <c r="BML738" s="413"/>
      <c r="BMM738" s="413"/>
      <c r="BMN738" s="413"/>
      <c r="BMO738" s="413"/>
      <c r="BMP738" s="412"/>
      <c r="BMQ738" s="412"/>
      <c r="BMR738" s="412"/>
      <c r="BMS738" s="412"/>
      <c r="BMT738" s="412"/>
      <c r="BMU738" s="412"/>
      <c r="BMV738" s="412"/>
      <c r="BMW738" s="412"/>
      <c r="BMX738" s="412"/>
      <c r="BMY738" s="412"/>
      <c r="BMZ738" s="412"/>
      <c r="BNA738" s="412"/>
      <c r="BNB738" s="412"/>
      <c r="BNC738" s="412"/>
      <c r="BND738" s="412"/>
      <c r="BNE738" s="412"/>
      <c r="BNF738" s="412"/>
      <c r="BNG738" s="412"/>
      <c r="BNH738" s="412"/>
      <c r="BNI738" s="412"/>
      <c r="BNJ738" s="412"/>
      <c r="BNK738" s="412"/>
      <c r="BNL738" s="412"/>
      <c r="BNM738" s="412"/>
      <c r="BNN738" s="412"/>
      <c r="BNO738" s="412"/>
      <c r="BNP738" s="412"/>
      <c r="BNQ738" s="412"/>
      <c r="BNR738" s="412"/>
      <c r="BNS738" s="412"/>
      <c r="BNT738" s="412"/>
      <c r="BNU738" s="412"/>
      <c r="BNV738" s="412"/>
      <c r="BNW738" s="412"/>
      <c r="BNX738" s="412"/>
      <c r="BNY738" s="412"/>
      <c r="BNZ738" s="412"/>
      <c r="BOA738" s="412"/>
      <c r="BOB738" s="412"/>
      <c r="BOC738" s="412"/>
      <c r="BOD738" s="412"/>
      <c r="BOE738" s="412"/>
      <c r="BOF738" s="412"/>
      <c r="BOG738" s="412"/>
      <c r="BOH738" s="413"/>
      <c r="BOI738" s="413"/>
      <c r="BOJ738" s="413"/>
      <c r="BOK738" s="413"/>
      <c r="BOL738" s="413"/>
      <c r="BOM738" s="413"/>
      <c r="BON738" s="413"/>
      <c r="BOO738" s="413"/>
      <c r="BOP738" s="413"/>
      <c r="BOQ738" s="413"/>
      <c r="BOR738" s="413"/>
      <c r="BOS738" s="413"/>
      <c r="BOT738" s="413"/>
      <c r="BOU738" s="413"/>
      <c r="BOV738" s="413"/>
      <c r="BOW738" s="413"/>
      <c r="BOX738" s="413"/>
      <c r="BOY738" s="413"/>
      <c r="BOZ738" s="413"/>
      <c r="BPA738" s="413"/>
      <c r="BPB738" s="413"/>
      <c r="BPC738" s="413"/>
      <c r="BPD738" s="413"/>
      <c r="BPE738" s="413"/>
      <c r="BPF738" s="414"/>
      <c r="BPG738" s="414"/>
      <c r="BPH738" s="414"/>
      <c r="BPI738" s="414"/>
      <c r="BPJ738" s="414"/>
      <c r="BPK738" s="413"/>
      <c r="BPL738" s="413"/>
      <c r="BPM738" s="414"/>
      <c r="BPN738" s="414"/>
      <c r="BPO738" s="413"/>
      <c r="BPP738" s="413"/>
      <c r="BPQ738" s="414"/>
      <c r="BPR738" s="414"/>
      <c r="BPS738" s="413"/>
      <c r="BPT738" s="413"/>
      <c r="BPU738" s="413"/>
      <c r="BPV738" s="413"/>
      <c r="BPW738" s="413"/>
      <c r="BPX738" s="413"/>
      <c r="BPY738" s="413"/>
      <c r="BPZ738" s="414"/>
      <c r="BQA738" s="414"/>
      <c r="BQB738" s="413"/>
      <c r="BQC738" s="413"/>
      <c r="BQD738" s="414"/>
      <c r="BQE738" s="414"/>
      <c r="BQF738" s="413"/>
      <c r="BQG738" s="413"/>
      <c r="BQH738" s="413"/>
      <c r="BQI738" s="413"/>
      <c r="BQJ738" s="413"/>
      <c r="BQK738" s="407"/>
      <c r="BQL738" s="439"/>
      <c r="BQM738" s="413"/>
      <c r="BQN738" s="413"/>
      <c r="BQO738" s="413"/>
      <c r="BQP738" s="413"/>
      <c r="BQQ738" s="413"/>
      <c r="BQR738" s="413"/>
      <c r="BQS738" s="413"/>
      <c r="BQT738" s="412"/>
      <c r="BQU738" s="412"/>
      <c r="BQV738" s="412"/>
      <c r="BQW738" s="412"/>
      <c r="BQX738" s="412"/>
      <c r="BQY738" s="412"/>
      <c r="BQZ738" s="412"/>
      <c r="BRA738" s="412"/>
      <c r="BRB738" s="412"/>
      <c r="BRC738" s="412"/>
      <c r="BRD738" s="412"/>
      <c r="BRE738" s="412"/>
      <c r="BRF738" s="412"/>
      <c r="BRG738" s="412"/>
      <c r="BRH738" s="412"/>
      <c r="BRI738" s="412"/>
      <c r="BRJ738" s="412"/>
      <c r="BRK738" s="412"/>
      <c r="BRL738" s="412"/>
      <c r="BRM738" s="412"/>
      <c r="BRN738" s="412"/>
      <c r="BRO738" s="412"/>
      <c r="BRP738" s="412"/>
      <c r="BRQ738" s="412"/>
      <c r="BRR738" s="412"/>
      <c r="BRS738" s="412"/>
      <c r="BRT738" s="412"/>
      <c r="BRU738" s="412"/>
      <c r="BRV738" s="412"/>
      <c r="BRW738" s="412"/>
      <c r="BRX738" s="412"/>
      <c r="BRY738" s="412"/>
      <c r="BRZ738" s="412"/>
      <c r="BSA738" s="412"/>
      <c r="BSB738" s="412"/>
      <c r="BSC738" s="412"/>
      <c r="BSD738" s="412"/>
      <c r="BSE738" s="412"/>
      <c r="BSF738" s="412"/>
      <c r="BSG738" s="412"/>
      <c r="BSH738" s="412"/>
      <c r="BSI738" s="412"/>
      <c r="BSJ738" s="412"/>
      <c r="BSK738" s="412"/>
      <c r="BSL738" s="413"/>
      <c r="BSM738" s="413"/>
      <c r="BSN738" s="413"/>
      <c r="BSO738" s="413"/>
      <c r="BSP738" s="413"/>
      <c r="BSQ738" s="413"/>
      <c r="BSR738" s="413"/>
      <c r="BSS738" s="413"/>
      <c r="BST738" s="413"/>
      <c r="BSU738" s="413"/>
      <c r="BSV738" s="413"/>
      <c r="BSW738" s="413"/>
      <c r="BSX738" s="413"/>
      <c r="BSY738" s="413"/>
      <c r="BSZ738" s="413"/>
      <c r="BTA738" s="413"/>
      <c r="BTB738" s="413"/>
      <c r="BTC738" s="413"/>
      <c r="BTD738" s="413"/>
      <c r="BTE738" s="413"/>
      <c r="BTF738" s="413"/>
      <c r="BTG738" s="413"/>
      <c r="BTH738" s="413"/>
      <c r="BTI738" s="413"/>
      <c r="BTJ738" s="414"/>
      <c r="BTK738" s="414"/>
      <c r="BTL738" s="414"/>
      <c r="BTM738" s="414"/>
      <c r="BTN738" s="414"/>
      <c r="BTO738" s="413"/>
      <c r="BTP738" s="413"/>
      <c r="BTQ738" s="414"/>
      <c r="BTR738" s="414"/>
      <c r="BTS738" s="413"/>
      <c r="BTT738" s="413"/>
      <c r="BTU738" s="414"/>
      <c r="BTV738" s="414"/>
      <c r="BTW738" s="413"/>
      <c r="BTX738" s="413"/>
      <c r="BTY738" s="413"/>
      <c r="BTZ738" s="413"/>
      <c r="BUA738" s="413"/>
      <c r="BUB738" s="413"/>
      <c r="BUC738" s="413"/>
      <c r="BUD738" s="414"/>
      <c r="BUE738" s="414"/>
      <c r="BUF738" s="413"/>
      <c r="BUG738" s="413"/>
      <c r="BUH738" s="414"/>
      <c r="BUI738" s="414"/>
      <c r="BUJ738" s="413"/>
      <c r="BUK738" s="413"/>
      <c r="BUL738" s="413"/>
      <c r="BUM738" s="413"/>
      <c r="BUN738" s="413"/>
      <c r="BUO738" s="407"/>
      <c r="BUP738" s="439"/>
      <c r="BUQ738" s="413"/>
      <c r="BUR738" s="413"/>
      <c r="BUS738" s="413"/>
      <c r="BUT738" s="413"/>
      <c r="BUU738" s="413"/>
      <c r="BUV738" s="413"/>
      <c r="BUW738" s="413"/>
      <c r="BUX738" s="412"/>
      <c r="BUY738" s="412"/>
      <c r="BUZ738" s="412"/>
      <c r="BVA738" s="412"/>
      <c r="BVB738" s="412"/>
      <c r="BVC738" s="412"/>
      <c r="BVD738" s="412"/>
      <c r="BVE738" s="412"/>
      <c r="BVF738" s="412"/>
      <c r="BVG738" s="412"/>
      <c r="BVH738" s="412"/>
      <c r="BVI738" s="412"/>
      <c r="BVJ738" s="412"/>
      <c r="BVK738" s="412"/>
      <c r="BVL738" s="412"/>
      <c r="BVM738" s="412"/>
      <c r="BVN738" s="412"/>
      <c r="BVO738" s="412"/>
      <c r="BVP738" s="412"/>
      <c r="BVQ738" s="412"/>
      <c r="BVR738" s="412"/>
      <c r="BVS738" s="412"/>
      <c r="BVT738" s="412"/>
      <c r="BVU738" s="412"/>
      <c r="BVV738" s="412"/>
      <c r="BVW738" s="412"/>
      <c r="BVX738" s="412"/>
      <c r="BVY738" s="412"/>
      <c r="BVZ738" s="412"/>
      <c r="BWA738" s="412"/>
      <c r="BWB738" s="412"/>
      <c r="BWC738" s="412"/>
      <c r="BWD738" s="412"/>
      <c r="BWE738" s="412"/>
      <c r="BWF738" s="412"/>
      <c r="BWG738" s="412"/>
      <c r="BWH738" s="412"/>
      <c r="BWI738" s="412"/>
      <c r="BWJ738" s="412"/>
      <c r="BWK738" s="412"/>
      <c r="BWL738" s="412"/>
      <c r="BWM738" s="412"/>
      <c r="BWN738" s="412"/>
      <c r="BWO738" s="412"/>
      <c r="BWP738" s="413"/>
      <c r="BWQ738" s="413"/>
      <c r="BWR738" s="413"/>
      <c r="BWS738" s="413"/>
      <c r="BWT738" s="413"/>
      <c r="BWU738" s="413"/>
      <c r="BWV738" s="413"/>
      <c r="BWW738" s="413"/>
      <c r="BWX738" s="413"/>
      <c r="BWY738" s="413"/>
      <c r="BWZ738" s="413"/>
      <c r="BXA738" s="413"/>
      <c r="BXB738" s="413"/>
      <c r="BXC738" s="413"/>
      <c r="BXD738" s="413"/>
      <c r="BXE738" s="413"/>
      <c r="BXF738" s="413"/>
      <c r="BXG738" s="413"/>
      <c r="BXH738" s="413"/>
      <c r="BXI738" s="413"/>
      <c r="BXJ738" s="413"/>
      <c r="BXK738" s="413"/>
      <c r="BXL738" s="413"/>
      <c r="BXM738" s="413"/>
      <c r="BXN738" s="414"/>
      <c r="BXO738" s="414"/>
      <c r="BXP738" s="414"/>
      <c r="BXQ738" s="414"/>
      <c r="BXR738" s="414"/>
      <c r="BXS738" s="413"/>
      <c r="BXT738" s="413"/>
      <c r="BXU738" s="414"/>
      <c r="BXV738" s="414"/>
      <c r="BXW738" s="413"/>
      <c r="BXX738" s="413"/>
      <c r="BXY738" s="414"/>
      <c r="BXZ738" s="414"/>
      <c r="BYA738" s="413"/>
      <c r="BYB738" s="413"/>
      <c r="BYC738" s="413"/>
      <c r="BYD738" s="413"/>
      <c r="BYE738" s="413"/>
      <c r="BYF738" s="413"/>
      <c r="BYG738" s="413"/>
      <c r="BYH738" s="414"/>
      <c r="BYI738" s="414"/>
      <c r="BYJ738" s="413"/>
      <c r="BYK738" s="413"/>
      <c r="BYL738" s="414"/>
      <c r="BYM738" s="414"/>
      <c r="BYN738" s="413"/>
      <c r="BYO738" s="413"/>
      <c r="BYP738" s="413"/>
      <c r="BYQ738" s="413"/>
      <c r="BYR738" s="413"/>
      <c r="BYS738" s="407"/>
      <c r="BYT738" s="439"/>
      <c r="BYU738" s="413"/>
      <c r="BYV738" s="413"/>
      <c r="BYW738" s="413"/>
      <c r="BYX738" s="413"/>
      <c r="BYY738" s="413"/>
      <c r="BYZ738" s="413"/>
      <c r="BZA738" s="413"/>
      <c r="BZB738" s="412"/>
      <c r="BZC738" s="412"/>
      <c r="BZD738" s="412"/>
      <c r="BZE738" s="412"/>
      <c r="BZF738" s="412"/>
      <c r="BZG738" s="412"/>
      <c r="BZH738" s="412"/>
      <c r="BZI738" s="412"/>
      <c r="BZJ738" s="412"/>
      <c r="BZK738" s="412"/>
      <c r="BZL738" s="412"/>
      <c r="BZM738" s="412"/>
      <c r="BZN738" s="412"/>
      <c r="BZO738" s="412"/>
      <c r="BZP738" s="412"/>
      <c r="BZQ738" s="412"/>
      <c r="BZR738" s="412"/>
      <c r="BZS738" s="412"/>
      <c r="BZT738" s="412"/>
      <c r="BZU738" s="412"/>
      <c r="BZV738" s="412"/>
      <c r="BZW738" s="412"/>
      <c r="BZX738" s="412"/>
      <c r="BZY738" s="412"/>
      <c r="BZZ738" s="412"/>
      <c r="CAA738" s="412"/>
      <c r="CAB738" s="412"/>
      <c r="CAC738" s="412"/>
      <c r="CAD738" s="412"/>
      <c r="CAE738" s="412"/>
      <c r="CAF738" s="412"/>
      <c r="CAG738" s="412"/>
      <c r="CAH738" s="412"/>
      <c r="CAI738" s="412"/>
      <c r="CAJ738" s="412"/>
      <c r="CAK738" s="412"/>
      <c r="CAL738" s="412"/>
      <c r="CAM738" s="412"/>
      <c r="CAN738" s="412"/>
      <c r="CAO738" s="412"/>
      <c r="CAP738" s="412"/>
      <c r="CAQ738" s="412"/>
      <c r="CAR738" s="412"/>
      <c r="CAS738" s="412"/>
      <c r="CAT738" s="413"/>
      <c r="CAU738" s="413"/>
      <c r="CAV738" s="413"/>
      <c r="CAW738" s="413"/>
      <c r="CAX738" s="413"/>
      <c r="CAY738" s="413"/>
      <c r="CAZ738" s="413"/>
      <c r="CBA738" s="413"/>
      <c r="CBB738" s="413"/>
      <c r="CBC738" s="413"/>
      <c r="CBD738" s="413"/>
      <c r="CBE738" s="413"/>
      <c r="CBF738" s="413"/>
      <c r="CBG738" s="413"/>
      <c r="CBH738" s="413"/>
      <c r="CBI738" s="413"/>
      <c r="CBJ738" s="413"/>
      <c r="CBK738" s="413"/>
      <c r="CBL738" s="413"/>
      <c r="CBM738" s="413"/>
      <c r="CBN738" s="413"/>
      <c r="CBO738" s="413"/>
      <c r="CBP738" s="413"/>
      <c r="CBQ738" s="413"/>
      <c r="CBR738" s="414"/>
      <c r="CBS738" s="414"/>
      <c r="CBT738" s="414"/>
      <c r="CBU738" s="414"/>
      <c r="CBV738" s="414"/>
      <c r="CBW738" s="413"/>
      <c r="CBX738" s="413"/>
      <c r="CBY738" s="414"/>
      <c r="CBZ738" s="414"/>
      <c r="CCA738" s="413"/>
      <c r="CCB738" s="413"/>
      <c r="CCC738" s="414"/>
      <c r="CCD738" s="414"/>
      <c r="CCE738" s="413"/>
      <c r="CCF738" s="413"/>
      <c r="CCG738" s="413"/>
      <c r="CCH738" s="413"/>
      <c r="CCI738" s="413"/>
      <c r="CCJ738" s="413"/>
      <c r="CCK738" s="413"/>
      <c r="CCL738" s="414"/>
      <c r="CCM738" s="414"/>
      <c r="CCN738" s="413"/>
      <c r="CCO738" s="413"/>
      <c r="CCP738" s="414"/>
      <c r="CCQ738" s="414"/>
      <c r="CCR738" s="413"/>
      <c r="CCS738" s="413"/>
      <c r="CCT738" s="413"/>
      <c r="CCU738" s="413"/>
      <c r="CCV738" s="413"/>
      <c r="CCW738" s="407"/>
      <c r="CCX738" s="439"/>
      <c r="CCY738" s="413"/>
      <c r="CCZ738" s="413"/>
      <c r="CDA738" s="413"/>
      <c r="CDB738" s="413"/>
      <c r="CDC738" s="413"/>
      <c r="CDD738" s="413"/>
      <c r="CDE738" s="413"/>
      <c r="CDF738" s="412"/>
      <c r="CDG738" s="412"/>
      <c r="CDH738" s="412"/>
      <c r="CDI738" s="412"/>
      <c r="CDJ738" s="412"/>
      <c r="CDK738" s="412"/>
      <c r="CDL738" s="412"/>
      <c r="CDM738" s="412"/>
      <c r="CDN738" s="412"/>
      <c r="CDO738" s="412"/>
      <c r="CDP738" s="412"/>
      <c r="CDQ738" s="412"/>
      <c r="CDR738" s="412"/>
      <c r="CDS738" s="412"/>
      <c r="CDT738" s="412"/>
      <c r="CDU738" s="412"/>
      <c r="CDV738" s="412"/>
      <c r="CDW738" s="412"/>
      <c r="CDX738" s="412"/>
      <c r="CDY738" s="412"/>
      <c r="CDZ738" s="412"/>
      <c r="CEA738" s="412"/>
      <c r="CEB738" s="412"/>
      <c r="CEC738" s="412"/>
      <c r="CED738" s="412"/>
      <c r="CEE738" s="412"/>
      <c r="CEF738" s="412"/>
      <c r="CEG738" s="412"/>
      <c r="CEH738" s="412"/>
      <c r="CEI738" s="412"/>
      <c r="CEJ738" s="412"/>
      <c r="CEK738" s="412"/>
      <c r="CEL738" s="412"/>
      <c r="CEM738" s="412"/>
      <c r="CEN738" s="412"/>
      <c r="CEO738" s="412"/>
      <c r="CEP738" s="412"/>
      <c r="CEQ738" s="412"/>
      <c r="CER738" s="412"/>
      <c r="CES738" s="412"/>
      <c r="CET738" s="412"/>
      <c r="CEU738" s="412"/>
      <c r="CEV738" s="412"/>
      <c r="CEW738" s="412"/>
      <c r="CEX738" s="413"/>
      <c r="CEY738" s="413"/>
      <c r="CEZ738" s="413"/>
      <c r="CFA738" s="413"/>
      <c r="CFB738" s="413"/>
      <c r="CFC738" s="413"/>
      <c r="CFD738" s="413"/>
      <c r="CFE738" s="413"/>
      <c r="CFF738" s="413"/>
      <c r="CFG738" s="413"/>
      <c r="CFH738" s="413"/>
      <c r="CFI738" s="413"/>
      <c r="CFJ738" s="413"/>
      <c r="CFK738" s="413"/>
      <c r="CFL738" s="413"/>
      <c r="CFM738" s="413"/>
      <c r="CFN738" s="413"/>
      <c r="CFO738" s="413"/>
      <c r="CFP738" s="413"/>
      <c r="CFQ738" s="413"/>
      <c r="CFR738" s="413"/>
      <c r="CFS738" s="413"/>
      <c r="CFT738" s="413"/>
      <c r="CFU738" s="413"/>
      <c r="CFV738" s="414"/>
      <c r="CFW738" s="414"/>
      <c r="CFX738" s="414"/>
      <c r="CFY738" s="414"/>
      <c r="CFZ738" s="414"/>
      <c r="CGA738" s="413"/>
      <c r="CGB738" s="413"/>
      <c r="CGC738" s="414"/>
      <c r="CGD738" s="414"/>
      <c r="CGE738" s="413"/>
      <c r="CGF738" s="413"/>
      <c r="CGG738" s="414"/>
      <c r="CGH738" s="414"/>
      <c r="CGI738" s="413"/>
      <c r="CGJ738" s="413"/>
      <c r="CGK738" s="413"/>
      <c r="CGL738" s="413"/>
      <c r="CGM738" s="413"/>
      <c r="CGN738" s="413"/>
      <c r="CGO738" s="413"/>
      <c r="CGP738" s="414"/>
      <c r="CGQ738" s="414"/>
      <c r="CGR738" s="413"/>
      <c r="CGS738" s="413"/>
      <c r="CGT738" s="414"/>
      <c r="CGU738" s="414"/>
      <c r="CGV738" s="413"/>
      <c r="CGW738" s="413"/>
      <c r="CGX738" s="413"/>
      <c r="CGY738" s="413"/>
      <c r="CGZ738" s="413"/>
      <c r="CHA738" s="407"/>
      <c r="CHB738" s="439"/>
      <c r="CHC738" s="413"/>
      <c r="CHD738" s="413"/>
      <c r="CHE738" s="413"/>
      <c r="CHF738" s="413"/>
      <c r="CHG738" s="413"/>
      <c r="CHH738" s="413"/>
      <c r="CHI738" s="413"/>
      <c r="CHJ738" s="412"/>
      <c r="CHK738" s="412"/>
      <c r="CHL738" s="412"/>
      <c r="CHM738" s="412"/>
      <c r="CHN738" s="412"/>
      <c r="CHO738" s="412"/>
      <c r="CHP738" s="412"/>
      <c r="CHQ738" s="412"/>
      <c r="CHR738" s="412"/>
      <c r="CHS738" s="412"/>
      <c r="CHT738" s="412"/>
      <c r="CHU738" s="412"/>
      <c r="CHV738" s="412"/>
      <c r="CHW738" s="412"/>
      <c r="CHX738" s="412"/>
      <c r="CHY738" s="412"/>
      <c r="CHZ738" s="412"/>
      <c r="CIA738" s="412"/>
      <c r="CIB738" s="412"/>
      <c r="CIC738" s="412"/>
      <c r="CID738" s="412"/>
      <c r="CIE738" s="412"/>
      <c r="CIF738" s="412"/>
      <c r="CIG738" s="412"/>
      <c r="CIH738" s="412"/>
      <c r="CII738" s="412"/>
      <c r="CIJ738" s="412"/>
      <c r="CIK738" s="412"/>
      <c r="CIL738" s="412"/>
      <c r="CIM738" s="412"/>
      <c r="CIN738" s="412"/>
      <c r="CIO738" s="412"/>
      <c r="CIP738" s="412"/>
      <c r="CIQ738" s="412"/>
      <c r="CIR738" s="412"/>
      <c r="CIS738" s="412"/>
      <c r="CIT738" s="412"/>
      <c r="CIU738" s="412"/>
      <c r="CIV738" s="412"/>
      <c r="CIW738" s="412"/>
      <c r="CIX738" s="412"/>
      <c r="CIY738" s="412"/>
      <c r="CIZ738" s="412"/>
      <c r="CJA738" s="412"/>
      <c r="CJB738" s="413"/>
      <c r="CJC738" s="413"/>
      <c r="CJD738" s="413"/>
      <c r="CJE738" s="413"/>
      <c r="CJF738" s="413"/>
      <c r="CJG738" s="413"/>
      <c r="CJH738" s="413"/>
      <c r="CJI738" s="413"/>
      <c r="CJJ738" s="413"/>
      <c r="CJK738" s="413"/>
      <c r="CJL738" s="413"/>
      <c r="CJM738" s="413"/>
      <c r="CJN738" s="413"/>
      <c r="CJO738" s="413"/>
      <c r="CJP738" s="413"/>
      <c r="CJQ738" s="413"/>
      <c r="CJR738" s="413"/>
      <c r="CJS738" s="413"/>
      <c r="CJT738" s="413"/>
      <c r="CJU738" s="413"/>
      <c r="CJV738" s="413"/>
      <c r="CJW738" s="413"/>
      <c r="CJX738" s="413"/>
      <c r="CJY738" s="413"/>
      <c r="CJZ738" s="414"/>
      <c r="CKA738" s="414"/>
      <c r="CKB738" s="414"/>
      <c r="CKC738" s="414"/>
      <c r="CKD738" s="414"/>
      <c r="CKE738" s="413"/>
      <c r="CKF738" s="413"/>
      <c r="CKG738" s="414"/>
      <c r="CKH738" s="414"/>
      <c r="CKI738" s="413"/>
      <c r="CKJ738" s="413"/>
      <c r="CKK738" s="414"/>
      <c r="CKL738" s="414"/>
      <c r="CKM738" s="413"/>
      <c r="CKN738" s="413"/>
      <c r="CKO738" s="413"/>
      <c r="CKP738" s="413"/>
      <c r="CKQ738" s="413"/>
      <c r="CKR738" s="413"/>
      <c r="CKS738" s="413"/>
      <c r="CKT738" s="414"/>
      <c r="CKU738" s="414"/>
      <c r="CKV738" s="413"/>
      <c r="CKW738" s="413"/>
      <c r="CKX738" s="414"/>
      <c r="CKY738" s="414"/>
      <c r="CKZ738" s="413"/>
      <c r="CLA738" s="413"/>
      <c r="CLB738" s="413"/>
      <c r="CLC738" s="413"/>
      <c r="CLD738" s="413"/>
      <c r="CLE738" s="407"/>
      <c r="CLF738" s="439"/>
      <c r="CLG738" s="413"/>
      <c r="CLH738" s="413"/>
      <c r="CLI738" s="413"/>
      <c r="CLJ738" s="413"/>
      <c r="CLK738" s="413"/>
      <c r="CLL738" s="413"/>
      <c r="CLM738" s="413"/>
      <c r="CLN738" s="412"/>
      <c r="CLO738" s="412"/>
      <c r="CLP738" s="412"/>
      <c r="CLQ738" s="412"/>
      <c r="CLR738" s="412"/>
      <c r="CLS738" s="412"/>
      <c r="CLT738" s="412"/>
      <c r="CLU738" s="412"/>
      <c r="CLV738" s="412"/>
      <c r="CLW738" s="412"/>
      <c r="CLX738" s="412"/>
      <c r="CLY738" s="412"/>
      <c r="CLZ738" s="412"/>
      <c r="CMA738" s="412"/>
      <c r="CMB738" s="412"/>
      <c r="CMC738" s="412"/>
      <c r="CMD738" s="412"/>
      <c r="CME738" s="412"/>
      <c r="CMF738" s="412"/>
      <c r="CMG738" s="412"/>
      <c r="CMH738" s="412"/>
      <c r="CMI738" s="412"/>
      <c r="CMJ738" s="412"/>
      <c r="CMK738" s="412"/>
      <c r="CML738" s="412"/>
      <c r="CMM738" s="412"/>
      <c r="CMN738" s="412"/>
      <c r="CMO738" s="412"/>
      <c r="CMP738" s="412"/>
      <c r="CMQ738" s="412"/>
      <c r="CMR738" s="412"/>
      <c r="CMS738" s="412"/>
      <c r="CMT738" s="412"/>
      <c r="CMU738" s="412"/>
      <c r="CMV738" s="412"/>
      <c r="CMW738" s="412"/>
      <c r="CMX738" s="412"/>
      <c r="CMY738" s="412"/>
      <c r="CMZ738" s="412"/>
      <c r="CNA738" s="412"/>
      <c r="CNB738" s="412"/>
      <c r="CNC738" s="412"/>
      <c r="CND738" s="412"/>
      <c r="CNE738" s="412"/>
      <c r="CNF738" s="413"/>
      <c r="CNG738" s="413"/>
      <c r="CNH738" s="413"/>
      <c r="CNI738" s="413"/>
      <c r="CNJ738" s="413"/>
      <c r="CNK738" s="413"/>
      <c r="CNL738" s="413"/>
      <c r="CNM738" s="413"/>
      <c r="CNN738" s="413"/>
      <c r="CNO738" s="413"/>
      <c r="CNP738" s="413"/>
      <c r="CNQ738" s="413"/>
      <c r="CNR738" s="413"/>
      <c r="CNS738" s="413"/>
      <c r="CNT738" s="413"/>
      <c r="CNU738" s="413"/>
      <c r="CNV738" s="413"/>
      <c r="CNW738" s="413"/>
      <c r="CNX738" s="413"/>
      <c r="CNY738" s="413"/>
      <c r="CNZ738" s="413"/>
      <c r="COA738" s="413"/>
      <c r="COB738" s="413"/>
      <c r="COC738" s="413"/>
      <c r="COD738" s="414"/>
      <c r="COE738" s="414"/>
      <c r="COF738" s="414"/>
      <c r="COG738" s="414"/>
      <c r="COH738" s="414"/>
      <c r="COI738" s="413"/>
      <c r="COJ738" s="413"/>
      <c r="COK738" s="414"/>
      <c r="COL738" s="414"/>
      <c r="COM738" s="413"/>
      <c r="CON738" s="413"/>
      <c r="COO738" s="414"/>
      <c r="COP738" s="414"/>
      <c r="COQ738" s="413"/>
      <c r="COR738" s="413"/>
      <c r="COS738" s="413"/>
      <c r="COT738" s="413"/>
      <c r="COU738" s="413"/>
      <c r="COV738" s="413"/>
      <c r="COW738" s="413"/>
      <c r="COX738" s="414"/>
      <c r="COY738" s="414"/>
      <c r="COZ738" s="413"/>
      <c r="CPA738" s="413"/>
      <c r="CPB738" s="414"/>
      <c r="CPC738" s="414"/>
      <c r="CPD738" s="413"/>
      <c r="CPE738" s="413"/>
      <c r="CPF738" s="413"/>
      <c r="CPG738" s="413"/>
      <c r="CPH738" s="413"/>
      <c r="CPI738" s="407"/>
      <c r="CPJ738" s="439"/>
      <c r="CPK738" s="413"/>
      <c r="CPL738" s="413"/>
      <c r="CPM738" s="413"/>
      <c r="CPN738" s="413"/>
      <c r="CPO738" s="413"/>
      <c r="CPP738" s="413"/>
      <c r="CPQ738" s="413"/>
      <c r="CPR738" s="412"/>
      <c r="CPS738" s="412"/>
      <c r="CPT738" s="412"/>
      <c r="CPU738" s="412"/>
      <c r="CPV738" s="412"/>
      <c r="CPW738" s="412"/>
      <c r="CPX738" s="412"/>
      <c r="CPY738" s="412"/>
      <c r="CPZ738" s="412"/>
      <c r="CQA738" s="412"/>
      <c r="CQB738" s="412"/>
      <c r="CQC738" s="412"/>
      <c r="CQD738" s="412"/>
      <c r="CQE738" s="412"/>
      <c r="CQF738" s="412"/>
      <c r="CQG738" s="412"/>
      <c r="CQH738" s="412"/>
      <c r="CQI738" s="412"/>
      <c r="CQJ738" s="412"/>
      <c r="CQK738" s="412"/>
      <c r="CQL738" s="412"/>
      <c r="CQM738" s="412"/>
      <c r="CQN738" s="412"/>
      <c r="CQO738" s="412"/>
      <c r="CQP738" s="412"/>
      <c r="CQQ738" s="412"/>
      <c r="CQR738" s="412"/>
      <c r="CQS738" s="412"/>
      <c r="CQT738" s="412"/>
      <c r="CQU738" s="412"/>
      <c r="CQV738" s="412"/>
      <c r="CQW738" s="412"/>
      <c r="CQX738" s="412"/>
      <c r="CQY738" s="412"/>
      <c r="CQZ738" s="412"/>
      <c r="CRA738" s="412"/>
      <c r="CRB738" s="412"/>
      <c r="CRC738" s="412"/>
      <c r="CRD738" s="412"/>
      <c r="CRE738" s="412"/>
      <c r="CRF738" s="412"/>
      <c r="CRG738" s="412"/>
      <c r="CRH738" s="412"/>
      <c r="CRI738" s="412"/>
      <c r="CRJ738" s="413"/>
      <c r="CRK738" s="413"/>
      <c r="CRL738" s="413"/>
      <c r="CRM738" s="413"/>
      <c r="CRN738" s="413"/>
      <c r="CRO738" s="413"/>
      <c r="CRP738" s="413"/>
      <c r="CRQ738" s="413"/>
      <c r="CRR738" s="413"/>
      <c r="CRS738" s="413"/>
      <c r="CRT738" s="413"/>
      <c r="CRU738" s="413"/>
      <c r="CRV738" s="413"/>
      <c r="CRW738" s="413"/>
      <c r="CRX738" s="413"/>
      <c r="CRY738" s="413"/>
      <c r="CRZ738" s="413"/>
      <c r="CSA738" s="413"/>
      <c r="CSB738" s="413"/>
      <c r="CSC738" s="413"/>
      <c r="CSD738" s="413"/>
      <c r="CSE738" s="413"/>
      <c r="CSF738" s="413"/>
      <c r="CSG738" s="413"/>
      <c r="CSH738" s="414"/>
      <c r="CSI738" s="414"/>
      <c r="CSJ738" s="414"/>
      <c r="CSK738" s="414"/>
      <c r="CSL738" s="414"/>
      <c r="CSM738" s="413"/>
      <c r="CSN738" s="413"/>
      <c r="CSO738" s="414"/>
      <c r="CSP738" s="414"/>
      <c r="CSQ738" s="413"/>
      <c r="CSR738" s="413"/>
      <c r="CSS738" s="414"/>
      <c r="CST738" s="414"/>
      <c r="CSU738" s="413"/>
      <c r="CSV738" s="413"/>
      <c r="CSW738" s="413"/>
      <c r="CSX738" s="413"/>
      <c r="CSY738" s="413"/>
      <c r="CSZ738" s="413"/>
      <c r="CTA738" s="413"/>
      <c r="CTB738" s="414"/>
      <c r="CTC738" s="414"/>
      <c r="CTD738" s="413"/>
      <c r="CTE738" s="413"/>
      <c r="CTF738" s="414"/>
      <c r="CTG738" s="414"/>
      <c r="CTH738" s="413"/>
      <c r="CTI738" s="413"/>
      <c r="CTJ738" s="413"/>
      <c r="CTK738" s="413"/>
      <c r="CTL738" s="413"/>
      <c r="CTM738" s="407"/>
      <c r="CTN738" s="439"/>
      <c r="CTO738" s="413"/>
      <c r="CTP738" s="413"/>
      <c r="CTQ738" s="413"/>
      <c r="CTR738" s="413"/>
      <c r="CTS738" s="413"/>
      <c r="CTT738" s="413"/>
      <c r="CTU738" s="413"/>
      <c r="CTV738" s="412"/>
      <c r="CTW738" s="412"/>
      <c r="CTX738" s="412"/>
      <c r="CTY738" s="412"/>
      <c r="CTZ738" s="412"/>
      <c r="CUA738" s="412"/>
      <c r="CUB738" s="412"/>
      <c r="CUC738" s="412"/>
      <c r="CUD738" s="412"/>
      <c r="CUE738" s="412"/>
      <c r="CUF738" s="412"/>
      <c r="CUG738" s="412"/>
      <c r="CUH738" s="412"/>
      <c r="CUI738" s="412"/>
      <c r="CUJ738" s="412"/>
      <c r="CUK738" s="412"/>
      <c r="CUL738" s="412"/>
      <c r="CUM738" s="412"/>
      <c r="CUN738" s="412"/>
      <c r="CUO738" s="412"/>
      <c r="CUP738" s="412"/>
      <c r="CUQ738" s="412"/>
      <c r="CUR738" s="412"/>
      <c r="CUS738" s="412"/>
      <c r="CUT738" s="412"/>
      <c r="CUU738" s="412"/>
      <c r="CUV738" s="412"/>
      <c r="CUW738" s="412"/>
      <c r="CUX738" s="412"/>
      <c r="CUY738" s="412"/>
      <c r="CUZ738" s="412"/>
      <c r="CVA738" s="412"/>
      <c r="CVB738" s="412"/>
      <c r="CVC738" s="412"/>
      <c r="CVD738" s="412"/>
      <c r="CVE738" s="412"/>
      <c r="CVF738" s="412"/>
      <c r="CVG738" s="412"/>
      <c r="CVH738" s="412"/>
      <c r="CVI738" s="412"/>
      <c r="CVJ738" s="412"/>
      <c r="CVK738" s="412"/>
      <c r="CVL738" s="412"/>
      <c r="CVM738" s="412"/>
      <c r="CVN738" s="413"/>
      <c r="CVO738" s="413"/>
      <c r="CVP738" s="413"/>
      <c r="CVQ738" s="413"/>
      <c r="CVR738" s="413"/>
      <c r="CVS738" s="413"/>
      <c r="CVT738" s="413"/>
      <c r="CVU738" s="413"/>
      <c r="CVV738" s="413"/>
      <c r="CVW738" s="413"/>
      <c r="CVX738" s="413"/>
      <c r="CVY738" s="413"/>
      <c r="CVZ738" s="413"/>
      <c r="CWA738" s="413"/>
      <c r="CWB738" s="413"/>
      <c r="CWC738" s="413"/>
      <c r="CWD738" s="413"/>
      <c r="CWE738" s="413"/>
      <c r="CWF738" s="413"/>
      <c r="CWG738" s="413"/>
      <c r="CWH738" s="413"/>
      <c r="CWI738" s="413"/>
      <c r="CWJ738" s="413"/>
      <c r="CWK738" s="413"/>
      <c r="CWL738" s="414"/>
      <c r="CWM738" s="414"/>
      <c r="CWN738" s="414"/>
      <c r="CWO738" s="414"/>
      <c r="CWP738" s="414"/>
      <c r="CWQ738" s="413"/>
      <c r="CWR738" s="413"/>
      <c r="CWS738" s="414"/>
      <c r="CWT738" s="414"/>
      <c r="CWU738" s="413"/>
      <c r="CWV738" s="413"/>
      <c r="CWW738" s="414"/>
      <c r="CWX738" s="414"/>
      <c r="CWY738" s="413"/>
      <c r="CWZ738" s="413"/>
      <c r="CXA738" s="413"/>
      <c r="CXB738" s="413"/>
      <c r="CXC738" s="413"/>
      <c r="CXD738" s="413"/>
      <c r="CXE738" s="413"/>
      <c r="CXF738" s="414"/>
      <c r="CXG738" s="414"/>
      <c r="CXH738" s="413"/>
      <c r="CXI738" s="413"/>
      <c r="CXJ738" s="414"/>
      <c r="CXK738" s="414"/>
      <c r="CXL738" s="413"/>
      <c r="CXM738" s="413"/>
      <c r="CXN738" s="413"/>
      <c r="CXO738" s="413"/>
      <c r="CXP738" s="413"/>
      <c r="CXQ738" s="407"/>
      <c r="CXR738" s="439"/>
      <c r="CXS738" s="413"/>
      <c r="CXT738" s="413"/>
      <c r="CXU738" s="413"/>
      <c r="CXV738" s="413"/>
      <c r="CXW738" s="413"/>
      <c r="CXX738" s="413"/>
      <c r="CXY738" s="413"/>
      <c r="CXZ738" s="412"/>
      <c r="CYA738" s="412"/>
      <c r="CYB738" s="412"/>
      <c r="CYC738" s="412"/>
      <c r="CYD738" s="412"/>
      <c r="CYE738" s="412"/>
      <c r="CYF738" s="412"/>
      <c r="CYG738" s="412"/>
      <c r="CYH738" s="412"/>
      <c r="CYI738" s="412"/>
      <c r="CYJ738" s="412"/>
      <c r="CYK738" s="412"/>
      <c r="CYL738" s="412"/>
      <c r="CYM738" s="412"/>
      <c r="CYN738" s="412"/>
      <c r="CYO738" s="412"/>
      <c r="CYP738" s="412"/>
      <c r="CYQ738" s="412"/>
      <c r="CYR738" s="412"/>
      <c r="CYS738" s="412"/>
      <c r="CYT738" s="412"/>
      <c r="CYU738" s="412"/>
      <c r="CYV738" s="412"/>
      <c r="CYW738" s="412"/>
      <c r="CYX738" s="412"/>
      <c r="CYY738" s="412"/>
      <c r="CYZ738" s="412"/>
      <c r="CZA738" s="412"/>
      <c r="CZB738" s="412"/>
      <c r="CZC738" s="412"/>
      <c r="CZD738" s="412"/>
      <c r="CZE738" s="412"/>
      <c r="CZF738" s="412"/>
      <c r="CZG738" s="412"/>
      <c r="CZH738" s="412"/>
      <c r="CZI738" s="412"/>
      <c r="CZJ738" s="412"/>
      <c r="CZK738" s="412"/>
      <c r="CZL738" s="412"/>
      <c r="CZM738" s="412"/>
      <c r="CZN738" s="412"/>
      <c r="CZO738" s="412"/>
      <c r="CZP738" s="412"/>
      <c r="CZQ738" s="412"/>
      <c r="CZR738" s="413"/>
      <c r="CZS738" s="413"/>
      <c r="CZT738" s="413"/>
      <c r="CZU738" s="413"/>
      <c r="CZV738" s="413"/>
      <c r="CZW738" s="413"/>
      <c r="CZX738" s="413"/>
      <c r="CZY738" s="413"/>
      <c r="CZZ738" s="413"/>
      <c r="DAA738" s="413"/>
      <c r="DAB738" s="413"/>
      <c r="DAC738" s="413"/>
      <c r="DAD738" s="413"/>
      <c r="DAE738" s="413"/>
      <c r="DAF738" s="413"/>
      <c r="DAG738" s="413"/>
      <c r="DAH738" s="413"/>
      <c r="DAI738" s="413"/>
      <c r="DAJ738" s="413"/>
      <c r="DAK738" s="413"/>
      <c r="DAL738" s="413"/>
      <c r="DAM738" s="413"/>
      <c r="DAN738" s="413"/>
      <c r="DAO738" s="413"/>
      <c r="DAP738" s="414"/>
      <c r="DAQ738" s="414"/>
      <c r="DAR738" s="414"/>
      <c r="DAS738" s="414"/>
      <c r="DAT738" s="414"/>
      <c r="DAU738" s="413"/>
      <c r="DAV738" s="413"/>
      <c r="DAW738" s="414"/>
      <c r="DAX738" s="414"/>
      <c r="DAY738" s="413"/>
      <c r="DAZ738" s="413"/>
      <c r="DBA738" s="414"/>
      <c r="DBB738" s="414"/>
      <c r="DBC738" s="413"/>
      <c r="DBD738" s="413"/>
      <c r="DBE738" s="413"/>
      <c r="DBF738" s="413"/>
      <c r="DBG738" s="413"/>
      <c r="DBH738" s="413"/>
      <c r="DBI738" s="413"/>
      <c r="DBJ738" s="414"/>
      <c r="DBK738" s="414"/>
      <c r="DBL738" s="413"/>
      <c r="DBM738" s="413"/>
      <c r="DBN738" s="414"/>
      <c r="DBO738" s="414"/>
      <c r="DBP738" s="413"/>
      <c r="DBQ738" s="413"/>
      <c r="DBR738" s="413"/>
      <c r="DBS738" s="413"/>
      <c r="DBT738" s="413"/>
      <c r="DBU738" s="407"/>
      <c r="DBV738" s="439"/>
      <c r="DBW738" s="413"/>
      <c r="DBX738" s="413"/>
      <c r="DBY738" s="413"/>
      <c r="DBZ738" s="413"/>
      <c r="DCA738" s="413"/>
      <c r="DCB738" s="413"/>
      <c r="DCC738" s="413"/>
      <c r="DCD738" s="412"/>
      <c r="DCE738" s="412"/>
      <c r="DCF738" s="412"/>
      <c r="DCG738" s="412"/>
      <c r="DCH738" s="412"/>
      <c r="DCI738" s="412"/>
      <c r="DCJ738" s="412"/>
      <c r="DCK738" s="412"/>
      <c r="DCL738" s="412"/>
      <c r="DCM738" s="412"/>
      <c r="DCN738" s="412"/>
      <c r="DCO738" s="412"/>
      <c r="DCP738" s="412"/>
      <c r="DCQ738" s="412"/>
      <c r="DCR738" s="412"/>
      <c r="DCS738" s="412"/>
      <c r="DCT738" s="412"/>
      <c r="DCU738" s="412"/>
      <c r="DCV738" s="412"/>
      <c r="DCW738" s="412"/>
      <c r="DCX738" s="412"/>
      <c r="DCY738" s="412"/>
      <c r="DCZ738" s="412"/>
      <c r="DDA738" s="412"/>
      <c r="DDB738" s="412"/>
      <c r="DDC738" s="412"/>
      <c r="DDD738" s="412"/>
      <c r="DDE738" s="412"/>
      <c r="DDF738" s="412"/>
      <c r="DDG738" s="412"/>
      <c r="DDH738" s="412"/>
      <c r="DDI738" s="412"/>
      <c r="DDJ738" s="412"/>
      <c r="DDK738" s="412"/>
      <c r="DDL738" s="412"/>
      <c r="DDM738" s="412"/>
      <c r="DDN738" s="412"/>
      <c r="DDO738" s="412"/>
      <c r="DDP738" s="412"/>
      <c r="DDQ738" s="412"/>
      <c r="DDR738" s="412"/>
      <c r="DDS738" s="412"/>
      <c r="DDT738" s="412"/>
      <c r="DDU738" s="412"/>
      <c r="DDV738" s="413"/>
      <c r="DDW738" s="413"/>
      <c r="DDX738" s="413"/>
      <c r="DDY738" s="413"/>
      <c r="DDZ738" s="413"/>
      <c r="DEA738" s="413"/>
      <c r="DEB738" s="413"/>
      <c r="DEC738" s="413"/>
      <c r="DED738" s="413"/>
      <c r="DEE738" s="413"/>
      <c r="DEF738" s="413"/>
      <c r="DEG738" s="413"/>
      <c r="DEH738" s="413"/>
      <c r="DEI738" s="413"/>
      <c r="DEJ738" s="413"/>
      <c r="DEK738" s="413"/>
      <c r="DEL738" s="413"/>
      <c r="DEM738" s="413"/>
      <c r="DEN738" s="413"/>
      <c r="DEO738" s="413"/>
      <c r="DEP738" s="413"/>
      <c r="DEQ738" s="413"/>
      <c r="DER738" s="413"/>
      <c r="DES738" s="413"/>
      <c r="DET738" s="414"/>
      <c r="DEU738" s="414"/>
      <c r="DEV738" s="414"/>
      <c r="DEW738" s="414"/>
      <c r="DEX738" s="414"/>
      <c r="DEY738" s="413"/>
      <c r="DEZ738" s="413"/>
      <c r="DFA738" s="414"/>
      <c r="DFB738" s="414"/>
      <c r="DFC738" s="413"/>
      <c r="DFD738" s="413"/>
      <c r="DFE738" s="414"/>
      <c r="DFF738" s="414"/>
      <c r="DFG738" s="413"/>
      <c r="DFH738" s="413"/>
      <c r="DFI738" s="413"/>
      <c r="DFJ738" s="413"/>
      <c r="DFK738" s="413"/>
      <c r="DFL738" s="413"/>
      <c r="DFM738" s="413"/>
      <c r="DFN738" s="414"/>
      <c r="DFO738" s="414"/>
      <c r="DFP738" s="413"/>
      <c r="DFQ738" s="413"/>
      <c r="DFR738" s="414"/>
      <c r="DFS738" s="414"/>
      <c r="DFT738" s="413"/>
      <c r="DFU738" s="413"/>
      <c r="DFV738" s="413"/>
      <c r="DFW738" s="413"/>
      <c r="DFX738" s="413"/>
      <c r="DFY738" s="407"/>
      <c r="DFZ738" s="439"/>
      <c r="DGA738" s="413"/>
      <c r="DGB738" s="413"/>
      <c r="DGC738" s="413"/>
      <c r="DGD738" s="413"/>
      <c r="DGE738" s="413"/>
      <c r="DGF738" s="413"/>
      <c r="DGG738" s="413"/>
      <c r="DGH738" s="412"/>
      <c r="DGI738" s="412"/>
      <c r="DGJ738" s="412"/>
      <c r="DGK738" s="412"/>
      <c r="DGL738" s="412"/>
      <c r="DGM738" s="412"/>
      <c r="DGN738" s="412"/>
      <c r="DGO738" s="412"/>
      <c r="DGP738" s="412"/>
      <c r="DGQ738" s="412"/>
      <c r="DGR738" s="412"/>
      <c r="DGS738" s="412"/>
      <c r="DGT738" s="412"/>
      <c r="DGU738" s="412"/>
      <c r="DGV738" s="412"/>
      <c r="DGW738" s="412"/>
      <c r="DGX738" s="412"/>
      <c r="DGY738" s="412"/>
      <c r="DGZ738" s="412"/>
      <c r="DHA738" s="412"/>
      <c r="DHB738" s="412"/>
      <c r="DHC738" s="412"/>
      <c r="DHD738" s="412"/>
      <c r="DHE738" s="412"/>
      <c r="DHF738" s="412"/>
      <c r="DHG738" s="412"/>
      <c r="DHH738" s="412"/>
      <c r="DHI738" s="412"/>
      <c r="DHJ738" s="412"/>
      <c r="DHK738" s="412"/>
      <c r="DHL738" s="412"/>
      <c r="DHM738" s="412"/>
      <c r="DHN738" s="412"/>
      <c r="DHO738" s="412"/>
      <c r="DHP738" s="412"/>
      <c r="DHQ738" s="412"/>
      <c r="DHR738" s="412"/>
      <c r="DHS738" s="412"/>
      <c r="DHT738" s="412"/>
      <c r="DHU738" s="412"/>
      <c r="DHV738" s="412"/>
      <c r="DHW738" s="412"/>
      <c r="DHX738" s="412"/>
      <c r="DHY738" s="412"/>
      <c r="DHZ738" s="413"/>
      <c r="DIA738" s="413"/>
      <c r="DIB738" s="413"/>
      <c r="DIC738" s="413"/>
      <c r="DID738" s="413"/>
      <c r="DIE738" s="413"/>
      <c r="DIF738" s="413"/>
      <c r="DIG738" s="413"/>
      <c r="DIH738" s="413"/>
      <c r="DII738" s="413"/>
      <c r="DIJ738" s="413"/>
      <c r="DIK738" s="413"/>
      <c r="DIL738" s="413"/>
      <c r="DIM738" s="413"/>
      <c r="DIN738" s="413"/>
      <c r="DIO738" s="413"/>
      <c r="DIP738" s="413"/>
      <c r="DIQ738" s="413"/>
      <c r="DIR738" s="413"/>
      <c r="DIS738" s="413"/>
      <c r="DIT738" s="413"/>
      <c r="DIU738" s="413"/>
      <c r="DIV738" s="413"/>
      <c r="DIW738" s="413"/>
      <c r="DIX738" s="414"/>
      <c r="DIY738" s="414"/>
      <c r="DIZ738" s="414"/>
      <c r="DJA738" s="414"/>
      <c r="DJB738" s="414"/>
      <c r="DJC738" s="413"/>
      <c r="DJD738" s="413"/>
      <c r="DJE738" s="414"/>
      <c r="DJF738" s="414"/>
      <c r="DJG738" s="413"/>
      <c r="DJH738" s="413"/>
      <c r="DJI738" s="414"/>
      <c r="DJJ738" s="414"/>
      <c r="DJK738" s="413"/>
      <c r="DJL738" s="413"/>
      <c r="DJM738" s="413"/>
      <c r="DJN738" s="413"/>
      <c r="DJO738" s="413"/>
      <c r="DJP738" s="413"/>
      <c r="DJQ738" s="413"/>
      <c r="DJR738" s="414"/>
      <c r="DJS738" s="414"/>
      <c r="DJT738" s="413"/>
      <c r="DJU738" s="413"/>
      <c r="DJV738" s="414"/>
      <c r="DJW738" s="414"/>
      <c r="DJX738" s="413"/>
      <c r="DJY738" s="413"/>
      <c r="DJZ738" s="413"/>
      <c r="DKA738" s="413"/>
      <c r="DKB738" s="413"/>
      <c r="DKC738" s="407"/>
      <c r="DKD738" s="439"/>
      <c r="DKE738" s="413"/>
      <c r="DKF738" s="413"/>
      <c r="DKG738" s="413"/>
      <c r="DKH738" s="413"/>
      <c r="DKI738" s="413"/>
      <c r="DKJ738" s="413"/>
      <c r="DKK738" s="413"/>
      <c r="DKL738" s="412"/>
      <c r="DKM738" s="412"/>
      <c r="DKN738" s="412"/>
      <c r="DKO738" s="412"/>
      <c r="DKP738" s="412"/>
      <c r="DKQ738" s="412"/>
      <c r="DKR738" s="412"/>
      <c r="DKS738" s="412"/>
      <c r="DKT738" s="412"/>
      <c r="DKU738" s="412"/>
      <c r="DKV738" s="412"/>
      <c r="DKW738" s="412"/>
      <c r="DKX738" s="412"/>
      <c r="DKY738" s="412"/>
      <c r="DKZ738" s="412"/>
      <c r="DLA738" s="412"/>
      <c r="DLB738" s="412"/>
      <c r="DLC738" s="412"/>
      <c r="DLD738" s="412"/>
      <c r="DLE738" s="412"/>
      <c r="DLF738" s="412"/>
      <c r="DLG738" s="412"/>
      <c r="DLH738" s="412"/>
      <c r="DLI738" s="412"/>
      <c r="DLJ738" s="412"/>
      <c r="DLK738" s="412"/>
      <c r="DLL738" s="412"/>
      <c r="DLM738" s="412"/>
      <c r="DLN738" s="412"/>
      <c r="DLO738" s="412"/>
      <c r="DLP738" s="412"/>
      <c r="DLQ738" s="412"/>
      <c r="DLR738" s="412"/>
      <c r="DLS738" s="412"/>
      <c r="DLT738" s="412"/>
      <c r="DLU738" s="412"/>
      <c r="DLV738" s="412"/>
      <c r="DLW738" s="412"/>
      <c r="DLX738" s="412"/>
      <c r="DLY738" s="412"/>
      <c r="DLZ738" s="412"/>
      <c r="DMA738" s="412"/>
      <c r="DMB738" s="412"/>
      <c r="DMC738" s="412"/>
      <c r="DMD738" s="413"/>
      <c r="DME738" s="413"/>
      <c r="DMF738" s="413"/>
      <c r="DMG738" s="413"/>
      <c r="DMH738" s="413"/>
      <c r="DMI738" s="413"/>
      <c r="DMJ738" s="413"/>
      <c r="DMK738" s="413"/>
      <c r="DML738" s="413"/>
      <c r="DMM738" s="413"/>
      <c r="DMN738" s="413"/>
      <c r="DMO738" s="413"/>
      <c r="DMP738" s="413"/>
      <c r="DMQ738" s="413"/>
      <c r="DMR738" s="413"/>
      <c r="DMS738" s="413"/>
      <c r="DMT738" s="413"/>
      <c r="DMU738" s="413"/>
      <c r="DMV738" s="413"/>
      <c r="DMW738" s="413"/>
      <c r="DMX738" s="413"/>
      <c r="DMY738" s="413"/>
      <c r="DMZ738" s="413"/>
      <c r="DNA738" s="413"/>
      <c r="DNB738" s="414"/>
      <c r="DNC738" s="414"/>
      <c r="DND738" s="414"/>
      <c r="DNE738" s="414"/>
      <c r="DNF738" s="414"/>
      <c r="DNG738" s="413"/>
      <c r="DNH738" s="413"/>
      <c r="DNI738" s="414"/>
      <c r="DNJ738" s="414"/>
      <c r="DNK738" s="413"/>
      <c r="DNL738" s="413"/>
      <c r="DNM738" s="414"/>
      <c r="DNN738" s="414"/>
      <c r="DNO738" s="413"/>
      <c r="DNP738" s="413"/>
      <c r="DNQ738" s="413"/>
      <c r="DNR738" s="413"/>
      <c r="DNS738" s="413"/>
      <c r="DNT738" s="413"/>
      <c r="DNU738" s="413"/>
      <c r="DNV738" s="414"/>
      <c r="DNW738" s="414"/>
      <c r="DNX738" s="413"/>
      <c r="DNY738" s="413"/>
      <c r="DNZ738" s="414"/>
      <c r="DOA738" s="414"/>
      <c r="DOB738" s="413"/>
      <c r="DOC738" s="413"/>
      <c r="DOD738" s="413"/>
      <c r="DOE738" s="413"/>
      <c r="DOF738" s="413"/>
      <c r="DOG738" s="407"/>
      <c r="DOH738" s="439"/>
      <c r="DOI738" s="413"/>
      <c r="DOJ738" s="413"/>
      <c r="DOK738" s="413"/>
      <c r="DOL738" s="413"/>
      <c r="DOM738" s="413"/>
      <c r="DON738" s="413"/>
      <c r="DOO738" s="413"/>
      <c r="DOP738" s="412"/>
      <c r="DOQ738" s="412"/>
      <c r="DOR738" s="412"/>
      <c r="DOS738" s="412"/>
      <c r="DOT738" s="412"/>
      <c r="DOU738" s="412"/>
      <c r="DOV738" s="412"/>
      <c r="DOW738" s="412"/>
      <c r="DOX738" s="412"/>
      <c r="DOY738" s="412"/>
      <c r="DOZ738" s="412"/>
      <c r="DPA738" s="412"/>
      <c r="DPB738" s="412"/>
      <c r="DPC738" s="412"/>
      <c r="DPD738" s="412"/>
      <c r="DPE738" s="412"/>
      <c r="DPF738" s="412"/>
      <c r="DPG738" s="412"/>
      <c r="DPH738" s="412"/>
      <c r="DPI738" s="412"/>
      <c r="DPJ738" s="412"/>
      <c r="DPK738" s="412"/>
      <c r="DPL738" s="412"/>
      <c r="DPM738" s="412"/>
      <c r="DPN738" s="412"/>
      <c r="DPO738" s="412"/>
      <c r="DPP738" s="412"/>
      <c r="DPQ738" s="412"/>
      <c r="DPR738" s="412"/>
      <c r="DPS738" s="412"/>
      <c r="DPT738" s="412"/>
      <c r="DPU738" s="412"/>
      <c r="DPV738" s="412"/>
      <c r="DPW738" s="412"/>
      <c r="DPX738" s="412"/>
      <c r="DPY738" s="412"/>
      <c r="DPZ738" s="412"/>
      <c r="DQA738" s="412"/>
      <c r="DQB738" s="412"/>
      <c r="DQC738" s="412"/>
      <c r="DQD738" s="412"/>
      <c r="DQE738" s="412"/>
      <c r="DQF738" s="412"/>
      <c r="DQG738" s="412"/>
      <c r="DQH738" s="413"/>
      <c r="DQI738" s="413"/>
      <c r="DQJ738" s="413"/>
      <c r="DQK738" s="413"/>
      <c r="DQL738" s="413"/>
      <c r="DQM738" s="413"/>
      <c r="DQN738" s="413"/>
      <c r="DQO738" s="413"/>
      <c r="DQP738" s="413"/>
      <c r="DQQ738" s="413"/>
      <c r="DQR738" s="413"/>
      <c r="DQS738" s="413"/>
      <c r="DQT738" s="413"/>
      <c r="DQU738" s="413"/>
      <c r="DQV738" s="413"/>
      <c r="DQW738" s="413"/>
      <c r="DQX738" s="413"/>
      <c r="DQY738" s="413"/>
      <c r="DQZ738" s="413"/>
      <c r="DRA738" s="413"/>
      <c r="DRB738" s="413"/>
      <c r="DRC738" s="413"/>
      <c r="DRD738" s="413"/>
      <c r="DRE738" s="413"/>
      <c r="DRF738" s="414"/>
      <c r="DRG738" s="414"/>
      <c r="DRH738" s="414"/>
      <c r="DRI738" s="414"/>
      <c r="DRJ738" s="414"/>
      <c r="DRK738" s="413"/>
      <c r="DRL738" s="413"/>
      <c r="DRM738" s="414"/>
      <c r="DRN738" s="414"/>
      <c r="DRO738" s="413"/>
      <c r="DRP738" s="413"/>
      <c r="DRQ738" s="414"/>
      <c r="DRR738" s="414"/>
      <c r="DRS738" s="413"/>
      <c r="DRT738" s="413"/>
      <c r="DRU738" s="413"/>
      <c r="DRV738" s="413"/>
      <c r="DRW738" s="413"/>
      <c r="DRX738" s="413"/>
      <c r="DRY738" s="413"/>
      <c r="DRZ738" s="414"/>
      <c r="DSA738" s="414"/>
      <c r="DSB738" s="413"/>
      <c r="DSC738" s="413"/>
      <c r="DSD738" s="414"/>
      <c r="DSE738" s="414"/>
      <c r="DSF738" s="413"/>
      <c r="DSG738" s="413"/>
      <c r="DSH738" s="413"/>
      <c r="DSI738" s="413"/>
      <c r="DSJ738" s="413"/>
      <c r="DSK738" s="407"/>
      <c r="DSL738" s="439"/>
      <c r="DSM738" s="413"/>
      <c r="DSN738" s="413"/>
      <c r="DSO738" s="413"/>
      <c r="DSP738" s="413"/>
      <c r="DSQ738" s="413"/>
      <c r="DSR738" s="413"/>
      <c r="DSS738" s="413"/>
      <c r="DST738" s="412"/>
      <c r="DSU738" s="412"/>
      <c r="DSV738" s="412"/>
      <c r="DSW738" s="412"/>
      <c r="DSX738" s="412"/>
      <c r="DSY738" s="412"/>
      <c r="DSZ738" s="412"/>
      <c r="DTA738" s="412"/>
      <c r="DTB738" s="412"/>
      <c r="DTC738" s="412"/>
      <c r="DTD738" s="412"/>
      <c r="DTE738" s="412"/>
      <c r="DTF738" s="412"/>
      <c r="DTG738" s="412"/>
      <c r="DTH738" s="412"/>
      <c r="DTI738" s="412"/>
      <c r="DTJ738" s="412"/>
      <c r="DTK738" s="412"/>
      <c r="DTL738" s="412"/>
      <c r="DTM738" s="412"/>
      <c r="DTN738" s="412"/>
      <c r="DTO738" s="412"/>
      <c r="DTP738" s="412"/>
      <c r="DTQ738" s="412"/>
      <c r="DTR738" s="412"/>
      <c r="DTS738" s="412"/>
      <c r="DTT738" s="412"/>
      <c r="DTU738" s="412"/>
      <c r="DTV738" s="412"/>
      <c r="DTW738" s="412"/>
      <c r="DTX738" s="412"/>
      <c r="DTY738" s="412"/>
      <c r="DTZ738" s="412"/>
      <c r="DUA738" s="412"/>
      <c r="DUB738" s="412"/>
      <c r="DUC738" s="412"/>
      <c r="DUD738" s="412"/>
      <c r="DUE738" s="412"/>
      <c r="DUF738" s="412"/>
      <c r="DUG738" s="412"/>
      <c r="DUH738" s="412"/>
      <c r="DUI738" s="412"/>
      <c r="DUJ738" s="412"/>
      <c r="DUK738" s="412"/>
      <c r="DUL738" s="413"/>
      <c r="DUM738" s="413"/>
      <c r="DUN738" s="413"/>
      <c r="DUO738" s="413"/>
      <c r="DUP738" s="413"/>
      <c r="DUQ738" s="413"/>
      <c r="DUR738" s="413"/>
      <c r="DUS738" s="413"/>
      <c r="DUT738" s="413"/>
      <c r="DUU738" s="413"/>
      <c r="DUV738" s="413"/>
      <c r="DUW738" s="413"/>
      <c r="DUX738" s="413"/>
      <c r="DUY738" s="413"/>
      <c r="DUZ738" s="413"/>
      <c r="DVA738" s="413"/>
      <c r="DVB738" s="413"/>
      <c r="DVC738" s="413"/>
      <c r="DVD738" s="413"/>
      <c r="DVE738" s="413"/>
      <c r="DVF738" s="413"/>
      <c r="DVG738" s="413"/>
      <c r="DVH738" s="413"/>
      <c r="DVI738" s="413"/>
      <c r="DVJ738" s="414"/>
      <c r="DVK738" s="414"/>
      <c r="DVL738" s="414"/>
      <c r="DVM738" s="414"/>
      <c r="DVN738" s="414"/>
      <c r="DVO738" s="413"/>
      <c r="DVP738" s="413"/>
      <c r="DVQ738" s="414"/>
      <c r="DVR738" s="414"/>
      <c r="DVS738" s="413"/>
      <c r="DVT738" s="413"/>
      <c r="DVU738" s="414"/>
      <c r="DVV738" s="414"/>
      <c r="DVW738" s="413"/>
      <c r="DVX738" s="413"/>
      <c r="DVY738" s="413"/>
      <c r="DVZ738" s="413"/>
      <c r="DWA738" s="413"/>
      <c r="DWB738" s="413"/>
      <c r="DWC738" s="413"/>
      <c r="DWD738" s="414"/>
      <c r="DWE738" s="414"/>
      <c r="DWF738" s="413"/>
      <c r="DWG738" s="413"/>
      <c r="DWH738" s="414"/>
      <c r="DWI738" s="414"/>
      <c r="DWJ738" s="413"/>
      <c r="DWK738" s="413"/>
      <c r="DWL738" s="413"/>
      <c r="DWM738" s="413"/>
      <c r="DWN738" s="413"/>
      <c r="DWO738" s="407"/>
      <c r="DWP738" s="439"/>
      <c r="DWQ738" s="413"/>
      <c r="DWR738" s="413"/>
      <c r="DWS738" s="413"/>
      <c r="DWT738" s="413"/>
      <c r="DWU738" s="413"/>
      <c r="DWV738" s="413"/>
      <c r="DWW738" s="413"/>
      <c r="DWX738" s="412"/>
      <c r="DWY738" s="412"/>
      <c r="DWZ738" s="412"/>
      <c r="DXA738" s="412"/>
      <c r="DXB738" s="412"/>
      <c r="DXC738" s="412"/>
      <c r="DXD738" s="412"/>
      <c r="DXE738" s="412"/>
      <c r="DXF738" s="412"/>
      <c r="DXG738" s="412"/>
      <c r="DXH738" s="412"/>
      <c r="DXI738" s="412"/>
      <c r="DXJ738" s="412"/>
      <c r="DXK738" s="412"/>
      <c r="DXL738" s="412"/>
      <c r="DXM738" s="412"/>
      <c r="DXN738" s="412"/>
      <c r="DXO738" s="412"/>
      <c r="DXP738" s="412"/>
      <c r="DXQ738" s="412"/>
      <c r="DXR738" s="412"/>
      <c r="DXS738" s="412"/>
      <c r="DXT738" s="412"/>
      <c r="DXU738" s="412"/>
      <c r="DXV738" s="412"/>
      <c r="DXW738" s="412"/>
      <c r="DXX738" s="412"/>
      <c r="DXY738" s="412"/>
      <c r="DXZ738" s="412"/>
      <c r="DYA738" s="412"/>
      <c r="DYB738" s="412"/>
      <c r="DYC738" s="412"/>
      <c r="DYD738" s="412"/>
      <c r="DYE738" s="412"/>
      <c r="DYF738" s="412"/>
      <c r="DYG738" s="412"/>
      <c r="DYH738" s="412"/>
      <c r="DYI738" s="412"/>
      <c r="DYJ738" s="412"/>
      <c r="DYK738" s="412"/>
      <c r="DYL738" s="412"/>
      <c r="DYM738" s="412"/>
      <c r="DYN738" s="412"/>
      <c r="DYO738" s="412"/>
      <c r="DYP738" s="413"/>
      <c r="DYQ738" s="413"/>
      <c r="DYR738" s="413"/>
      <c r="DYS738" s="413"/>
      <c r="DYT738" s="413"/>
      <c r="DYU738" s="413"/>
      <c r="DYV738" s="413"/>
      <c r="DYW738" s="413"/>
      <c r="DYX738" s="413"/>
      <c r="DYY738" s="413"/>
      <c r="DYZ738" s="413"/>
      <c r="DZA738" s="413"/>
      <c r="DZB738" s="413"/>
      <c r="DZC738" s="413"/>
      <c r="DZD738" s="413"/>
      <c r="DZE738" s="413"/>
      <c r="DZF738" s="413"/>
      <c r="DZG738" s="413"/>
      <c r="DZH738" s="413"/>
      <c r="DZI738" s="413"/>
      <c r="DZJ738" s="413"/>
      <c r="DZK738" s="413"/>
      <c r="DZL738" s="413"/>
      <c r="DZM738" s="413"/>
      <c r="DZN738" s="414"/>
      <c r="DZO738" s="414"/>
      <c r="DZP738" s="414"/>
      <c r="DZQ738" s="414"/>
      <c r="DZR738" s="414"/>
      <c r="DZS738" s="413"/>
      <c r="DZT738" s="413"/>
      <c r="DZU738" s="414"/>
      <c r="DZV738" s="414"/>
      <c r="DZW738" s="413"/>
      <c r="DZX738" s="413"/>
      <c r="DZY738" s="414"/>
      <c r="DZZ738" s="414"/>
      <c r="EAA738" s="413"/>
      <c r="EAB738" s="413"/>
      <c r="EAC738" s="413"/>
      <c r="EAD738" s="413"/>
      <c r="EAE738" s="413"/>
      <c r="EAF738" s="413"/>
      <c r="EAG738" s="413"/>
      <c r="EAH738" s="414"/>
      <c r="EAI738" s="414"/>
      <c r="EAJ738" s="413"/>
      <c r="EAK738" s="413"/>
      <c r="EAL738" s="414"/>
      <c r="EAM738" s="414"/>
      <c r="EAN738" s="413"/>
      <c r="EAO738" s="413"/>
      <c r="EAP738" s="413"/>
      <c r="EAQ738" s="413"/>
      <c r="EAR738" s="413"/>
      <c r="EAS738" s="407"/>
      <c r="EAT738" s="439"/>
      <c r="EAU738" s="413"/>
      <c r="EAV738" s="413"/>
      <c r="EAW738" s="413"/>
      <c r="EAX738" s="413"/>
      <c r="EAY738" s="413"/>
      <c r="EAZ738" s="413"/>
      <c r="EBA738" s="413"/>
      <c r="EBB738" s="412"/>
      <c r="EBC738" s="412"/>
      <c r="EBD738" s="412"/>
      <c r="EBE738" s="412"/>
      <c r="EBF738" s="412"/>
      <c r="EBG738" s="412"/>
      <c r="EBH738" s="412"/>
      <c r="EBI738" s="412"/>
      <c r="EBJ738" s="412"/>
      <c r="EBK738" s="412"/>
      <c r="EBL738" s="412"/>
      <c r="EBM738" s="412"/>
      <c r="EBN738" s="412"/>
      <c r="EBO738" s="412"/>
      <c r="EBP738" s="412"/>
      <c r="EBQ738" s="412"/>
      <c r="EBR738" s="412"/>
      <c r="EBS738" s="412"/>
      <c r="EBT738" s="412"/>
      <c r="EBU738" s="412"/>
      <c r="EBV738" s="412"/>
      <c r="EBW738" s="412"/>
      <c r="EBX738" s="412"/>
      <c r="EBY738" s="412"/>
      <c r="EBZ738" s="412"/>
      <c r="ECA738" s="412"/>
      <c r="ECB738" s="412"/>
      <c r="ECC738" s="412"/>
      <c r="ECD738" s="412"/>
      <c r="ECE738" s="412"/>
      <c r="ECF738" s="412"/>
      <c r="ECG738" s="412"/>
      <c r="ECH738" s="412"/>
      <c r="ECI738" s="412"/>
      <c r="ECJ738" s="412"/>
      <c r="ECK738" s="412"/>
      <c r="ECL738" s="412"/>
      <c r="ECM738" s="412"/>
      <c r="ECN738" s="412"/>
      <c r="ECO738" s="412"/>
      <c r="ECP738" s="412"/>
      <c r="ECQ738" s="412"/>
      <c r="ECR738" s="412"/>
      <c r="ECS738" s="412"/>
      <c r="ECT738" s="413"/>
      <c r="ECU738" s="413"/>
      <c r="ECV738" s="413"/>
      <c r="ECW738" s="413"/>
      <c r="ECX738" s="413"/>
      <c r="ECY738" s="413"/>
      <c r="ECZ738" s="413"/>
      <c r="EDA738" s="413"/>
      <c r="EDB738" s="413"/>
      <c r="EDC738" s="413"/>
      <c r="EDD738" s="413"/>
      <c r="EDE738" s="413"/>
      <c r="EDF738" s="413"/>
      <c r="EDG738" s="413"/>
      <c r="EDH738" s="413"/>
      <c r="EDI738" s="413"/>
      <c r="EDJ738" s="413"/>
      <c r="EDK738" s="413"/>
      <c r="EDL738" s="413"/>
      <c r="EDM738" s="413"/>
      <c r="EDN738" s="413"/>
      <c r="EDO738" s="413"/>
      <c r="EDP738" s="413"/>
      <c r="EDQ738" s="413"/>
      <c r="EDR738" s="414"/>
      <c r="EDS738" s="414"/>
      <c r="EDT738" s="414"/>
      <c r="EDU738" s="414"/>
      <c r="EDV738" s="414"/>
      <c r="EDW738" s="413"/>
      <c r="EDX738" s="413"/>
      <c r="EDY738" s="414"/>
      <c r="EDZ738" s="414"/>
      <c r="EEA738" s="413"/>
      <c r="EEB738" s="413"/>
      <c r="EEC738" s="414"/>
      <c r="EED738" s="414"/>
      <c r="EEE738" s="413"/>
      <c r="EEF738" s="413"/>
      <c r="EEG738" s="413"/>
      <c r="EEH738" s="413"/>
      <c r="EEI738" s="413"/>
      <c r="EEJ738" s="413"/>
      <c r="EEK738" s="413"/>
      <c r="EEL738" s="414"/>
      <c r="EEM738" s="414"/>
      <c r="EEN738" s="413"/>
      <c r="EEO738" s="413"/>
      <c r="EEP738" s="414"/>
      <c r="EEQ738" s="414"/>
      <c r="EER738" s="413"/>
      <c r="EES738" s="413"/>
      <c r="EET738" s="413"/>
      <c r="EEU738" s="413"/>
      <c r="EEV738" s="413"/>
      <c r="EEW738" s="407"/>
      <c r="EEX738" s="439"/>
      <c r="EEY738" s="413"/>
      <c r="EEZ738" s="413"/>
      <c r="EFA738" s="413"/>
      <c r="EFB738" s="413"/>
      <c r="EFC738" s="413"/>
      <c r="EFD738" s="413"/>
      <c r="EFE738" s="413"/>
      <c r="EFF738" s="412"/>
      <c r="EFG738" s="412"/>
      <c r="EFH738" s="412"/>
      <c r="EFI738" s="412"/>
      <c r="EFJ738" s="412"/>
      <c r="EFK738" s="412"/>
      <c r="EFL738" s="412"/>
      <c r="EFM738" s="412"/>
      <c r="EFN738" s="412"/>
      <c r="EFO738" s="412"/>
      <c r="EFP738" s="412"/>
      <c r="EFQ738" s="412"/>
      <c r="EFR738" s="412"/>
      <c r="EFS738" s="412"/>
      <c r="EFT738" s="412"/>
      <c r="EFU738" s="412"/>
      <c r="EFV738" s="412"/>
      <c r="EFW738" s="412"/>
      <c r="EFX738" s="412"/>
      <c r="EFY738" s="412"/>
      <c r="EFZ738" s="412"/>
      <c r="EGA738" s="412"/>
      <c r="EGB738" s="412"/>
      <c r="EGC738" s="412"/>
      <c r="EGD738" s="412"/>
      <c r="EGE738" s="412"/>
      <c r="EGF738" s="412"/>
      <c r="EGG738" s="412"/>
      <c r="EGH738" s="412"/>
      <c r="EGI738" s="412"/>
      <c r="EGJ738" s="412"/>
      <c r="EGK738" s="412"/>
      <c r="EGL738" s="412"/>
      <c r="EGM738" s="412"/>
      <c r="EGN738" s="412"/>
      <c r="EGO738" s="412"/>
      <c r="EGP738" s="412"/>
      <c r="EGQ738" s="412"/>
      <c r="EGR738" s="412"/>
      <c r="EGS738" s="412"/>
      <c r="EGT738" s="412"/>
      <c r="EGU738" s="412"/>
      <c r="EGV738" s="412"/>
      <c r="EGW738" s="412"/>
      <c r="EGX738" s="413"/>
      <c r="EGY738" s="413"/>
      <c r="EGZ738" s="413"/>
      <c r="EHA738" s="413"/>
      <c r="EHB738" s="413"/>
      <c r="EHC738" s="413"/>
      <c r="EHD738" s="413"/>
      <c r="EHE738" s="413"/>
      <c r="EHF738" s="413"/>
      <c r="EHG738" s="413"/>
      <c r="EHH738" s="413"/>
      <c r="EHI738" s="413"/>
      <c r="EHJ738" s="413"/>
      <c r="EHK738" s="413"/>
      <c r="EHL738" s="413"/>
      <c r="EHM738" s="413"/>
      <c r="EHN738" s="413"/>
      <c r="EHO738" s="413"/>
      <c r="EHP738" s="413"/>
      <c r="EHQ738" s="413"/>
      <c r="EHR738" s="413"/>
      <c r="EHS738" s="413"/>
      <c r="EHT738" s="413"/>
      <c r="EHU738" s="413"/>
      <c r="EHV738" s="414"/>
      <c r="EHW738" s="414"/>
      <c r="EHX738" s="414"/>
      <c r="EHY738" s="414"/>
      <c r="EHZ738" s="414"/>
      <c r="EIA738" s="413"/>
      <c r="EIB738" s="413"/>
      <c r="EIC738" s="414"/>
      <c r="EID738" s="414"/>
      <c r="EIE738" s="413"/>
      <c r="EIF738" s="413"/>
      <c r="EIG738" s="414"/>
      <c r="EIH738" s="414"/>
      <c r="EII738" s="413"/>
      <c r="EIJ738" s="413"/>
      <c r="EIK738" s="413"/>
      <c r="EIL738" s="413"/>
      <c r="EIM738" s="413"/>
      <c r="EIN738" s="413"/>
      <c r="EIO738" s="413"/>
      <c r="EIP738" s="414"/>
      <c r="EIQ738" s="414"/>
      <c r="EIR738" s="413"/>
      <c r="EIS738" s="413"/>
      <c r="EIT738" s="414"/>
      <c r="EIU738" s="414"/>
      <c r="EIV738" s="413"/>
      <c r="EIW738" s="413"/>
      <c r="EIX738" s="413"/>
      <c r="EIY738" s="413"/>
      <c r="EIZ738" s="413"/>
      <c r="EJA738" s="407"/>
      <c r="EJB738" s="439"/>
      <c r="EJC738" s="413"/>
      <c r="EJD738" s="413"/>
      <c r="EJE738" s="413"/>
      <c r="EJF738" s="413"/>
      <c r="EJG738" s="413"/>
      <c r="EJH738" s="413"/>
      <c r="EJI738" s="413"/>
      <c r="EJJ738" s="412"/>
      <c r="EJK738" s="412"/>
      <c r="EJL738" s="412"/>
      <c r="EJM738" s="412"/>
      <c r="EJN738" s="412"/>
      <c r="EJO738" s="412"/>
      <c r="EJP738" s="412"/>
      <c r="EJQ738" s="412"/>
      <c r="EJR738" s="412"/>
      <c r="EJS738" s="412"/>
      <c r="EJT738" s="412"/>
      <c r="EJU738" s="412"/>
      <c r="EJV738" s="412"/>
      <c r="EJW738" s="412"/>
      <c r="EJX738" s="412"/>
      <c r="EJY738" s="412"/>
      <c r="EJZ738" s="412"/>
      <c r="EKA738" s="412"/>
      <c r="EKB738" s="412"/>
      <c r="EKC738" s="412"/>
      <c r="EKD738" s="412"/>
      <c r="EKE738" s="412"/>
      <c r="EKF738" s="412"/>
      <c r="EKG738" s="412"/>
      <c r="EKH738" s="412"/>
      <c r="EKI738" s="412"/>
      <c r="EKJ738" s="412"/>
      <c r="EKK738" s="412"/>
      <c r="EKL738" s="412"/>
      <c r="EKM738" s="412"/>
      <c r="EKN738" s="412"/>
      <c r="EKO738" s="412"/>
      <c r="EKP738" s="412"/>
      <c r="EKQ738" s="412"/>
      <c r="EKR738" s="412"/>
      <c r="EKS738" s="412"/>
      <c r="EKT738" s="412"/>
      <c r="EKU738" s="412"/>
      <c r="EKV738" s="412"/>
      <c r="EKW738" s="412"/>
      <c r="EKX738" s="412"/>
      <c r="EKY738" s="412"/>
      <c r="EKZ738" s="412"/>
      <c r="ELA738" s="412"/>
      <c r="ELB738" s="413"/>
      <c r="ELC738" s="413"/>
      <c r="ELD738" s="413"/>
      <c r="ELE738" s="413"/>
      <c r="ELF738" s="413"/>
      <c r="ELG738" s="413"/>
      <c r="ELH738" s="413"/>
      <c r="ELI738" s="413"/>
      <c r="ELJ738" s="413"/>
      <c r="ELK738" s="413"/>
      <c r="ELL738" s="413"/>
      <c r="ELM738" s="413"/>
      <c r="ELN738" s="413"/>
      <c r="ELO738" s="413"/>
      <c r="ELP738" s="413"/>
      <c r="ELQ738" s="413"/>
      <c r="ELR738" s="413"/>
      <c r="ELS738" s="413"/>
      <c r="ELT738" s="413"/>
      <c r="ELU738" s="413"/>
      <c r="ELV738" s="413"/>
      <c r="ELW738" s="413"/>
      <c r="ELX738" s="413"/>
      <c r="ELY738" s="413"/>
      <c r="ELZ738" s="414"/>
      <c r="EMA738" s="414"/>
      <c r="EMB738" s="414"/>
      <c r="EMC738" s="414"/>
      <c r="EMD738" s="414"/>
      <c r="EME738" s="413"/>
      <c r="EMF738" s="413"/>
      <c r="EMG738" s="414"/>
      <c r="EMH738" s="414"/>
      <c r="EMI738" s="413"/>
      <c r="EMJ738" s="413"/>
      <c r="EMK738" s="414"/>
      <c r="EML738" s="414"/>
      <c r="EMM738" s="413"/>
      <c r="EMN738" s="413"/>
      <c r="EMO738" s="413"/>
      <c r="EMP738" s="413"/>
      <c r="EMQ738" s="413"/>
      <c r="EMR738" s="413"/>
      <c r="EMS738" s="413"/>
      <c r="EMT738" s="414"/>
      <c r="EMU738" s="414"/>
      <c r="EMV738" s="413"/>
      <c r="EMW738" s="413"/>
      <c r="EMX738" s="414"/>
      <c r="EMY738" s="414"/>
      <c r="EMZ738" s="413"/>
      <c r="ENA738" s="413"/>
      <c r="ENB738" s="413"/>
      <c r="ENC738" s="413"/>
      <c r="END738" s="413"/>
      <c r="ENE738" s="407"/>
      <c r="ENF738" s="439"/>
      <c r="ENG738" s="413"/>
      <c r="ENH738" s="413"/>
      <c r="ENI738" s="413"/>
      <c r="ENJ738" s="413"/>
      <c r="ENK738" s="413"/>
      <c r="ENL738" s="413"/>
      <c r="ENM738" s="413"/>
      <c r="ENN738" s="412"/>
      <c r="ENO738" s="412"/>
      <c r="ENP738" s="412"/>
      <c r="ENQ738" s="412"/>
      <c r="ENR738" s="412"/>
      <c r="ENS738" s="412"/>
      <c r="ENT738" s="412"/>
      <c r="ENU738" s="412"/>
      <c r="ENV738" s="412"/>
      <c r="ENW738" s="412"/>
      <c r="ENX738" s="412"/>
      <c r="ENY738" s="412"/>
      <c r="ENZ738" s="412"/>
      <c r="EOA738" s="412"/>
      <c r="EOB738" s="412"/>
      <c r="EOC738" s="412"/>
      <c r="EOD738" s="412"/>
      <c r="EOE738" s="412"/>
      <c r="EOF738" s="412"/>
      <c r="EOG738" s="412"/>
      <c r="EOH738" s="412"/>
      <c r="EOI738" s="412"/>
      <c r="EOJ738" s="412"/>
      <c r="EOK738" s="412"/>
      <c r="EOL738" s="412"/>
      <c r="EOM738" s="412"/>
      <c r="EON738" s="412"/>
      <c r="EOO738" s="412"/>
      <c r="EOP738" s="412"/>
      <c r="EOQ738" s="412"/>
      <c r="EOR738" s="412"/>
      <c r="EOS738" s="412"/>
      <c r="EOT738" s="412"/>
      <c r="EOU738" s="412"/>
      <c r="EOV738" s="412"/>
      <c r="EOW738" s="412"/>
      <c r="EOX738" s="412"/>
      <c r="EOY738" s="412"/>
      <c r="EOZ738" s="412"/>
      <c r="EPA738" s="412"/>
      <c r="EPB738" s="412"/>
      <c r="EPC738" s="412"/>
      <c r="EPD738" s="412"/>
      <c r="EPE738" s="412"/>
      <c r="EPF738" s="413"/>
      <c r="EPG738" s="413"/>
      <c r="EPH738" s="413"/>
      <c r="EPI738" s="413"/>
      <c r="EPJ738" s="413"/>
      <c r="EPK738" s="413"/>
      <c r="EPL738" s="413"/>
      <c r="EPM738" s="413"/>
      <c r="EPN738" s="413"/>
      <c r="EPO738" s="413"/>
      <c r="EPP738" s="413"/>
      <c r="EPQ738" s="413"/>
      <c r="EPR738" s="413"/>
      <c r="EPS738" s="413"/>
      <c r="EPT738" s="413"/>
      <c r="EPU738" s="413"/>
      <c r="EPV738" s="413"/>
      <c r="EPW738" s="413"/>
      <c r="EPX738" s="413"/>
      <c r="EPY738" s="413"/>
      <c r="EPZ738" s="413"/>
      <c r="EQA738" s="413"/>
      <c r="EQB738" s="413"/>
      <c r="EQC738" s="413"/>
      <c r="EQD738" s="414"/>
      <c r="EQE738" s="414"/>
      <c r="EQF738" s="414"/>
      <c r="EQG738" s="414"/>
      <c r="EQH738" s="414"/>
      <c r="EQI738" s="413"/>
      <c r="EQJ738" s="413"/>
      <c r="EQK738" s="414"/>
      <c r="EQL738" s="414"/>
      <c r="EQM738" s="413"/>
      <c r="EQN738" s="413"/>
      <c r="EQO738" s="414"/>
      <c r="EQP738" s="414"/>
      <c r="EQQ738" s="413"/>
      <c r="EQR738" s="413"/>
      <c r="EQS738" s="413"/>
      <c r="EQT738" s="413"/>
      <c r="EQU738" s="413"/>
      <c r="EQV738" s="413"/>
      <c r="EQW738" s="413"/>
      <c r="EQX738" s="414"/>
      <c r="EQY738" s="414"/>
      <c r="EQZ738" s="413"/>
      <c r="ERA738" s="413"/>
      <c r="ERB738" s="414"/>
      <c r="ERC738" s="414"/>
      <c r="ERD738" s="413"/>
      <c r="ERE738" s="413"/>
      <c r="ERF738" s="413"/>
      <c r="ERG738" s="413"/>
      <c r="ERH738" s="413"/>
      <c r="ERI738" s="407"/>
      <c r="ERJ738" s="439"/>
      <c r="ERK738" s="413"/>
      <c r="ERL738" s="413"/>
      <c r="ERM738" s="413"/>
      <c r="ERN738" s="413"/>
      <c r="ERO738" s="413"/>
      <c r="ERP738" s="413"/>
      <c r="ERQ738" s="413"/>
      <c r="ERR738" s="412"/>
      <c r="ERS738" s="412"/>
      <c r="ERT738" s="412"/>
      <c r="ERU738" s="412"/>
      <c r="ERV738" s="412"/>
      <c r="ERW738" s="412"/>
      <c r="ERX738" s="412"/>
      <c r="ERY738" s="412"/>
      <c r="ERZ738" s="412"/>
      <c r="ESA738" s="412"/>
      <c r="ESB738" s="412"/>
      <c r="ESC738" s="412"/>
      <c r="ESD738" s="412"/>
      <c r="ESE738" s="412"/>
      <c r="ESF738" s="412"/>
      <c r="ESG738" s="412"/>
      <c r="ESH738" s="412"/>
      <c r="ESI738" s="412"/>
      <c r="ESJ738" s="412"/>
      <c r="ESK738" s="412"/>
      <c r="ESL738" s="412"/>
      <c r="ESM738" s="412"/>
      <c r="ESN738" s="412"/>
      <c r="ESO738" s="412"/>
      <c r="ESP738" s="412"/>
      <c r="ESQ738" s="412"/>
      <c r="ESR738" s="412"/>
      <c r="ESS738" s="412"/>
      <c r="EST738" s="412"/>
      <c r="ESU738" s="412"/>
      <c r="ESV738" s="412"/>
      <c r="ESW738" s="412"/>
      <c r="ESX738" s="412"/>
      <c r="ESY738" s="412"/>
      <c r="ESZ738" s="412"/>
      <c r="ETA738" s="412"/>
      <c r="ETB738" s="412"/>
      <c r="ETC738" s="412"/>
      <c r="ETD738" s="412"/>
      <c r="ETE738" s="412"/>
      <c r="ETF738" s="412"/>
      <c r="ETG738" s="412"/>
      <c r="ETH738" s="412"/>
      <c r="ETI738" s="412"/>
      <c r="ETJ738" s="413"/>
      <c r="ETK738" s="413"/>
      <c r="ETL738" s="413"/>
      <c r="ETM738" s="413"/>
      <c r="ETN738" s="413"/>
      <c r="ETO738" s="413"/>
      <c r="ETP738" s="413"/>
      <c r="ETQ738" s="413"/>
      <c r="ETR738" s="413"/>
      <c r="ETS738" s="413"/>
      <c r="ETT738" s="413"/>
      <c r="ETU738" s="413"/>
      <c r="ETV738" s="413"/>
      <c r="ETW738" s="413"/>
      <c r="ETX738" s="413"/>
      <c r="ETY738" s="413"/>
      <c r="ETZ738" s="413"/>
      <c r="EUA738" s="413"/>
      <c r="EUB738" s="413"/>
      <c r="EUC738" s="413"/>
      <c r="EUD738" s="413"/>
      <c r="EUE738" s="413"/>
      <c r="EUF738" s="413"/>
      <c r="EUG738" s="413"/>
      <c r="EUH738" s="414"/>
      <c r="EUI738" s="414"/>
      <c r="EUJ738" s="414"/>
      <c r="EUK738" s="414"/>
      <c r="EUL738" s="414"/>
      <c r="EUM738" s="413"/>
      <c r="EUN738" s="413"/>
      <c r="EUO738" s="414"/>
      <c r="EUP738" s="414"/>
      <c r="EUQ738" s="413"/>
      <c r="EUR738" s="413"/>
      <c r="EUS738" s="414"/>
      <c r="EUT738" s="414"/>
      <c r="EUU738" s="413"/>
      <c r="EUV738" s="413"/>
      <c r="EUW738" s="413"/>
      <c r="EUX738" s="413"/>
      <c r="EUY738" s="413"/>
      <c r="EUZ738" s="413"/>
      <c r="EVA738" s="413"/>
      <c r="EVB738" s="414"/>
      <c r="EVC738" s="414"/>
      <c r="EVD738" s="413"/>
      <c r="EVE738" s="413"/>
      <c r="EVF738" s="414"/>
      <c r="EVG738" s="414"/>
      <c r="EVH738" s="413"/>
      <c r="EVI738" s="413"/>
      <c r="EVJ738" s="413"/>
      <c r="EVK738" s="413"/>
      <c r="EVL738" s="413"/>
      <c r="EVM738" s="407"/>
      <c r="EVN738" s="439"/>
      <c r="EVO738" s="413"/>
      <c r="EVP738" s="413"/>
      <c r="EVQ738" s="413"/>
      <c r="EVR738" s="413"/>
      <c r="EVS738" s="413"/>
      <c r="EVT738" s="413"/>
      <c r="EVU738" s="413"/>
      <c r="EVV738" s="412"/>
      <c r="EVW738" s="412"/>
      <c r="EVX738" s="412"/>
      <c r="EVY738" s="412"/>
      <c r="EVZ738" s="412"/>
      <c r="EWA738" s="412"/>
      <c r="EWB738" s="412"/>
      <c r="EWC738" s="412"/>
      <c r="EWD738" s="412"/>
      <c r="EWE738" s="412"/>
      <c r="EWF738" s="412"/>
      <c r="EWG738" s="412"/>
      <c r="EWH738" s="412"/>
      <c r="EWI738" s="412"/>
      <c r="EWJ738" s="412"/>
      <c r="EWK738" s="412"/>
      <c r="EWL738" s="412"/>
      <c r="EWM738" s="412"/>
      <c r="EWN738" s="412"/>
      <c r="EWO738" s="412"/>
      <c r="EWP738" s="412"/>
      <c r="EWQ738" s="412"/>
      <c r="EWR738" s="412"/>
      <c r="EWS738" s="412"/>
      <c r="EWT738" s="412"/>
      <c r="EWU738" s="412"/>
      <c r="EWV738" s="412"/>
      <c r="EWW738" s="412"/>
      <c r="EWX738" s="412"/>
      <c r="EWY738" s="412"/>
      <c r="EWZ738" s="412"/>
      <c r="EXA738" s="412"/>
      <c r="EXB738" s="412"/>
      <c r="EXC738" s="412"/>
      <c r="EXD738" s="412"/>
      <c r="EXE738" s="412"/>
      <c r="EXF738" s="412"/>
      <c r="EXG738" s="412"/>
      <c r="EXH738" s="412"/>
      <c r="EXI738" s="412"/>
      <c r="EXJ738" s="412"/>
      <c r="EXK738" s="412"/>
      <c r="EXL738" s="412"/>
      <c r="EXM738" s="412"/>
      <c r="EXN738" s="413"/>
      <c r="EXO738" s="413"/>
      <c r="EXP738" s="413"/>
      <c r="EXQ738" s="413"/>
      <c r="EXR738" s="413"/>
      <c r="EXS738" s="413"/>
      <c r="EXT738" s="413"/>
      <c r="EXU738" s="413"/>
      <c r="EXV738" s="413"/>
      <c r="EXW738" s="413"/>
      <c r="EXX738" s="413"/>
      <c r="EXY738" s="413"/>
      <c r="EXZ738" s="413"/>
      <c r="EYA738" s="413"/>
      <c r="EYB738" s="413"/>
      <c r="EYC738" s="413"/>
      <c r="EYD738" s="413"/>
      <c r="EYE738" s="413"/>
      <c r="EYF738" s="413"/>
      <c r="EYG738" s="413"/>
      <c r="EYH738" s="413"/>
      <c r="EYI738" s="413"/>
      <c r="EYJ738" s="413"/>
      <c r="EYK738" s="413"/>
      <c r="EYL738" s="414"/>
      <c r="EYM738" s="414"/>
      <c r="EYN738" s="414"/>
      <c r="EYO738" s="414"/>
      <c r="EYP738" s="414"/>
      <c r="EYQ738" s="413"/>
      <c r="EYR738" s="413"/>
      <c r="EYS738" s="414"/>
      <c r="EYT738" s="414"/>
      <c r="EYU738" s="413"/>
      <c r="EYV738" s="413"/>
      <c r="EYW738" s="414"/>
      <c r="EYX738" s="414"/>
      <c r="EYY738" s="413"/>
      <c r="EYZ738" s="413"/>
      <c r="EZA738" s="413"/>
      <c r="EZB738" s="413"/>
      <c r="EZC738" s="413"/>
      <c r="EZD738" s="413"/>
      <c r="EZE738" s="413"/>
      <c r="EZF738" s="414"/>
      <c r="EZG738" s="414"/>
      <c r="EZH738" s="413"/>
      <c r="EZI738" s="413"/>
      <c r="EZJ738" s="414"/>
      <c r="EZK738" s="414"/>
      <c r="EZL738" s="413"/>
      <c r="EZM738" s="413"/>
      <c r="EZN738" s="413"/>
      <c r="EZO738" s="413"/>
      <c r="EZP738" s="413"/>
      <c r="EZQ738" s="407"/>
      <c r="EZR738" s="439"/>
      <c r="EZS738" s="413"/>
      <c r="EZT738" s="413"/>
      <c r="EZU738" s="413"/>
      <c r="EZV738" s="413"/>
      <c r="EZW738" s="413"/>
      <c r="EZX738" s="413"/>
      <c r="EZY738" s="413"/>
      <c r="EZZ738" s="412"/>
      <c r="FAA738" s="412"/>
      <c r="FAB738" s="412"/>
      <c r="FAC738" s="412"/>
      <c r="FAD738" s="412"/>
      <c r="FAE738" s="412"/>
      <c r="FAF738" s="412"/>
      <c r="FAG738" s="412"/>
      <c r="FAH738" s="412"/>
      <c r="FAI738" s="412"/>
      <c r="FAJ738" s="412"/>
      <c r="FAK738" s="412"/>
      <c r="FAL738" s="412"/>
      <c r="FAM738" s="412"/>
      <c r="FAN738" s="412"/>
      <c r="FAO738" s="412"/>
      <c r="FAP738" s="412"/>
      <c r="FAQ738" s="412"/>
      <c r="FAR738" s="412"/>
      <c r="FAS738" s="412"/>
      <c r="FAT738" s="412"/>
      <c r="FAU738" s="412"/>
      <c r="FAV738" s="412"/>
      <c r="FAW738" s="412"/>
      <c r="FAX738" s="412"/>
      <c r="FAY738" s="412"/>
      <c r="FAZ738" s="412"/>
      <c r="FBA738" s="412"/>
      <c r="FBB738" s="412"/>
      <c r="FBC738" s="412"/>
      <c r="FBD738" s="412"/>
      <c r="FBE738" s="412"/>
      <c r="FBF738" s="412"/>
      <c r="FBG738" s="412"/>
      <c r="FBH738" s="412"/>
      <c r="FBI738" s="412"/>
      <c r="FBJ738" s="412"/>
      <c r="FBK738" s="412"/>
      <c r="FBL738" s="412"/>
      <c r="FBM738" s="412"/>
      <c r="FBN738" s="412"/>
      <c r="FBO738" s="412"/>
      <c r="FBP738" s="412"/>
      <c r="FBQ738" s="412"/>
      <c r="FBR738" s="413"/>
      <c r="FBS738" s="413"/>
      <c r="FBT738" s="413"/>
      <c r="FBU738" s="413"/>
      <c r="FBV738" s="413"/>
      <c r="FBW738" s="413"/>
      <c r="FBX738" s="413"/>
      <c r="FBY738" s="413"/>
      <c r="FBZ738" s="413"/>
      <c r="FCA738" s="413"/>
      <c r="FCB738" s="413"/>
      <c r="FCC738" s="413"/>
      <c r="FCD738" s="413"/>
      <c r="FCE738" s="413"/>
      <c r="FCF738" s="413"/>
      <c r="FCG738" s="413"/>
      <c r="FCH738" s="413"/>
      <c r="FCI738" s="413"/>
      <c r="FCJ738" s="413"/>
      <c r="FCK738" s="413"/>
      <c r="FCL738" s="413"/>
      <c r="FCM738" s="413"/>
      <c r="FCN738" s="413"/>
      <c r="FCO738" s="413"/>
      <c r="FCP738" s="414"/>
      <c r="FCQ738" s="414"/>
      <c r="FCR738" s="414"/>
      <c r="FCS738" s="414"/>
      <c r="FCT738" s="414"/>
      <c r="FCU738" s="413"/>
      <c r="FCV738" s="413"/>
      <c r="FCW738" s="414"/>
      <c r="FCX738" s="414"/>
      <c r="FCY738" s="413"/>
      <c r="FCZ738" s="413"/>
      <c r="FDA738" s="414"/>
      <c r="FDB738" s="414"/>
      <c r="FDC738" s="413"/>
      <c r="FDD738" s="413"/>
      <c r="FDE738" s="413"/>
      <c r="FDF738" s="413"/>
      <c r="FDG738" s="413"/>
      <c r="FDH738" s="413"/>
      <c r="FDI738" s="413"/>
      <c r="FDJ738" s="414"/>
      <c r="FDK738" s="414"/>
      <c r="FDL738" s="413"/>
      <c r="FDM738" s="413"/>
      <c r="FDN738" s="414"/>
      <c r="FDO738" s="414"/>
      <c r="FDP738" s="413"/>
      <c r="FDQ738" s="413"/>
      <c r="FDR738" s="413"/>
      <c r="FDS738" s="413"/>
      <c r="FDT738" s="413"/>
      <c r="FDU738" s="407"/>
      <c r="FDV738" s="439"/>
      <c r="FDW738" s="413"/>
      <c r="FDX738" s="413"/>
      <c r="FDY738" s="413"/>
      <c r="FDZ738" s="413"/>
      <c r="FEA738" s="413"/>
      <c r="FEB738" s="413"/>
      <c r="FEC738" s="413"/>
      <c r="FED738" s="412"/>
      <c r="FEE738" s="412"/>
      <c r="FEF738" s="412"/>
      <c r="FEG738" s="412"/>
      <c r="FEH738" s="412"/>
      <c r="FEI738" s="412"/>
      <c r="FEJ738" s="412"/>
      <c r="FEK738" s="412"/>
      <c r="FEL738" s="412"/>
      <c r="FEM738" s="412"/>
      <c r="FEN738" s="412"/>
      <c r="FEO738" s="412"/>
      <c r="FEP738" s="412"/>
      <c r="FEQ738" s="412"/>
      <c r="FER738" s="412"/>
      <c r="FES738" s="412"/>
      <c r="FET738" s="412"/>
      <c r="FEU738" s="412"/>
      <c r="FEV738" s="412"/>
      <c r="FEW738" s="412"/>
      <c r="FEX738" s="412"/>
      <c r="FEY738" s="412"/>
      <c r="FEZ738" s="412"/>
      <c r="FFA738" s="412"/>
      <c r="FFB738" s="412"/>
      <c r="FFC738" s="412"/>
      <c r="FFD738" s="412"/>
      <c r="FFE738" s="412"/>
      <c r="FFF738" s="412"/>
      <c r="FFG738" s="412"/>
      <c r="FFH738" s="412"/>
      <c r="FFI738" s="412"/>
      <c r="FFJ738" s="412"/>
      <c r="FFK738" s="412"/>
      <c r="FFL738" s="412"/>
      <c r="FFM738" s="412"/>
      <c r="FFN738" s="412"/>
      <c r="FFO738" s="412"/>
      <c r="FFP738" s="412"/>
      <c r="FFQ738" s="412"/>
      <c r="FFR738" s="412"/>
      <c r="FFS738" s="412"/>
      <c r="FFT738" s="412"/>
      <c r="FFU738" s="412"/>
      <c r="FFV738" s="413"/>
      <c r="FFW738" s="413"/>
      <c r="FFX738" s="413"/>
      <c r="FFY738" s="413"/>
      <c r="FFZ738" s="413"/>
      <c r="FGA738" s="413"/>
      <c r="FGB738" s="413"/>
      <c r="FGC738" s="413"/>
      <c r="FGD738" s="413"/>
      <c r="FGE738" s="413"/>
      <c r="FGF738" s="413"/>
      <c r="FGG738" s="413"/>
      <c r="FGH738" s="413"/>
      <c r="FGI738" s="413"/>
      <c r="FGJ738" s="413"/>
      <c r="FGK738" s="413"/>
      <c r="FGL738" s="413"/>
      <c r="FGM738" s="413"/>
      <c r="FGN738" s="413"/>
      <c r="FGO738" s="413"/>
      <c r="FGP738" s="413"/>
      <c r="FGQ738" s="413"/>
      <c r="FGR738" s="413"/>
      <c r="FGS738" s="413"/>
      <c r="FGT738" s="414"/>
      <c r="FGU738" s="414"/>
      <c r="FGV738" s="414"/>
      <c r="FGW738" s="414"/>
      <c r="FGX738" s="414"/>
      <c r="FGY738" s="413"/>
      <c r="FGZ738" s="413"/>
      <c r="FHA738" s="414"/>
      <c r="FHB738" s="414"/>
      <c r="FHC738" s="413"/>
      <c r="FHD738" s="413"/>
      <c r="FHE738" s="414"/>
      <c r="FHF738" s="414"/>
      <c r="FHG738" s="413"/>
      <c r="FHH738" s="413"/>
      <c r="FHI738" s="413"/>
      <c r="FHJ738" s="413"/>
      <c r="FHK738" s="413"/>
      <c r="FHL738" s="413"/>
      <c r="FHM738" s="413"/>
      <c r="FHN738" s="414"/>
      <c r="FHO738" s="414"/>
      <c r="FHP738" s="413"/>
      <c r="FHQ738" s="413"/>
      <c r="FHR738" s="414"/>
      <c r="FHS738" s="414"/>
      <c r="FHT738" s="413"/>
      <c r="FHU738" s="413"/>
      <c r="FHV738" s="413"/>
      <c r="FHW738" s="413"/>
      <c r="FHX738" s="413"/>
      <c r="FHY738" s="407"/>
      <c r="FHZ738" s="439"/>
      <c r="FIA738" s="413"/>
      <c r="FIB738" s="413"/>
      <c r="FIC738" s="413"/>
      <c r="FID738" s="413"/>
      <c r="FIE738" s="413"/>
      <c r="FIF738" s="413"/>
      <c r="FIG738" s="413"/>
      <c r="FIH738" s="412"/>
      <c r="FII738" s="412"/>
      <c r="FIJ738" s="412"/>
      <c r="FIK738" s="412"/>
      <c r="FIL738" s="412"/>
      <c r="FIM738" s="412"/>
      <c r="FIN738" s="412"/>
      <c r="FIO738" s="412"/>
      <c r="FIP738" s="412"/>
      <c r="FIQ738" s="412"/>
      <c r="FIR738" s="412"/>
      <c r="FIS738" s="412"/>
      <c r="FIT738" s="412"/>
      <c r="FIU738" s="412"/>
      <c r="FIV738" s="412"/>
      <c r="FIW738" s="412"/>
      <c r="FIX738" s="412"/>
      <c r="FIY738" s="412"/>
      <c r="FIZ738" s="412"/>
      <c r="FJA738" s="412"/>
      <c r="FJB738" s="412"/>
      <c r="FJC738" s="412"/>
      <c r="FJD738" s="412"/>
      <c r="FJE738" s="412"/>
      <c r="FJF738" s="412"/>
      <c r="FJG738" s="412"/>
      <c r="FJH738" s="412"/>
      <c r="FJI738" s="412"/>
      <c r="FJJ738" s="412"/>
      <c r="FJK738" s="412"/>
      <c r="FJL738" s="412"/>
      <c r="FJM738" s="412"/>
      <c r="FJN738" s="412"/>
      <c r="FJO738" s="412"/>
      <c r="FJP738" s="412"/>
      <c r="FJQ738" s="412"/>
      <c r="FJR738" s="412"/>
      <c r="FJS738" s="412"/>
      <c r="FJT738" s="412"/>
      <c r="FJU738" s="412"/>
      <c r="FJV738" s="412"/>
      <c r="FJW738" s="412"/>
      <c r="FJX738" s="412"/>
      <c r="FJY738" s="412"/>
      <c r="FJZ738" s="413"/>
      <c r="FKA738" s="413"/>
      <c r="FKB738" s="413"/>
      <c r="FKC738" s="413"/>
      <c r="FKD738" s="413"/>
      <c r="FKE738" s="413"/>
      <c r="FKF738" s="413"/>
      <c r="FKG738" s="413"/>
      <c r="FKH738" s="413"/>
      <c r="FKI738" s="413"/>
      <c r="FKJ738" s="413"/>
      <c r="FKK738" s="413"/>
      <c r="FKL738" s="413"/>
      <c r="FKM738" s="413"/>
      <c r="FKN738" s="413"/>
      <c r="FKO738" s="413"/>
      <c r="FKP738" s="413"/>
      <c r="FKQ738" s="413"/>
      <c r="FKR738" s="413"/>
      <c r="FKS738" s="413"/>
      <c r="FKT738" s="413"/>
      <c r="FKU738" s="413"/>
      <c r="FKV738" s="413"/>
      <c r="FKW738" s="413"/>
      <c r="FKX738" s="414"/>
      <c r="FKY738" s="414"/>
      <c r="FKZ738" s="414"/>
      <c r="FLA738" s="414"/>
      <c r="FLB738" s="414"/>
      <c r="FLC738" s="413"/>
      <c r="FLD738" s="413"/>
      <c r="FLE738" s="414"/>
      <c r="FLF738" s="414"/>
      <c r="FLG738" s="413"/>
      <c r="FLH738" s="413"/>
      <c r="FLI738" s="414"/>
      <c r="FLJ738" s="414"/>
      <c r="FLK738" s="413"/>
      <c r="FLL738" s="413"/>
      <c r="FLM738" s="413"/>
      <c r="FLN738" s="413"/>
      <c r="FLO738" s="413"/>
      <c r="FLP738" s="413"/>
      <c r="FLQ738" s="413"/>
      <c r="FLR738" s="414"/>
      <c r="FLS738" s="414"/>
      <c r="FLT738" s="413"/>
      <c r="FLU738" s="413"/>
      <c r="FLV738" s="414"/>
      <c r="FLW738" s="414"/>
      <c r="FLX738" s="413"/>
      <c r="FLY738" s="413"/>
      <c r="FLZ738" s="413"/>
      <c r="FMA738" s="413"/>
      <c r="FMB738" s="413"/>
      <c r="FMC738" s="407"/>
      <c r="FMD738" s="439"/>
      <c r="FME738" s="413"/>
      <c r="FMF738" s="413"/>
      <c r="FMG738" s="413"/>
      <c r="FMH738" s="413"/>
      <c r="FMI738" s="413"/>
      <c r="FMJ738" s="413"/>
      <c r="FMK738" s="413"/>
      <c r="FML738" s="412"/>
      <c r="FMM738" s="412"/>
      <c r="FMN738" s="412"/>
      <c r="FMO738" s="412"/>
      <c r="FMP738" s="412"/>
      <c r="FMQ738" s="412"/>
      <c r="FMR738" s="412"/>
      <c r="FMS738" s="412"/>
      <c r="FMT738" s="412"/>
      <c r="FMU738" s="412"/>
      <c r="FMV738" s="412"/>
      <c r="FMW738" s="412"/>
      <c r="FMX738" s="412"/>
      <c r="FMY738" s="412"/>
      <c r="FMZ738" s="412"/>
      <c r="FNA738" s="412"/>
      <c r="FNB738" s="412"/>
      <c r="FNC738" s="412"/>
      <c r="FND738" s="412"/>
      <c r="FNE738" s="412"/>
      <c r="FNF738" s="412"/>
      <c r="FNG738" s="412"/>
      <c r="FNH738" s="412"/>
      <c r="FNI738" s="412"/>
      <c r="FNJ738" s="412"/>
      <c r="FNK738" s="412"/>
      <c r="FNL738" s="412"/>
      <c r="FNM738" s="412"/>
      <c r="FNN738" s="412"/>
      <c r="FNO738" s="412"/>
      <c r="FNP738" s="412"/>
      <c r="FNQ738" s="412"/>
      <c r="FNR738" s="412"/>
      <c r="FNS738" s="412"/>
      <c r="FNT738" s="412"/>
      <c r="FNU738" s="412"/>
      <c r="FNV738" s="412"/>
      <c r="FNW738" s="412"/>
      <c r="FNX738" s="412"/>
      <c r="FNY738" s="412"/>
      <c r="FNZ738" s="412"/>
      <c r="FOA738" s="412"/>
      <c r="FOB738" s="412"/>
      <c r="FOC738" s="412"/>
      <c r="FOD738" s="413"/>
      <c r="FOE738" s="413"/>
      <c r="FOF738" s="413"/>
      <c r="FOG738" s="413"/>
      <c r="FOH738" s="413"/>
      <c r="FOI738" s="413"/>
      <c r="FOJ738" s="413"/>
      <c r="FOK738" s="413"/>
      <c r="FOL738" s="413"/>
      <c r="FOM738" s="413"/>
      <c r="FON738" s="413"/>
      <c r="FOO738" s="413"/>
      <c r="FOP738" s="413"/>
      <c r="FOQ738" s="413"/>
      <c r="FOR738" s="413"/>
      <c r="FOS738" s="413"/>
      <c r="FOT738" s="413"/>
      <c r="FOU738" s="413"/>
      <c r="FOV738" s="413"/>
      <c r="FOW738" s="413"/>
      <c r="FOX738" s="413"/>
      <c r="FOY738" s="413"/>
      <c r="FOZ738" s="413"/>
      <c r="FPA738" s="413"/>
      <c r="FPB738" s="414"/>
      <c r="FPC738" s="414"/>
      <c r="FPD738" s="414"/>
      <c r="FPE738" s="414"/>
      <c r="FPF738" s="414"/>
      <c r="FPG738" s="413"/>
      <c r="FPH738" s="413"/>
      <c r="FPI738" s="414"/>
      <c r="FPJ738" s="414"/>
      <c r="FPK738" s="413"/>
      <c r="FPL738" s="413"/>
      <c r="FPM738" s="414"/>
      <c r="FPN738" s="414"/>
      <c r="FPO738" s="413"/>
      <c r="FPP738" s="413"/>
      <c r="FPQ738" s="413"/>
      <c r="FPR738" s="413"/>
      <c r="FPS738" s="413"/>
      <c r="FPT738" s="413"/>
      <c r="FPU738" s="413"/>
      <c r="FPV738" s="414"/>
      <c r="FPW738" s="414"/>
      <c r="FPX738" s="413"/>
      <c r="FPY738" s="413"/>
      <c r="FPZ738" s="414"/>
      <c r="FQA738" s="414"/>
      <c r="FQB738" s="413"/>
      <c r="FQC738" s="413"/>
      <c r="FQD738" s="413"/>
      <c r="FQE738" s="413"/>
      <c r="FQF738" s="413"/>
      <c r="FQG738" s="407"/>
      <c r="FQH738" s="439"/>
      <c r="FQI738" s="413"/>
      <c r="FQJ738" s="413"/>
      <c r="FQK738" s="413"/>
      <c r="FQL738" s="413"/>
      <c r="FQM738" s="413"/>
      <c r="FQN738" s="413"/>
      <c r="FQO738" s="413"/>
      <c r="FQP738" s="412"/>
      <c r="FQQ738" s="412"/>
      <c r="FQR738" s="412"/>
      <c r="FQS738" s="412"/>
      <c r="FQT738" s="412"/>
      <c r="FQU738" s="412"/>
      <c r="FQV738" s="412"/>
      <c r="FQW738" s="412"/>
      <c r="FQX738" s="412"/>
      <c r="FQY738" s="412"/>
      <c r="FQZ738" s="412"/>
      <c r="FRA738" s="412"/>
      <c r="FRB738" s="412"/>
      <c r="FRC738" s="412"/>
      <c r="FRD738" s="412"/>
      <c r="FRE738" s="412"/>
      <c r="FRF738" s="412"/>
      <c r="FRG738" s="412"/>
      <c r="FRH738" s="412"/>
      <c r="FRI738" s="412"/>
      <c r="FRJ738" s="412"/>
      <c r="FRK738" s="412"/>
      <c r="FRL738" s="412"/>
      <c r="FRM738" s="412"/>
      <c r="FRN738" s="412"/>
      <c r="FRO738" s="412"/>
      <c r="FRP738" s="412"/>
      <c r="FRQ738" s="412"/>
      <c r="FRR738" s="412"/>
      <c r="FRS738" s="412"/>
      <c r="FRT738" s="412"/>
      <c r="FRU738" s="412"/>
      <c r="FRV738" s="412"/>
      <c r="FRW738" s="412"/>
      <c r="FRX738" s="412"/>
      <c r="FRY738" s="412"/>
      <c r="FRZ738" s="412"/>
      <c r="FSA738" s="412"/>
      <c r="FSB738" s="412"/>
      <c r="FSC738" s="412"/>
      <c r="FSD738" s="412"/>
      <c r="FSE738" s="412"/>
      <c r="FSF738" s="412"/>
      <c r="FSG738" s="412"/>
      <c r="FSH738" s="413"/>
      <c r="FSI738" s="413"/>
      <c r="FSJ738" s="413"/>
      <c r="FSK738" s="413"/>
      <c r="FSL738" s="413"/>
      <c r="FSM738" s="413"/>
      <c r="FSN738" s="413"/>
      <c r="FSO738" s="413"/>
      <c r="FSP738" s="413"/>
      <c r="FSQ738" s="413"/>
      <c r="FSR738" s="413"/>
      <c r="FSS738" s="413"/>
      <c r="FST738" s="413"/>
      <c r="FSU738" s="413"/>
      <c r="FSV738" s="413"/>
      <c r="FSW738" s="413"/>
      <c r="FSX738" s="413"/>
      <c r="FSY738" s="413"/>
      <c r="FSZ738" s="413"/>
      <c r="FTA738" s="413"/>
      <c r="FTB738" s="413"/>
      <c r="FTC738" s="413"/>
      <c r="FTD738" s="413"/>
      <c r="FTE738" s="413"/>
      <c r="FTF738" s="414"/>
      <c r="FTG738" s="414"/>
      <c r="FTH738" s="414"/>
      <c r="FTI738" s="414"/>
      <c r="FTJ738" s="414"/>
      <c r="FTK738" s="413"/>
      <c r="FTL738" s="413"/>
      <c r="FTM738" s="414"/>
      <c r="FTN738" s="414"/>
      <c r="FTO738" s="413"/>
      <c r="FTP738" s="413"/>
      <c r="FTQ738" s="414"/>
      <c r="FTR738" s="414"/>
      <c r="FTS738" s="413"/>
      <c r="FTT738" s="413"/>
      <c r="FTU738" s="413"/>
      <c r="FTV738" s="413"/>
      <c r="FTW738" s="413"/>
      <c r="FTX738" s="413"/>
      <c r="FTY738" s="413"/>
      <c r="FTZ738" s="414"/>
      <c r="FUA738" s="414"/>
      <c r="FUB738" s="413"/>
      <c r="FUC738" s="413"/>
      <c r="FUD738" s="414"/>
      <c r="FUE738" s="414"/>
      <c r="FUF738" s="413"/>
      <c r="FUG738" s="413"/>
      <c r="FUH738" s="413"/>
      <c r="FUI738" s="413"/>
      <c r="FUJ738" s="413"/>
      <c r="FUK738" s="407"/>
      <c r="FUL738" s="439"/>
      <c r="FUM738" s="413"/>
      <c r="FUN738" s="413"/>
      <c r="FUO738" s="413"/>
      <c r="FUP738" s="413"/>
      <c r="FUQ738" s="413"/>
      <c r="FUR738" s="413"/>
      <c r="FUS738" s="413"/>
      <c r="FUT738" s="412"/>
      <c r="FUU738" s="412"/>
      <c r="FUV738" s="412"/>
      <c r="FUW738" s="412"/>
      <c r="FUX738" s="412"/>
      <c r="FUY738" s="412"/>
      <c r="FUZ738" s="412"/>
      <c r="FVA738" s="412"/>
      <c r="FVB738" s="412"/>
      <c r="FVC738" s="412"/>
      <c r="FVD738" s="412"/>
      <c r="FVE738" s="412"/>
      <c r="FVF738" s="412"/>
      <c r="FVG738" s="412"/>
      <c r="FVH738" s="412"/>
      <c r="FVI738" s="412"/>
      <c r="FVJ738" s="412"/>
      <c r="FVK738" s="412"/>
      <c r="FVL738" s="412"/>
      <c r="FVM738" s="412"/>
      <c r="FVN738" s="412"/>
      <c r="FVO738" s="412"/>
      <c r="FVP738" s="412"/>
      <c r="FVQ738" s="412"/>
      <c r="FVR738" s="412"/>
      <c r="FVS738" s="412"/>
      <c r="FVT738" s="412"/>
      <c r="FVU738" s="412"/>
      <c r="FVV738" s="412"/>
      <c r="FVW738" s="412"/>
      <c r="FVX738" s="412"/>
      <c r="FVY738" s="412"/>
      <c r="FVZ738" s="412"/>
      <c r="FWA738" s="412"/>
      <c r="FWB738" s="412"/>
      <c r="FWC738" s="412"/>
      <c r="FWD738" s="412"/>
      <c r="FWE738" s="412"/>
      <c r="FWF738" s="412"/>
      <c r="FWG738" s="412"/>
      <c r="FWH738" s="412"/>
      <c r="FWI738" s="412"/>
      <c r="FWJ738" s="412"/>
      <c r="FWK738" s="412"/>
      <c r="FWL738" s="413"/>
      <c r="FWM738" s="413"/>
      <c r="FWN738" s="413"/>
      <c r="FWO738" s="413"/>
      <c r="FWP738" s="413"/>
      <c r="FWQ738" s="413"/>
      <c r="FWR738" s="413"/>
      <c r="FWS738" s="413"/>
      <c r="FWT738" s="413"/>
      <c r="FWU738" s="413"/>
      <c r="FWV738" s="413"/>
      <c r="FWW738" s="413"/>
      <c r="FWX738" s="413"/>
      <c r="FWY738" s="413"/>
      <c r="FWZ738" s="413"/>
      <c r="FXA738" s="413"/>
      <c r="FXB738" s="413"/>
      <c r="FXC738" s="413"/>
      <c r="FXD738" s="413"/>
      <c r="FXE738" s="413"/>
      <c r="FXF738" s="413"/>
      <c r="FXG738" s="413"/>
      <c r="FXH738" s="413"/>
      <c r="FXI738" s="413"/>
      <c r="FXJ738" s="414"/>
      <c r="FXK738" s="414"/>
      <c r="FXL738" s="414"/>
      <c r="FXM738" s="414"/>
      <c r="FXN738" s="414"/>
      <c r="FXO738" s="413"/>
      <c r="FXP738" s="413"/>
      <c r="FXQ738" s="414"/>
      <c r="FXR738" s="414"/>
      <c r="FXS738" s="413"/>
      <c r="FXT738" s="413"/>
      <c r="FXU738" s="414"/>
      <c r="FXV738" s="414"/>
      <c r="FXW738" s="413"/>
      <c r="FXX738" s="413"/>
      <c r="FXY738" s="413"/>
      <c r="FXZ738" s="413"/>
      <c r="FYA738" s="413"/>
      <c r="FYB738" s="413"/>
      <c r="FYC738" s="413"/>
      <c r="FYD738" s="414"/>
      <c r="FYE738" s="414"/>
      <c r="FYF738" s="413"/>
      <c r="FYG738" s="413"/>
      <c r="FYH738" s="414"/>
      <c r="FYI738" s="414"/>
      <c r="FYJ738" s="413"/>
      <c r="FYK738" s="413"/>
      <c r="FYL738" s="413"/>
      <c r="FYM738" s="413"/>
      <c r="FYN738" s="413"/>
      <c r="FYO738" s="407"/>
      <c r="FYP738" s="439"/>
      <c r="FYQ738" s="413"/>
      <c r="FYR738" s="413"/>
      <c r="FYS738" s="413"/>
      <c r="FYT738" s="413"/>
      <c r="FYU738" s="413"/>
      <c r="FYV738" s="413"/>
      <c r="FYW738" s="413"/>
      <c r="FYX738" s="412"/>
      <c r="FYY738" s="412"/>
      <c r="FYZ738" s="412"/>
      <c r="FZA738" s="412"/>
      <c r="FZB738" s="412"/>
      <c r="FZC738" s="412"/>
      <c r="FZD738" s="412"/>
      <c r="FZE738" s="412"/>
      <c r="FZF738" s="412"/>
      <c r="FZG738" s="412"/>
      <c r="FZH738" s="412"/>
      <c r="FZI738" s="412"/>
      <c r="FZJ738" s="412"/>
      <c r="FZK738" s="412"/>
      <c r="FZL738" s="412"/>
      <c r="FZM738" s="412"/>
      <c r="FZN738" s="412"/>
      <c r="FZO738" s="412"/>
      <c r="FZP738" s="412"/>
      <c r="FZQ738" s="412"/>
      <c r="FZR738" s="412"/>
      <c r="FZS738" s="412"/>
      <c r="FZT738" s="412"/>
      <c r="FZU738" s="412"/>
      <c r="FZV738" s="412"/>
      <c r="FZW738" s="412"/>
      <c r="FZX738" s="412"/>
      <c r="FZY738" s="412"/>
      <c r="FZZ738" s="412"/>
      <c r="GAA738" s="412"/>
      <c r="GAB738" s="412"/>
      <c r="GAC738" s="412"/>
      <c r="GAD738" s="412"/>
      <c r="GAE738" s="412"/>
      <c r="GAF738" s="412"/>
      <c r="GAG738" s="412"/>
      <c r="GAH738" s="412"/>
      <c r="GAI738" s="412"/>
      <c r="GAJ738" s="412"/>
      <c r="GAK738" s="412"/>
      <c r="GAL738" s="412"/>
      <c r="GAM738" s="412"/>
      <c r="GAN738" s="412"/>
      <c r="GAO738" s="412"/>
      <c r="GAP738" s="413"/>
      <c r="GAQ738" s="413"/>
      <c r="GAR738" s="413"/>
      <c r="GAS738" s="413"/>
      <c r="GAT738" s="413"/>
      <c r="GAU738" s="413"/>
      <c r="GAV738" s="413"/>
      <c r="GAW738" s="413"/>
      <c r="GAX738" s="413"/>
      <c r="GAY738" s="413"/>
      <c r="GAZ738" s="413"/>
      <c r="GBA738" s="413"/>
      <c r="GBB738" s="413"/>
      <c r="GBC738" s="413"/>
      <c r="GBD738" s="413"/>
      <c r="GBE738" s="413"/>
      <c r="GBF738" s="413"/>
      <c r="GBG738" s="413"/>
      <c r="GBH738" s="413"/>
      <c r="GBI738" s="413"/>
      <c r="GBJ738" s="413"/>
      <c r="GBK738" s="413"/>
      <c r="GBL738" s="413"/>
      <c r="GBM738" s="413"/>
      <c r="GBN738" s="414"/>
      <c r="GBO738" s="414"/>
      <c r="GBP738" s="414"/>
      <c r="GBQ738" s="414"/>
      <c r="GBR738" s="414"/>
      <c r="GBS738" s="413"/>
      <c r="GBT738" s="413"/>
      <c r="GBU738" s="414"/>
      <c r="GBV738" s="414"/>
      <c r="GBW738" s="413"/>
      <c r="GBX738" s="413"/>
      <c r="GBY738" s="414"/>
      <c r="GBZ738" s="414"/>
      <c r="GCA738" s="413"/>
      <c r="GCB738" s="413"/>
      <c r="GCC738" s="413"/>
      <c r="GCD738" s="413"/>
      <c r="GCE738" s="413"/>
      <c r="GCF738" s="413"/>
      <c r="GCG738" s="413"/>
      <c r="GCH738" s="414"/>
      <c r="GCI738" s="414"/>
      <c r="GCJ738" s="413"/>
      <c r="GCK738" s="413"/>
      <c r="GCL738" s="414"/>
      <c r="GCM738" s="414"/>
      <c r="GCN738" s="413"/>
      <c r="GCO738" s="413"/>
      <c r="GCP738" s="413"/>
      <c r="GCQ738" s="413"/>
      <c r="GCR738" s="413"/>
      <c r="GCS738" s="407"/>
      <c r="GCT738" s="439"/>
      <c r="GCU738" s="413"/>
      <c r="GCV738" s="413"/>
      <c r="GCW738" s="413"/>
      <c r="GCX738" s="413"/>
      <c r="GCY738" s="413"/>
      <c r="GCZ738" s="413"/>
      <c r="GDA738" s="413"/>
      <c r="GDB738" s="412"/>
      <c r="GDC738" s="412"/>
      <c r="GDD738" s="412"/>
      <c r="GDE738" s="412"/>
      <c r="GDF738" s="412"/>
      <c r="GDG738" s="412"/>
      <c r="GDH738" s="412"/>
      <c r="GDI738" s="412"/>
      <c r="GDJ738" s="412"/>
      <c r="GDK738" s="412"/>
      <c r="GDL738" s="412"/>
      <c r="GDM738" s="412"/>
      <c r="GDN738" s="412"/>
      <c r="GDO738" s="412"/>
      <c r="GDP738" s="412"/>
      <c r="GDQ738" s="412"/>
      <c r="GDR738" s="412"/>
      <c r="GDS738" s="412"/>
      <c r="GDT738" s="412"/>
      <c r="GDU738" s="412"/>
      <c r="GDV738" s="412"/>
      <c r="GDW738" s="412"/>
      <c r="GDX738" s="412"/>
      <c r="GDY738" s="412"/>
      <c r="GDZ738" s="412"/>
      <c r="GEA738" s="412"/>
      <c r="GEB738" s="412"/>
      <c r="GEC738" s="412"/>
      <c r="GED738" s="412"/>
      <c r="GEE738" s="412"/>
      <c r="GEF738" s="412"/>
      <c r="GEG738" s="412"/>
      <c r="GEH738" s="412"/>
      <c r="GEI738" s="412"/>
      <c r="GEJ738" s="412"/>
      <c r="GEK738" s="412"/>
      <c r="GEL738" s="412"/>
      <c r="GEM738" s="412"/>
      <c r="GEN738" s="412"/>
      <c r="GEO738" s="412"/>
      <c r="GEP738" s="412"/>
      <c r="GEQ738" s="412"/>
      <c r="GER738" s="412"/>
      <c r="GES738" s="412"/>
      <c r="GET738" s="413"/>
      <c r="GEU738" s="413"/>
      <c r="GEV738" s="413"/>
      <c r="GEW738" s="413"/>
      <c r="GEX738" s="413"/>
      <c r="GEY738" s="413"/>
      <c r="GEZ738" s="413"/>
      <c r="GFA738" s="413"/>
      <c r="GFB738" s="413"/>
      <c r="GFC738" s="413"/>
      <c r="GFD738" s="413"/>
      <c r="GFE738" s="413"/>
      <c r="GFF738" s="413"/>
      <c r="GFG738" s="413"/>
      <c r="GFH738" s="413"/>
      <c r="GFI738" s="413"/>
      <c r="GFJ738" s="413"/>
      <c r="GFK738" s="413"/>
      <c r="GFL738" s="413"/>
      <c r="GFM738" s="413"/>
      <c r="GFN738" s="413"/>
      <c r="GFO738" s="413"/>
      <c r="GFP738" s="413"/>
      <c r="GFQ738" s="413"/>
      <c r="GFR738" s="414"/>
      <c r="GFS738" s="414"/>
      <c r="GFT738" s="414"/>
      <c r="GFU738" s="414"/>
      <c r="GFV738" s="414"/>
      <c r="GFW738" s="413"/>
      <c r="GFX738" s="413"/>
      <c r="GFY738" s="414"/>
      <c r="GFZ738" s="414"/>
      <c r="GGA738" s="413"/>
      <c r="GGB738" s="413"/>
      <c r="GGC738" s="414"/>
      <c r="GGD738" s="414"/>
      <c r="GGE738" s="413"/>
      <c r="GGF738" s="413"/>
      <c r="GGG738" s="413"/>
      <c r="GGH738" s="413"/>
      <c r="GGI738" s="413"/>
      <c r="GGJ738" s="413"/>
      <c r="GGK738" s="413"/>
      <c r="GGL738" s="414"/>
      <c r="GGM738" s="414"/>
      <c r="GGN738" s="413"/>
      <c r="GGO738" s="413"/>
      <c r="GGP738" s="414"/>
      <c r="GGQ738" s="414"/>
      <c r="GGR738" s="413"/>
      <c r="GGS738" s="413"/>
      <c r="GGT738" s="413"/>
      <c r="GGU738" s="413"/>
      <c r="GGV738" s="413"/>
      <c r="GGW738" s="407"/>
      <c r="GGX738" s="439"/>
      <c r="GGY738" s="413"/>
      <c r="GGZ738" s="413"/>
      <c r="GHA738" s="413"/>
      <c r="GHB738" s="413"/>
      <c r="GHC738" s="413"/>
      <c r="GHD738" s="413"/>
      <c r="GHE738" s="413"/>
      <c r="GHF738" s="412"/>
      <c r="GHG738" s="412"/>
      <c r="GHH738" s="412"/>
      <c r="GHI738" s="412"/>
      <c r="GHJ738" s="412"/>
      <c r="GHK738" s="412"/>
      <c r="GHL738" s="412"/>
      <c r="GHM738" s="412"/>
      <c r="GHN738" s="412"/>
      <c r="GHO738" s="412"/>
      <c r="GHP738" s="412"/>
      <c r="GHQ738" s="412"/>
      <c r="GHR738" s="412"/>
      <c r="GHS738" s="412"/>
      <c r="GHT738" s="412"/>
      <c r="GHU738" s="412"/>
      <c r="GHV738" s="412"/>
      <c r="GHW738" s="412"/>
      <c r="GHX738" s="412"/>
      <c r="GHY738" s="412"/>
      <c r="GHZ738" s="412"/>
      <c r="GIA738" s="412"/>
      <c r="GIB738" s="412"/>
      <c r="GIC738" s="412"/>
      <c r="GID738" s="412"/>
      <c r="GIE738" s="412"/>
      <c r="GIF738" s="412"/>
      <c r="GIG738" s="412"/>
      <c r="GIH738" s="412"/>
      <c r="GII738" s="412"/>
      <c r="GIJ738" s="412"/>
      <c r="GIK738" s="412"/>
      <c r="GIL738" s="412"/>
      <c r="GIM738" s="412"/>
      <c r="GIN738" s="412"/>
      <c r="GIO738" s="412"/>
      <c r="GIP738" s="412"/>
      <c r="GIQ738" s="412"/>
      <c r="GIR738" s="412"/>
      <c r="GIS738" s="412"/>
      <c r="GIT738" s="412"/>
      <c r="GIU738" s="412"/>
      <c r="GIV738" s="412"/>
      <c r="GIW738" s="412"/>
      <c r="GIX738" s="413"/>
      <c r="GIY738" s="413"/>
      <c r="GIZ738" s="413"/>
      <c r="GJA738" s="413"/>
      <c r="GJB738" s="413"/>
      <c r="GJC738" s="413"/>
      <c r="GJD738" s="413"/>
      <c r="GJE738" s="413"/>
      <c r="GJF738" s="413"/>
      <c r="GJG738" s="413"/>
      <c r="GJH738" s="413"/>
      <c r="GJI738" s="413"/>
      <c r="GJJ738" s="413"/>
      <c r="GJK738" s="413"/>
      <c r="GJL738" s="413"/>
      <c r="GJM738" s="413"/>
      <c r="GJN738" s="413"/>
      <c r="GJO738" s="413"/>
      <c r="GJP738" s="413"/>
      <c r="GJQ738" s="413"/>
      <c r="GJR738" s="413"/>
      <c r="GJS738" s="413"/>
      <c r="GJT738" s="413"/>
      <c r="GJU738" s="413"/>
      <c r="GJV738" s="414"/>
      <c r="GJW738" s="414"/>
      <c r="GJX738" s="414"/>
      <c r="GJY738" s="414"/>
      <c r="GJZ738" s="414"/>
      <c r="GKA738" s="413"/>
      <c r="GKB738" s="413"/>
      <c r="GKC738" s="414"/>
      <c r="GKD738" s="414"/>
      <c r="GKE738" s="413"/>
      <c r="GKF738" s="413"/>
      <c r="GKG738" s="414"/>
      <c r="GKH738" s="414"/>
      <c r="GKI738" s="413"/>
      <c r="GKJ738" s="413"/>
      <c r="GKK738" s="413"/>
      <c r="GKL738" s="413"/>
      <c r="GKM738" s="413"/>
      <c r="GKN738" s="413"/>
      <c r="GKO738" s="413"/>
      <c r="GKP738" s="414"/>
      <c r="GKQ738" s="414"/>
      <c r="GKR738" s="413"/>
      <c r="GKS738" s="413"/>
      <c r="GKT738" s="414"/>
      <c r="GKU738" s="414"/>
      <c r="GKV738" s="413"/>
      <c r="GKW738" s="413"/>
      <c r="GKX738" s="413"/>
      <c r="GKY738" s="413"/>
      <c r="GKZ738" s="413"/>
      <c r="GLA738" s="407"/>
      <c r="GLB738" s="439"/>
      <c r="GLC738" s="413"/>
      <c r="GLD738" s="413"/>
      <c r="GLE738" s="413"/>
      <c r="GLF738" s="413"/>
      <c r="GLG738" s="413"/>
      <c r="GLH738" s="413"/>
      <c r="GLI738" s="413"/>
      <c r="GLJ738" s="412"/>
      <c r="GLK738" s="412"/>
      <c r="GLL738" s="412"/>
      <c r="GLM738" s="412"/>
      <c r="GLN738" s="412"/>
      <c r="GLO738" s="412"/>
      <c r="GLP738" s="412"/>
      <c r="GLQ738" s="412"/>
      <c r="GLR738" s="412"/>
      <c r="GLS738" s="412"/>
      <c r="GLT738" s="412"/>
      <c r="GLU738" s="412"/>
      <c r="GLV738" s="412"/>
      <c r="GLW738" s="412"/>
      <c r="GLX738" s="412"/>
      <c r="GLY738" s="412"/>
      <c r="GLZ738" s="412"/>
      <c r="GMA738" s="412"/>
      <c r="GMB738" s="412"/>
      <c r="GMC738" s="412"/>
      <c r="GMD738" s="412"/>
      <c r="GME738" s="412"/>
      <c r="GMF738" s="412"/>
      <c r="GMG738" s="412"/>
      <c r="GMH738" s="412"/>
      <c r="GMI738" s="412"/>
      <c r="GMJ738" s="412"/>
      <c r="GMK738" s="412"/>
      <c r="GML738" s="412"/>
      <c r="GMM738" s="412"/>
      <c r="GMN738" s="412"/>
      <c r="GMO738" s="412"/>
      <c r="GMP738" s="412"/>
      <c r="GMQ738" s="412"/>
      <c r="GMR738" s="412"/>
      <c r="GMS738" s="412"/>
      <c r="GMT738" s="412"/>
      <c r="GMU738" s="412"/>
      <c r="GMV738" s="412"/>
      <c r="GMW738" s="412"/>
      <c r="GMX738" s="412"/>
      <c r="GMY738" s="412"/>
      <c r="GMZ738" s="412"/>
      <c r="GNA738" s="412"/>
      <c r="GNB738" s="413"/>
      <c r="GNC738" s="413"/>
      <c r="GND738" s="413"/>
      <c r="GNE738" s="413"/>
      <c r="GNF738" s="413"/>
      <c r="GNG738" s="413"/>
      <c r="GNH738" s="413"/>
      <c r="GNI738" s="413"/>
      <c r="GNJ738" s="413"/>
      <c r="GNK738" s="413"/>
      <c r="GNL738" s="413"/>
      <c r="GNM738" s="413"/>
      <c r="GNN738" s="413"/>
      <c r="GNO738" s="413"/>
      <c r="GNP738" s="413"/>
      <c r="GNQ738" s="413"/>
      <c r="GNR738" s="413"/>
      <c r="GNS738" s="413"/>
      <c r="GNT738" s="413"/>
      <c r="GNU738" s="413"/>
      <c r="GNV738" s="413"/>
      <c r="GNW738" s="413"/>
      <c r="GNX738" s="413"/>
      <c r="GNY738" s="413"/>
      <c r="GNZ738" s="414"/>
      <c r="GOA738" s="414"/>
      <c r="GOB738" s="414"/>
      <c r="GOC738" s="414"/>
      <c r="GOD738" s="414"/>
      <c r="GOE738" s="413"/>
      <c r="GOF738" s="413"/>
      <c r="GOG738" s="414"/>
      <c r="GOH738" s="414"/>
      <c r="GOI738" s="413"/>
      <c r="GOJ738" s="413"/>
      <c r="GOK738" s="414"/>
      <c r="GOL738" s="414"/>
      <c r="GOM738" s="413"/>
      <c r="GON738" s="413"/>
      <c r="GOO738" s="413"/>
      <c r="GOP738" s="413"/>
      <c r="GOQ738" s="413"/>
      <c r="GOR738" s="413"/>
      <c r="GOS738" s="413"/>
      <c r="GOT738" s="414"/>
      <c r="GOU738" s="414"/>
      <c r="GOV738" s="413"/>
      <c r="GOW738" s="413"/>
      <c r="GOX738" s="414"/>
      <c r="GOY738" s="414"/>
      <c r="GOZ738" s="413"/>
      <c r="GPA738" s="413"/>
      <c r="GPB738" s="413"/>
      <c r="GPC738" s="413"/>
      <c r="GPD738" s="413"/>
      <c r="GPE738" s="407"/>
      <c r="GPF738" s="439"/>
      <c r="GPG738" s="413"/>
      <c r="GPH738" s="413"/>
      <c r="GPI738" s="413"/>
      <c r="GPJ738" s="413"/>
      <c r="GPK738" s="413"/>
      <c r="GPL738" s="413"/>
      <c r="GPM738" s="413"/>
      <c r="GPN738" s="412"/>
      <c r="GPO738" s="412"/>
      <c r="GPP738" s="412"/>
      <c r="GPQ738" s="412"/>
      <c r="GPR738" s="412"/>
      <c r="GPS738" s="412"/>
      <c r="GPT738" s="412"/>
      <c r="GPU738" s="412"/>
      <c r="GPV738" s="412"/>
      <c r="GPW738" s="412"/>
      <c r="GPX738" s="412"/>
      <c r="GPY738" s="412"/>
      <c r="GPZ738" s="412"/>
      <c r="GQA738" s="412"/>
      <c r="GQB738" s="412"/>
      <c r="GQC738" s="412"/>
      <c r="GQD738" s="412"/>
      <c r="GQE738" s="412"/>
      <c r="GQF738" s="412"/>
      <c r="GQG738" s="412"/>
      <c r="GQH738" s="412"/>
      <c r="GQI738" s="412"/>
      <c r="GQJ738" s="412"/>
      <c r="GQK738" s="412"/>
      <c r="GQL738" s="412"/>
      <c r="GQM738" s="412"/>
      <c r="GQN738" s="412"/>
      <c r="GQO738" s="412"/>
      <c r="GQP738" s="412"/>
      <c r="GQQ738" s="412"/>
      <c r="GQR738" s="412"/>
      <c r="GQS738" s="412"/>
      <c r="GQT738" s="412"/>
      <c r="GQU738" s="412"/>
      <c r="GQV738" s="412"/>
      <c r="GQW738" s="412"/>
      <c r="GQX738" s="412"/>
      <c r="GQY738" s="412"/>
      <c r="GQZ738" s="412"/>
      <c r="GRA738" s="412"/>
      <c r="GRB738" s="412"/>
      <c r="GRC738" s="412"/>
      <c r="GRD738" s="412"/>
      <c r="GRE738" s="412"/>
      <c r="GRF738" s="413"/>
      <c r="GRG738" s="413"/>
      <c r="GRH738" s="413"/>
      <c r="GRI738" s="413"/>
      <c r="GRJ738" s="413"/>
      <c r="GRK738" s="413"/>
      <c r="GRL738" s="413"/>
      <c r="GRM738" s="413"/>
      <c r="GRN738" s="413"/>
      <c r="GRO738" s="413"/>
      <c r="GRP738" s="413"/>
      <c r="GRQ738" s="413"/>
      <c r="GRR738" s="413"/>
      <c r="GRS738" s="413"/>
      <c r="GRT738" s="413"/>
      <c r="GRU738" s="413"/>
      <c r="GRV738" s="413"/>
      <c r="GRW738" s="413"/>
      <c r="GRX738" s="413"/>
      <c r="GRY738" s="413"/>
      <c r="GRZ738" s="413"/>
      <c r="GSA738" s="413"/>
      <c r="GSB738" s="413"/>
      <c r="GSC738" s="413"/>
      <c r="GSD738" s="414"/>
      <c r="GSE738" s="414"/>
      <c r="GSF738" s="414"/>
      <c r="GSG738" s="414"/>
      <c r="GSH738" s="414"/>
      <c r="GSI738" s="413"/>
      <c r="GSJ738" s="413"/>
      <c r="GSK738" s="414"/>
      <c r="GSL738" s="414"/>
      <c r="GSM738" s="413"/>
      <c r="GSN738" s="413"/>
      <c r="GSO738" s="414"/>
      <c r="GSP738" s="414"/>
      <c r="GSQ738" s="413"/>
      <c r="GSR738" s="413"/>
      <c r="GSS738" s="413"/>
      <c r="GST738" s="413"/>
      <c r="GSU738" s="413"/>
      <c r="GSV738" s="413"/>
      <c r="GSW738" s="413"/>
      <c r="GSX738" s="414"/>
      <c r="GSY738" s="414"/>
      <c r="GSZ738" s="413"/>
      <c r="GTA738" s="413"/>
      <c r="GTB738" s="414"/>
      <c r="GTC738" s="414"/>
      <c r="GTD738" s="413"/>
      <c r="GTE738" s="413"/>
      <c r="GTF738" s="413"/>
      <c r="GTG738" s="413"/>
      <c r="GTH738" s="413"/>
      <c r="GTI738" s="407"/>
      <c r="GTJ738" s="439"/>
      <c r="GTK738" s="413"/>
      <c r="GTL738" s="413"/>
      <c r="GTM738" s="413"/>
      <c r="GTN738" s="413"/>
      <c r="GTO738" s="413"/>
      <c r="GTP738" s="413"/>
      <c r="GTQ738" s="413"/>
      <c r="GTR738" s="412"/>
      <c r="GTS738" s="412"/>
      <c r="GTT738" s="412"/>
      <c r="GTU738" s="412"/>
      <c r="GTV738" s="412"/>
      <c r="GTW738" s="412"/>
      <c r="GTX738" s="412"/>
      <c r="GTY738" s="412"/>
      <c r="GTZ738" s="412"/>
      <c r="GUA738" s="412"/>
      <c r="GUB738" s="412"/>
      <c r="GUC738" s="412"/>
      <c r="GUD738" s="412"/>
      <c r="GUE738" s="412"/>
      <c r="GUF738" s="412"/>
      <c r="GUG738" s="412"/>
      <c r="GUH738" s="412"/>
      <c r="GUI738" s="412"/>
      <c r="GUJ738" s="412"/>
      <c r="GUK738" s="412"/>
      <c r="GUL738" s="412"/>
      <c r="GUM738" s="412"/>
      <c r="GUN738" s="412"/>
      <c r="GUO738" s="412"/>
      <c r="GUP738" s="412"/>
      <c r="GUQ738" s="412"/>
      <c r="GUR738" s="412"/>
      <c r="GUS738" s="412"/>
      <c r="GUT738" s="412"/>
      <c r="GUU738" s="412"/>
      <c r="GUV738" s="412"/>
      <c r="GUW738" s="412"/>
      <c r="GUX738" s="412"/>
      <c r="GUY738" s="412"/>
      <c r="GUZ738" s="412"/>
      <c r="GVA738" s="412"/>
      <c r="GVB738" s="412"/>
      <c r="GVC738" s="412"/>
      <c r="GVD738" s="412"/>
      <c r="GVE738" s="412"/>
      <c r="GVF738" s="412"/>
      <c r="GVG738" s="412"/>
      <c r="GVH738" s="412"/>
      <c r="GVI738" s="412"/>
      <c r="GVJ738" s="413"/>
      <c r="GVK738" s="413"/>
      <c r="GVL738" s="413"/>
      <c r="GVM738" s="413"/>
      <c r="GVN738" s="413"/>
      <c r="GVO738" s="413"/>
      <c r="GVP738" s="413"/>
      <c r="GVQ738" s="413"/>
      <c r="GVR738" s="413"/>
      <c r="GVS738" s="413"/>
      <c r="GVT738" s="413"/>
      <c r="GVU738" s="413"/>
      <c r="GVV738" s="413"/>
      <c r="GVW738" s="413"/>
      <c r="GVX738" s="413"/>
      <c r="GVY738" s="413"/>
      <c r="GVZ738" s="413"/>
      <c r="GWA738" s="413"/>
      <c r="GWB738" s="413"/>
      <c r="GWC738" s="413"/>
      <c r="GWD738" s="413"/>
      <c r="GWE738" s="413"/>
      <c r="GWF738" s="413"/>
      <c r="GWG738" s="413"/>
      <c r="GWH738" s="414"/>
      <c r="GWI738" s="414"/>
      <c r="GWJ738" s="414"/>
      <c r="GWK738" s="414"/>
      <c r="GWL738" s="414"/>
      <c r="GWM738" s="413"/>
      <c r="GWN738" s="413"/>
      <c r="GWO738" s="414"/>
      <c r="GWP738" s="414"/>
      <c r="GWQ738" s="413"/>
      <c r="GWR738" s="413"/>
      <c r="GWS738" s="414"/>
      <c r="GWT738" s="414"/>
      <c r="GWU738" s="413"/>
      <c r="GWV738" s="413"/>
      <c r="GWW738" s="413"/>
      <c r="GWX738" s="413"/>
      <c r="GWY738" s="413"/>
      <c r="GWZ738" s="413"/>
      <c r="GXA738" s="413"/>
      <c r="GXB738" s="414"/>
      <c r="GXC738" s="414"/>
      <c r="GXD738" s="413"/>
      <c r="GXE738" s="413"/>
      <c r="GXF738" s="414"/>
      <c r="GXG738" s="414"/>
      <c r="GXH738" s="413"/>
      <c r="GXI738" s="413"/>
      <c r="GXJ738" s="413"/>
      <c r="GXK738" s="413"/>
      <c r="GXL738" s="413"/>
      <c r="GXM738" s="407"/>
      <c r="GXN738" s="439"/>
      <c r="GXO738" s="413"/>
      <c r="GXP738" s="413"/>
      <c r="GXQ738" s="413"/>
      <c r="GXR738" s="413"/>
      <c r="GXS738" s="413"/>
      <c r="GXT738" s="413"/>
      <c r="GXU738" s="413"/>
      <c r="GXV738" s="412"/>
      <c r="GXW738" s="412"/>
      <c r="GXX738" s="412"/>
      <c r="GXY738" s="412"/>
      <c r="GXZ738" s="412"/>
      <c r="GYA738" s="412"/>
      <c r="GYB738" s="412"/>
      <c r="GYC738" s="412"/>
      <c r="GYD738" s="412"/>
      <c r="GYE738" s="412"/>
      <c r="GYF738" s="412"/>
      <c r="GYG738" s="412"/>
      <c r="GYH738" s="412"/>
      <c r="GYI738" s="412"/>
      <c r="GYJ738" s="412"/>
      <c r="GYK738" s="412"/>
      <c r="GYL738" s="412"/>
      <c r="GYM738" s="412"/>
      <c r="GYN738" s="412"/>
      <c r="GYO738" s="412"/>
      <c r="GYP738" s="412"/>
      <c r="GYQ738" s="412"/>
      <c r="GYR738" s="412"/>
      <c r="GYS738" s="412"/>
      <c r="GYT738" s="412"/>
      <c r="GYU738" s="412"/>
      <c r="GYV738" s="412"/>
      <c r="GYW738" s="412"/>
      <c r="GYX738" s="412"/>
      <c r="GYY738" s="412"/>
      <c r="GYZ738" s="412"/>
      <c r="GZA738" s="412"/>
      <c r="GZB738" s="412"/>
      <c r="GZC738" s="412"/>
      <c r="GZD738" s="412"/>
      <c r="GZE738" s="412"/>
      <c r="GZF738" s="412"/>
      <c r="GZG738" s="412"/>
      <c r="GZH738" s="412"/>
      <c r="GZI738" s="412"/>
      <c r="GZJ738" s="412"/>
      <c r="GZK738" s="412"/>
      <c r="GZL738" s="412"/>
      <c r="GZM738" s="412"/>
      <c r="GZN738" s="413"/>
      <c r="GZO738" s="413"/>
      <c r="GZP738" s="413"/>
      <c r="GZQ738" s="413"/>
      <c r="GZR738" s="413"/>
      <c r="GZS738" s="413"/>
      <c r="GZT738" s="413"/>
      <c r="GZU738" s="413"/>
      <c r="GZV738" s="413"/>
      <c r="GZW738" s="413"/>
      <c r="GZX738" s="413"/>
      <c r="GZY738" s="413"/>
      <c r="GZZ738" s="413"/>
      <c r="HAA738" s="413"/>
      <c r="HAB738" s="413"/>
      <c r="HAC738" s="413"/>
      <c r="HAD738" s="413"/>
      <c r="HAE738" s="413"/>
      <c r="HAF738" s="413"/>
      <c r="HAG738" s="413"/>
      <c r="HAH738" s="413"/>
      <c r="HAI738" s="413"/>
      <c r="HAJ738" s="413"/>
      <c r="HAK738" s="413"/>
      <c r="HAL738" s="414"/>
      <c r="HAM738" s="414"/>
      <c r="HAN738" s="414"/>
      <c r="HAO738" s="414"/>
      <c r="HAP738" s="414"/>
      <c r="HAQ738" s="413"/>
      <c r="HAR738" s="413"/>
      <c r="HAS738" s="414"/>
      <c r="HAT738" s="414"/>
      <c r="HAU738" s="413"/>
      <c r="HAV738" s="413"/>
      <c r="HAW738" s="414"/>
      <c r="HAX738" s="414"/>
      <c r="HAY738" s="413"/>
      <c r="HAZ738" s="413"/>
      <c r="HBA738" s="413"/>
      <c r="HBB738" s="413"/>
      <c r="HBC738" s="413"/>
      <c r="HBD738" s="413"/>
      <c r="HBE738" s="413"/>
      <c r="HBF738" s="414"/>
      <c r="HBG738" s="414"/>
      <c r="HBH738" s="413"/>
      <c r="HBI738" s="413"/>
      <c r="HBJ738" s="414"/>
      <c r="HBK738" s="414"/>
      <c r="HBL738" s="413"/>
      <c r="HBM738" s="413"/>
      <c r="HBN738" s="413"/>
      <c r="HBO738" s="413"/>
      <c r="HBP738" s="413"/>
      <c r="HBQ738" s="407"/>
      <c r="HBR738" s="439"/>
      <c r="HBS738" s="413"/>
      <c r="HBT738" s="413"/>
      <c r="HBU738" s="413"/>
      <c r="HBV738" s="413"/>
      <c r="HBW738" s="413"/>
      <c r="HBX738" s="413"/>
      <c r="HBY738" s="413"/>
      <c r="HBZ738" s="412"/>
      <c r="HCA738" s="412"/>
      <c r="HCB738" s="412"/>
      <c r="HCC738" s="412"/>
      <c r="HCD738" s="412"/>
      <c r="HCE738" s="412"/>
      <c r="HCF738" s="412"/>
      <c r="HCG738" s="412"/>
      <c r="HCH738" s="412"/>
      <c r="HCI738" s="412"/>
      <c r="HCJ738" s="412"/>
      <c r="HCK738" s="412"/>
      <c r="HCL738" s="412"/>
      <c r="HCM738" s="412"/>
      <c r="HCN738" s="412"/>
      <c r="HCO738" s="412"/>
      <c r="HCP738" s="412"/>
      <c r="HCQ738" s="412"/>
      <c r="HCR738" s="412"/>
      <c r="HCS738" s="412"/>
      <c r="HCT738" s="412"/>
      <c r="HCU738" s="412"/>
      <c r="HCV738" s="412"/>
      <c r="HCW738" s="412"/>
      <c r="HCX738" s="412"/>
      <c r="HCY738" s="412"/>
      <c r="HCZ738" s="412"/>
      <c r="HDA738" s="412"/>
      <c r="HDB738" s="412"/>
      <c r="HDC738" s="412"/>
      <c r="HDD738" s="412"/>
      <c r="HDE738" s="412"/>
      <c r="HDF738" s="412"/>
      <c r="HDG738" s="412"/>
      <c r="HDH738" s="412"/>
      <c r="HDI738" s="412"/>
      <c r="HDJ738" s="412"/>
      <c r="HDK738" s="412"/>
      <c r="HDL738" s="412"/>
      <c r="HDM738" s="412"/>
      <c r="HDN738" s="412"/>
      <c r="HDO738" s="412"/>
      <c r="HDP738" s="412"/>
      <c r="HDQ738" s="412"/>
      <c r="HDR738" s="413"/>
      <c r="HDS738" s="413"/>
      <c r="HDT738" s="413"/>
      <c r="HDU738" s="413"/>
      <c r="HDV738" s="413"/>
      <c r="HDW738" s="413"/>
      <c r="HDX738" s="413"/>
      <c r="HDY738" s="413"/>
      <c r="HDZ738" s="413"/>
      <c r="HEA738" s="413"/>
      <c r="HEB738" s="413"/>
      <c r="HEC738" s="413"/>
      <c r="HED738" s="413"/>
      <c r="HEE738" s="413"/>
      <c r="HEF738" s="413"/>
      <c r="HEG738" s="413"/>
      <c r="HEH738" s="413"/>
      <c r="HEI738" s="413"/>
      <c r="HEJ738" s="413"/>
      <c r="HEK738" s="413"/>
      <c r="HEL738" s="413"/>
      <c r="HEM738" s="413"/>
      <c r="HEN738" s="413"/>
      <c r="HEO738" s="413"/>
      <c r="HEP738" s="414"/>
      <c r="HEQ738" s="414"/>
      <c r="HER738" s="414"/>
      <c r="HES738" s="414"/>
      <c r="HET738" s="414"/>
      <c r="HEU738" s="413"/>
      <c r="HEV738" s="413"/>
      <c r="HEW738" s="414"/>
      <c r="HEX738" s="414"/>
      <c r="HEY738" s="413"/>
      <c r="HEZ738" s="413"/>
      <c r="HFA738" s="414"/>
      <c r="HFB738" s="414"/>
      <c r="HFC738" s="413"/>
      <c r="HFD738" s="413"/>
      <c r="HFE738" s="413"/>
      <c r="HFF738" s="413"/>
      <c r="HFG738" s="413"/>
      <c r="HFH738" s="413"/>
      <c r="HFI738" s="413"/>
      <c r="HFJ738" s="414"/>
      <c r="HFK738" s="414"/>
      <c r="HFL738" s="413"/>
      <c r="HFM738" s="413"/>
      <c r="HFN738" s="414"/>
      <c r="HFO738" s="414"/>
      <c r="HFP738" s="413"/>
      <c r="HFQ738" s="413"/>
      <c r="HFR738" s="413"/>
      <c r="HFS738" s="413"/>
      <c r="HFT738" s="413"/>
      <c r="HFU738" s="407"/>
      <c r="HFV738" s="439"/>
      <c r="HFW738" s="413"/>
      <c r="HFX738" s="413"/>
      <c r="HFY738" s="413"/>
      <c r="HFZ738" s="413"/>
      <c r="HGA738" s="413"/>
      <c r="HGB738" s="413"/>
      <c r="HGC738" s="413"/>
      <c r="HGD738" s="412"/>
      <c r="HGE738" s="412"/>
      <c r="HGF738" s="412"/>
      <c r="HGG738" s="412"/>
      <c r="HGH738" s="412"/>
      <c r="HGI738" s="412"/>
      <c r="HGJ738" s="412"/>
      <c r="HGK738" s="412"/>
      <c r="HGL738" s="412"/>
      <c r="HGM738" s="412"/>
      <c r="HGN738" s="412"/>
      <c r="HGO738" s="412"/>
      <c r="HGP738" s="412"/>
      <c r="HGQ738" s="412"/>
      <c r="HGR738" s="412"/>
      <c r="HGS738" s="412"/>
      <c r="HGT738" s="412"/>
      <c r="HGU738" s="412"/>
      <c r="HGV738" s="412"/>
      <c r="HGW738" s="412"/>
      <c r="HGX738" s="412"/>
      <c r="HGY738" s="412"/>
      <c r="HGZ738" s="412"/>
      <c r="HHA738" s="412"/>
      <c r="HHB738" s="412"/>
      <c r="HHC738" s="412"/>
      <c r="HHD738" s="412"/>
      <c r="HHE738" s="412"/>
      <c r="HHF738" s="412"/>
      <c r="HHG738" s="412"/>
      <c r="HHH738" s="412"/>
      <c r="HHI738" s="412"/>
      <c r="HHJ738" s="412"/>
      <c r="HHK738" s="412"/>
      <c r="HHL738" s="412"/>
      <c r="HHM738" s="412"/>
      <c r="HHN738" s="412"/>
      <c r="HHO738" s="412"/>
      <c r="HHP738" s="412"/>
      <c r="HHQ738" s="412"/>
      <c r="HHR738" s="412"/>
      <c r="HHS738" s="412"/>
      <c r="HHT738" s="412"/>
      <c r="HHU738" s="412"/>
      <c r="HHV738" s="413"/>
      <c r="HHW738" s="413"/>
      <c r="HHX738" s="413"/>
      <c r="HHY738" s="413"/>
      <c r="HHZ738" s="413"/>
      <c r="HIA738" s="413"/>
      <c r="HIB738" s="413"/>
      <c r="HIC738" s="413"/>
      <c r="HID738" s="413"/>
      <c r="HIE738" s="413"/>
      <c r="HIF738" s="413"/>
      <c r="HIG738" s="413"/>
      <c r="HIH738" s="413"/>
      <c r="HII738" s="413"/>
      <c r="HIJ738" s="413"/>
      <c r="HIK738" s="413"/>
      <c r="HIL738" s="413"/>
      <c r="HIM738" s="413"/>
      <c r="HIN738" s="413"/>
      <c r="HIO738" s="413"/>
      <c r="HIP738" s="413"/>
      <c r="HIQ738" s="413"/>
      <c r="HIR738" s="413"/>
      <c r="HIS738" s="413"/>
      <c r="HIT738" s="414"/>
      <c r="HIU738" s="414"/>
      <c r="HIV738" s="414"/>
      <c r="HIW738" s="414"/>
      <c r="HIX738" s="414"/>
      <c r="HIY738" s="413"/>
      <c r="HIZ738" s="413"/>
      <c r="HJA738" s="414"/>
      <c r="HJB738" s="414"/>
      <c r="HJC738" s="413"/>
      <c r="HJD738" s="413"/>
      <c r="HJE738" s="414"/>
      <c r="HJF738" s="414"/>
      <c r="HJG738" s="413"/>
      <c r="HJH738" s="413"/>
      <c r="HJI738" s="413"/>
      <c r="HJJ738" s="413"/>
      <c r="HJK738" s="413"/>
      <c r="HJL738" s="413"/>
      <c r="HJM738" s="413"/>
      <c r="HJN738" s="414"/>
      <c r="HJO738" s="414"/>
      <c r="HJP738" s="413"/>
      <c r="HJQ738" s="413"/>
      <c r="HJR738" s="414"/>
      <c r="HJS738" s="414"/>
      <c r="HJT738" s="413"/>
      <c r="HJU738" s="413"/>
      <c r="HJV738" s="413"/>
      <c r="HJW738" s="413"/>
      <c r="HJX738" s="413"/>
      <c r="HJY738" s="407"/>
      <c r="HJZ738" s="439"/>
      <c r="HKA738" s="413"/>
      <c r="HKB738" s="413"/>
      <c r="HKC738" s="413"/>
      <c r="HKD738" s="413"/>
      <c r="HKE738" s="413"/>
      <c r="HKF738" s="413"/>
      <c r="HKG738" s="413"/>
      <c r="HKH738" s="412"/>
      <c r="HKI738" s="412"/>
      <c r="HKJ738" s="412"/>
      <c r="HKK738" s="412"/>
      <c r="HKL738" s="412"/>
      <c r="HKM738" s="412"/>
      <c r="HKN738" s="412"/>
      <c r="HKO738" s="412"/>
      <c r="HKP738" s="412"/>
      <c r="HKQ738" s="412"/>
      <c r="HKR738" s="412"/>
      <c r="HKS738" s="412"/>
      <c r="HKT738" s="412"/>
      <c r="HKU738" s="412"/>
      <c r="HKV738" s="412"/>
      <c r="HKW738" s="412"/>
      <c r="HKX738" s="412"/>
      <c r="HKY738" s="412"/>
      <c r="HKZ738" s="412"/>
      <c r="HLA738" s="412"/>
      <c r="HLB738" s="412"/>
      <c r="HLC738" s="412"/>
      <c r="HLD738" s="412"/>
      <c r="HLE738" s="412"/>
      <c r="HLF738" s="412"/>
      <c r="HLG738" s="412"/>
      <c r="HLH738" s="412"/>
      <c r="HLI738" s="412"/>
      <c r="HLJ738" s="412"/>
      <c r="HLK738" s="412"/>
      <c r="HLL738" s="412"/>
      <c r="HLM738" s="412"/>
      <c r="HLN738" s="412"/>
      <c r="HLO738" s="412"/>
      <c r="HLP738" s="412"/>
      <c r="HLQ738" s="412"/>
      <c r="HLR738" s="412"/>
      <c r="HLS738" s="412"/>
      <c r="HLT738" s="412"/>
      <c r="HLU738" s="412"/>
      <c r="HLV738" s="412"/>
      <c r="HLW738" s="412"/>
      <c r="HLX738" s="412"/>
      <c r="HLY738" s="412"/>
      <c r="HLZ738" s="413"/>
      <c r="HMA738" s="413"/>
      <c r="HMB738" s="413"/>
      <c r="HMC738" s="413"/>
      <c r="HMD738" s="413"/>
      <c r="HME738" s="413"/>
      <c r="HMF738" s="413"/>
      <c r="HMG738" s="413"/>
      <c r="HMH738" s="413"/>
      <c r="HMI738" s="413"/>
      <c r="HMJ738" s="413"/>
      <c r="HMK738" s="413"/>
      <c r="HML738" s="413"/>
      <c r="HMM738" s="413"/>
      <c r="HMN738" s="413"/>
      <c r="HMO738" s="413"/>
      <c r="HMP738" s="413"/>
      <c r="HMQ738" s="413"/>
      <c r="HMR738" s="413"/>
      <c r="HMS738" s="413"/>
      <c r="HMT738" s="413"/>
      <c r="HMU738" s="413"/>
      <c r="HMV738" s="413"/>
      <c r="HMW738" s="413"/>
      <c r="HMX738" s="414"/>
      <c r="HMY738" s="414"/>
      <c r="HMZ738" s="414"/>
      <c r="HNA738" s="414"/>
      <c r="HNB738" s="414"/>
      <c r="HNC738" s="413"/>
      <c r="HND738" s="413"/>
      <c r="HNE738" s="414"/>
      <c r="HNF738" s="414"/>
      <c r="HNG738" s="413"/>
      <c r="HNH738" s="413"/>
      <c r="HNI738" s="414"/>
      <c r="HNJ738" s="414"/>
      <c r="HNK738" s="413"/>
      <c r="HNL738" s="413"/>
      <c r="HNM738" s="413"/>
      <c r="HNN738" s="413"/>
      <c r="HNO738" s="413"/>
      <c r="HNP738" s="413"/>
      <c r="HNQ738" s="413"/>
      <c r="HNR738" s="414"/>
      <c r="HNS738" s="414"/>
      <c r="HNT738" s="413"/>
      <c r="HNU738" s="413"/>
      <c r="HNV738" s="414"/>
      <c r="HNW738" s="414"/>
      <c r="HNX738" s="413"/>
      <c r="HNY738" s="413"/>
      <c r="HNZ738" s="413"/>
      <c r="HOA738" s="413"/>
      <c r="HOB738" s="413"/>
      <c r="HOC738" s="407"/>
      <c r="HOD738" s="439"/>
      <c r="HOE738" s="413"/>
      <c r="HOF738" s="413"/>
      <c r="HOG738" s="413"/>
      <c r="HOH738" s="413"/>
      <c r="HOI738" s="413"/>
      <c r="HOJ738" s="413"/>
      <c r="HOK738" s="413"/>
      <c r="HOL738" s="412"/>
      <c r="HOM738" s="412"/>
      <c r="HON738" s="412"/>
      <c r="HOO738" s="412"/>
      <c r="HOP738" s="412"/>
      <c r="HOQ738" s="412"/>
      <c r="HOR738" s="412"/>
      <c r="HOS738" s="412"/>
      <c r="HOT738" s="412"/>
      <c r="HOU738" s="412"/>
      <c r="HOV738" s="412"/>
      <c r="HOW738" s="412"/>
      <c r="HOX738" s="412"/>
      <c r="HOY738" s="412"/>
      <c r="HOZ738" s="412"/>
      <c r="HPA738" s="412"/>
      <c r="HPB738" s="412"/>
      <c r="HPC738" s="412"/>
      <c r="HPD738" s="412"/>
      <c r="HPE738" s="412"/>
      <c r="HPF738" s="412"/>
      <c r="HPG738" s="412"/>
      <c r="HPH738" s="412"/>
      <c r="HPI738" s="412"/>
      <c r="HPJ738" s="412"/>
      <c r="HPK738" s="412"/>
      <c r="HPL738" s="412"/>
      <c r="HPM738" s="412"/>
      <c r="HPN738" s="412"/>
      <c r="HPO738" s="412"/>
      <c r="HPP738" s="412"/>
      <c r="HPQ738" s="412"/>
      <c r="HPR738" s="412"/>
      <c r="HPS738" s="412"/>
      <c r="HPT738" s="412"/>
      <c r="HPU738" s="412"/>
      <c r="HPV738" s="412"/>
      <c r="HPW738" s="412"/>
      <c r="HPX738" s="412"/>
      <c r="HPY738" s="412"/>
      <c r="HPZ738" s="412"/>
      <c r="HQA738" s="412"/>
      <c r="HQB738" s="412"/>
      <c r="HQC738" s="412"/>
      <c r="HQD738" s="413"/>
      <c r="HQE738" s="413"/>
      <c r="HQF738" s="413"/>
      <c r="HQG738" s="413"/>
      <c r="HQH738" s="413"/>
      <c r="HQI738" s="413"/>
      <c r="HQJ738" s="413"/>
      <c r="HQK738" s="413"/>
      <c r="HQL738" s="413"/>
      <c r="HQM738" s="413"/>
      <c r="HQN738" s="413"/>
      <c r="HQO738" s="413"/>
      <c r="HQP738" s="413"/>
      <c r="HQQ738" s="413"/>
      <c r="HQR738" s="413"/>
      <c r="HQS738" s="413"/>
      <c r="HQT738" s="413"/>
      <c r="HQU738" s="413"/>
      <c r="HQV738" s="413"/>
      <c r="HQW738" s="413"/>
      <c r="HQX738" s="413"/>
      <c r="HQY738" s="413"/>
      <c r="HQZ738" s="413"/>
      <c r="HRA738" s="413"/>
      <c r="HRB738" s="414"/>
      <c r="HRC738" s="414"/>
      <c r="HRD738" s="414"/>
      <c r="HRE738" s="414"/>
      <c r="HRF738" s="414"/>
      <c r="HRG738" s="413"/>
      <c r="HRH738" s="413"/>
      <c r="HRI738" s="414"/>
      <c r="HRJ738" s="414"/>
      <c r="HRK738" s="413"/>
      <c r="HRL738" s="413"/>
      <c r="HRM738" s="414"/>
      <c r="HRN738" s="414"/>
      <c r="HRO738" s="413"/>
      <c r="HRP738" s="413"/>
      <c r="HRQ738" s="413"/>
      <c r="HRR738" s="413"/>
      <c r="HRS738" s="413"/>
      <c r="HRT738" s="413"/>
      <c r="HRU738" s="413"/>
      <c r="HRV738" s="414"/>
      <c r="HRW738" s="414"/>
      <c r="HRX738" s="413"/>
      <c r="HRY738" s="413"/>
      <c r="HRZ738" s="414"/>
      <c r="HSA738" s="414"/>
      <c r="HSB738" s="413"/>
      <c r="HSC738" s="413"/>
      <c r="HSD738" s="413"/>
      <c r="HSE738" s="413"/>
      <c r="HSF738" s="413"/>
      <c r="HSG738" s="407"/>
      <c r="HSH738" s="439"/>
      <c r="HSI738" s="413"/>
      <c r="HSJ738" s="413"/>
      <c r="HSK738" s="413"/>
      <c r="HSL738" s="413"/>
      <c r="HSM738" s="413"/>
      <c r="HSN738" s="413"/>
      <c r="HSO738" s="413"/>
      <c r="HSP738" s="412"/>
      <c r="HSQ738" s="412"/>
      <c r="HSR738" s="412"/>
      <c r="HSS738" s="412"/>
      <c r="HST738" s="412"/>
      <c r="HSU738" s="412"/>
      <c r="HSV738" s="412"/>
      <c r="HSW738" s="412"/>
      <c r="HSX738" s="412"/>
      <c r="HSY738" s="412"/>
      <c r="HSZ738" s="412"/>
      <c r="HTA738" s="412"/>
      <c r="HTB738" s="412"/>
      <c r="HTC738" s="412"/>
      <c r="HTD738" s="412"/>
      <c r="HTE738" s="412"/>
      <c r="HTF738" s="412"/>
      <c r="HTG738" s="412"/>
      <c r="HTH738" s="412"/>
      <c r="HTI738" s="412"/>
      <c r="HTJ738" s="412"/>
      <c r="HTK738" s="412"/>
      <c r="HTL738" s="412"/>
      <c r="HTM738" s="412"/>
      <c r="HTN738" s="412"/>
      <c r="HTO738" s="412"/>
      <c r="HTP738" s="412"/>
      <c r="HTQ738" s="412"/>
      <c r="HTR738" s="412"/>
      <c r="HTS738" s="412"/>
      <c r="HTT738" s="412"/>
      <c r="HTU738" s="412"/>
      <c r="HTV738" s="412"/>
      <c r="HTW738" s="412"/>
      <c r="HTX738" s="412"/>
      <c r="HTY738" s="412"/>
      <c r="HTZ738" s="412"/>
      <c r="HUA738" s="412"/>
      <c r="HUB738" s="412"/>
      <c r="HUC738" s="412"/>
      <c r="HUD738" s="412"/>
      <c r="HUE738" s="412"/>
      <c r="HUF738" s="412"/>
      <c r="HUG738" s="412"/>
      <c r="HUH738" s="413"/>
      <c r="HUI738" s="413"/>
      <c r="HUJ738" s="413"/>
      <c r="HUK738" s="413"/>
      <c r="HUL738" s="413"/>
      <c r="HUM738" s="413"/>
      <c r="HUN738" s="413"/>
      <c r="HUO738" s="413"/>
      <c r="HUP738" s="413"/>
      <c r="HUQ738" s="413"/>
      <c r="HUR738" s="413"/>
      <c r="HUS738" s="413"/>
      <c r="HUT738" s="413"/>
      <c r="HUU738" s="413"/>
      <c r="HUV738" s="413"/>
      <c r="HUW738" s="413"/>
      <c r="HUX738" s="413"/>
      <c r="HUY738" s="413"/>
      <c r="HUZ738" s="413"/>
      <c r="HVA738" s="413"/>
      <c r="HVB738" s="413"/>
      <c r="HVC738" s="413"/>
      <c r="HVD738" s="413"/>
      <c r="HVE738" s="413"/>
      <c r="HVF738" s="414"/>
      <c r="HVG738" s="414"/>
      <c r="HVH738" s="414"/>
      <c r="HVI738" s="414"/>
      <c r="HVJ738" s="414"/>
      <c r="HVK738" s="413"/>
      <c r="HVL738" s="413"/>
      <c r="HVM738" s="414"/>
      <c r="HVN738" s="414"/>
      <c r="HVO738" s="413"/>
      <c r="HVP738" s="413"/>
      <c r="HVQ738" s="414"/>
      <c r="HVR738" s="414"/>
      <c r="HVS738" s="413"/>
      <c r="HVT738" s="413"/>
      <c r="HVU738" s="413"/>
      <c r="HVV738" s="413"/>
      <c r="HVW738" s="413"/>
      <c r="HVX738" s="413"/>
      <c r="HVY738" s="413"/>
      <c r="HVZ738" s="414"/>
      <c r="HWA738" s="414"/>
      <c r="HWB738" s="413"/>
      <c r="HWC738" s="413"/>
      <c r="HWD738" s="414"/>
      <c r="HWE738" s="414"/>
      <c r="HWF738" s="413"/>
      <c r="HWG738" s="413"/>
      <c r="HWH738" s="413"/>
      <c r="HWI738" s="413"/>
      <c r="HWJ738" s="413"/>
      <c r="HWK738" s="407"/>
      <c r="HWL738" s="439"/>
      <c r="HWM738" s="413"/>
      <c r="HWN738" s="413"/>
      <c r="HWO738" s="413"/>
      <c r="HWP738" s="413"/>
      <c r="HWQ738" s="413"/>
      <c r="HWR738" s="413"/>
      <c r="HWS738" s="413"/>
      <c r="HWT738" s="412"/>
      <c r="HWU738" s="412"/>
      <c r="HWV738" s="412"/>
      <c r="HWW738" s="412"/>
      <c r="HWX738" s="412"/>
      <c r="HWY738" s="412"/>
      <c r="HWZ738" s="412"/>
      <c r="HXA738" s="412"/>
      <c r="HXB738" s="412"/>
      <c r="HXC738" s="412"/>
      <c r="HXD738" s="412"/>
      <c r="HXE738" s="412"/>
      <c r="HXF738" s="412"/>
      <c r="HXG738" s="412"/>
      <c r="HXH738" s="412"/>
      <c r="HXI738" s="412"/>
      <c r="HXJ738" s="412"/>
      <c r="HXK738" s="412"/>
      <c r="HXL738" s="412"/>
      <c r="HXM738" s="412"/>
      <c r="HXN738" s="412"/>
      <c r="HXO738" s="412"/>
      <c r="HXP738" s="412"/>
      <c r="HXQ738" s="412"/>
      <c r="HXR738" s="412"/>
      <c r="HXS738" s="412"/>
      <c r="HXT738" s="412"/>
      <c r="HXU738" s="412"/>
      <c r="HXV738" s="412"/>
      <c r="HXW738" s="412"/>
      <c r="HXX738" s="412"/>
      <c r="HXY738" s="412"/>
      <c r="HXZ738" s="412"/>
      <c r="HYA738" s="412"/>
      <c r="HYB738" s="412"/>
      <c r="HYC738" s="412"/>
      <c r="HYD738" s="412"/>
      <c r="HYE738" s="412"/>
      <c r="HYF738" s="412"/>
      <c r="HYG738" s="412"/>
      <c r="HYH738" s="412"/>
      <c r="HYI738" s="412"/>
      <c r="HYJ738" s="412"/>
      <c r="HYK738" s="412"/>
      <c r="HYL738" s="413"/>
      <c r="HYM738" s="413"/>
      <c r="HYN738" s="413"/>
      <c r="HYO738" s="413"/>
      <c r="HYP738" s="413"/>
      <c r="HYQ738" s="413"/>
      <c r="HYR738" s="413"/>
      <c r="HYS738" s="413"/>
      <c r="HYT738" s="413"/>
      <c r="HYU738" s="413"/>
      <c r="HYV738" s="413"/>
      <c r="HYW738" s="413"/>
      <c r="HYX738" s="413"/>
      <c r="HYY738" s="413"/>
      <c r="HYZ738" s="413"/>
      <c r="HZA738" s="413"/>
      <c r="HZB738" s="413"/>
      <c r="HZC738" s="413"/>
      <c r="HZD738" s="413"/>
      <c r="HZE738" s="413"/>
      <c r="HZF738" s="413"/>
      <c r="HZG738" s="413"/>
      <c r="HZH738" s="413"/>
      <c r="HZI738" s="413"/>
      <c r="HZJ738" s="414"/>
      <c r="HZK738" s="414"/>
      <c r="HZL738" s="414"/>
      <c r="HZM738" s="414"/>
      <c r="HZN738" s="414"/>
      <c r="HZO738" s="413"/>
      <c r="HZP738" s="413"/>
      <c r="HZQ738" s="414"/>
      <c r="HZR738" s="414"/>
      <c r="HZS738" s="413"/>
      <c r="HZT738" s="413"/>
      <c r="HZU738" s="414"/>
      <c r="HZV738" s="414"/>
      <c r="HZW738" s="413"/>
      <c r="HZX738" s="413"/>
      <c r="HZY738" s="413"/>
      <c r="HZZ738" s="413"/>
      <c r="IAA738" s="413"/>
      <c r="IAB738" s="413"/>
      <c r="IAC738" s="413"/>
      <c r="IAD738" s="414"/>
      <c r="IAE738" s="414"/>
      <c r="IAF738" s="413"/>
      <c r="IAG738" s="413"/>
      <c r="IAH738" s="414"/>
      <c r="IAI738" s="414"/>
      <c r="IAJ738" s="413"/>
      <c r="IAK738" s="413"/>
      <c r="IAL738" s="413"/>
      <c r="IAM738" s="413"/>
      <c r="IAN738" s="413"/>
      <c r="IAO738" s="407"/>
      <c r="IAP738" s="439"/>
      <c r="IAQ738" s="413"/>
      <c r="IAR738" s="413"/>
      <c r="IAS738" s="413"/>
      <c r="IAT738" s="413"/>
      <c r="IAU738" s="413"/>
      <c r="IAV738" s="413"/>
      <c r="IAW738" s="413"/>
      <c r="IAX738" s="412"/>
      <c r="IAY738" s="412"/>
      <c r="IAZ738" s="412"/>
      <c r="IBA738" s="412"/>
      <c r="IBB738" s="412"/>
      <c r="IBC738" s="412"/>
      <c r="IBD738" s="412"/>
      <c r="IBE738" s="412"/>
      <c r="IBF738" s="412"/>
      <c r="IBG738" s="412"/>
      <c r="IBH738" s="412"/>
      <c r="IBI738" s="412"/>
      <c r="IBJ738" s="412"/>
      <c r="IBK738" s="412"/>
      <c r="IBL738" s="412"/>
      <c r="IBM738" s="412"/>
      <c r="IBN738" s="412"/>
      <c r="IBO738" s="412"/>
      <c r="IBP738" s="412"/>
      <c r="IBQ738" s="412"/>
      <c r="IBR738" s="412"/>
      <c r="IBS738" s="412"/>
      <c r="IBT738" s="412"/>
      <c r="IBU738" s="412"/>
      <c r="IBV738" s="412"/>
      <c r="IBW738" s="412"/>
      <c r="IBX738" s="412"/>
      <c r="IBY738" s="412"/>
      <c r="IBZ738" s="412"/>
      <c r="ICA738" s="412"/>
      <c r="ICB738" s="412"/>
      <c r="ICC738" s="412"/>
      <c r="ICD738" s="412"/>
      <c r="ICE738" s="412"/>
      <c r="ICF738" s="412"/>
      <c r="ICG738" s="412"/>
      <c r="ICH738" s="412"/>
      <c r="ICI738" s="412"/>
      <c r="ICJ738" s="412"/>
      <c r="ICK738" s="412"/>
      <c r="ICL738" s="412"/>
      <c r="ICM738" s="412"/>
      <c r="ICN738" s="412"/>
      <c r="ICO738" s="412"/>
      <c r="ICP738" s="413"/>
      <c r="ICQ738" s="413"/>
      <c r="ICR738" s="413"/>
      <c r="ICS738" s="413"/>
      <c r="ICT738" s="413"/>
      <c r="ICU738" s="413"/>
      <c r="ICV738" s="413"/>
      <c r="ICW738" s="413"/>
      <c r="ICX738" s="413"/>
      <c r="ICY738" s="413"/>
      <c r="ICZ738" s="413"/>
      <c r="IDA738" s="413"/>
      <c r="IDB738" s="413"/>
      <c r="IDC738" s="413"/>
      <c r="IDD738" s="413"/>
      <c r="IDE738" s="413"/>
      <c r="IDF738" s="413"/>
      <c r="IDG738" s="413"/>
      <c r="IDH738" s="413"/>
      <c r="IDI738" s="413"/>
      <c r="IDJ738" s="413"/>
      <c r="IDK738" s="413"/>
      <c r="IDL738" s="413"/>
      <c r="IDM738" s="413"/>
      <c r="IDN738" s="414"/>
      <c r="IDO738" s="414"/>
      <c r="IDP738" s="414"/>
      <c r="IDQ738" s="414"/>
      <c r="IDR738" s="414"/>
      <c r="IDS738" s="413"/>
      <c r="IDT738" s="413"/>
      <c r="IDU738" s="414"/>
      <c r="IDV738" s="414"/>
      <c r="IDW738" s="413"/>
      <c r="IDX738" s="413"/>
      <c r="IDY738" s="414"/>
      <c r="IDZ738" s="414"/>
      <c r="IEA738" s="413"/>
      <c r="IEB738" s="413"/>
      <c r="IEC738" s="413"/>
      <c r="IED738" s="413"/>
      <c r="IEE738" s="413"/>
      <c r="IEF738" s="413"/>
      <c r="IEG738" s="413"/>
      <c r="IEH738" s="414"/>
      <c r="IEI738" s="414"/>
      <c r="IEJ738" s="413"/>
      <c r="IEK738" s="413"/>
      <c r="IEL738" s="414"/>
      <c r="IEM738" s="414"/>
      <c r="IEN738" s="413"/>
      <c r="IEO738" s="413"/>
      <c r="IEP738" s="413"/>
      <c r="IEQ738" s="413"/>
      <c r="IER738" s="413"/>
      <c r="IES738" s="407"/>
      <c r="IET738" s="439"/>
      <c r="IEU738" s="413"/>
      <c r="IEV738" s="413"/>
      <c r="IEW738" s="413"/>
      <c r="IEX738" s="413"/>
      <c r="IEY738" s="413"/>
      <c r="IEZ738" s="413"/>
      <c r="IFA738" s="413"/>
      <c r="IFB738" s="412"/>
      <c r="IFC738" s="412"/>
      <c r="IFD738" s="412"/>
      <c r="IFE738" s="412"/>
      <c r="IFF738" s="412"/>
      <c r="IFG738" s="412"/>
      <c r="IFH738" s="412"/>
      <c r="IFI738" s="412"/>
      <c r="IFJ738" s="412"/>
      <c r="IFK738" s="412"/>
      <c r="IFL738" s="412"/>
      <c r="IFM738" s="412"/>
      <c r="IFN738" s="412"/>
      <c r="IFO738" s="412"/>
      <c r="IFP738" s="412"/>
      <c r="IFQ738" s="412"/>
      <c r="IFR738" s="412"/>
      <c r="IFS738" s="412"/>
      <c r="IFT738" s="412"/>
      <c r="IFU738" s="412"/>
      <c r="IFV738" s="412"/>
      <c r="IFW738" s="412"/>
      <c r="IFX738" s="412"/>
      <c r="IFY738" s="412"/>
      <c r="IFZ738" s="412"/>
      <c r="IGA738" s="412"/>
      <c r="IGB738" s="412"/>
      <c r="IGC738" s="412"/>
      <c r="IGD738" s="412"/>
      <c r="IGE738" s="412"/>
      <c r="IGF738" s="412"/>
      <c r="IGG738" s="412"/>
      <c r="IGH738" s="412"/>
      <c r="IGI738" s="412"/>
      <c r="IGJ738" s="412"/>
      <c r="IGK738" s="412"/>
      <c r="IGL738" s="412"/>
      <c r="IGM738" s="412"/>
      <c r="IGN738" s="412"/>
      <c r="IGO738" s="412"/>
      <c r="IGP738" s="412"/>
      <c r="IGQ738" s="412"/>
      <c r="IGR738" s="412"/>
      <c r="IGS738" s="412"/>
      <c r="IGT738" s="413"/>
      <c r="IGU738" s="413"/>
      <c r="IGV738" s="413"/>
      <c r="IGW738" s="413"/>
      <c r="IGX738" s="413"/>
      <c r="IGY738" s="413"/>
      <c r="IGZ738" s="413"/>
      <c r="IHA738" s="413"/>
      <c r="IHB738" s="413"/>
      <c r="IHC738" s="413"/>
      <c r="IHD738" s="413"/>
      <c r="IHE738" s="413"/>
      <c r="IHF738" s="413"/>
      <c r="IHG738" s="413"/>
      <c r="IHH738" s="413"/>
      <c r="IHI738" s="413"/>
      <c r="IHJ738" s="413"/>
      <c r="IHK738" s="413"/>
      <c r="IHL738" s="413"/>
      <c r="IHM738" s="413"/>
      <c r="IHN738" s="413"/>
      <c r="IHO738" s="413"/>
      <c r="IHP738" s="413"/>
      <c r="IHQ738" s="413"/>
      <c r="IHR738" s="414"/>
      <c r="IHS738" s="414"/>
      <c r="IHT738" s="414"/>
      <c r="IHU738" s="414"/>
      <c r="IHV738" s="414"/>
      <c r="IHW738" s="413"/>
      <c r="IHX738" s="413"/>
      <c r="IHY738" s="414"/>
      <c r="IHZ738" s="414"/>
      <c r="IIA738" s="413"/>
      <c r="IIB738" s="413"/>
      <c r="IIC738" s="414"/>
      <c r="IID738" s="414"/>
      <c r="IIE738" s="413"/>
      <c r="IIF738" s="413"/>
      <c r="IIG738" s="413"/>
      <c r="IIH738" s="413"/>
      <c r="III738" s="413"/>
      <c r="IIJ738" s="413"/>
      <c r="IIK738" s="413"/>
      <c r="IIL738" s="414"/>
      <c r="IIM738" s="414"/>
      <c r="IIN738" s="413"/>
      <c r="IIO738" s="413"/>
      <c r="IIP738" s="414"/>
      <c r="IIQ738" s="414"/>
      <c r="IIR738" s="413"/>
      <c r="IIS738" s="413"/>
      <c r="IIT738" s="413"/>
      <c r="IIU738" s="413"/>
      <c r="IIV738" s="413"/>
      <c r="IIW738" s="407"/>
      <c r="IIX738" s="439"/>
      <c r="IIY738" s="413"/>
      <c r="IIZ738" s="413"/>
      <c r="IJA738" s="413"/>
      <c r="IJB738" s="413"/>
      <c r="IJC738" s="413"/>
      <c r="IJD738" s="413"/>
      <c r="IJE738" s="413"/>
      <c r="IJF738" s="412"/>
      <c r="IJG738" s="412"/>
      <c r="IJH738" s="412"/>
      <c r="IJI738" s="412"/>
      <c r="IJJ738" s="412"/>
      <c r="IJK738" s="412"/>
      <c r="IJL738" s="412"/>
      <c r="IJM738" s="412"/>
      <c r="IJN738" s="412"/>
      <c r="IJO738" s="412"/>
      <c r="IJP738" s="412"/>
      <c r="IJQ738" s="412"/>
      <c r="IJR738" s="412"/>
      <c r="IJS738" s="412"/>
      <c r="IJT738" s="412"/>
      <c r="IJU738" s="412"/>
      <c r="IJV738" s="412"/>
      <c r="IJW738" s="412"/>
      <c r="IJX738" s="412"/>
      <c r="IJY738" s="412"/>
      <c r="IJZ738" s="412"/>
      <c r="IKA738" s="412"/>
      <c r="IKB738" s="412"/>
      <c r="IKC738" s="412"/>
      <c r="IKD738" s="412"/>
      <c r="IKE738" s="412"/>
      <c r="IKF738" s="412"/>
      <c r="IKG738" s="412"/>
      <c r="IKH738" s="412"/>
      <c r="IKI738" s="412"/>
      <c r="IKJ738" s="412"/>
      <c r="IKK738" s="412"/>
      <c r="IKL738" s="412"/>
      <c r="IKM738" s="412"/>
      <c r="IKN738" s="412"/>
      <c r="IKO738" s="412"/>
      <c r="IKP738" s="412"/>
      <c r="IKQ738" s="412"/>
      <c r="IKR738" s="412"/>
      <c r="IKS738" s="412"/>
      <c r="IKT738" s="412"/>
      <c r="IKU738" s="412"/>
      <c r="IKV738" s="412"/>
      <c r="IKW738" s="412"/>
      <c r="IKX738" s="413"/>
      <c r="IKY738" s="413"/>
      <c r="IKZ738" s="413"/>
      <c r="ILA738" s="413"/>
      <c r="ILB738" s="413"/>
      <c r="ILC738" s="413"/>
      <c r="ILD738" s="413"/>
      <c r="ILE738" s="413"/>
      <c r="ILF738" s="413"/>
      <c r="ILG738" s="413"/>
      <c r="ILH738" s="413"/>
      <c r="ILI738" s="413"/>
      <c r="ILJ738" s="413"/>
      <c r="ILK738" s="413"/>
      <c r="ILL738" s="413"/>
      <c r="ILM738" s="413"/>
      <c r="ILN738" s="413"/>
      <c r="ILO738" s="413"/>
      <c r="ILP738" s="413"/>
      <c r="ILQ738" s="413"/>
      <c r="ILR738" s="413"/>
      <c r="ILS738" s="413"/>
      <c r="ILT738" s="413"/>
      <c r="ILU738" s="413"/>
      <c r="ILV738" s="414"/>
      <c r="ILW738" s="414"/>
      <c r="ILX738" s="414"/>
      <c r="ILY738" s="414"/>
      <c r="ILZ738" s="414"/>
      <c r="IMA738" s="413"/>
      <c r="IMB738" s="413"/>
      <c r="IMC738" s="414"/>
      <c r="IMD738" s="414"/>
      <c r="IME738" s="413"/>
      <c r="IMF738" s="413"/>
      <c r="IMG738" s="414"/>
      <c r="IMH738" s="414"/>
      <c r="IMI738" s="413"/>
      <c r="IMJ738" s="413"/>
      <c r="IMK738" s="413"/>
      <c r="IML738" s="413"/>
      <c r="IMM738" s="413"/>
      <c r="IMN738" s="413"/>
      <c r="IMO738" s="413"/>
      <c r="IMP738" s="414"/>
      <c r="IMQ738" s="414"/>
      <c r="IMR738" s="413"/>
      <c r="IMS738" s="413"/>
      <c r="IMT738" s="414"/>
      <c r="IMU738" s="414"/>
      <c r="IMV738" s="413"/>
      <c r="IMW738" s="413"/>
      <c r="IMX738" s="413"/>
      <c r="IMY738" s="413"/>
      <c r="IMZ738" s="413"/>
      <c r="INA738" s="407"/>
      <c r="INB738" s="439"/>
      <c r="INC738" s="413"/>
      <c r="IND738" s="413"/>
      <c r="INE738" s="413"/>
      <c r="INF738" s="413"/>
      <c r="ING738" s="413"/>
      <c r="INH738" s="413"/>
      <c r="INI738" s="413"/>
      <c r="INJ738" s="412"/>
      <c r="INK738" s="412"/>
      <c r="INL738" s="412"/>
      <c r="INM738" s="412"/>
      <c r="INN738" s="412"/>
      <c r="INO738" s="412"/>
      <c r="INP738" s="412"/>
      <c r="INQ738" s="412"/>
      <c r="INR738" s="412"/>
      <c r="INS738" s="412"/>
      <c r="INT738" s="412"/>
      <c r="INU738" s="412"/>
      <c r="INV738" s="412"/>
      <c r="INW738" s="412"/>
      <c r="INX738" s="412"/>
      <c r="INY738" s="412"/>
      <c r="INZ738" s="412"/>
      <c r="IOA738" s="412"/>
      <c r="IOB738" s="412"/>
      <c r="IOC738" s="412"/>
      <c r="IOD738" s="412"/>
      <c r="IOE738" s="412"/>
      <c r="IOF738" s="412"/>
      <c r="IOG738" s="412"/>
      <c r="IOH738" s="412"/>
      <c r="IOI738" s="412"/>
      <c r="IOJ738" s="412"/>
      <c r="IOK738" s="412"/>
      <c r="IOL738" s="412"/>
      <c r="IOM738" s="412"/>
      <c r="ION738" s="412"/>
      <c r="IOO738" s="412"/>
      <c r="IOP738" s="412"/>
      <c r="IOQ738" s="412"/>
      <c r="IOR738" s="412"/>
      <c r="IOS738" s="412"/>
      <c r="IOT738" s="412"/>
      <c r="IOU738" s="412"/>
      <c r="IOV738" s="412"/>
      <c r="IOW738" s="412"/>
      <c r="IOX738" s="412"/>
      <c r="IOY738" s="412"/>
      <c r="IOZ738" s="412"/>
      <c r="IPA738" s="412"/>
      <c r="IPB738" s="413"/>
      <c r="IPC738" s="413"/>
      <c r="IPD738" s="413"/>
      <c r="IPE738" s="413"/>
      <c r="IPF738" s="413"/>
      <c r="IPG738" s="413"/>
      <c r="IPH738" s="413"/>
      <c r="IPI738" s="413"/>
      <c r="IPJ738" s="413"/>
      <c r="IPK738" s="413"/>
      <c r="IPL738" s="413"/>
      <c r="IPM738" s="413"/>
      <c r="IPN738" s="413"/>
      <c r="IPO738" s="413"/>
      <c r="IPP738" s="413"/>
      <c r="IPQ738" s="413"/>
      <c r="IPR738" s="413"/>
      <c r="IPS738" s="413"/>
      <c r="IPT738" s="413"/>
      <c r="IPU738" s="413"/>
      <c r="IPV738" s="413"/>
      <c r="IPW738" s="413"/>
      <c r="IPX738" s="413"/>
      <c r="IPY738" s="413"/>
      <c r="IPZ738" s="414"/>
      <c r="IQA738" s="414"/>
      <c r="IQB738" s="414"/>
      <c r="IQC738" s="414"/>
      <c r="IQD738" s="414"/>
      <c r="IQE738" s="413"/>
      <c r="IQF738" s="413"/>
      <c r="IQG738" s="414"/>
      <c r="IQH738" s="414"/>
      <c r="IQI738" s="413"/>
      <c r="IQJ738" s="413"/>
      <c r="IQK738" s="414"/>
      <c r="IQL738" s="414"/>
      <c r="IQM738" s="413"/>
      <c r="IQN738" s="413"/>
      <c r="IQO738" s="413"/>
      <c r="IQP738" s="413"/>
      <c r="IQQ738" s="413"/>
      <c r="IQR738" s="413"/>
      <c r="IQS738" s="413"/>
      <c r="IQT738" s="414"/>
      <c r="IQU738" s="414"/>
      <c r="IQV738" s="413"/>
      <c r="IQW738" s="413"/>
      <c r="IQX738" s="414"/>
      <c r="IQY738" s="414"/>
      <c r="IQZ738" s="413"/>
      <c r="IRA738" s="413"/>
      <c r="IRB738" s="413"/>
      <c r="IRC738" s="413"/>
      <c r="IRD738" s="413"/>
      <c r="IRE738" s="407"/>
      <c r="IRF738" s="439"/>
      <c r="IRG738" s="413"/>
      <c r="IRH738" s="413"/>
      <c r="IRI738" s="413"/>
      <c r="IRJ738" s="413"/>
      <c r="IRK738" s="413"/>
      <c r="IRL738" s="413"/>
      <c r="IRM738" s="413"/>
      <c r="IRN738" s="412"/>
      <c r="IRO738" s="412"/>
      <c r="IRP738" s="412"/>
      <c r="IRQ738" s="412"/>
      <c r="IRR738" s="412"/>
      <c r="IRS738" s="412"/>
      <c r="IRT738" s="412"/>
      <c r="IRU738" s="412"/>
      <c r="IRV738" s="412"/>
      <c r="IRW738" s="412"/>
      <c r="IRX738" s="412"/>
      <c r="IRY738" s="412"/>
      <c r="IRZ738" s="412"/>
      <c r="ISA738" s="412"/>
      <c r="ISB738" s="412"/>
      <c r="ISC738" s="412"/>
      <c r="ISD738" s="412"/>
      <c r="ISE738" s="412"/>
      <c r="ISF738" s="412"/>
      <c r="ISG738" s="412"/>
      <c r="ISH738" s="412"/>
      <c r="ISI738" s="412"/>
      <c r="ISJ738" s="412"/>
      <c r="ISK738" s="412"/>
      <c r="ISL738" s="412"/>
      <c r="ISM738" s="412"/>
      <c r="ISN738" s="412"/>
      <c r="ISO738" s="412"/>
      <c r="ISP738" s="412"/>
      <c r="ISQ738" s="412"/>
      <c r="ISR738" s="412"/>
      <c r="ISS738" s="412"/>
      <c r="IST738" s="412"/>
      <c r="ISU738" s="412"/>
      <c r="ISV738" s="412"/>
      <c r="ISW738" s="412"/>
      <c r="ISX738" s="412"/>
      <c r="ISY738" s="412"/>
      <c r="ISZ738" s="412"/>
      <c r="ITA738" s="412"/>
      <c r="ITB738" s="412"/>
      <c r="ITC738" s="412"/>
      <c r="ITD738" s="412"/>
      <c r="ITE738" s="412"/>
      <c r="ITF738" s="413"/>
      <c r="ITG738" s="413"/>
      <c r="ITH738" s="413"/>
      <c r="ITI738" s="413"/>
      <c r="ITJ738" s="413"/>
      <c r="ITK738" s="413"/>
      <c r="ITL738" s="413"/>
      <c r="ITM738" s="413"/>
      <c r="ITN738" s="413"/>
      <c r="ITO738" s="413"/>
      <c r="ITP738" s="413"/>
      <c r="ITQ738" s="413"/>
      <c r="ITR738" s="413"/>
      <c r="ITS738" s="413"/>
      <c r="ITT738" s="413"/>
      <c r="ITU738" s="413"/>
      <c r="ITV738" s="413"/>
      <c r="ITW738" s="413"/>
      <c r="ITX738" s="413"/>
      <c r="ITY738" s="413"/>
      <c r="ITZ738" s="413"/>
      <c r="IUA738" s="413"/>
      <c r="IUB738" s="413"/>
      <c r="IUC738" s="413"/>
      <c r="IUD738" s="414"/>
      <c r="IUE738" s="414"/>
      <c r="IUF738" s="414"/>
      <c r="IUG738" s="414"/>
      <c r="IUH738" s="414"/>
      <c r="IUI738" s="413"/>
      <c r="IUJ738" s="413"/>
      <c r="IUK738" s="414"/>
      <c r="IUL738" s="414"/>
      <c r="IUM738" s="413"/>
      <c r="IUN738" s="413"/>
      <c r="IUO738" s="414"/>
      <c r="IUP738" s="414"/>
      <c r="IUQ738" s="413"/>
      <c r="IUR738" s="413"/>
      <c r="IUS738" s="413"/>
      <c r="IUT738" s="413"/>
      <c r="IUU738" s="413"/>
      <c r="IUV738" s="413"/>
      <c r="IUW738" s="413"/>
      <c r="IUX738" s="414"/>
      <c r="IUY738" s="414"/>
      <c r="IUZ738" s="413"/>
      <c r="IVA738" s="413"/>
      <c r="IVB738" s="414"/>
      <c r="IVC738" s="414"/>
      <c r="IVD738" s="413"/>
      <c r="IVE738" s="413"/>
      <c r="IVF738" s="413"/>
      <c r="IVG738" s="413"/>
      <c r="IVH738" s="413"/>
      <c r="IVI738" s="407"/>
      <c r="IVJ738" s="439"/>
      <c r="IVK738" s="413"/>
      <c r="IVL738" s="413"/>
      <c r="IVM738" s="413"/>
      <c r="IVN738" s="413"/>
      <c r="IVO738" s="413"/>
      <c r="IVP738" s="413"/>
      <c r="IVQ738" s="413"/>
      <c r="IVR738" s="412"/>
      <c r="IVS738" s="412"/>
      <c r="IVT738" s="412"/>
      <c r="IVU738" s="412"/>
      <c r="IVV738" s="412"/>
      <c r="IVW738" s="412"/>
      <c r="IVX738" s="412"/>
      <c r="IVY738" s="412"/>
      <c r="IVZ738" s="412"/>
      <c r="IWA738" s="412"/>
      <c r="IWB738" s="412"/>
      <c r="IWC738" s="412"/>
      <c r="IWD738" s="412"/>
      <c r="IWE738" s="412"/>
      <c r="IWF738" s="412"/>
      <c r="IWG738" s="412"/>
      <c r="IWH738" s="412"/>
      <c r="IWI738" s="412"/>
      <c r="IWJ738" s="412"/>
      <c r="IWK738" s="412"/>
      <c r="IWL738" s="412"/>
      <c r="IWM738" s="412"/>
      <c r="IWN738" s="412"/>
      <c r="IWO738" s="412"/>
      <c r="IWP738" s="412"/>
      <c r="IWQ738" s="412"/>
      <c r="IWR738" s="412"/>
      <c r="IWS738" s="412"/>
      <c r="IWT738" s="412"/>
      <c r="IWU738" s="412"/>
      <c r="IWV738" s="412"/>
      <c r="IWW738" s="412"/>
      <c r="IWX738" s="412"/>
      <c r="IWY738" s="412"/>
      <c r="IWZ738" s="412"/>
      <c r="IXA738" s="412"/>
      <c r="IXB738" s="412"/>
      <c r="IXC738" s="412"/>
      <c r="IXD738" s="412"/>
      <c r="IXE738" s="412"/>
      <c r="IXF738" s="412"/>
      <c r="IXG738" s="412"/>
      <c r="IXH738" s="412"/>
      <c r="IXI738" s="412"/>
      <c r="IXJ738" s="413"/>
      <c r="IXK738" s="413"/>
      <c r="IXL738" s="413"/>
      <c r="IXM738" s="413"/>
      <c r="IXN738" s="413"/>
      <c r="IXO738" s="413"/>
      <c r="IXP738" s="413"/>
      <c r="IXQ738" s="413"/>
      <c r="IXR738" s="413"/>
      <c r="IXS738" s="413"/>
      <c r="IXT738" s="413"/>
      <c r="IXU738" s="413"/>
      <c r="IXV738" s="413"/>
      <c r="IXW738" s="413"/>
      <c r="IXX738" s="413"/>
      <c r="IXY738" s="413"/>
      <c r="IXZ738" s="413"/>
      <c r="IYA738" s="413"/>
      <c r="IYB738" s="413"/>
      <c r="IYC738" s="413"/>
      <c r="IYD738" s="413"/>
      <c r="IYE738" s="413"/>
      <c r="IYF738" s="413"/>
      <c r="IYG738" s="413"/>
      <c r="IYH738" s="414"/>
      <c r="IYI738" s="414"/>
      <c r="IYJ738" s="414"/>
      <c r="IYK738" s="414"/>
      <c r="IYL738" s="414"/>
      <c r="IYM738" s="413"/>
      <c r="IYN738" s="413"/>
      <c r="IYO738" s="414"/>
      <c r="IYP738" s="414"/>
      <c r="IYQ738" s="413"/>
      <c r="IYR738" s="413"/>
      <c r="IYS738" s="414"/>
      <c r="IYT738" s="414"/>
      <c r="IYU738" s="413"/>
      <c r="IYV738" s="413"/>
      <c r="IYW738" s="413"/>
      <c r="IYX738" s="413"/>
      <c r="IYY738" s="413"/>
      <c r="IYZ738" s="413"/>
      <c r="IZA738" s="413"/>
      <c r="IZB738" s="414"/>
      <c r="IZC738" s="414"/>
      <c r="IZD738" s="413"/>
      <c r="IZE738" s="413"/>
      <c r="IZF738" s="414"/>
      <c r="IZG738" s="414"/>
      <c r="IZH738" s="413"/>
      <c r="IZI738" s="413"/>
      <c r="IZJ738" s="413"/>
      <c r="IZK738" s="413"/>
      <c r="IZL738" s="413"/>
      <c r="IZM738" s="407"/>
      <c r="IZN738" s="439"/>
      <c r="IZO738" s="413"/>
      <c r="IZP738" s="413"/>
      <c r="IZQ738" s="413"/>
      <c r="IZR738" s="413"/>
      <c r="IZS738" s="413"/>
      <c r="IZT738" s="413"/>
      <c r="IZU738" s="413"/>
      <c r="IZV738" s="412"/>
      <c r="IZW738" s="412"/>
      <c r="IZX738" s="412"/>
      <c r="IZY738" s="412"/>
      <c r="IZZ738" s="412"/>
      <c r="JAA738" s="412"/>
      <c r="JAB738" s="412"/>
      <c r="JAC738" s="412"/>
      <c r="JAD738" s="412"/>
      <c r="JAE738" s="412"/>
      <c r="JAF738" s="412"/>
      <c r="JAG738" s="412"/>
      <c r="JAH738" s="412"/>
      <c r="JAI738" s="412"/>
      <c r="JAJ738" s="412"/>
      <c r="JAK738" s="412"/>
      <c r="JAL738" s="412"/>
      <c r="JAM738" s="412"/>
      <c r="JAN738" s="412"/>
      <c r="JAO738" s="412"/>
      <c r="JAP738" s="412"/>
      <c r="JAQ738" s="412"/>
      <c r="JAR738" s="412"/>
      <c r="JAS738" s="412"/>
      <c r="JAT738" s="412"/>
      <c r="JAU738" s="412"/>
      <c r="JAV738" s="412"/>
      <c r="JAW738" s="412"/>
      <c r="JAX738" s="412"/>
      <c r="JAY738" s="412"/>
      <c r="JAZ738" s="412"/>
      <c r="JBA738" s="412"/>
      <c r="JBB738" s="412"/>
      <c r="JBC738" s="412"/>
      <c r="JBD738" s="412"/>
      <c r="JBE738" s="412"/>
      <c r="JBF738" s="412"/>
      <c r="JBG738" s="412"/>
      <c r="JBH738" s="412"/>
      <c r="JBI738" s="412"/>
      <c r="JBJ738" s="412"/>
      <c r="JBK738" s="412"/>
      <c r="JBL738" s="412"/>
      <c r="JBM738" s="412"/>
      <c r="JBN738" s="413"/>
      <c r="JBO738" s="413"/>
      <c r="JBP738" s="413"/>
      <c r="JBQ738" s="413"/>
      <c r="JBR738" s="413"/>
      <c r="JBS738" s="413"/>
      <c r="JBT738" s="413"/>
      <c r="JBU738" s="413"/>
      <c r="JBV738" s="413"/>
      <c r="JBW738" s="413"/>
      <c r="JBX738" s="413"/>
      <c r="JBY738" s="413"/>
      <c r="JBZ738" s="413"/>
      <c r="JCA738" s="413"/>
      <c r="JCB738" s="413"/>
      <c r="JCC738" s="413"/>
      <c r="JCD738" s="413"/>
      <c r="JCE738" s="413"/>
      <c r="JCF738" s="413"/>
      <c r="JCG738" s="413"/>
      <c r="JCH738" s="413"/>
      <c r="JCI738" s="413"/>
      <c r="JCJ738" s="413"/>
      <c r="JCK738" s="413"/>
      <c r="JCL738" s="414"/>
      <c r="JCM738" s="414"/>
      <c r="JCN738" s="414"/>
      <c r="JCO738" s="414"/>
      <c r="JCP738" s="414"/>
      <c r="JCQ738" s="413"/>
      <c r="JCR738" s="413"/>
      <c r="JCS738" s="414"/>
      <c r="JCT738" s="414"/>
      <c r="JCU738" s="413"/>
      <c r="JCV738" s="413"/>
      <c r="JCW738" s="414"/>
      <c r="JCX738" s="414"/>
      <c r="JCY738" s="413"/>
      <c r="JCZ738" s="413"/>
      <c r="JDA738" s="413"/>
      <c r="JDB738" s="413"/>
      <c r="JDC738" s="413"/>
      <c r="JDD738" s="413"/>
      <c r="JDE738" s="413"/>
      <c r="JDF738" s="414"/>
      <c r="JDG738" s="414"/>
      <c r="JDH738" s="413"/>
      <c r="JDI738" s="413"/>
      <c r="JDJ738" s="414"/>
      <c r="JDK738" s="414"/>
      <c r="JDL738" s="413"/>
      <c r="JDM738" s="413"/>
      <c r="JDN738" s="413"/>
      <c r="JDO738" s="413"/>
      <c r="JDP738" s="413"/>
      <c r="JDQ738" s="407"/>
      <c r="JDR738" s="439"/>
      <c r="JDS738" s="413"/>
      <c r="JDT738" s="413"/>
      <c r="JDU738" s="413"/>
      <c r="JDV738" s="413"/>
      <c r="JDW738" s="413"/>
      <c r="JDX738" s="413"/>
      <c r="JDY738" s="413"/>
      <c r="JDZ738" s="412"/>
      <c r="JEA738" s="412"/>
      <c r="JEB738" s="412"/>
      <c r="JEC738" s="412"/>
      <c r="JED738" s="412"/>
      <c r="JEE738" s="412"/>
      <c r="JEF738" s="412"/>
      <c r="JEG738" s="412"/>
      <c r="JEH738" s="412"/>
      <c r="JEI738" s="412"/>
      <c r="JEJ738" s="412"/>
      <c r="JEK738" s="412"/>
      <c r="JEL738" s="412"/>
      <c r="JEM738" s="412"/>
      <c r="JEN738" s="412"/>
      <c r="JEO738" s="412"/>
      <c r="JEP738" s="412"/>
      <c r="JEQ738" s="412"/>
      <c r="JER738" s="412"/>
      <c r="JES738" s="412"/>
      <c r="JET738" s="412"/>
      <c r="JEU738" s="412"/>
      <c r="JEV738" s="412"/>
      <c r="JEW738" s="412"/>
      <c r="JEX738" s="412"/>
      <c r="JEY738" s="412"/>
      <c r="JEZ738" s="412"/>
      <c r="JFA738" s="412"/>
      <c r="JFB738" s="412"/>
      <c r="JFC738" s="412"/>
      <c r="JFD738" s="412"/>
      <c r="JFE738" s="412"/>
      <c r="JFF738" s="412"/>
      <c r="JFG738" s="412"/>
      <c r="JFH738" s="412"/>
      <c r="JFI738" s="412"/>
      <c r="JFJ738" s="412"/>
      <c r="JFK738" s="412"/>
      <c r="JFL738" s="412"/>
      <c r="JFM738" s="412"/>
      <c r="JFN738" s="412"/>
      <c r="JFO738" s="412"/>
      <c r="JFP738" s="412"/>
      <c r="JFQ738" s="412"/>
      <c r="JFR738" s="413"/>
      <c r="JFS738" s="413"/>
      <c r="JFT738" s="413"/>
      <c r="JFU738" s="413"/>
      <c r="JFV738" s="413"/>
      <c r="JFW738" s="413"/>
      <c r="JFX738" s="413"/>
      <c r="JFY738" s="413"/>
      <c r="JFZ738" s="413"/>
      <c r="JGA738" s="413"/>
      <c r="JGB738" s="413"/>
      <c r="JGC738" s="413"/>
      <c r="JGD738" s="413"/>
      <c r="JGE738" s="413"/>
      <c r="JGF738" s="413"/>
      <c r="JGG738" s="413"/>
      <c r="JGH738" s="413"/>
      <c r="JGI738" s="413"/>
      <c r="JGJ738" s="413"/>
      <c r="JGK738" s="413"/>
      <c r="JGL738" s="413"/>
      <c r="JGM738" s="413"/>
      <c r="JGN738" s="413"/>
      <c r="JGO738" s="413"/>
      <c r="JGP738" s="414"/>
      <c r="JGQ738" s="414"/>
      <c r="JGR738" s="414"/>
      <c r="JGS738" s="414"/>
      <c r="JGT738" s="414"/>
      <c r="JGU738" s="413"/>
      <c r="JGV738" s="413"/>
      <c r="JGW738" s="414"/>
      <c r="JGX738" s="414"/>
      <c r="JGY738" s="413"/>
      <c r="JGZ738" s="413"/>
      <c r="JHA738" s="414"/>
      <c r="JHB738" s="414"/>
      <c r="JHC738" s="413"/>
      <c r="JHD738" s="413"/>
      <c r="JHE738" s="413"/>
      <c r="JHF738" s="413"/>
      <c r="JHG738" s="413"/>
      <c r="JHH738" s="413"/>
      <c r="JHI738" s="413"/>
      <c r="JHJ738" s="414"/>
      <c r="JHK738" s="414"/>
      <c r="JHL738" s="413"/>
      <c r="JHM738" s="413"/>
      <c r="JHN738" s="414"/>
      <c r="JHO738" s="414"/>
      <c r="JHP738" s="413"/>
      <c r="JHQ738" s="413"/>
      <c r="JHR738" s="413"/>
      <c r="JHS738" s="413"/>
      <c r="JHT738" s="413"/>
      <c r="JHU738" s="407"/>
      <c r="JHV738" s="439"/>
      <c r="JHW738" s="413"/>
      <c r="JHX738" s="413"/>
      <c r="JHY738" s="413"/>
      <c r="JHZ738" s="413"/>
      <c r="JIA738" s="413"/>
      <c r="JIB738" s="413"/>
      <c r="JIC738" s="413"/>
      <c r="JID738" s="412"/>
      <c r="JIE738" s="412"/>
      <c r="JIF738" s="412"/>
      <c r="JIG738" s="412"/>
      <c r="JIH738" s="412"/>
      <c r="JII738" s="412"/>
      <c r="JIJ738" s="412"/>
      <c r="JIK738" s="412"/>
      <c r="JIL738" s="412"/>
      <c r="JIM738" s="412"/>
      <c r="JIN738" s="412"/>
      <c r="JIO738" s="412"/>
      <c r="JIP738" s="412"/>
      <c r="JIQ738" s="412"/>
      <c r="JIR738" s="412"/>
      <c r="JIS738" s="412"/>
      <c r="JIT738" s="412"/>
      <c r="JIU738" s="412"/>
      <c r="JIV738" s="412"/>
      <c r="JIW738" s="412"/>
      <c r="JIX738" s="412"/>
      <c r="JIY738" s="412"/>
      <c r="JIZ738" s="412"/>
      <c r="JJA738" s="412"/>
      <c r="JJB738" s="412"/>
      <c r="JJC738" s="412"/>
      <c r="JJD738" s="412"/>
      <c r="JJE738" s="412"/>
      <c r="JJF738" s="412"/>
      <c r="JJG738" s="412"/>
      <c r="JJH738" s="412"/>
      <c r="JJI738" s="412"/>
      <c r="JJJ738" s="412"/>
      <c r="JJK738" s="412"/>
      <c r="JJL738" s="412"/>
      <c r="JJM738" s="412"/>
      <c r="JJN738" s="412"/>
      <c r="JJO738" s="412"/>
      <c r="JJP738" s="412"/>
      <c r="JJQ738" s="412"/>
      <c r="JJR738" s="412"/>
      <c r="JJS738" s="412"/>
      <c r="JJT738" s="412"/>
      <c r="JJU738" s="412"/>
      <c r="JJV738" s="413"/>
      <c r="JJW738" s="413"/>
      <c r="JJX738" s="413"/>
      <c r="JJY738" s="413"/>
      <c r="JJZ738" s="413"/>
      <c r="JKA738" s="413"/>
      <c r="JKB738" s="413"/>
      <c r="JKC738" s="413"/>
      <c r="JKD738" s="413"/>
      <c r="JKE738" s="413"/>
      <c r="JKF738" s="413"/>
      <c r="JKG738" s="413"/>
      <c r="JKH738" s="413"/>
      <c r="JKI738" s="413"/>
      <c r="JKJ738" s="413"/>
      <c r="JKK738" s="413"/>
      <c r="JKL738" s="413"/>
      <c r="JKM738" s="413"/>
      <c r="JKN738" s="413"/>
      <c r="JKO738" s="413"/>
      <c r="JKP738" s="413"/>
      <c r="JKQ738" s="413"/>
      <c r="JKR738" s="413"/>
      <c r="JKS738" s="413"/>
      <c r="JKT738" s="414"/>
      <c r="JKU738" s="414"/>
      <c r="JKV738" s="414"/>
      <c r="JKW738" s="414"/>
      <c r="JKX738" s="414"/>
      <c r="JKY738" s="413"/>
      <c r="JKZ738" s="413"/>
      <c r="JLA738" s="414"/>
      <c r="JLB738" s="414"/>
      <c r="JLC738" s="413"/>
      <c r="JLD738" s="413"/>
      <c r="JLE738" s="414"/>
      <c r="JLF738" s="414"/>
      <c r="JLG738" s="413"/>
      <c r="JLH738" s="413"/>
      <c r="JLI738" s="413"/>
      <c r="JLJ738" s="413"/>
      <c r="JLK738" s="413"/>
      <c r="JLL738" s="413"/>
      <c r="JLM738" s="413"/>
      <c r="JLN738" s="414"/>
      <c r="JLO738" s="414"/>
      <c r="JLP738" s="413"/>
      <c r="JLQ738" s="413"/>
      <c r="JLR738" s="414"/>
      <c r="JLS738" s="414"/>
      <c r="JLT738" s="413"/>
      <c r="JLU738" s="413"/>
      <c r="JLV738" s="413"/>
      <c r="JLW738" s="413"/>
      <c r="JLX738" s="413"/>
      <c r="JLY738" s="407"/>
      <c r="JLZ738" s="439"/>
      <c r="JMA738" s="413"/>
      <c r="JMB738" s="413"/>
      <c r="JMC738" s="413"/>
      <c r="JMD738" s="413"/>
      <c r="JME738" s="413"/>
      <c r="JMF738" s="413"/>
      <c r="JMG738" s="413"/>
      <c r="JMH738" s="412"/>
      <c r="JMI738" s="412"/>
      <c r="JMJ738" s="412"/>
      <c r="JMK738" s="412"/>
      <c r="JML738" s="412"/>
      <c r="JMM738" s="412"/>
      <c r="JMN738" s="412"/>
      <c r="JMO738" s="412"/>
      <c r="JMP738" s="412"/>
      <c r="JMQ738" s="412"/>
      <c r="JMR738" s="412"/>
      <c r="JMS738" s="412"/>
      <c r="JMT738" s="412"/>
      <c r="JMU738" s="412"/>
      <c r="JMV738" s="412"/>
      <c r="JMW738" s="412"/>
      <c r="JMX738" s="412"/>
      <c r="JMY738" s="412"/>
      <c r="JMZ738" s="412"/>
      <c r="JNA738" s="412"/>
      <c r="JNB738" s="412"/>
      <c r="JNC738" s="412"/>
      <c r="JND738" s="412"/>
      <c r="JNE738" s="412"/>
      <c r="JNF738" s="412"/>
      <c r="JNG738" s="412"/>
      <c r="JNH738" s="412"/>
      <c r="JNI738" s="412"/>
      <c r="JNJ738" s="412"/>
      <c r="JNK738" s="412"/>
      <c r="JNL738" s="412"/>
      <c r="JNM738" s="412"/>
      <c r="JNN738" s="412"/>
      <c r="JNO738" s="412"/>
      <c r="JNP738" s="412"/>
      <c r="JNQ738" s="412"/>
      <c r="JNR738" s="412"/>
      <c r="JNS738" s="412"/>
      <c r="JNT738" s="412"/>
      <c r="JNU738" s="412"/>
      <c r="JNV738" s="412"/>
      <c r="JNW738" s="412"/>
      <c r="JNX738" s="412"/>
      <c r="JNY738" s="412"/>
      <c r="JNZ738" s="413"/>
      <c r="JOA738" s="413"/>
      <c r="JOB738" s="413"/>
      <c r="JOC738" s="413"/>
      <c r="JOD738" s="413"/>
      <c r="JOE738" s="413"/>
      <c r="JOF738" s="413"/>
      <c r="JOG738" s="413"/>
      <c r="JOH738" s="413"/>
      <c r="JOI738" s="413"/>
      <c r="JOJ738" s="413"/>
      <c r="JOK738" s="413"/>
      <c r="JOL738" s="413"/>
      <c r="JOM738" s="413"/>
      <c r="JON738" s="413"/>
      <c r="JOO738" s="413"/>
      <c r="JOP738" s="413"/>
      <c r="JOQ738" s="413"/>
      <c r="JOR738" s="413"/>
      <c r="JOS738" s="413"/>
      <c r="JOT738" s="413"/>
      <c r="JOU738" s="413"/>
      <c r="JOV738" s="413"/>
      <c r="JOW738" s="413"/>
      <c r="JOX738" s="414"/>
      <c r="JOY738" s="414"/>
      <c r="JOZ738" s="414"/>
      <c r="JPA738" s="414"/>
      <c r="JPB738" s="414"/>
      <c r="JPC738" s="413"/>
      <c r="JPD738" s="413"/>
      <c r="JPE738" s="414"/>
      <c r="JPF738" s="414"/>
      <c r="JPG738" s="413"/>
      <c r="JPH738" s="413"/>
      <c r="JPI738" s="414"/>
      <c r="JPJ738" s="414"/>
      <c r="JPK738" s="413"/>
      <c r="JPL738" s="413"/>
      <c r="JPM738" s="413"/>
      <c r="JPN738" s="413"/>
      <c r="JPO738" s="413"/>
      <c r="JPP738" s="413"/>
      <c r="JPQ738" s="413"/>
      <c r="JPR738" s="414"/>
      <c r="JPS738" s="414"/>
      <c r="JPT738" s="413"/>
      <c r="JPU738" s="413"/>
      <c r="JPV738" s="414"/>
      <c r="JPW738" s="414"/>
      <c r="JPX738" s="413"/>
      <c r="JPY738" s="413"/>
      <c r="JPZ738" s="413"/>
      <c r="JQA738" s="413"/>
      <c r="JQB738" s="413"/>
      <c r="JQC738" s="407"/>
      <c r="JQD738" s="439"/>
      <c r="JQE738" s="413"/>
      <c r="JQF738" s="413"/>
      <c r="JQG738" s="413"/>
      <c r="JQH738" s="413"/>
      <c r="JQI738" s="413"/>
      <c r="JQJ738" s="413"/>
      <c r="JQK738" s="413"/>
      <c r="JQL738" s="412"/>
      <c r="JQM738" s="412"/>
      <c r="JQN738" s="412"/>
      <c r="JQO738" s="412"/>
      <c r="JQP738" s="412"/>
      <c r="JQQ738" s="412"/>
      <c r="JQR738" s="412"/>
      <c r="JQS738" s="412"/>
      <c r="JQT738" s="412"/>
      <c r="JQU738" s="412"/>
      <c r="JQV738" s="412"/>
      <c r="JQW738" s="412"/>
      <c r="JQX738" s="412"/>
      <c r="JQY738" s="412"/>
      <c r="JQZ738" s="412"/>
      <c r="JRA738" s="412"/>
      <c r="JRB738" s="412"/>
      <c r="JRC738" s="412"/>
      <c r="JRD738" s="412"/>
      <c r="JRE738" s="412"/>
      <c r="JRF738" s="412"/>
      <c r="JRG738" s="412"/>
      <c r="JRH738" s="412"/>
      <c r="JRI738" s="412"/>
      <c r="JRJ738" s="412"/>
      <c r="JRK738" s="412"/>
      <c r="JRL738" s="412"/>
      <c r="JRM738" s="412"/>
      <c r="JRN738" s="412"/>
      <c r="JRO738" s="412"/>
      <c r="JRP738" s="412"/>
      <c r="JRQ738" s="412"/>
      <c r="JRR738" s="412"/>
      <c r="JRS738" s="412"/>
      <c r="JRT738" s="412"/>
      <c r="JRU738" s="412"/>
      <c r="JRV738" s="412"/>
      <c r="JRW738" s="412"/>
      <c r="JRX738" s="412"/>
      <c r="JRY738" s="412"/>
      <c r="JRZ738" s="412"/>
      <c r="JSA738" s="412"/>
      <c r="JSB738" s="412"/>
      <c r="JSC738" s="412"/>
      <c r="JSD738" s="413"/>
      <c r="JSE738" s="413"/>
      <c r="JSF738" s="413"/>
      <c r="JSG738" s="413"/>
      <c r="JSH738" s="413"/>
      <c r="JSI738" s="413"/>
      <c r="JSJ738" s="413"/>
      <c r="JSK738" s="413"/>
      <c r="JSL738" s="413"/>
      <c r="JSM738" s="413"/>
      <c r="JSN738" s="413"/>
      <c r="JSO738" s="413"/>
      <c r="JSP738" s="413"/>
      <c r="JSQ738" s="413"/>
      <c r="JSR738" s="413"/>
      <c r="JSS738" s="413"/>
      <c r="JST738" s="413"/>
      <c r="JSU738" s="413"/>
      <c r="JSV738" s="413"/>
      <c r="JSW738" s="413"/>
      <c r="JSX738" s="413"/>
      <c r="JSY738" s="413"/>
      <c r="JSZ738" s="413"/>
      <c r="JTA738" s="413"/>
      <c r="JTB738" s="414"/>
      <c r="JTC738" s="414"/>
      <c r="JTD738" s="414"/>
      <c r="JTE738" s="414"/>
      <c r="JTF738" s="414"/>
      <c r="JTG738" s="413"/>
      <c r="JTH738" s="413"/>
      <c r="JTI738" s="414"/>
      <c r="JTJ738" s="414"/>
      <c r="JTK738" s="413"/>
      <c r="JTL738" s="413"/>
      <c r="JTM738" s="414"/>
      <c r="JTN738" s="414"/>
      <c r="JTO738" s="413"/>
      <c r="JTP738" s="413"/>
      <c r="JTQ738" s="413"/>
      <c r="JTR738" s="413"/>
      <c r="JTS738" s="413"/>
      <c r="JTT738" s="413"/>
      <c r="JTU738" s="413"/>
      <c r="JTV738" s="414"/>
      <c r="JTW738" s="414"/>
      <c r="JTX738" s="413"/>
      <c r="JTY738" s="413"/>
      <c r="JTZ738" s="414"/>
      <c r="JUA738" s="414"/>
      <c r="JUB738" s="413"/>
      <c r="JUC738" s="413"/>
      <c r="JUD738" s="413"/>
      <c r="JUE738" s="413"/>
      <c r="JUF738" s="413"/>
      <c r="JUG738" s="407"/>
      <c r="JUH738" s="439"/>
      <c r="JUI738" s="413"/>
      <c r="JUJ738" s="413"/>
      <c r="JUK738" s="413"/>
      <c r="JUL738" s="413"/>
      <c r="JUM738" s="413"/>
      <c r="JUN738" s="413"/>
      <c r="JUO738" s="413"/>
      <c r="JUP738" s="412"/>
      <c r="JUQ738" s="412"/>
      <c r="JUR738" s="412"/>
      <c r="JUS738" s="412"/>
      <c r="JUT738" s="412"/>
      <c r="JUU738" s="412"/>
      <c r="JUV738" s="412"/>
      <c r="JUW738" s="412"/>
      <c r="JUX738" s="412"/>
      <c r="JUY738" s="412"/>
      <c r="JUZ738" s="412"/>
      <c r="JVA738" s="412"/>
      <c r="JVB738" s="412"/>
      <c r="JVC738" s="412"/>
      <c r="JVD738" s="412"/>
      <c r="JVE738" s="412"/>
      <c r="JVF738" s="412"/>
      <c r="JVG738" s="412"/>
      <c r="JVH738" s="412"/>
      <c r="JVI738" s="412"/>
      <c r="JVJ738" s="412"/>
      <c r="JVK738" s="412"/>
      <c r="JVL738" s="412"/>
      <c r="JVM738" s="412"/>
      <c r="JVN738" s="412"/>
      <c r="JVO738" s="412"/>
      <c r="JVP738" s="412"/>
      <c r="JVQ738" s="412"/>
      <c r="JVR738" s="412"/>
      <c r="JVS738" s="412"/>
      <c r="JVT738" s="412"/>
      <c r="JVU738" s="412"/>
      <c r="JVV738" s="412"/>
      <c r="JVW738" s="412"/>
      <c r="JVX738" s="412"/>
      <c r="JVY738" s="412"/>
      <c r="JVZ738" s="412"/>
      <c r="JWA738" s="412"/>
      <c r="JWB738" s="412"/>
      <c r="JWC738" s="412"/>
      <c r="JWD738" s="412"/>
      <c r="JWE738" s="412"/>
      <c r="JWF738" s="412"/>
      <c r="JWG738" s="412"/>
      <c r="JWH738" s="413"/>
      <c r="JWI738" s="413"/>
      <c r="JWJ738" s="413"/>
      <c r="JWK738" s="413"/>
      <c r="JWL738" s="413"/>
      <c r="JWM738" s="413"/>
      <c r="JWN738" s="413"/>
      <c r="JWO738" s="413"/>
      <c r="JWP738" s="413"/>
      <c r="JWQ738" s="413"/>
      <c r="JWR738" s="413"/>
      <c r="JWS738" s="413"/>
      <c r="JWT738" s="413"/>
      <c r="JWU738" s="413"/>
      <c r="JWV738" s="413"/>
      <c r="JWW738" s="413"/>
      <c r="JWX738" s="413"/>
      <c r="JWY738" s="413"/>
      <c r="JWZ738" s="413"/>
      <c r="JXA738" s="413"/>
      <c r="JXB738" s="413"/>
      <c r="JXC738" s="413"/>
      <c r="JXD738" s="413"/>
      <c r="JXE738" s="413"/>
      <c r="JXF738" s="414"/>
      <c r="JXG738" s="414"/>
      <c r="JXH738" s="414"/>
      <c r="JXI738" s="414"/>
      <c r="JXJ738" s="414"/>
      <c r="JXK738" s="413"/>
      <c r="JXL738" s="413"/>
      <c r="JXM738" s="414"/>
      <c r="JXN738" s="414"/>
      <c r="JXO738" s="413"/>
      <c r="JXP738" s="413"/>
      <c r="JXQ738" s="414"/>
      <c r="JXR738" s="414"/>
      <c r="JXS738" s="413"/>
      <c r="JXT738" s="413"/>
      <c r="JXU738" s="413"/>
      <c r="JXV738" s="413"/>
      <c r="JXW738" s="413"/>
      <c r="JXX738" s="413"/>
      <c r="JXY738" s="413"/>
      <c r="JXZ738" s="414"/>
      <c r="JYA738" s="414"/>
      <c r="JYB738" s="413"/>
      <c r="JYC738" s="413"/>
      <c r="JYD738" s="414"/>
      <c r="JYE738" s="414"/>
      <c r="JYF738" s="413"/>
      <c r="JYG738" s="413"/>
      <c r="JYH738" s="413"/>
      <c r="JYI738" s="413"/>
      <c r="JYJ738" s="413"/>
      <c r="JYK738" s="407"/>
      <c r="JYL738" s="439"/>
      <c r="JYM738" s="413"/>
      <c r="JYN738" s="413"/>
      <c r="JYO738" s="413"/>
      <c r="JYP738" s="413"/>
      <c r="JYQ738" s="413"/>
      <c r="JYR738" s="413"/>
      <c r="JYS738" s="413"/>
      <c r="JYT738" s="412"/>
      <c r="JYU738" s="412"/>
      <c r="JYV738" s="412"/>
      <c r="JYW738" s="412"/>
      <c r="JYX738" s="412"/>
      <c r="JYY738" s="412"/>
      <c r="JYZ738" s="412"/>
      <c r="JZA738" s="412"/>
      <c r="JZB738" s="412"/>
      <c r="JZC738" s="412"/>
      <c r="JZD738" s="412"/>
      <c r="JZE738" s="412"/>
      <c r="JZF738" s="412"/>
      <c r="JZG738" s="412"/>
      <c r="JZH738" s="412"/>
      <c r="JZI738" s="412"/>
      <c r="JZJ738" s="412"/>
      <c r="JZK738" s="412"/>
      <c r="JZL738" s="412"/>
      <c r="JZM738" s="412"/>
      <c r="JZN738" s="412"/>
      <c r="JZO738" s="412"/>
      <c r="JZP738" s="412"/>
      <c r="JZQ738" s="412"/>
      <c r="JZR738" s="412"/>
      <c r="JZS738" s="412"/>
      <c r="JZT738" s="412"/>
      <c r="JZU738" s="412"/>
      <c r="JZV738" s="412"/>
      <c r="JZW738" s="412"/>
      <c r="JZX738" s="412"/>
      <c r="JZY738" s="412"/>
      <c r="JZZ738" s="412"/>
      <c r="KAA738" s="412"/>
      <c r="KAB738" s="412"/>
      <c r="KAC738" s="412"/>
      <c r="KAD738" s="412"/>
      <c r="KAE738" s="412"/>
      <c r="KAF738" s="412"/>
      <c r="KAG738" s="412"/>
      <c r="KAH738" s="412"/>
      <c r="KAI738" s="412"/>
      <c r="KAJ738" s="412"/>
      <c r="KAK738" s="412"/>
      <c r="KAL738" s="413"/>
      <c r="KAM738" s="413"/>
      <c r="KAN738" s="413"/>
      <c r="KAO738" s="413"/>
      <c r="KAP738" s="413"/>
      <c r="KAQ738" s="413"/>
      <c r="KAR738" s="413"/>
      <c r="KAS738" s="413"/>
      <c r="KAT738" s="413"/>
      <c r="KAU738" s="413"/>
      <c r="KAV738" s="413"/>
      <c r="KAW738" s="413"/>
      <c r="KAX738" s="413"/>
      <c r="KAY738" s="413"/>
      <c r="KAZ738" s="413"/>
      <c r="KBA738" s="413"/>
      <c r="KBB738" s="413"/>
      <c r="KBC738" s="413"/>
      <c r="KBD738" s="413"/>
      <c r="KBE738" s="413"/>
      <c r="KBF738" s="413"/>
      <c r="KBG738" s="413"/>
      <c r="KBH738" s="413"/>
      <c r="KBI738" s="413"/>
      <c r="KBJ738" s="414"/>
      <c r="KBK738" s="414"/>
      <c r="KBL738" s="414"/>
      <c r="KBM738" s="414"/>
      <c r="KBN738" s="414"/>
      <c r="KBO738" s="413"/>
      <c r="KBP738" s="413"/>
      <c r="KBQ738" s="414"/>
      <c r="KBR738" s="414"/>
      <c r="KBS738" s="413"/>
      <c r="KBT738" s="413"/>
      <c r="KBU738" s="414"/>
      <c r="KBV738" s="414"/>
      <c r="KBW738" s="413"/>
      <c r="KBX738" s="413"/>
      <c r="KBY738" s="413"/>
      <c r="KBZ738" s="413"/>
      <c r="KCA738" s="413"/>
      <c r="KCB738" s="413"/>
      <c r="KCC738" s="413"/>
      <c r="KCD738" s="414"/>
      <c r="KCE738" s="414"/>
      <c r="KCF738" s="413"/>
      <c r="KCG738" s="413"/>
      <c r="KCH738" s="414"/>
      <c r="KCI738" s="414"/>
      <c r="KCJ738" s="413"/>
      <c r="KCK738" s="413"/>
      <c r="KCL738" s="413"/>
      <c r="KCM738" s="413"/>
      <c r="KCN738" s="413"/>
      <c r="KCO738" s="407"/>
      <c r="KCP738" s="439"/>
      <c r="KCQ738" s="413"/>
      <c r="KCR738" s="413"/>
      <c r="KCS738" s="413"/>
      <c r="KCT738" s="413"/>
      <c r="KCU738" s="413"/>
      <c r="KCV738" s="413"/>
      <c r="KCW738" s="413"/>
      <c r="KCX738" s="412"/>
      <c r="KCY738" s="412"/>
      <c r="KCZ738" s="412"/>
      <c r="KDA738" s="412"/>
      <c r="KDB738" s="412"/>
      <c r="KDC738" s="412"/>
      <c r="KDD738" s="412"/>
      <c r="KDE738" s="412"/>
      <c r="KDF738" s="412"/>
      <c r="KDG738" s="412"/>
      <c r="KDH738" s="412"/>
      <c r="KDI738" s="412"/>
      <c r="KDJ738" s="412"/>
      <c r="KDK738" s="412"/>
      <c r="KDL738" s="412"/>
      <c r="KDM738" s="412"/>
      <c r="KDN738" s="412"/>
      <c r="KDO738" s="412"/>
      <c r="KDP738" s="412"/>
      <c r="KDQ738" s="412"/>
      <c r="KDR738" s="412"/>
      <c r="KDS738" s="412"/>
      <c r="KDT738" s="412"/>
      <c r="KDU738" s="412"/>
      <c r="KDV738" s="412"/>
      <c r="KDW738" s="412"/>
      <c r="KDX738" s="412"/>
      <c r="KDY738" s="412"/>
      <c r="KDZ738" s="412"/>
      <c r="KEA738" s="412"/>
      <c r="KEB738" s="412"/>
      <c r="KEC738" s="412"/>
      <c r="KED738" s="412"/>
      <c r="KEE738" s="412"/>
      <c r="KEF738" s="412"/>
      <c r="KEG738" s="412"/>
      <c r="KEH738" s="412"/>
      <c r="KEI738" s="412"/>
      <c r="KEJ738" s="412"/>
      <c r="KEK738" s="412"/>
      <c r="KEL738" s="412"/>
      <c r="KEM738" s="412"/>
      <c r="KEN738" s="412"/>
      <c r="KEO738" s="412"/>
      <c r="KEP738" s="413"/>
      <c r="KEQ738" s="413"/>
      <c r="KER738" s="413"/>
      <c r="KES738" s="413"/>
      <c r="KET738" s="413"/>
      <c r="KEU738" s="413"/>
      <c r="KEV738" s="413"/>
      <c r="KEW738" s="413"/>
      <c r="KEX738" s="413"/>
      <c r="KEY738" s="413"/>
      <c r="KEZ738" s="413"/>
      <c r="KFA738" s="413"/>
      <c r="KFB738" s="413"/>
      <c r="KFC738" s="413"/>
      <c r="KFD738" s="413"/>
      <c r="KFE738" s="413"/>
      <c r="KFF738" s="413"/>
      <c r="KFG738" s="413"/>
      <c r="KFH738" s="413"/>
      <c r="KFI738" s="413"/>
      <c r="KFJ738" s="413"/>
      <c r="KFK738" s="413"/>
      <c r="KFL738" s="413"/>
      <c r="KFM738" s="413"/>
      <c r="KFN738" s="414"/>
      <c r="KFO738" s="414"/>
      <c r="KFP738" s="414"/>
      <c r="KFQ738" s="414"/>
      <c r="KFR738" s="414"/>
      <c r="KFS738" s="413"/>
      <c r="KFT738" s="413"/>
      <c r="KFU738" s="414"/>
      <c r="KFV738" s="414"/>
      <c r="KFW738" s="413"/>
      <c r="KFX738" s="413"/>
      <c r="KFY738" s="414"/>
      <c r="KFZ738" s="414"/>
      <c r="KGA738" s="413"/>
      <c r="KGB738" s="413"/>
      <c r="KGC738" s="413"/>
      <c r="KGD738" s="413"/>
      <c r="KGE738" s="413"/>
      <c r="KGF738" s="413"/>
      <c r="KGG738" s="413"/>
      <c r="KGH738" s="414"/>
      <c r="KGI738" s="414"/>
      <c r="KGJ738" s="413"/>
      <c r="KGK738" s="413"/>
      <c r="KGL738" s="414"/>
      <c r="KGM738" s="414"/>
      <c r="KGN738" s="413"/>
      <c r="KGO738" s="413"/>
      <c r="KGP738" s="413"/>
      <c r="KGQ738" s="413"/>
      <c r="KGR738" s="413"/>
      <c r="KGS738" s="407"/>
      <c r="KGT738" s="439"/>
      <c r="KGU738" s="413"/>
      <c r="KGV738" s="413"/>
      <c r="KGW738" s="413"/>
      <c r="KGX738" s="413"/>
      <c r="KGY738" s="413"/>
      <c r="KGZ738" s="413"/>
      <c r="KHA738" s="413"/>
      <c r="KHB738" s="412"/>
      <c r="KHC738" s="412"/>
      <c r="KHD738" s="412"/>
      <c r="KHE738" s="412"/>
      <c r="KHF738" s="412"/>
      <c r="KHG738" s="412"/>
      <c r="KHH738" s="412"/>
      <c r="KHI738" s="412"/>
      <c r="KHJ738" s="412"/>
      <c r="KHK738" s="412"/>
      <c r="KHL738" s="412"/>
      <c r="KHM738" s="412"/>
      <c r="KHN738" s="412"/>
      <c r="KHO738" s="412"/>
      <c r="KHP738" s="412"/>
      <c r="KHQ738" s="412"/>
      <c r="KHR738" s="412"/>
      <c r="KHS738" s="412"/>
      <c r="KHT738" s="412"/>
      <c r="KHU738" s="412"/>
      <c r="KHV738" s="412"/>
      <c r="KHW738" s="412"/>
      <c r="KHX738" s="412"/>
      <c r="KHY738" s="412"/>
      <c r="KHZ738" s="412"/>
      <c r="KIA738" s="412"/>
      <c r="KIB738" s="412"/>
      <c r="KIC738" s="412"/>
      <c r="KID738" s="412"/>
      <c r="KIE738" s="412"/>
      <c r="KIF738" s="412"/>
      <c r="KIG738" s="412"/>
      <c r="KIH738" s="412"/>
      <c r="KII738" s="412"/>
      <c r="KIJ738" s="412"/>
      <c r="KIK738" s="412"/>
      <c r="KIL738" s="412"/>
      <c r="KIM738" s="412"/>
      <c r="KIN738" s="412"/>
      <c r="KIO738" s="412"/>
      <c r="KIP738" s="412"/>
      <c r="KIQ738" s="412"/>
      <c r="KIR738" s="412"/>
      <c r="KIS738" s="412"/>
      <c r="KIT738" s="413"/>
      <c r="KIU738" s="413"/>
      <c r="KIV738" s="413"/>
      <c r="KIW738" s="413"/>
      <c r="KIX738" s="413"/>
      <c r="KIY738" s="413"/>
      <c r="KIZ738" s="413"/>
      <c r="KJA738" s="413"/>
      <c r="KJB738" s="413"/>
      <c r="KJC738" s="413"/>
      <c r="KJD738" s="413"/>
      <c r="KJE738" s="413"/>
      <c r="KJF738" s="413"/>
      <c r="KJG738" s="413"/>
      <c r="KJH738" s="413"/>
      <c r="KJI738" s="413"/>
      <c r="KJJ738" s="413"/>
      <c r="KJK738" s="413"/>
      <c r="KJL738" s="413"/>
      <c r="KJM738" s="413"/>
      <c r="KJN738" s="413"/>
      <c r="KJO738" s="413"/>
      <c r="KJP738" s="413"/>
      <c r="KJQ738" s="413"/>
      <c r="KJR738" s="414"/>
      <c r="KJS738" s="414"/>
      <c r="KJT738" s="414"/>
      <c r="KJU738" s="414"/>
      <c r="KJV738" s="414"/>
      <c r="KJW738" s="413"/>
      <c r="KJX738" s="413"/>
      <c r="KJY738" s="414"/>
      <c r="KJZ738" s="414"/>
      <c r="KKA738" s="413"/>
      <c r="KKB738" s="413"/>
      <c r="KKC738" s="414"/>
      <c r="KKD738" s="414"/>
      <c r="KKE738" s="413"/>
      <c r="KKF738" s="413"/>
      <c r="KKG738" s="413"/>
      <c r="KKH738" s="413"/>
      <c r="KKI738" s="413"/>
      <c r="KKJ738" s="413"/>
      <c r="KKK738" s="413"/>
      <c r="KKL738" s="414"/>
      <c r="KKM738" s="414"/>
      <c r="KKN738" s="413"/>
      <c r="KKO738" s="413"/>
      <c r="KKP738" s="414"/>
      <c r="KKQ738" s="414"/>
      <c r="KKR738" s="413"/>
      <c r="KKS738" s="413"/>
      <c r="KKT738" s="413"/>
      <c r="KKU738" s="413"/>
      <c r="KKV738" s="413"/>
      <c r="KKW738" s="407"/>
      <c r="KKX738" s="439"/>
      <c r="KKY738" s="413"/>
      <c r="KKZ738" s="413"/>
      <c r="KLA738" s="413"/>
      <c r="KLB738" s="413"/>
      <c r="KLC738" s="413"/>
      <c r="KLD738" s="413"/>
      <c r="KLE738" s="413"/>
      <c r="KLF738" s="412"/>
      <c r="KLG738" s="412"/>
      <c r="KLH738" s="412"/>
      <c r="KLI738" s="412"/>
      <c r="KLJ738" s="412"/>
      <c r="KLK738" s="412"/>
      <c r="KLL738" s="412"/>
      <c r="KLM738" s="412"/>
      <c r="KLN738" s="412"/>
      <c r="KLO738" s="412"/>
      <c r="KLP738" s="412"/>
      <c r="KLQ738" s="412"/>
      <c r="KLR738" s="412"/>
      <c r="KLS738" s="412"/>
      <c r="KLT738" s="412"/>
      <c r="KLU738" s="412"/>
      <c r="KLV738" s="412"/>
      <c r="KLW738" s="412"/>
      <c r="KLX738" s="412"/>
      <c r="KLY738" s="412"/>
      <c r="KLZ738" s="412"/>
      <c r="KMA738" s="412"/>
      <c r="KMB738" s="412"/>
      <c r="KMC738" s="412"/>
      <c r="KMD738" s="412"/>
      <c r="KME738" s="412"/>
      <c r="KMF738" s="412"/>
      <c r="KMG738" s="412"/>
      <c r="KMH738" s="412"/>
      <c r="KMI738" s="412"/>
      <c r="KMJ738" s="412"/>
      <c r="KMK738" s="412"/>
      <c r="KML738" s="412"/>
      <c r="KMM738" s="412"/>
      <c r="KMN738" s="412"/>
      <c r="KMO738" s="412"/>
      <c r="KMP738" s="412"/>
      <c r="KMQ738" s="412"/>
      <c r="KMR738" s="412"/>
      <c r="KMS738" s="412"/>
      <c r="KMT738" s="412"/>
      <c r="KMU738" s="412"/>
      <c r="KMV738" s="412"/>
      <c r="KMW738" s="412"/>
      <c r="KMX738" s="413"/>
      <c r="KMY738" s="413"/>
      <c r="KMZ738" s="413"/>
      <c r="KNA738" s="413"/>
      <c r="KNB738" s="413"/>
      <c r="KNC738" s="413"/>
      <c r="KND738" s="413"/>
      <c r="KNE738" s="413"/>
      <c r="KNF738" s="413"/>
      <c r="KNG738" s="413"/>
      <c r="KNH738" s="413"/>
      <c r="KNI738" s="413"/>
      <c r="KNJ738" s="413"/>
      <c r="KNK738" s="413"/>
      <c r="KNL738" s="413"/>
      <c r="KNM738" s="413"/>
      <c r="KNN738" s="413"/>
      <c r="KNO738" s="413"/>
      <c r="KNP738" s="413"/>
      <c r="KNQ738" s="413"/>
      <c r="KNR738" s="413"/>
      <c r="KNS738" s="413"/>
      <c r="KNT738" s="413"/>
      <c r="KNU738" s="413"/>
      <c r="KNV738" s="414"/>
      <c r="KNW738" s="414"/>
      <c r="KNX738" s="414"/>
      <c r="KNY738" s="414"/>
      <c r="KNZ738" s="414"/>
      <c r="KOA738" s="413"/>
      <c r="KOB738" s="413"/>
      <c r="KOC738" s="414"/>
      <c r="KOD738" s="414"/>
      <c r="KOE738" s="413"/>
      <c r="KOF738" s="413"/>
      <c r="KOG738" s="414"/>
      <c r="KOH738" s="414"/>
      <c r="KOI738" s="413"/>
      <c r="KOJ738" s="413"/>
      <c r="KOK738" s="413"/>
      <c r="KOL738" s="413"/>
      <c r="KOM738" s="413"/>
      <c r="KON738" s="413"/>
      <c r="KOO738" s="413"/>
      <c r="KOP738" s="414"/>
      <c r="KOQ738" s="414"/>
      <c r="KOR738" s="413"/>
      <c r="KOS738" s="413"/>
      <c r="KOT738" s="414"/>
      <c r="KOU738" s="414"/>
      <c r="KOV738" s="413"/>
      <c r="KOW738" s="413"/>
      <c r="KOX738" s="413"/>
      <c r="KOY738" s="413"/>
      <c r="KOZ738" s="413"/>
      <c r="KPA738" s="407"/>
      <c r="KPB738" s="439"/>
      <c r="KPC738" s="413"/>
      <c r="KPD738" s="413"/>
      <c r="KPE738" s="413"/>
      <c r="KPF738" s="413"/>
      <c r="KPG738" s="413"/>
      <c r="KPH738" s="413"/>
      <c r="KPI738" s="413"/>
      <c r="KPJ738" s="412"/>
      <c r="KPK738" s="412"/>
      <c r="KPL738" s="412"/>
      <c r="KPM738" s="412"/>
      <c r="KPN738" s="412"/>
      <c r="KPO738" s="412"/>
      <c r="KPP738" s="412"/>
      <c r="KPQ738" s="412"/>
      <c r="KPR738" s="412"/>
      <c r="KPS738" s="412"/>
      <c r="KPT738" s="412"/>
      <c r="KPU738" s="412"/>
      <c r="KPV738" s="412"/>
      <c r="KPW738" s="412"/>
      <c r="KPX738" s="412"/>
      <c r="KPY738" s="412"/>
      <c r="KPZ738" s="412"/>
      <c r="KQA738" s="412"/>
      <c r="KQB738" s="412"/>
      <c r="KQC738" s="412"/>
      <c r="KQD738" s="412"/>
      <c r="KQE738" s="412"/>
      <c r="KQF738" s="412"/>
      <c r="KQG738" s="412"/>
      <c r="KQH738" s="412"/>
      <c r="KQI738" s="412"/>
      <c r="KQJ738" s="412"/>
      <c r="KQK738" s="412"/>
      <c r="KQL738" s="412"/>
      <c r="KQM738" s="412"/>
      <c r="KQN738" s="412"/>
      <c r="KQO738" s="412"/>
      <c r="KQP738" s="412"/>
      <c r="KQQ738" s="412"/>
      <c r="KQR738" s="412"/>
      <c r="KQS738" s="412"/>
      <c r="KQT738" s="412"/>
      <c r="KQU738" s="412"/>
      <c r="KQV738" s="412"/>
      <c r="KQW738" s="412"/>
      <c r="KQX738" s="412"/>
      <c r="KQY738" s="412"/>
      <c r="KQZ738" s="412"/>
      <c r="KRA738" s="412"/>
      <c r="KRB738" s="413"/>
      <c r="KRC738" s="413"/>
      <c r="KRD738" s="413"/>
      <c r="KRE738" s="413"/>
      <c r="KRF738" s="413"/>
      <c r="KRG738" s="413"/>
      <c r="KRH738" s="413"/>
      <c r="KRI738" s="413"/>
      <c r="KRJ738" s="413"/>
      <c r="KRK738" s="413"/>
      <c r="KRL738" s="413"/>
      <c r="KRM738" s="413"/>
      <c r="KRN738" s="413"/>
      <c r="KRO738" s="413"/>
      <c r="KRP738" s="413"/>
      <c r="KRQ738" s="413"/>
      <c r="KRR738" s="413"/>
      <c r="KRS738" s="413"/>
      <c r="KRT738" s="413"/>
      <c r="KRU738" s="413"/>
      <c r="KRV738" s="413"/>
      <c r="KRW738" s="413"/>
      <c r="KRX738" s="413"/>
      <c r="KRY738" s="413"/>
      <c r="KRZ738" s="414"/>
      <c r="KSA738" s="414"/>
      <c r="KSB738" s="414"/>
      <c r="KSC738" s="414"/>
      <c r="KSD738" s="414"/>
      <c r="KSE738" s="413"/>
      <c r="KSF738" s="413"/>
      <c r="KSG738" s="414"/>
      <c r="KSH738" s="414"/>
      <c r="KSI738" s="413"/>
      <c r="KSJ738" s="413"/>
      <c r="KSK738" s="414"/>
      <c r="KSL738" s="414"/>
      <c r="KSM738" s="413"/>
      <c r="KSN738" s="413"/>
      <c r="KSO738" s="413"/>
      <c r="KSP738" s="413"/>
      <c r="KSQ738" s="413"/>
      <c r="KSR738" s="413"/>
      <c r="KSS738" s="413"/>
      <c r="KST738" s="414"/>
      <c r="KSU738" s="414"/>
      <c r="KSV738" s="413"/>
      <c r="KSW738" s="413"/>
      <c r="KSX738" s="414"/>
      <c r="KSY738" s="414"/>
      <c r="KSZ738" s="413"/>
      <c r="KTA738" s="413"/>
      <c r="KTB738" s="413"/>
      <c r="KTC738" s="413"/>
      <c r="KTD738" s="413"/>
      <c r="KTE738" s="407"/>
      <c r="KTF738" s="439"/>
      <c r="KTG738" s="413"/>
      <c r="KTH738" s="413"/>
      <c r="KTI738" s="413"/>
      <c r="KTJ738" s="413"/>
      <c r="KTK738" s="413"/>
      <c r="KTL738" s="413"/>
      <c r="KTM738" s="413"/>
      <c r="KTN738" s="412"/>
      <c r="KTO738" s="412"/>
      <c r="KTP738" s="412"/>
      <c r="KTQ738" s="412"/>
      <c r="KTR738" s="412"/>
      <c r="KTS738" s="412"/>
      <c r="KTT738" s="412"/>
      <c r="KTU738" s="412"/>
      <c r="KTV738" s="412"/>
      <c r="KTW738" s="412"/>
      <c r="KTX738" s="412"/>
      <c r="KTY738" s="412"/>
      <c r="KTZ738" s="412"/>
      <c r="KUA738" s="412"/>
      <c r="KUB738" s="412"/>
      <c r="KUC738" s="412"/>
      <c r="KUD738" s="412"/>
      <c r="KUE738" s="412"/>
      <c r="KUF738" s="412"/>
      <c r="KUG738" s="412"/>
      <c r="KUH738" s="412"/>
      <c r="KUI738" s="412"/>
      <c r="KUJ738" s="412"/>
      <c r="KUK738" s="412"/>
      <c r="KUL738" s="412"/>
      <c r="KUM738" s="412"/>
      <c r="KUN738" s="412"/>
      <c r="KUO738" s="412"/>
      <c r="KUP738" s="412"/>
      <c r="KUQ738" s="412"/>
      <c r="KUR738" s="412"/>
      <c r="KUS738" s="412"/>
      <c r="KUT738" s="412"/>
      <c r="KUU738" s="412"/>
      <c r="KUV738" s="412"/>
      <c r="KUW738" s="412"/>
      <c r="KUX738" s="412"/>
      <c r="KUY738" s="412"/>
      <c r="KUZ738" s="412"/>
      <c r="KVA738" s="412"/>
      <c r="KVB738" s="412"/>
      <c r="KVC738" s="412"/>
      <c r="KVD738" s="412"/>
      <c r="KVE738" s="412"/>
      <c r="KVF738" s="413"/>
      <c r="KVG738" s="413"/>
      <c r="KVH738" s="413"/>
      <c r="KVI738" s="413"/>
      <c r="KVJ738" s="413"/>
      <c r="KVK738" s="413"/>
      <c r="KVL738" s="413"/>
      <c r="KVM738" s="413"/>
      <c r="KVN738" s="413"/>
      <c r="KVO738" s="413"/>
      <c r="KVP738" s="413"/>
      <c r="KVQ738" s="413"/>
      <c r="KVR738" s="413"/>
      <c r="KVS738" s="413"/>
      <c r="KVT738" s="413"/>
      <c r="KVU738" s="413"/>
      <c r="KVV738" s="413"/>
      <c r="KVW738" s="413"/>
      <c r="KVX738" s="413"/>
      <c r="KVY738" s="413"/>
      <c r="KVZ738" s="413"/>
      <c r="KWA738" s="413"/>
      <c r="KWB738" s="413"/>
      <c r="KWC738" s="413"/>
      <c r="KWD738" s="414"/>
      <c r="KWE738" s="414"/>
      <c r="KWF738" s="414"/>
      <c r="KWG738" s="414"/>
      <c r="KWH738" s="414"/>
      <c r="KWI738" s="413"/>
      <c r="KWJ738" s="413"/>
      <c r="KWK738" s="414"/>
      <c r="KWL738" s="414"/>
      <c r="KWM738" s="413"/>
      <c r="KWN738" s="413"/>
      <c r="KWO738" s="414"/>
      <c r="KWP738" s="414"/>
      <c r="KWQ738" s="413"/>
      <c r="KWR738" s="413"/>
      <c r="KWS738" s="413"/>
      <c r="KWT738" s="413"/>
      <c r="KWU738" s="413"/>
      <c r="KWV738" s="413"/>
      <c r="KWW738" s="413"/>
      <c r="KWX738" s="414"/>
      <c r="KWY738" s="414"/>
      <c r="KWZ738" s="413"/>
      <c r="KXA738" s="413"/>
      <c r="KXB738" s="414"/>
      <c r="KXC738" s="414"/>
      <c r="KXD738" s="413"/>
      <c r="KXE738" s="413"/>
      <c r="KXF738" s="413"/>
      <c r="KXG738" s="413"/>
      <c r="KXH738" s="413"/>
      <c r="KXI738" s="407"/>
      <c r="KXJ738" s="439"/>
      <c r="KXK738" s="413"/>
      <c r="KXL738" s="413"/>
      <c r="KXM738" s="413"/>
      <c r="KXN738" s="413"/>
      <c r="KXO738" s="413"/>
      <c r="KXP738" s="413"/>
      <c r="KXQ738" s="413"/>
      <c r="KXR738" s="412"/>
      <c r="KXS738" s="412"/>
      <c r="KXT738" s="412"/>
      <c r="KXU738" s="412"/>
      <c r="KXV738" s="412"/>
      <c r="KXW738" s="412"/>
      <c r="KXX738" s="412"/>
      <c r="KXY738" s="412"/>
      <c r="KXZ738" s="412"/>
      <c r="KYA738" s="412"/>
      <c r="KYB738" s="412"/>
      <c r="KYC738" s="412"/>
      <c r="KYD738" s="412"/>
      <c r="KYE738" s="412"/>
      <c r="KYF738" s="412"/>
      <c r="KYG738" s="412"/>
      <c r="KYH738" s="412"/>
      <c r="KYI738" s="412"/>
      <c r="KYJ738" s="412"/>
      <c r="KYK738" s="412"/>
      <c r="KYL738" s="412"/>
      <c r="KYM738" s="412"/>
      <c r="KYN738" s="412"/>
      <c r="KYO738" s="412"/>
      <c r="KYP738" s="412"/>
      <c r="KYQ738" s="412"/>
      <c r="KYR738" s="412"/>
      <c r="KYS738" s="412"/>
      <c r="KYT738" s="412"/>
      <c r="KYU738" s="412"/>
      <c r="KYV738" s="412"/>
      <c r="KYW738" s="412"/>
      <c r="KYX738" s="412"/>
      <c r="KYY738" s="412"/>
      <c r="KYZ738" s="412"/>
      <c r="KZA738" s="412"/>
      <c r="KZB738" s="412"/>
      <c r="KZC738" s="412"/>
      <c r="KZD738" s="412"/>
      <c r="KZE738" s="412"/>
      <c r="KZF738" s="412"/>
      <c r="KZG738" s="412"/>
      <c r="KZH738" s="412"/>
      <c r="KZI738" s="412"/>
      <c r="KZJ738" s="413"/>
      <c r="KZK738" s="413"/>
      <c r="KZL738" s="413"/>
      <c r="KZM738" s="413"/>
      <c r="KZN738" s="413"/>
      <c r="KZO738" s="413"/>
      <c r="KZP738" s="413"/>
      <c r="KZQ738" s="413"/>
      <c r="KZR738" s="413"/>
      <c r="KZS738" s="413"/>
      <c r="KZT738" s="413"/>
      <c r="KZU738" s="413"/>
      <c r="KZV738" s="413"/>
      <c r="KZW738" s="413"/>
      <c r="KZX738" s="413"/>
      <c r="KZY738" s="413"/>
      <c r="KZZ738" s="413"/>
      <c r="LAA738" s="413"/>
      <c r="LAB738" s="413"/>
      <c r="LAC738" s="413"/>
      <c r="LAD738" s="413"/>
      <c r="LAE738" s="413"/>
      <c r="LAF738" s="413"/>
      <c r="LAG738" s="413"/>
      <c r="LAH738" s="414"/>
      <c r="LAI738" s="414"/>
      <c r="LAJ738" s="414"/>
      <c r="LAK738" s="414"/>
      <c r="LAL738" s="414"/>
      <c r="LAM738" s="413"/>
      <c r="LAN738" s="413"/>
      <c r="LAO738" s="414"/>
      <c r="LAP738" s="414"/>
      <c r="LAQ738" s="413"/>
      <c r="LAR738" s="413"/>
      <c r="LAS738" s="414"/>
      <c r="LAT738" s="414"/>
      <c r="LAU738" s="413"/>
      <c r="LAV738" s="413"/>
      <c r="LAW738" s="413"/>
      <c r="LAX738" s="413"/>
      <c r="LAY738" s="413"/>
      <c r="LAZ738" s="413"/>
      <c r="LBA738" s="413"/>
      <c r="LBB738" s="414"/>
      <c r="LBC738" s="414"/>
      <c r="LBD738" s="413"/>
      <c r="LBE738" s="413"/>
      <c r="LBF738" s="414"/>
      <c r="LBG738" s="414"/>
      <c r="LBH738" s="413"/>
      <c r="LBI738" s="413"/>
      <c r="LBJ738" s="413"/>
      <c r="LBK738" s="413"/>
      <c r="LBL738" s="413"/>
      <c r="LBM738" s="407"/>
      <c r="LBN738" s="439"/>
      <c r="LBO738" s="413"/>
      <c r="LBP738" s="413"/>
      <c r="LBQ738" s="413"/>
      <c r="LBR738" s="413"/>
      <c r="LBS738" s="413"/>
      <c r="LBT738" s="413"/>
      <c r="LBU738" s="413"/>
      <c r="LBV738" s="412"/>
      <c r="LBW738" s="412"/>
      <c r="LBX738" s="412"/>
      <c r="LBY738" s="412"/>
      <c r="LBZ738" s="412"/>
      <c r="LCA738" s="412"/>
      <c r="LCB738" s="412"/>
      <c r="LCC738" s="412"/>
      <c r="LCD738" s="412"/>
      <c r="LCE738" s="412"/>
      <c r="LCF738" s="412"/>
      <c r="LCG738" s="412"/>
      <c r="LCH738" s="412"/>
      <c r="LCI738" s="412"/>
      <c r="LCJ738" s="412"/>
      <c r="LCK738" s="412"/>
      <c r="LCL738" s="412"/>
      <c r="LCM738" s="412"/>
      <c r="LCN738" s="412"/>
      <c r="LCO738" s="412"/>
      <c r="LCP738" s="412"/>
      <c r="LCQ738" s="412"/>
      <c r="LCR738" s="412"/>
      <c r="LCS738" s="412"/>
      <c r="LCT738" s="412"/>
      <c r="LCU738" s="412"/>
      <c r="LCV738" s="412"/>
      <c r="LCW738" s="412"/>
      <c r="LCX738" s="412"/>
      <c r="LCY738" s="412"/>
      <c r="LCZ738" s="412"/>
      <c r="LDA738" s="412"/>
      <c r="LDB738" s="412"/>
      <c r="LDC738" s="412"/>
      <c r="LDD738" s="412"/>
      <c r="LDE738" s="412"/>
      <c r="LDF738" s="412"/>
      <c r="LDG738" s="412"/>
      <c r="LDH738" s="412"/>
      <c r="LDI738" s="412"/>
      <c r="LDJ738" s="412"/>
      <c r="LDK738" s="412"/>
      <c r="LDL738" s="412"/>
      <c r="LDM738" s="412"/>
      <c r="LDN738" s="413"/>
      <c r="LDO738" s="413"/>
      <c r="LDP738" s="413"/>
      <c r="LDQ738" s="413"/>
      <c r="LDR738" s="413"/>
      <c r="LDS738" s="413"/>
      <c r="LDT738" s="413"/>
      <c r="LDU738" s="413"/>
      <c r="LDV738" s="413"/>
      <c r="LDW738" s="413"/>
      <c r="LDX738" s="413"/>
      <c r="LDY738" s="413"/>
      <c r="LDZ738" s="413"/>
      <c r="LEA738" s="413"/>
      <c r="LEB738" s="413"/>
      <c r="LEC738" s="413"/>
      <c r="LED738" s="413"/>
      <c r="LEE738" s="413"/>
      <c r="LEF738" s="413"/>
      <c r="LEG738" s="413"/>
      <c r="LEH738" s="413"/>
      <c r="LEI738" s="413"/>
      <c r="LEJ738" s="413"/>
      <c r="LEK738" s="413"/>
      <c r="LEL738" s="414"/>
      <c r="LEM738" s="414"/>
      <c r="LEN738" s="414"/>
      <c r="LEO738" s="414"/>
      <c r="LEP738" s="414"/>
      <c r="LEQ738" s="413"/>
      <c r="LER738" s="413"/>
      <c r="LES738" s="414"/>
      <c r="LET738" s="414"/>
      <c r="LEU738" s="413"/>
      <c r="LEV738" s="413"/>
      <c r="LEW738" s="414"/>
      <c r="LEX738" s="414"/>
      <c r="LEY738" s="413"/>
      <c r="LEZ738" s="413"/>
      <c r="LFA738" s="413"/>
      <c r="LFB738" s="413"/>
      <c r="LFC738" s="413"/>
      <c r="LFD738" s="413"/>
      <c r="LFE738" s="413"/>
      <c r="LFF738" s="414"/>
      <c r="LFG738" s="414"/>
      <c r="LFH738" s="413"/>
      <c r="LFI738" s="413"/>
      <c r="LFJ738" s="414"/>
      <c r="LFK738" s="414"/>
      <c r="LFL738" s="413"/>
      <c r="LFM738" s="413"/>
      <c r="LFN738" s="413"/>
      <c r="LFO738" s="413"/>
      <c r="LFP738" s="413"/>
      <c r="LFQ738" s="407"/>
      <c r="LFR738" s="439"/>
      <c r="LFS738" s="413"/>
      <c r="LFT738" s="413"/>
      <c r="LFU738" s="413"/>
      <c r="LFV738" s="413"/>
      <c r="LFW738" s="413"/>
      <c r="LFX738" s="413"/>
      <c r="LFY738" s="413"/>
      <c r="LFZ738" s="412"/>
      <c r="LGA738" s="412"/>
      <c r="LGB738" s="412"/>
      <c r="LGC738" s="412"/>
      <c r="LGD738" s="412"/>
      <c r="LGE738" s="412"/>
      <c r="LGF738" s="412"/>
      <c r="LGG738" s="412"/>
      <c r="LGH738" s="412"/>
      <c r="LGI738" s="412"/>
      <c r="LGJ738" s="412"/>
      <c r="LGK738" s="412"/>
      <c r="LGL738" s="412"/>
      <c r="LGM738" s="412"/>
      <c r="LGN738" s="412"/>
      <c r="LGO738" s="412"/>
      <c r="LGP738" s="412"/>
      <c r="LGQ738" s="412"/>
      <c r="LGR738" s="412"/>
      <c r="LGS738" s="412"/>
      <c r="LGT738" s="412"/>
      <c r="LGU738" s="412"/>
      <c r="LGV738" s="412"/>
      <c r="LGW738" s="412"/>
      <c r="LGX738" s="412"/>
      <c r="LGY738" s="412"/>
      <c r="LGZ738" s="412"/>
      <c r="LHA738" s="412"/>
      <c r="LHB738" s="412"/>
      <c r="LHC738" s="412"/>
      <c r="LHD738" s="412"/>
      <c r="LHE738" s="412"/>
      <c r="LHF738" s="412"/>
      <c r="LHG738" s="412"/>
      <c r="LHH738" s="412"/>
      <c r="LHI738" s="412"/>
      <c r="LHJ738" s="412"/>
      <c r="LHK738" s="412"/>
      <c r="LHL738" s="412"/>
      <c r="LHM738" s="412"/>
      <c r="LHN738" s="412"/>
      <c r="LHO738" s="412"/>
      <c r="LHP738" s="412"/>
      <c r="LHQ738" s="412"/>
      <c r="LHR738" s="413"/>
      <c r="LHS738" s="413"/>
      <c r="LHT738" s="413"/>
      <c r="LHU738" s="413"/>
      <c r="LHV738" s="413"/>
      <c r="LHW738" s="413"/>
      <c r="LHX738" s="413"/>
      <c r="LHY738" s="413"/>
      <c r="LHZ738" s="413"/>
      <c r="LIA738" s="413"/>
      <c r="LIB738" s="413"/>
      <c r="LIC738" s="413"/>
      <c r="LID738" s="413"/>
      <c r="LIE738" s="413"/>
      <c r="LIF738" s="413"/>
      <c r="LIG738" s="413"/>
      <c r="LIH738" s="413"/>
      <c r="LII738" s="413"/>
      <c r="LIJ738" s="413"/>
      <c r="LIK738" s="413"/>
      <c r="LIL738" s="413"/>
      <c r="LIM738" s="413"/>
      <c r="LIN738" s="413"/>
      <c r="LIO738" s="413"/>
      <c r="LIP738" s="414"/>
      <c r="LIQ738" s="414"/>
      <c r="LIR738" s="414"/>
      <c r="LIS738" s="414"/>
      <c r="LIT738" s="414"/>
      <c r="LIU738" s="413"/>
      <c r="LIV738" s="413"/>
      <c r="LIW738" s="414"/>
      <c r="LIX738" s="414"/>
      <c r="LIY738" s="413"/>
      <c r="LIZ738" s="413"/>
      <c r="LJA738" s="414"/>
      <c r="LJB738" s="414"/>
      <c r="LJC738" s="413"/>
      <c r="LJD738" s="413"/>
      <c r="LJE738" s="413"/>
      <c r="LJF738" s="413"/>
      <c r="LJG738" s="413"/>
      <c r="LJH738" s="413"/>
      <c r="LJI738" s="413"/>
      <c r="LJJ738" s="414"/>
      <c r="LJK738" s="414"/>
      <c r="LJL738" s="413"/>
      <c r="LJM738" s="413"/>
      <c r="LJN738" s="414"/>
      <c r="LJO738" s="414"/>
      <c r="LJP738" s="413"/>
      <c r="LJQ738" s="413"/>
      <c r="LJR738" s="413"/>
      <c r="LJS738" s="413"/>
      <c r="LJT738" s="413"/>
      <c r="LJU738" s="407"/>
      <c r="LJV738" s="439"/>
      <c r="LJW738" s="413"/>
      <c r="LJX738" s="413"/>
      <c r="LJY738" s="413"/>
      <c r="LJZ738" s="413"/>
      <c r="LKA738" s="413"/>
      <c r="LKB738" s="413"/>
      <c r="LKC738" s="413"/>
      <c r="LKD738" s="412"/>
      <c r="LKE738" s="412"/>
      <c r="LKF738" s="412"/>
      <c r="LKG738" s="412"/>
      <c r="LKH738" s="412"/>
      <c r="LKI738" s="412"/>
      <c r="LKJ738" s="412"/>
      <c r="LKK738" s="412"/>
      <c r="LKL738" s="412"/>
      <c r="LKM738" s="412"/>
      <c r="LKN738" s="412"/>
      <c r="LKO738" s="412"/>
      <c r="LKP738" s="412"/>
      <c r="LKQ738" s="412"/>
      <c r="LKR738" s="412"/>
      <c r="LKS738" s="412"/>
      <c r="LKT738" s="412"/>
      <c r="LKU738" s="412"/>
      <c r="LKV738" s="412"/>
      <c r="LKW738" s="412"/>
      <c r="LKX738" s="412"/>
      <c r="LKY738" s="412"/>
      <c r="LKZ738" s="412"/>
      <c r="LLA738" s="412"/>
      <c r="LLB738" s="412"/>
      <c r="LLC738" s="412"/>
      <c r="LLD738" s="412"/>
      <c r="LLE738" s="412"/>
      <c r="LLF738" s="412"/>
      <c r="LLG738" s="412"/>
      <c r="LLH738" s="412"/>
      <c r="LLI738" s="412"/>
      <c r="LLJ738" s="412"/>
      <c r="LLK738" s="412"/>
      <c r="LLL738" s="412"/>
      <c r="LLM738" s="412"/>
      <c r="LLN738" s="412"/>
      <c r="LLO738" s="412"/>
      <c r="LLP738" s="412"/>
      <c r="LLQ738" s="412"/>
      <c r="LLR738" s="412"/>
      <c r="LLS738" s="412"/>
      <c r="LLT738" s="412"/>
      <c r="LLU738" s="412"/>
      <c r="LLV738" s="413"/>
      <c r="LLW738" s="413"/>
      <c r="LLX738" s="413"/>
      <c r="LLY738" s="413"/>
      <c r="LLZ738" s="413"/>
      <c r="LMA738" s="413"/>
      <c r="LMB738" s="413"/>
      <c r="LMC738" s="413"/>
      <c r="LMD738" s="413"/>
      <c r="LME738" s="413"/>
      <c r="LMF738" s="413"/>
      <c r="LMG738" s="413"/>
      <c r="LMH738" s="413"/>
      <c r="LMI738" s="413"/>
      <c r="LMJ738" s="413"/>
      <c r="LMK738" s="413"/>
      <c r="LML738" s="413"/>
      <c r="LMM738" s="413"/>
      <c r="LMN738" s="413"/>
      <c r="LMO738" s="413"/>
      <c r="LMP738" s="413"/>
      <c r="LMQ738" s="413"/>
      <c r="LMR738" s="413"/>
      <c r="LMS738" s="413"/>
      <c r="LMT738" s="414"/>
      <c r="LMU738" s="414"/>
      <c r="LMV738" s="414"/>
      <c r="LMW738" s="414"/>
      <c r="LMX738" s="414"/>
      <c r="LMY738" s="413"/>
      <c r="LMZ738" s="413"/>
      <c r="LNA738" s="414"/>
      <c r="LNB738" s="414"/>
      <c r="LNC738" s="413"/>
      <c r="LND738" s="413"/>
      <c r="LNE738" s="414"/>
      <c r="LNF738" s="414"/>
      <c r="LNG738" s="413"/>
      <c r="LNH738" s="413"/>
      <c r="LNI738" s="413"/>
      <c r="LNJ738" s="413"/>
      <c r="LNK738" s="413"/>
      <c r="LNL738" s="413"/>
      <c r="LNM738" s="413"/>
      <c r="LNN738" s="414"/>
      <c r="LNO738" s="414"/>
      <c r="LNP738" s="413"/>
      <c r="LNQ738" s="413"/>
      <c r="LNR738" s="414"/>
      <c r="LNS738" s="414"/>
      <c r="LNT738" s="413"/>
      <c r="LNU738" s="413"/>
      <c r="LNV738" s="413"/>
      <c r="LNW738" s="413"/>
      <c r="LNX738" s="413"/>
      <c r="LNY738" s="407"/>
      <c r="LNZ738" s="439"/>
      <c r="LOA738" s="413"/>
      <c r="LOB738" s="413"/>
      <c r="LOC738" s="413"/>
      <c r="LOD738" s="413"/>
      <c r="LOE738" s="413"/>
      <c r="LOF738" s="413"/>
      <c r="LOG738" s="413"/>
      <c r="LOH738" s="412"/>
      <c r="LOI738" s="412"/>
      <c r="LOJ738" s="412"/>
      <c r="LOK738" s="412"/>
      <c r="LOL738" s="412"/>
      <c r="LOM738" s="412"/>
      <c r="LON738" s="412"/>
      <c r="LOO738" s="412"/>
      <c r="LOP738" s="412"/>
      <c r="LOQ738" s="412"/>
      <c r="LOR738" s="412"/>
      <c r="LOS738" s="412"/>
      <c r="LOT738" s="412"/>
      <c r="LOU738" s="412"/>
      <c r="LOV738" s="412"/>
      <c r="LOW738" s="412"/>
      <c r="LOX738" s="412"/>
      <c r="LOY738" s="412"/>
      <c r="LOZ738" s="412"/>
      <c r="LPA738" s="412"/>
      <c r="LPB738" s="412"/>
      <c r="LPC738" s="412"/>
      <c r="LPD738" s="412"/>
      <c r="LPE738" s="412"/>
      <c r="LPF738" s="412"/>
      <c r="LPG738" s="412"/>
      <c r="LPH738" s="412"/>
      <c r="LPI738" s="412"/>
      <c r="LPJ738" s="412"/>
      <c r="LPK738" s="412"/>
      <c r="LPL738" s="412"/>
      <c r="LPM738" s="412"/>
      <c r="LPN738" s="412"/>
      <c r="LPO738" s="412"/>
      <c r="LPP738" s="412"/>
      <c r="LPQ738" s="412"/>
      <c r="LPR738" s="412"/>
      <c r="LPS738" s="412"/>
      <c r="LPT738" s="412"/>
      <c r="LPU738" s="412"/>
      <c r="LPV738" s="412"/>
      <c r="LPW738" s="412"/>
      <c r="LPX738" s="412"/>
      <c r="LPY738" s="412"/>
      <c r="LPZ738" s="413"/>
      <c r="LQA738" s="413"/>
      <c r="LQB738" s="413"/>
      <c r="LQC738" s="413"/>
      <c r="LQD738" s="413"/>
      <c r="LQE738" s="413"/>
      <c r="LQF738" s="413"/>
      <c r="LQG738" s="413"/>
      <c r="LQH738" s="413"/>
      <c r="LQI738" s="413"/>
      <c r="LQJ738" s="413"/>
      <c r="LQK738" s="413"/>
      <c r="LQL738" s="413"/>
      <c r="LQM738" s="413"/>
      <c r="LQN738" s="413"/>
      <c r="LQO738" s="413"/>
      <c r="LQP738" s="413"/>
      <c r="LQQ738" s="413"/>
      <c r="LQR738" s="413"/>
      <c r="LQS738" s="413"/>
      <c r="LQT738" s="413"/>
      <c r="LQU738" s="413"/>
      <c r="LQV738" s="413"/>
      <c r="LQW738" s="413"/>
      <c r="LQX738" s="414"/>
      <c r="LQY738" s="414"/>
      <c r="LQZ738" s="414"/>
      <c r="LRA738" s="414"/>
      <c r="LRB738" s="414"/>
      <c r="LRC738" s="413"/>
      <c r="LRD738" s="413"/>
      <c r="LRE738" s="414"/>
      <c r="LRF738" s="414"/>
      <c r="LRG738" s="413"/>
      <c r="LRH738" s="413"/>
      <c r="LRI738" s="414"/>
      <c r="LRJ738" s="414"/>
      <c r="LRK738" s="413"/>
      <c r="LRL738" s="413"/>
      <c r="LRM738" s="413"/>
      <c r="LRN738" s="413"/>
      <c r="LRO738" s="413"/>
      <c r="LRP738" s="413"/>
      <c r="LRQ738" s="413"/>
      <c r="LRR738" s="414"/>
      <c r="LRS738" s="414"/>
      <c r="LRT738" s="413"/>
      <c r="LRU738" s="413"/>
      <c r="LRV738" s="414"/>
      <c r="LRW738" s="414"/>
      <c r="LRX738" s="413"/>
      <c r="LRY738" s="413"/>
      <c r="LRZ738" s="413"/>
      <c r="LSA738" s="413"/>
      <c r="LSB738" s="413"/>
      <c r="LSC738" s="407"/>
      <c r="LSD738" s="439"/>
      <c r="LSE738" s="413"/>
      <c r="LSF738" s="413"/>
      <c r="LSG738" s="413"/>
      <c r="LSH738" s="413"/>
      <c r="LSI738" s="413"/>
      <c r="LSJ738" s="413"/>
      <c r="LSK738" s="413"/>
      <c r="LSL738" s="412"/>
      <c r="LSM738" s="412"/>
      <c r="LSN738" s="412"/>
      <c r="LSO738" s="412"/>
      <c r="LSP738" s="412"/>
      <c r="LSQ738" s="412"/>
      <c r="LSR738" s="412"/>
      <c r="LSS738" s="412"/>
      <c r="LST738" s="412"/>
      <c r="LSU738" s="412"/>
      <c r="LSV738" s="412"/>
      <c r="LSW738" s="412"/>
      <c r="LSX738" s="412"/>
      <c r="LSY738" s="412"/>
      <c r="LSZ738" s="412"/>
      <c r="LTA738" s="412"/>
      <c r="LTB738" s="412"/>
      <c r="LTC738" s="412"/>
      <c r="LTD738" s="412"/>
      <c r="LTE738" s="412"/>
      <c r="LTF738" s="412"/>
      <c r="LTG738" s="412"/>
      <c r="LTH738" s="412"/>
      <c r="LTI738" s="412"/>
      <c r="LTJ738" s="412"/>
      <c r="LTK738" s="412"/>
      <c r="LTL738" s="412"/>
      <c r="LTM738" s="412"/>
      <c r="LTN738" s="412"/>
      <c r="LTO738" s="412"/>
      <c r="LTP738" s="412"/>
      <c r="LTQ738" s="412"/>
      <c r="LTR738" s="412"/>
      <c r="LTS738" s="412"/>
      <c r="LTT738" s="412"/>
      <c r="LTU738" s="412"/>
      <c r="LTV738" s="412"/>
      <c r="LTW738" s="412"/>
      <c r="LTX738" s="412"/>
      <c r="LTY738" s="412"/>
      <c r="LTZ738" s="412"/>
      <c r="LUA738" s="412"/>
      <c r="LUB738" s="412"/>
      <c r="LUC738" s="412"/>
      <c r="LUD738" s="413"/>
      <c r="LUE738" s="413"/>
      <c r="LUF738" s="413"/>
      <c r="LUG738" s="413"/>
      <c r="LUH738" s="413"/>
      <c r="LUI738" s="413"/>
      <c r="LUJ738" s="413"/>
      <c r="LUK738" s="413"/>
      <c r="LUL738" s="413"/>
      <c r="LUM738" s="413"/>
      <c r="LUN738" s="413"/>
      <c r="LUO738" s="413"/>
      <c r="LUP738" s="413"/>
      <c r="LUQ738" s="413"/>
      <c r="LUR738" s="413"/>
      <c r="LUS738" s="413"/>
      <c r="LUT738" s="413"/>
      <c r="LUU738" s="413"/>
      <c r="LUV738" s="413"/>
      <c r="LUW738" s="413"/>
      <c r="LUX738" s="413"/>
      <c r="LUY738" s="413"/>
      <c r="LUZ738" s="413"/>
      <c r="LVA738" s="413"/>
      <c r="LVB738" s="414"/>
      <c r="LVC738" s="414"/>
      <c r="LVD738" s="414"/>
      <c r="LVE738" s="414"/>
      <c r="LVF738" s="414"/>
      <c r="LVG738" s="413"/>
      <c r="LVH738" s="413"/>
      <c r="LVI738" s="414"/>
      <c r="LVJ738" s="414"/>
      <c r="LVK738" s="413"/>
      <c r="LVL738" s="413"/>
      <c r="LVM738" s="414"/>
      <c r="LVN738" s="414"/>
      <c r="LVO738" s="413"/>
      <c r="LVP738" s="413"/>
      <c r="LVQ738" s="413"/>
      <c r="LVR738" s="413"/>
      <c r="LVS738" s="413"/>
      <c r="LVT738" s="413"/>
      <c r="LVU738" s="413"/>
      <c r="LVV738" s="414"/>
      <c r="LVW738" s="414"/>
      <c r="LVX738" s="413"/>
      <c r="LVY738" s="413"/>
      <c r="LVZ738" s="414"/>
      <c r="LWA738" s="414"/>
      <c r="LWB738" s="413"/>
      <c r="LWC738" s="413"/>
      <c r="LWD738" s="413"/>
      <c r="LWE738" s="413"/>
      <c r="LWF738" s="413"/>
      <c r="LWG738" s="407"/>
      <c r="LWH738" s="439"/>
      <c r="LWI738" s="413"/>
      <c r="LWJ738" s="413"/>
      <c r="LWK738" s="413"/>
      <c r="LWL738" s="413"/>
      <c r="LWM738" s="413"/>
      <c r="LWN738" s="413"/>
      <c r="LWO738" s="413"/>
      <c r="LWP738" s="412"/>
      <c r="LWQ738" s="412"/>
      <c r="LWR738" s="412"/>
      <c r="LWS738" s="412"/>
      <c r="LWT738" s="412"/>
      <c r="LWU738" s="412"/>
      <c r="LWV738" s="412"/>
      <c r="LWW738" s="412"/>
      <c r="LWX738" s="412"/>
      <c r="LWY738" s="412"/>
      <c r="LWZ738" s="412"/>
      <c r="LXA738" s="412"/>
      <c r="LXB738" s="412"/>
      <c r="LXC738" s="412"/>
      <c r="LXD738" s="412"/>
      <c r="LXE738" s="412"/>
      <c r="LXF738" s="412"/>
      <c r="LXG738" s="412"/>
      <c r="LXH738" s="412"/>
      <c r="LXI738" s="412"/>
      <c r="LXJ738" s="412"/>
      <c r="LXK738" s="412"/>
      <c r="LXL738" s="412"/>
      <c r="LXM738" s="412"/>
      <c r="LXN738" s="412"/>
      <c r="LXO738" s="412"/>
      <c r="LXP738" s="412"/>
      <c r="LXQ738" s="412"/>
      <c r="LXR738" s="412"/>
      <c r="LXS738" s="412"/>
      <c r="LXT738" s="412"/>
      <c r="LXU738" s="412"/>
      <c r="LXV738" s="412"/>
      <c r="LXW738" s="412"/>
      <c r="LXX738" s="412"/>
      <c r="LXY738" s="412"/>
      <c r="LXZ738" s="412"/>
      <c r="LYA738" s="412"/>
      <c r="LYB738" s="412"/>
      <c r="LYC738" s="412"/>
      <c r="LYD738" s="412"/>
      <c r="LYE738" s="412"/>
      <c r="LYF738" s="412"/>
      <c r="LYG738" s="412"/>
      <c r="LYH738" s="413"/>
      <c r="LYI738" s="413"/>
      <c r="LYJ738" s="413"/>
      <c r="LYK738" s="413"/>
      <c r="LYL738" s="413"/>
      <c r="LYM738" s="413"/>
      <c r="LYN738" s="413"/>
      <c r="LYO738" s="413"/>
      <c r="LYP738" s="413"/>
      <c r="LYQ738" s="413"/>
      <c r="LYR738" s="413"/>
      <c r="LYS738" s="413"/>
      <c r="LYT738" s="413"/>
      <c r="LYU738" s="413"/>
      <c r="LYV738" s="413"/>
      <c r="LYW738" s="413"/>
      <c r="LYX738" s="413"/>
      <c r="LYY738" s="413"/>
      <c r="LYZ738" s="413"/>
      <c r="LZA738" s="413"/>
      <c r="LZB738" s="413"/>
      <c r="LZC738" s="413"/>
      <c r="LZD738" s="413"/>
      <c r="LZE738" s="413"/>
      <c r="LZF738" s="414"/>
      <c r="LZG738" s="414"/>
      <c r="LZH738" s="414"/>
      <c r="LZI738" s="414"/>
      <c r="LZJ738" s="414"/>
      <c r="LZK738" s="413"/>
      <c r="LZL738" s="413"/>
      <c r="LZM738" s="414"/>
      <c r="LZN738" s="414"/>
      <c r="LZO738" s="413"/>
      <c r="LZP738" s="413"/>
      <c r="LZQ738" s="414"/>
      <c r="LZR738" s="414"/>
      <c r="LZS738" s="413"/>
      <c r="LZT738" s="413"/>
      <c r="LZU738" s="413"/>
      <c r="LZV738" s="413"/>
      <c r="LZW738" s="413"/>
      <c r="LZX738" s="413"/>
      <c r="LZY738" s="413"/>
      <c r="LZZ738" s="414"/>
      <c r="MAA738" s="414"/>
      <c r="MAB738" s="413"/>
      <c r="MAC738" s="413"/>
      <c r="MAD738" s="414"/>
      <c r="MAE738" s="414"/>
      <c r="MAF738" s="413"/>
      <c r="MAG738" s="413"/>
      <c r="MAH738" s="413"/>
      <c r="MAI738" s="413"/>
      <c r="MAJ738" s="413"/>
      <c r="MAK738" s="407"/>
      <c r="MAL738" s="439"/>
      <c r="MAM738" s="413"/>
      <c r="MAN738" s="413"/>
      <c r="MAO738" s="413"/>
      <c r="MAP738" s="413"/>
      <c r="MAQ738" s="413"/>
      <c r="MAR738" s="413"/>
      <c r="MAS738" s="413"/>
      <c r="MAT738" s="412"/>
      <c r="MAU738" s="412"/>
      <c r="MAV738" s="412"/>
      <c r="MAW738" s="412"/>
      <c r="MAX738" s="412"/>
      <c r="MAY738" s="412"/>
      <c r="MAZ738" s="412"/>
      <c r="MBA738" s="412"/>
      <c r="MBB738" s="412"/>
      <c r="MBC738" s="412"/>
      <c r="MBD738" s="412"/>
      <c r="MBE738" s="412"/>
      <c r="MBF738" s="412"/>
      <c r="MBG738" s="412"/>
      <c r="MBH738" s="412"/>
      <c r="MBI738" s="412"/>
      <c r="MBJ738" s="412"/>
      <c r="MBK738" s="412"/>
      <c r="MBL738" s="412"/>
      <c r="MBM738" s="412"/>
      <c r="MBN738" s="412"/>
      <c r="MBO738" s="412"/>
      <c r="MBP738" s="412"/>
      <c r="MBQ738" s="412"/>
      <c r="MBR738" s="412"/>
      <c r="MBS738" s="412"/>
      <c r="MBT738" s="412"/>
      <c r="MBU738" s="412"/>
      <c r="MBV738" s="412"/>
      <c r="MBW738" s="412"/>
      <c r="MBX738" s="412"/>
      <c r="MBY738" s="412"/>
      <c r="MBZ738" s="412"/>
      <c r="MCA738" s="412"/>
      <c r="MCB738" s="412"/>
      <c r="MCC738" s="412"/>
      <c r="MCD738" s="412"/>
      <c r="MCE738" s="412"/>
      <c r="MCF738" s="412"/>
      <c r="MCG738" s="412"/>
      <c r="MCH738" s="412"/>
      <c r="MCI738" s="412"/>
      <c r="MCJ738" s="412"/>
      <c r="MCK738" s="412"/>
      <c r="MCL738" s="413"/>
      <c r="MCM738" s="413"/>
      <c r="MCN738" s="413"/>
      <c r="MCO738" s="413"/>
      <c r="MCP738" s="413"/>
      <c r="MCQ738" s="413"/>
      <c r="MCR738" s="413"/>
      <c r="MCS738" s="413"/>
      <c r="MCT738" s="413"/>
      <c r="MCU738" s="413"/>
      <c r="MCV738" s="413"/>
      <c r="MCW738" s="413"/>
      <c r="MCX738" s="413"/>
      <c r="MCY738" s="413"/>
      <c r="MCZ738" s="413"/>
      <c r="MDA738" s="413"/>
      <c r="MDB738" s="413"/>
      <c r="MDC738" s="413"/>
      <c r="MDD738" s="413"/>
      <c r="MDE738" s="413"/>
      <c r="MDF738" s="413"/>
      <c r="MDG738" s="413"/>
      <c r="MDH738" s="413"/>
      <c r="MDI738" s="413"/>
      <c r="MDJ738" s="414"/>
      <c r="MDK738" s="414"/>
      <c r="MDL738" s="414"/>
      <c r="MDM738" s="414"/>
      <c r="MDN738" s="414"/>
      <c r="MDO738" s="413"/>
      <c r="MDP738" s="413"/>
      <c r="MDQ738" s="414"/>
      <c r="MDR738" s="414"/>
      <c r="MDS738" s="413"/>
      <c r="MDT738" s="413"/>
      <c r="MDU738" s="414"/>
      <c r="MDV738" s="414"/>
      <c r="MDW738" s="413"/>
      <c r="MDX738" s="413"/>
      <c r="MDY738" s="413"/>
      <c r="MDZ738" s="413"/>
      <c r="MEA738" s="413"/>
      <c r="MEB738" s="413"/>
      <c r="MEC738" s="413"/>
      <c r="MED738" s="414"/>
      <c r="MEE738" s="414"/>
      <c r="MEF738" s="413"/>
      <c r="MEG738" s="413"/>
      <c r="MEH738" s="414"/>
      <c r="MEI738" s="414"/>
      <c r="MEJ738" s="413"/>
      <c r="MEK738" s="413"/>
      <c r="MEL738" s="413"/>
      <c r="MEM738" s="413"/>
      <c r="MEN738" s="413"/>
      <c r="MEO738" s="407"/>
      <c r="MEP738" s="439"/>
      <c r="MEQ738" s="413"/>
      <c r="MER738" s="413"/>
      <c r="MES738" s="413"/>
      <c r="MET738" s="413"/>
      <c r="MEU738" s="413"/>
      <c r="MEV738" s="413"/>
      <c r="MEW738" s="413"/>
      <c r="MEX738" s="412"/>
      <c r="MEY738" s="412"/>
      <c r="MEZ738" s="412"/>
      <c r="MFA738" s="412"/>
      <c r="MFB738" s="412"/>
      <c r="MFC738" s="412"/>
      <c r="MFD738" s="412"/>
      <c r="MFE738" s="412"/>
      <c r="MFF738" s="412"/>
      <c r="MFG738" s="412"/>
      <c r="MFH738" s="412"/>
      <c r="MFI738" s="412"/>
      <c r="MFJ738" s="412"/>
      <c r="MFK738" s="412"/>
      <c r="MFL738" s="412"/>
      <c r="MFM738" s="412"/>
      <c r="MFN738" s="412"/>
      <c r="MFO738" s="412"/>
      <c r="MFP738" s="412"/>
      <c r="MFQ738" s="412"/>
      <c r="MFR738" s="412"/>
      <c r="MFS738" s="412"/>
      <c r="MFT738" s="412"/>
      <c r="MFU738" s="412"/>
      <c r="MFV738" s="412"/>
      <c r="MFW738" s="412"/>
      <c r="MFX738" s="412"/>
      <c r="MFY738" s="412"/>
      <c r="MFZ738" s="412"/>
      <c r="MGA738" s="412"/>
      <c r="MGB738" s="412"/>
      <c r="MGC738" s="412"/>
      <c r="MGD738" s="412"/>
      <c r="MGE738" s="412"/>
      <c r="MGF738" s="412"/>
      <c r="MGG738" s="412"/>
      <c r="MGH738" s="412"/>
      <c r="MGI738" s="412"/>
      <c r="MGJ738" s="412"/>
      <c r="MGK738" s="412"/>
      <c r="MGL738" s="412"/>
      <c r="MGM738" s="412"/>
      <c r="MGN738" s="412"/>
      <c r="MGO738" s="412"/>
      <c r="MGP738" s="413"/>
      <c r="MGQ738" s="413"/>
      <c r="MGR738" s="413"/>
      <c r="MGS738" s="413"/>
      <c r="MGT738" s="413"/>
      <c r="MGU738" s="413"/>
      <c r="MGV738" s="413"/>
      <c r="MGW738" s="413"/>
      <c r="MGX738" s="413"/>
      <c r="MGY738" s="413"/>
      <c r="MGZ738" s="413"/>
      <c r="MHA738" s="413"/>
      <c r="MHB738" s="413"/>
      <c r="MHC738" s="413"/>
      <c r="MHD738" s="413"/>
      <c r="MHE738" s="413"/>
      <c r="MHF738" s="413"/>
      <c r="MHG738" s="413"/>
      <c r="MHH738" s="413"/>
      <c r="MHI738" s="413"/>
      <c r="MHJ738" s="413"/>
      <c r="MHK738" s="413"/>
      <c r="MHL738" s="413"/>
      <c r="MHM738" s="413"/>
      <c r="MHN738" s="414"/>
      <c r="MHO738" s="414"/>
      <c r="MHP738" s="414"/>
      <c r="MHQ738" s="414"/>
      <c r="MHR738" s="414"/>
      <c r="MHS738" s="413"/>
      <c r="MHT738" s="413"/>
      <c r="MHU738" s="414"/>
      <c r="MHV738" s="414"/>
      <c r="MHW738" s="413"/>
      <c r="MHX738" s="413"/>
      <c r="MHY738" s="414"/>
      <c r="MHZ738" s="414"/>
      <c r="MIA738" s="413"/>
      <c r="MIB738" s="413"/>
      <c r="MIC738" s="413"/>
      <c r="MID738" s="413"/>
      <c r="MIE738" s="413"/>
      <c r="MIF738" s="413"/>
      <c r="MIG738" s="413"/>
      <c r="MIH738" s="414"/>
      <c r="MII738" s="414"/>
      <c r="MIJ738" s="413"/>
      <c r="MIK738" s="413"/>
      <c r="MIL738" s="414"/>
      <c r="MIM738" s="414"/>
      <c r="MIN738" s="413"/>
      <c r="MIO738" s="413"/>
      <c r="MIP738" s="413"/>
      <c r="MIQ738" s="413"/>
      <c r="MIR738" s="413"/>
      <c r="MIS738" s="407"/>
      <c r="MIT738" s="439"/>
      <c r="MIU738" s="413"/>
      <c r="MIV738" s="413"/>
      <c r="MIW738" s="413"/>
      <c r="MIX738" s="413"/>
      <c r="MIY738" s="413"/>
      <c r="MIZ738" s="413"/>
      <c r="MJA738" s="413"/>
      <c r="MJB738" s="412"/>
      <c r="MJC738" s="412"/>
      <c r="MJD738" s="412"/>
      <c r="MJE738" s="412"/>
      <c r="MJF738" s="412"/>
      <c r="MJG738" s="412"/>
      <c r="MJH738" s="412"/>
      <c r="MJI738" s="412"/>
      <c r="MJJ738" s="412"/>
      <c r="MJK738" s="412"/>
      <c r="MJL738" s="412"/>
      <c r="MJM738" s="412"/>
      <c r="MJN738" s="412"/>
      <c r="MJO738" s="412"/>
      <c r="MJP738" s="412"/>
      <c r="MJQ738" s="412"/>
      <c r="MJR738" s="412"/>
      <c r="MJS738" s="412"/>
      <c r="MJT738" s="412"/>
      <c r="MJU738" s="412"/>
      <c r="MJV738" s="412"/>
      <c r="MJW738" s="412"/>
      <c r="MJX738" s="412"/>
      <c r="MJY738" s="412"/>
      <c r="MJZ738" s="412"/>
      <c r="MKA738" s="412"/>
      <c r="MKB738" s="412"/>
      <c r="MKC738" s="412"/>
      <c r="MKD738" s="412"/>
      <c r="MKE738" s="412"/>
      <c r="MKF738" s="412"/>
      <c r="MKG738" s="412"/>
      <c r="MKH738" s="412"/>
      <c r="MKI738" s="412"/>
      <c r="MKJ738" s="412"/>
      <c r="MKK738" s="412"/>
      <c r="MKL738" s="412"/>
      <c r="MKM738" s="412"/>
      <c r="MKN738" s="412"/>
      <c r="MKO738" s="412"/>
      <c r="MKP738" s="412"/>
      <c r="MKQ738" s="412"/>
      <c r="MKR738" s="412"/>
      <c r="MKS738" s="412"/>
      <c r="MKT738" s="413"/>
      <c r="MKU738" s="413"/>
      <c r="MKV738" s="413"/>
      <c r="MKW738" s="413"/>
      <c r="MKX738" s="413"/>
      <c r="MKY738" s="413"/>
      <c r="MKZ738" s="413"/>
      <c r="MLA738" s="413"/>
      <c r="MLB738" s="413"/>
      <c r="MLC738" s="413"/>
      <c r="MLD738" s="413"/>
      <c r="MLE738" s="413"/>
      <c r="MLF738" s="413"/>
      <c r="MLG738" s="413"/>
      <c r="MLH738" s="413"/>
      <c r="MLI738" s="413"/>
      <c r="MLJ738" s="413"/>
      <c r="MLK738" s="413"/>
      <c r="MLL738" s="413"/>
      <c r="MLM738" s="413"/>
      <c r="MLN738" s="413"/>
      <c r="MLO738" s="413"/>
      <c r="MLP738" s="413"/>
      <c r="MLQ738" s="413"/>
      <c r="MLR738" s="414"/>
      <c r="MLS738" s="414"/>
      <c r="MLT738" s="414"/>
      <c r="MLU738" s="414"/>
      <c r="MLV738" s="414"/>
      <c r="MLW738" s="413"/>
      <c r="MLX738" s="413"/>
      <c r="MLY738" s="414"/>
      <c r="MLZ738" s="414"/>
      <c r="MMA738" s="413"/>
      <c r="MMB738" s="413"/>
      <c r="MMC738" s="414"/>
      <c r="MMD738" s="414"/>
      <c r="MME738" s="413"/>
      <c r="MMF738" s="413"/>
      <c r="MMG738" s="413"/>
      <c r="MMH738" s="413"/>
      <c r="MMI738" s="413"/>
      <c r="MMJ738" s="413"/>
      <c r="MMK738" s="413"/>
      <c r="MML738" s="414"/>
      <c r="MMM738" s="414"/>
      <c r="MMN738" s="413"/>
      <c r="MMO738" s="413"/>
      <c r="MMP738" s="414"/>
      <c r="MMQ738" s="414"/>
      <c r="MMR738" s="413"/>
      <c r="MMS738" s="413"/>
      <c r="MMT738" s="413"/>
      <c r="MMU738" s="413"/>
      <c r="MMV738" s="413"/>
      <c r="MMW738" s="407"/>
      <c r="MMX738" s="439"/>
      <c r="MMY738" s="413"/>
      <c r="MMZ738" s="413"/>
      <c r="MNA738" s="413"/>
      <c r="MNB738" s="413"/>
      <c r="MNC738" s="413"/>
      <c r="MND738" s="413"/>
      <c r="MNE738" s="413"/>
      <c r="MNF738" s="412"/>
      <c r="MNG738" s="412"/>
      <c r="MNH738" s="412"/>
      <c r="MNI738" s="412"/>
      <c r="MNJ738" s="412"/>
      <c r="MNK738" s="412"/>
      <c r="MNL738" s="412"/>
      <c r="MNM738" s="412"/>
      <c r="MNN738" s="412"/>
      <c r="MNO738" s="412"/>
      <c r="MNP738" s="412"/>
      <c r="MNQ738" s="412"/>
      <c r="MNR738" s="412"/>
      <c r="MNS738" s="412"/>
      <c r="MNT738" s="412"/>
      <c r="MNU738" s="412"/>
      <c r="MNV738" s="412"/>
      <c r="MNW738" s="412"/>
      <c r="MNX738" s="412"/>
      <c r="MNY738" s="412"/>
      <c r="MNZ738" s="412"/>
      <c r="MOA738" s="412"/>
      <c r="MOB738" s="412"/>
      <c r="MOC738" s="412"/>
      <c r="MOD738" s="412"/>
      <c r="MOE738" s="412"/>
      <c r="MOF738" s="412"/>
      <c r="MOG738" s="412"/>
      <c r="MOH738" s="412"/>
      <c r="MOI738" s="412"/>
      <c r="MOJ738" s="412"/>
      <c r="MOK738" s="412"/>
      <c r="MOL738" s="412"/>
      <c r="MOM738" s="412"/>
      <c r="MON738" s="412"/>
      <c r="MOO738" s="412"/>
      <c r="MOP738" s="412"/>
      <c r="MOQ738" s="412"/>
      <c r="MOR738" s="412"/>
      <c r="MOS738" s="412"/>
      <c r="MOT738" s="412"/>
      <c r="MOU738" s="412"/>
      <c r="MOV738" s="412"/>
      <c r="MOW738" s="412"/>
      <c r="MOX738" s="413"/>
      <c r="MOY738" s="413"/>
      <c r="MOZ738" s="413"/>
      <c r="MPA738" s="413"/>
      <c r="MPB738" s="413"/>
      <c r="MPC738" s="413"/>
      <c r="MPD738" s="413"/>
      <c r="MPE738" s="413"/>
      <c r="MPF738" s="413"/>
      <c r="MPG738" s="413"/>
      <c r="MPH738" s="413"/>
      <c r="MPI738" s="413"/>
      <c r="MPJ738" s="413"/>
      <c r="MPK738" s="413"/>
      <c r="MPL738" s="413"/>
      <c r="MPM738" s="413"/>
      <c r="MPN738" s="413"/>
      <c r="MPO738" s="413"/>
      <c r="MPP738" s="413"/>
      <c r="MPQ738" s="413"/>
      <c r="MPR738" s="413"/>
      <c r="MPS738" s="413"/>
      <c r="MPT738" s="413"/>
      <c r="MPU738" s="413"/>
      <c r="MPV738" s="414"/>
      <c r="MPW738" s="414"/>
      <c r="MPX738" s="414"/>
      <c r="MPY738" s="414"/>
      <c r="MPZ738" s="414"/>
      <c r="MQA738" s="413"/>
      <c r="MQB738" s="413"/>
      <c r="MQC738" s="414"/>
      <c r="MQD738" s="414"/>
      <c r="MQE738" s="413"/>
      <c r="MQF738" s="413"/>
      <c r="MQG738" s="414"/>
      <c r="MQH738" s="414"/>
      <c r="MQI738" s="413"/>
      <c r="MQJ738" s="413"/>
      <c r="MQK738" s="413"/>
      <c r="MQL738" s="413"/>
      <c r="MQM738" s="413"/>
      <c r="MQN738" s="413"/>
      <c r="MQO738" s="413"/>
      <c r="MQP738" s="414"/>
      <c r="MQQ738" s="414"/>
      <c r="MQR738" s="413"/>
      <c r="MQS738" s="413"/>
      <c r="MQT738" s="414"/>
      <c r="MQU738" s="414"/>
      <c r="MQV738" s="413"/>
      <c r="MQW738" s="413"/>
      <c r="MQX738" s="413"/>
      <c r="MQY738" s="413"/>
      <c r="MQZ738" s="413"/>
      <c r="MRA738" s="407"/>
      <c r="MRB738" s="439"/>
      <c r="MRC738" s="413"/>
      <c r="MRD738" s="413"/>
      <c r="MRE738" s="413"/>
      <c r="MRF738" s="413"/>
      <c r="MRG738" s="413"/>
      <c r="MRH738" s="413"/>
      <c r="MRI738" s="413"/>
      <c r="MRJ738" s="412"/>
      <c r="MRK738" s="412"/>
      <c r="MRL738" s="412"/>
      <c r="MRM738" s="412"/>
      <c r="MRN738" s="412"/>
      <c r="MRO738" s="412"/>
      <c r="MRP738" s="412"/>
      <c r="MRQ738" s="412"/>
      <c r="MRR738" s="412"/>
      <c r="MRS738" s="412"/>
      <c r="MRT738" s="412"/>
      <c r="MRU738" s="412"/>
      <c r="MRV738" s="412"/>
      <c r="MRW738" s="412"/>
      <c r="MRX738" s="412"/>
      <c r="MRY738" s="412"/>
      <c r="MRZ738" s="412"/>
      <c r="MSA738" s="412"/>
      <c r="MSB738" s="412"/>
      <c r="MSC738" s="412"/>
      <c r="MSD738" s="412"/>
      <c r="MSE738" s="412"/>
      <c r="MSF738" s="412"/>
      <c r="MSG738" s="412"/>
      <c r="MSH738" s="412"/>
      <c r="MSI738" s="412"/>
      <c r="MSJ738" s="412"/>
      <c r="MSK738" s="412"/>
      <c r="MSL738" s="412"/>
      <c r="MSM738" s="412"/>
      <c r="MSN738" s="412"/>
      <c r="MSO738" s="412"/>
      <c r="MSP738" s="412"/>
      <c r="MSQ738" s="412"/>
      <c r="MSR738" s="412"/>
      <c r="MSS738" s="412"/>
      <c r="MST738" s="412"/>
      <c r="MSU738" s="412"/>
      <c r="MSV738" s="412"/>
      <c r="MSW738" s="412"/>
      <c r="MSX738" s="412"/>
      <c r="MSY738" s="412"/>
      <c r="MSZ738" s="412"/>
      <c r="MTA738" s="412"/>
      <c r="MTB738" s="413"/>
      <c r="MTC738" s="413"/>
      <c r="MTD738" s="413"/>
      <c r="MTE738" s="413"/>
      <c r="MTF738" s="413"/>
      <c r="MTG738" s="413"/>
      <c r="MTH738" s="413"/>
      <c r="MTI738" s="413"/>
      <c r="MTJ738" s="413"/>
      <c r="MTK738" s="413"/>
      <c r="MTL738" s="413"/>
      <c r="MTM738" s="413"/>
      <c r="MTN738" s="413"/>
      <c r="MTO738" s="413"/>
      <c r="MTP738" s="413"/>
      <c r="MTQ738" s="413"/>
      <c r="MTR738" s="413"/>
      <c r="MTS738" s="413"/>
      <c r="MTT738" s="413"/>
      <c r="MTU738" s="413"/>
      <c r="MTV738" s="413"/>
      <c r="MTW738" s="413"/>
      <c r="MTX738" s="413"/>
      <c r="MTY738" s="413"/>
      <c r="MTZ738" s="414"/>
      <c r="MUA738" s="414"/>
      <c r="MUB738" s="414"/>
      <c r="MUC738" s="414"/>
      <c r="MUD738" s="414"/>
      <c r="MUE738" s="413"/>
      <c r="MUF738" s="413"/>
      <c r="MUG738" s="414"/>
      <c r="MUH738" s="414"/>
      <c r="MUI738" s="413"/>
      <c r="MUJ738" s="413"/>
      <c r="MUK738" s="414"/>
      <c r="MUL738" s="414"/>
      <c r="MUM738" s="413"/>
      <c r="MUN738" s="413"/>
      <c r="MUO738" s="413"/>
      <c r="MUP738" s="413"/>
      <c r="MUQ738" s="413"/>
      <c r="MUR738" s="413"/>
      <c r="MUS738" s="413"/>
      <c r="MUT738" s="414"/>
      <c r="MUU738" s="414"/>
      <c r="MUV738" s="413"/>
      <c r="MUW738" s="413"/>
      <c r="MUX738" s="414"/>
      <c r="MUY738" s="414"/>
      <c r="MUZ738" s="413"/>
      <c r="MVA738" s="413"/>
      <c r="MVB738" s="413"/>
      <c r="MVC738" s="413"/>
      <c r="MVD738" s="413"/>
      <c r="MVE738" s="407"/>
      <c r="MVF738" s="439"/>
      <c r="MVG738" s="413"/>
      <c r="MVH738" s="413"/>
      <c r="MVI738" s="413"/>
      <c r="MVJ738" s="413"/>
      <c r="MVK738" s="413"/>
      <c r="MVL738" s="413"/>
      <c r="MVM738" s="413"/>
      <c r="MVN738" s="412"/>
      <c r="MVO738" s="412"/>
      <c r="MVP738" s="412"/>
      <c r="MVQ738" s="412"/>
      <c r="MVR738" s="412"/>
      <c r="MVS738" s="412"/>
      <c r="MVT738" s="412"/>
      <c r="MVU738" s="412"/>
      <c r="MVV738" s="412"/>
      <c r="MVW738" s="412"/>
      <c r="MVX738" s="412"/>
      <c r="MVY738" s="412"/>
      <c r="MVZ738" s="412"/>
      <c r="MWA738" s="412"/>
      <c r="MWB738" s="412"/>
      <c r="MWC738" s="412"/>
      <c r="MWD738" s="412"/>
      <c r="MWE738" s="412"/>
      <c r="MWF738" s="412"/>
      <c r="MWG738" s="412"/>
      <c r="MWH738" s="412"/>
      <c r="MWI738" s="412"/>
      <c r="MWJ738" s="412"/>
      <c r="MWK738" s="412"/>
      <c r="MWL738" s="412"/>
      <c r="MWM738" s="412"/>
      <c r="MWN738" s="412"/>
      <c r="MWO738" s="412"/>
      <c r="MWP738" s="412"/>
      <c r="MWQ738" s="412"/>
      <c r="MWR738" s="412"/>
      <c r="MWS738" s="412"/>
      <c r="MWT738" s="412"/>
      <c r="MWU738" s="412"/>
      <c r="MWV738" s="412"/>
      <c r="MWW738" s="412"/>
      <c r="MWX738" s="412"/>
      <c r="MWY738" s="412"/>
      <c r="MWZ738" s="412"/>
      <c r="MXA738" s="412"/>
      <c r="MXB738" s="412"/>
      <c r="MXC738" s="412"/>
      <c r="MXD738" s="412"/>
      <c r="MXE738" s="412"/>
      <c r="MXF738" s="413"/>
      <c r="MXG738" s="413"/>
      <c r="MXH738" s="413"/>
      <c r="MXI738" s="413"/>
      <c r="MXJ738" s="413"/>
      <c r="MXK738" s="413"/>
      <c r="MXL738" s="413"/>
      <c r="MXM738" s="413"/>
      <c r="MXN738" s="413"/>
      <c r="MXO738" s="413"/>
      <c r="MXP738" s="413"/>
      <c r="MXQ738" s="413"/>
      <c r="MXR738" s="413"/>
      <c r="MXS738" s="413"/>
      <c r="MXT738" s="413"/>
      <c r="MXU738" s="413"/>
      <c r="MXV738" s="413"/>
      <c r="MXW738" s="413"/>
      <c r="MXX738" s="413"/>
      <c r="MXY738" s="413"/>
      <c r="MXZ738" s="413"/>
      <c r="MYA738" s="413"/>
      <c r="MYB738" s="413"/>
      <c r="MYC738" s="413"/>
      <c r="MYD738" s="414"/>
      <c r="MYE738" s="414"/>
      <c r="MYF738" s="414"/>
      <c r="MYG738" s="414"/>
      <c r="MYH738" s="414"/>
      <c r="MYI738" s="413"/>
      <c r="MYJ738" s="413"/>
      <c r="MYK738" s="414"/>
      <c r="MYL738" s="414"/>
      <c r="MYM738" s="413"/>
      <c r="MYN738" s="413"/>
      <c r="MYO738" s="414"/>
      <c r="MYP738" s="414"/>
      <c r="MYQ738" s="413"/>
      <c r="MYR738" s="413"/>
      <c r="MYS738" s="413"/>
      <c r="MYT738" s="413"/>
      <c r="MYU738" s="413"/>
      <c r="MYV738" s="413"/>
      <c r="MYW738" s="413"/>
      <c r="MYX738" s="414"/>
      <c r="MYY738" s="414"/>
      <c r="MYZ738" s="413"/>
      <c r="MZA738" s="413"/>
      <c r="MZB738" s="414"/>
      <c r="MZC738" s="414"/>
      <c r="MZD738" s="413"/>
      <c r="MZE738" s="413"/>
      <c r="MZF738" s="413"/>
      <c r="MZG738" s="413"/>
      <c r="MZH738" s="413"/>
      <c r="MZI738" s="407"/>
      <c r="MZJ738" s="439"/>
      <c r="MZK738" s="413"/>
      <c r="MZL738" s="413"/>
      <c r="MZM738" s="413"/>
      <c r="MZN738" s="413"/>
      <c r="MZO738" s="413"/>
      <c r="MZP738" s="413"/>
      <c r="MZQ738" s="413"/>
      <c r="MZR738" s="412"/>
      <c r="MZS738" s="412"/>
      <c r="MZT738" s="412"/>
      <c r="MZU738" s="412"/>
      <c r="MZV738" s="412"/>
      <c r="MZW738" s="412"/>
      <c r="MZX738" s="412"/>
      <c r="MZY738" s="412"/>
      <c r="MZZ738" s="412"/>
      <c r="NAA738" s="412"/>
      <c r="NAB738" s="412"/>
      <c r="NAC738" s="412"/>
      <c r="NAD738" s="412"/>
      <c r="NAE738" s="412"/>
      <c r="NAF738" s="412"/>
      <c r="NAG738" s="412"/>
      <c r="NAH738" s="412"/>
      <c r="NAI738" s="412"/>
      <c r="NAJ738" s="412"/>
      <c r="NAK738" s="412"/>
      <c r="NAL738" s="412"/>
      <c r="NAM738" s="412"/>
      <c r="NAN738" s="412"/>
      <c r="NAO738" s="412"/>
      <c r="NAP738" s="412"/>
      <c r="NAQ738" s="412"/>
      <c r="NAR738" s="412"/>
      <c r="NAS738" s="412"/>
      <c r="NAT738" s="412"/>
      <c r="NAU738" s="412"/>
      <c r="NAV738" s="412"/>
      <c r="NAW738" s="412"/>
      <c r="NAX738" s="412"/>
      <c r="NAY738" s="412"/>
      <c r="NAZ738" s="412"/>
      <c r="NBA738" s="412"/>
      <c r="NBB738" s="412"/>
      <c r="NBC738" s="412"/>
      <c r="NBD738" s="412"/>
      <c r="NBE738" s="412"/>
      <c r="NBF738" s="412"/>
      <c r="NBG738" s="412"/>
      <c r="NBH738" s="412"/>
      <c r="NBI738" s="412"/>
      <c r="NBJ738" s="413"/>
      <c r="NBK738" s="413"/>
      <c r="NBL738" s="413"/>
      <c r="NBM738" s="413"/>
      <c r="NBN738" s="413"/>
      <c r="NBO738" s="413"/>
      <c r="NBP738" s="413"/>
      <c r="NBQ738" s="413"/>
      <c r="NBR738" s="413"/>
      <c r="NBS738" s="413"/>
      <c r="NBT738" s="413"/>
      <c r="NBU738" s="413"/>
      <c r="NBV738" s="413"/>
      <c r="NBW738" s="413"/>
      <c r="NBX738" s="413"/>
      <c r="NBY738" s="413"/>
      <c r="NBZ738" s="413"/>
      <c r="NCA738" s="413"/>
      <c r="NCB738" s="413"/>
      <c r="NCC738" s="413"/>
      <c r="NCD738" s="413"/>
      <c r="NCE738" s="413"/>
      <c r="NCF738" s="413"/>
      <c r="NCG738" s="413"/>
      <c r="NCH738" s="414"/>
      <c r="NCI738" s="414"/>
      <c r="NCJ738" s="414"/>
      <c r="NCK738" s="414"/>
      <c r="NCL738" s="414"/>
      <c r="NCM738" s="413"/>
      <c r="NCN738" s="413"/>
      <c r="NCO738" s="414"/>
      <c r="NCP738" s="414"/>
      <c r="NCQ738" s="413"/>
      <c r="NCR738" s="413"/>
      <c r="NCS738" s="414"/>
      <c r="NCT738" s="414"/>
      <c r="NCU738" s="413"/>
      <c r="NCV738" s="413"/>
      <c r="NCW738" s="413"/>
      <c r="NCX738" s="413"/>
      <c r="NCY738" s="413"/>
      <c r="NCZ738" s="413"/>
      <c r="NDA738" s="413"/>
      <c r="NDB738" s="414"/>
      <c r="NDC738" s="414"/>
      <c r="NDD738" s="413"/>
      <c r="NDE738" s="413"/>
      <c r="NDF738" s="414"/>
      <c r="NDG738" s="414"/>
      <c r="NDH738" s="413"/>
      <c r="NDI738" s="413"/>
      <c r="NDJ738" s="413"/>
      <c r="NDK738" s="413"/>
      <c r="NDL738" s="413"/>
      <c r="NDM738" s="407"/>
      <c r="NDN738" s="439"/>
      <c r="NDO738" s="413"/>
      <c r="NDP738" s="413"/>
      <c r="NDQ738" s="413"/>
      <c r="NDR738" s="413"/>
      <c r="NDS738" s="413"/>
      <c r="NDT738" s="413"/>
      <c r="NDU738" s="413"/>
      <c r="NDV738" s="412"/>
      <c r="NDW738" s="412"/>
      <c r="NDX738" s="412"/>
      <c r="NDY738" s="412"/>
      <c r="NDZ738" s="412"/>
      <c r="NEA738" s="412"/>
      <c r="NEB738" s="412"/>
      <c r="NEC738" s="412"/>
      <c r="NED738" s="412"/>
      <c r="NEE738" s="412"/>
      <c r="NEF738" s="412"/>
      <c r="NEG738" s="412"/>
      <c r="NEH738" s="412"/>
      <c r="NEI738" s="412"/>
      <c r="NEJ738" s="412"/>
      <c r="NEK738" s="412"/>
      <c r="NEL738" s="412"/>
      <c r="NEM738" s="412"/>
      <c r="NEN738" s="412"/>
      <c r="NEO738" s="412"/>
      <c r="NEP738" s="412"/>
      <c r="NEQ738" s="412"/>
      <c r="NER738" s="412"/>
      <c r="NES738" s="412"/>
      <c r="NET738" s="412"/>
      <c r="NEU738" s="412"/>
      <c r="NEV738" s="412"/>
      <c r="NEW738" s="412"/>
      <c r="NEX738" s="412"/>
      <c r="NEY738" s="412"/>
      <c r="NEZ738" s="412"/>
      <c r="NFA738" s="412"/>
      <c r="NFB738" s="412"/>
      <c r="NFC738" s="412"/>
      <c r="NFD738" s="412"/>
      <c r="NFE738" s="412"/>
      <c r="NFF738" s="412"/>
      <c r="NFG738" s="412"/>
      <c r="NFH738" s="412"/>
      <c r="NFI738" s="412"/>
      <c r="NFJ738" s="412"/>
      <c r="NFK738" s="412"/>
      <c r="NFL738" s="412"/>
      <c r="NFM738" s="412"/>
      <c r="NFN738" s="413"/>
      <c r="NFO738" s="413"/>
      <c r="NFP738" s="413"/>
      <c r="NFQ738" s="413"/>
      <c r="NFR738" s="413"/>
      <c r="NFS738" s="413"/>
      <c r="NFT738" s="413"/>
      <c r="NFU738" s="413"/>
      <c r="NFV738" s="413"/>
      <c r="NFW738" s="413"/>
      <c r="NFX738" s="413"/>
      <c r="NFY738" s="413"/>
      <c r="NFZ738" s="413"/>
      <c r="NGA738" s="413"/>
      <c r="NGB738" s="413"/>
      <c r="NGC738" s="413"/>
      <c r="NGD738" s="413"/>
      <c r="NGE738" s="413"/>
      <c r="NGF738" s="413"/>
      <c r="NGG738" s="413"/>
      <c r="NGH738" s="413"/>
      <c r="NGI738" s="413"/>
      <c r="NGJ738" s="413"/>
      <c r="NGK738" s="413"/>
      <c r="NGL738" s="414"/>
      <c r="NGM738" s="414"/>
      <c r="NGN738" s="414"/>
      <c r="NGO738" s="414"/>
      <c r="NGP738" s="414"/>
      <c r="NGQ738" s="413"/>
      <c r="NGR738" s="413"/>
      <c r="NGS738" s="414"/>
      <c r="NGT738" s="414"/>
      <c r="NGU738" s="413"/>
      <c r="NGV738" s="413"/>
      <c r="NGW738" s="414"/>
      <c r="NGX738" s="414"/>
      <c r="NGY738" s="413"/>
      <c r="NGZ738" s="413"/>
      <c r="NHA738" s="413"/>
      <c r="NHB738" s="413"/>
      <c r="NHC738" s="413"/>
      <c r="NHD738" s="413"/>
      <c r="NHE738" s="413"/>
      <c r="NHF738" s="414"/>
      <c r="NHG738" s="414"/>
      <c r="NHH738" s="413"/>
      <c r="NHI738" s="413"/>
      <c r="NHJ738" s="414"/>
      <c r="NHK738" s="414"/>
      <c r="NHL738" s="413"/>
      <c r="NHM738" s="413"/>
      <c r="NHN738" s="413"/>
      <c r="NHO738" s="413"/>
      <c r="NHP738" s="413"/>
      <c r="NHQ738" s="407"/>
      <c r="NHR738" s="439"/>
      <c r="NHS738" s="413"/>
      <c r="NHT738" s="413"/>
      <c r="NHU738" s="413"/>
      <c r="NHV738" s="413"/>
      <c r="NHW738" s="413"/>
      <c r="NHX738" s="413"/>
      <c r="NHY738" s="413"/>
      <c r="NHZ738" s="412"/>
      <c r="NIA738" s="412"/>
      <c r="NIB738" s="412"/>
      <c r="NIC738" s="412"/>
      <c r="NID738" s="412"/>
      <c r="NIE738" s="412"/>
      <c r="NIF738" s="412"/>
      <c r="NIG738" s="412"/>
      <c r="NIH738" s="412"/>
      <c r="NII738" s="412"/>
      <c r="NIJ738" s="412"/>
      <c r="NIK738" s="412"/>
      <c r="NIL738" s="412"/>
      <c r="NIM738" s="412"/>
      <c r="NIN738" s="412"/>
      <c r="NIO738" s="412"/>
      <c r="NIP738" s="412"/>
      <c r="NIQ738" s="412"/>
      <c r="NIR738" s="412"/>
      <c r="NIS738" s="412"/>
      <c r="NIT738" s="412"/>
      <c r="NIU738" s="412"/>
      <c r="NIV738" s="412"/>
      <c r="NIW738" s="412"/>
      <c r="NIX738" s="412"/>
      <c r="NIY738" s="412"/>
      <c r="NIZ738" s="412"/>
      <c r="NJA738" s="412"/>
      <c r="NJB738" s="412"/>
      <c r="NJC738" s="412"/>
      <c r="NJD738" s="412"/>
      <c r="NJE738" s="412"/>
      <c r="NJF738" s="412"/>
      <c r="NJG738" s="412"/>
      <c r="NJH738" s="412"/>
      <c r="NJI738" s="412"/>
      <c r="NJJ738" s="412"/>
      <c r="NJK738" s="412"/>
      <c r="NJL738" s="412"/>
      <c r="NJM738" s="412"/>
      <c r="NJN738" s="412"/>
      <c r="NJO738" s="412"/>
      <c r="NJP738" s="412"/>
      <c r="NJQ738" s="412"/>
      <c r="NJR738" s="413"/>
      <c r="NJS738" s="413"/>
      <c r="NJT738" s="413"/>
      <c r="NJU738" s="413"/>
      <c r="NJV738" s="413"/>
      <c r="NJW738" s="413"/>
      <c r="NJX738" s="413"/>
      <c r="NJY738" s="413"/>
      <c r="NJZ738" s="413"/>
      <c r="NKA738" s="413"/>
      <c r="NKB738" s="413"/>
      <c r="NKC738" s="413"/>
      <c r="NKD738" s="413"/>
      <c r="NKE738" s="413"/>
      <c r="NKF738" s="413"/>
      <c r="NKG738" s="413"/>
      <c r="NKH738" s="413"/>
      <c r="NKI738" s="413"/>
      <c r="NKJ738" s="413"/>
      <c r="NKK738" s="413"/>
      <c r="NKL738" s="413"/>
      <c r="NKM738" s="413"/>
      <c r="NKN738" s="413"/>
      <c r="NKO738" s="413"/>
      <c r="NKP738" s="414"/>
      <c r="NKQ738" s="414"/>
      <c r="NKR738" s="414"/>
      <c r="NKS738" s="414"/>
      <c r="NKT738" s="414"/>
      <c r="NKU738" s="413"/>
      <c r="NKV738" s="413"/>
      <c r="NKW738" s="414"/>
      <c r="NKX738" s="414"/>
      <c r="NKY738" s="413"/>
      <c r="NKZ738" s="413"/>
      <c r="NLA738" s="414"/>
      <c r="NLB738" s="414"/>
      <c r="NLC738" s="413"/>
      <c r="NLD738" s="413"/>
      <c r="NLE738" s="413"/>
      <c r="NLF738" s="413"/>
      <c r="NLG738" s="413"/>
      <c r="NLH738" s="413"/>
      <c r="NLI738" s="413"/>
      <c r="NLJ738" s="414"/>
      <c r="NLK738" s="414"/>
      <c r="NLL738" s="413"/>
      <c r="NLM738" s="413"/>
      <c r="NLN738" s="414"/>
      <c r="NLO738" s="414"/>
      <c r="NLP738" s="413"/>
      <c r="NLQ738" s="413"/>
      <c r="NLR738" s="413"/>
      <c r="NLS738" s="413"/>
      <c r="NLT738" s="413"/>
      <c r="NLU738" s="407"/>
      <c r="NLV738" s="439"/>
      <c r="NLW738" s="413"/>
      <c r="NLX738" s="413"/>
      <c r="NLY738" s="413"/>
      <c r="NLZ738" s="413"/>
      <c r="NMA738" s="413"/>
      <c r="NMB738" s="413"/>
      <c r="NMC738" s="413"/>
      <c r="NMD738" s="412"/>
      <c r="NME738" s="412"/>
      <c r="NMF738" s="412"/>
      <c r="NMG738" s="412"/>
      <c r="NMH738" s="412"/>
      <c r="NMI738" s="412"/>
      <c r="NMJ738" s="412"/>
      <c r="NMK738" s="412"/>
      <c r="NML738" s="412"/>
      <c r="NMM738" s="412"/>
      <c r="NMN738" s="412"/>
      <c r="NMO738" s="412"/>
      <c r="NMP738" s="412"/>
      <c r="NMQ738" s="412"/>
      <c r="NMR738" s="412"/>
      <c r="NMS738" s="412"/>
      <c r="NMT738" s="412"/>
      <c r="NMU738" s="412"/>
      <c r="NMV738" s="412"/>
      <c r="NMW738" s="412"/>
      <c r="NMX738" s="412"/>
      <c r="NMY738" s="412"/>
      <c r="NMZ738" s="412"/>
      <c r="NNA738" s="412"/>
      <c r="NNB738" s="412"/>
      <c r="NNC738" s="412"/>
      <c r="NND738" s="412"/>
      <c r="NNE738" s="412"/>
      <c r="NNF738" s="412"/>
      <c r="NNG738" s="412"/>
      <c r="NNH738" s="412"/>
      <c r="NNI738" s="412"/>
      <c r="NNJ738" s="412"/>
      <c r="NNK738" s="412"/>
      <c r="NNL738" s="412"/>
      <c r="NNM738" s="412"/>
      <c r="NNN738" s="412"/>
      <c r="NNO738" s="412"/>
      <c r="NNP738" s="412"/>
      <c r="NNQ738" s="412"/>
      <c r="NNR738" s="412"/>
      <c r="NNS738" s="412"/>
      <c r="NNT738" s="412"/>
      <c r="NNU738" s="412"/>
      <c r="NNV738" s="413"/>
      <c r="NNW738" s="413"/>
      <c r="NNX738" s="413"/>
      <c r="NNY738" s="413"/>
      <c r="NNZ738" s="413"/>
      <c r="NOA738" s="413"/>
      <c r="NOB738" s="413"/>
      <c r="NOC738" s="413"/>
      <c r="NOD738" s="413"/>
      <c r="NOE738" s="413"/>
      <c r="NOF738" s="413"/>
      <c r="NOG738" s="413"/>
      <c r="NOH738" s="413"/>
      <c r="NOI738" s="413"/>
      <c r="NOJ738" s="413"/>
      <c r="NOK738" s="413"/>
      <c r="NOL738" s="413"/>
      <c r="NOM738" s="413"/>
      <c r="NON738" s="413"/>
      <c r="NOO738" s="413"/>
      <c r="NOP738" s="413"/>
      <c r="NOQ738" s="413"/>
      <c r="NOR738" s="413"/>
      <c r="NOS738" s="413"/>
      <c r="NOT738" s="414"/>
      <c r="NOU738" s="414"/>
      <c r="NOV738" s="414"/>
      <c r="NOW738" s="414"/>
      <c r="NOX738" s="414"/>
      <c r="NOY738" s="413"/>
      <c r="NOZ738" s="413"/>
      <c r="NPA738" s="414"/>
      <c r="NPB738" s="414"/>
      <c r="NPC738" s="413"/>
      <c r="NPD738" s="413"/>
      <c r="NPE738" s="414"/>
      <c r="NPF738" s="414"/>
      <c r="NPG738" s="413"/>
      <c r="NPH738" s="413"/>
      <c r="NPI738" s="413"/>
      <c r="NPJ738" s="413"/>
      <c r="NPK738" s="413"/>
      <c r="NPL738" s="413"/>
      <c r="NPM738" s="413"/>
      <c r="NPN738" s="414"/>
      <c r="NPO738" s="414"/>
      <c r="NPP738" s="413"/>
      <c r="NPQ738" s="413"/>
      <c r="NPR738" s="414"/>
      <c r="NPS738" s="414"/>
      <c r="NPT738" s="413"/>
      <c r="NPU738" s="413"/>
      <c r="NPV738" s="413"/>
      <c r="NPW738" s="413"/>
      <c r="NPX738" s="413"/>
      <c r="NPY738" s="407"/>
      <c r="NPZ738" s="439"/>
      <c r="NQA738" s="413"/>
      <c r="NQB738" s="413"/>
      <c r="NQC738" s="413"/>
      <c r="NQD738" s="413"/>
      <c r="NQE738" s="413"/>
      <c r="NQF738" s="413"/>
      <c r="NQG738" s="413"/>
      <c r="NQH738" s="412"/>
      <c r="NQI738" s="412"/>
      <c r="NQJ738" s="412"/>
      <c r="NQK738" s="412"/>
      <c r="NQL738" s="412"/>
      <c r="NQM738" s="412"/>
      <c r="NQN738" s="412"/>
      <c r="NQO738" s="412"/>
      <c r="NQP738" s="412"/>
      <c r="NQQ738" s="412"/>
      <c r="NQR738" s="412"/>
      <c r="NQS738" s="412"/>
      <c r="NQT738" s="412"/>
      <c r="NQU738" s="412"/>
      <c r="NQV738" s="412"/>
      <c r="NQW738" s="412"/>
      <c r="NQX738" s="412"/>
      <c r="NQY738" s="412"/>
      <c r="NQZ738" s="412"/>
      <c r="NRA738" s="412"/>
      <c r="NRB738" s="412"/>
      <c r="NRC738" s="412"/>
      <c r="NRD738" s="412"/>
      <c r="NRE738" s="412"/>
      <c r="NRF738" s="412"/>
      <c r="NRG738" s="412"/>
      <c r="NRH738" s="412"/>
      <c r="NRI738" s="412"/>
      <c r="NRJ738" s="412"/>
      <c r="NRK738" s="412"/>
      <c r="NRL738" s="412"/>
      <c r="NRM738" s="412"/>
      <c r="NRN738" s="412"/>
      <c r="NRO738" s="412"/>
      <c r="NRP738" s="412"/>
      <c r="NRQ738" s="412"/>
      <c r="NRR738" s="412"/>
      <c r="NRS738" s="412"/>
      <c r="NRT738" s="412"/>
      <c r="NRU738" s="412"/>
      <c r="NRV738" s="412"/>
      <c r="NRW738" s="412"/>
      <c r="NRX738" s="412"/>
      <c r="NRY738" s="412"/>
      <c r="NRZ738" s="413"/>
      <c r="NSA738" s="413"/>
      <c r="NSB738" s="413"/>
      <c r="NSC738" s="413"/>
      <c r="NSD738" s="413"/>
      <c r="NSE738" s="413"/>
      <c r="NSF738" s="413"/>
      <c r="NSG738" s="413"/>
      <c r="NSH738" s="413"/>
      <c r="NSI738" s="413"/>
      <c r="NSJ738" s="413"/>
      <c r="NSK738" s="413"/>
      <c r="NSL738" s="413"/>
      <c r="NSM738" s="413"/>
      <c r="NSN738" s="413"/>
      <c r="NSO738" s="413"/>
      <c r="NSP738" s="413"/>
      <c r="NSQ738" s="413"/>
      <c r="NSR738" s="413"/>
      <c r="NSS738" s="413"/>
      <c r="NST738" s="413"/>
      <c r="NSU738" s="413"/>
      <c r="NSV738" s="413"/>
      <c r="NSW738" s="413"/>
      <c r="NSX738" s="414"/>
      <c r="NSY738" s="414"/>
      <c r="NSZ738" s="414"/>
      <c r="NTA738" s="414"/>
      <c r="NTB738" s="414"/>
      <c r="NTC738" s="413"/>
      <c r="NTD738" s="413"/>
      <c r="NTE738" s="414"/>
      <c r="NTF738" s="414"/>
      <c r="NTG738" s="413"/>
      <c r="NTH738" s="413"/>
      <c r="NTI738" s="414"/>
      <c r="NTJ738" s="414"/>
      <c r="NTK738" s="413"/>
      <c r="NTL738" s="413"/>
      <c r="NTM738" s="413"/>
      <c r="NTN738" s="413"/>
      <c r="NTO738" s="413"/>
      <c r="NTP738" s="413"/>
      <c r="NTQ738" s="413"/>
      <c r="NTR738" s="414"/>
      <c r="NTS738" s="414"/>
      <c r="NTT738" s="413"/>
      <c r="NTU738" s="413"/>
      <c r="NTV738" s="414"/>
      <c r="NTW738" s="414"/>
      <c r="NTX738" s="413"/>
      <c r="NTY738" s="413"/>
      <c r="NTZ738" s="413"/>
      <c r="NUA738" s="413"/>
      <c r="NUB738" s="413"/>
      <c r="NUC738" s="407"/>
      <c r="NUD738" s="439"/>
      <c r="NUE738" s="413"/>
      <c r="NUF738" s="413"/>
      <c r="NUG738" s="413"/>
      <c r="NUH738" s="413"/>
      <c r="NUI738" s="413"/>
      <c r="NUJ738" s="413"/>
      <c r="NUK738" s="413"/>
      <c r="NUL738" s="412"/>
      <c r="NUM738" s="412"/>
      <c r="NUN738" s="412"/>
      <c r="NUO738" s="412"/>
      <c r="NUP738" s="412"/>
      <c r="NUQ738" s="412"/>
      <c r="NUR738" s="412"/>
      <c r="NUS738" s="412"/>
      <c r="NUT738" s="412"/>
      <c r="NUU738" s="412"/>
      <c r="NUV738" s="412"/>
      <c r="NUW738" s="412"/>
      <c r="NUX738" s="412"/>
      <c r="NUY738" s="412"/>
      <c r="NUZ738" s="412"/>
      <c r="NVA738" s="412"/>
      <c r="NVB738" s="412"/>
      <c r="NVC738" s="412"/>
      <c r="NVD738" s="412"/>
      <c r="NVE738" s="412"/>
      <c r="NVF738" s="412"/>
      <c r="NVG738" s="412"/>
      <c r="NVH738" s="412"/>
      <c r="NVI738" s="412"/>
      <c r="NVJ738" s="412"/>
      <c r="NVK738" s="412"/>
      <c r="NVL738" s="412"/>
      <c r="NVM738" s="412"/>
      <c r="NVN738" s="412"/>
      <c r="NVO738" s="412"/>
      <c r="NVP738" s="412"/>
      <c r="NVQ738" s="412"/>
      <c r="NVR738" s="412"/>
      <c r="NVS738" s="412"/>
      <c r="NVT738" s="412"/>
      <c r="NVU738" s="412"/>
      <c r="NVV738" s="412"/>
      <c r="NVW738" s="412"/>
      <c r="NVX738" s="412"/>
      <c r="NVY738" s="412"/>
      <c r="NVZ738" s="412"/>
      <c r="NWA738" s="412"/>
      <c r="NWB738" s="412"/>
      <c r="NWC738" s="412"/>
      <c r="NWD738" s="413"/>
      <c r="NWE738" s="413"/>
      <c r="NWF738" s="413"/>
      <c r="NWG738" s="413"/>
      <c r="NWH738" s="413"/>
      <c r="NWI738" s="413"/>
      <c r="NWJ738" s="413"/>
      <c r="NWK738" s="413"/>
      <c r="NWL738" s="413"/>
      <c r="NWM738" s="413"/>
      <c r="NWN738" s="413"/>
      <c r="NWO738" s="413"/>
      <c r="NWP738" s="413"/>
      <c r="NWQ738" s="413"/>
      <c r="NWR738" s="413"/>
      <c r="NWS738" s="413"/>
      <c r="NWT738" s="413"/>
      <c r="NWU738" s="413"/>
      <c r="NWV738" s="413"/>
      <c r="NWW738" s="413"/>
      <c r="NWX738" s="413"/>
      <c r="NWY738" s="413"/>
      <c r="NWZ738" s="413"/>
      <c r="NXA738" s="413"/>
      <c r="NXB738" s="414"/>
      <c r="NXC738" s="414"/>
      <c r="NXD738" s="414"/>
      <c r="NXE738" s="414"/>
      <c r="NXF738" s="414"/>
      <c r="NXG738" s="413"/>
      <c r="NXH738" s="413"/>
      <c r="NXI738" s="414"/>
      <c r="NXJ738" s="414"/>
      <c r="NXK738" s="413"/>
      <c r="NXL738" s="413"/>
      <c r="NXM738" s="414"/>
      <c r="NXN738" s="414"/>
      <c r="NXO738" s="413"/>
      <c r="NXP738" s="413"/>
      <c r="NXQ738" s="413"/>
      <c r="NXR738" s="413"/>
      <c r="NXS738" s="413"/>
      <c r="NXT738" s="413"/>
      <c r="NXU738" s="413"/>
      <c r="NXV738" s="414"/>
      <c r="NXW738" s="414"/>
      <c r="NXX738" s="413"/>
      <c r="NXY738" s="413"/>
      <c r="NXZ738" s="414"/>
      <c r="NYA738" s="414"/>
      <c r="NYB738" s="413"/>
      <c r="NYC738" s="413"/>
      <c r="NYD738" s="413"/>
      <c r="NYE738" s="413"/>
      <c r="NYF738" s="413"/>
      <c r="NYG738" s="407"/>
      <c r="NYH738" s="439"/>
      <c r="NYI738" s="413"/>
      <c r="NYJ738" s="413"/>
      <c r="NYK738" s="413"/>
      <c r="NYL738" s="413"/>
      <c r="NYM738" s="413"/>
      <c r="NYN738" s="413"/>
      <c r="NYO738" s="413"/>
      <c r="NYP738" s="412"/>
      <c r="NYQ738" s="412"/>
      <c r="NYR738" s="412"/>
      <c r="NYS738" s="412"/>
      <c r="NYT738" s="412"/>
      <c r="NYU738" s="412"/>
      <c r="NYV738" s="412"/>
      <c r="NYW738" s="412"/>
      <c r="NYX738" s="412"/>
      <c r="NYY738" s="412"/>
      <c r="NYZ738" s="412"/>
      <c r="NZA738" s="412"/>
      <c r="NZB738" s="412"/>
      <c r="NZC738" s="412"/>
      <c r="NZD738" s="412"/>
      <c r="NZE738" s="412"/>
      <c r="NZF738" s="412"/>
      <c r="NZG738" s="412"/>
      <c r="NZH738" s="412"/>
      <c r="NZI738" s="412"/>
      <c r="NZJ738" s="412"/>
      <c r="NZK738" s="412"/>
      <c r="NZL738" s="412"/>
      <c r="NZM738" s="412"/>
      <c r="NZN738" s="412"/>
      <c r="NZO738" s="412"/>
      <c r="NZP738" s="412"/>
      <c r="NZQ738" s="412"/>
      <c r="NZR738" s="412"/>
      <c r="NZS738" s="412"/>
      <c r="NZT738" s="412"/>
      <c r="NZU738" s="412"/>
      <c r="NZV738" s="412"/>
      <c r="NZW738" s="412"/>
      <c r="NZX738" s="412"/>
      <c r="NZY738" s="412"/>
      <c r="NZZ738" s="412"/>
      <c r="OAA738" s="412"/>
      <c r="OAB738" s="412"/>
      <c r="OAC738" s="412"/>
      <c r="OAD738" s="412"/>
      <c r="OAE738" s="412"/>
      <c r="OAF738" s="412"/>
      <c r="OAG738" s="412"/>
      <c r="OAH738" s="413"/>
      <c r="OAI738" s="413"/>
      <c r="OAJ738" s="413"/>
      <c r="OAK738" s="413"/>
      <c r="OAL738" s="413"/>
      <c r="OAM738" s="413"/>
      <c r="OAN738" s="413"/>
      <c r="OAO738" s="413"/>
      <c r="OAP738" s="413"/>
      <c r="OAQ738" s="413"/>
      <c r="OAR738" s="413"/>
      <c r="OAS738" s="413"/>
      <c r="OAT738" s="413"/>
      <c r="OAU738" s="413"/>
      <c r="OAV738" s="413"/>
      <c r="OAW738" s="413"/>
      <c r="OAX738" s="413"/>
      <c r="OAY738" s="413"/>
      <c r="OAZ738" s="413"/>
      <c r="OBA738" s="413"/>
      <c r="OBB738" s="413"/>
      <c r="OBC738" s="413"/>
      <c r="OBD738" s="413"/>
      <c r="OBE738" s="413"/>
      <c r="OBF738" s="414"/>
      <c r="OBG738" s="414"/>
      <c r="OBH738" s="414"/>
      <c r="OBI738" s="414"/>
      <c r="OBJ738" s="414"/>
      <c r="OBK738" s="413"/>
      <c r="OBL738" s="413"/>
      <c r="OBM738" s="414"/>
      <c r="OBN738" s="414"/>
      <c r="OBO738" s="413"/>
      <c r="OBP738" s="413"/>
      <c r="OBQ738" s="414"/>
      <c r="OBR738" s="414"/>
      <c r="OBS738" s="413"/>
      <c r="OBT738" s="413"/>
      <c r="OBU738" s="413"/>
      <c r="OBV738" s="413"/>
      <c r="OBW738" s="413"/>
      <c r="OBX738" s="413"/>
      <c r="OBY738" s="413"/>
      <c r="OBZ738" s="414"/>
      <c r="OCA738" s="414"/>
      <c r="OCB738" s="413"/>
      <c r="OCC738" s="413"/>
      <c r="OCD738" s="414"/>
      <c r="OCE738" s="414"/>
      <c r="OCF738" s="413"/>
      <c r="OCG738" s="413"/>
      <c r="OCH738" s="413"/>
      <c r="OCI738" s="413"/>
      <c r="OCJ738" s="413"/>
      <c r="OCK738" s="407"/>
      <c r="OCL738" s="439"/>
      <c r="OCM738" s="413"/>
      <c r="OCN738" s="413"/>
      <c r="OCO738" s="413"/>
      <c r="OCP738" s="413"/>
      <c r="OCQ738" s="413"/>
      <c r="OCR738" s="413"/>
      <c r="OCS738" s="413"/>
      <c r="OCT738" s="412"/>
      <c r="OCU738" s="412"/>
      <c r="OCV738" s="412"/>
      <c r="OCW738" s="412"/>
      <c r="OCX738" s="412"/>
      <c r="OCY738" s="412"/>
      <c r="OCZ738" s="412"/>
      <c r="ODA738" s="412"/>
      <c r="ODB738" s="412"/>
      <c r="ODC738" s="412"/>
      <c r="ODD738" s="412"/>
      <c r="ODE738" s="412"/>
      <c r="ODF738" s="412"/>
      <c r="ODG738" s="412"/>
      <c r="ODH738" s="412"/>
      <c r="ODI738" s="412"/>
      <c r="ODJ738" s="412"/>
      <c r="ODK738" s="412"/>
      <c r="ODL738" s="412"/>
      <c r="ODM738" s="412"/>
      <c r="ODN738" s="412"/>
      <c r="ODO738" s="412"/>
      <c r="ODP738" s="412"/>
      <c r="ODQ738" s="412"/>
      <c r="ODR738" s="412"/>
      <c r="ODS738" s="412"/>
      <c r="ODT738" s="412"/>
      <c r="ODU738" s="412"/>
      <c r="ODV738" s="412"/>
      <c r="ODW738" s="412"/>
      <c r="ODX738" s="412"/>
      <c r="ODY738" s="412"/>
      <c r="ODZ738" s="412"/>
      <c r="OEA738" s="412"/>
      <c r="OEB738" s="412"/>
      <c r="OEC738" s="412"/>
      <c r="OED738" s="412"/>
      <c r="OEE738" s="412"/>
      <c r="OEF738" s="412"/>
      <c r="OEG738" s="412"/>
      <c r="OEH738" s="412"/>
      <c r="OEI738" s="412"/>
      <c r="OEJ738" s="412"/>
      <c r="OEK738" s="412"/>
      <c r="OEL738" s="413"/>
      <c r="OEM738" s="413"/>
      <c r="OEN738" s="413"/>
      <c r="OEO738" s="413"/>
      <c r="OEP738" s="413"/>
      <c r="OEQ738" s="413"/>
      <c r="OER738" s="413"/>
      <c r="OES738" s="413"/>
      <c r="OET738" s="413"/>
      <c r="OEU738" s="413"/>
      <c r="OEV738" s="413"/>
      <c r="OEW738" s="413"/>
      <c r="OEX738" s="413"/>
      <c r="OEY738" s="413"/>
      <c r="OEZ738" s="413"/>
      <c r="OFA738" s="413"/>
      <c r="OFB738" s="413"/>
      <c r="OFC738" s="413"/>
      <c r="OFD738" s="413"/>
      <c r="OFE738" s="413"/>
      <c r="OFF738" s="413"/>
      <c r="OFG738" s="413"/>
      <c r="OFH738" s="413"/>
      <c r="OFI738" s="413"/>
      <c r="OFJ738" s="414"/>
      <c r="OFK738" s="414"/>
      <c r="OFL738" s="414"/>
      <c r="OFM738" s="414"/>
      <c r="OFN738" s="414"/>
      <c r="OFO738" s="413"/>
      <c r="OFP738" s="413"/>
      <c r="OFQ738" s="414"/>
      <c r="OFR738" s="414"/>
      <c r="OFS738" s="413"/>
      <c r="OFT738" s="413"/>
      <c r="OFU738" s="414"/>
      <c r="OFV738" s="414"/>
      <c r="OFW738" s="413"/>
      <c r="OFX738" s="413"/>
      <c r="OFY738" s="413"/>
      <c r="OFZ738" s="413"/>
      <c r="OGA738" s="413"/>
      <c r="OGB738" s="413"/>
      <c r="OGC738" s="413"/>
      <c r="OGD738" s="414"/>
      <c r="OGE738" s="414"/>
      <c r="OGF738" s="413"/>
      <c r="OGG738" s="413"/>
      <c r="OGH738" s="414"/>
      <c r="OGI738" s="414"/>
      <c r="OGJ738" s="413"/>
      <c r="OGK738" s="413"/>
      <c r="OGL738" s="413"/>
      <c r="OGM738" s="413"/>
      <c r="OGN738" s="413"/>
      <c r="OGO738" s="407"/>
      <c r="OGP738" s="439"/>
      <c r="OGQ738" s="413"/>
      <c r="OGR738" s="413"/>
      <c r="OGS738" s="413"/>
      <c r="OGT738" s="413"/>
      <c r="OGU738" s="413"/>
      <c r="OGV738" s="413"/>
      <c r="OGW738" s="413"/>
      <c r="OGX738" s="412"/>
      <c r="OGY738" s="412"/>
      <c r="OGZ738" s="412"/>
      <c r="OHA738" s="412"/>
      <c r="OHB738" s="412"/>
      <c r="OHC738" s="412"/>
      <c r="OHD738" s="412"/>
      <c r="OHE738" s="412"/>
      <c r="OHF738" s="412"/>
      <c r="OHG738" s="412"/>
      <c r="OHH738" s="412"/>
      <c r="OHI738" s="412"/>
      <c r="OHJ738" s="412"/>
      <c r="OHK738" s="412"/>
      <c r="OHL738" s="412"/>
      <c r="OHM738" s="412"/>
      <c r="OHN738" s="412"/>
      <c r="OHO738" s="412"/>
      <c r="OHP738" s="412"/>
      <c r="OHQ738" s="412"/>
      <c r="OHR738" s="412"/>
      <c r="OHS738" s="412"/>
      <c r="OHT738" s="412"/>
      <c r="OHU738" s="412"/>
      <c r="OHV738" s="412"/>
      <c r="OHW738" s="412"/>
      <c r="OHX738" s="412"/>
      <c r="OHY738" s="412"/>
      <c r="OHZ738" s="412"/>
      <c r="OIA738" s="412"/>
      <c r="OIB738" s="412"/>
      <c r="OIC738" s="412"/>
      <c r="OID738" s="412"/>
      <c r="OIE738" s="412"/>
      <c r="OIF738" s="412"/>
      <c r="OIG738" s="412"/>
      <c r="OIH738" s="412"/>
      <c r="OII738" s="412"/>
      <c r="OIJ738" s="412"/>
      <c r="OIK738" s="412"/>
      <c r="OIL738" s="412"/>
      <c r="OIM738" s="412"/>
      <c r="OIN738" s="412"/>
      <c r="OIO738" s="412"/>
      <c r="OIP738" s="413"/>
      <c r="OIQ738" s="413"/>
      <c r="OIR738" s="413"/>
      <c r="OIS738" s="413"/>
      <c r="OIT738" s="413"/>
      <c r="OIU738" s="413"/>
      <c r="OIV738" s="413"/>
      <c r="OIW738" s="413"/>
      <c r="OIX738" s="413"/>
      <c r="OIY738" s="413"/>
      <c r="OIZ738" s="413"/>
      <c r="OJA738" s="413"/>
      <c r="OJB738" s="413"/>
      <c r="OJC738" s="413"/>
      <c r="OJD738" s="413"/>
      <c r="OJE738" s="413"/>
      <c r="OJF738" s="413"/>
      <c r="OJG738" s="413"/>
      <c r="OJH738" s="413"/>
      <c r="OJI738" s="413"/>
      <c r="OJJ738" s="413"/>
      <c r="OJK738" s="413"/>
      <c r="OJL738" s="413"/>
      <c r="OJM738" s="413"/>
      <c r="OJN738" s="414"/>
      <c r="OJO738" s="414"/>
      <c r="OJP738" s="414"/>
      <c r="OJQ738" s="414"/>
      <c r="OJR738" s="414"/>
      <c r="OJS738" s="413"/>
      <c r="OJT738" s="413"/>
      <c r="OJU738" s="414"/>
      <c r="OJV738" s="414"/>
      <c r="OJW738" s="413"/>
      <c r="OJX738" s="413"/>
      <c r="OJY738" s="414"/>
      <c r="OJZ738" s="414"/>
      <c r="OKA738" s="413"/>
      <c r="OKB738" s="413"/>
      <c r="OKC738" s="413"/>
      <c r="OKD738" s="413"/>
      <c r="OKE738" s="413"/>
      <c r="OKF738" s="413"/>
      <c r="OKG738" s="413"/>
      <c r="OKH738" s="414"/>
      <c r="OKI738" s="414"/>
      <c r="OKJ738" s="413"/>
      <c r="OKK738" s="413"/>
      <c r="OKL738" s="414"/>
      <c r="OKM738" s="414"/>
      <c r="OKN738" s="413"/>
      <c r="OKO738" s="413"/>
      <c r="OKP738" s="413"/>
      <c r="OKQ738" s="413"/>
      <c r="OKR738" s="413"/>
      <c r="OKS738" s="407"/>
      <c r="OKT738" s="439"/>
      <c r="OKU738" s="413"/>
      <c r="OKV738" s="413"/>
      <c r="OKW738" s="413"/>
      <c r="OKX738" s="413"/>
      <c r="OKY738" s="413"/>
      <c r="OKZ738" s="413"/>
      <c r="OLA738" s="413"/>
      <c r="OLB738" s="412"/>
      <c r="OLC738" s="412"/>
      <c r="OLD738" s="412"/>
      <c r="OLE738" s="412"/>
      <c r="OLF738" s="412"/>
      <c r="OLG738" s="412"/>
      <c r="OLH738" s="412"/>
      <c r="OLI738" s="412"/>
      <c r="OLJ738" s="412"/>
      <c r="OLK738" s="412"/>
      <c r="OLL738" s="412"/>
      <c r="OLM738" s="412"/>
      <c r="OLN738" s="412"/>
      <c r="OLO738" s="412"/>
      <c r="OLP738" s="412"/>
      <c r="OLQ738" s="412"/>
      <c r="OLR738" s="412"/>
      <c r="OLS738" s="412"/>
      <c r="OLT738" s="412"/>
      <c r="OLU738" s="412"/>
      <c r="OLV738" s="412"/>
      <c r="OLW738" s="412"/>
      <c r="OLX738" s="412"/>
      <c r="OLY738" s="412"/>
      <c r="OLZ738" s="412"/>
      <c r="OMA738" s="412"/>
      <c r="OMB738" s="412"/>
      <c r="OMC738" s="412"/>
      <c r="OMD738" s="412"/>
      <c r="OME738" s="412"/>
      <c r="OMF738" s="412"/>
      <c r="OMG738" s="412"/>
      <c r="OMH738" s="412"/>
      <c r="OMI738" s="412"/>
      <c r="OMJ738" s="412"/>
      <c r="OMK738" s="412"/>
      <c r="OML738" s="412"/>
      <c r="OMM738" s="412"/>
      <c r="OMN738" s="412"/>
      <c r="OMO738" s="412"/>
      <c r="OMP738" s="412"/>
      <c r="OMQ738" s="412"/>
      <c r="OMR738" s="412"/>
      <c r="OMS738" s="412"/>
      <c r="OMT738" s="413"/>
      <c r="OMU738" s="413"/>
      <c r="OMV738" s="413"/>
      <c r="OMW738" s="413"/>
      <c r="OMX738" s="413"/>
      <c r="OMY738" s="413"/>
      <c r="OMZ738" s="413"/>
      <c r="ONA738" s="413"/>
      <c r="ONB738" s="413"/>
      <c r="ONC738" s="413"/>
      <c r="OND738" s="413"/>
      <c r="ONE738" s="413"/>
      <c r="ONF738" s="413"/>
      <c r="ONG738" s="413"/>
      <c r="ONH738" s="413"/>
      <c r="ONI738" s="413"/>
      <c r="ONJ738" s="413"/>
      <c r="ONK738" s="413"/>
      <c r="ONL738" s="413"/>
      <c r="ONM738" s="413"/>
      <c r="ONN738" s="413"/>
      <c r="ONO738" s="413"/>
      <c r="ONP738" s="413"/>
      <c r="ONQ738" s="413"/>
      <c r="ONR738" s="414"/>
      <c r="ONS738" s="414"/>
      <c r="ONT738" s="414"/>
      <c r="ONU738" s="414"/>
      <c r="ONV738" s="414"/>
      <c r="ONW738" s="413"/>
      <c r="ONX738" s="413"/>
      <c r="ONY738" s="414"/>
      <c r="ONZ738" s="414"/>
      <c r="OOA738" s="413"/>
      <c r="OOB738" s="413"/>
      <c r="OOC738" s="414"/>
      <c r="OOD738" s="414"/>
      <c r="OOE738" s="413"/>
      <c r="OOF738" s="413"/>
      <c r="OOG738" s="413"/>
      <c r="OOH738" s="413"/>
      <c r="OOI738" s="413"/>
      <c r="OOJ738" s="413"/>
      <c r="OOK738" s="413"/>
      <c r="OOL738" s="414"/>
      <c r="OOM738" s="414"/>
      <c r="OON738" s="413"/>
      <c r="OOO738" s="413"/>
      <c r="OOP738" s="414"/>
      <c r="OOQ738" s="414"/>
      <c r="OOR738" s="413"/>
      <c r="OOS738" s="413"/>
      <c r="OOT738" s="413"/>
      <c r="OOU738" s="413"/>
      <c r="OOV738" s="413"/>
      <c r="OOW738" s="407"/>
      <c r="OOX738" s="439"/>
      <c r="OOY738" s="413"/>
      <c r="OOZ738" s="413"/>
      <c r="OPA738" s="413"/>
      <c r="OPB738" s="413"/>
      <c r="OPC738" s="413"/>
      <c r="OPD738" s="413"/>
      <c r="OPE738" s="413"/>
      <c r="OPF738" s="412"/>
      <c r="OPG738" s="412"/>
      <c r="OPH738" s="412"/>
      <c r="OPI738" s="412"/>
      <c r="OPJ738" s="412"/>
      <c r="OPK738" s="412"/>
      <c r="OPL738" s="412"/>
      <c r="OPM738" s="412"/>
      <c r="OPN738" s="412"/>
      <c r="OPO738" s="412"/>
      <c r="OPP738" s="412"/>
      <c r="OPQ738" s="412"/>
      <c r="OPR738" s="412"/>
      <c r="OPS738" s="412"/>
      <c r="OPT738" s="412"/>
      <c r="OPU738" s="412"/>
      <c r="OPV738" s="412"/>
      <c r="OPW738" s="412"/>
      <c r="OPX738" s="412"/>
      <c r="OPY738" s="412"/>
      <c r="OPZ738" s="412"/>
      <c r="OQA738" s="412"/>
      <c r="OQB738" s="412"/>
      <c r="OQC738" s="412"/>
      <c r="OQD738" s="412"/>
      <c r="OQE738" s="412"/>
      <c r="OQF738" s="412"/>
      <c r="OQG738" s="412"/>
      <c r="OQH738" s="412"/>
      <c r="OQI738" s="412"/>
      <c r="OQJ738" s="412"/>
      <c r="OQK738" s="412"/>
      <c r="OQL738" s="412"/>
      <c r="OQM738" s="412"/>
      <c r="OQN738" s="412"/>
      <c r="OQO738" s="412"/>
      <c r="OQP738" s="412"/>
      <c r="OQQ738" s="412"/>
      <c r="OQR738" s="412"/>
      <c r="OQS738" s="412"/>
      <c r="OQT738" s="412"/>
      <c r="OQU738" s="412"/>
      <c r="OQV738" s="412"/>
      <c r="OQW738" s="412"/>
      <c r="OQX738" s="413"/>
      <c r="OQY738" s="413"/>
      <c r="OQZ738" s="413"/>
      <c r="ORA738" s="413"/>
      <c r="ORB738" s="413"/>
      <c r="ORC738" s="413"/>
      <c r="ORD738" s="413"/>
      <c r="ORE738" s="413"/>
      <c r="ORF738" s="413"/>
      <c r="ORG738" s="413"/>
      <c r="ORH738" s="413"/>
      <c r="ORI738" s="413"/>
      <c r="ORJ738" s="413"/>
      <c r="ORK738" s="413"/>
      <c r="ORL738" s="413"/>
      <c r="ORM738" s="413"/>
      <c r="ORN738" s="413"/>
      <c r="ORO738" s="413"/>
      <c r="ORP738" s="413"/>
      <c r="ORQ738" s="413"/>
      <c r="ORR738" s="413"/>
      <c r="ORS738" s="413"/>
      <c r="ORT738" s="413"/>
      <c r="ORU738" s="413"/>
      <c r="ORV738" s="414"/>
      <c r="ORW738" s="414"/>
      <c r="ORX738" s="414"/>
      <c r="ORY738" s="414"/>
      <c r="ORZ738" s="414"/>
      <c r="OSA738" s="413"/>
      <c r="OSB738" s="413"/>
      <c r="OSC738" s="414"/>
      <c r="OSD738" s="414"/>
      <c r="OSE738" s="413"/>
      <c r="OSF738" s="413"/>
      <c r="OSG738" s="414"/>
      <c r="OSH738" s="414"/>
      <c r="OSI738" s="413"/>
      <c r="OSJ738" s="413"/>
      <c r="OSK738" s="413"/>
      <c r="OSL738" s="413"/>
      <c r="OSM738" s="413"/>
      <c r="OSN738" s="413"/>
      <c r="OSO738" s="413"/>
      <c r="OSP738" s="414"/>
      <c r="OSQ738" s="414"/>
      <c r="OSR738" s="413"/>
      <c r="OSS738" s="413"/>
      <c r="OST738" s="414"/>
      <c r="OSU738" s="414"/>
      <c r="OSV738" s="413"/>
      <c r="OSW738" s="413"/>
      <c r="OSX738" s="413"/>
      <c r="OSY738" s="413"/>
      <c r="OSZ738" s="413"/>
      <c r="OTA738" s="407"/>
      <c r="OTB738" s="439"/>
      <c r="OTC738" s="413"/>
      <c r="OTD738" s="413"/>
      <c r="OTE738" s="413"/>
      <c r="OTF738" s="413"/>
      <c r="OTG738" s="413"/>
      <c r="OTH738" s="413"/>
      <c r="OTI738" s="413"/>
      <c r="OTJ738" s="412"/>
      <c r="OTK738" s="412"/>
      <c r="OTL738" s="412"/>
      <c r="OTM738" s="412"/>
      <c r="OTN738" s="412"/>
      <c r="OTO738" s="412"/>
      <c r="OTP738" s="412"/>
      <c r="OTQ738" s="412"/>
      <c r="OTR738" s="412"/>
      <c r="OTS738" s="412"/>
      <c r="OTT738" s="412"/>
      <c r="OTU738" s="412"/>
      <c r="OTV738" s="412"/>
      <c r="OTW738" s="412"/>
      <c r="OTX738" s="412"/>
      <c r="OTY738" s="412"/>
      <c r="OTZ738" s="412"/>
      <c r="OUA738" s="412"/>
      <c r="OUB738" s="412"/>
      <c r="OUC738" s="412"/>
      <c r="OUD738" s="412"/>
      <c r="OUE738" s="412"/>
      <c r="OUF738" s="412"/>
      <c r="OUG738" s="412"/>
      <c r="OUH738" s="412"/>
      <c r="OUI738" s="412"/>
      <c r="OUJ738" s="412"/>
      <c r="OUK738" s="412"/>
      <c r="OUL738" s="412"/>
      <c r="OUM738" s="412"/>
      <c r="OUN738" s="412"/>
      <c r="OUO738" s="412"/>
      <c r="OUP738" s="412"/>
      <c r="OUQ738" s="412"/>
      <c r="OUR738" s="412"/>
      <c r="OUS738" s="412"/>
      <c r="OUT738" s="412"/>
      <c r="OUU738" s="412"/>
      <c r="OUV738" s="412"/>
      <c r="OUW738" s="412"/>
      <c r="OUX738" s="412"/>
      <c r="OUY738" s="412"/>
      <c r="OUZ738" s="412"/>
      <c r="OVA738" s="412"/>
      <c r="OVB738" s="413"/>
      <c r="OVC738" s="413"/>
      <c r="OVD738" s="413"/>
      <c r="OVE738" s="413"/>
      <c r="OVF738" s="413"/>
      <c r="OVG738" s="413"/>
      <c r="OVH738" s="413"/>
      <c r="OVI738" s="413"/>
      <c r="OVJ738" s="413"/>
      <c r="OVK738" s="413"/>
      <c r="OVL738" s="413"/>
      <c r="OVM738" s="413"/>
      <c r="OVN738" s="413"/>
      <c r="OVO738" s="413"/>
      <c r="OVP738" s="413"/>
      <c r="OVQ738" s="413"/>
      <c r="OVR738" s="413"/>
      <c r="OVS738" s="413"/>
      <c r="OVT738" s="413"/>
      <c r="OVU738" s="413"/>
      <c r="OVV738" s="413"/>
      <c r="OVW738" s="413"/>
      <c r="OVX738" s="413"/>
      <c r="OVY738" s="413"/>
      <c r="OVZ738" s="414"/>
      <c r="OWA738" s="414"/>
      <c r="OWB738" s="414"/>
      <c r="OWC738" s="414"/>
      <c r="OWD738" s="414"/>
      <c r="OWE738" s="413"/>
      <c r="OWF738" s="413"/>
      <c r="OWG738" s="414"/>
      <c r="OWH738" s="414"/>
      <c r="OWI738" s="413"/>
      <c r="OWJ738" s="413"/>
      <c r="OWK738" s="414"/>
      <c r="OWL738" s="414"/>
      <c r="OWM738" s="413"/>
      <c r="OWN738" s="413"/>
      <c r="OWO738" s="413"/>
      <c r="OWP738" s="413"/>
      <c r="OWQ738" s="413"/>
      <c r="OWR738" s="413"/>
      <c r="OWS738" s="413"/>
      <c r="OWT738" s="414"/>
      <c r="OWU738" s="414"/>
      <c r="OWV738" s="413"/>
      <c r="OWW738" s="413"/>
      <c r="OWX738" s="414"/>
      <c r="OWY738" s="414"/>
      <c r="OWZ738" s="413"/>
      <c r="OXA738" s="413"/>
      <c r="OXB738" s="413"/>
      <c r="OXC738" s="413"/>
      <c r="OXD738" s="413"/>
      <c r="OXE738" s="407"/>
      <c r="OXF738" s="439"/>
      <c r="OXG738" s="413"/>
      <c r="OXH738" s="413"/>
      <c r="OXI738" s="413"/>
      <c r="OXJ738" s="413"/>
      <c r="OXK738" s="413"/>
      <c r="OXL738" s="413"/>
      <c r="OXM738" s="413"/>
      <c r="OXN738" s="412"/>
      <c r="OXO738" s="412"/>
      <c r="OXP738" s="412"/>
      <c r="OXQ738" s="412"/>
      <c r="OXR738" s="412"/>
      <c r="OXS738" s="412"/>
      <c r="OXT738" s="412"/>
      <c r="OXU738" s="412"/>
      <c r="OXV738" s="412"/>
      <c r="OXW738" s="412"/>
      <c r="OXX738" s="412"/>
      <c r="OXY738" s="412"/>
      <c r="OXZ738" s="412"/>
      <c r="OYA738" s="412"/>
      <c r="OYB738" s="412"/>
      <c r="OYC738" s="412"/>
      <c r="OYD738" s="412"/>
      <c r="OYE738" s="412"/>
      <c r="OYF738" s="412"/>
      <c r="OYG738" s="412"/>
      <c r="OYH738" s="412"/>
      <c r="OYI738" s="412"/>
      <c r="OYJ738" s="412"/>
      <c r="OYK738" s="412"/>
      <c r="OYL738" s="412"/>
      <c r="OYM738" s="412"/>
      <c r="OYN738" s="412"/>
      <c r="OYO738" s="412"/>
      <c r="OYP738" s="412"/>
      <c r="OYQ738" s="412"/>
      <c r="OYR738" s="412"/>
      <c r="OYS738" s="412"/>
      <c r="OYT738" s="412"/>
      <c r="OYU738" s="412"/>
      <c r="OYV738" s="412"/>
      <c r="OYW738" s="412"/>
      <c r="OYX738" s="412"/>
      <c r="OYY738" s="412"/>
      <c r="OYZ738" s="412"/>
      <c r="OZA738" s="412"/>
      <c r="OZB738" s="412"/>
      <c r="OZC738" s="412"/>
      <c r="OZD738" s="412"/>
      <c r="OZE738" s="412"/>
      <c r="OZF738" s="413"/>
      <c r="OZG738" s="413"/>
      <c r="OZH738" s="413"/>
      <c r="OZI738" s="413"/>
      <c r="OZJ738" s="413"/>
      <c r="OZK738" s="413"/>
      <c r="OZL738" s="413"/>
      <c r="OZM738" s="413"/>
      <c r="OZN738" s="413"/>
      <c r="OZO738" s="413"/>
      <c r="OZP738" s="413"/>
      <c r="OZQ738" s="413"/>
      <c r="OZR738" s="413"/>
      <c r="OZS738" s="413"/>
      <c r="OZT738" s="413"/>
      <c r="OZU738" s="413"/>
      <c r="OZV738" s="413"/>
      <c r="OZW738" s="413"/>
      <c r="OZX738" s="413"/>
      <c r="OZY738" s="413"/>
      <c r="OZZ738" s="413"/>
      <c r="PAA738" s="413"/>
      <c r="PAB738" s="413"/>
      <c r="PAC738" s="413"/>
      <c r="PAD738" s="414"/>
      <c r="PAE738" s="414"/>
      <c r="PAF738" s="414"/>
      <c r="PAG738" s="414"/>
      <c r="PAH738" s="414"/>
      <c r="PAI738" s="413"/>
      <c r="PAJ738" s="413"/>
      <c r="PAK738" s="414"/>
      <c r="PAL738" s="414"/>
      <c r="PAM738" s="413"/>
      <c r="PAN738" s="413"/>
      <c r="PAO738" s="414"/>
      <c r="PAP738" s="414"/>
      <c r="PAQ738" s="413"/>
      <c r="PAR738" s="413"/>
      <c r="PAS738" s="413"/>
      <c r="PAT738" s="413"/>
      <c r="PAU738" s="413"/>
      <c r="PAV738" s="413"/>
      <c r="PAW738" s="413"/>
      <c r="PAX738" s="414"/>
      <c r="PAY738" s="414"/>
      <c r="PAZ738" s="413"/>
      <c r="PBA738" s="413"/>
      <c r="PBB738" s="414"/>
      <c r="PBC738" s="414"/>
      <c r="PBD738" s="413"/>
      <c r="PBE738" s="413"/>
      <c r="PBF738" s="413"/>
      <c r="PBG738" s="413"/>
      <c r="PBH738" s="413"/>
      <c r="PBI738" s="407"/>
      <c r="PBJ738" s="439"/>
      <c r="PBK738" s="413"/>
      <c r="PBL738" s="413"/>
      <c r="PBM738" s="413"/>
      <c r="PBN738" s="413"/>
      <c r="PBO738" s="413"/>
      <c r="PBP738" s="413"/>
      <c r="PBQ738" s="413"/>
      <c r="PBR738" s="412"/>
      <c r="PBS738" s="412"/>
      <c r="PBT738" s="412"/>
      <c r="PBU738" s="412"/>
      <c r="PBV738" s="412"/>
      <c r="PBW738" s="412"/>
      <c r="PBX738" s="412"/>
      <c r="PBY738" s="412"/>
      <c r="PBZ738" s="412"/>
      <c r="PCA738" s="412"/>
      <c r="PCB738" s="412"/>
      <c r="PCC738" s="412"/>
      <c r="PCD738" s="412"/>
      <c r="PCE738" s="412"/>
      <c r="PCF738" s="412"/>
      <c r="PCG738" s="412"/>
      <c r="PCH738" s="412"/>
      <c r="PCI738" s="412"/>
      <c r="PCJ738" s="412"/>
      <c r="PCK738" s="412"/>
      <c r="PCL738" s="412"/>
      <c r="PCM738" s="412"/>
      <c r="PCN738" s="412"/>
      <c r="PCO738" s="412"/>
      <c r="PCP738" s="412"/>
      <c r="PCQ738" s="412"/>
      <c r="PCR738" s="412"/>
      <c r="PCS738" s="412"/>
      <c r="PCT738" s="412"/>
      <c r="PCU738" s="412"/>
      <c r="PCV738" s="412"/>
      <c r="PCW738" s="412"/>
      <c r="PCX738" s="412"/>
      <c r="PCY738" s="412"/>
      <c r="PCZ738" s="412"/>
      <c r="PDA738" s="412"/>
      <c r="PDB738" s="412"/>
      <c r="PDC738" s="412"/>
      <c r="PDD738" s="412"/>
      <c r="PDE738" s="412"/>
      <c r="PDF738" s="412"/>
      <c r="PDG738" s="412"/>
      <c r="PDH738" s="412"/>
      <c r="PDI738" s="412"/>
      <c r="PDJ738" s="413"/>
      <c r="PDK738" s="413"/>
      <c r="PDL738" s="413"/>
      <c r="PDM738" s="413"/>
      <c r="PDN738" s="413"/>
      <c r="PDO738" s="413"/>
      <c r="PDP738" s="413"/>
      <c r="PDQ738" s="413"/>
      <c r="PDR738" s="413"/>
      <c r="PDS738" s="413"/>
      <c r="PDT738" s="413"/>
      <c r="PDU738" s="413"/>
      <c r="PDV738" s="413"/>
      <c r="PDW738" s="413"/>
      <c r="PDX738" s="413"/>
      <c r="PDY738" s="413"/>
      <c r="PDZ738" s="413"/>
      <c r="PEA738" s="413"/>
      <c r="PEB738" s="413"/>
      <c r="PEC738" s="413"/>
      <c r="PED738" s="413"/>
      <c r="PEE738" s="413"/>
      <c r="PEF738" s="413"/>
      <c r="PEG738" s="413"/>
      <c r="PEH738" s="414"/>
      <c r="PEI738" s="414"/>
      <c r="PEJ738" s="414"/>
      <c r="PEK738" s="414"/>
      <c r="PEL738" s="414"/>
      <c r="PEM738" s="413"/>
      <c r="PEN738" s="413"/>
      <c r="PEO738" s="414"/>
      <c r="PEP738" s="414"/>
      <c r="PEQ738" s="413"/>
      <c r="PER738" s="413"/>
      <c r="PES738" s="414"/>
      <c r="PET738" s="414"/>
      <c r="PEU738" s="413"/>
      <c r="PEV738" s="413"/>
      <c r="PEW738" s="413"/>
      <c r="PEX738" s="413"/>
      <c r="PEY738" s="413"/>
      <c r="PEZ738" s="413"/>
      <c r="PFA738" s="413"/>
      <c r="PFB738" s="414"/>
      <c r="PFC738" s="414"/>
      <c r="PFD738" s="413"/>
      <c r="PFE738" s="413"/>
      <c r="PFF738" s="414"/>
      <c r="PFG738" s="414"/>
      <c r="PFH738" s="413"/>
      <c r="PFI738" s="413"/>
      <c r="PFJ738" s="413"/>
      <c r="PFK738" s="413"/>
      <c r="PFL738" s="413"/>
      <c r="PFM738" s="407"/>
      <c r="PFN738" s="439"/>
      <c r="PFO738" s="413"/>
      <c r="PFP738" s="413"/>
      <c r="PFQ738" s="413"/>
      <c r="PFR738" s="413"/>
      <c r="PFS738" s="413"/>
      <c r="PFT738" s="413"/>
      <c r="PFU738" s="413"/>
      <c r="PFV738" s="412"/>
      <c r="PFW738" s="412"/>
      <c r="PFX738" s="412"/>
      <c r="PFY738" s="412"/>
      <c r="PFZ738" s="412"/>
      <c r="PGA738" s="412"/>
      <c r="PGB738" s="412"/>
      <c r="PGC738" s="412"/>
      <c r="PGD738" s="412"/>
      <c r="PGE738" s="412"/>
      <c r="PGF738" s="412"/>
      <c r="PGG738" s="412"/>
      <c r="PGH738" s="412"/>
      <c r="PGI738" s="412"/>
      <c r="PGJ738" s="412"/>
      <c r="PGK738" s="412"/>
      <c r="PGL738" s="412"/>
      <c r="PGM738" s="412"/>
      <c r="PGN738" s="412"/>
      <c r="PGO738" s="412"/>
      <c r="PGP738" s="412"/>
      <c r="PGQ738" s="412"/>
      <c r="PGR738" s="412"/>
      <c r="PGS738" s="412"/>
      <c r="PGT738" s="412"/>
      <c r="PGU738" s="412"/>
      <c r="PGV738" s="412"/>
      <c r="PGW738" s="412"/>
      <c r="PGX738" s="412"/>
      <c r="PGY738" s="412"/>
      <c r="PGZ738" s="412"/>
      <c r="PHA738" s="412"/>
      <c r="PHB738" s="412"/>
      <c r="PHC738" s="412"/>
      <c r="PHD738" s="412"/>
      <c r="PHE738" s="412"/>
      <c r="PHF738" s="412"/>
      <c r="PHG738" s="412"/>
      <c r="PHH738" s="412"/>
      <c r="PHI738" s="412"/>
      <c r="PHJ738" s="412"/>
      <c r="PHK738" s="412"/>
      <c r="PHL738" s="412"/>
      <c r="PHM738" s="412"/>
      <c r="PHN738" s="413"/>
      <c r="PHO738" s="413"/>
      <c r="PHP738" s="413"/>
      <c r="PHQ738" s="413"/>
      <c r="PHR738" s="413"/>
      <c r="PHS738" s="413"/>
      <c r="PHT738" s="413"/>
      <c r="PHU738" s="413"/>
      <c r="PHV738" s="413"/>
      <c r="PHW738" s="413"/>
      <c r="PHX738" s="413"/>
      <c r="PHY738" s="413"/>
      <c r="PHZ738" s="413"/>
      <c r="PIA738" s="413"/>
      <c r="PIB738" s="413"/>
      <c r="PIC738" s="413"/>
      <c r="PID738" s="413"/>
      <c r="PIE738" s="413"/>
      <c r="PIF738" s="413"/>
      <c r="PIG738" s="413"/>
      <c r="PIH738" s="413"/>
      <c r="PII738" s="413"/>
      <c r="PIJ738" s="413"/>
      <c r="PIK738" s="413"/>
      <c r="PIL738" s="414"/>
      <c r="PIM738" s="414"/>
      <c r="PIN738" s="414"/>
      <c r="PIO738" s="414"/>
      <c r="PIP738" s="414"/>
      <c r="PIQ738" s="413"/>
      <c r="PIR738" s="413"/>
      <c r="PIS738" s="414"/>
      <c r="PIT738" s="414"/>
      <c r="PIU738" s="413"/>
      <c r="PIV738" s="413"/>
      <c r="PIW738" s="414"/>
      <c r="PIX738" s="414"/>
      <c r="PIY738" s="413"/>
      <c r="PIZ738" s="413"/>
      <c r="PJA738" s="413"/>
      <c r="PJB738" s="413"/>
      <c r="PJC738" s="413"/>
      <c r="PJD738" s="413"/>
      <c r="PJE738" s="413"/>
      <c r="PJF738" s="414"/>
      <c r="PJG738" s="414"/>
      <c r="PJH738" s="413"/>
      <c r="PJI738" s="413"/>
      <c r="PJJ738" s="414"/>
      <c r="PJK738" s="414"/>
      <c r="PJL738" s="413"/>
      <c r="PJM738" s="413"/>
      <c r="PJN738" s="413"/>
      <c r="PJO738" s="413"/>
      <c r="PJP738" s="413"/>
      <c r="PJQ738" s="407"/>
      <c r="PJR738" s="439"/>
      <c r="PJS738" s="413"/>
      <c r="PJT738" s="413"/>
      <c r="PJU738" s="413"/>
      <c r="PJV738" s="413"/>
      <c r="PJW738" s="413"/>
      <c r="PJX738" s="413"/>
      <c r="PJY738" s="413"/>
      <c r="PJZ738" s="412"/>
      <c r="PKA738" s="412"/>
      <c r="PKB738" s="412"/>
      <c r="PKC738" s="412"/>
      <c r="PKD738" s="412"/>
      <c r="PKE738" s="412"/>
      <c r="PKF738" s="412"/>
      <c r="PKG738" s="412"/>
      <c r="PKH738" s="412"/>
      <c r="PKI738" s="412"/>
      <c r="PKJ738" s="412"/>
      <c r="PKK738" s="412"/>
      <c r="PKL738" s="412"/>
      <c r="PKM738" s="412"/>
      <c r="PKN738" s="412"/>
      <c r="PKO738" s="412"/>
      <c r="PKP738" s="412"/>
      <c r="PKQ738" s="412"/>
      <c r="PKR738" s="412"/>
      <c r="PKS738" s="412"/>
      <c r="PKT738" s="412"/>
      <c r="PKU738" s="412"/>
      <c r="PKV738" s="412"/>
      <c r="PKW738" s="412"/>
      <c r="PKX738" s="412"/>
      <c r="PKY738" s="412"/>
      <c r="PKZ738" s="412"/>
      <c r="PLA738" s="412"/>
      <c r="PLB738" s="412"/>
      <c r="PLC738" s="412"/>
      <c r="PLD738" s="412"/>
      <c r="PLE738" s="412"/>
      <c r="PLF738" s="412"/>
      <c r="PLG738" s="412"/>
      <c r="PLH738" s="412"/>
      <c r="PLI738" s="412"/>
      <c r="PLJ738" s="412"/>
      <c r="PLK738" s="412"/>
      <c r="PLL738" s="412"/>
      <c r="PLM738" s="412"/>
      <c r="PLN738" s="412"/>
      <c r="PLO738" s="412"/>
      <c r="PLP738" s="412"/>
      <c r="PLQ738" s="412"/>
      <c r="PLR738" s="413"/>
      <c r="PLS738" s="413"/>
      <c r="PLT738" s="413"/>
      <c r="PLU738" s="413"/>
      <c r="PLV738" s="413"/>
      <c r="PLW738" s="413"/>
      <c r="PLX738" s="413"/>
      <c r="PLY738" s="413"/>
      <c r="PLZ738" s="413"/>
      <c r="PMA738" s="413"/>
      <c r="PMB738" s="413"/>
      <c r="PMC738" s="413"/>
      <c r="PMD738" s="413"/>
      <c r="PME738" s="413"/>
      <c r="PMF738" s="413"/>
      <c r="PMG738" s="413"/>
      <c r="PMH738" s="413"/>
      <c r="PMI738" s="413"/>
      <c r="PMJ738" s="413"/>
      <c r="PMK738" s="413"/>
      <c r="PML738" s="413"/>
      <c r="PMM738" s="413"/>
      <c r="PMN738" s="413"/>
      <c r="PMO738" s="413"/>
      <c r="PMP738" s="414"/>
      <c r="PMQ738" s="414"/>
      <c r="PMR738" s="414"/>
      <c r="PMS738" s="414"/>
      <c r="PMT738" s="414"/>
      <c r="PMU738" s="413"/>
      <c r="PMV738" s="413"/>
      <c r="PMW738" s="414"/>
      <c r="PMX738" s="414"/>
      <c r="PMY738" s="413"/>
      <c r="PMZ738" s="413"/>
      <c r="PNA738" s="414"/>
      <c r="PNB738" s="414"/>
      <c r="PNC738" s="413"/>
      <c r="PND738" s="413"/>
      <c r="PNE738" s="413"/>
      <c r="PNF738" s="413"/>
      <c r="PNG738" s="413"/>
      <c r="PNH738" s="413"/>
      <c r="PNI738" s="413"/>
      <c r="PNJ738" s="414"/>
      <c r="PNK738" s="414"/>
      <c r="PNL738" s="413"/>
      <c r="PNM738" s="413"/>
      <c r="PNN738" s="414"/>
      <c r="PNO738" s="414"/>
      <c r="PNP738" s="413"/>
      <c r="PNQ738" s="413"/>
      <c r="PNR738" s="413"/>
      <c r="PNS738" s="413"/>
      <c r="PNT738" s="413"/>
      <c r="PNU738" s="407"/>
      <c r="PNV738" s="439"/>
      <c r="PNW738" s="413"/>
      <c r="PNX738" s="413"/>
      <c r="PNY738" s="413"/>
      <c r="PNZ738" s="413"/>
      <c r="POA738" s="413"/>
      <c r="POB738" s="413"/>
      <c r="POC738" s="413"/>
      <c r="POD738" s="412"/>
      <c r="POE738" s="412"/>
      <c r="POF738" s="412"/>
      <c r="POG738" s="412"/>
      <c r="POH738" s="412"/>
      <c r="POI738" s="412"/>
      <c r="POJ738" s="412"/>
      <c r="POK738" s="412"/>
      <c r="POL738" s="412"/>
      <c r="POM738" s="412"/>
      <c r="PON738" s="412"/>
      <c r="POO738" s="412"/>
      <c r="POP738" s="412"/>
      <c r="POQ738" s="412"/>
      <c r="POR738" s="412"/>
      <c r="POS738" s="412"/>
      <c r="POT738" s="412"/>
      <c r="POU738" s="412"/>
      <c r="POV738" s="412"/>
      <c r="POW738" s="412"/>
      <c r="POX738" s="412"/>
      <c r="POY738" s="412"/>
      <c r="POZ738" s="412"/>
      <c r="PPA738" s="412"/>
      <c r="PPB738" s="412"/>
      <c r="PPC738" s="412"/>
      <c r="PPD738" s="412"/>
      <c r="PPE738" s="412"/>
      <c r="PPF738" s="412"/>
      <c r="PPG738" s="412"/>
      <c r="PPH738" s="412"/>
      <c r="PPI738" s="412"/>
      <c r="PPJ738" s="412"/>
      <c r="PPK738" s="412"/>
      <c r="PPL738" s="412"/>
      <c r="PPM738" s="412"/>
      <c r="PPN738" s="412"/>
      <c r="PPO738" s="412"/>
      <c r="PPP738" s="412"/>
      <c r="PPQ738" s="412"/>
      <c r="PPR738" s="412"/>
      <c r="PPS738" s="412"/>
      <c r="PPT738" s="412"/>
      <c r="PPU738" s="412"/>
      <c r="PPV738" s="413"/>
      <c r="PPW738" s="413"/>
      <c r="PPX738" s="413"/>
      <c r="PPY738" s="413"/>
      <c r="PPZ738" s="413"/>
      <c r="PQA738" s="413"/>
      <c r="PQB738" s="413"/>
      <c r="PQC738" s="413"/>
      <c r="PQD738" s="413"/>
      <c r="PQE738" s="413"/>
      <c r="PQF738" s="413"/>
      <c r="PQG738" s="413"/>
      <c r="PQH738" s="413"/>
      <c r="PQI738" s="413"/>
      <c r="PQJ738" s="413"/>
      <c r="PQK738" s="413"/>
      <c r="PQL738" s="413"/>
      <c r="PQM738" s="413"/>
      <c r="PQN738" s="413"/>
      <c r="PQO738" s="413"/>
      <c r="PQP738" s="413"/>
      <c r="PQQ738" s="413"/>
      <c r="PQR738" s="413"/>
      <c r="PQS738" s="413"/>
      <c r="PQT738" s="414"/>
      <c r="PQU738" s="414"/>
      <c r="PQV738" s="414"/>
      <c r="PQW738" s="414"/>
      <c r="PQX738" s="414"/>
      <c r="PQY738" s="413"/>
      <c r="PQZ738" s="413"/>
      <c r="PRA738" s="414"/>
      <c r="PRB738" s="414"/>
      <c r="PRC738" s="413"/>
      <c r="PRD738" s="413"/>
      <c r="PRE738" s="414"/>
      <c r="PRF738" s="414"/>
      <c r="PRG738" s="413"/>
      <c r="PRH738" s="413"/>
      <c r="PRI738" s="413"/>
      <c r="PRJ738" s="413"/>
      <c r="PRK738" s="413"/>
      <c r="PRL738" s="413"/>
      <c r="PRM738" s="413"/>
      <c r="PRN738" s="414"/>
      <c r="PRO738" s="414"/>
      <c r="PRP738" s="413"/>
      <c r="PRQ738" s="413"/>
      <c r="PRR738" s="414"/>
      <c r="PRS738" s="414"/>
      <c r="PRT738" s="413"/>
      <c r="PRU738" s="413"/>
      <c r="PRV738" s="413"/>
      <c r="PRW738" s="413"/>
      <c r="PRX738" s="413"/>
      <c r="PRY738" s="407"/>
      <c r="PRZ738" s="439"/>
      <c r="PSA738" s="413"/>
      <c r="PSB738" s="413"/>
      <c r="PSC738" s="413"/>
      <c r="PSD738" s="413"/>
      <c r="PSE738" s="413"/>
      <c r="PSF738" s="413"/>
      <c r="PSG738" s="413"/>
      <c r="PSH738" s="412"/>
      <c r="PSI738" s="412"/>
      <c r="PSJ738" s="412"/>
      <c r="PSK738" s="412"/>
      <c r="PSL738" s="412"/>
      <c r="PSM738" s="412"/>
      <c r="PSN738" s="412"/>
      <c r="PSO738" s="412"/>
      <c r="PSP738" s="412"/>
      <c r="PSQ738" s="412"/>
      <c r="PSR738" s="412"/>
      <c r="PSS738" s="412"/>
      <c r="PST738" s="412"/>
      <c r="PSU738" s="412"/>
      <c r="PSV738" s="412"/>
      <c r="PSW738" s="412"/>
      <c r="PSX738" s="412"/>
      <c r="PSY738" s="412"/>
      <c r="PSZ738" s="412"/>
      <c r="PTA738" s="412"/>
      <c r="PTB738" s="412"/>
      <c r="PTC738" s="412"/>
      <c r="PTD738" s="412"/>
      <c r="PTE738" s="412"/>
      <c r="PTF738" s="412"/>
      <c r="PTG738" s="412"/>
      <c r="PTH738" s="412"/>
      <c r="PTI738" s="412"/>
      <c r="PTJ738" s="412"/>
      <c r="PTK738" s="412"/>
      <c r="PTL738" s="412"/>
      <c r="PTM738" s="412"/>
      <c r="PTN738" s="412"/>
      <c r="PTO738" s="412"/>
      <c r="PTP738" s="412"/>
      <c r="PTQ738" s="412"/>
      <c r="PTR738" s="412"/>
      <c r="PTS738" s="412"/>
      <c r="PTT738" s="412"/>
      <c r="PTU738" s="412"/>
      <c r="PTV738" s="412"/>
      <c r="PTW738" s="412"/>
      <c r="PTX738" s="412"/>
      <c r="PTY738" s="412"/>
      <c r="PTZ738" s="413"/>
      <c r="PUA738" s="413"/>
      <c r="PUB738" s="413"/>
      <c r="PUC738" s="413"/>
      <c r="PUD738" s="413"/>
      <c r="PUE738" s="413"/>
      <c r="PUF738" s="413"/>
      <c r="PUG738" s="413"/>
      <c r="PUH738" s="413"/>
      <c r="PUI738" s="413"/>
      <c r="PUJ738" s="413"/>
      <c r="PUK738" s="413"/>
      <c r="PUL738" s="413"/>
      <c r="PUM738" s="413"/>
      <c r="PUN738" s="413"/>
      <c r="PUO738" s="413"/>
      <c r="PUP738" s="413"/>
      <c r="PUQ738" s="413"/>
      <c r="PUR738" s="413"/>
      <c r="PUS738" s="413"/>
      <c r="PUT738" s="413"/>
      <c r="PUU738" s="413"/>
      <c r="PUV738" s="413"/>
      <c r="PUW738" s="413"/>
      <c r="PUX738" s="414"/>
      <c r="PUY738" s="414"/>
      <c r="PUZ738" s="414"/>
      <c r="PVA738" s="414"/>
      <c r="PVB738" s="414"/>
      <c r="PVC738" s="413"/>
      <c r="PVD738" s="413"/>
      <c r="PVE738" s="414"/>
      <c r="PVF738" s="414"/>
      <c r="PVG738" s="413"/>
      <c r="PVH738" s="413"/>
      <c r="PVI738" s="414"/>
      <c r="PVJ738" s="414"/>
      <c r="PVK738" s="413"/>
      <c r="PVL738" s="413"/>
      <c r="PVM738" s="413"/>
      <c r="PVN738" s="413"/>
      <c r="PVO738" s="413"/>
      <c r="PVP738" s="413"/>
      <c r="PVQ738" s="413"/>
      <c r="PVR738" s="414"/>
      <c r="PVS738" s="414"/>
      <c r="PVT738" s="413"/>
      <c r="PVU738" s="413"/>
      <c r="PVV738" s="414"/>
      <c r="PVW738" s="414"/>
      <c r="PVX738" s="413"/>
      <c r="PVY738" s="413"/>
      <c r="PVZ738" s="413"/>
      <c r="PWA738" s="413"/>
      <c r="PWB738" s="413"/>
      <c r="PWC738" s="407"/>
      <c r="PWD738" s="439"/>
      <c r="PWE738" s="413"/>
      <c r="PWF738" s="413"/>
      <c r="PWG738" s="413"/>
      <c r="PWH738" s="413"/>
      <c r="PWI738" s="413"/>
      <c r="PWJ738" s="413"/>
      <c r="PWK738" s="413"/>
      <c r="PWL738" s="412"/>
      <c r="PWM738" s="412"/>
      <c r="PWN738" s="412"/>
      <c r="PWO738" s="412"/>
      <c r="PWP738" s="412"/>
      <c r="PWQ738" s="412"/>
      <c r="PWR738" s="412"/>
      <c r="PWS738" s="412"/>
      <c r="PWT738" s="412"/>
      <c r="PWU738" s="412"/>
      <c r="PWV738" s="412"/>
      <c r="PWW738" s="412"/>
      <c r="PWX738" s="412"/>
      <c r="PWY738" s="412"/>
      <c r="PWZ738" s="412"/>
      <c r="PXA738" s="412"/>
      <c r="PXB738" s="412"/>
      <c r="PXC738" s="412"/>
      <c r="PXD738" s="412"/>
      <c r="PXE738" s="412"/>
      <c r="PXF738" s="412"/>
      <c r="PXG738" s="412"/>
      <c r="PXH738" s="412"/>
      <c r="PXI738" s="412"/>
      <c r="PXJ738" s="412"/>
      <c r="PXK738" s="412"/>
      <c r="PXL738" s="412"/>
      <c r="PXM738" s="412"/>
      <c r="PXN738" s="412"/>
      <c r="PXO738" s="412"/>
      <c r="PXP738" s="412"/>
      <c r="PXQ738" s="412"/>
      <c r="PXR738" s="412"/>
      <c r="PXS738" s="412"/>
      <c r="PXT738" s="412"/>
      <c r="PXU738" s="412"/>
      <c r="PXV738" s="412"/>
      <c r="PXW738" s="412"/>
      <c r="PXX738" s="412"/>
      <c r="PXY738" s="412"/>
      <c r="PXZ738" s="412"/>
      <c r="PYA738" s="412"/>
      <c r="PYB738" s="412"/>
      <c r="PYC738" s="412"/>
      <c r="PYD738" s="413"/>
      <c r="PYE738" s="413"/>
      <c r="PYF738" s="413"/>
      <c r="PYG738" s="413"/>
      <c r="PYH738" s="413"/>
      <c r="PYI738" s="413"/>
      <c r="PYJ738" s="413"/>
      <c r="PYK738" s="413"/>
      <c r="PYL738" s="413"/>
      <c r="PYM738" s="413"/>
      <c r="PYN738" s="413"/>
      <c r="PYO738" s="413"/>
      <c r="PYP738" s="413"/>
      <c r="PYQ738" s="413"/>
      <c r="PYR738" s="413"/>
      <c r="PYS738" s="413"/>
      <c r="PYT738" s="413"/>
      <c r="PYU738" s="413"/>
      <c r="PYV738" s="413"/>
      <c r="PYW738" s="413"/>
      <c r="PYX738" s="413"/>
      <c r="PYY738" s="413"/>
      <c r="PYZ738" s="413"/>
      <c r="PZA738" s="413"/>
      <c r="PZB738" s="414"/>
      <c r="PZC738" s="414"/>
      <c r="PZD738" s="414"/>
      <c r="PZE738" s="414"/>
      <c r="PZF738" s="414"/>
      <c r="PZG738" s="413"/>
      <c r="PZH738" s="413"/>
      <c r="PZI738" s="414"/>
      <c r="PZJ738" s="414"/>
      <c r="PZK738" s="413"/>
      <c r="PZL738" s="413"/>
      <c r="PZM738" s="414"/>
      <c r="PZN738" s="414"/>
      <c r="PZO738" s="413"/>
      <c r="PZP738" s="413"/>
      <c r="PZQ738" s="413"/>
      <c r="PZR738" s="413"/>
      <c r="PZS738" s="413"/>
      <c r="PZT738" s="413"/>
      <c r="PZU738" s="413"/>
      <c r="PZV738" s="414"/>
      <c r="PZW738" s="414"/>
      <c r="PZX738" s="413"/>
      <c r="PZY738" s="413"/>
      <c r="PZZ738" s="414"/>
      <c r="QAA738" s="414"/>
      <c r="QAB738" s="413"/>
      <c r="QAC738" s="413"/>
      <c r="QAD738" s="413"/>
      <c r="QAE738" s="413"/>
      <c r="QAF738" s="413"/>
      <c r="QAG738" s="407"/>
      <c r="QAH738" s="439"/>
      <c r="QAI738" s="413"/>
      <c r="QAJ738" s="413"/>
      <c r="QAK738" s="413"/>
      <c r="QAL738" s="413"/>
      <c r="QAM738" s="413"/>
      <c r="QAN738" s="413"/>
      <c r="QAO738" s="413"/>
      <c r="QAP738" s="412"/>
      <c r="QAQ738" s="412"/>
      <c r="QAR738" s="412"/>
      <c r="QAS738" s="412"/>
      <c r="QAT738" s="412"/>
      <c r="QAU738" s="412"/>
      <c r="QAV738" s="412"/>
      <c r="QAW738" s="412"/>
      <c r="QAX738" s="412"/>
      <c r="QAY738" s="412"/>
      <c r="QAZ738" s="412"/>
      <c r="QBA738" s="412"/>
      <c r="QBB738" s="412"/>
      <c r="QBC738" s="412"/>
      <c r="QBD738" s="412"/>
      <c r="QBE738" s="412"/>
      <c r="QBF738" s="412"/>
      <c r="QBG738" s="412"/>
      <c r="QBH738" s="412"/>
      <c r="QBI738" s="412"/>
      <c r="QBJ738" s="412"/>
      <c r="QBK738" s="412"/>
      <c r="QBL738" s="412"/>
      <c r="QBM738" s="412"/>
      <c r="QBN738" s="412"/>
      <c r="QBO738" s="412"/>
      <c r="QBP738" s="412"/>
      <c r="QBQ738" s="412"/>
      <c r="QBR738" s="412"/>
      <c r="QBS738" s="412"/>
      <c r="QBT738" s="412"/>
      <c r="QBU738" s="412"/>
      <c r="QBV738" s="412"/>
      <c r="QBW738" s="412"/>
      <c r="QBX738" s="412"/>
      <c r="QBY738" s="412"/>
      <c r="QBZ738" s="412"/>
      <c r="QCA738" s="412"/>
      <c r="QCB738" s="412"/>
      <c r="QCC738" s="412"/>
      <c r="QCD738" s="412"/>
      <c r="QCE738" s="412"/>
      <c r="QCF738" s="412"/>
      <c r="QCG738" s="412"/>
      <c r="QCH738" s="413"/>
      <c r="QCI738" s="413"/>
      <c r="QCJ738" s="413"/>
      <c r="QCK738" s="413"/>
      <c r="QCL738" s="413"/>
      <c r="QCM738" s="413"/>
      <c r="QCN738" s="413"/>
      <c r="QCO738" s="413"/>
      <c r="QCP738" s="413"/>
      <c r="QCQ738" s="413"/>
      <c r="QCR738" s="413"/>
      <c r="QCS738" s="413"/>
      <c r="QCT738" s="413"/>
      <c r="QCU738" s="413"/>
      <c r="QCV738" s="413"/>
      <c r="QCW738" s="413"/>
      <c r="QCX738" s="413"/>
      <c r="QCY738" s="413"/>
      <c r="QCZ738" s="413"/>
      <c r="QDA738" s="413"/>
      <c r="QDB738" s="413"/>
      <c r="QDC738" s="413"/>
      <c r="QDD738" s="413"/>
      <c r="QDE738" s="413"/>
      <c r="QDF738" s="414"/>
      <c r="QDG738" s="414"/>
      <c r="QDH738" s="414"/>
      <c r="QDI738" s="414"/>
      <c r="QDJ738" s="414"/>
      <c r="QDK738" s="413"/>
      <c r="QDL738" s="413"/>
      <c r="QDM738" s="414"/>
      <c r="QDN738" s="414"/>
      <c r="QDO738" s="413"/>
      <c r="QDP738" s="413"/>
      <c r="QDQ738" s="414"/>
      <c r="QDR738" s="414"/>
      <c r="QDS738" s="413"/>
      <c r="QDT738" s="413"/>
      <c r="QDU738" s="413"/>
      <c r="QDV738" s="413"/>
      <c r="QDW738" s="413"/>
      <c r="QDX738" s="413"/>
      <c r="QDY738" s="413"/>
      <c r="QDZ738" s="414"/>
      <c r="QEA738" s="414"/>
      <c r="QEB738" s="413"/>
      <c r="QEC738" s="413"/>
      <c r="QED738" s="414"/>
      <c r="QEE738" s="414"/>
      <c r="QEF738" s="413"/>
      <c r="QEG738" s="413"/>
      <c r="QEH738" s="413"/>
      <c r="QEI738" s="413"/>
      <c r="QEJ738" s="413"/>
      <c r="QEK738" s="407"/>
      <c r="QEL738" s="439"/>
      <c r="QEM738" s="413"/>
      <c r="QEN738" s="413"/>
      <c r="QEO738" s="413"/>
      <c r="QEP738" s="413"/>
      <c r="QEQ738" s="413"/>
      <c r="QER738" s="413"/>
      <c r="QES738" s="413"/>
      <c r="QET738" s="412"/>
      <c r="QEU738" s="412"/>
      <c r="QEV738" s="412"/>
      <c r="QEW738" s="412"/>
      <c r="QEX738" s="412"/>
      <c r="QEY738" s="412"/>
      <c r="QEZ738" s="412"/>
      <c r="QFA738" s="412"/>
      <c r="QFB738" s="412"/>
      <c r="QFC738" s="412"/>
      <c r="QFD738" s="412"/>
      <c r="QFE738" s="412"/>
      <c r="QFF738" s="412"/>
      <c r="QFG738" s="412"/>
      <c r="QFH738" s="412"/>
      <c r="QFI738" s="412"/>
      <c r="QFJ738" s="412"/>
      <c r="QFK738" s="412"/>
      <c r="QFL738" s="412"/>
      <c r="QFM738" s="412"/>
      <c r="QFN738" s="412"/>
      <c r="QFO738" s="412"/>
      <c r="QFP738" s="412"/>
      <c r="QFQ738" s="412"/>
      <c r="QFR738" s="412"/>
      <c r="QFS738" s="412"/>
      <c r="QFT738" s="412"/>
      <c r="QFU738" s="412"/>
      <c r="QFV738" s="412"/>
      <c r="QFW738" s="412"/>
      <c r="QFX738" s="412"/>
      <c r="QFY738" s="412"/>
      <c r="QFZ738" s="412"/>
      <c r="QGA738" s="412"/>
      <c r="QGB738" s="412"/>
      <c r="QGC738" s="412"/>
      <c r="QGD738" s="412"/>
      <c r="QGE738" s="412"/>
      <c r="QGF738" s="412"/>
      <c r="QGG738" s="412"/>
      <c r="QGH738" s="412"/>
      <c r="QGI738" s="412"/>
      <c r="QGJ738" s="412"/>
      <c r="QGK738" s="412"/>
      <c r="QGL738" s="413"/>
      <c r="QGM738" s="413"/>
      <c r="QGN738" s="413"/>
      <c r="QGO738" s="413"/>
      <c r="QGP738" s="413"/>
      <c r="QGQ738" s="413"/>
      <c r="QGR738" s="413"/>
      <c r="QGS738" s="413"/>
      <c r="QGT738" s="413"/>
      <c r="QGU738" s="413"/>
      <c r="QGV738" s="413"/>
      <c r="QGW738" s="413"/>
      <c r="QGX738" s="413"/>
      <c r="QGY738" s="413"/>
      <c r="QGZ738" s="413"/>
      <c r="QHA738" s="413"/>
      <c r="QHB738" s="413"/>
      <c r="QHC738" s="413"/>
      <c r="QHD738" s="413"/>
      <c r="QHE738" s="413"/>
      <c r="QHF738" s="413"/>
      <c r="QHG738" s="413"/>
      <c r="QHH738" s="413"/>
      <c r="QHI738" s="413"/>
      <c r="QHJ738" s="414"/>
      <c r="QHK738" s="414"/>
      <c r="QHL738" s="414"/>
      <c r="QHM738" s="414"/>
      <c r="QHN738" s="414"/>
      <c r="QHO738" s="413"/>
      <c r="QHP738" s="413"/>
      <c r="QHQ738" s="414"/>
      <c r="QHR738" s="414"/>
      <c r="QHS738" s="413"/>
      <c r="QHT738" s="413"/>
      <c r="QHU738" s="414"/>
      <c r="QHV738" s="414"/>
      <c r="QHW738" s="413"/>
      <c r="QHX738" s="413"/>
      <c r="QHY738" s="413"/>
      <c r="QHZ738" s="413"/>
      <c r="QIA738" s="413"/>
      <c r="QIB738" s="413"/>
      <c r="QIC738" s="413"/>
      <c r="QID738" s="414"/>
      <c r="QIE738" s="414"/>
      <c r="QIF738" s="413"/>
      <c r="QIG738" s="413"/>
      <c r="QIH738" s="414"/>
      <c r="QII738" s="414"/>
      <c r="QIJ738" s="413"/>
      <c r="QIK738" s="413"/>
      <c r="QIL738" s="413"/>
      <c r="QIM738" s="413"/>
      <c r="QIN738" s="413"/>
      <c r="QIO738" s="407"/>
      <c r="QIP738" s="439"/>
      <c r="QIQ738" s="413"/>
      <c r="QIR738" s="413"/>
      <c r="QIS738" s="413"/>
      <c r="QIT738" s="413"/>
      <c r="QIU738" s="413"/>
      <c r="QIV738" s="413"/>
      <c r="QIW738" s="413"/>
      <c r="QIX738" s="412"/>
      <c r="QIY738" s="412"/>
      <c r="QIZ738" s="412"/>
      <c r="QJA738" s="412"/>
      <c r="QJB738" s="412"/>
      <c r="QJC738" s="412"/>
      <c r="QJD738" s="412"/>
      <c r="QJE738" s="412"/>
      <c r="QJF738" s="412"/>
      <c r="QJG738" s="412"/>
      <c r="QJH738" s="412"/>
      <c r="QJI738" s="412"/>
      <c r="QJJ738" s="412"/>
      <c r="QJK738" s="412"/>
      <c r="QJL738" s="412"/>
      <c r="QJM738" s="412"/>
      <c r="QJN738" s="412"/>
      <c r="QJO738" s="412"/>
      <c r="QJP738" s="412"/>
      <c r="QJQ738" s="412"/>
      <c r="QJR738" s="412"/>
      <c r="QJS738" s="412"/>
      <c r="QJT738" s="412"/>
      <c r="QJU738" s="412"/>
      <c r="QJV738" s="412"/>
      <c r="QJW738" s="412"/>
      <c r="QJX738" s="412"/>
      <c r="QJY738" s="412"/>
      <c r="QJZ738" s="412"/>
      <c r="QKA738" s="412"/>
      <c r="QKB738" s="412"/>
      <c r="QKC738" s="412"/>
      <c r="QKD738" s="412"/>
      <c r="QKE738" s="412"/>
      <c r="QKF738" s="412"/>
      <c r="QKG738" s="412"/>
      <c r="QKH738" s="412"/>
      <c r="QKI738" s="412"/>
      <c r="QKJ738" s="412"/>
      <c r="QKK738" s="412"/>
      <c r="QKL738" s="412"/>
      <c r="QKM738" s="412"/>
      <c r="QKN738" s="412"/>
      <c r="QKO738" s="412"/>
      <c r="QKP738" s="413"/>
      <c r="QKQ738" s="413"/>
      <c r="QKR738" s="413"/>
      <c r="QKS738" s="413"/>
      <c r="QKT738" s="413"/>
      <c r="QKU738" s="413"/>
      <c r="QKV738" s="413"/>
      <c r="QKW738" s="413"/>
      <c r="QKX738" s="413"/>
      <c r="QKY738" s="413"/>
      <c r="QKZ738" s="413"/>
      <c r="QLA738" s="413"/>
      <c r="QLB738" s="413"/>
      <c r="QLC738" s="413"/>
      <c r="QLD738" s="413"/>
      <c r="QLE738" s="413"/>
      <c r="QLF738" s="413"/>
      <c r="QLG738" s="413"/>
      <c r="QLH738" s="413"/>
      <c r="QLI738" s="413"/>
      <c r="QLJ738" s="413"/>
      <c r="QLK738" s="413"/>
      <c r="QLL738" s="413"/>
      <c r="QLM738" s="413"/>
      <c r="QLN738" s="414"/>
      <c r="QLO738" s="414"/>
      <c r="QLP738" s="414"/>
      <c r="QLQ738" s="414"/>
      <c r="QLR738" s="414"/>
      <c r="QLS738" s="413"/>
      <c r="QLT738" s="413"/>
      <c r="QLU738" s="414"/>
      <c r="QLV738" s="414"/>
      <c r="QLW738" s="413"/>
      <c r="QLX738" s="413"/>
      <c r="QLY738" s="414"/>
      <c r="QLZ738" s="414"/>
      <c r="QMA738" s="413"/>
      <c r="QMB738" s="413"/>
      <c r="QMC738" s="413"/>
      <c r="QMD738" s="413"/>
      <c r="QME738" s="413"/>
      <c r="QMF738" s="413"/>
      <c r="QMG738" s="413"/>
      <c r="QMH738" s="414"/>
      <c r="QMI738" s="414"/>
      <c r="QMJ738" s="413"/>
      <c r="QMK738" s="413"/>
      <c r="QML738" s="414"/>
      <c r="QMM738" s="414"/>
      <c r="QMN738" s="413"/>
      <c r="QMO738" s="413"/>
      <c r="QMP738" s="413"/>
      <c r="QMQ738" s="413"/>
      <c r="QMR738" s="413"/>
      <c r="QMS738" s="407"/>
      <c r="QMT738" s="439"/>
      <c r="QMU738" s="413"/>
      <c r="QMV738" s="413"/>
      <c r="QMW738" s="413"/>
      <c r="QMX738" s="413"/>
      <c r="QMY738" s="413"/>
      <c r="QMZ738" s="413"/>
      <c r="QNA738" s="413"/>
      <c r="QNB738" s="412"/>
      <c r="QNC738" s="412"/>
      <c r="QND738" s="412"/>
      <c r="QNE738" s="412"/>
      <c r="QNF738" s="412"/>
      <c r="QNG738" s="412"/>
      <c r="QNH738" s="412"/>
      <c r="QNI738" s="412"/>
      <c r="QNJ738" s="412"/>
      <c r="QNK738" s="412"/>
      <c r="QNL738" s="412"/>
      <c r="QNM738" s="412"/>
      <c r="QNN738" s="412"/>
      <c r="QNO738" s="412"/>
      <c r="QNP738" s="412"/>
      <c r="QNQ738" s="412"/>
      <c r="QNR738" s="412"/>
      <c r="QNS738" s="412"/>
      <c r="QNT738" s="412"/>
      <c r="QNU738" s="412"/>
      <c r="QNV738" s="412"/>
      <c r="QNW738" s="412"/>
      <c r="QNX738" s="412"/>
      <c r="QNY738" s="412"/>
      <c r="QNZ738" s="412"/>
      <c r="QOA738" s="412"/>
      <c r="QOB738" s="412"/>
      <c r="QOC738" s="412"/>
      <c r="QOD738" s="412"/>
      <c r="QOE738" s="412"/>
      <c r="QOF738" s="412"/>
      <c r="QOG738" s="412"/>
      <c r="QOH738" s="412"/>
      <c r="QOI738" s="412"/>
      <c r="QOJ738" s="412"/>
      <c r="QOK738" s="412"/>
      <c r="QOL738" s="412"/>
      <c r="QOM738" s="412"/>
      <c r="QON738" s="412"/>
      <c r="QOO738" s="412"/>
      <c r="QOP738" s="412"/>
      <c r="QOQ738" s="412"/>
      <c r="QOR738" s="412"/>
      <c r="QOS738" s="412"/>
      <c r="QOT738" s="413"/>
      <c r="QOU738" s="413"/>
      <c r="QOV738" s="413"/>
      <c r="QOW738" s="413"/>
      <c r="QOX738" s="413"/>
      <c r="QOY738" s="413"/>
      <c r="QOZ738" s="413"/>
      <c r="QPA738" s="413"/>
      <c r="QPB738" s="413"/>
      <c r="QPC738" s="413"/>
      <c r="QPD738" s="413"/>
      <c r="QPE738" s="413"/>
      <c r="QPF738" s="413"/>
      <c r="QPG738" s="413"/>
      <c r="QPH738" s="413"/>
      <c r="QPI738" s="413"/>
      <c r="QPJ738" s="413"/>
      <c r="QPK738" s="413"/>
      <c r="QPL738" s="413"/>
      <c r="QPM738" s="413"/>
      <c r="QPN738" s="413"/>
      <c r="QPO738" s="413"/>
      <c r="QPP738" s="413"/>
      <c r="QPQ738" s="413"/>
      <c r="QPR738" s="414"/>
      <c r="QPS738" s="414"/>
      <c r="QPT738" s="414"/>
      <c r="QPU738" s="414"/>
      <c r="QPV738" s="414"/>
      <c r="QPW738" s="413"/>
      <c r="QPX738" s="413"/>
      <c r="QPY738" s="414"/>
      <c r="QPZ738" s="414"/>
      <c r="QQA738" s="413"/>
      <c r="QQB738" s="413"/>
      <c r="QQC738" s="414"/>
      <c r="QQD738" s="414"/>
      <c r="QQE738" s="413"/>
      <c r="QQF738" s="413"/>
      <c r="QQG738" s="413"/>
      <c r="QQH738" s="413"/>
      <c r="QQI738" s="413"/>
      <c r="QQJ738" s="413"/>
      <c r="QQK738" s="413"/>
      <c r="QQL738" s="414"/>
      <c r="QQM738" s="414"/>
      <c r="QQN738" s="413"/>
      <c r="QQO738" s="413"/>
      <c r="QQP738" s="414"/>
      <c r="QQQ738" s="414"/>
      <c r="QQR738" s="413"/>
      <c r="QQS738" s="413"/>
      <c r="QQT738" s="413"/>
      <c r="QQU738" s="413"/>
      <c r="QQV738" s="413"/>
      <c r="QQW738" s="407"/>
      <c r="QQX738" s="439"/>
      <c r="QQY738" s="413"/>
      <c r="QQZ738" s="413"/>
      <c r="QRA738" s="413"/>
      <c r="QRB738" s="413"/>
      <c r="QRC738" s="413"/>
      <c r="QRD738" s="413"/>
      <c r="QRE738" s="413"/>
      <c r="QRF738" s="412"/>
      <c r="QRG738" s="412"/>
      <c r="QRH738" s="412"/>
      <c r="QRI738" s="412"/>
      <c r="QRJ738" s="412"/>
      <c r="QRK738" s="412"/>
      <c r="QRL738" s="412"/>
      <c r="QRM738" s="412"/>
      <c r="QRN738" s="412"/>
      <c r="QRO738" s="412"/>
      <c r="QRP738" s="412"/>
      <c r="QRQ738" s="412"/>
      <c r="QRR738" s="412"/>
      <c r="QRS738" s="412"/>
      <c r="QRT738" s="412"/>
      <c r="QRU738" s="412"/>
      <c r="QRV738" s="412"/>
      <c r="QRW738" s="412"/>
      <c r="QRX738" s="412"/>
      <c r="QRY738" s="412"/>
      <c r="QRZ738" s="412"/>
      <c r="QSA738" s="412"/>
      <c r="QSB738" s="412"/>
      <c r="QSC738" s="412"/>
      <c r="QSD738" s="412"/>
      <c r="QSE738" s="412"/>
      <c r="QSF738" s="412"/>
      <c r="QSG738" s="412"/>
      <c r="QSH738" s="412"/>
      <c r="QSI738" s="412"/>
      <c r="QSJ738" s="412"/>
      <c r="QSK738" s="412"/>
      <c r="QSL738" s="412"/>
      <c r="QSM738" s="412"/>
      <c r="QSN738" s="412"/>
      <c r="QSO738" s="412"/>
      <c r="QSP738" s="412"/>
      <c r="QSQ738" s="412"/>
      <c r="QSR738" s="412"/>
      <c r="QSS738" s="412"/>
      <c r="QST738" s="412"/>
      <c r="QSU738" s="412"/>
      <c r="QSV738" s="412"/>
      <c r="QSW738" s="412"/>
      <c r="QSX738" s="413"/>
      <c r="QSY738" s="413"/>
      <c r="QSZ738" s="413"/>
      <c r="QTA738" s="413"/>
      <c r="QTB738" s="413"/>
      <c r="QTC738" s="413"/>
      <c r="QTD738" s="413"/>
      <c r="QTE738" s="413"/>
      <c r="QTF738" s="413"/>
      <c r="QTG738" s="413"/>
      <c r="QTH738" s="413"/>
      <c r="QTI738" s="413"/>
      <c r="QTJ738" s="413"/>
      <c r="QTK738" s="413"/>
      <c r="QTL738" s="413"/>
      <c r="QTM738" s="413"/>
      <c r="QTN738" s="413"/>
      <c r="QTO738" s="413"/>
      <c r="QTP738" s="413"/>
      <c r="QTQ738" s="413"/>
      <c r="QTR738" s="413"/>
      <c r="QTS738" s="413"/>
      <c r="QTT738" s="413"/>
      <c r="QTU738" s="413"/>
      <c r="QTV738" s="414"/>
      <c r="QTW738" s="414"/>
      <c r="QTX738" s="414"/>
      <c r="QTY738" s="414"/>
      <c r="QTZ738" s="414"/>
      <c r="QUA738" s="413"/>
      <c r="QUB738" s="413"/>
      <c r="QUC738" s="414"/>
      <c r="QUD738" s="414"/>
      <c r="QUE738" s="413"/>
      <c r="QUF738" s="413"/>
      <c r="QUG738" s="414"/>
      <c r="QUH738" s="414"/>
      <c r="QUI738" s="413"/>
      <c r="QUJ738" s="413"/>
      <c r="QUK738" s="413"/>
      <c r="QUL738" s="413"/>
      <c r="QUM738" s="413"/>
      <c r="QUN738" s="413"/>
      <c r="QUO738" s="413"/>
      <c r="QUP738" s="414"/>
      <c r="QUQ738" s="414"/>
      <c r="QUR738" s="413"/>
      <c r="QUS738" s="413"/>
      <c r="QUT738" s="414"/>
      <c r="QUU738" s="414"/>
      <c r="QUV738" s="413"/>
      <c r="QUW738" s="413"/>
      <c r="QUX738" s="413"/>
      <c r="QUY738" s="413"/>
      <c r="QUZ738" s="413"/>
      <c r="QVA738" s="407"/>
      <c r="QVB738" s="439"/>
      <c r="QVC738" s="413"/>
      <c r="QVD738" s="413"/>
      <c r="QVE738" s="413"/>
      <c r="QVF738" s="413"/>
      <c r="QVG738" s="413"/>
      <c r="QVH738" s="413"/>
      <c r="QVI738" s="413"/>
      <c r="QVJ738" s="412"/>
      <c r="QVK738" s="412"/>
      <c r="QVL738" s="412"/>
      <c r="QVM738" s="412"/>
      <c r="QVN738" s="412"/>
      <c r="QVO738" s="412"/>
      <c r="QVP738" s="412"/>
      <c r="QVQ738" s="412"/>
      <c r="QVR738" s="412"/>
      <c r="QVS738" s="412"/>
      <c r="QVT738" s="412"/>
      <c r="QVU738" s="412"/>
      <c r="QVV738" s="412"/>
      <c r="QVW738" s="412"/>
      <c r="QVX738" s="412"/>
      <c r="QVY738" s="412"/>
      <c r="QVZ738" s="412"/>
      <c r="QWA738" s="412"/>
      <c r="QWB738" s="412"/>
      <c r="QWC738" s="412"/>
      <c r="QWD738" s="412"/>
      <c r="QWE738" s="412"/>
      <c r="QWF738" s="412"/>
      <c r="QWG738" s="412"/>
      <c r="QWH738" s="412"/>
      <c r="QWI738" s="412"/>
      <c r="QWJ738" s="412"/>
      <c r="QWK738" s="412"/>
      <c r="QWL738" s="412"/>
      <c r="QWM738" s="412"/>
      <c r="QWN738" s="412"/>
      <c r="QWO738" s="412"/>
      <c r="QWP738" s="412"/>
      <c r="QWQ738" s="412"/>
      <c r="QWR738" s="412"/>
      <c r="QWS738" s="412"/>
      <c r="QWT738" s="412"/>
      <c r="QWU738" s="412"/>
      <c r="QWV738" s="412"/>
      <c r="QWW738" s="412"/>
      <c r="QWX738" s="412"/>
      <c r="QWY738" s="412"/>
      <c r="QWZ738" s="412"/>
      <c r="QXA738" s="412"/>
      <c r="QXB738" s="413"/>
      <c r="QXC738" s="413"/>
      <c r="QXD738" s="413"/>
      <c r="QXE738" s="413"/>
      <c r="QXF738" s="413"/>
      <c r="QXG738" s="413"/>
      <c r="QXH738" s="413"/>
      <c r="QXI738" s="413"/>
      <c r="QXJ738" s="413"/>
      <c r="QXK738" s="413"/>
      <c r="QXL738" s="413"/>
      <c r="QXM738" s="413"/>
      <c r="QXN738" s="413"/>
      <c r="QXO738" s="413"/>
      <c r="QXP738" s="413"/>
      <c r="QXQ738" s="413"/>
      <c r="QXR738" s="413"/>
      <c r="QXS738" s="413"/>
      <c r="QXT738" s="413"/>
      <c r="QXU738" s="413"/>
      <c r="QXV738" s="413"/>
      <c r="QXW738" s="413"/>
      <c r="QXX738" s="413"/>
      <c r="QXY738" s="413"/>
      <c r="QXZ738" s="414"/>
      <c r="QYA738" s="414"/>
      <c r="QYB738" s="414"/>
      <c r="QYC738" s="414"/>
      <c r="QYD738" s="414"/>
      <c r="QYE738" s="413"/>
      <c r="QYF738" s="413"/>
      <c r="QYG738" s="414"/>
      <c r="QYH738" s="414"/>
      <c r="QYI738" s="413"/>
      <c r="QYJ738" s="413"/>
      <c r="QYK738" s="414"/>
      <c r="QYL738" s="414"/>
      <c r="QYM738" s="413"/>
      <c r="QYN738" s="413"/>
      <c r="QYO738" s="413"/>
      <c r="QYP738" s="413"/>
      <c r="QYQ738" s="413"/>
      <c r="QYR738" s="413"/>
      <c r="QYS738" s="413"/>
      <c r="QYT738" s="414"/>
      <c r="QYU738" s="414"/>
      <c r="QYV738" s="413"/>
      <c r="QYW738" s="413"/>
      <c r="QYX738" s="414"/>
      <c r="QYY738" s="414"/>
      <c r="QYZ738" s="413"/>
      <c r="QZA738" s="413"/>
      <c r="QZB738" s="413"/>
      <c r="QZC738" s="413"/>
      <c r="QZD738" s="413"/>
      <c r="QZE738" s="407"/>
      <c r="QZF738" s="439"/>
      <c r="QZG738" s="413"/>
      <c r="QZH738" s="413"/>
      <c r="QZI738" s="413"/>
      <c r="QZJ738" s="413"/>
      <c r="QZK738" s="413"/>
      <c r="QZL738" s="413"/>
      <c r="QZM738" s="413"/>
      <c r="QZN738" s="412"/>
      <c r="QZO738" s="412"/>
      <c r="QZP738" s="412"/>
      <c r="QZQ738" s="412"/>
      <c r="QZR738" s="412"/>
      <c r="QZS738" s="412"/>
      <c r="QZT738" s="412"/>
      <c r="QZU738" s="412"/>
      <c r="QZV738" s="412"/>
      <c r="QZW738" s="412"/>
      <c r="QZX738" s="412"/>
      <c r="QZY738" s="412"/>
      <c r="QZZ738" s="412"/>
      <c r="RAA738" s="412"/>
      <c r="RAB738" s="412"/>
      <c r="RAC738" s="412"/>
      <c r="RAD738" s="412"/>
      <c r="RAE738" s="412"/>
      <c r="RAF738" s="412"/>
      <c r="RAG738" s="412"/>
      <c r="RAH738" s="412"/>
      <c r="RAI738" s="412"/>
      <c r="RAJ738" s="412"/>
      <c r="RAK738" s="412"/>
      <c r="RAL738" s="412"/>
      <c r="RAM738" s="412"/>
      <c r="RAN738" s="412"/>
      <c r="RAO738" s="412"/>
      <c r="RAP738" s="412"/>
      <c r="RAQ738" s="412"/>
      <c r="RAR738" s="412"/>
      <c r="RAS738" s="412"/>
      <c r="RAT738" s="412"/>
      <c r="RAU738" s="412"/>
      <c r="RAV738" s="412"/>
      <c r="RAW738" s="412"/>
      <c r="RAX738" s="412"/>
      <c r="RAY738" s="412"/>
      <c r="RAZ738" s="412"/>
      <c r="RBA738" s="412"/>
      <c r="RBB738" s="412"/>
      <c r="RBC738" s="412"/>
      <c r="RBD738" s="412"/>
      <c r="RBE738" s="412"/>
      <c r="RBF738" s="413"/>
      <c r="RBG738" s="413"/>
      <c r="RBH738" s="413"/>
      <c r="RBI738" s="413"/>
      <c r="RBJ738" s="413"/>
      <c r="RBK738" s="413"/>
      <c r="RBL738" s="413"/>
      <c r="RBM738" s="413"/>
      <c r="RBN738" s="413"/>
      <c r="RBO738" s="413"/>
      <c r="RBP738" s="413"/>
      <c r="RBQ738" s="413"/>
      <c r="RBR738" s="413"/>
      <c r="RBS738" s="413"/>
      <c r="RBT738" s="413"/>
      <c r="RBU738" s="413"/>
      <c r="RBV738" s="413"/>
      <c r="RBW738" s="413"/>
      <c r="RBX738" s="413"/>
      <c r="RBY738" s="413"/>
      <c r="RBZ738" s="413"/>
      <c r="RCA738" s="413"/>
      <c r="RCB738" s="413"/>
    </row>
    <row r="739" spans="1:12248" s="54" customFormat="1" ht="66.75" customHeight="1" x14ac:dyDescent="0.25">
      <c r="B739" s="230" t="s">
        <v>34</v>
      </c>
      <c r="C739" s="150" t="s">
        <v>121</v>
      </c>
      <c r="D739" s="254">
        <f>F739</f>
        <v>702473.60452000005</v>
      </c>
      <c r="E739" s="254">
        <f>E740+E741</f>
        <v>0</v>
      </c>
      <c r="F739" s="254">
        <f>F740+F741</f>
        <v>702473.60452000005</v>
      </c>
      <c r="G739" s="254">
        <f>G740+G741</f>
        <v>0</v>
      </c>
      <c r="H739" s="254">
        <f>H740+H741</f>
        <v>0</v>
      </c>
      <c r="I739" s="254">
        <f t="shared" ref="I739:I785" si="494">K739+M739+O739</f>
        <v>657397.69388000004</v>
      </c>
      <c r="J739" s="575">
        <f t="shared" ref="J739:J796" si="495">I739/D739</f>
        <v>0.93583259164477739</v>
      </c>
      <c r="K739" s="254"/>
      <c r="L739" s="125"/>
      <c r="M739" s="254">
        <f>M740+M741</f>
        <v>657397.69388000004</v>
      </c>
      <c r="N739" s="575">
        <f>M739/F739</f>
        <v>0.93583259164477739</v>
      </c>
      <c r="O739" s="125"/>
      <c r="P739" s="125"/>
      <c r="Q739" s="125"/>
      <c r="R739" s="125"/>
      <c r="S739" s="254">
        <f t="shared" si="477"/>
        <v>656062.98355</v>
      </c>
      <c r="T739" s="575">
        <f t="shared" si="478"/>
        <v>0.93393257672405727</v>
      </c>
      <c r="U739" s="125">
        <f>U740+U741</f>
        <v>0</v>
      </c>
      <c r="V739" s="125"/>
      <c r="W739" s="254">
        <f>W740+W741</f>
        <v>656062.98355</v>
      </c>
      <c r="X739" s="587">
        <f t="shared" ref="X739:X744" si="496">W739/F739</f>
        <v>0.93393257672405727</v>
      </c>
      <c r="Y739" s="125">
        <f>Y740+Y741</f>
        <v>0</v>
      </c>
      <c r="Z739" s="125"/>
      <c r="AA739" s="125"/>
      <c r="AB739" s="125"/>
      <c r="AC739" s="254">
        <f>AC740+AC741</f>
        <v>697399.90873999998</v>
      </c>
      <c r="AD739" s="587">
        <f t="shared" si="480"/>
        <v>0.99277738587278741</v>
      </c>
      <c r="AE739" s="125"/>
      <c r="AF739" s="575"/>
      <c r="AG739" s="254">
        <f>AG740+AG741</f>
        <v>697399.90873999998</v>
      </c>
      <c r="AH739" s="587">
        <f t="shared" si="481"/>
        <v>0.99277738587278741</v>
      </c>
      <c r="AI739" s="125"/>
      <c r="AJ739" s="125"/>
      <c r="AK739" s="125"/>
      <c r="AL739" s="125"/>
      <c r="AM739" s="125"/>
      <c r="AN739" s="125"/>
      <c r="AO739" s="125"/>
      <c r="AP739" s="125"/>
      <c r="AQ739" s="125"/>
      <c r="AR739" s="125"/>
      <c r="AS739" s="125"/>
      <c r="AT739" s="125"/>
      <c r="AU739" s="125">
        <f>AU740+AU741</f>
        <v>338831.58434</v>
      </c>
      <c r="AV739" s="125">
        <f>AX739</f>
        <v>1164182.9657100001</v>
      </c>
      <c r="AW739" s="125">
        <f>AW740+AW741</f>
        <v>0</v>
      </c>
      <c r="AX739" s="125">
        <f>AX740+AX741</f>
        <v>1164182.9657100001</v>
      </c>
      <c r="AY739" s="125">
        <f>AY740+AY741</f>
        <v>0</v>
      </c>
      <c r="AZ739" s="125">
        <f>AZ740+AZ741</f>
        <v>0</v>
      </c>
      <c r="BA739" s="125">
        <f t="shared" si="484"/>
        <v>0</v>
      </c>
      <c r="BB739" s="102"/>
      <c r="BC739" s="102"/>
      <c r="BD739" s="102"/>
      <c r="BE739" s="125">
        <f t="shared" si="485"/>
        <v>0</v>
      </c>
      <c r="BF739" s="125">
        <f t="shared" si="486"/>
        <v>0</v>
      </c>
      <c r="BG739" s="102">
        <f t="shared" si="487"/>
        <v>0</v>
      </c>
      <c r="BH739" s="666">
        <f t="shared" si="488"/>
        <v>0</v>
      </c>
      <c r="BI739" s="125">
        <f>BK739</f>
        <v>1073576.14142</v>
      </c>
      <c r="BJ739" s="125">
        <f>BJ740+BJ741</f>
        <v>0</v>
      </c>
      <c r="BK739" s="125">
        <f>BK740+BK741</f>
        <v>1073576.14142</v>
      </c>
      <c r="BL739" s="125">
        <f>BL740+BL741</f>
        <v>0</v>
      </c>
      <c r="BM739" s="125">
        <f>BM740+BM741</f>
        <v>0</v>
      </c>
      <c r="BN739" s="125">
        <f>BN740+BN741</f>
        <v>-59318.450709999997</v>
      </c>
      <c r="BO739" s="125">
        <f>BQ739</f>
        <v>1014257.69071</v>
      </c>
      <c r="BP739" s="125">
        <f>BP740+BP741</f>
        <v>0</v>
      </c>
      <c r="BQ739" s="125">
        <f>BQ740+BQ741</f>
        <v>1014257.69071</v>
      </c>
      <c r="BR739" s="125">
        <f>BR740+BR741</f>
        <v>0</v>
      </c>
      <c r="BS739" s="125">
        <f>BS740+BS741</f>
        <v>0</v>
      </c>
      <c r="BT739" s="102">
        <f t="shared" si="489"/>
        <v>0</v>
      </c>
      <c r="BU739" s="125">
        <f t="shared" si="490"/>
        <v>0</v>
      </c>
      <c r="BV739" s="125">
        <f>BX739</f>
        <v>355000</v>
      </c>
      <c r="BW739" s="125">
        <f>BW740+BW741</f>
        <v>0</v>
      </c>
      <c r="BX739" s="125">
        <f>BX740+BX741</f>
        <v>355000</v>
      </c>
      <c r="BY739" s="102"/>
      <c r="BZ739" s="125">
        <f>BZ740+BZ741</f>
        <v>0</v>
      </c>
      <c r="CA739" s="125">
        <f t="shared" si="491"/>
        <v>0</v>
      </c>
      <c r="CB739" s="254">
        <f>CB740+CB741</f>
        <v>0</v>
      </c>
      <c r="CC739" s="35"/>
      <c r="CD739" s="254"/>
      <c r="CE739" s="125">
        <f>CG739</f>
        <v>355000</v>
      </c>
      <c r="CF739" s="254">
        <f>CF740</f>
        <v>0</v>
      </c>
      <c r="CG739" s="125">
        <f>CG740+CG741</f>
        <v>355000</v>
      </c>
      <c r="CH739" s="35">
        <f t="shared" si="492"/>
        <v>0</v>
      </c>
      <c r="CI739" s="254">
        <f t="shared" si="493"/>
        <v>0</v>
      </c>
      <c r="CJ739" s="125"/>
      <c r="CK739" s="125">
        <f>CM739</f>
        <v>355000</v>
      </c>
      <c r="CL739" s="125">
        <f>CL740+CL741</f>
        <v>0</v>
      </c>
      <c r="CM739" s="125">
        <f>CM740+CM741</f>
        <v>355000</v>
      </c>
      <c r="CN739" s="102"/>
      <c r="CO739" s="125">
        <f>CO740+CO741</f>
        <v>0</v>
      </c>
    </row>
    <row r="740" spans="1:12248" s="39" customFormat="1" ht="28.5" hidden="1" customHeight="1" x14ac:dyDescent="0.25">
      <c r="B740" s="234"/>
      <c r="C740" s="130" t="s">
        <v>122</v>
      </c>
      <c r="D740" s="188">
        <f>E740+F740+G740+H740</f>
        <v>581213.21020000009</v>
      </c>
      <c r="E740" s="188">
        <f>E743+E746+E749+E752+E757</f>
        <v>0</v>
      </c>
      <c r="F740" s="188">
        <f>F743+F746+F749+F752+F757</f>
        <v>581213.21020000009</v>
      </c>
      <c r="G740" s="188">
        <f>G743+G746+G749+G752+G757</f>
        <v>0</v>
      </c>
      <c r="H740" s="188">
        <f>H743+H746+H749+H752+H757</f>
        <v>0</v>
      </c>
      <c r="I740" s="188">
        <f t="shared" si="494"/>
        <v>543625.30776</v>
      </c>
      <c r="J740" s="592">
        <f t="shared" si="495"/>
        <v>0.93532854763045425</v>
      </c>
      <c r="K740" s="188"/>
      <c r="L740" s="130"/>
      <c r="M740" s="188">
        <f>M743+M746+M749+M752+M757</f>
        <v>543625.30776</v>
      </c>
      <c r="N740" s="592">
        <f t="shared" ref="N740:N758" si="497">M740/F740</f>
        <v>0.93532854763045425</v>
      </c>
      <c r="O740" s="130"/>
      <c r="P740" s="130"/>
      <c r="Q740" s="130"/>
      <c r="R740" s="130"/>
      <c r="S740" s="188">
        <f t="shared" si="477"/>
        <v>543625.26275999995</v>
      </c>
      <c r="T740" s="592">
        <f t="shared" si="478"/>
        <v>0.9353284702061988</v>
      </c>
      <c r="U740" s="130"/>
      <c r="V740" s="130"/>
      <c r="W740" s="188">
        <f>W743+W746+W749+W752+W757</f>
        <v>543625.26275999995</v>
      </c>
      <c r="X740" s="586">
        <f t="shared" si="496"/>
        <v>0.9353284702061988</v>
      </c>
      <c r="Y740" s="130">
        <f>Y743+Y746+Y749+Y752+Y757</f>
        <v>0</v>
      </c>
      <c r="Z740" s="130"/>
      <c r="AA740" s="130"/>
      <c r="AB740" s="130"/>
      <c r="AC740" s="188">
        <f>AE740+AG740+AI740</f>
        <v>577932.58412999997</v>
      </c>
      <c r="AD740" s="586">
        <f t="shared" si="480"/>
        <v>0.99435555487654659</v>
      </c>
      <c r="AE740" s="130"/>
      <c r="AF740" s="776"/>
      <c r="AG740" s="188">
        <f>AG743+AG746+AG749+AG752+AG757</f>
        <v>577932.58412999997</v>
      </c>
      <c r="AH740" s="586">
        <f t="shared" si="481"/>
        <v>0.99435555487654659</v>
      </c>
      <c r="AI740" s="130"/>
      <c r="AJ740" s="130"/>
      <c r="AK740" s="130"/>
      <c r="AL740" s="130"/>
      <c r="AM740" s="130"/>
      <c r="AN740" s="130"/>
      <c r="AO740" s="130"/>
      <c r="AP740" s="130"/>
      <c r="AQ740" s="130"/>
      <c r="AR740" s="130"/>
      <c r="AS740" s="130"/>
      <c r="AT740" s="130"/>
      <c r="AU740" s="130">
        <f>AU743+AU746+AU749+AU752+AU757</f>
        <v>322329.33434</v>
      </c>
      <c r="AV740" s="130">
        <f>AW740+AX740+AY740+AZ740</f>
        <v>1027601.9864700001</v>
      </c>
      <c r="AW740" s="130">
        <f>AW743+AW746+AW749+AW752+AW757</f>
        <v>0</v>
      </c>
      <c r="AX740" s="130">
        <f>AX743+AX746+AX749+AX752+AX757</f>
        <v>1027601.9864700001</v>
      </c>
      <c r="AY740" s="130">
        <f>AY743+AY746+AY749+AY752+AY757</f>
        <v>0</v>
      </c>
      <c r="AZ740" s="130">
        <f>AZ743+AZ746+AZ749+AZ752+AZ757</f>
        <v>0</v>
      </c>
      <c r="BA740" s="780">
        <f t="shared" si="484"/>
        <v>0</v>
      </c>
      <c r="BB740" s="37"/>
      <c r="BC740" s="37"/>
      <c r="BD740" s="37"/>
      <c r="BE740" s="130">
        <f t="shared" si="485"/>
        <v>0</v>
      </c>
      <c r="BF740" s="130">
        <f t="shared" si="486"/>
        <v>0</v>
      </c>
      <c r="BG740" s="37">
        <f t="shared" si="487"/>
        <v>0</v>
      </c>
      <c r="BH740" s="37">
        <f t="shared" si="488"/>
        <v>0</v>
      </c>
      <c r="BI740" s="130">
        <f>BJ740+BK740+BL740+BM740</f>
        <v>1008675.40222</v>
      </c>
      <c r="BJ740" s="130">
        <f>BJ743+BJ746+BJ749+BJ752+BJ757</f>
        <v>0</v>
      </c>
      <c r="BK740" s="130">
        <f>BK743+BK746+BK749+BK752+BK757</f>
        <v>1008675.40222</v>
      </c>
      <c r="BL740" s="130">
        <f>BL743+BL746+BL749+BL752+BL757</f>
        <v>0</v>
      </c>
      <c r="BM740" s="130">
        <f>BM743+BM746+BM749+BM752+BM757</f>
        <v>0</v>
      </c>
      <c r="BN740" s="130">
        <f>BN743+BN746+BN749+BN752+BN757</f>
        <v>-59318.450709999997</v>
      </c>
      <c r="BO740" s="130">
        <f>BP740+BQ740+BR740+BS740</f>
        <v>949356.95151000004</v>
      </c>
      <c r="BP740" s="130">
        <f>BP743+BP746+BP749+BP752+BP757</f>
        <v>0</v>
      </c>
      <c r="BQ740" s="130">
        <f>BQ743+BQ746+BQ749+BQ752+BQ757</f>
        <v>949356.95151000004</v>
      </c>
      <c r="BR740" s="130">
        <f>BR743+BR746+BR749+BR752+BR757</f>
        <v>0</v>
      </c>
      <c r="BS740" s="130">
        <f>BS743+BS746+BS749+BS752+BS757</f>
        <v>0</v>
      </c>
      <c r="BT740" s="37">
        <f t="shared" si="489"/>
        <v>0</v>
      </c>
      <c r="BU740" s="37">
        <f t="shared" si="490"/>
        <v>0</v>
      </c>
      <c r="BV740" s="130">
        <f>BW740+BX740+BY740+BZ740</f>
        <v>300000</v>
      </c>
      <c r="BW740" s="130">
        <f>BW743+BW746+BW749+BW752+BW757</f>
        <v>0</v>
      </c>
      <c r="BX740" s="130">
        <f>BX743+BX746+BX749+BX752+BX757</f>
        <v>300000</v>
      </c>
      <c r="BY740" s="130">
        <f>BY743+BY746+BY749+BY752+BY757</f>
        <v>0</v>
      </c>
      <c r="BZ740" s="130">
        <f>BZ743+BZ746+BZ749+BZ752+BZ757</f>
        <v>0</v>
      </c>
      <c r="CA740" s="130">
        <f t="shared" si="491"/>
        <v>0</v>
      </c>
      <c r="CB740" s="188">
        <f>CB743+CB746+CB749+CB752+CB754</f>
        <v>0</v>
      </c>
      <c r="CC740" s="189"/>
      <c r="CD740" s="189"/>
      <c r="CE740" s="130">
        <f>CG740</f>
        <v>300000</v>
      </c>
      <c r="CF740" s="188">
        <f>CF743+CF746</f>
        <v>0</v>
      </c>
      <c r="CG740" s="130">
        <f>CG743+CG746+CG749+CG752+CG757</f>
        <v>300000</v>
      </c>
      <c r="CH740" s="189">
        <f t="shared" si="492"/>
        <v>0</v>
      </c>
      <c r="CI740" s="189">
        <f t="shared" si="493"/>
        <v>0</v>
      </c>
      <c r="CJ740" s="130"/>
      <c r="CK740" s="130">
        <f>CL740+CM740+CN740+CO740</f>
        <v>300000</v>
      </c>
      <c r="CL740" s="130">
        <f>CL743+CL746+CL749+CL752+CL757</f>
        <v>0</v>
      </c>
      <c r="CM740" s="130">
        <f>CM743+CM746+CM749+CM752+CM757</f>
        <v>300000</v>
      </c>
      <c r="CN740" s="130">
        <f>CN743+CN746+CN749+CN752+CN757</f>
        <v>0</v>
      </c>
      <c r="CO740" s="130">
        <f>CO743+CO746+CO749+CO752+CO757</f>
        <v>0</v>
      </c>
    </row>
    <row r="741" spans="1:12248" s="39" customFormat="1" ht="34.5" hidden="1" customHeight="1" x14ac:dyDescent="0.25">
      <c r="B741" s="234"/>
      <c r="C741" s="130" t="s">
        <v>47</v>
      </c>
      <c r="D741" s="188">
        <f>E741+F741+G741+H741</f>
        <v>121260.39431999999</v>
      </c>
      <c r="E741" s="188">
        <f>E744+E747+E750+E753+E755+E758</f>
        <v>0</v>
      </c>
      <c r="F741" s="188">
        <f>F744+F747+F750+F753+F755+F758</f>
        <v>121260.39431999999</v>
      </c>
      <c r="G741" s="188">
        <f>G744+G747+G750+G753+G755+G758</f>
        <v>0</v>
      </c>
      <c r="H741" s="188">
        <f>H744+H747+H750+H753+H755+H758</f>
        <v>0</v>
      </c>
      <c r="I741" s="188">
        <f t="shared" si="494"/>
        <v>113772.38612000001</v>
      </c>
      <c r="J741" s="592">
        <f t="shared" si="495"/>
        <v>0.93824852506879108</v>
      </c>
      <c r="K741" s="188"/>
      <c r="L741" s="130"/>
      <c r="M741" s="188">
        <f>M744+M747+M750+M753+M755+M758</f>
        <v>113772.38612000001</v>
      </c>
      <c r="N741" s="592">
        <f t="shared" si="497"/>
        <v>0.93824852506879108</v>
      </c>
      <c r="O741" s="130"/>
      <c r="P741" s="130"/>
      <c r="Q741" s="130"/>
      <c r="R741" s="130"/>
      <c r="S741" s="188">
        <f t="shared" si="477"/>
        <v>112437.72078999999</v>
      </c>
      <c r="T741" s="592">
        <f t="shared" si="478"/>
        <v>0.92724191951151491</v>
      </c>
      <c r="U741" s="130"/>
      <c r="V741" s="130"/>
      <c r="W741" s="188">
        <f>W744+W747+W750+W753+W755+W758</f>
        <v>112437.72078999999</v>
      </c>
      <c r="X741" s="586">
        <f t="shared" si="496"/>
        <v>0.92724191951151491</v>
      </c>
      <c r="Y741" s="130">
        <f>Y744+Y747+Y750+Y753+Y755+Y758</f>
        <v>0</v>
      </c>
      <c r="Z741" s="130"/>
      <c r="AA741" s="130"/>
      <c r="AB741" s="130"/>
      <c r="AC741" s="188">
        <f>AE741+AG741+AI741</f>
        <v>119467.32461000001</v>
      </c>
      <c r="AD741" s="586">
        <f t="shared" si="480"/>
        <v>0.9852130638362584</v>
      </c>
      <c r="AE741" s="130"/>
      <c r="AF741" s="776"/>
      <c r="AG741" s="188">
        <f>AG744+AG747+AG750+AG753+AG755+AG758</f>
        <v>119467.32461000001</v>
      </c>
      <c r="AH741" s="586">
        <f t="shared" si="481"/>
        <v>0.9852130638362584</v>
      </c>
      <c r="AI741" s="130"/>
      <c r="AJ741" s="130"/>
      <c r="AK741" s="130"/>
      <c r="AL741" s="130"/>
      <c r="AM741" s="130"/>
      <c r="AN741" s="130"/>
      <c r="AO741" s="130"/>
      <c r="AP741" s="130"/>
      <c r="AQ741" s="130"/>
      <c r="AR741" s="130"/>
      <c r="AS741" s="130"/>
      <c r="AT741" s="130"/>
      <c r="AU741" s="130">
        <f>AU744+AU747+AU750+AU753+AU755+AU758</f>
        <v>16502.25</v>
      </c>
      <c r="AV741" s="130">
        <f>AW741+AX741+AY741+AZ741</f>
        <v>136580.97924000002</v>
      </c>
      <c r="AW741" s="130">
        <f>AW744+AW747+AW750+AW753+AW755+AW758</f>
        <v>0</v>
      </c>
      <c r="AX741" s="130">
        <f>AX744+AX747+AX750+AX753+AX755+AX758</f>
        <v>136580.97924000002</v>
      </c>
      <c r="AY741" s="130">
        <f>AY744+AY747+AY750+AY753+AY755+AY758</f>
        <v>0</v>
      </c>
      <c r="AZ741" s="130">
        <f>AZ744+AZ747+AZ750+AZ753+AZ755+AZ758</f>
        <v>0</v>
      </c>
      <c r="BA741" s="780">
        <f t="shared" si="484"/>
        <v>0</v>
      </c>
      <c r="BB741" s="37"/>
      <c r="BC741" s="37"/>
      <c r="BD741" s="37"/>
      <c r="BE741" s="130">
        <f t="shared" si="485"/>
        <v>0</v>
      </c>
      <c r="BF741" s="130">
        <f t="shared" si="486"/>
        <v>0</v>
      </c>
      <c r="BG741" s="37">
        <f t="shared" si="487"/>
        <v>0</v>
      </c>
      <c r="BH741" s="37">
        <f t="shared" si="488"/>
        <v>0</v>
      </c>
      <c r="BI741" s="130">
        <f>BJ741+BK741+BL741+BM741</f>
        <v>64900.739199999996</v>
      </c>
      <c r="BJ741" s="130">
        <f>BJ744+BJ747+BJ750+BJ753+BJ755+BJ758</f>
        <v>0</v>
      </c>
      <c r="BK741" s="130">
        <f>BK744+BK747+BK750+BK753+BK755+BK758</f>
        <v>64900.739199999996</v>
      </c>
      <c r="BL741" s="130">
        <f>BL744+BL747+BL750+BL753+BL755+BL758</f>
        <v>0</v>
      </c>
      <c r="BM741" s="130">
        <f>BM744+BM747+BM750+BM753+BM755+BM758</f>
        <v>0</v>
      </c>
      <c r="BN741" s="130">
        <f>BN744+BN747+BN750+BN753+BN755+BN758</f>
        <v>0</v>
      </c>
      <c r="BO741" s="130">
        <f>BP741+BQ741+BR741+BS741</f>
        <v>64900.739199999996</v>
      </c>
      <c r="BP741" s="130">
        <f>BP744+BP747+BP750+BP753+BP755+BP758</f>
        <v>0</v>
      </c>
      <c r="BQ741" s="130">
        <f>BQ744+BQ747+BQ750+BQ753+BQ755+BQ758</f>
        <v>64900.739199999996</v>
      </c>
      <c r="BR741" s="130">
        <f>BR744+BR747+BR750+BR753+BR755+BR758</f>
        <v>0</v>
      </c>
      <c r="BS741" s="130">
        <f>BS744+BS747+BS750+BS753+BS755+BS758</f>
        <v>0</v>
      </c>
      <c r="BT741" s="37">
        <f t="shared" si="489"/>
        <v>0</v>
      </c>
      <c r="BU741" s="37">
        <f t="shared" si="490"/>
        <v>0</v>
      </c>
      <c r="BV741" s="130">
        <f>BW741+BX741+BY741+BZ741</f>
        <v>55000</v>
      </c>
      <c r="BW741" s="130">
        <f>BW744+BW747+BW750+BW753+BW755+BW758</f>
        <v>0</v>
      </c>
      <c r="BX741" s="130">
        <f>BX744+BX747+BX750+BX753+BX755+BX758</f>
        <v>55000</v>
      </c>
      <c r="BY741" s="130">
        <f>BY744+BY747+BY750+BY753+BY755+BY758</f>
        <v>0</v>
      </c>
      <c r="BZ741" s="130">
        <f>BZ744+BZ747+BZ750+BZ753+BZ755+BZ758</f>
        <v>0</v>
      </c>
      <c r="CA741" s="130">
        <f t="shared" si="491"/>
        <v>0</v>
      </c>
      <c r="CB741" s="188">
        <f>CB744+CB747+CB750+CB753+CB758</f>
        <v>0</v>
      </c>
      <c r="CC741" s="189"/>
      <c r="CD741" s="189"/>
      <c r="CE741" s="130">
        <f>CG741</f>
        <v>55000</v>
      </c>
      <c r="CF741" s="188">
        <f>BW741</f>
        <v>0</v>
      </c>
      <c r="CG741" s="130">
        <f>CG744+CG747+CG750+CG753+CG755+CG758</f>
        <v>55000</v>
      </c>
      <c r="CH741" s="189">
        <f t="shared" si="492"/>
        <v>0</v>
      </c>
      <c r="CI741" s="189">
        <f t="shared" si="493"/>
        <v>0</v>
      </c>
      <c r="CJ741" s="130"/>
      <c r="CK741" s="130">
        <f>CL741+CM741+CN741+CO741</f>
        <v>55000</v>
      </c>
      <c r="CL741" s="130">
        <f>CL744+CL747+CL750+CL753+CL755+CL758</f>
        <v>0</v>
      </c>
      <c r="CM741" s="130">
        <f>CM744+CM747+CM750+CM753+CM755+CM758</f>
        <v>55000</v>
      </c>
      <c r="CN741" s="130">
        <f>CN744+CN747+CN750+CN753+CN755+CN758</f>
        <v>0</v>
      </c>
      <c r="CO741" s="130">
        <f>CO744+CO747+CO750+CO753+CO755+CO758</f>
        <v>0</v>
      </c>
    </row>
    <row r="742" spans="1:12248" s="39" customFormat="1" ht="42.75" hidden="1" customHeight="1" x14ac:dyDescent="0.25">
      <c r="B742" s="234"/>
      <c r="C742" s="133" t="s">
        <v>123</v>
      </c>
      <c r="D742" s="188">
        <f>E742+F742</f>
        <v>427.01650999999998</v>
      </c>
      <c r="E742" s="188">
        <f>E743+E744</f>
        <v>0</v>
      </c>
      <c r="F742" s="188">
        <f>F743+F744</f>
        <v>427.01650999999998</v>
      </c>
      <c r="G742" s="189"/>
      <c r="H742" s="189"/>
      <c r="I742" s="188">
        <f t="shared" si="494"/>
        <v>292.59026</v>
      </c>
      <c r="J742" s="592">
        <f t="shared" si="495"/>
        <v>0.68519659813621725</v>
      </c>
      <c r="K742" s="188"/>
      <c r="L742" s="37"/>
      <c r="M742" s="188">
        <f>M743+M744</f>
        <v>292.59026</v>
      </c>
      <c r="N742" s="592">
        <f t="shared" si="497"/>
        <v>0.68519659813621725</v>
      </c>
      <c r="O742" s="37"/>
      <c r="P742" s="37"/>
      <c r="Q742" s="37"/>
      <c r="R742" s="37"/>
      <c r="S742" s="188">
        <f t="shared" si="477"/>
        <v>326.78089999999997</v>
      </c>
      <c r="T742" s="592">
        <f t="shared" si="478"/>
        <v>0.76526525871329887</v>
      </c>
      <c r="U742" s="130"/>
      <c r="V742" s="130"/>
      <c r="W742" s="188">
        <f>W744</f>
        <v>326.78089999999997</v>
      </c>
      <c r="X742" s="586">
        <f t="shared" si="496"/>
        <v>0.76526525871329887</v>
      </c>
      <c r="Y742" s="37"/>
      <c r="Z742" s="37"/>
      <c r="AA742" s="37"/>
      <c r="AB742" s="37"/>
      <c r="AC742" s="188">
        <f>AC743+AC744</f>
        <v>342.7473</v>
      </c>
      <c r="AD742" s="586">
        <f t="shared" si="480"/>
        <v>0.80265585047285415</v>
      </c>
      <c r="AE742" s="130"/>
      <c r="AF742" s="776"/>
      <c r="AG742" s="188">
        <f>AG743+AG744</f>
        <v>342.7473</v>
      </c>
      <c r="AH742" s="586">
        <f t="shared" si="481"/>
        <v>0.80265585047285415</v>
      </c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130">
        <v>0</v>
      </c>
      <c r="AV742" s="130">
        <f>AW742+AX742</f>
        <v>19253.654190000001</v>
      </c>
      <c r="AW742" s="130">
        <f>AW743+AW744</f>
        <v>0</v>
      </c>
      <c r="AX742" s="130">
        <f>AX743+AX744</f>
        <v>19253.654190000001</v>
      </c>
      <c r="AY742" s="37"/>
      <c r="AZ742" s="37"/>
      <c r="BA742" s="130">
        <f t="shared" si="484"/>
        <v>0</v>
      </c>
      <c r="BB742" s="37"/>
      <c r="BC742" s="37"/>
      <c r="BD742" s="37"/>
      <c r="BE742" s="130">
        <f t="shared" si="485"/>
        <v>0</v>
      </c>
      <c r="BF742" s="130">
        <f t="shared" si="486"/>
        <v>0</v>
      </c>
      <c r="BG742" s="37">
        <f t="shared" si="487"/>
        <v>0</v>
      </c>
      <c r="BH742" s="37">
        <f t="shared" si="488"/>
        <v>0</v>
      </c>
      <c r="BI742" s="130">
        <f>BJ742+BK742</f>
        <v>99212.462520000001</v>
      </c>
      <c r="BJ742" s="130">
        <f>BJ743+BJ744</f>
        <v>0</v>
      </c>
      <c r="BK742" s="130">
        <f>BK743+BK744</f>
        <v>99212.462520000001</v>
      </c>
      <c r="BL742" s="37"/>
      <c r="BM742" s="37"/>
      <c r="BN742" s="130">
        <f>BN743</f>
        <v>-59318.450709999997</v>
      </c>
      <c r="BO742" s="130">
        <f>BP742+BQ742</f>
        <v>39894.011810000004</v>
      </c>
      <c r="BP742" s="130">
        <f>BP743+BP744</f>
        <v>0</v>
      </c>
      <c r="BQ742" s="130">
        <f>BQ743+BQ744</f>
        <v>39894.011810000004</v>
      </c>
      <c r="BR742" s="37"/>
      <c r="BS742" s="37"/>
      <c r="BT742" s="37">
        <f t="shared" si="489"/>
        <v>0</v>
      </c>
      <c r="BU742" s="37">
        <f t="shared" si="490"/>
        <v>0</v>
      </c>
      <c r="BV742" s="130">
        <f>BW742+BX742</f>
        <v>0</v>
      </c>
      <c r="BW742" s="130">
        <f>BW743+BW744</f>
        <v>0</v>
      </c>
      <c r="BX742" s="130">
        <v>0</v>
      </c>
      <c r="BY742" s="37"/>
      <c r="BZ742" s="37"/>
      <c r="CA742" s="130">
        <f t="shared" si="491"/>
        <v>0</v>
      </c>
      <c r="CB742" s="188"/>
      <c r="CC742" s="189"/>
      <c r="CD742" s="189"/>
      <c r="CE742" s="130">
        <f t="shared" ref="CE742:CE790" si="498">CF742+CH742+CI742</f>
        <v>0</v>
      </c>
      <c r="CF742" s="188">
        <f>BW742</f>
        <v>0</v>
      </c>
      <c r="CG742" s="188"/>
      <c r="CH742" s="189">
        <f t="shared" si="492"/>
        <v>0</v>
      </c>
      <c r="CI742" s="189">
        <f t="shared" si="493"/>
        <v>0</v>
      </c>
      <c r="CJ742" s="130"/>
      <c r="CK742" s="130">
        <f>CL742+CM742</f>
        <v>0</v>
      </c>
      <c r="CL742" s="130">
        <f>CL743+CL744</f>
        <v>0</v>
      </c>
      <c r="CM742" s="130">
        <v>0</v>
      </c>
      <c r="CN742" s="37"/>
      <c r="CO742" s="37"/>
    </row>
    <row r="743" spans="1:12248" s="39" customFormat="1" ht="27.6" hidden="1" customHeight="1" x14ac:dyDescent="0.25">
      <c r="B743" s="234"/>
      <c r="C743" s="130" t="s">
        <v>108</v>
      </c>
      <c r="D743" s="188">
        <f>F743</f>
        <v>0</v>
      </c>
      <c r="E743" s="188">
        <v>0</v>
      </c>
      <c r="F743" s="188">
        <v>0</v>
      </c>
      <c r="G743" s="189"/>
      <c r="H743" s="189"/>
      <c r="I743" s="188">
        <f t="shared" si="494"/>
        <v>0</v>
      </c>
      <c r="J743" s="592" t="e">
        <f t="shared" si="495"/>
        <v>#DIV/0!</v>
      </c>
      <c r="K743" s="188"/>
      <c r="L743" s="37"/>
      <c r="M743" s="188"/>
      <c r="N743" s="592" t="e">
        <f t="shared" si="497"/>
        <v>#DIV/0!</v>
      </c>
      <c r="O743" s="37"/>
      <c r="P743" s="37"/>
      <c r="Q743" s="37"/>
      <c r="R743" s="37"/>
      <c r="S743" s="188">
        <f t="shared" si="477"/>
        <v>0</v>
      </c>
      <c r="T743" s="592" t="e">
        <f t="shared" si="478"/>
        <v>#DIV/0!</v>
      </c>
      <c r="U743" s="130"/>
      <c r="V743" s="130"/>
      <c r="W743" s="188"/>
      <c r="X743" s="586" t="e">
        <f t="shared" si="496"/>
        <v>#DIV/0!</v>
      </c>
      <c r="Y743" s="37"/>
      <c r="Z743" s="37"/>
      <c r="AA743" s="37"/>
      <c r="AB743" s="37"/>
      <c r="AC743" s="188">
        <f>AG743</f>
        <v>0</v>
      </c>
      <c r="AD743" s="586" t="e">
        <f t="shared" si="480"/>
        <v>#DIV/0!</v>
      </c>
      <c r="AE743" s="130"/>
      <c r="AF743" s="776"/>
      <c r="AG743" s="188">
        <v>0</v>
      </c>
      <c r="AH743" s="586" t="e">
        <f t="shared" si="481"/>
        <v>#DIV/0!</v>
      </c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781">
        <f>AX743-D743</f>
        <v>18826.63768</v>
      </c>
      <c r="AV743" s="130">
        <f>AX743</f>
        <v>18826.63768</v>
      </c>
      <c r="AW743" s="130">
        <v>0</v>
      </c>
      <c r="AX743" s="188">
        <f>'[13]2 вариант (2)'!$D$487-0.01469</f>
        <v>18826.63768</v>
      </c>
      <c r="AY743" s="37"/>
      <c r="AZ743" s="37"/>
      <c r="BA743" s="130">
        <f t="shared" si="484"/>
        <v>0</v>
      </c>
      <c r="BB743" s="37"/>
      <c r="BC743" s="37"/>
      <c r="BD743" s="37"/>
      <c r="BE743" s="130">
        <f t="shared" si="485"/>
        <v>0</v>
      </c>
      <c r="BF743" s="130">
        <f t="shared" si="486"/>
        <v>0</v>
      </c>
      <c r="BG743" s="37">
        <f t="shared" si="487"/>
        <v>0</v>
      </c>
      <c r="BH743" s="37">
        <f t="shared" si="488"/>
        <v>0</v>
      </c>
      <c r="BI743" s="130">
        <f>BJ743+BK743</f>
        <v>99212.462520000001</v>
      </c>
      <c r="BJ743" s="130">
        <v>0</v>
      </c>
      <c r="BK743" s="130">
        <v>99212.462520000001</v>
      </c>
      <c r="BL743" s="37"/>
      <c r="BM743" s="37"/>
      <c r="BN743" s="130">
        <f>BQ743-BK743</f>
        <v>-59318.450709999997</v>
      </c>
      <c r="BO743" s="130">
        <f>BP743+BQ743</f>
        <v>39894.011810000004</v>
      </c>
      <c r="BP743" s="130">
        <v>0</v>
      </c>
      <c r="BQ743" s="130">
        <f>99212.46252-59318.45071</f>
        <v>39894.011810000004</v>
      </c>
      <c r="BR743" s="37"/>
      <c r="BS743" s="37"/>
      <c r="BT743" s="37">
        <f t="shared" si="489"/>
        <v>0</v>
      </c>
      <c r="BU743" s="37">
        <f t="shared" si="490"/>
        <v>0</v>
      </c>
      <c r="BV743" s="130">
        <f>BW743+BX743</f>
        <v>0</v>
      </c>
      <c r="BW743" s="130">
        <v>0</v>
      </c>
      <c r="BX743" s="130"/>
      <c r="BY743" s="37"/>
      <c r="BZ743" s="37"/>
      <c r="CA743" s="130">
        <f t="shared" si="491"/>
        <v>0</v>
      </c>
      <c r="CB743" s="188"/>
      <c r="CC743" s="189"/>
      <c r="CD743" s="189"/>
      <c r="CE743" s="130">
        <f t="shared" si="498"/>
        <v>0</v>
      </c>
      <c r="CF743" s="188">
        <f>BW743</f>
        <v>0</v>
      </c>
      <c r="CG743" s="188"/>
      <c r="CH743" s="189">
        <f t="shared" si="492"/>
        <v>0</v>
      </c>
      <c r="CI743" s="189">
        <f t="shared" si="493"/>
        <v>0</v>
      </c>
      <c r="CJ743" s="130"/>
      <c r="CK743" s="130">
        <f>CL743+CM743</f>
        <v>0</v>
      </c>
      <c r="CL743" s="130">
        <v>0</v>
      </c>
      <c r="CM743" s="130"/>
      <c r="CN743" s="37"/>
      <c r="CO743" s="37"/>
    </row>
    <row r="744" spans="1:12248" s="39" customFormat="1" ht="23.25" hidden="1" customHeight="1" x14ac:dyDescent="0.25">
      <c r="B744" s="234"/>
      <c r="C744" s="130" t="s">
        <v>47</v>
      </c>
      <c r="D744" s="188">
        <f>E744+F744</f>
        <v>427.01650999999998</v>
      </c>
      <c r="E744" s="188">
        <v>0</v>
      </c>
      <c r="F744" s="188">
        <v>427.01650999999998</v>
      </c>
      <c r="G744" s="189"/>
      <c r="H744" s="189"/>
      <c r="I744" s="188">
        <f t="shared" si="494"/>
        <v>292.59026</v>
      </c>
      <c r="J744" s="592">
        <f t="shared" si="495"/>
        <v>0.68519659813621725</v>
      </c>
      <c r="K744" s="188"/>
      <c r="L744" s="37"/>
      <c r="M744" s="188">
        <v>292.59026</v>
      </c>
      <c r="N744" s="592">
        <f t="shared" si="497"/>
        <v>0.68519659813621725</v>
      </c>
      <c r="O744" s="37"/>
      <c r="P744" s="37"/>
      <c r="Q744" s="37"/>
      <c r="R744" s="37"/>
      <c r="S744" s="188">
        <f t="shared" si="477"/>
        <v>326.78089999999997</v>
      </c>
      <c r="T744" s="592">
        <f t="shared" si="478"/>
        <v>0.76526525871329887</v>
      </c>
      <c r="U744" s="130"/>
      <c r="V744" s="130"/>
      <c r="W744" s="188">
        <v>326.78089999999997</v>
      </c>
      <c r="X744" s="586">
        <f t="shared" si="496"/>
        <v>0.76526525871329887</v>
      </c>
      <c r="Y744" s="37"/>
      <c r="Z744" s="37"/>
      <c r="AA744" s="37"/>
      <c r="AB744" s="37"/>
      <c r="AC744" s="188">
        <f>AG744</f>
        <v>342.7473</v>
      </c>
      <c r="AD744" s="586">
        <f>AC744/D744</f>
        <v>0.80265585047285415</v>
      </c>
      <c r="AE744" s="130"/>
      <c r="AF744" s="776"/>
      <c r="AG744" s="188">
        <v>342.7473</v>
      </c>
      <c r="AH744" s="586">
        <f t="shared" si="481"/>
        <v>0.80265585047285415</v>
      </c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130">
        <f>AX744-F744</f>
        <v>0</v>
      </c>
      <c r="AV744" s="130">
        <f>AW744+AX744</f>
        <v>427.01650999999998</v>
      </c>
      <c r="AW744" s="130">
        <v>0</v>
      </c>
      <c r="AX744" s="130">
        <f>F744</f>
        <v>427.01650999999998</v>
      </c>
      <c r="AY744" s="37"/>
      <c r="AZ744" s="37"/>
      <c r="BA744" s="130">
        <f t="shared" si="484"/>
        <v>0</v>
      </c>
      <c r="BB744" s="37"/>
      <c r="BC744" s="37"/>
      <c r="BD744" s="37"/>
      <c r="BE744" s="130">
        <f t="shared" si="485"/>
        <v>0</v>
      </c>
      <c r="BF744" s="130">
        <f t="shared" si="486"/>
        <v>0</v>
      </c>
      <c r="BG744" s="37">
        <f t="shared" si="487"/>
        <v>0</v>
      </c>
      <c r="BH744" s="37">
        <f t="shared" si="488"/>
        <v>0</v>
      </c>
      <c r="BI744" s="130">
        <f t="shared" ref="BI744:BI754" si="499">BJ744</f>
        <v>0</v>
      </c>
      <c r="BJ744" s="130">
        <v>0</v>
      </c>
      <c r="BK744" s="130"/>
      <c r="BL744" s="37"/>
      <c r="BM744" s="37"/>
      <c r="BN744" s="130">
        <f>BO744+BP744+BQ744</f>
        <v>0</v>
      </c>
      <c r="BO744" s="130">
        <f>BP744</f>
        <v>0</v>
      </c>
      <c r="BP744" s="130">
        <v>0</v>
      </c>
      <c r="BQ744" s="130"/>
      <c r="BR744" s="37"/>
      <c r="BS744" s="37"/>
      <c r="BT744" s="37">
        <f t="shared" si="489"/>
        <v>0</v>
      </c>
      <c r="BU744" s="37">
        <f t="shared" si="490"/>
        <v>0</v>
      </c>
      <c r="BV744" s="130">
        <f t="shared" ref="BV744:BV754" si="500">BW744</f>
        <v>0</v>
      </c>
      <c r="BW744" s="130">
        <v>0</v>
      </c>
      <c r="BX744" s="130"/>
      <c r="BY744" s="37"/>
      <c r="BZ744" s="37"/>
      <c r="CA744" s="130">
        <f t="shared" si="491"/>
        <v>0</v>
      </c>
      <c r="CB744" s="188"/>
      <c r="CC744" s="189"/>
      <c r="CD744" s="189"/>
      <c r="CE744" s="130">
        <f t="shared" si="498"/>
        <v>0</v>
      </c>
      <c r="CF744" s="188">
        <f>BW744</f>
        <v>0</v>
      </c>
      <c r="CG744" s="188"/>
      <c r="CH744" s="189">
        <f t="shared" si="492"/>
        <v>0</v>
      </c>
      <c r="CI744" s="189">
        <f t="shared" si="493"/>
        <v>0</v>
      </c>
      <c r="CJ744" s="130"/>
      <c r="CK744" s="130">
        <f t="shared" ref="CK744:CK754" si="501">CL744</f>
        <v>0</v>
      </c>
      <c r="CL744" s="130">
        <v>0</v>
      </c>
      <c r="CM744" s="130"/>
      <c r="CN744" s="37"/>
      <c r="CO744" s="37"/>
    </row>
    <row r="745" spans="1:12248" s="39" customFormat="1" ht="45" hidden="1" customHeight="1" x14ac:dyDescent="0.25">
      <c r="B745" s="234"/>
      <c r="C745" s="133" t="s">
        <v>482</v>
      </c>
      <c r="D745" s="188">
        <f>E745+F745</f>
        <v>270699.61742999998</v>
      </c>
      <c r="E745" s="188">
        <f>E746+E747</f>
        <v>0</v>
      </c>
      <c r="F745" s="188">
        <f>F746+F747</f>
        <v>270699.61742999998</v>
      </c>
      <c r="G745" s="189"/>
      <c r="H745" s="189"/>
      <c r="I745" s="188">
        <f t="shared" si="494"/>
        <v>265156.22736000002</v>
      </c>
      <c r="J745" s="592">
        <f t="shared" si="495"/>
        <v>0.97952198779359778</v>
      </c>
      <c r="K745" s="188"/>
      <c r="L745" s="37"/>
      <c r="M745" s="188">
        <f>M746+M747</f>
        <v>265156.22736000002</v>
      </c>
      <c r="N745" s="592">
        <f t="shared" si="497"/>
        <v>0.97952198779359778</v>
      </c>
      <c r="O745" s="37"/>
      <c r="P745" s="37"/>
      <c r="Q745" s="37"/>
      <c r="R745" s="37"/>
      <c r="S745" s="188">
        <f t="shared" si="477"/>
        <v>264689.13390000002</v>
      </c>
      <c r="T745" s="592">
        <f t="shared" si="478"/>
        <v>0.97779648310159062</v>
      </c>
      <c r="U745" s="130"/>
      <c r="V745" s="130"/>
      <c r="W745" s="188">
        <f>W746+W747</f>
        <v>264689.13390000002</v>
      </c>
      <c r="X745" s="586">
        <f>W745/F745</f>
        <v>0.97779648310159062</v>
      </c>
      <c r="Y745" s="37"/>
      <c r="Z745" s="37"/>
      <c r="AA745" s="37"/>
      <c r="AB745" s="37"/>
      <c r="AC745" s="188">
        <f>AC746+AC747</f>
        <v>268047.83720000001</v>
      </c>
      <c r="AD745" s="586">
        <f>AC745/D745</f>
        <v>0.99020397496244816</v>
      </c>
      <c r="AE745" s="130"/>
      <c r="AF745" s="776"/>
      <c r="AG745" s="188">
        <f>AG746+AG747</f>
        <v>268047.83720000001</v>
      </c>
      <c r="AH745" s="586">
        <f t="shared" si="481"/>
        <v>0.99020397496244816</v>
      </c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130">
        <f>AU746+AU747</f>
        <v>308150.94666000002</v>
      </c>
      <c r="AV745" s="130">
        <f>AW745+AX745</f>
        <v>578850.56409</v>
      </c>
      <c r="AW745" s="130">
        <f>AW746+AW747</f>
        <v>0</v>
      </c>
      <c r="AX745" s="130">
        <f>AX746+AX747</f>
        <v>578850.56409</v>
      </c>
      <c r="AY745" s="37"/>
      <c r="AZ745" s="37"/>
      <c r="BA745" s="130">
        <f t="shared" si="484"/>
        <v>0</v>
      </c>
      <c r="BB745" s="37"/>
      <c r="BC745" s="37"/>
      <c r="BD745" s="37"/>
      <c r="BE745" s="130">
        <f t="shared" si="485"/>
        <v>0</v>
      </c>
      <c r="BF745" s="130">
        <f t="shared" si="486"/>
        <v>0</v>
      </c>
      <c r="BG745" s="37">
        <f t="shared" si="487"/>
        <v>0</v>
      </c>
      <c r="BH745" s="37">
        <f t="shared" si="488"/>
        <v>0</v>
      </c>
      <c r="BI745" s="130">
        <f>BK745</f>
        <v>135237.79693000001</v>
      </c>
      <c r="BJ745" s="130">
        <f>BJ746+BJ747</f>
        <v>0</v>
      </c>
      <c r="BK745" s="130">
        <f>BK746+BK747</f>
        <v>135237.79693000001</v>
      </c>
      <c r="BL745" s="37"/>
      <c r="BM745" s="37"/>
      <c r="BN745" s="130"/>
      <c r="BO745" s="130">
        <f>BQ745</f>
        <v>135237.79693000001</v>
      </c>
      <c r="BP745" s="130">
        <f>BP746+BP747</f>
        <v>0</v>
      </c>
      <c r="BQ745" s="130">
        <f>BQ746+BQ747</f>
        <v>135237.79693000001</v>
      </c>
      <c r="BR745" s="37"/>
      <c r="BS745" s="37"/>
      <c r="BT745" s="37">
        <f t="shared" si="489"/>
        <v>0</v>
      </c>
      <c r="BU745" s="37">
        <f t="shared" si="490"/>
        <v>0</v>
      </c>
      <c r="BV745" s="130">
        <f>BX745</f>
        <v>25000</v>
      </c>
      <c r="BW745" s="130">
        <f>BW746+BW747</f>
        <v>0</v>
      </c>
      <c r="BX745" s="130">
        <f>BX746+BX747</f>
        <v>25000</v>
      </c>
      <c r="BY745" s="37"/>
      <c r="BZ745" s="37"/>
      <c r="CA745" s="130">
        <f t="shared" si="491"/>
        <v>0</v>
      </c>
      <c r="CB745" s="188">
        <f>CB746</f>
        <v>0</v>
      </c>
      <c r="CC745" s="189"/>
      <c r="CD745" s="189"/>
      <c r="CE745" s="130">
        <f>CG745</f>
        <v>25000</v>
      </c>
      <c r="CF745" s="188">
        <f>CF746</f>
        <v>0</v>
      </c>
      <c r="CG745" s="130">
        <f>CG746+CG747</f>
        <v>25000</v>
      </c>
      <c r="CH745" s="189">
        <f t="shared" si="492"/>
        <v>0</v>
      </c>
      <c r="CI745" s="189">
        <f t="shared" si="493"/>
        <v>0</v>
      </c>
      <c r="CJ745" s="130"/>
      <c r="CK745" s="130">
        <f>CM745</f>
        <v>25000</v>
      </c>
      <c r="CL745" s="130">
        <f>CL746+CL747</f>
        <v>0</v>
      </c>
      <c r="CM745" s="130">
        <f>CM746+CM747</f>
        <v>25000</v>
      </c>
      <c r="CN745" s="37"/>
      <c r="CO745" s="37"/>
    </row>
    <row r="746" spans="1:12248" s="39" customFormat="1" ht="37.9" hidden="1" customHeight="1" x14ac:dyDescent="0.25">
      <c r="B746" s="234"/>
      <c r="C746" s="130" t="s">
        <v>108</v>
      </c>
      <c r="D746" s="188">
        <f>F746</f>
        <v>258805.09051000001</v>
      </c>
      <c r="E746" s="188">
        <v>0</v>
      </c>
      <c r="F746" s="188">
        <v>258805.09051000001</v>
      </c>
      <c r="G746" s="189"/>
      <c r="H746" s="189"/>
      <c r="I746" s="188">
        <f t="shared" si="494"/>
        <v>256237.77979</v>
      </c>
      <c r="J746" s="592">
        <f t="shared" si="495"/>
        <v>0.99008013824248631</v>
      </c>
      <c r="K746" s="188"/>
      <c r="L746" s="37"/>
      <c r="M746" s="188">
        <v>256237.77979</v>
      </c>
      <c r="N746" s="592">
        <f t="shared" si="497"/>
        <v>0.99008013824248631</v>
      </c>
      <c r="O746" s="37"/>
      <c r="P746" s="37"/>
      <c r="Q746" s="37"/>
      <c r="R746" s="37"/>
      <c r="S746" s="188">
        <f t="shared" si="477"/>
        <v>256237.73478999999</v>
      </c>
      <c r="T746" s="592">
        <f t="shared" si="478"/>
        <v>0.99007996436646284</v>
      </c>
      <c r="U746" s="130"/>
      <c r="V746" s="130"/>
      <c r="W746" s="188">
        <v>256237.73478999999</v>
      </c>
      <c r="X746" s="586">
        <f>W746/F746</f>
        <v>0.99007996436646284</v>
      </c>
      <c r="Y746" s="37"/>
      <c r="Z746" s="37"/>
      <c r="AA746" s="37"/>
      <c r="AB746" s="37"/>
      <c r="AC746" s="188">
        <f>AG746</f>
        <v>256699.3498</v>
      </c>
      <c r="AD746" s="586">
        <f>AC746/D746</f>
        <v>0.9918636039737454</v>
      </c>
      <c r="AE746" s="130"/>
      <c r="AF746" s="776"/>
      <c r="AG746" s="188">
        <v>256699.3498</v>
      </c>
      <c r="AH746" s="586">
        <f t="shared" si="481"/>
        <v>0.9918636039737454</v>
      </c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130">
        <f>AX746-F746</f>
        <v>303502.69666000002</v>
      </c>
      <c r="AV746" s="130">
        <f>AW746</f>
        <v>0</v>
      </c>
      <c r="AW746" s="130">
        <v>0</v>
      </c>
      <c r="AX746" s="130">
        <f>'[13]2 вариант (2)'!$L$505+F746</f>
        <v>562307.78717000003</v>
      </c>
      <c r="AY746" s="37"/>
      <c r="AZ746" s="37"/>
      <c r="BA746" s="130">
        <f t="shared" si="484"/>
        <v>0</v>
      </c>
      <c r="BB746" s="37"/>
      <c r="BC746" s="37"/>
      <c r="BD746" s="37"/>
      <c r="BE746" s="130">
        <f t="shared" si="485"/>
        <v>0</v>
      </c>
      <c r="BF746" s="130">
        <f t="shared" si="486"/>
        <v>0</v>
      </c>
      <c r="BG746" s="37">
        <f t="shared" si="487"/>
        <v>0</v>
      </c>
      <c r="BH746" s="37">
        <f t="shared" si="488"/>
        <v>0</v>
      </c>
      <c r="BI746" s="130">
        <f t="shared" si="499"/>
        <v>0</v>
      </c>
      <c r="BJ746" s="130">
        <v>0</v>
      </c>
      <c r="BK746" s="130">
        <v>110337.05773</v>
      </c>
      <c r="BL746" s="37"/>
      <c r="BM746" s="37"/>
      <c r="BN746" s="130"/>
      <c r="BO746" s="130">
        <f>BP746</f>
        <v>0</v>
      </c>
      <c r="BP746" s="130">
        <v>0</v>
      </c>
      <c r="BQ746" s="130">
        <v>110337.05773</v>
      </c>
      <c r="BR746" s="37"/>
      <c r="BS746" s="37"/>
      <c r="BT746" s="37">
        <f t="shared" si="489"/>
        <v>0</v>
      </c>
      <c r="BU746" s="37">
        <f t="shared" si="490"/>
        <v>0</v>
      </c>
      <c r="BV746" s="130">
        <f t="shared" si="500"/>
        <v>0</v>
      </c>
      <c r="BW746" s="130">
        <v>0</v>
      </c>
      <c r="BX746" s="130">
        <v>0</v>
      </c>
      <c r="BY746" s="37"/>
      <c r="BZ746" s="37"/>
      <c r="CA746" s="130">
        <f t="shared" si="491"/>
        <v>0</v>
      </c>
      <c r="CB746" s="188">
        <f>CF746-BW746</f>
        <v>0</v>
      </c>
      <c r="CC746" s="189"/>
      <c r="CD746" s="189"/>
      <c r="CE746" s="130">
        <f t="shared" si="498"/>
        <v>0</v>
      </c>
      <c r="CF746" s="188">
        <f>BW746</f>
        <v>0</v>
      </c>
      <c r="CG746" s="130">
        <v>0</v>
      </c>
      <c r="CH746" s="189">
        <f t="shared" si="492"/>
        <v>0</v>
      </c>
      <c r="CI746" s="189">
        <f t="shared" si="493"/>
        <v>0</v>
      </c>
      <c r="CJ746" s="130"/>
      <c r="CK746" s="130">
        <f t="shared" si="501"/>
        <v>0</v>
      </c>
      <c r="CL746" s="130">
        <v>0</v>
      </c>
      <c r="CM746" s="130">
        <v>0</v>
      </c>
      <c r="CN746" s="37"/>
      <c r="CO746" s="37"/>
    </row>
    <row r="747" spans="1:12248" s="39" customFormat="1" ht="31.9" hidden="1" customHeight="1" x14ac:dyDescent="0.25">
      <c r="B747" s="234"/>
      <c r="C747" s="130" t="s">
        <v>47</v>
      </c>
      <c r="D747" s="188">
        <f>E747+F747</f>
        <v>11894.52692</v>
      </c>
      <c r="E747" s="188">
        <v>0</v>
      </c>
      <c r="F747" s="188">
        <v>11894.52692</v>
      </c>
      <c r="G747" s="189"/>
      <c r="H747" s="189"/>
      <c r="I747" s="188">
        <f t="shared" si="494"/>
        <v>8918.4475700000003</v>
      </c>
      <c r="J747" s="592">
        <f t="shared" si="495"/>
        <v>0.74979422300555021</v>
      </c>
      <c r="K747" s="188"/>
      <c r="L747" s="37"/>
      <c r="M747" s="188">
        <v>8918.4475700000003</v>
      </c>
      <c r="N747" s="592">
        <f t="shared" si="497"/>
        <v>0.74979422300555021</v>
      </c>
      <c r="O747" s="37"/>
      <c r="P747" s="37"/>
      <c r="Q747" s="37"/>
      <c r="R747" s="37"/>
      <c r="S747" s="188">
        <f t="shared" si="477"/>
        <v>8451.3991100000003</v>
      </c>
      <c r="T747" s="592">
        <f t="shared" si="478"/>
        <v>0.71052839401199153</v>
      </c>
      <c r="U747" s="130"/>
      <c r="V747" s="130"/>
      <c r="W747" s="188">
        <v>8451.3991100000003</v>
      </c>
      <c r="X747" s="586">
        <f>W747/F747</f>
        <v>0.71052839401199153</v>
      </c>
      <c r="Y747" s="37"/>
      <c r="Z747" s="37"/>
      <c r="AA747" s="37"/>
      <c r="AB747" s="37"/>
      <c r="AC747" s="188">
        <f>AG747</f>
        <v>11348.4874</v>
      </c>
      <c r="AD747" s="586">
        <f>AC747/D747</f>
        <v>0.95409321247725587</v>
      </c>
      <c r="AE747" s="130"/>
      <c r="AF747" s="776"/>
      <c r="AG747" s="188">
        <v>11348.4874</v>
      </c>
      <c r="AH747" s="586">
        <f t="shared" si="481"/>
        <v>0.95409321247725587</v>
      </c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130">
        <f>AX747-F747</f>
        <v>4648.25</v>
      </c>
      <c r="AV747" s="130">
        <f>AW747+AX747</f>
        <v>16542.77692</v>
      </c>
      <c r="AW747" s="130">
        <v>0</v>
      </c>
      <c r="AX747" s="130">
        <f>F747+'[13]2 вариант (2)'!$L$527</f>
        <v>16542.77692</v>
      </c>
      <c r="AY747" s="37"/>
      <c r="AZ747" s="37"/>
      <c r="BA747" s="130">
        <f t="shared" si="484"/>
        <v>0</v>
      </c>
      <c r="BB747" s="37"/>
      <c r="BC747" s="37"/>
      <c r="BD747" s="37"/>
      <c r="BE747" s="130">
        <f t="shared" si="485"/>
        <v>0</v>
      </c>
      <c r="BF747" s="130">
        <f t="shared" si="486"/>
        <v>0</v>
      </c>
      <c r="BG747" s="37">
        <f t="shared" si="487"/>
        <v>0</v>
      </c>
      <c r="BH747" s="37">
        <f t="shared" si="488"/>
        <v>0</v>
      </c>
      <c r="BI747" s="130">
        <f t="shared" si="499"/>
        <v>0</v>
      </c>
      <c r="BJ747" s="130">
        <v>0</v>
      </c>
      <c r="BK747" s="130">
        <v>24900.7392</v>
      </c>
      <c r="BL747" s="37"/>
      <c r="BM747" s="37"/>
      <c r="BN747" s="130"/>
      <c r="BO747" s="130">
        <f>BP747</f>
        <v>0</v>
      </c>
      <c r="BP747" s="130">
        <v>0</v>
      </c>
      <c r="BQ747" s="130">
        <v>24900.7392</v>
      </c>
      <c r="BR747" s="37"/>
      <c r="BS747" s="37"/>
      <c r="BT747" s="37">
        <f t="shared" si="489"/>
        <v>0</v>
      </c>
      <c r="BU747" s="37">
        <f t="shared" si="490"/>
        <v>0</v>
      </c>
      <c r="BV747" s="130">
        <f t="shared" si="500"/>
        <v>0</v>
      </c>
      <c r="BW747" s="130">
        <v>0</v>
      </c>
      <c r="BX747" s="130">
        <v>25000</v>
      </c>
      <c r="BY747" s="37"/>
      <c r="BZ747" s="37"/>
      <c r="CA747" s="130">
        <f t="shared" si="491"/>
        <v>0</v>
      </c>
      <c r="CB747" s="188"/>
      <c r="CC747" s="189"/>
      <c r="CD747" s="189"/>
      <c r="CE747" s="130">
        <f>CG747</f>
        <v>25000</v>
      </c>
      <c r="CF747" s="188">
        <f t="shared" ref="CF747:CF790" si="502">BW747</f>
        <v>0</v>
      </c>
      <c r="CG747" s="130">
        <v>25000</v>
      </c>
      <c r="CH747" s="189">
        <f t="shared" si="492"/>
        <v>0</v>
      </c>
      <c r="CI747" s="189">
        <f t="shared" si="493"/>
        <v>0</v>
      </c>
      <c r="CJ747" s="130"/>
      <c r="CK747" s="130">
        <f t="shared" si="501"/>
        <v>0</v>
      </c>
      <c r="CL747" s="130">
        <v>0</v>
      </c>
      <c r="CM747" s="130">
        <v>25000</v>
      </c>
      <c r="CN747" s="37"/>
      <c r="CO747" s="37"/>
    </row>
    <row r="748" spans="1:12248" s="39" customFormat="1" ht="81.75" hidden="1" customHeight="1" x14ac:dyDescent="0.25">
      <c r="B748" s="234"/>
      <c r="C748" s="133" t="s">
        <v>403</v>
      </c>
      <c r="D748" s="188">
        <f>E748+F748</f>
        <v>34667.801820000001</v>
      </c>
      <c r="E748" s="188">
        <f>E749+E750</f>
        <v>0</v>
      </c>
      <c r="F748" s="188">
        <f>F749+F750</f>
        <v>34667.801820000001</v>
      </c>
      <c r="G748" s="189"/>
      <c r="H748" s="189"/>
      <c r="I748" s="188">
        <f t="shared" si="494"/>
        <v>33900.626340000003</v>
      </c>
      <c r="J748" s="592">
        <f t="shared" si="495"/>
        <v>0.97787066269781742</v>
      </c>
      <c r="K748" s="188"/>
      <c r="L748" s="37"/>
      <c r="M748" s="188">
        <f>M749+M750</f>
        <v>33900.626340000003</v>
      </c>
      <c r="N748" s="592">
        <f t="shared" si="497"/>
        <v>0.97787066269781742</v>
      </c>
      <c r="O748" s="37"/>
      <c r="P748" s="37"/>
      <c r="Q748" s="37"/>
      <c r="R748" s="37"/>
      <c r="S748" s="188">
        <f t="shared" si="477"/>
        <v>34626.71746</v>
      </c>
      <c r="T748" s="592">
        <f t="shared" si="478"/>
        <v>0.99881491303621395</v>
      </c>
      <c r="U748" s="130"/>
      <c r="V748" s="130"/>
      <c r="W748" s="188">
        <f>W749+W750</f>
        <v>34626.71746</v>
      </c>
      <c r="X748" s="586">
        <f>W748/F748</f>
        <v>0.99881491303621395</v>
      </c>
      <c r="Y748" s="37"/>
      <c r="Z748" s="37"/>
      <c r="AA748" s="37"/>
      <c r="AB748" s="37"/>
      <c r="AC748" s="188">
        <f>AC749+AC750</f>
        <v>33900.626340000003</v>
      </c>
      <c r="AD748" s="586">
        <f>AC748/D748</f>
        <v>0.97787066269781742</v>
      </c>
      <c r="AE748" s="130"/>
      <c r="AF748" s="776"/>
      <c r="AG748" s="188">
        <f>AG749+AG750</f>
        <v>33900.626340000003</v>
      </c>
      <c r="AH748" s="586">
        <f t="shared" si="481"/>
        <v>0.97787066269781742</v>
      </c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130">
        <f>AU750</f>
        <v>11854</v>
      </c>
      <c r="AV748" s="130">
        <f>AW748+AX748</f>
        <v>46521.801820000001</v>
      </c>
      <c r="AW748" s="130">
        <f>AW749+AW750</f>
        <v>0</v>
      </c>
      <c r="AX748" s="130">
        <f>AX749+AX750</f>
        <v>46521.801820000001</v>
      </c>
      <c r="AY748" s="37"/>
      <c r="AZ748" s="37"/>
      <c r="BA748" s="130">
        <f t="shared" si="484"/>
        <v>0</v>
      </c>
      <c r="BB748" s="37"/>
      <c r="BC748" s="37"/>
      <c r="BD748" s="37"/>
      <c r="BE748" s="130">
        <f t="shared" si="485"/>
        <v>0</v>
      </c>
      <c r="BF748" s="130">
        <f t="shared" si="486"/>
        <v>0</v>
      </c>
      <c r="BG748" s="37">
        <f t="shared" si="487"/>
        <v>0</v>
      </c>
      <c r="BH748" s="37">
        <f t="shared" si="488"/>
        <v>0</v>
      </c>
      <c r="BI748" s="130">
        <f t="shared" si="499"/>
        <v>0</v>
      </c>
      <c r="BJ748" s="130">
        <f>BJ749+BJ750</f>
        <v>0</v>
      </c>
      <c r="BK748" s="130">
        <v>0</v>
      </c>
      <c r="BL748" s="37"/>
      <c r="BM748" s="37"/>
      <c r="BN748" s="130">
        <f>BO748+BP748+BQ748</f>
        <v>0</v>
      </c>
      <c r="BO748" s="130">
        <f>BP748</f>
        <v>0</v>
      </c>
      <c r="BP748" s="130">
        <f>BP749+BP750</f>
        <v>0</v>
      </c>
      <c r="BQ748" s="130">
        <v>0</v>
      </c>
      <c r="BR748" s="37"/>
      <c r="BS748" s="37"/>
      <c r="BT748" s="37">
        <f t="shared" si="489"/>
        <v>0</v>
      </c>
      <c r="BU748" s="37">
        <f t="shared" si="490"/>
        <v>0</v>
      </c>
      <c r="BV748" s="130">
        <f>BX748</f>
        <v>20000</v>
      </c>
      <c r="BW748" s="130">
        <f>BW749+BW750</f>
        <v>0</v>
      </c>
      <c r="BX748" s="130">
        <f>BX749+BX750</f>
        <v>20000</v>
      </c>
      <c r="BY748" s="37"/>
      <c r="BZ748" s="37"/>
      <c r="CA748" s="130">
        <f t="shared" si="491"/>
        <v>0</v>
      </c>
      <c r="CB748" s="188"/>
      <c r="CC748" s="189"/>
      <c r="CD748" s="189"/>
      <c r="CE748" s="130">
        <f>CG748</f>
        <v>20000</v>
      </c>
      <c r="CF748" s="188">
        <f t="shared" si="502"/>
        <v>0</v>
      </c>
      <c r="CG748" s="130">
        <f>CG749+CG750</f>
        <v>20000</v>
      </c>
      <c r="CH748" s="189">
        <f t="shared" si="492"/>
        <v>0</v>
      </c>
      <c r="CI748" s="189">
        <f t="shared" si="493"/>
        <v>0</v>
      </c>
      <c r="CJ748" s="130"/>
      <c r="CK748" s="130">
        <f>CM748</f>
        <v>20000</v>
      </c>
      <c r="CL748" s="130">
        <f>CL749+CL750</f>
        <v>0</v>
      </c>
      <c r="CM748" s="130">
        <f>CM749+CM750</f>
        <v>20000</v>
      </c>
      <c r="CN748" s="37"/>
      <c r="CO748" s="37"/>
    </row>
    <row r="749" spans="1:12248" s="39" customFormat="1" ht="38.25" hidden="1" customHeight="1" x14ac:dyDescent="0.25">
      <c r="B749" s="234"/>
      <c r="C749" s="130" t="s">
        <v>108</v>
      </c>
      <c r="D749" s="188">
        <f>E749</f>
        <v>0</v>
      </c>
      <c r="E749" s="188">
        <v>0</v>
      </c>
      <c r="F749" s="188">
        <v>0</v>
      </c>
      <c r="G749" s="189"/>
      <c r="H749" s="189"/>
      <c r="I749" s="188">
        <f t="shared" si="494"/>
        <v>0</v>
      </c>
      <c r="J749" s="592" t="e">
        <f t="shared" si="495"/>
        <v>#DIV/0!</v>
      </c>
      <c r="K749" s="188"/>
      <c r="L749" s="37"/>
      <c r="M749" s="188">
        <v>0</v>
      </c>
      <c r="N749" s="592" t="e">
        <f t="shared" si="497"/>
        <v>#DIV/0!</v>
      </c>
      <c r="O749" s="37"/>
      <c r="P749" s="37"/>
      <c r="Q749" s="37"/>
      <c r="R749" s="37"/>
      <c r="S749" s="188">
        <f t="shared" si="477"/>
        <v>0</v>
      </c>
      <c r="T749" s="592"/>
      <c r="U749" s="130"/>
      <c r="V749" s="37"/>
      <c r="W749" s="188">
        <v>0</v>
      </c>
      <c r="X749" s="586"/>
      <c r="Y749" s="37"/>
      <c r="Z749" s="37"/>
      <c r="AA749" s="37"/>
      <c r="AB749" s="37"/>
      <c r="AC749" s="188">
        <f>AG749</f>
        <v>0</v>
      </c>
      <c r="AD749" s="586">
        <v>0</v>
      </c>
      <c r="AE749" s="130">
        <v>0</v>
      </c>
      <c r="AF749" s="776" t="e">
        <f t="shared" si="456"/>
        <v>#DIV/0!</v>
      </c>
      <c r="AG749" s="188"/>
      <c r="AH749" s="586" t="e">
        <f t="shared" si="481"/>
        <v>#DIV/0!</v>
      </c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130">
        <f>AV749</f>
        <v>0</v>
      </c>
      <c r="AV749" s="130">
        <f>AW749</f>
        <v>0</v>
      </c>
      <c r="AW749" s="130">
        <v>0</v>
      </c>
      <c r="AX749" s="130">
        <v>0</v>
      </c>
      <c r="AY749" s="37"/>
      <c r="AZ749" s="37"/>
      <c r="BA749" s="130">
        <f t="shared" si="484"/>
        <v>0</v>
      </c>
      <c r="BB749" s="37"/>
      <c r="BC749" s="37"/>
      <c r="BD749" s="37"/>
      <c r="BE749" s="130">
        <f t="shared" si="485"/>
        <v>0</v>
      </c>
      <c r="BF749" s="130">
        <f t="shared" si="486"/>
        <v>0</v>
      </c>
      <c r="BG749" s="37">
        <f t="shared" si="487"/>
        <v>0</v>
      </c>
      <c r="BH749" s="37">
        <f t="shared" si="488"/>
        <v>0</v>
      </c>
      <c r="BI749" s="130">
        <f t="shared" si="499"/>
        <v>0</v>
      </c>
      <c r="BJ749" s="130">
        <v>0</v>
      </c>
      <c r="BK749" s="130"/>
      <c r="BL749" s="37"/>
      <c r="BM749" s="37"/>
      <c r="BN749" s="130">
        <f>BO749+BP749+BQ749</f>
        <v>0</v>
      </c>
      <c r="BO749" s="130">
        <f>BP749</f>
        <v>0</v>
      </c>
      <c r="BP749" s="130">
        <v>0</v>
      </c>
      <c r="BQ749" s="130"/>
      <c r="BR749" s="37"/>
      <c r="BS749" s="37"/>
      <c r="BT749" s="37">
        <f t="shared" si="489"/>
        <v>0</v>
      </c>
      <c r="BU749" s="37">
        <f t="shared" si="490"/>
        <v>0</v>
      </c>
      <c r="BV749" s="130">
        <f t="shared" si="500"/>
        <v>0</v>
      </c>
      <c r="BW749" s="130">
        <v>0</v>
      </c>
      <c r="BX749" s="130">
        <v>0</v>
      </c>
      <c r="BY749" s="37"/>
      <c r="BZ749" s="37"/>
      <c r="CA749" s="130">
        <f t="shared" si="491"/>
        <v>0</v>
      </c>
      <c r="CB749" s="188"/>
      <c r="CC749" s="189"/>
      <c r="CD749" s="189"/>
      <c r="CE749" s="130">
        <f t="shared" si="498"/>
        <v>0</v>
      </c>
      <c r="CF749" s="188">
        <f t="shared" si="502"/>
        <v>0</v>
      </c>
      <c r="CG749" s="130">
        <v>0</v>
      </c>
      <c r="CH749" s="189">
        <f t="shared" si="492"/>
        <v>0</v>
      </c>
      <c r="CI749" s="189">
        <f t="shared" si="493"/>
        <v>0</v>
      </c>
      <c r="CJ749" s="130"/>
      <c r="CK749" s="130">
        <f t="shared" si="501"/>
        <v>0</v>
      </c>
      <c r="CL749" s="130">
        <v>0</v>
      </c>
      <c r="CM749" s="130">
        <v>0</v>
      </c>
      <c r="CN749" s="37"/>
      <c r="CO749" s="37"/>
    </row>
    <row r="750" spans="1:12248" s="39" customFormat="1" ht="39" hidden="1" customHeight="1" x14ac:dyDescent="0.25">
      <c r="B750" s="234"/>
      <c r="C750" s="130" t="s">
        <v>47</v>
      </c>
      <c r="D750" s="188">
        <f>E750+F750</f>
        <v>34667.801820000001</v>
      </c>
      <c r="E750" s="188">
        <v>0</v>
      </c>
      <c r="F750" s="188">
        <v>34667.801820000001</v>
      </c>
      <c r="G750" s="189"/>
      <c r="H750" s="189"/>
      <c r="I750" s="188">
        <f t="shared" si="494"/>
        <v>33900.626340000003</v>
      </c>
      <c r="J750" s="592">
        <f t="shared" si="495"/>
        <v>0.97787066269781742</v>
      </c>
      <c r="K750" s="188"/>
      <c r="L750" s="37"/>
      <c r="M750" s="188">
        <v>33900.626340000003</v>
      </c>
      <c r="N750" s="592">
        <f t="shared" si="497"/>
        <v>0.97787066269781742</v>
      </c>
      <c r="O750" s="37"/>
      <c r="P750" s="37"/>
      <c r="Q750" s="37"/>
      <c r="R750" s="37"/>
      <c r="S750" s="188">
        <f t="shared" si="477"/>
        <v>34626.71746</v>
      </c>
      <c r="T750" s="592">
        <f t="shared" si="478"/>
        <v>0.99881491303621395</v>
      </c>
      <c r="U750" s="130"/>
      <c r="V750" s="37"/>
      <c r="W750" s="188">
        <v>34626.71746</v>
      </c>
      <c r="X750" s="586">
        <f>W750/F750</f>
        <v>0.99881491303621395</v>
      </c>
      <c r="Y750" s="37"/>
      <c r="Z750" s="37"/>
      <c r="AA750" s="37"/>
      <c r="AB750" s="37"/>
      <c r="AC750" s="188">
        <f>AG750</f>
        <v>33900.626340000003</v>
      </c>
      <c r="AD750" s="586">
        <f>AC750/D750</f>
        <v>0.97787066269781742</v>
      </c>
      <c r="AE750" s="130"/>
      <c r="AF750" s="776"/>
      <c r="AG750" s="188">
        <v>33900.626340000003</v>
      </c>
      <c r="AH750" s="586">
        <f t="shared" si="481"/>
        <v>0.97787066269781742</v>
      </c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130">
        <f>AX750-F750</f>
        <v>11854</v>
      </c>
      <c r="AV750" s="130">
        <f>AW750+AX750</f>
        <v>46521.801820000001</v>
      </c>
      <c r="AW750" s="130">
        <v>0</v>
      </c>
      <c r="AX750" s="130">
        <f>F750+'[13]2 вариант (2)'!$L$675</f>
        <v>46521.801820000001</v>
      </c>
      <c r="AY750" s="37"/>
      <c r="AZ750" s="37"/>
      <c r="BA750" s="130">
        <f t="shared" si="484"/>
        <v>0</v>
      </c>
      <c r="BB750" s="37"/>
      <c r="BC750" s="37"/>
      <c r="BD750" s="37"/>
      <c r="BE750" s="130">
        <f t="shared" si="485"/>
        <v>0</v>
      </c>
      <c r="BF750" s="130">
        <f t="shared" si="486"/>
        <v>0</v>
      </c>
      <c r="BG750" s="37">
        <f t="shared" si="487"/>
        <v>0</v>
      </c>
      <c r="BH750" s="37">
        <f t="shared" si="488"/>
        <v>0</v>
      </c>
      <c r="BI750" s="130">
        <f t="shared" si="499"/>
        <v>0</v>
      </c>
      <c r="BJ750" s="130">
        <v>0</v>
      </c>
      <c r="BK750" s="130"/>
      <c r="BL750" s="37"/>
      <c r="BM750" s="37"/>
      <c r="BN750" s="130">
        <f>BO750+BP750+BQ750</f>
        <v>0</v>
      </c>
      <c r="BO750" s="130">
        <f>BP750</f>
        <v>0</v>
      </c>
      <c r="BP750" s="130">
        <v>0</v>
      </c>
      <c r="BQ750" s="130"/>
      <c r="BR750" s="37"/>
      <c r="BS750" s="37"/>
      <c r="BT750" s="37">
        <f t="shared" si="489"/>
        <v>0</v>
      </c>
      <c r="BU750" s="37">
        <f t="shared" si="490"/>
        <v>0</v>
      </c>
      <c r="BV750" s="130">
        <f t="shared" si="500"/>
        <v>0</v>
      </c>
      <c r="BW750" s="130">
        <v>0</v>
      </c>
      <c r="BX750" s="130">
        <v>20000</v>
      </c>
      <c r="BY750" s="37"/>
      <c r="BZ750" s="37"/>
      <c r="CA750" s="130">
        <f t="shared" si="491"/>
        <v>0</v>
      </c>
      <c r="CB750" s="188"/>
      <c r="CC750" s="189"/>
      <c r="CD750" s="189"/>
      <c r="CE750" s="130">
        <f>CG750</f>
        <v>20000</v>
      </c>
      <c r="CF750" s="188">
        <f t="shared" si="502"/>
        <v>0</v>
      </c>
      <c r="CG750" s="130">
        <v>20000</v>
      </c>
      <c r="CH750" s="189">
        <f t="shared" si="492"/>
        <v>0</v>
      </c>
      <c r="CI750" s="189">
        <f t="shared" si="493"/>
        <v>0</v>
      </c>
      <c r="CJ750" s="130"/>
      <c r="CK750" s="130">
        <f t="shared" si="501"/>
        <v>0</v>
      </c>
      <c r="CL750" s="130">
        <v>0</v>
      </c>
      <c r="CM750" s="130">
        <v>20000</v>
      </c>
      <c r="CN750" s="37"/>
      <c r="CO750" s="37"/>
    </row>
    <row r="751" spans="1:12248" s="39" customFormat="1" ht="48.75" hidden="1" customHeight="1" x14ac:dyDescent="0.25">
      <c r="B751" s="234"/>
      <c r="C751" s="133" t="s">
        <v>124</v>
      </c>
      <c r="D751" s="188">
        <f>E751+F751</f>
        <v>480.32769000000002</v>
      </c>
      <c r="E751" s="189">
        <f>E752+E753</f>
        <v>0</v>
      </c>
      <c r="F751" s="188">
        <f>F752+F753</f>
        <v>480.32769000000002</v>
      </c>
      <c r="G751" s="189"/>
      <c r="H751" s="189"/>
      <c r="I751" s="188">
        <f t="shared" si="494"/>
        <v>480.32769000000002</v>
      </c>
      <c r="J751" s="592">
        <f t="shared" si="495"/>
        <v>1</v>
      </c>
      <c r="K751" s="188"/>
      <c r="L751" s="37"/>
      <c r="M751" s="188">
        <f>M752+M753</f>
        <v>480.32769000000002</v>
      </c>
      <c r="N751" s="592">
        <f t="shared" si="497"/>
        <v>1</v>
      </c>
      <c r="O751" s="37"/>
      <c r="P751" s="37"/>
      <c r="Q751" s="37"/>
      <c r="R751" s="37"/>
      <c r="S751" s="188">
        <f t="shared" si="477"/>
        <v>480.32769000000002</v>
      </c>
      <c r="T751" s="592">
        <f t="shared" si="478"/>
        <v>1</v>
      </c>
      <c r="U751" s="37"/>
      <c r="V751" s="37"/>
      <c r="W751" s="188">
        <f>W752+W753</f>
        <v>480.32769000000002</v>
      </c>
      <c r="X751" s="586">
        <f>W751/F751</f>
        <v>1</v>
      </c>
      <c r="Y751" s="37"/>
      <c r="Z751" s="37"/>
      <c r="AA751" s="37"/>
      <c r="AB751" s="37"/>
      <c r="AC751" s="188">
        <f>AC752+AC753</f>
        <v>480.32769000000002</v>
      </c>
      <c r="AD751" s="586">
        <f>AC751/D751</f>
        <v>1</v>
      </c>
      <c r="AE751" s="37"/>
      <c r="AF751" s="776"/>
      <c r="AG751" s="188">
        <f>AG752+AG753</f>
        <v>480.32769000000002</v>
      </c>
      <c r="AH751" s="586">
        <f t="shared" si="481"/>
        <v>1</v>
      </c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130">
        <f>AV751</f>
        <v>0</v>
      </c>
      <c r="AV751" s="130">
        <f>AW751+AX751</f>
        <v>0</v>
      </c>
      <c r="AW751" s="37">
        <f>AW752+AW753</f>
        <v>0</v>
      </c>
      <c r="AX751" s="130">
        <f>AX752+AX753</f>
        <v>0</v>
      </c>
      <c r="AY751" s="37"/>
      <c r="AZ751" s="37"/>
      <c r="BA751" s="130">
        <f t="shared" si="484"/>
        <v>0</v>
      </c>
      <c r="BB751" s="37"/>
      <c r="BC751" s="37"/>
      <c r="BD751" s="37"/>
      <c r="BE751" s="130">
        <f t="shared" si="485"/>
        <v>0</v>
      </c>
      <c r="BF751" s="37">
        <f t="shared" si="486"/>
        <v>0</v>
      </c>
      <c r="BG751" s="37">
        <f t="shared" si="487"/>
        <v>0</v>
      </c>
      <c r="BH751" s="37">
        <f t="shared" si="488"/>
        <v>0</v>
      </c>
      <c r="BI751" s="130">
        <f>BK751</f>
        <v>70000</v>
      </c>
      <c r="BJ751" s="130">
        <f>BJ752+BJ753</f>
        <v>0</v>
      </c>
      <c r="BK751" s="130">
        <f>BK752+BK753</f>
        <v>70000</v>
      </c>
      <c r="BL751" s="37"/>
      <c r="BM751" s="37"/>
      <c r="BN751" s="130"/>
      <c r="BO751" s="130">
        <f>BQ751</f>
        <v>70000</v>
      </c>
      <c r="BP751" s="130">
        <f>BP752+BP753</f>
        <v>0</v>
      </c>
      <c r="BQ751" s="130">
        <f>BQ752+BQ753</f>
        <v>70000</v>
      </c>
      <c r="BR751" s="37"/>
      <c r="BS751" s="37"/>
      <c r="BT751" s="37">
        <f t="shared" si="489"/>
        <v>0</v>
      </c>
      <c r="BU751" s="37">
        <f t="shared" si="490"/>
        <v>0</v>
      </c>
      <c r="BV751" s="130">
        <f>BX751</f>
        <v>0</v>
      </c>
      <c r="BW751" s="130">
        <f>BW752+BW753</f>
        <v>0</v>
      </c>
      <c r="BX751" s="37">
        <v>0</v>
      </c>
      <c r="BY751" s="37"/>
      <c r="BZ751" s="37"/>
      <c r="CA751" s="130">
        <f t="shared" si="491"/>
        <v>0</v>
      </c>
      <c r="CB751" s="189"/>
      <c r="CC751" s="189"/>
      <c r="CD751" s="189"/>
      <c r="CE751" s="130">
        <f t="shared" si="498"/>
        <v>0</v>
      </c>
      <c r="CF751" s="189">
        <f t="shared" si="502"/>
        <v>0</v>
      </c>
      <c r="CG751" s="189"/>
      <c r="CH751" s="189">
        <f t="shared" si="492"/>
        <v>0</v>
      </c>
      <c r="CI751" s="189">
        <f t="shared" si="493"/>
        <v>0</v>
      </c>
      <c r="CJ751" s="130"/>
      <c r="CK751" s="130">
        <f>CM751</f>
        <v>0</v>
      </c>
      <c r="CL751" s="130">
        <f>CL752+CL753</f>
        <v>0</v>
      </c>
      <c r="CM751" s="37">
        <v>0</v>
      </c>
      <c r="CN751" s="37"/>
      <c r="CO751" s="37"/>
    </row>
    <row r="752" spans="1:12248" s="39" customFormat="1" ht="31.5" hidden="1" customHeight="1" x14ac:dyDescent="0.25">
      <c r="B752" s="234"/>
      <c r="C752" s="130" t="s">
        <v>122</v>
      </c>
      <c r="D752" s="188">
        <f>F752</f>
        <v>0</v>
      </c>
      <c r="E752" s="189">
        <v>0</v>
      </c>
      <c r="F752" s="188">
        <v>0</v>
      </c>
      <c r="G752" s="189"/>
      <c r="H752" s="189"/>
      <c r="I752" s="188">
        <f t="shared" si="494"/>
        <v>0</v>
      </c>
      <c r="J752" s="592" t="e">
        <f t="shared" si="495"/>
        <v>#DIV/0!</v>
      </c>
      <c r="K752" s="188"/>
      <c r="L752" s="37"/>
      <c r="M752" s="188"/>
      <c r="N752" s="592" t="e">
        <f t="shared" si="497"/>
        <v>#DIV/0!</v>
      </c>
      <c r="O752" s="37"/>
      <c r="P752" s="37"/>
      <c r="Q752" s="37"/>
      <c r="R752" s="37"/>
      <c r="S752" s="188">
        <f t="shared" si="477"/>
        <v>0</v>
      </c>
      <c r="T752" s="592" t="e">
        <f t="shared" si="478"/>
        <v>#DIV/0!</v>
      </c>
      <c r="U752" s="37"/>
      <c r="V752" s="37"/>
      <c r="W752" s="188">
        <v>0</v>
      </c>
      <c r="X752" s="586" t="e">
        <f>W752/F752</f>
        <v>#DIV/0!</v>
      </c>
      <c r="Y752" s="37"/>
      <c r="Z752" s="37"/>
      <c r="AA752" s="37"/>
      <c r="AB752" s="37"/>
      <c r="AC752" s="188">
        <f>AG752</f>
        <v>0</v>
      </c>
      <c r="AD752" s="586">
        <v>0</v>
      </c>
      <c r="AE752" s="37"/>
      <c r="AF752" s="776"/>
      <c r="AG752" s="188">
        <v>0</v>
      </c>
      <c r="AH752" s="586" t="e">
        <f t="shared" si="481"/>
        <v>#DIV/0!</v>
      </c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130">
        <f>AV752</f>
        <v>0</v>
      </c>
      <c r="AV752" s="130">
        <f>AW752</f>
        <v>0</v>
      </c>
      <c r="AW752" s="37">
        <v>0</v>
      </c>
      <c r="AX752" s="130">
        <f>F752</f>
        <v>0</v>
      </c>
      <c r="AY752" s="37"/>
      <c r="AZ752" s="37"/>
      <c r="BA752" s="130">
        <f t="shared" si="484"/>
        <v>0</v>
      </c>
      <c r="BB752" s="37"/>
      <c r="BC752" s="37"/>
      <c r="BD752" s="37"/>
      <c r="BE752" s="130">
        <f t="shared" si="485"/>
        <v>0</v>
      </c>
      <c r="BF752" s="37">
        <f t="shared" si="486"/>
        <v>0</v>
      </c>
      <c r="BG752" s="37">
        <f t="shared" si="487"/>
        <v>0</v>
      </c>
      <c r="BH752" s="37">
        <f t="shared" si="488"/>
        <v>0</v>
      </c>
      <c r="BI752" s="130">
        <f t="shared" si="499"/>
        <v>0</v>
      </c>
      <c r="BJ752" s="130">
        <v>0</v>
      </c>
      <c r="BK752" s="130">
        <v>70000</v>
      </c>
      <c r="BL752" s="37"/>
      <c r="BM752" s="37"/>
      <c r="BN752" s="130"/>
      <c r="BO752" s="130">
        <f>BP752</f>
        <v>0</v>
      </c>
      <c r="BP752" s="130">
        <v>0</v>
      </c>
      <c r="BQ752" s="130">
        <v>70000</v>
      </c>
      <c r="BR752" s="37"/>
      <c r="BS752" s="37"/>
      <c r="BT752" s="37">
        <f t="shared" si="489"/>
        <v>0</v>
      </c>
      <c r="BU752" s="37">
        <f t="shared" si="490"/>
        <v>0</v>
      </c>
      <c r="BV752" s="130">
        <f t="shared" si="500"/>
        <v>0</v>
      </c>
      <c r="BW752" s="130">
        <v>0</v>
      </c>
      <c r="BX752" s="37"/>
      <c r="BY752" s="37"/>
      <c r="BZ752" s="37"/>
      <c r="CA752" s="130">
        <f t="shared" si="491"/>
        <v>0</v>
      </c>
      <c r="CB752" s="189"/>
      <c r="CC752" s="189"/>
      <c r="CD752" s="189"/>
      <c r="CE752" s="130">
        <f t="shared" si="498"/>
        <v>0</v>
      </c>
      <c r="CF752" s="189">
        <f t="shared" si="502"/>
        <v>0</v>
      </c>
      <c r="CG752" s="189"/>
      <c r="CH752" s="189">
        <f t="shared" si="492"/>
        <v>0</v>
      </c>
      <c r="CI752" s="189">
        <f t="shared" si="493"/>
        <v>0</v>
      </c>
      <c r="CJ752" s="130"/>
      <c r="CK752" s="130">
        <f t="shared" si="501"/>
        <v>0</v>
      </c>
      <c r="CL752" s="130">
        <v>0</v>
      </c>
      <c r="CM752" s="37"/>
      <c r="CN752" s="37"/>
      <c r="CO752" s="37"/>
    </row>
    <row r="753" spans="2:93" s="39" customFormat="1" ht="39.75" hidden="1" customHeight="1" x14ac:dyDescent="0.25">
      <c r="B753" s="234"/>
      <c r="C753" s="130" t="s">
        <v>47</v>
      </c>
      <c r="D753" s="188">
        <f>E753+F753</f>
        <v>480.32769000000002</v>
      </c>
      <c r="E753" s="189">
        <v>0</v>
      </c>
      <c r="F753" s="188">
        <f>'[14]Распределение средств 24-26 '!$H$91</f>
        <v>480.32769000000002</v>
      </c>
      <c r="G753" s="189"/>
      <c r="H753" s="189"/>
      <c r="I753" s="188">
        <f t="shared" si="494"/>
        <v>480.32769000000002</v>
      </c>
      <c r="J753" s="592">
        <f t="shared" si="495"/>
        <v>1</v>
      </c>
      <c r="K753" s="188"/>
      <c r="L753" s="37"/>
      <c r="M753" s="188">
        <f>F753</f>
        <v>480.32769000000002</v>
      </c>
      <c r="N753" s="592">
        <f t="shared" si="497"/>
        <v>1</v>
      </c>
      <c r="O753" s="37"/>
      <c r="P753" s="37"/>
      <c r="Q753" s="37"/>
      <c r="R753" s="37"/>
      <c r="S753" s="188">
        <f t="shared" si="477"/>
        <v>480.32769000000002</v>
      </c>
      <c r="T753" s="592">
        <f t="shared" si="478"/>
        <v>1</v>
      </c>
      <c r="U753" s="37"/>
      <c r="V753" s="37"/>
      <c r="W753" s="188">
        <f>M753</f>
        <v>480.32769000000002</v>
      </c>
      <c r="X753" s="586">
        <f>W753/F753</f>
        <v>1</v>
      </c>
      <c r="Y753" s="37"/>
      <c r="Z753" s="37"/>
      <c r="AA753" s="37"/>
      <c r="AB753" s="37"/>
      <c r="AC753" s="188">
        <f>AG753</f>
        <v>480.32769000000002</v>
      </c>
      <c r="AD753" s="586">
        <f>AC753/D753</f>
        <v>1</v>
      </c>
      <c r="AE753" s="37"/>
      <c r="AF753" s="776"/>
      <c r="AG753" s="188">
        <v>480.32769000000002</v>
      </c>
      <c r="AH753" s="586">
        <f t="shared" si="481"/>
        <v>1</v>
      </c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130">
        <f>AV753</f>
        <v>0</v>
      </c>
      <c r="AV753" s="130">
        <f>AW753+AX753</f>
        <v>0</v>
      </c>
      <c r="AW753" s="37">
        <v>0</v>
      </c>
      <c r="AX753" s="130">
        <v>0</v>
      </c>
      <c r="AY753" s="37"/>
      <c r="AZ753" s="37"/>
      <c r="BA753" s="130">
        <f t="shared" si="484"/>
        <v>0</v>
      </c>
      <c r="BB753" s="37"/>
      <c r="BC753" s="37"/>
      <c r="BD753" s="37"/>
      <c r="BE753" s="130">
        <f t="shared" si="485"/>
        <v>0</v>
      </c>
      <c r="BF753" s="37">
        <f t="shared" si="486"/>
        <v>0</v>
      </c>
      <c r="BG753" s="37">
        <f t="shared" si="487"/>
        <v>0</v>
      </c>
      <c r="BH753" s="37">
        <f t="shared" si="488"/>
        <v>0</v>
      </c>
      <c r="BI753" s="130">
        <f t="shared" si="499"/>
        <v>0</v>
      </c>
      <c r="BJ753" s="130">
        <v>0</v>
      </c>
      <c r="BK753" s="130">
        <v>0</v>
      </c>
      <c r="BL753" s="37"/>
      <c r="BM753" s="37"/>
      <c r="BN753" s="130">
        <f>BO753+BP753+BQ753</f>
        <v>0</v>
      </c>
      <c r="BO753" s="130">
        <f>BP753</f>
        <v>0</v>
      </c>
      <c r="BP753" s="130">
        <v>0</v>
      </c>
      <c r="BQ753" s="130">
        <v>0</v>
      </c>
      <c r="BR753" s="37"/>
      <c r="BS753" s="37"/>
      <c r="BT753" s="37">
        <f t="shared" si="489"/>
        <v>0</v>
      </c>
      <c r="BU753" s="37">
        <f t="shared" si="490"/>
        <v>0</v>
      </c>
      <c r="BV753" s="130">
        <f t="shared" si="500"/>
        <v>0</v>
      </c>
      <c r="BW753" s="130">
        <v>0</v>
      </c>
      <c r="BX753" s="37"/>
      <c r="BY753" s="37"/>
      <c r="BZ753" s="37"/>
      <c r="CA753" s="130">
        <f t="shared" si="491"/>
        <v>0</v>
      </c>
      <c r="CB753" s="189"/>
      <c r="CC753" s="189"/>
      <c r="CD753" s="189"/>
      <c r="CE753" s="130">
        <f t="shared" si="498"/>
        <v>0</v>
      </c>
      <c r="CF753" s="189">
        <f t="shared" si="502"/>
        <v>0</v>
      </c>
      <c r="CG753" s="189"/>
      <c r="CH753" s="189">
        <f t="shared" si="492"/>
        <v>0</v>
      </c>
      <c r="CI753" s="189">
        <f t="shared" si="493"/>
        <v>0</v>
      </c>
      <c r="CJ753" s="130"/>
      <c r="CK753" s="130">
        <f t="shared" si="501"/>
        <v>0</v>
      </c>
      <c r="CL753" s="130">
        <v>0</v>
      </c>
      <c r="CM753" s="37"/>
      <c r="CN753" s="37"/>
      <c r="CO753" s="37"/>
    </row>
    <row r="754" spans="2:93" s="39" customFormat="1" ht="127.5" hidden="1" customHeight="1" x14ac:dyDescent="0.25">
      <c r="B754" s="234"/>
      <c r="C754" s="133" t="s">
        <v>404</v>
      </c>
      <c r="D754" s="188">
        <f>E754+F754</f>
        <v>0</v>
      </c>
      <c r="E754" s="188">
        <f>E755</f>
        <v>0</v>
      </c>
      <c r="F754" s="188">
        <f>F755</f>
        <v>0</v>
      </c>
      <c r="G754" s="189"/>
      <c r="H754" s="189"/>
      <c r="I754" s="188">
        <f t="shared" si="494"/>
        <v>0</v>
      </c>
      <c r="J754" s="592" t="e">
        <f t="shared" si="495"/>
        <v>#DIV/0!</v>
      </c>
      <c r="K754" s="188"/>
      <c r="L754" s="37"/>
      <c r="M754" s="188">
        <f>M755</f>
        <v>0</v>
      </c>
      <c r="N754" s="592" t="e">
        <f t="shared" si="497"/>
        <v>#DIV/0!</v>
      </c>
      <c r="O754" s="37"/>
      <c r="P754" s="37"/>
      <c r="Q754" s="37"/>
      <c r="R754" s="37"/>
      <c r="S754" s="188">
        <f t="shared" si="477"/>
        <v>0</v>
      </c>
      <c r="T754" s="592" t="e">
        <f t="shared" si="478"/>
        <v>#DIV/0!</v>
      </c>
      <c r="U754" s="130">
        <f>U755</f>
        <v>0</v>
      </c>
      <c r="V754" s="37"/>
      <c r="W754" s="188"/>
      <c r="X754" s="37"/>
      <c r="Y754" s="37"/>
      <c r="Z754" s="37"/>
      <c r="AA754" s="37"/>
      <c r="AB754" s="37"/>
      <c r="AC754" s="188">
        <f>AC755+AC756</f>
        <v>394628.37021000002</v>
      </c>
      <c r="AD754" s="586">
        <v>0</v>
      </c>
      <c r="AE754" s="130"/>
      <c r="AF754" s="776"/>
      <c r="AG754" s="188"/>
      <c r="AH754" s="586" t="e">
        <f t="shared" si="481"/>
        <v>#DIV/0!</v>
      </c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130">
        <v>0</v>
      </c>
      <c r="AV754" s="130">
        <f>AW754+AX754</f>
        <v>478.89795999999996</v>
      </c>
      <c r="AW754" s="130">
        <f>AW755</f>
        <v>0</v>
      </c>
      <c r="AX754" s="130">
        <f>AX755</f>
        <v>478.89795999999996</v>
      </c>
      <c r="AY754" s="37"/>
      <c r="AZ754" s="37"/>
      <c r="BA754" s="130">
        <f t="shared" si="484"/>
        <v>0</v>
      </c>
      <c r="BB754" s="37"/>
      <c r="BC754" s="37"/>
      <c r="BD754" s="37"/>
      <c r="BE754" s="130">
        <f t="shared" si="485"/>
        <v>0</v>
      </c>
      <c r="BF754" s="130">
        <f t="shared" si="486"/>
        <v>0</v>
      </c>
      <c r="BG754" s="37">
        <f t="shared" si="487"/>
        <v>0</v>
      </c>
      <c r="BH754" s="37">
        <f t="shared" si="488"/>
        <v>0</v>
      </c>
      <c r="BI754" s="130">
        <f t="shared" si="499"/>
        <v>0</v>
      </c>
      <c r="BJ754" s="130">
        <f>BJ755</f>
        <v>0</v>
      </c>
      <c r="BK754" s="130">
        <v>0</v>
      </c>
      <c r="BL754" s="37"/>
      <c r="BM754" s="37"/>
      <c r="BN754" s="130">
        <f>BO754+BP754+BQ754</f>
        <v>0</v>
      </c>
      <c r="BO754" s="130">
        <f>BP754</f>
        <v>0</v>
      </c>
      <c r="BP754" s="130">
        <f>BP755</f>
        <v>0</v>
      </c>
      <c r="BQ754" s="130">
        <v>0</v>
      </c>
      <c r="BR754" s="37"/>
      <c r="BS754" s="37"/>
      <c r="BT754" s="37">
        <f t="shared" si="489"/>
        <v>0</v>
      </c>
      <c r="BU754" s="37">
        <f t="shared" si="490"/>
        <v>0</v>
      </c>
      <c r="BV754" s="130">
        <f t="shared" si="500"/>
        <v>0</v>
      </c>
      <c r="BW754" s="130">
        <f>BW755</f>
        <v>0</v>
      </c>
      <c r="BX754" s="130">
        <v>0</v>
      </c>
      <c r="BY754" s="37"/>
      <c r="BZ754" s="37"/>
      <c r="CA754" s="130">
        <f t="shared" si="491"/>
        <v>0</v>
      </c>
      <c r="CB754" s="188"/>
      <c r="CC754" s="189"/>
      <c r="CD754" s="189"/>
      <c r="CE754" s="130">
        <f t="shared" si="498"/>
        <v>0</v>
      </c>
      <c r="CF754" s="188">
        <f t="shared" si="502"/>
        <v>0</v>
      </c>
      <c r="CG754" s="188"/>
      <c r="CH754" s="189">
        <f t="shared" si="492"/>
        <v>0</v>
      </c>
      <c r="CI754" s="189">
        <f t="shared" si="493"/>
        <v>0</v>
      </c>
      <c r="CJ754" s="130"/>
      <c r="CK754" s="130">
        <f t="shared" si="501"/>
        <v>0</v>
      </c>
      <c r="CL754" s="130">
        <f>CL755</f>
        <v>0</v>
      </c>
      <c r="CM754" s="130">
        <v>0</v>
      </c>
      <c r="CN754" s="37"/>
      <c r="CO754" s="37"/>
    </row>
    <row r="755" spans="2:93" s="39" customFormat="1" ht="34.5" hidden="1" customHeight="1" x14ac:dyDescent="0.25">
      <c r="B755" s="234"/>
      <c r="C755" s="130" t="s">
        <v>47</v>
      </c>
      <c r="D755" s="188">
        <f>E755</f>
        <v>0</v>
      </c>
      <c r="E755" s="188">
        <v>0</v>
      </c>
      <c r="F755" s="188">
        <v>0</v>
      </c>
      <c r="G755" s="189"/>
      <c r="H755" s="189"/>
      <c r="I755" s="188">
        <f t="shared" si="494"/>
        <v>0</v>
      </c>
      <c r="J755" s="592" t="e">
        <f t="shared" si="495"/>
        <v>#DIV/0!</v>
      </c>
      <c r="K755" s="188"/>
      <c r="L755" s="37"/>
      <c r="M755" s="188"/>
      <c r="N755" s="592" t="e">
        <f t="shared" si="497"/>
        <v>#DIV/0!</v>
      </c>
      <c r="O755" s="37"/>
      <c r="P755" s="37"/>
      <c r="Q755" s="37"/>
      <c r="R755" s="37"/>
      <c r="S755" s="188">
        <f t="shared" si="477"/>
        <v>0</v>
      </c>
      <c r="T755" s="592" t="e">
        <f t="shared" si="478"/>
        <v>#DIV/0!</v>
      </c>
      <c r="U755" s="130">
        <v>0</v>
      </c>
      <c r="V755" s="37"/>
      <c r="W755" s="188"/>
      <c r="X755" s="37"/>
      <c r="Y755" s="37"/>
      <c r="Z755" s="37"/>
      <c r="AA755" s="37"/>
      <c r="AB755" s="37"/>
      <c r="AC755" s="188">
        <f>AG755</f>
        <v>0</v>
      </c>
      <c r="AD755" s="586">
        <v>0</v>
      </c>
      <c r="AE755" s="130"/>
      <c r="AF755" s="776"/>
      <c r="AG755" s="188"/>
      <c r="AH755" s="586" t="e">
        <f t="shared" si="481"/>
        <v>#DIV/0!</v>
      </c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130"/>
      <c r="AV755" s="130">
        <f>AW755</f>
        <v>0</v>
      </c>
      <c r="AW755" s="130">
        <v>0</v>
      </c>
      <c r="AX755" s="130">
        <f>[15]июль!$BD$1131</f>
        <v>478.89795999999996</v>
      </c>
      <c r="AY755" s="37"/>
      <c r="AZ755" s="37"/>
      <c r="BA755" s="130">
        <f t="shared" si="484"/>
        <v>0</v>
      </c>
      <c r="BB755" s="37"/>
      <c r="BC755" s="37"/>
      <c r="BD755" s="37"/>
      <c r="BE755" s="130">
        <f t="shared" si="485"/>
        <v>0</v>
      </c>
      <c r="BF755" s="130">
        <f t="shared" si="486"/>
        <v>0</v>
      </c>
      <c r="BG755" s="37">
        <f t="shared" si="487"/>
        <v>0</v>
      </c>
      <c r="BH755" s="37">
        <f t="shared" si="488"/>
        <v>0</v>
      </c>
      <c r="BI755" s="130">
        <f>BJ755</f>
        <v>0</v>
      </c>
      <c r="BJ755" s="130">
        <v>0</v>
      </c>
      <c r="BK755" s="130"/>
      <c r="BL755" s="37"/>
      <c r="BM755" s="37"/>
      <c r="BN755" s="130">
        <f>BO755+BP755+BQ755</f>
        <v>0</v>
      </c>
      <c r="BO755" s="130">
        <f>BP755</f>
        <v>0</v>
      </c>
      <c r="BP755" s="130">
        <v>0</v>
      </c>
      <c r="BQ755" s="130"/>
      <c r="BR755" s="37"/>
      <c r="BS755" s="37"/>
      <c r="BT755" s="37">
        <f t="shared" si="489"/>
        <v>0</v>
      </c>
      <c r="BU755" s="37">
        <f t="shared" si="490"/>
        <v>0</v>
      </c>
      <c r="BV755" s="130">
        <f>BW755</f>
        <v>0</v>
      </c>
      <c r="BW755" s="130">
        <v>0</v>
      </c>
      <c r="BX755" s="130"/>
      <c r="BY755" s="37"/>
      <c r="BZ755" s="37"/>
      <c r="CA755" s="130">
        <f t="shared" si="491"/>
        <v>0</v>
      </c>
      <c r="CB755" s="188"/>
      <c r="CC755" s="189"/>
      <c r="CD755" s="189"/>
      <c r="CE755" s="130">
        <f t="shared" si="498"/>
        <v>0</v>
      </c>
      <c r="CF755" s="188">
        <f t="shared" si="502"/>
        <v>0</v>
      </c>
      <c r="CG755" s="188"/>
      <c r="CH755" s="189">
        <f t="shared" si="492"/>
        <v>0</v>
      </c>
      <c r="CI755" s="189">
        <f t="shared" si="493"/>
        <v>0</v>
      </c>
      <c r="CJ755" s="130"/>
      <c r="CK755" s="130">
        <f>CL755</f>
        <v>0</v>
      </c>
      <c r="CL755" s="130">
        <v>0</v>
      </c>
      <c r="CM755" s="130"/>
      <c r="CN755" s="37"/>
      <c r="CO755" s="37"/>
    </row>
    <row r="756" spans="2:93" s="39" customFormat="1" ht="65.25" hidden="1" customHeight="1" x14ac:dyDescent="0.25">
      <c r="B756" s="234"/>
      <c r="C756" s="133" t="s">
        <v>392</v>
      </c>
      <c r="D756" s="188">
        <f>E756+F756</f>
        <v>396198.84107000002</v>
      </c>
      <c r="E756" s="189"/>
      <c r="F756" s="188">
        <f>F757+F758</f>
        <v>396198.84107000002</v>
      </c>
      <c r="G756" s="189"/>
      <c r="H756" s="189"/>
      <c r="I756" s="188">
        <f t="shared" si="494"/>
        <v>357567.92223000003</v>
      </c>
      <c r="J756" s="592">
        <f t="shared" si="495"/>
        <v>0.90249613366947046</v>
      </c>
      <c r="K756" s="188"/>
      <c r="L756" s="37"/>
      <c r="M756" s="188">
        <f>M757+M758</f>
        <v>357567.92223000003</v>
      </c>
      <c r="N756" s="592">
        <f t="shared" si="497"/>
        <v>0.90249613366947046</v>
      </c>
      <c r="O756" s="37"/>
      <c r="P756" s="37"/>
      <c r="Q756" s="37"/>
      <c r="R756" s="37"/>
      <c r="S756" s="188">
        <f t="shared" si="477"/>
        <v>355940.02360000001</v>
      </c>
      <c r="T756" s="592">
        <f t="shared" si="478"/>
        <v>0.89838734166593104</v>
      </c>
      <c r="U756" s="37"/>
      <c r="V756" s="37"/>
      <c r="W756" s="188">
        <f>W757+W758</f>
        <v>355940.02360000001</v>
      </c>
      <c r="X756" s="592">
        <f>W756/D756</f>
        <v>0.89838734166593104</v>
      </c>
      <c r="Y756" s="37"/>
      <c r="Z756" s="37"/>
      <c r="AA756" s="37"/>
      <c r="AB756" s="37"/>
      <c r="AC756" s="188">
        <f>AC757+AC758</f>
        <v>394628.37021000002</v>
      </c>
      <c r="AD756" s="586">
        <f>AC756/D756</f>
        <v>0.99603615483639807</v>
      </c>
      <c r="AE756" s="37"/>
      <c r="AF756" s="776"/>
      <c r="AG756" s="188">
        <f>AG757+AG758</f>
        <v>394628.37021000002</v>
      </c>
      <c r="AH756" s="586">
        <f t="shared" si="481"/>
        <v>0.99603615483639807</v>
      </c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130">
        <f>0</f>
        <v>0</v>
      </c>
      <c r="AV756" s="130">
        <f>AW756+AX756</f>
        <v>519078.04764999996</v>
      </c>
      <c r="AW756" s="37">
        <v>0</v>
      </c>
      <c r="AX756" s="130">
        <f>AX757+AX758</f>
        <v>519078.04764999996</v>
      </c>
      <c r="AY756" s="37"/>
      <c r="AZ756" s="37"/>
      <c r="BA756" s="130">
        <f t="shared" si="484"/>
        <v>0</v>
      </c>
      <c r="BB756" s="37"/>
      <c r="BC756" s="37"/>
      <c r="BD756" s="37"/>
      <c r="BE756" s="130">
        <f t="shared" si="485"/>
        <v>0</v>
      </c>
      <c r="BF756" s="37">
        <f t="shared" si="486"/>
        <v>0</v>
      </c>
      <c r="BG756" s="37">
        <f t="shared" si="487"/>
        <v>0</v>
      </c>
      <c r="BH756" s="37">
        <f t="shared" si="488"/>
        <v>0</v>
      </c>
      <c r="BI756" s="130">
        <f>BJ756+BK756</f>
        <v>769125.88196999999</v>
      </c>
      <c r="BJ756" s="37">
        <f>BA756</f>
        <v>0</v>
      </c>
      <c r="BK756" s="130">
        <f>BK757+BK758</f>
        <v>769125.88196999999</v>
      </c>
      <c r="BL756" s="37"/>
      <c r="BM756" s="37"/>
      <c r="BN756" s="130"/>
      <c r="BO756" s="130">
        <f>BP756+BQ756</f>
        <v>769125.88196999999</v>
      </c>
      <c r="BP756" s="37">
        <f>BG756</f>
        <v>0</v>
      </c>
      <c r="BQ756" s="130">
        <f>BQ757+BQ758</f>
        <v>769125.88196999999</v>
      </c>
      <c r="BR756" s="37"/>
      <c r="BS756" s="37"/>
      <c r="BT756" s="37">
        <f t="shared" si="489"/>
        <v>0</v>
      </c>
      <c r="BU756" s="37">
        <f t="shared" si="490"/>
        <v>0</v>
      </c>
      <c r="BV756" s="130">
        <f>BW756+BX756</f>
        <v>310000</v>
      </c>
      <c r="BW756" s="37">
        <f>BN756</f>
        <v>0</v>
      </c>
      <c r="BX756" s="130">
        <f>BX757+BX758</f>
        <v>310000</v>
      </c>
      <c r="BY756" s="37"/>
      <c r="BZ756" s="37"/>
      <c r="CA756" s="130">
        <f t="shared" si="491"/>
        <v>0</v>
      </c>
      <c r="CB756" s="189"/>
      <c r="CC756" s="189"/>
      <c r="CD756" s="189"/>
      <c r="CE756" s="130">
        <f>CG756</f>
        <v>310000</v>
      </c>
      <c r="CF756" s="189">
        <f t="shared" si="502"/>
        <v>0</v>
      </c>
      <c r="CG756" s="189">
        <f>CG757+CG758</f>
        <v>310000</v>
      </c>
      <c r="CH756" s="189">
        <f t="shared" si="492"/>
        <v>0</v>
      </c>
      <c r="CI756" s="189">
        <f t="shared" si="493"/>
        <v>0</v>
      </c>
      <c r="CJ756" s="130"/>
      <c r="CK756" s="130">
        <f>CM756</f>
        <v>310000</v>
      </c>
      <c r="CL756" s="37"/>
      <c r="CM756" s="130">
        <f>CM757+CM758</f>
        <v>310000</v>
      </c>
      <c r="CN756" s="37"/>
      <c r="CO756" s="37"/>
    </row>
    <row r="757" spans="2:93" s="39" customFormat="1" ht="42" hidden="1" customHeight="1" x14ac:dyDescent="0.25">
      <c r="B757" s="234"/>
      <c r="C757" s="130" t="s">
        <v>108</v>
      </c>
      <c r="D757" s="188">
        <f>F757</f>
        <v>322408.11969000002</v>
      </c>
      <c r="E757" s="189"/>
      <c r="F757" s="188">
        <v>322408.11969000002</v>
      </c>
      <c r="G757" s="189"/>
      <c r="H757" s="189"/>
      <c r="I757" s="188">
        <f t="shared" si="494"/>
        <v>287387.52797</v>
      </c>
      <c r="J757" s="592">
        <f t="shared" si="495"/>
        <v>0.89137807151484638</v>
      </c>
      <c r="K757" s="188"/>
      <c r="L757" s="37"/>
      <c r="M757" s="188">
        <v>287387.52797</v>
      </c>
      <c r="N757" s="592">
        <f t="shared" si="497"/>
        <v>0.89137807151484638</v>
      </c>
      <c r="O757" s="37"/>
      <c r="P757" s="37"/>
      <c r="Q757" s="37"/>
      <c r="R757" s="37"/>
      <c r="S757" s="188">
        <f t="shared" si="477"/>
        <v>287387.52797</v>
      </c>
      <c r="T757" s="592">
        <f t="shared" si="478"/>
        <v>0.89137807151484638</v>
      </c>
      <c r="U757" s="37"/>
      <c r="V757" s="37"/>
      <c r="W757" s="188">
        <v>287387.52797</v>
      </c>
      <c r="X757" s="592">
        <f>W757/D757</f>
        <v>0.89137807151484638</v>
      </c>
      <c r="Y757" s="37"/>
      <c r="Z757" s="37"/>
      <c r="AA757" s="37"/>
      <c r="AB757" s="37"/>
      <c r="AC757" s="188">
        <f>AG757</f>
        <v>321233.23433000001</v>
      </c>
      <c r="AD757" s="586">
        <f>AC757/D757</f>
        <v>0.99635590641721528</v>
      </c>
      <c r="AE757" s="37"/>
      <c r="AF757" s="776"/>
      <c r="AG757" s="188">
        <v>321233.23433000001</v>
      </c>
      <c r="AH757" s="586">
        <f t="shared" si="481"/>
        <v>0.99635590641721528</v>
      </c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130"/>
      <c r="AV757" s="130">
        <f>AX757</f>
        <v>446467.56161999999</v>
      </c>
      <c r="AW757" s="37"/>
      <c r="AX757" s="130">
        <f>176467.56162+270000</f>
        <v>446467.56161999999</v>
      </c>
      <c r="AY757" s="37"/>
      <c r="AZ757" s="37"/>
      <c r="BA757" s="130"/>
      <c r="BB757" s="37"/>
      <c r="BC757" s="37"/>
      <c r="BD757" s="37"/>
      <c r="BE757" s="130"/>
      <c r="BF757" s="37"/>
      <c r="BG757" s="37"/>
      <c r="BH757" s="37"/>
      <c r="BI757" s="130">
        <f>BK757</f>
        <v>729125.88196999999</v>
      </c>
      <c r="BJ757" s="37"/>
      <c r="BK757" s="130">
        <v>729125.88196999999</v>
      </c>
      <c r="BL757" s="37"/>
      <c r="BM757" s="37"/>
      <c r="BN757" s="130"/>
      <c r="BO757" s="130">
        <f>BQ757</f>
        <v>729125.88196999999</v>
      </c>
      <c r="BP757" s="37"/>
      <c r="BQ757" s="130">
        <v>729125.88196999999</v>
      </c>
      <c r="BR757" s="37"/>
      <c r="BS757" s="37"/>
      <c r="BT757" s="37"/>
      <c r="BU757" s="37"/>
      <c r="BV757" s="130">
        <f>BX757</f>
        <v>300000</v>
      </c>
      <c r="BW757" s="37"/>
      <c r="BX757" s="130">
        <v>300000</v>
      </c>
      <c r="BY757" s="37"/>
      <c r="BZ757" s="37"/>
      <c r="CA757" s="130"/>
      <c r="CB757" s="189"/>
      <c r="CC757" s="189"/>
      <c r="CD757" s="189"/>
      <c r="CE757" s="130">
        <f>CG757</f>
        <v>300000</v>
      </c>
      <c r="CF757" s="189"/>
      <c r="CG757" s="130">
        <v>300000</v>
      </c>
      <c r="CH757" s="189"/>
      <c r="CI757" s="189"/>
      <c r="CJ757" s="130"/>
      <c r="CK757" s="130">
        <f>CM757</f>
        <v>300000</v>
      </c>
      <c r="CL757" s="37"/>
      <c r="CM757" s="130">
        <v>300000</v>
      </c>
      <c r="CN757" s="37"/>
      <c r="CO757" s="37"/>
    </row>
    <row r="758" spans="2:93" s="66" customFormat="1" ht="38.25" hidden="1" customHeight="1" x14ac:dyDescent="0.25">
      <c r="B758" s="425"/>
      <c r="C758" s="130" t="s">
        <v>47</v>
      </c>
      <c r="D758" s="188">
        <f>E758+F758</f>
        <v>73790.721380000003</v>
      </c>
      <c r="E758" s="265"/>
      <c r="F758" s="188">
        <v>73790.721380000003</v>
      </c>
      <c r="G758" s="265"/>
      <c r="H758" s="265"/>
      <c r="I758" s="188">
        <f t="shared" si="494"/>
        <v>70180.394260000001</v>
      </c>
      <c r="J758" s="592">
        <f t="shared" si="495"/>
        <v>0.95107342695014585</v>
      </c>
      <c r="K758" s="188"/>
      <c r="L758" s="319"/>
      <c r="M758" s="188">
        <v>70180.394260000001</v>
      </c>
      <c r="N758" s="592">
        <f t="shared" si="497"/>
        <v>0.95107342695014585</v>
      </c>
      <c r="O758" s="319"/>
      <c r="P758" s="319"/>
      <c r="Q758" s="319"/>
      <c r="R758" s="319"/>
      <c r="S758" s="188">
        <f t="shared" si="477"/>
        <v>68552.495630000005</v>
      </c>
      <c r="T758" s="592">
        <f t="shared" si="478"/>
        <v>0.92901240627497439</v>
      </c>
      <c r="U758" s="319"/>
      <c r="V758" s="319"/>
      <c r="W758" s="188">
        <v>68552.495630000005</v>
      </c>
      <c r="X758" s="592">
        <f>W758/D758</f>
        <v>0.92901240627497439</v>
      </c>
      <c r="Y758" s="319"/>
      <c r="Z758" s="319"/>
      <c r="AA758" s="319"/>
      <c r="AB758" s="319"/>
      <c r="AC758" s="188">
        <f>AG758</f>
        <v>73395.135880000002</v>
      </c>
      <c r="AD758" s="586">
        <f>AC758/D758</f>
        <v>0.99463908886372243</v>
      </c>
      <c r="AE758" s="319"/>
      <c r="AF758" s="776"/>
      <c r="AG758" s="188">
        <v>73395.135880000002</v>
      </c>
      <c r="AH758" s="586">
        <f t="shared" si="481"/>
        <v>0.99463908886372243</v>
      </c>
      <c r="AI758" s="319"/>
      <c r="AJ758" s="319"/>
      <c r="AK758" s="319"/>
      <c r="AL758" s="319"/>
      <c r="AM758" s="319"/>
      <c r="AN758" s="319"/>
      <c r="AO758" s="319"/>
      <c r="AP758" s="319"/>
      <c r="AQ758" s="319"/>
      <c r="AR758" s="319"/>
      <c r="AS758" s="319"/>
      <c r="AT758" s="319"/>
      <c r="AU758" s="141"/>
      <c r="AV758" s="130">
        <f>AW758+AX758</f>
        <v>72610.48603</v>
      </c>
      <c r="AW758" s="319"/>
      <c r="AX758" s="130">
        <f>42610.48603+30000</f>
        <v>72610.48603</v>
      </c>
      <c r="AY758" s="319"/>
      <c r="AZ758" s="319"/>
      <c r="BA758" s="141">
        <f t="shared" si="484"/>
        <v>0</v>
      </c>
      <c r="BB758" s="319"/>
      <c r="BC758" s="319"/>
      <c r="BD758" s="319"/>
      <c r="BE758" s="141">
        <f t="shared" si="485"/>
        <v>0</v>
      </c>
      <c r="BF758" s="319">
        <f>E758</f>
        <v>0</v>
      </c>
      <c r="BG758" s="319">
        <f t="shared" ref="BG758:BH760" si="503">G758</f>
        <v>0</v>
      </c>
      <c r="BH758" s="319">
        <f t="shared" si="503"/>
        <v>0</v>
      </c>
      <c r="BI758" s="130">
        <f>BJ758+BK758</f>
        <v>40000</v>
      </c>
      <c r="BJ758" s="319"/>
      <c r="BK758" s="130">
        <v>40000</v>
      </c>
      <c r="BL758" s="319"/>
      <c r="BM758" s="319"/>
      <c r="BN758" s="141">
        <v>0</v>
      </c>
      <c r="BO758" s="130">
        <f>BP758+BQ758</f>
        <v>40000</v>
      </c>
      <c r="BP758" s="319"/>
      <c r="BQ758" s="130">
        <v>40000</v>
      </c>
      <c r="BR758" s="319"/>
      <c r="BS758" s="319"/>
      <c r="BT758" s="319">
        <f t="shared" si="489"/>
        <v>0</v>
      </c>
      <c r="BU758" s="319">
        <f t="shared" si="490"/>
        <v>0</v>
      </c>
      <c r="BV758" s="130">
        <f>BW758+BX758</f>
        <v>10000</v>
      </c>
      <c r="BW758" s="319"/>
      <c r="BX758" s="130">
        <v>10000</v>
      </c>
      <c r="BY758" s="319"/>
      <c r="BZ758" s="319"/>
      <c r="CA758" s="141">
        <f t="shared" si="491"/>
        <v>0</v>
      </c>
      <c r="CB758" s="265"/>
      <c r="CC758" s="265"/>
      <c r="CD758" s="265"/>
      <c r="CE758" s="141">
        <f>CG758</f>
        <v>10000</v>
      </c>
      <c r="CF758" s="265">
        <f t="shared" si="502"/>
        <v>0</v>
      </c>
      <c r="CG758" s="130">
        <v>10000</v>
      </c>
      <c r="CH758" s="265">
        <f t="shared" si="492"/>
        <v>0</v>
      </c>
      <c r="CI758" s="265">
        <f t="shared" si="493"/>
        <v>0</v>
      </c>
      <c r="CJ758" s="141"/>
      <c r="CK758" s="130">
        <f>CL758+CM758</f>
        <v>10000</v>
      </c>
      <c r="CL758" s="319"/>
      <c r="CM758" s="130">
        <v>10000</v>
      </c>
      <c r="CN758" s="319"/>
      <c r="CO758" s="319"/>
    </row>
    <row r="759" spans="2:93" s="54" customFormat="1" ht="66.75" customHeight="1" x14ac:dyDescent="0.25">
      <c r="B759" s="230" t="s">
        <v>62</v>
      </c>
      <c r="C759" s="150" t="s">
        <v>125</v>
      </c>
      <c r="D759" s="254">
        <f>E759+F759+G759+H759</f>
        <v>1202707.0090800002</v>
      </c>
      <c r="E759" s="254">
        <f>E760+E761+E762</f>
        <v>1202707.0090800002</v>
      </c>
      <c r="F759" s="254">
        <f>F760+F761</f>
        <v>0</v>
      </c>
      <c r="G759" s="254">
        <f>G760+G761</f>
        <v>0</v>
      </c>
      <c r="H759" s="254">
        <f>H760+H761</f>
        <v>0</v>
      </c>
      <c r="I759" s="254">
        <f t="shared" si="494"/>
        <v>576597.14025000005</v>
      </c>
      <c r="J759" s="575">
        <f t="shared" si="495"/>
        <v>0.47941613036001413</v>
      </c>
      <c r="K759" s="254">
        <f>K760+K761+K762</f>
        <v>576597.14025000005</v>
      </c>
      <c r="L759" s="575">
        <f>K759/E759</f>
        <v>0.47941613036001413</v>
      </c>
      <c r="M759" s="254"/>
      <c r="N759" s="575"/>
      <c r="O759" s="125"/>
      <c r="P759" s="125"/>
      <c r="Q759" s="125"/>
      <c r="R759" s="125"/>
      <c r="S759" s="254">
        <f t="shared" si="477"/>
        <v>623209.95631000015</v>
      </c>
      <c r="T759" s="575">
        <f t="shared" si="478"/>
        <v>0.51817271505444951</v>
      </c>
      <c r="U759" s="254">
        <f>U760+U761+U762</f>
        <v>623209.95631000015</v>
      </c>
      <c r="V759" s="575">
        <f>U759/E759</f>
        <v>0.51817271505444951</v>
      </c>
      <c r="W759" s="254"/>
      <c r="X759" s="587"/>
      <c r="Y759" s="125"/>
      <c r="Z759" s="125"/>
      <c r="AA759" s="125"/>
      <c r="AB759" s="125"/>
      <c r="AC759" s="254">
        <f>AE759</f>
        <v>642501.91231000004</v>
      </c>
      <c r="AD759" s="587">
        <f t="shared" ref="AD759:AD783" si="504">AC759/D759</f>
        <v>0.53421316036187072</v>
      </c>
      <c r="AE759" s="254">
        <f>AE760+AE761+AE762</f>
        <v>642501.91231000004</v>
      </c>
      <c r="AF759" s="575">
        <f t="shared" si="456"/>
        <v>0.53421316036187072</v>
      </c>
      <c r="AG759" s="254"/>
      <c r="AH759" s="587"/>
      <c r="AI759" s="125"/>
      <c r="AJ759" s="125"/>
      <c r="AK759" s="125"/>
      <c r="AL759" s="125"/>
      <c r="AM759" s="125"/>
      <c r="AN759" s="125"/>
      <c r="AO759" s="125"/>
      <c r="AP759" s="125"/>
      <c r="AQ759" s="125"/>
      <c r="AR759" s="125"/>
      <c r="AS759" s="125"/>
      <c r="AT759" s="125"/>
      <c r="AU759" s="125">
        <f>AV759</f>
        <v>484267.5</v>
      </c>
      <c r="AV759" s="125">
        <f>AW759+AX759+AY759+AZ759</f>
        <v>484267.5</v>
      </c>
      <c r="AW759" s="125">
        <f>AW760+AW761</f>
        <v>484267.5</v>
      </c>
      <c r="AX759" s="125">
        <f>AX760+AX761</f>
        <v>0</v>
      </c>
      <c r="AY759" s="125">
        <f>AY760+AY761</f>
        <v>0</v>
      </c>
      <c r="AZ759" s="125">
        <f>AZ760+AZ761</f>
        <v>0</v>
      </c>
      <c r="BA759" s="125">
        <f t="shared" si="484"/>
        <v>0</v>
      </c>
      <c r="BB759" s="102"/>
      <c r="BC759" s="102"/>
      <c r="BD759" s="102"/>
      <c r="BE759" s="125">
        <f t="shared" si="485"/>
        <v>1202707.0090800002</v>
      </c>
      <c r="BF759" s="125">
        <f>E759</f>
        <v>1202707.0090800002</v>
      </c>
      <c r="BG759" s="102">
        <f t="shared" si="503"/>
        <v>0</v>
      </c>
      <c r="BH759" s="813">
        <f t="shared" si="503"/>
        <v>0</v>
      </c>
      <c r="BI759" s="125">
        <f>BJ759+BK759+BL759+BM759</f>
        <v>999943.5</v>
      </c>
      <c r="BJ759" s="125">
        <f>BJ760+BJ761</f>
        <v>999943.5</v>
      </c>
      <c r="BK759" s="125">
        <f>BK760+BK761</f>
        <v>0</v>
      </c>
      <c r="BL759" s="125">
        <f>BL760+BL761</f>
        <v>0</v>
      </c>
      <c r="BM759" s="125">
        <f>BM760+BM761</f>
        <v>0</v>
      </c>
      <c r="BN759" s="125">
        <f>BO759+BP759+BQ759</f>
        <v>1999887</v>
      </c>
      <c r="BO759" s="125">
        <f>BP759+BQ759+BR759+BS759</f>
        <v>999943.5</v>
      </c>
      <c r="BP759" s="125">
        <f>BP760+BP761</f>
        <v>999943.5</v>
      </c>
      <c r="BQ759" s="125">
        <f>BQ760+BQ761</f>
        <v>0</v>
      </c>
      <c r="BR759" s="125">
        <f>BR760+BR761</f>
        <v>0</v>
      </c>
      <c r="BS759" s="125">
        <f>BS760+BS761</f>
        <v>0</v>
      </c>
      <c r="BT759" s="102">
        <f t="shared" si="489"/>
        <v>0</v>
      </c>
      <c r="BU759" s="125">
        <f t="shared" si="490"/>
        <v>0</v>
      </c>
      <c r="BV759" s="125">
        <f>BW759+BX759+BY759+BZ759</f>
        <v>670000</v>
      </c>
      <c r="BW759" s="125">
        <f>BW760+BW761</f>
        <v>670000</v>
      </c>
      <c r="BX759" s="125">
        <f>BX760+BX761</f>
        <v>0</v>
      </c>
      <c r="BY759" s="102">
        <f>BY760+BY761</f>
        <v>0</v>
      </c>
      <c r="BZ759" s="125">
        <f>BZ760+BZ761</f>
        <v>0</v>
      </c>
      <c r="CA759" s="125">
        <f t="shared" si="491"/>
        <v>0</v>
      </c>
      <c r="CB759" s="254"/>
      <c r="CC759" s="35"/>
      <c r="CD759" s="254"/>
      <c r="CE759" s="125">
        <f t="shared" si="498"/>
        <v>670000</v>
      </c>
      <c r="CF759" s="254">
        <f t="shared" si="502"/>
        <v>670000</v>
      </c>
      <c r="CG759" s="125"/>
      <c r="CH759" s="35">
        <f t="shared" si="492"/>
        <v>0</v>
      </c>
      <c r="CI759" s="254">
        <f t="shared" si="493"/>
        <v>0</v>
      </c>
      <c r="CJ759" s="125"/>
      <c r="CK759" s="125">
        <f>CL759+CM759+CN759+CO759</f>
        <v>670000</v>
      </c>
      <c r="CL759" s="125">
        <f>CL760+CL761</f>
        <v>670000</v>
      </c>
      <c r="CM759" s="125">
        <f>CM760+CM761</f>
        <v>0</v>
      </c>
      <c r="CN759" s="102">
        <f>CN760+CN761</f>
        <v>0</v>
      </c>
      <c r="CO759" s="125">
        <f>CO760+CO761</f>
        <v>0</v>
      </c>
    </row>
    <row r="760" spans="2:93" s="66" customFormat="1" ht="49.5" hidden="1" customHeight="1" x14ac:dyDescent="0.25">
      <c r="B760" s="425"/>
      <c r="C760" s="130" t="s">
        <v>380</v>
      </c>
      <c r="D760" s="188">
        <f>E760</f>
        <v>1184190.0931100002</v>
      </c>
      <c r="E760" s="188">
        <f>E766+E775+E776+E764+E769+E772+E784+E767+E768</f>
        <v>1184190.0931100002</v>
      </c>
      <c r="F760" s="815"/>
      <c r="G760" s="265"/>
      <c r="H760" s="815"/>
      <c r="I760" s="188">
        <f>K760+M760</f>
        <v>558363.37419999996</v>
      </c>
      <c r="J760" s="592">
        <f>I760/D760</f>
        <v>0.47151498517741203</v>
      </c>
      <c r="K760" s="188">
        <f>K766+K775+K776+K764+K769+K772+K784+K767+K768</f>
        <v>558363.37419999996</v>
      </c>
      <c r="L760" s="592">
        <f>K760/E760</f>
        <v>0.47151498517741203</v>
      </c>
      <c r="M760" s="188"/>
      <c r="N760" s="141"/>
      <c r="O760" s="319"/>
      <c r="P760" s="141"/>
      <c r="Q760" s="141"/>
      <c r="R760" s="141"/>
      <c r="S760" s="188">
        <f t="shared" si="477"/>
        <v>604976.19026000006</v>
      </c>
      <c r="T760" s="592">
        <f t="shared" si="478"/>
        <v>0.51087759792954401</v>
      </c>
      <c r="U760" s="188">
        <f>U766+U775+U776+U764+U769+U772+U784+U767+U768</f>
        <v>604976.19026000006</v>
      </c>
      <c r="V760" s="586">
        <f>U760/E760</f>
        <v>0.51087759792954401</v>
      </c>
      <c r="W760" s="141"/>
      <c r="X760" s="141"/>
      <c r="Y760" s="319"/>
      <c r="Z760" s="141"/>
      <c r="AA760" s="141"/>
      <c r="AB760" s="141"/>
      <c r="AC760" s="188">
        <f>AE760</f>
        <v>624238.51627999998</v>
      </c>
      <c r="AD760" s="586">
        <f t="shared" si="504"/>
        <v>0.52714384279350157</v>
      </c>
      <c r="AE760" s="188">
        <f>AE766+AE775+AE776+AE764+AE769+AE772+AE784+AE767+AE768</f>
        <v>624238.51627999998</v>
      </c>
      <c r="AF760" s="586">
        <f t="shared" si="456"/>
        <v>0.52714384279350157</v>
      </c>
      <c r="AG760" s="141"/>
      <c r="AH760" s="575"/>
      <c r="AI760" s="319"/>
      <c r="AJ760" s="141"/>
      <c r="AK760" s="141"/>
      <c r="AL760" s="141"/>
      <c r="AM760" s="141"/>
      <c r="AN760" s="141"/>
      <c r="AO760" s="141"/>
      <c r="AP760" s="141"/>
      <c r="AQ760" s="141"/>
      <c r="AR760" s="141"/>
      <c r="AS760" s="141"/>
      <c r="AT760" s="141"/>
      <c r="AU760" s="130">
        <f>AV760</f>
        <v>484267.5</v>
      </c>
      <c r="AV760" s="130">
        <f>AW760</f>
        <v>484267.5</v>
      </c>
      <c r="AW760" s="130">
        <f>AW763+AW766+AW775</f>
        <v>484267.5</v>
      </c>
      <c r="AX760" s="141"/>
      <c r="AY760" s="319"/>
      <c r="AZ760" s="141"/>
      <c r="BA760" s="141">
        <f t="shared" si="484"/>
        <v>0</v>
      </c>
      <c r="BB760" s="319"/>
      <c r="BC760" s="319"/>
      <c r="BD760" s="319"/>
      <c r="BE760" s="141">
        <f t="shared" si="485"/>
        <v>1184190.0931100002</v>
      </c>
      <c r="BF760" s="141">
        <f>E760</f>
        <v>1184190.0931100002</v>
      </c>
      <c r="BG760" s="319">
        <f t="shared" si="503"/>
        <v>0</v>
      </c>
      <c r="BH760" s="141">
        <f t="shared" si="503"/>
        <v>0</v>
      </c>
      <c r="BI760" s="130">
        <f>BJ760</f>
        <v>999943.5</v>
      </c>
      <c r="BJ760" s="130">
        <f>BJ763+BJ766+BJ775+BJ778</f>
        <v>999943.5</v>
      </c>
      <c r="BK760" s="141"/>
      <c r="BL760" s="319"/>
      <c r="BM760" s="141"/>
      <c r="BN760" s="141">
        <f>BO760+BP760+BQ760</f>
        <v>1999887</v>
      </c>
      <c r="BO760" s="130">
        <f>BP760</f>
        <v>999943.5</v>
      </c>
      <c r="BP760" s="130">
        <f>BP763+BP766+BP775+BP778</f>
        <v>999943.5</v>
      </c>
      <c r="BQ760" s="141"/>
      <c r="BR760" s="319"/>
      <c r="BS760" s="141"/>
      <c r="BT760" s="319">
        <f t="shared" si="489"/>
        <v>0</v>
      </c>
      <c r="BU760" s="141">
        <f t="shared" si="490"/>
        <v>0</v>
      </c>
      <c r="BV760" s="130">
        <f>BW760</f>
        <v>670000</v>
      </c>
      <c r="BW760" s="130">
        <f>BW763+BW766+BW775</f>
        <v>670000</v>
      </c>
      <c r="BX760" s="141"/>
      <c r="BY760" s="319"/>
      <c r="BZ760" s="141"/>
      <c r="CA760" s="141">
        <f t="shared" si="491"/>
        <v>0</v>
      </c>
      <c r="CB760" s="815"/>
      <c r="CC760" s="265"/>
      <c r="CD760" s="815"/>
      <c r="CE760" s="141">
        <f t="shared" si="498"/>
        <v>670000</v>
      </c>
      <c r="CF760" s="815">
        <f t="shared" si="502"/>
        <v>670000</v>
      </c>
      <c r="CG760" s="815"/>
      <c r="CH760" s="265">
        <f t="shared" si="492"/>
        <v>0</v>
      </c>
      <c r="CI760" s="815">
        <f t="shared" si="493"/>
        <v>0</v>
      </c>
      <c r="CJ760" s="141"/>
      <c r="CK760" s="130">
        <f>CL760</f>
        <v>670000</v>
      </c>
      <c r="CL760" s="130">
        <f>CL763+CL766+CL775</f>
        <v>670000</v>
      </c>
      <c r="CM760" s="141"/>
      <c r="CN760" s="319"/>
      <c r="CO760" s="141"/>
    </row>
    <row r="761" spans="2:93" s="66" customFormat="1" ht="49.5" hidden="1" customHeight="1" x14ac:dyDescent="0.25">
      <c r="B761" s="425"/>
      <c r="C761" s="130" t="s">
        <v>47</v>
      </c>
      <c r="D761" s="188">
        <f>E761</f>
        <v>18404.441890000002</v>
      </c>
      <c r="E761" s="188">
        <f>E765+E774+E777+E778+E773</f>
        <v>18404.441890000002</v>
      </c>
      <c r="F761" s="815"/>
      <c r="G761" s="265"/>
      <c r="H761" s="815"/>
      <c r="I761" s="188">
        <f t="shared" si="494"/>
        <v>18144.679970000001</v>
      </c>
      <c r="J761" s="592">
        <f t="shared" si="495"/>
        <v>0.98588591158848771</v>
      </c>
      <c r="K761" s="188">
        <f>K765+K774+K777+K778+K773</f>
        <v>18144.679970000001</v>
      </c>
      <c r="L761" s="592">
        <f>K761/E761</f>
        <v>0.98588591158848771</v>
      </c>
      <c r="M761" s="188"/>
      <c r="N761" s="141"/>
      <c r="O761" s="319"/>
      <c r="P761" s="141"/>
      <c r="Q761" s="141"/>
      <c r="R761" s="141"/>
      <c r="S761" s="188">
        <f t="shared" si="477"/>
        <v>18144.679970000001</v>
      </c>
      <c r="T761" s="592">
        <f t="shared" si="478"/>
        <v>0.98588591158848771</v>
      </c>
      <c r="U761" s="188">
        <f>U765+U774+U777+U778+U773</f>
        <v>18144.679970000001</v>
      </c>
      <c r="V761" s="586">
        <f>U761/E761</f>
        <v>0.98588591158848771</v>
      </c>
      <c r="W761" s="141"/>
      <c r="X761" s="141"/>
      <c r="Y761" s="319"/>
      <c r="Z761" s="141"/>
      <c r="AA761" s="141"/>
      <c r="AB761" s="141"/>
      <c r="AC761" s="188">
        <f>AE761</f>
        <v>18174.309949999999</v>
      </c>
      <c r="AD761" s="586">
        <f t="shared" si="504"/>
        <v>0.98749584793847811</v>
      </c>
      <c r="AE761" s="188">
        <f>AE765+AE774+AE777+AE778+AE773</f>
        <v>18174.309949999999</v>
      </c>
      <c r="AF761" s="586">
        <f t="shared" si="456"/>
        <v>0.98749584793847811</v>
      </c>
      <c r="AG761" s="141"/>
      <c r="AH761" s="575"/>
      <c r="AI761" s="319"/>
      <c r="AJ761" s="141"/>
      <c r="AK761" s="141"/>
      <c r="AL761" s="141"/>
      <c r="AM761" s="141"/>
      <c r="AN761" s="141"/>
      <c r="AO761" s="141"/>
      <c r="AP761" s="141"/>
      <c r="AQ761" s="141"/>
      <c r="AR761" s="141"/>
      <c r="AS761" s="141"/>
      <c r="AT761" s="141"/>
      <c r="AU761" s="141"/>
      <c r="AV761" s="130">
        <f>AW761</f>
        <v>0</v>
      </c>
      <c r="AW761" s="141">
        <f>AW765+AW771</f>
        <v>0</v>
      </c>
      <c r="AX761" s="141"/>
      <c r="AY761" s="319"/>
      <c r="AZ761" s="141"/>
      <c r="BA761" s="141"/>
      <c r="BB761" s="319"/>
      <c r="BC761" s="319"/>
      <c r="BD761" s="319"/>
      <c r="BE761" s="141"/>
      <c r="BF761" s="141"/>
      <c r="BG761" s="319"/>
      <c r="BH761" s="141"/>
      <c r="BI761" s="141"/>
      <c r="BJ761" s="141"/>
      <c r="BK761" s="141"/>
      <c r="BL761" s="319"/>
      <c r="BM761" s="141"/>
      <c r="BN761" s="141"/>
      <c r="BO761" s="141"/>
      <c r="BP761" s="141"/>
      <c r="BQ761" s="141"/>
      <c r="BR761" s="319"/>
      <c r="BS761" s="141"/>
      <c r="BT761" s="319"/>
      <c r="BU761" s="141"/>
      <c r="BV761" s="141"/>
      <c r="BW761" s="141"/>
      <c r="BX761" s="141"/>
      <c r="BY761" s="319"/>
      <c r="BZ761" s="141"/>
      <c r="CA761" s="141"/>
      <c r="CB761" s="815"/>
      <c r="CC761" s="265"/>
      <c r="CD761" s="815"/>
      <c r="CE761" s="141"/>
      <c r="CF761" s="815"/>
      <c r="CG761" s="815"/>
      <c r="CH761" s="265"/>
      <c r="CI761" s="815"/>
      <c r="CJ761" s="141"/>
      <c r="CK761" s="141"/>
      <c r="CL761" s="141"/>
      <c r="CM761" s="141"/>
      <c r="CN761" s="319"/>
      <c r="CO761" s="141"/>
    </row>
    <row r="762" spans="2:93" s="66" customFormat="1" ht="49.5" hidden="1" customHeight="1" x14ac:dyDescent="0.25">
      <c r="B762" s="425"/>
      <c r="C762" s="130" t="s">
        <v>500</v>
      </c>
      <c r="D762" s="188">
        <f>E762</f>
        <v>112.47408</v>
      </c>
      <c r="E762" s="188">
        <f>E783</f>
        <v>112.47408</v>
      </c>
      <c r="F762" s="815"/>
      <c r="G762" s="265"/>
      <c r="H762" s="815"/>
      <c r="I762" s="188">
        <f t="shared" si="494"/>
        <v>89.086079999999995</v>
      </c>
      <c r="J762" s="592">
        <f t="shared" si="495"/>
        <v>0.79205875700428041</v>
      </c>
      <c r="K762" s="188">
        <f>K783</f>
        <v>89.086079999999995</v>
      </c>
      <c r="L762" s="592">
        <f>K762/E762</f>
        <v>0.79205875700428041</v>
      </c>
      <c r="M762" s="188"/>
      <c r="N762" s="141"/>
      <c r="O762" s="319"/>
      <c r="P762" s="141"/>
      <c r="Q762" s="141"/>
      <c r="R762" s="141"/>
      <c r="S762" s="188">
        <f>U762+W762+Y762</f>
        <v>89.086079999999995</v>
      </c>
      <c r="T762" s="592">
        <f>S762/D762</f>
        <v>0.79205875700428041</v>
      </c>
      <c r="U762" s="188">
        <f>U783</f>
        <v>89.086079999999995</v>
      </c>
      <c r="V762" s="592" t="e">
        <f>U762/O762</f>
        <v>#DIV/0!</v>
      </c>
      <c r="W762" s="141"/>
      <c r="X762" s="141"/>
      <c r="Y762" s="319"/>
      <c r="Z762" s="141"/>
      <c r="AA762" s="141"/>
      <c r="AB762" s="141"/>
      <c r="AC762" s="188">
        <f>AE762+AG762+AI762</f>
        <v>89.086079999999995</v>
      </c>
      <c r="AD762" s="592">
        <f>AC762/D762</f>
        <v>0.79205875700428041</v>
      </c>
      <c r="AE762" s="188">
        <f>AE783</f>
        <v>89.086079999999995</v>
      </c>
      <c r="AF762" s="592" t="e">
        <f>AE762/Y762</f>
        <v>#DIV/0!</v>
      </c>
      <c r="AG762" s="141"/>
      <c r="AH762" s="575"/>
      <c r="AI762" s="319"/>
      <c r="AJ762" s="141"/>
      <c r="AK762" s="141"/>
      <c r="AL762" s="141"/>
      <c r="AM762" s="141"/>
      <c r="AN762" s="141"/>
      <c r="AO762" s="141"/>
      <c r="AP762" s="141"/>
      <c r="AQ762" s="141"/>
      <c r="AR762" s="141"/>
      <c r="AS762" s="141"/>
      <c r="AT762" s="141"/>
      <c r="AU762" s="141"/>
      <c r="AV762" s="130"/>
      <c r="AW762" s="141"/>
      <c r="AX762" s="141"/>
      <c r="AY762" s="319"/>
      <c r="AZ762" s="141"/>
      <c r="BA762" s="141"/>
      <c r="BB762" s="319"/>
      <c r="BC762" s="319"/>
      <c r="BD762" s="319"/>
      <c r="BE762" s="141"/>
      <c r="BF762" s="141"/>
      <c r="BG762" s="319"/>
      <c r="BH762" s="141"/>
      <c r="BI762" s="141"/>
      <c r="BJ762" s="141"/>
      <c r="BK762" s="141"/>
      <c r="BL762" s="319"/>
      <c r="BM762" s="141"/>
      <c r="BN762" s="141"/>
      <c r="BO762" s="141"/>
      <c r="BP762" s="141"/>
      <c r="BQ762" s="141"/>
      <c r="BR762" s="319"/>
      <c r="BS762" s="141"/>
      <c r="BT762" s="319"/>
      <c r="BU762" s="141"/>
      <c r="BV762" s="141"/>
      <c r="BW762" s="141"/>
      <c r="BX762" s="141"/>
      <c r="BY762" s="319"/>
      <c r="BZ762" s="141"/>
      <c r="CA762" s="141"/>
      <c r="CB762" s="815"/>
      <c r="CC762" s="265"/>
      <c r="CD762" s="815"/>
      <c r="CE762" s="141"/>
      <c r="CF762" s="815"/>
      <c r="CG762" s="815"/>
      <c r="CH762" s="265"/>
      <c r="CI762" s="815"/>
      <c r="CJ762" s="141"/>
      <c r="CK762" s="141"/>
      <c r="CL762" s="141"/>
      <c r="CM762" s="141"/>
      <c r="CN762" s="319"/>
      <c r="CO762" s="141"/>
    </row>
    <row r="763" spans="2:93" s="66" customFormat="1" ht="49.5" hidden="1" customHeight="1" x14ac:dyDescent="0.25">
      <c r="B763" s="178"/>
      <c r="C763" s="133" t="s">
        <v>126</v>
      </c>
      <c r="D763" s="188">
        <f t="shared" ref="D763:D783" si="505">E763</f>
        <v>52719.520660000002</v>
      </c>
      <c r="E763" s="188">
        <f>E764</f>
        <v>52719.520660000002</v>
      </c>
      <c r="F763" s="188"/>
      <c r="G763" s="265"/>
      <c r="H763" s="265"/>
      <c r="I763" s="188">
        <f t="shared" si="494"/>
        <v>1915.4658300000001</v>
      </c>
      <c r="J763" s="592">
        <f t="shared" si="495"/>
        <v>3.6333141994087319E-2</v>
      </c>
      <c r="K763" s="188">
        <f>K764</f>
        <v>1915.4658300000001</v>
      </c>
      <c r="L763" s="592">
        <f t="shared" ref="L763:L777" si="506">K763/E763</f>
        <v>3.6333141994087319E-2</v>
      </c>
      <c r="M763" s="812"/>
      <c r="N763" s="319"/>
      <c r="O763" s="319"/>
      <c r="P763" s="319"/>
      <c r="Q763" s="319"/>
      <c r="R763" s="319"/>
      <c r="S763" s="188">
        <f t="shared" si="477"/>
        <v>34825.789689999998</v>
      </c>
      <c r="T763" s="592">
        <f t="shared" si="478"/>
        <v>0.66058623549708118</v>
      </c>
      <c r="U763" s="188">
        <f>U764</f>
        <v>34825.789689999998</v>
      </c>
      <c r="V763" s="586">
        <f t="shared" ref="V763:V777" si="507">U763/E763</f>
        <v>0.66058623549708118</v>
      </c>
      <c r="W763" s="319"/>
      <c r="X763" s="319"/>
      <c r="Y763" s="319"/>
      <c r="Z763" s="319"/>
      <c r="AA763" s="319"/>
      <c r="AB763" s="319"/>
      <c r="AC763" s="188">
        <f>AE763</f>
        <v>52089.690649999997</v>
      </c>
      <c r="AD763" s="586">
        <f t="shared" si="504"/>
        <v>0.98805319164296046</v>
      </c>
      <c r="AE763" s="188">
        <f>AE764+AE765</f>
        <v>52089.690649999997</v>
      </c>
      <c r="AF763" s="586">
        <f t="shared" si="456"/>
        <v>0.98805319164296046</v>
      </c>
      <c r="AG763" s="319"/>
      <c r="AH763" s="575"/>
      <c r="AI763" s="319"/>
      <c r="AJ763" s="319"/>
      <c r="AK763" s="319"/>
      <c r="AL763" s="319"/>
      <c r="AM763" s="319"/>
      <c r="AN763" s="319"/>
      <c r="AO763" s="319"/>
      <c r="AP763" s="319"/>
      <c r="AQ763" s="319"/>
      <c r="AR763" s="319"/>
      <c r="AS763" s="319"/>
      <c r="AT763" s="319"/>
      <c r="AU763" s="125">
        <f t="shared" ref="AU763:AU778" si="508">AV763</f>
        <v>0</v>
      </c>
      <c r="AV763" s="128">
        <f>AW763</f>
        <v>0</v>
      </c>
      <c r="AW763" s="130">
        <v>0</v>
      </c>
      <c r="AX763" s="130"/>
      <c r="AY763" s="319"/>
      <c r="AZ763" s="319"/>
      <c r="BA763" s="128">
        <f t="shared" si="484"/>
        <v>0</v>
      </c>
      <c r="BB763" s="319"/>
      <c r="BC763" s="319"/>
      <c r="BD763" s="319"/>
      <c r="BE763" s="128">
        <f t="shared" si="485"/>
        <v>52719.520660000002</v>
      </c>
      <c r="BF763" s="130">
        <f>E763</f>
        <v>52719.520660000002</v>
      </c>
      <c r="BG763" s="319">
        <f>G763</f>
        <v>0</v>
      </c>
      <c r="BH763" s="319">
        <f>H763</f>
        <v>0</v>
      </c>
      <c r="BI763" s="128">
        <f t="shared" ref="BI763:BI778" si="509">BJ763</f>
        <v>100000</v>
      </c>
      <c r="BJ763" s="130">
        <f>[15]июль!$BH$1172</f>
        <v>100000</v>
      </c>
      <c r="BK763" s="130"/>
      <c r="BL763" s="319"/>
      <c r="BM763" s="319"/>
      <c r="BN763" s="128">
        <f>BO763+BP763+BQ763</f>
        <v>200000</v>
      </c>
      <c r="BO763" s="128">
        <f>BP763</f>
        <v>100000</v>
      </c>
      <c r="BP763" s="130">
        <f>[15]июль!$BH$1172</f>
        <v>100000</v>
      </c>
      <c r="BQ763" s="130"/>
      <c r="BR763" s="319"/>
      <c r="BS763" s="319"/>
      <c r="BT763" s="319">
        <f t="shared" si="489"/>
        <v>0</v>
      </c>
      <c r="BU763" s="319">
        <f t="shared" si="490"/>
        <v>0</v>
      </c>
      <c r="BV763" s="128">
        <f t="shared" ref="BV763:BV778" si="510">BW763</f>
        <v>50000</v>
      </c>
      <c r="BW763" s="130">
        <v>50000</v>
      </c>
      <c r="BX763" s="130"/>
      <c r="BY763" s="319"/>
      <c r="BZ763" s="319"/>
      <c r="CA763" s="128">
        <f t="shared" si="491"/>
        <v>0</v>
      </c>
      <c r="CB763" s="188"/>
      <c r="CC763" s="265"/>
      <c r="CD763" s="265"/>
      <c r="CE763" s="128">
        <f t="shared" si="498"/>
        <v>50000</v>
      </c>
      <c r="CF763" s="188">
        <f t="shared" si="502"/>
        <v>50000</v>
      </c>
      <c r="CG763" s="188"/>
      <c r="CH763" s="265">
        <f t="shared" si="492"/>
        <v>0</v>
      </c>
      <c r="CI763" s="265">
        <f t="shared" si="493"/>
        <v>0</v>
      </c>
      <c r="CJ763" s="128"/>
      <c r="CK763" s="128">
        <f t="shared" ref="CK763:CK778" si="511">CL763</f>
        <v>50000</v>
      </c>
      <c r="CL763" s="130">
        <v>50000</v>
      </c>
      <c r="CM763" s="130"/>
      <c r="CN763" s="319"/>
      <c r="CO763" s="319"/>
    </row>
    <row r="764" spans="2:93" s="66" customFormat="1" ht="49.5" hidden="1" customHeight="1" x14ac:dyDescent="0.25">
      <c r="B764" s="178"/>
      <c r="C764" s="130" t="s">
        <v>122</v>
      </c>
      <c r="D764" s="188">
        <f>E764</f>
        <v>52719.520660000002</v>
      </c>
      <c r="E764" s="188">
        <v>52719.520660000002</v>
      </c>
      <c r="F764" s="188"/>
      <c r="G764" s="265"/>
      <c r="H764" s="265"/>
      <c r="I764" s="188">
        <f t="shared" si="494"/>
        <v>1915.4658300000001</v>
      </c>
      <c r="J764" s="592">
        <f t="shared" si="495"/>
        <v>3.6333141994087319E-2</v>
      </c>
      <c r="K764" s="188">
        <v>1915.4658300000001</v>
      </c>
      <c r="L764" s="592">
        <f t="shared" si="506"/>
        <v>3.6333141994087319E-2</v>
      </c>
      <c r="M764" s="812"/>
      <c r="N764" s="319"/>
      <c r="O764" s="319"/>
      <c r="P764" s="319"/>
      <c r="Q764" s="319"/>
      <c r="R764" s="319"/>
      <c r="S764" s="188">
        <f t="shared" si="477"/>
        <v>34825.789689999998</v>
      </c>
      <c r="T764" s="592">
        <f t="shared" si="478"/>
        <v>0.66058623549708118</v>
      </c>
      <c r="U764" s="130">
        <v>34825.789689999998</v>
      </c>
      <c r="V764" s="586">
        <f t="shared" si="507"/>
        <v>0.66058623549708118</v>
      </c>
      <c r="W764" s="319"/>
      <c r="X764" s="319"/>
      <c r="Y764" s="319"/>
      <c r="Z764" s="319"/>
      <c r="AA764" s="319"/>
      <c r="AB764" s="319"/>
      <c r="AC764" s="188">
        <f t="shared" ref="AC764:AC782" si="512">AE764</f>
        <v>52089.690649999997</v>
      </c>
      <c r="AD764" s="586">
        <f t="shared" si="504"/>
        <v>0.98805319164296046</v>
      </c>
      <c r="AE764" s="188">
        <v>52089.690649999997</v>
      </c>
      <c r="AF764" s="586">
        <f t="shared" si="456"/>
        <v>0.98805319164296046</v>
      </c>
      <c r="AG764" s="319"/>
      <c r="AH764" s="575"/>
      <c r="AI764" s="319"/>
      <c r="AJ764" s="319"/>
      <c r="AK764" s="319"/>
      <c r="AL764" s="319"/>
      <c r="AM764" s="319"/>
      <c r="AN764" s="319"/>
      <c r="AO764" s="319"/>
      <c r="AP764" s="319"/>
      <c r="AQ764" s="319"/>
      <c r="AR764" s="319"/>
      <c r="AS764" s="319"/>
      <c r="AT764" s="319"/>
      <c r="AU764" s="125"/>
      <c r="AV764" s="128">
        <f>AW764</f>
        <v>0</v>
      </c>
      <c r="AW764" s="130"/>
      <c r="AX764" s="130"/>
      <c r="AY764" s="319"/>
      <c r="AZ764" s="319"/>
      <c r="BA764" s="128"/>
      <c r="BB764" s="319"/>
      <c r="BC764" s="319"/>
      <c r="BD764" s="319"/>
      <c r="BE764" s="128"/>
      <c r="BF764" s="130"/>
      <c r="BG764" s="319"/>
      <c r="BH764" s="319"/>
      <c r="BI764" s="128"/>
      <c r="BJ764" s="130"/>
      <c r="BK764" s="130"/>
      <c r="BL764" s="319"/>
      <c r="BM764" s="319"/>
      <c r="BN764" s="128"/>
      <c r="BO764" s="128"/>
      <c r="BP764" s="130"/>
      <c r="BQ764" s="130"/>
      <c r="BR764" s="319"/>
      <c r="BS764" s="319"/>
      <c r="BT764" s="319"/>
      <c r="BU764" s="319"/>
      <c r="BV764" s="128"/>
      <c r="BW764" s="130"/>
      <c r="BX764" s="130"/>
      <c r="BY764" s="319"/>
      <c r="BZ764" s="319"/>
      <c r="CA764" s="128"/>
      <c r="CB764" s="188"/>
      <c r="CC764" s="265"/>
      <c r="CD764" s="265"/>
      <c r="CE764" s="128"/>
      <c r="CF764" s="188"/>
      <c r="CG764" s="188"/>
      <c r="CH764" s="265"/>
      <c r="CI764" s="265"/>
      <c r="CJ764" s="128"/>
      <c r="CK764" s="128"/>
      <c r="CL764" s="130"/>
      <c r="CM764" s="130"/>
      <c r="CN764" s="319"/>
      <c r="CO764" s="319"/>
    </row>
    <row r="765" spans="2:93" s="66" customFormat="1" ht="49.5" hidden="1" customHeight="1" x14ac:dyDescent="0.25">
      <c r="B765" s="178"/>
      <c r="C765" s="130" t="s">
        <v>47</v>
      </c>
      <c r="D765" s="188">
        <f>E765</f>
        <v>0</v>
      </c>
      <c r="E765" s="188"/>
      <c r="F765" s="188"/>
      <c r="G765" s="265"/>
      <c r="H765" s="265"/>
      <c r="I765" s="188">
        <f t="shared" si="494"/>
        <v>0</v>
      </c>
      <c r="J765" s="592"/>
      <c r="K765" s="188"/>
      <c r="L765" s="592" t="e">
        <f t="shared" si="506"/>
        <v>#DIV/0!</v>
      </c>
      <c r="M765" s="812"/>
      <c r="N765" s="319"/>
      <c r="O765" s="319"/>
      <c r="P765" s="319"/>
      <c r="Q765" s="319"/>
      <c r="R765" s="319"/>
      <c r="S765" s="188">
        <f t="shared" si="477"/>
        <v>0</v>
      </c>
      <c r="T765" s="592" t="e">
        <f t="shared" si="478"/>
        <v>#DIV/0!</v>
      </c>
      <c r="U765" s="130"/>
      <c r="V765" s="586" t="e">
        <f t="shared" si="507"/>
        <v>#DIV/0!</v>
      </c>
      <c r="W765" s="319"/>
      <c r="X765" s="319"/>
      <c r="Y765" s="319"/>
      <c r="Z765" s="319"/>
      <c r="AA765" s="319"/>
      <c r="AB765" s="319"/>
      <c r="AC765" s="188">
        <f t="shared" si="512"/>
        <v>0</v>
      </c>
      <c r="AD765" s="586" t="e">
        <f t="shared" si="504"/>
        <v>#DIV/0!</v>
      </c>
      <c r="AE765" s="188">
        <v>0</v>
      </c>
      <c r="AF765" s="586" t="e">
        <f t="shared" si="456"/>
        <v>#DIV/0!</v>
      </c>
      <c r="AG765" s="319"/>
      <c r="AH765" s="575"/>
      <c r="AI765" s="319"/>
      <c r="AJ765" s="319"/>
      <c r="AK765" s="319"/>
      <c r="AL765" s="319"/>
      <c r="AM765" s="319"/>
      <c r="AN765" s="319"/>
      <c r="AO765" s="319"/>
      <c r="AP765" s="319"/>
      <c r="AQ765" s="319"/>
      <c r="AR765" s="319"/>
      <c r="AS765" s="319"/>
      <c r="AT765" s="319"/>
      <c r="AU765" s="125"/>
      <c r="AV765" s="128">
        <f>AW765</f>
        <v>0</v>
      </c>
      <c r="AW765" s="130"/>
      <c r="AX765" s="130"/>
      <c r="AY765" s="319"/>
      <c r="AZ765" s="319"/>
      <c r="BA765" s="128"/>
      <c r="BB765" s="319"/>
      <c r="BC765" s="319"/>
      <c r="BD765" s="319"/>
      <c r="BE765" s="128"/>
      <c r="BF765" s="130"/>
      <c r="BG765" s="319"/>
      <c r="BH765" s="319"/>
      <c r="BI765" s="128"/>
      <c r="BJ765" s="130"/>
      <c r="BK765" s="130"/>
      <c r="BL765" s="319"/>
      <c r="BM765" s="319"/>
      <c r="BN765" s="128"/>
      <c r="BO765" s="128"/>
      <c r="BP765" s="130"/>
      <c r="BQ765" s="130"/>
      <c r="BR765" s="319"/>
      <c r="BS765" s="319"/>
      <c r="BT765" s="319"/>
      <c r="BU765" s="319"/>
      <c r="BV765" s="128"/>
      <c r="BW765" s="130"/>
      <c r="BX765" s="130"/>
      <c r="BY765" s="319"/>
      <c r="BZ765" s="319"/>
      <c r="CA765" s="128"/>
      <c r="CB765" s="188"/>
      <c r="CC765" s="265"/>
      <c r="CD765" s="265"/>
      <c r="CE765" s="128"/>
      <c r="CF765" s="188"/>
      <c r="CG765" s="188"/>
      <c r="CH765" s="265"/>
      <c r="CI765" s="265"/>
      <c r="CJ765" s="128"/>
      <c r="CK765" s="128"/>
      <c r="CL765" s="130"/>
      <c r="CM765" s="130"/>
      <c r="CN765" s="319"/>
      <c r="CO765" s="319"/>
    </row>
    <row r="766" spans="2:93" s="187" customFormat="1" ht="49.5" hidden="1" customHeight="1" x14ac:dyDescent="0.25">
      <c r="B766" s="231"/>
      <c r="C766" s="133" t="s">
        <v>127</v>
      </c>
      <c r="D766" s="188">
        <f t="shared" si="505"/>
        <v>487475.05891999998</v>
      </c>
      <c r="E766" s="188">
        <v>487475.05891999998</v>
      </c>
      <c r="F766" s="188"/>
      <c r="G766" s="189"/>
      <c r="H766" s="189"/>
      <c r="I766" s="188">
        <f t="shared" si="494"/>
        <v>487455.07392</v>
      </c>
      <c r="J766" s="592">
        <f t="shared" si="495"/>
        <v>0.99995900303075147</v>
      </c>
      <c r="K766" s="188">
        <v>487455.07392</v>
      </c>
      <c r="L766" s="592">
        <f t="shared" si="506"/>
        <v>0.99995900303075147</v>
      </c>
      <c r="M766" s="812"/>
      <c r="N766" s="37"/>
      <c r="O766" s="37"/>
      <c r="P766" s="37"/>
      <c r="Q766" s="37"/>
      <c r="R766" s="37"/>
      <c r="S766" s="188">
        <f t="shared" si="477"/>
        <v>487455.07392</v>
      </c>
      <c r="T766" s="592">
        <f t="shared" si="478"/>
        <v>0.99995900303075147</v>
      </c>
      <c r="U766" s="130">
        <v>487455.07392</v>
      </c>
      <c r="V766" s="586">
        <f t="shared" si="507"/>
        <v>0.99995900303075147</v>
      </c>
      <c r="W766" s="37"/>
      <c r="X766" s="37"/>
      <c r="Y766" s="37"/>
      <c r="Z766" s="37"/>
      <c r="AA766" s="37"/>
      <c r="AB766" s="37"/>
      <c r="AC766" s="188">
        <f t="shared" si="512"/>
        <v>487475.05891999998</v>
      </c>
      <c r="AD766" s="586">
        <f t="shared" si="504"/>
        <v>1</v>
      </c>
      <c r="AE766" s="188">
        <v>487475.05891999998</v>
      </c>
      <c r="AF766" s="586">
        <f t="shared" si="456"/>
        <v>1</v>
      </c>
      <c r="AG766" s="37"/>
      <c r="AH766" s="575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128">
        <f t="shared" si="508"/>
        <v>484267.5</v>
      </c>
      <c r="AV766" s="128">
        <f>AW766</f>
        <v>484267.5</v>
      </c>
      <c r="AW766" s="130">
        <f>[15]июль!$BD$1179</f>
        <v>484267.5</v>
      </c>
      <c r="AX766" s="130"/>
      <c r="AY766" s="37"/>
      <c r="AZ766" s="37"/>
      <c r="BA766" s="128">
        <f t="shared" si="484"/>
        <v>0</v>
      </c>
      <c r="BB766" s="37"/>
      <c r="BC766" s="37"/>
      <c r="BD766" s="37"/>
      <c r="BE766" s="128">
        <f t="shared" si="485"/>
        <v>487475.05891999998</v>
      </c>
      <c r="BF766" s="130">
        <f>E766</f>
        <v>487475.05891999998</v>
      </c>
      <c r="BG766" s="37">
        <f t="shared" ref="BG766:BH769" si="513">G766</f>
        <v>0</v>
      </c>
      <c r="BH766" s="37">
        <f t="shared" si="513"/>
        <v>0</v>
      </c>
      <c r="BI766" s="128">
        <f t="shared" si="509"/>
        <v>600000</v>
      </c>
      <c r="BJ766" s="130">
        <f>[15]июль!$BH$1179</f>
        <v>600000</v>
      </c>
      <c r="BK766" s="130"/>
      <c r="BL766" s="37"/>
      <c r="BM766" s="37"/>
      <c r="BN766" s="128">
        <f>BO766+BP766+BQ766</f>
        <v>1200000</v>
      </c>
      <c r="BO766" s="128">
        <f>BP766</f>
        <v>600000</v>
      </c>
      <c r="BP766" s="130">
        <f>[15]июль!$BH$1179</f>
        <v>600000</v>
      </c>
      <c r="BQ766" s="130"/>
      <c r="BR766" s="37"/>
      <c r="BS766" s="37"/>
      <c r="BT766" s="37">
        <f t="shared" si="489"/>
        <v>0</v>
      </c>
      <c r="BU766" s="37">
        <f t="shared" si="490"/>
        <v>0</v>
      </c>
      <c r="BV766" s="128">
        <f t="shared" si="510"/>
        <v>600000</v>
      </c>
      <c r="BW766" s="130">
        <f>[15]июль!$BH$1179</f>
        <v>600000</v>
      </c>
      <c r="BX766" s="130"/>
      <c r="BY766" s="37"/>
      <c r="BZ766" s="37"/>
      <c r="CA766" s="128">
        <f t="shared" si="491"/>
        <v>0</v>
      </c>
      <c r="CB766" s="188"/>
      <c r="CC766" s="189"/>
      <c r="CD766" s="189"/>
      <c r="CE766" s="128">
        <f t="shared" si="498"/>
        <v>600000</v>
      </c>
      <c r="CF766" s="188">
        <f t="shared" si="502"/>
        <v>600000</v>
      </c>
      <c r="CG766" s="188"/>
      <c r="CH766" s="189">
        <f t="shared" si="492"/>
        <v>0</v>
      </c>
      <c r="CI766" s="189">
        <f t="shared" si="493"/>
        <v>0</v>
      </c>
      <c r="CJ766" s="128"/>
      <c r="CK766" s="128">
        <f t="shared" si="511"/>
        <v>600000</v>
      </c>
      <c r="CL766" s="130">
        <f>[15]июль!$BH$1179</f>
        <v>600000</v>
      </c>
      <c r="CM766" s="130"/>
      <c r="CN766" s="37"/>
      <c r="CO766" s="37"/>
    </row>
    <row r="767" spans="2:93" s="187" customFormat="1" ht="49.5" hidden="1" customHeight="1" x14ac:dyDescent="0.25">
      <c r="B767" s="231"/>
      <c r="C767" s="133" t="s">
        <v>497</v>
      </c>
      <c r="D767" s="188">
        <f t="shared" si="505"/>
        <v>4580.1279500000001</v>
      </c>
      <c r="E767" s="188">
        <v>4580.1279500000001</v>
      </c>
      <c r="F767" s="188"/>
      <c r="G767" s="189"/>
      <c r="H767" s="189"/>
      <c r="I767" s="188">
        <f t="shared" si="494"/>
        <v>0</v>
      </c>
      <c r="J767" s="592">
        <f>I767/D767</f>
        <v>0</v>
      </c>
      <c r="K767" s="188">
        <v>0</v>
      </c>
      <c r="L767" s="592">
        <f t="shared" si="506"/>
        <v>0</v>
      </c>
      <c r="M767" s="831"/>
      <c r="N767" s="37"/>
      <c r="O767" s="37"/>
      <c r="P767" s="37"/>
      <c r="Q767" s="37"/>
      <c r="R767" s="37"/>
      <c r="S767" s="188">
        <f t="shared" si="477"/>
        <v>3678.4977699999999</v>
      </c>
      <c r="T767" s="592">
        <f t="shared" si="478"/>
        <v>0.80314301481468431</v>
      </c>
      <c r="U767" s="130">
        <v>3678.4977699999999</v>
      </c>
      <c r="V767" s="586">
        <f t="shared" si="507"/>
        <v>0.80314301481468431</v>
      </c>
      <c r="W767" s="37"/>
      <c r="X767" s="37"/>
      <c r="Y767" s="37"/>
      <c r="Z767" s="37"/>
      <c r="AA767" s="37"/>
      <c r="AB767" s="37"/>
      <c r="AC767" s="188">
        <f t="shared" si="512"/>
        <v>4580.1279500000001</v>
      </c>
      <c r="AD767" s="586">
        <f t="shared" si="504"/>
        <v>1</v>
      </c>
      <c r="AE767" s="188">
        <v>4580.1279500000001</v>
      </c>
      <c r="AF767" s="586">
        <f t="shared" si="456"/>
        <v>1</v>
      </c>
      <c r="AG767" s="37"/>
      <c r="AH767" s="575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128"/>
      <c r="AV767" s="128"/>
      <c r="AW767" s="130"/>
      <c r="AX767" s="130"/>
      <c r="AY767" s="37"/>
      <c r="AZ767" s="37"/>
      <c r="BA767" s="128"/>
      <c r="BB767" s="37"/>
      <c r="BC767" s="37"/>
      <c r="BD767" s="37"/>
      <c r="BE767" s="128"/>
      <c r="BF767" s="130"/>
      <c r="BG767" s="37"/>
      <c r="BH767" s="37"/>
      <c r="BI767" s="128"/>
      <c r="BJ767" s="130"/>
      <c r="BK767" s="130"/>
      <c r="BL767" s="37"/>
      <c r="BM767" s="37"/>
      <c r="BN767" s="128"/>
      <c r="BO767" s="128"/>
      <c r="BP767" s="130"/>
      <c r="BQ767" s="130"/>
      <c r="BR767" s="37"/>
      <c r="BS767" s="37"/>
      <c r="BT767" s="37"/>
      <c r="BU767" s="37"/>
      <c r="BV767" s="128"/>
      <c r="BW767" s="130"/>
      <c r="BX767" s="130"/>
      <c r="BY767" s="37"/>
      <c r="BZ767" s="37"/>
      <c r="CA767" s="128"/>
      <c r="CB767" s="188"/>
      <c r="CC767" s="189"/>
      <c r="CD767" s="189"/>
      <c r="CE767" s="128"/>
      <c r="CF767" s="188"/>
      <c r="CG767" s="188"/>
      <c r="CH767" s="189"/>
      <c r="CI767" s="189"/>
      <c r="CJ767" s="128"/>
      <c r="CK767" s="128"/>
      <c r="CL767" s="130"/>
      <c r="CM767" s="130"/>
      <c r="CN767" s="37"/>
      <c r="CO767" s="37"/>
    </row>
    <row r="768" spans="2:93" s="187" customFormat="1" ht="91.5" hidden="1" customHeight="1" x14ac:dyDescent="0.25">
      <c r="B768" s="231"/>
      <c r="C768" s="133" t="s">
        <v>498</v>
      </c>
      <c r="D768" s="188">
        <f t="shared" si="505"/>
        <v>3441.76</v>
      </c>
      <c r="E768" s="188">
        <v>3441.76</v>
      </c>
      <c r="F768" s="189"/>
      <c r="G768" s="189"/>
      <c r="H768" s="189"/>
      <c r="I768" s="188">
        <f t="shared" si="494"/>
        <v>3441.76</v>
      </c>
      <c r="J768" s="592">
        <f t="shared" si="495"/>
        <v>1</v>
      </c>
      <c r="K768" s="188">
        <v>3441.76</v>
      </c>
      <c r="L768" s="592">
        <f t="shared" si="506"/>
        <v>1</v>
      </c>
      <c r="M768" s="831"/>
      <c r="N768" s="37"/>
      <c r="O768" s="37"/>
      <c r="P768" s="37"/>
      <c r="Q768" s="37"/>
      <c r="R768" s="37"/>
      <c r="S768" s="188">
        <f t="shared" si="477"/>
        <v>3441.76</v>
      </c>
      <c r="T768" s="592">
        <f t="shared" si="478"/>
        <v>1</v>
      </c>
      <c r="U768" s="130">
        <v>3441.76</v>
      </c>
      <c r="V768" s="586">
        <f t="shared" si="507"/>
        <v>1</v>
      </c>
      <c r="W768" s="37"/>
      <c r="X768" s="37"/>
      <c r="Y768" s="37"/>
      <c r="Z768" s="37"/>
      <c r="AA768" s="37"/>
      <c r="AB768" s="37"/>
      <c r="AC768" s="188">
        <f t="shared" si="512"/>
        <v>3441.76</v>
      </c>
      <c r="AD768" s="586">
        <f t="shared" si="504"/>
        <v>1</v>
      </c>
      <c r="AE768" s="188">
        <v>3441.76</v>
      </c>
      <c r="AF768" s="586">
        <f t="shared" si="456"/>
        <v>1</v>
      </c>
      <c r="AG768" s="37"/>
      <c r="AH768" s="575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128"/>
      <c r="AV768" s="128"/>
      <c r="AW768" s="37"/>
      <c r="AX768" s="37"/>
      <c r="AY768" s="37"/>
      <c r="AZ768" s="37"/>
      <c r="BA768" s="128"/>
      <c r="BB768" s="37"/>
      <c r="BC768" s="37"/>
      <c r="BD768" s="37"/>
      <c r="BE768" s="128"/>
      <c r="BF768" s="37"/>
      <c r="BG768" s="37"/>
      <c r="BH768" s="37"/>
      <c r="BI768" s="128"/>
      <c r="BJ768" s="37"/>
      <c r="BK768" s="37"/>
      <c r="BL768" s="37"/>
      <c r="BM768" s="37"/>
      <c r="BN768" s="128"/>
      <c r="BO768" s="128"/>
      <c r="BP768" s="37"/>
      <c r="BQ768" s="37"/>
      <c r="BR768" s="37"/>
      <c r="BS768" s="37"/>
      <c r="BT768" s="37"/>
      <c r="BU768" s="37"/>
      <c r="BV768" s="128"/>
      <c r="BW768" s="37"/>
      <c r="BX768" s="37"/>
      <c r="BY768" s="37"/>
      <c r="BZ768" s="37"/>
      <c r="CA768" s="128"/>
      <c r="CB768" s="189"/>
      <c r="CC768" s="189"/>
      <c r="CD768" s="189"/>
      <c r="CE768" s="128"/>
      <c r="CF768" s="189"/>
      <c r="CG768" s="189"/>
      <c r="CH768" s="189"/>
      <c r="CI768" s="189"/>
      <c r="CJ768" s="128"/>
      <c r="CK768" s="128"/>
      <c r="CL768" s="37"/>
      <c r="CM768" s="37"/>
      <c r="CN768" s="37"/>
      <c r="CO768" s="37"/>
    </row>
    <row r="769" spans="2:93" s="187" customFormat="1" ht="107.25" hidden="1" customHeight="1" x14ac:dyDescent="0.25">
      <c r="B769" s="231"/>
      <c r="C769" s="133" t="s">
        <v>494</v>
      </c>
      <c r="D769" s="188">
        <f t="shared" si="505"/>
        <v>56118.49785</v>
      </c>
      <c r="E769" s="188">
        <v>56118.49785</v>
      </c>
      <c r="F769" s="189"/>
      <c r="G769" s="189"/>
      <c r="H769" s="189"/>
      <c r="I769" s="188">
        <f t="shared" si="494"/>
        <v>46094.503420000001</v>
      </c>
      <c r="J769" s="592">
        <f t="shared" si="495"/>
        <v>0.82137806937040103</v>
      </c>
      <c r="K769" s="188">
        <v>46094.503420000001</v>
      </c>
      <c r="L769" s="592">
        <f t="shared" si="506"/>
        <v>0.82137806937040103</v>
      </c>
      <c r="M769" s="812"/>
      <c r="N769" s="37"/>
      <c r="O769" s="37"/>
      <c r="P769" s="37"/>
      <c r="Q769" s="37"/>
      <c r="R769" s="37"/>
      <c r="S769" s="188">
        <f t="shared" si="477"/>
        <v>56118.49785</v>
      </c>
      <c r="T769" s="592">
        <f t="shared" si="478"/>
        <v>1</v>
      </c>
      <c r="U769" s="130">
        <v>56118.49785</v>
      </c>
      <c r="V769" s="586">
        <f t="shared" si="507"/>
        <v>1</v>
      </c>
      <c r="W769" s="37"/>
      <c r="X769" s="37"/>
      <c r="Y769" s="37"/>
      <c r="Z769" s="37"/>
      <c r="AA769" s="37"/>
      <c r="AB769" s="37"/>
      <c r="AC769" s="188">
        <f t="shared" si="512"/>
        <v>56118.49785</v>
      </c>
      <c r="AD769" s="586">
        <f t="shared" si="504"/>
        <v>1</v>
      </c>
      <c r="AE769" s="188">
        <v>56118.49785</v>
      </c>
      <c r="AF769" s="586">
        <f t="shared" si="456"/>
        <v>1</v>
      </c>
      <c r="AG769" s="37"/>
      <c r="AH769" s="575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128">
        <f t="shared" si="508"/>
        <v>0</v>
      </c>
      <c r="AV769" s="128">
        <f>AW769</f>
        <v>0</v>
      </c>
      <c r="AW769" s="37">
        <f>AW770+AW771</f>
        <v>0</v>
      </c>
      <c r="AX769" s="37"/>
      <c r="AY769" s="37"/>
      <c r="AZ769" s="37"/>
      <c r="BA769" s="128">
        <f t="shared" si="484"/>
        <v>0</v>
      </c>
      <c r="BB769" s="37"/>
      <c r="BC769" s="37"/>
      <c r="BD769" s="37"/>
      <c r="BE769" s="128">
        <f t="shared" si="485"/>
        <v>56118.49785</v>
      </c>
      <c r="BF769" s="37">
        <f>E769</f>
        <v>56118.49785</v>
      </c>
      <c r="BG769" s="37">
        <f t="shared" si="513"/>
        <v>0</v>
      </c>
      <c r="BH769" s="37">
        <f t="shared" si="513"/>
        <v>0</v>
      </c>
      <c r="BI769" s="128">
        <f t="shared" si="509"/>
        <v>0</v>
      </c>
      <c r="BJ769" s="37">
        <v>0</v>
      </c>
      <c r="BK769" s="37"/>
      <c r="BL769" s="37"/>
      <c r="BM769" s="37"/>
      <c r="BN769" s="128">
        <f>BO769+BP769+BQ769</f>
        <v>0</v>
      </c>
      <c r="BO769" s="128">
        <f>BP769</f>
        <v>0</v>
      </c>
      <c r="BP769" s="37">
        <v>0</v>
      </c>
      <c r="BQ769" s="37"/>
      <c r="BR769" s="37"/>
      <c r="BS769" s="37"/>
      <c r="BT769" s="37">
        <f t="shared" si="489"/>
        <v>0</v>
      </c>
      <c r="BU769" s="37">
        <f t="shared" si="490"/>
        <v>0</v>
      </c>
      <c r="BV769" s="128">
        <f t="shared" si="510"/>
        <v>0</v>
      </c>
      <c r="BW769" s="37">
        <v>0</v>
      </c>
      <c r="BX769" s="37"/>
      <c r="BY769" s="37"/>
      <c r="BZ769" s="37"/>
      <c r="CA769" s="128">
        <f t="shared" si="491"/>
        <v>0</v>
      </c>
      <c r="CB769" s="189"/>
      <c r="CC769" s="189"/>
      <c r="CD769" s="189"/>
      <c r="CE769" s="128">
        <f t="shared" si="498"/>
        <v>0</v>
      </c>
      <c r="CF769" s="189">
        <f t="shared" si="502"/>
        <v>0</v>
      </c>
      <c r="CG769" s="189"/>
      <c r="CH769" s="189">
        <f t="shared" si="492"/>
        <v>0</v>
      </c>
      <c r="CI769" s="189">
        <f t="shared" si="493"/>
        <v>0</v>
      </c>
      <c r="CJ769" s="128"/>
      <c r="CK769" s="128">
        <f t="shared" si="511"/>
        <v>0</v>
      </c>
      <c r="CL769" s="37">
        <v>0</v>
      </c>
      <c r="CM769" s="37"/>
      <c r="CN769" s="37"/>
      <c r="CO769" s="37"/>
    </row>
    <row r="770" spans="2:93" s="187" customFormat="1" ht="49.5" hidden="1" customHeight="1" x14ac:dyDescent="0.25">
      <c r="B770" s="231"/>
      <c r="C770" s="130" t="s">
        <v>380</v>
      </c>
      <c r="D770" s="188">
        <f t="shared" si="505"/>
        <v>4351.7646000000004</v>
      </c>
      <c r="E770" s="188">
        <v>4351.7646000000004</v>
      </c>
      <c r="F770" s="189"/>
      <c r="G770" s="189"/>
      <c r="H770" s="189"/>
      <c r="I770" s="188">
        <f t="shared" si="494"/>
        <v>0</v>
      </c>
      <c r="J770" s="592">
        <f t="shared" si="495"/>
        <v>0</v>
      </c>
      <c r="K770" s="188"/>
      <c r="L770" s="592">
        <f t="shared" si="506"/>
        <v>0</v>
      </c>
      <c r="M770" s="812"/>
      <c r="N770" s="37"/>
      <c r="O770" s="37"/>
      <c r="P770" s="37"/>
      <c r="Q770" s="37"/>
      <c r="R770" s="37"/>
      <c r="S770" s="188">
        <f t="shared" si="477"/>
        <v>0</v>
      </c>
      <c r="T770" s="592">
        <f t="shared" si="478"/>
        <v>0</v>
      </c>
      <c r="U770" s="37"/>
      <c r="V770" s="586"/>
      <c r="W770" s="37"/>
      <c r="X770" s="37"/>
      <c r="Y770" s="37"/>
      <c r="Z770" s="37"/>
      <c r="AA770" s="37"/>
      <c r="AB770" s="37"/>
      <c r="AC770" s="188">
        <f t="shared" si="512"/>
        <v>0</v>
      </c>
      <c r="AD770" s="586">
        <f t="shared" si="504"/>
        <v>0</v>
      </c>
      <c r="AE770" s="188"/>
      <c r="AF770" s="586">
        <f t="shared" ref="AF770:AF803" si="514">AE770/E770</f>
        <v>0</v>
      </c>
      <c r="AG770" s="37"/>
      <c r="AH770" s="575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128"/>
      <c r="AV770" s="128">
        <f>AW770</f>
        <v>0</v>
      </c>
      <c r="AW770" s="37"/>
      <c r="AX770" s="37"/>
      <c r="AY770" s="37"/>
      <c r="AZ770" s="37"/>
      <c r="BA770" s="128"/>
      <c r="BB770" s="37"/>
      <c r="BC770" s="37"/>
      <c r="BD770" s="37"/>
      <c r="BE770" s="128"/>
      <c r="BF770" s="37"/>
      <c r="BG770" s="37"/>
      <c r="BH770" s="37"/>
      <c r="BI770" s="128"/>
      <c r="BJ770" s="37"/>
      <c r="BK770" s="37"/>
      <c r="BL770" s="37"/>
      <c r="BM770" s="37"/>
      <c r="BN770" s="128"/>
      <c r="BO770" s="128"/>
      <c r="BP770" s="37"/>
      <c r="BQ770" s="37"/>
      <c r="BR770" s="37"/>
      <c r="BS770" s="37"/>
      <c r="BT770" s="37"/>
      <c r="BU770" s="37"/>
      <c r="BV770" s="128"/>
      <c r="BW770" s="37"/>
      <c r="BX770" s="37"/>
      <c r="BY770" s="37"/>
      <c r="BZ770" s="37"/>
      <c r="CA770" s="128"/>
      <c r="CB770" s="189"/>
      <c r="CC770" s="189"/>
      <c r="CD770" s="189"/>
      <c r="CE770" s="128"/>
      <c r="CF770" s="189"/>
      <c r="CG770" s="189"/>
      <c r="CH770" s="189"/>
      <c r="CI770" s="189"/>
      <c r="CJ770" s="128"/>
      <c r="CK770" s="128"/>
      <c r="CL770" s="37"/>
      <c r="CM770" s="37"/>
      <c r="CN770" s="37"/>
      <c r="CO770" s="37"/>
    </row>
    <row r="771" spans="2:93" s="187" customFormat="1" ht="49.5" hidden="1" customHeight="1" x14ac:dyDescent="0.25">
      <c r="B771" s="231"/>
      <c r="C771" s="130" t="s">
        <v>47</v>
      </c>
      <c r="D771" s="188">
        <f t="shared" si="505"/>
        <v>0</v>
      </c>
      <c r="E771" s="188"/>
      <c r="F771" s="189"/>
      <c r="G771" s="189"/>
      <c r="H771" s="189"/>
      <c r="I771" s="188">
        <f t="shared" si="494"/>
        <v>0</v>
      </c>
      <c r="J771" s="592" t="e">
        <f t="shared" si="495"/>
        <v>#DIV/0!</v>
      </c>
      <c r="K771" s="188"/>
      <c r="L771" s="592" t="e">
        <f t="shared" si="506"/>
        <v>#DIV/0!</v>
      </c>
      <c r="M771" s="812"/>
      <c r="N771" s="37"/>
      <c r="O771" s="37"/>
      <c r="P771" s="37"/>
      <c r="Q771" s="37"/>
      <c r="R771" s="37"/>
      <c r="S771" s="188">
        <f t="shared" si="477"/>
        <v>0</v>
      </c>
      <c r="T771" s="592" t="e">
        <f t="shared" si="478"/>
        <v>#DIV/0!</v>
      </c>
      <c r="U771" s="37"/>
      <c r="V771" s="586" t="e">
        <f t="shared" si="507"/>
        <v>#DIV/0!</v>
      </c>
      <c r="W771" s="37"/>
      <c r="X771" s="37"/>
      <c r="Y771" s="37"/>
      <c r="Z771" s="37"/>
      <c r="AA771" s="37"/>
      <c r="AB771" s="37"/>
      <c r="AC771" s="188">
        <f t="shared" si="512"/>
        <v>0</v>
      </c>
      <c r="AD771" s="586" t="e">
        <f t="shared" si="504"/>
        <v>#DIV/0!</v>
      </c>
      <c r="AE771" s="188"/>
      <c r="AF771" s="586" t="e">
        <f t="shared" si="514"/>
        <v>#DIV/0!</v>
      </c>
      <c r="AG771" s="37"/>
      <c r="AH771" s="575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128"/>
      <c r="AV771" s="128">
        <f>AW771</f>
        <v>0</v>
      </c>
      <c r="AW771" s="37"/>
      <c r="AX771" s="37"/>
      <c r="AY771" s="37"/>
      <c r="AZ771" s="37"/>
      <c r="BA771" s="128"/>
      <c r="BB771" s="37"/>
      <c r="BC771" s="37"/>
      <c r="BD771" s="37"/>
      <c r="BE771" s="128"/>
      <c r="BF771" s="37"/>
      <c r="BG771" s="37"/>
      <c r="BH771" s="37"/>
      <c r="BI771" s="128"/>
      <c r="BJ771" s="37"/>
      <c r="BK771" s="37"/>
      <c r="BL771" s="37"/>
      <c r="BM771" s="37"/>
      <c r="BN771" s="128"/>
      <c r="BO771" s="128"/>
      <c r="BP771" s="37"/>
      <c r="BQ771" s="37"/>
      <c r="BR771" s="37"/>
      <c r="BS771" s="37"/>
      <c r="BT771" s="37"/>
      <c r="BU771" s="37"/>
      <c r="BV771" s="128"/>
      <c r="BW771" s="37"/>
      <c r="BX771" s="37"/>
      <c r="BY771" s="37"/>
      <c r="BZ771" s="37"/>
      <c r="CA771" s="128"/>
      <c r="CB771" s="189"/>
      <c r="CC771" s="189"/>
      <c r="CD771" s="189"/>
      <c r="CE771" s="128"/>
      <c r="CF771" s="189"/>
      <c r="CG771" s="189"/>
      <c r="CH771" s="189"/>
      <c r="CI771" s="189"/>
      <c r="CJ771" s="128"/>
      <c r="CK771" s="128"/>
      <c r="CL771" s="37"/>
      <c r="CM771" s="37"/>
      <c r="CN771" s="37"/>
      <c r="CO771" s="37"/>
    </row>
    <row r="772" spans="2:93" s="187" customFormat="1" ht="186" hidden="1" customHeight="1" x14ac:dyDescent="0.25">
      <c r="B772" s="231"/>
      <c r="C772" s="130" t="s">
        <v>487</v>
      </c>
      <c r="D772" s="188">
        <f t="shared" si="505"/>
        <v>0</v>
      </c>
      <c r="E772" s="188"/>
      <c r="F772" s="189"/>
      <c r="G772" s="189"/>
      <c r="H772" s="189"/>
      <c r="I772" s="188">
        <f t="shared" si="494"/>
        <v>0</v>
      </c>
      <c r="J772" s="592" t="e">
        <f t="shared" si="495"/>
        <v>#DIV/0!</v>
      </c>
      <c r="K772" s="188"/>
      <c r="L772" s="592"/>
      <c r="M772" s="812"/>
      <c r="N772" s="37"/>
      <c r="O772" s="37"/>
      <c r="P772" s="37"/>
      <c r="Q772" s="37"/>
      <c r="R772" s="37"/>
      <c r="S772" s="188">
        <f t="shared" si="477"/>
        <v>0</v>
      </c>
      <c r="T772" s="592" t="e">
        <f t="shared" si="478"/>
        <v>#DIV/0!</v>
      </c>
      <c r="U772" s="37"/>
      <c r="V772" s="586"/>
      <c r="W772" s="37"/>
      <c r="X772" s="37"/>
      <c r="Y772" s="37"/>
      <c r="Z772" s="37"/>
      <c r="AA772" s="37"/>
      <c r="AB772" s="37"/>
      <c r="AC772" s="188">
        <f t="shared" si="512"/>
        <v>0</v>
      </c>
      <c r="AD772" s="586"/>
      <c r="AE772" s="188"/>
      <c r="AF772" s="586"/>
      <c r="AG772" s="37"/>
      <c r="AH772" s="575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128"/>
      <c r="AV772" s="128"/>
      <c r="AW772" s="37"/>
      <c r="AX772" s="37"/>
      <c r="AY772" s="37"/>
      <c r="AZ772" s="37"/>
      <c r="BA772" s="128"/>
      <c r="BB772" s="37"/>
      <c r="BC772" s="37"/>
      <c r="BD772" s="37"/>
      <c r="BE772" s="128"/>
      <c r="BF772" s="37"/>
      <c r="BG772" s="37"/>
      <c r="BH772" s="37"/>
      <c r="BI772" s="128"/>
      <c r="BJ772" s="37"/>
      <c r="BK772" s="37"/>
      <c r="BL772" s="37"/>
      <c r="BM772" s="37"/>
      <c r="BN772" s="128"/>
      <c r="BO772" s="128"/>
      <c r="BP772" s="37"/>
      <c r="BQ772" s="37"/>
      <c r="BR772" s="37"/>
      <c r="BS772" s="37"/>
      <c r="BT772" s="37"/>
      <c r="BU772" s="37"/>
      <c r="BV772" s="128"/>
      <c r="BW772" s="37"/>
      <c r="BX772" s="37"/>
      <c r="BY772" s="37"/>
      <c r="BZ772" s="37"/>
      <c r="CA772" s="128"/>
      <c r="CB772" s="189"/>
      <c r="CC772" s="189"/>
      <c r="CD772" s="189"/>
      <c r="CE772" s="128"/>
      <c r="CF772" s="189"/>
      <c r="CG772" s="189"/>
      <c r="CH772" s="189"/>
      <c r="CI772" s="189"/>
      <c r="CJ772" s="128"/>
      <c r="CK772" s="128"/>
      <c r="CL772" s="37"/>
      <c r="CM772" s="37"/>
      <c r="CN772" s="37"/>
      <c r="CO772" s="37"/>
    </row>
    <row r="773" spans="2:93" s="187" customFormat="1" ht="95.25" hidden="1" customHeight="1" x14ac:dyDescent="0.25">
      <c r="B773" s="231"/>
      <c r="C773" s="129" t="s">
        <v>489</v>
      </c>
      <c r="D773" s="188">
        <f t="shared" si="505"/>
        <v>599.57000000000005</v>
      </c>
      <c r="E773" s="188">
        <v>599.57000000000005</v>
      </c>
      <c r="F773" s="189"/>
      <c r="G773" s="189"/>
      <c r="H773" s="189"/>
      <c r="I773" s="188">
        <f t="shared" si="494"/>
        <v>599.57000000000005</v>
      </c>
      <c r="J773" s="592">
        <f t="shared" si="495"/>
        <v>1</v>
      </c>
      <c r="K773" s="188">
        <v>599.57000000000005</v>
      </c>
      <c r="L773" s="592">
        <f t="shared" si="506"/>
        <v>1</v>
      </c>
      <c r="M773" s="800"/>
      <c r="N773" s="37"/>
      <c r="O773" s="37"/>
      <c r="P773" s="37"/>
      <c r="Q773" s="37"/>
      <c r="R773" s="37"/>
      <c r="S773" s="188">
        <f t="shared" si="477"/>
        <v>599.57000000000005</v>
      </c>
      <c r="T773" s="592">
        <f t="shared" si="478"/>
        <v>1</v>
      </c>
      <c r="U773" s="188">
        <v>599.57000000000005</v>
      </c>
      <c r="V773" s="586">
        <f t="shared" si="507"/>
        <v>1</v>
      </c>
      <c r="W773" s="37"/>
      <c r="X773" s="37"/>
      <c r="Y773" s="37"/>
      <c r="Z773" s="37"/>
      <c r="AA773" s="37"/>
      <c r="AB773" s="37"/>
      <c r="AC773" s="188">
        <f t="shared" si="512"/>
        <v>599.57000000000005</v>
      </c>
      <c r="AD773" s="586">
        <f t="shared" si="504"/>
        <v>1</v>
      </c>
      <c r="AE773" s="188">
        <f>E773</f>
        <v>599.57000000000005</v>
      </c>
      <c r="AF773" s="586">
        <f t="shared" si="514"/>
        <v>1</v>
      </c>
      <c r="AG773" s="37"/>
      <c r="AH773" s="575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128"/>
      <c r="AV773" s="128"/>
      <c r="AW773" s="37"/>
      <c r="AX773" s="37"/>
      <c r="AY773" s="37"/>
      <c r="AZ773" s="37"/>
      <c r="BA773" s="128"/>
      <c r="BB773" s="37"/>
      <c r="BC773" s="37"/>
      <c r="BD773" s="37"/>
      <c r="BE773" s="128"/>
      <c r="BF773" s="37"/>
      <c r="BG773" s="37"/>
      <c r="BH773" s="37"/>
      <c r="BI773" s="128"/>
      <c r="BJ773" s="37"/>
      <c r="BK773" s="37"/>
      <c r="BL773" s="37"/>
      <c r="BM773" s="37"/>
      <c r="BN773" s="128"/>
      <c r="BO773" s="128"/>
      <c r="BP773" s="37"/>
      <c r="BQ773" s="37"/>
      <c r="BR773" s="37"/>
      <c r="BS773" s="37"/>
      <c r="BT773" s="37"/>
      <c r="BU773" s="37"/>
      <c r="BV773" s="128"/>
      <c r="BW773" s="37"/>
      <c r="BX773" s="37"/>
      <c r="BY773" s="37"/>
      <c r="BZ773" s="37"/>
      <c r="CA773" s="128"/>
      <c r="CB773" s="189"/>
      <c r="CC773" s="189"/>
      <c r="CD773" s="189"/>
      <c r="CE773" s="128"/>
      <c r="CF773" s="189"/>
      <c r="CG773" s="189"/>
      <c r="CH773" s="189"/>
      <c r="CI773" s="189"/>
      <c r="CJ773" s="128"/>
      <c r="CK773" s="128"/>
      <c r="CL773" s="37"/>
      <c r="CM773" s="37"/>
      <c r="CN773" s="37"/>
      <c r="CO773" s="37"/>
    </row>
    <row r="774" spans="2:93" s="187" customFormat="1" ht="107.25" hidden="1" customHeight="1" x14ac:dyDescent="0.25">
      <c r="B774" s="231"/>
      <c r="C774" s="133" t="s">
        <v>458</v>
      </c>
      <c r="D774" s="188">
        <f t="shared" si="505"/>
        <v>1027.54799</v>
      </c>
      <c r="E774" s="188">
        <v>1027.54799</v>
      </c>
      <c r="F774" s="189"/>
      <c r="G774" s="189"/>
      <c r="H774" s="189"/>
      <c r="I774" s="188">
        <f t="shared" si="494"/>
        <v>767.78607</v>
      </c>
      <c r="J774" s="592">
        <f t="shared" si="495"/>
        <v>0.74720215257294209</v>
      </c>
      <c r="K774" s="188">
        <v>767.78607</v>
      </c>
      <c r="L774" s="592">
        <f t="shared" si="506"/>
        <v>0.74720215257294209</v>
      </c>
      <c r="M774" s="661"/>
      <c r="N774" s="37"/>
      <c r="O774" s="37"/>
      <c r="P774" s="37"/>
      <c r="Q774" s="37"/>
      <c r="R774" s="37"/>
      <c r="S774" s="188">
        <f t="shared" si="477"/>
        <v>767.78607</v>
      </c>
      <c r="T774" s="592">
        <f t="shared" si="478"/>
        <v>0.74720215257294209</v>
      </c>
      <c r="U774" s="130">
        <v>767.78607</v>
      </c>
      <c r="V774" s="586">
        <f t="shared" si="507"/>
        <v>0.74720215257294209</v>
      </c>
      <c r="W774" s="37"/>
      <c r="X774" s="37"/>
      <c r="Y774" s="37"/>
      <c r="Z774" s="37"/>
      <c r="AA774" s="37"/>
      <c r="AB774" s="37"/>
      <c r="AC774" s="188">
        <f t="shared" si="512"/>
        <v>797.41605000000004</v>
      </c>
      <c r="AD774" s="586">
        <f t="shared" si="504"/>
        <v>0.77603776929192381</v>
      </c>
      <c r="AE774" s="188">
        <v>797.41605000000004</v>
      </c>
      <c r="AF774" s="586">
        <f t="shared" si="514"/>
        <v>0.77603776929192381</v>
      </c>
      <c r="AG774" s="37"/>
      <c r="AH774" s="575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128">
        <f t="shared" si="508"/>
        <v>0</v>
      </c>
      <c r="AV774" s="128">
        <f>AW774</f>
        <v>0</v>
      </c>
      <c r="AW774" s="37">
        <v>0</v>
      </c>
      <c r="AX774" s="37"/>
      <c r="AY774" s="37"/>
      <c r="AZ774" s="37"/>
      <c r="BA774" s="128">
        <f t="shared" si="484"/>
        <v>0</v>
      </c>
      <c r="BB774" s="37"/>
      <c r="BC774" s="37"/>
      <c r="BD774" s="37"/>
      <c r="BE774" s="128">
        <f t="shared" si="485"/>
        <v>1027.54799</v>
      </c>
      <c r="BF774" s="37">
        <f>E774</f>
        <v>1027.54799</v>
      </c>
      <c r="BG774" s="37">
        <f t="shared" ref="BG774:BH778" si="515">G774</f>
        <v>0</v>
      </c>
      <c r="BH774" s="37">
        <f t="shared" si="515"/>
        <v>0</v>
      </c>
      <c r="BI774" s="128">
        <f t="shared" si="509"/>
        <v>0</v>
      </c>
      <c r="BJ774" s="37">
        <v>0</v>
      </c>
      <c r="BK774" s="37"/>
      <c r="BL774" s="37"/>
      <c r="BM774" s="37"/>
      <c r="BN774" s="128">
        <f>BO774+BP774+BQ774</f>
        <v>0</v>
      </c>
      <c r="BO774" s="128">
        <f>BP774</f>
        <v>0</v>
      </c>
      <c r="BP774" s="37">
        <v>0</v>
      </c>
      <c r="BQ774" s="37"/>
      <c r="BR774" s="37"/>
      <c r="BS774" s="37"/>
      <c r="BT774" s="37">
        <f t="shared" si="489"/>
        <v>0</v>
      </c>
      <c r="BU774" s="37">
        <f t="shared" si="490"/>
        <v>0</v>
      </c>
      <c r="BV774" s="128">
        <f t="shared" si="510"/>
        <v>0</v>
      </c>
      <c r="BW774" s="37">
        <v>0</v>
      </c>
      <c r="BX774" s="37"/>
      <c r="BY774" s="37"/>
      <c r="BZ774" s="37"/>
      <c r="CA774" s="128">
        <f t="shared" si="491"/>
        <v>0</v>
      </c>
      <c r="CB774" s="189"/>
      <c r="CC774" s="189"/>
      <c r="CD774" s="189"/>
      <c r="CE774" s="128">
        <f t="shared" si="498"/>
        <v>0</v>
      </c>
      <c r="CF774" s="189">
        <f t="shared" si="502"/>
        <v>0</v>
      </c>
      <c r="CG774" s="189"/>
      <c r="CH774" s="189">
        <f t="shared" si="492"/>
        <v>0</v>
      </c>
      <c r="CI774" s="189">
        <f t="shared" si="493"/>
        <v>0</v>
      </c>
      <c r="CJ774" s="128"/>
      <c r="CK774" s="128">
        <f t="shared" si="511"/>
        <v>0</v>
      </c>
      <c r="CL774" s="37">
        <v>0</v>
      </c>
      <c r="CM774" s="37"/>
      <c r="CN774" s="37"/>
      <c r="CO774" s="37"/>
    </row>
    <row r="775" spans="2:93" s="187" customFormat="1" ht="154.5" hidden="1" customHeight="1" x14ac:dyDescent="0.25">
      <c r="B775" s="231"/>
      <c r="C775" s="133" t="s">
        <v>480</v>
      </c>
      <c r="D775" s="188">
        <f t="shared" si="505"/>
        <v>12645.447469999999</v>
      </c>
      <c r="E775" s="188">
        <v>12645.447469999999</v>
      </c>
      <c r="F775" s="189"/>
      <c r="G775" s="189"/>
      <c r="H775" s="189"/>
      <c r="I775" s="188">
        <f t="shared" si="494"/>
        <v>12645.447469999999</v>
      </c>
      <c r="J775" s="592">
        <f t="shared" si="495"/>
        <v>1</v>
      </c>
      <c r="K775" s="188">
        <v>12645.447469999999</v>
      </c>
      <c r="L775" s="592">
        <f t="shared" si="506"/>
        <v>1</v>
      </c>
      <c r="M775" s="661"/>
      <c r="N775" s="37"/>
      <c r="O775" s="37"/>
      <c r="P775" s="37"/>
      <c r="Q775" s="37"/>
      <c r="R775" s="37"/>
      <c r="S775" s="188">
        <f t="shared" si="477"/>
        <v>12645.447469999999</v>
      </c>
      <c r="T775" s="592">
        <f t="shared" si="478"/>
        <v>1</v>
      </c>
      <c r="U775" s="130">
        <v>12645.447469999999</v>
      </c>
      <c r="V775" s="586">
        <f t="shared" si="507"/>
        <v>1</v>
      </c>
      <c r="W775" s="37"/>
      <c r="X775" s="37"/>
      <c r="Y775" s="37"/>
      <c r="Z775" s="37"/>
      <c r="AA775" s="37"/>
      <c r="AB775" s="37"/>
      <c r="AC775" s="188">
        <f t="shared" si="512"/>
        <v>12645.447469999999</v>
      </c>
      <c r="AD775" s="586">
        <f t="shared" si="504"/>
        <v>1</v>
      </c>
      <c r="AE775" s="130">
        <f>D775</f>
        <v>12645.447469999999</v>
      </c>
      <c r="AF775" s="586">
        <f t="shared" si="514"/>
        <v>1</v>
      </c>
      <c r="AG775" s="37"/>
      <c r="AH775" s="575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128">
        <f t="shared" si="508"/>
        <v>0</v>
      </c>
      <c r="AV775" s="128">
        <f>AW775</f>
        <v>0</v>
      </c>
      <c r="AW775" s="130">
        <v>0</v>
      </c>
      <c r="AX775" s="37"/>
      <c r="AY775" s="37"/>
      <c r="AZ775" s="37"/>
      <c r="BA775" s="128">
        <f t="shared" si="484"/>
        <v>0</v>
      </c>
      <c r="BB775" s="37"/>
      <c r="BC775" s="37"/>
      <c r="BD775" s="37"/>
      <c r="BE775" s="128">
        <f t="shared" si="485"/>
        <v>12645.447469999999</v>
      </c>
      <c r="BF775" s="37">
        <f>E775</f>
        <v>12645.447469999999</v>
      </c>
      <c r="BG775" s="37">
        <f t="shared" si="515"/>
        <v>0</v>
      </c>
      <c r="BH775" s="37">
        <f t="shared" si="515"/>
        <v>0</v>
      </c>
      <c r="BI775" s="128">
        <f t="shared" si="509"/>
        <v>0</v>
      </c>
      <c r="BJ775" s="130">
        <v>0</v>
      </c>
      <c r="BK775" s="37"/>
      <c r="BL775" s="37"/>
      <c r="BM775" s="37"/>
      <c r="BN775" s="128">
        <f>BO775+BP775+BQ775</f>
        <v>0</v>
      </c>
      <c r="BO775" s="128">
        <f>BP775</f>
        <v>0</v>
      </c>
      <c r="BP775" s="130">
        <v>0</v>
      </c>
      <c r="BQ775" s="37"/>
      <c r="BR775" s="37"/>
      <c r="BS775" s="37"/>
      <c r="BT775" s="37">
        <f t="shared" si="489"/>
        <v>0</v>
      </c>
      <c r="BU775" s="37">
        <f t="shared" si="490"/>
        <v>0</v>
      </c>
      <c r="BV775" s="128">
        <f t="shared" si="510"/>
        <v>20000</v>
      </c>
      <c r="BW775" s="130">
        <v>20000</v>
      </c>
      <c r="BX775" s="37"/>
      <c r="BY775" s="37"/>
      <c r="BZ775" s="37"/>
      <c r="CA775" s="128">
        <f t="shared" si="491"/>
        <v>0</v>
      </c>
      <c r="CB775" s="189"/>
      <c r="CC775" s="189"/>
      <c r="CD775" s="189"/>
      <c r="CE775" s="128">
        <f t="shared" si="498"/>
        <v>20000</v>
      </c>
      <c r="CF775" s="189">
        <f t="shared" si="502"/>
        <v>20000</v>
      </c>
      <c r="CG775" s="189"/>
      <c r="CH775" s="189">
        <f t="shared" si="492"/>
        <v>0</v>
      </c>
      <c r="CI775" s="189">
        <f t="shared" si="493"/>
        <v>0</v>
      </c>
      <c r="CJ775" s="128"/>
      <c r="CK775" s="128">
        <f t="shared" si="511"/>
        <v>20000</v>
      </c>
      <c r="CL775" s="130">
        <v>20000</v>
      </c>
      <c r="CM775" s="37"/>
      <c r="CN775" s="37"/>
      <c r="CO775" s="37"/>
    </row>
    <row r="776" spans="2:93" s="187" customFormat="1" ht="133.5" hidden="1" customHeight="1" x14ac:dyDescent="0.25">
      <c r="B776" s="231"/>
      <c r="C776" s="133" t="s">
        <v>490</v>
      </c>
      <c r="D776" s="188">
        <f t="shared" si="505"/>
        <v>8357.1307500000003</v>
      </c>
      <c r="E776" s="188">
        <v>8357.1307500000003</v>
      </c>
      <c r="F776" s="189"/>
      <c r="G776" s="189"/>
      <c r="H776" s="189"/>
      <c r="I776" s="188">
        <f t="shared" si="494"/>
        <v>6811.12356</v>
      </c>
      <c r="J776" s="592">
        <f t="shared" si="495"/>
        <v>0.8150074186645937</v>
      </c>
      <c r="K776" s="188">
        <v>6811.12356</v>
      </c>
      <c r="L776" s="592">
        <f t="shared" si="506"/>
        <v>0.8150074186645937</v>
      </c>
      <c r="M776" s="661"/>
      <c r="N776" s="37"/>
      <c r="O776" s="37"/>
      <c r="P776" s="37"/>
      <c r="Q776" s="37"/>
      <c r="R776" s="37"/>
      <c r="S776" s="188">
        <f t="shared" si="477"/>
        <v>6811.12356</v>
      </c>
      <c r="T776" s="592">
        <f t="shared" si="478"/>
        <v>0.8150074186645937</v>
      </c>
      <c r="U776" s="130">
        <v>6811.12356</v>
      </c>
      <c r="V776" s="586">
        <f t="shared" si="507"/>
        <v>0.8150074186645937</v>
      </c>
      <c r="W776" s="37"/>
      <c r="X776" s="37"/>
      <c r="Y776" s="37"/>
      <c r="Z776" s="37"/>
      <c r="AA776" s="37"/>
      <c r="AB776" s="37"/>
      <c r="AC776" s="188">
        <f t="shared" si="512"/>
        <v>7887.9334399999989</v>
      </c>
      <c r="AD776" s="586">
        <f t="shared" si="504"/>
        <v>0.94385665080087433</v>
      </c>
      <c r="AE776" s="130">
        <f>'[16]1'!$Y$432</f>
        <v>7887.9334399999989</v>
      </c>
      <c r="AF776" s="586">
        <f t="shared" si="514"/>
        <v>0.94385665080087433</v>
      </c>
      <c r="AG776" s="37"/>
      <c r="AH776" s="575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128">
        <f t="shared" si="508"/>
        <v>0</v>
      </c>
      <c r="AV776" s="128">
        <f>AW776</f>
        <v>0</v>
      </c>
      <c r="AW776" s="37">
        <v>0</v>
      </c>
      <c r="AX776" s="37"/>
      <c r="AY776" s="37"/>
      <c r="AZ776" s="37"/>
      <c r="BA776" s="128">
        <f t="shared" si="484"/>
        <v>0</v>
      </c>
      <c r="BB776" s="37"/>
      <c r="BC776" s="37"/>
      <c r="BD776" s="37"/>
      <c r="BE776" s="128">
        <f t="shared" si="485"/>
        <v>8357.1307500000003</v>
      </c>
      <c r="BF776" s="37">
        <f>E776</f>
        <v>8357.1307500000003</v>
      </c>
      <c r="BG776" s="37">
        <f t="shared" si="515"/>
        <v>0</v>
      </c>
      <c r="BH776" s="37">
        <f t="shared" si="515"/>
        <v>0</v>
      </c>
      <c r="BI776" s="128">
        <f t="shared" si="509"/>
        <v>0</v>
      </c>
      <c r="BJ776" s="37">
        <v>0</v>
      </c>
      <c r="BK776" s="37"/>
      <c r="BL776" s="37"/>
      <c r="BM776" s="37"/>
      <c r="BN776" s="128">
        <f>BO776+BP776+BQ776</f>
        <v>0</v>
      </c>
      <c r="BO776" s="128">
        <f>BP776</f>
        <v>0</v>
      </c>
      <c r="BP776" s="37">
        <v>0</v>
      </c>
      <c r="BQ776" s="37"/>
      <c r="BR776" s="37"/>
      <c r="BS776" s="37"/>
      <c r="BT776" s="37">
        <f t="shared" si="489"/>
        <v>0</v>
      </c>
      <c r="BU776" s="37">
        <f t="shared" si="490"/>
        <v>0</v>
      </c>
      <c r="BV776" s="128">
        <f t="shared" si="510"/>
        <v>0</v>
      </c>
      <c r="BW776" s="37">
        <v>0</v>
      </c>
      <c r="BX776" s="37"/>
      <c r="BY776" s="37"/>
      <c r="BZ776" s="37"/>
      <c r="CA776" s="128">
        <f t="shared" si="491"/>
        <v>0</v>
      </c>
      <c r="CB776" s="189"/>
      <c r="CC776" s="189"/>
      <c r="CD776" s="189"/>
      <c r="CE776" s="128">
        <f t="shared" si="498"/>
        <v>0</v>
      </c>
      <c r="CF776" s="189">
        <f t="shared" si="502"/>
        <v>0</v>
      </c>
      <c r="CG776" s="189"/>
      <c r="CH776" s="189">
        <f t="shared" si="492"/>
        <v>0</v>
      </c>
      <c r="CI776" s="189">
        <f t="shared" si="493"/>
        <v>0</v>
      </c>
      <c r="CJ776" s="128"/>
      <c r="CK776" s="128">
        <f t="shared" si="511"/>
        <v>0</v>
      </c>
      <c r="CL776" s="37">
        <v>0</v>
      </c>
      <c r="CM776" s="37"/>
      <c r="CN776" s="37"/>
      <c r="CO776" s="37"/>
    </row>
    <row r="777" spans="2:93" s="187" customFormat="1" ht="257.25" hidden="1" customHeight="1" x14ac:dyDescent="0.25">
      <c r="B777" s="231"/>
      <c r="C777" s="133" t="s">
        <v>456</v>
      </c>
      <c r="D777" s="188">
        <f t="shared" si="505"/>
        <v>14398.85591</v>
      </c>
      <c r="E777" s="188">
        <v>14398.85591</v>
      </c>
      <c r="F777" s="189"/>
      <c r="G777" s="189"/>
      <c r="H777" s="189"/>
      <c r="I777" s="188">
        <f t="shared" si="494"/>
        <v>14398.85591</v>
      </c>
      <c r="J777" s="592">
        <f t="shared" si="495"/>
        <v>1</v>
      </c>
      <c r="K777" s="188">
        <v>14398.85591</v>
      </c>
      <c r="L777" s="592">
        <f t="shared" si="506"/>
        <v>1</v>
      </c>
      <c r="M777" s="661"/>
      <c r="N777" s="37"/>
      <c r="O777" s="37"/>
      <c r="P777" s="37"/>
      <c r="Q777" s="37"/>
      <c r="R777" s="37"/>
      <c r="S777" s="188">
        <f t="shared" si="477"/>
        <v>14398.85591</v>
      </c>
      <c r="T777" s="592">
        <f t="shared" si="478"/>
        <v>1</v>
      </c>
      <c r="U777" s="130">
        <v>14398.85591</v>
      </c>
      <c r="V777" s="586">
        <f t="shared" si="507"/>
        <v>1</v>
      </c>
      <c r="W777" s="37"/>
      <c r="X777" s="37"/>
      <c r="Y777" s="37"/>
      <c r="Z777" s="37"/>
      <c r="AA777" s="37"/>
      <c r="AB777" s="37"/>
      <c r="AC777" s="188">
        <f t="shared" si="512"/>
        <v>14398.85591</v>
      </c>
      <c r="AD777" s="586">
        <f t="shared" si="504"/>
        <v>1</v>
      </c>
      <c r="AE777" s="188">
        <v>14398.85591</v>
      </c>
      <c r="AF777" s="586">
        <f t="shared" si="514"/>
        <v>1</v>
      </c>
      <c r="AG777" s="37"/>
      <c r="AH777" s="575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128">
        <f t="shared" si="508"/>
        <v>0</v>
      </c>
      <c r="AV777" s="128">
        <f>AW777</f>
        <v>0</v>
      </c>
      <c r="AW777" s="37">
        <v>0</v>
      </c>
      <c r="AX777" s="37"/>
      <c r="AY777" s="37"/>
      <c r="AZ777" s="37"/>
      <c r="BA777" s="128">
        <f t="shared" si="484"/>
        <v>0</v>
      </c>
      <c r="BB777" s="37"/>
      <c r="BC777" s="37"/>
      <c r="BD777" s="37"/>
      <c r="BE777" s="128">
        <f t="shared" si="485"/>
        <v>14398.85591</v>
      </c>
      <c r="BF777" s="37">
        <f>E777</f>
        <v>14398.85591</v>
      </c>
      <c r="BG777" s="37">
        <f t="shared" si="515"/>
        <v>0</v>
      </c>
      <c r="BH777" s="37">
        <f t="shared" si="515"/>
        <v>0</v>
      </c>
      <c r="BI777" s="128">
        <f t="shared" si="509"/>
        <v>0</v>
      </c>
      <c r="BJ777" s="37">
        <v>0</v>
      </c>
      <c r="BK777" s="37"/>
      <c r="BL777" s="37"/>
      <c r="BM777" s="37"/>
      <c r="BN777" s="128">
        <f>BO777+BP777+BQ777</f>
        <v>0</v>
      </c>
      <c r="BO777" s="128">
        <f>BP777</f>
        <v>0</v>
      </c>
      <c r="BP777" s="37">
        <v>0</v>
      </c>
      <c r="BQ777" s="37"/>
      <c r="BR777" s="37"/>
      <c r="BS777" s="37"/>
      <c r="BT777" s="37">
        <f t="shared" si="489"/>
        <v>0</v>
      </c>
      <c r="BU777" s="37">
        <f t="shared" si="490"/>
        <v>0</v>
      </c>
      <c r="BV777" s="128">
        <f t="shared" si="510"/>
        <v>0</v>
      </c>
      <c r="BW777" s="37">
        <v>0</v>
      </c>
      <c r="BX777" s="37"/>
      <c r="BY777" s="37"/>
      <c r="BZ777" s="37"/>
      <c r="CA777" s="128">
        <f t="shared" si="491"/>
        <v>0</v>
      </c>
      <c r="CB777" s="189"/>
      <c r="CC777" s="189"/>
      <c r="CD777" s="189"/>
      <c r="CE777" s="128">
        <f t="shared" si="498"/>
        <v>0</v>
      </c>
      <c r="CF777" s="189">
        <f t="shared" si="502"/>
        <v>0</v>
      </c>
      <c r="CG777" s="189"/>
      <c r="CH777" s="189">
        <f t="shared" si="492"/>
        <v>0</v>
      </c>
      <c r="CI777" s="189">
        <f t="shared" si="493"/>
        <v>0</v>
      </c>
      <c r="CJ777" s="128"/>
      <c r="CK777" s="128">
        <f t="shared" si="511"/>
        <v>0</v>
      </c>
      <c r="CL777" s="37">
        <v>0</v>
      </c>
      <c r="CM777" s="37"/>
      <c r="CN777" s="37"/>
      <c r="CO777" s="37"/>
    </row>
    <row r="778" spans="2:93" s="187" customFormat="1" ht="212.25" hidden="1" customHeight="1" x14ac:dyDescent="0.25">
      <c r="B778" s="231"/>
      <c r="C778" s="133" t="s">
        <v>457</v>
      </c>
      <c r="D778" s="188">
        <f t="shared" si="505"/>
        <v>2378.4679900000001</v>
      </c>
      <c r="E778" s="188">
        <f>'[17]Распределение средств 24-26 '!$G$51</f>
        <v>2378.4679900000001</v>
      </c>
      <c r="F778" s="189"/>
      <c r="G778" s="189"/>
      <c r="H778" s="189"/>
      <c r="I778" s="188">
        <f t="shared" si="494"/>
        <v>2378.4679900000001</v>
      </c>
      <c r="J778" s="592">
        <f t="shared" si="495"/>
        <v>1</v>
      </c>
      <c r="K778" s="188">
        <f>D778</f>
        <v>2378.4679900000001</v>
      </c>
      <c r="L778" s="586">
        <f t="shared" ref="L778:L783" si="516">K778/E778</f>
        <v>1</v>
      </c>
      <c r="M778" s="661"/>
      <c r="N778" s="37"/>
      <c r="O778" s="37"/>
      <c r="P778" s="37"/>
      <c r="Q778" s="37"/>
      <c r="R778" s="37"/>
      <c r="S778" s="188">
        <f t="shared" si="477"/>
        <v>2378.4679900000001</v>
      </c>
      <c r="T778" s="592">
        <f t="shared" si="478"/>
        <v>1</v>
      </c>
      <c r="U778" s="130">
        <f>'[18]Распределение средств 24-26 '!$G$41</f>
        <v>2378.4679900000001</v>
      </c>
      <c r="V778" s="586">
        <f>U778/D778</f>
        <v>1</v>
      </c>
      <c r="W778" s="37"/>
      <c r="X778" s="37"/>
      <c r="Y778" s="37"/>
      <c r="Z778" s="37"/>
      <c r="AA778" s="37"/>
      <c r="AB778" s="37"/>
      <c r="AC778" s="188">
        <f t="shared" si="512"/>
        <v>2378.4679900000001</v>
      </c>
      <c r="AD778" s="586">
        <f t="shared" si="504"/>
        <v>1</v>
      </c>
      <c r="AE778" s="188">
        <v>2378.4679900000001</v>
      </c>
      <c r="AF778" s="586">
        <f t="shared" si="514"/>
        <v>1</v>
      </c>
      <c r="AG778" s="37"/>
      <c r="AH778" s="575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128">
        <f t="shared" si="508"/>
        <v>0</v>
      </c>
      <c r="AV778" s="128">
        <f>AW778</f>
        <v>0</v>
      </c>
      <c r="AW778" s="37"/>
      <c r="AX778" s="37"/>
      <c r="AY778" s="37"/>
      <c r="AZ778" s="37"/>
      <c r="BA778" s="128">
        <f t="shared" si="484"/>
        <v>0</v>
      </c>
      <c r="BB778" s="37"/>
      <c r="BC778" s="37"/>
      <c r="BD778" s="37"/>
      <c r="BE778" s="128">
        <f t="shared" si="485"/>
        <v>2378.4679900000001</v>
      </c>
      <c r="BF778" s="37">
        <f>E778</f>
        <v>2378.4679900000001</v>
      </c>
      <c r="BG778" s="37">
        <f t="shared" si="515"/>
        <v>0</v>
      </c>
      <c r="BH778" s="37">
        <f t="shared" si="515"/>
        <v>0</v>
      </c>
      <c r="BI778" s="128">
        <f t="shared" si="509"/>
        <v>299943.5</v>
      </c>
      <c r="BJ778" s="130">
        <v>299943.5</v>
      </c>
      <c r="BK778" s="130"/>
      <c r="BL778" s="37"/>
      <c r="BM778" s="37"/>
      <c r="BN778" s="128">
        <f>BO778+BP778+BQ778</f>
        <v>599887</v>
      </c>
      <c r="BO778" s="128">
        <f>BP778</f>
        <v>299943.5</v>
      </c>
      <c r="BP778" s="130">
        <v>299943.5</v>
      </c>
      <c r="BQ778" s="130"/>
      <c r="BR778" s="37"/>
      <c r="BS778" s="37"/>
      <c r="BT778" s="37">
        <f t="shared" si="489"/>
        <v>0</v>
      </c>
      <c r="BU778" s="37">
        <f t="shared" si="490"/>
        <v>0</v>
      </c>
      <c r="BV778" s="128">
        <f t="shared" si="510"/>
        <v>0</v>
      </c>
      <c r="BW778" s="130">
        <v>0</v>
      </c>
      <c r="BX778" s="130"/>
      <c r="BY778" s="37"/>
      <c r="BZ778" s="37"/>
      <c r="CA778" s="128">
        <f t="shared" si="491"/>
        <v>0</v>
      </c>
      <c r="CB778" s="188"/>
      <c r="CC778" s="189"/>
      <c r="CD778" s="189"/>
      <c r="CE778" s="128">
        <f t="shared" si="498"/>
        <v>0</v>
      </c>
      <c r="CF778" s="188">
        <f t="shared" si="502"/>
        <v>0</v>
      </c>
      <c r="CG778" s="188"/>
      <c r="CH778" s="189">
        <f t="shared" si="492"/>
        <v>0</v>
      </c>
      <c r="CI778" s="189">
        <f t="shared" si="493"/>
        <v>0</v>
      </c>
      <c r="CJ778" s="128"/>
      <c r="CK778" s="128">
        <f t="shared" si="511"/>
        <v>0</v>
      </c>
      <c r="CL778" s="130">
        <v>0</v>
      </c>
      <c r="CM778" s="130"/>
      <c r="CN778" s="37"/>
      <c r="CO778" s="37"/>
    </row>
    <row r="779" spans="2:93" s="66" customFormat="1" ht="355.5" hidden="1" customHeight="1" x14ac:dyDescent="0.25">
      <c r="B779" s="178" t="s">
        <v>56</v>
      </c>
      <c r="C779" s="158" t="s">
        <v>378</v>
      </c>
      <c r="D779" s="188">
        <f t="shared" si="505"/>
        <v>0</v>
      </c>
      <c r="E779" s="265"/>
      <c r="F779" s="265"/>
      <c r="G779" s="265"/>
      <c r="H779" s="265"/>
      <c r="I779" s="188">
        <f t="shared" si="494"/>
        <v>0</v>
      </c>
      <c r="J779" s="592" t="e">
        <f t="shared" si="495"/>
        <v>#DIV/0!</v>
      </c>
      <c r="K779" s="188"/>
      <c r="L779" s="586" t="e">
        <f t="shared" si="516"/>
        <v>#DIV/0!</v>
      </c>
      <c r="M779" s="661"/>
      <c r="N779" s="319"/>
      <c r="O779" s="319"/>
      <c r="P779" s="319"/>
      <c r="Q779" s="319"/>
      <c r="R779" s="319"/>
      <c r="S779" s="188">
        <f t="shared" si="477"/>
        <v>0</v>
      </c>
      <c r="T779" s="572" t="e">
        <f t="shared" si="478"/>
        <v>#DIV/0!</v>
      </c>
      <c r="U779" s="319"/>
      <c r="V779" s="319"/>
      <c r="W779" s="319"/>
      <c r="X779" s="319"/>
      <c r="Y779" s="319"/>
      <c r="Z779" s="319"/>
      <c r="AA779" s="319"/>
      <c r="AB779" s="319"/>
      <c r="AC779" s="188">
        <f t="shared" si="512"/>
        <v>0</v>
      </c>
      <c r="AD779" s="586" t="e">
        <f t="shared" si="504"/>
        <v>#DIV/0!</v>
      </c>
      <c r="AE779" s="37"/>
      <c r="AF779" s="586" t="e">
        <f t="shared" si="514"/>
        <v>#DIV/0!</v>
      </c>
      <c r="AG779" s="319"/>
      <c r="AH779" s="575"/>
      <c r="AI779" s="319"/>
      <c r="AJ779" s="319"/>
      <c r="AK779" s="319"/>
      <c r="AL779" s="319"/>
      <c r="AM779" s="319"/>
      <c r="AN779" s="319"/>
      <c r="AO779" s="319"/>
      <c r="AP779" s="319"/>
      <c r="AQ779" s="319"/>
      <c r="AR779" s="319"/>
      <c r="AS779" s="319"/>
      <c r="AT779" s="319"/>
      <c r="AU779" s="125"/>
      <c r="AV779" s="128">
        <f>AW779+AX779+AY779+AZ779</f>
        <v>0</v>
      </c>
      <c r="AW779" s="319"/>
      <c r="AX779" s="319"/>
      <c r="AY779" s="319"/>
      <c r="AZ779" s="319"/>
      <c r="BA779" s="128"/>
      <c r="BB779" s="319"/>
      <c r="BC779" s="319"/>
      <c r="BD779" s="319"/>
      <c r="BE779" s="125"/>
      <c r="BF779" s="319"/>
      <c r="BG779" s="319"/>
      <c r="BH779" s="319"/>
      <c r="BI779" s="125">
        <f>BJ779+BK779+BL779+BM779</f>
        <v>0</v>
      </c>
      <c r="BJ779" s="319"/>
      <c r="BK779" s="319"/>
      <c r="BL779" s="319"/>
      <c r="BM779" s="319"/>
      <c r="BN779" s="125"/>
      <c r="BO779" s="125">
        <f>BP779+BQ779+BR779+BS779</f>
        <v>0</v>
      </c>
      <c r="BP779" s="319"/>
      <c r="BQ779" s="319"/>
      <c r="BR779" s="319"/>
      <c r="BS779" s="319"/>
      <c r="BT779" s="319"/>
      <c r="BU779" s="319"/>
      <c r="BV779" s="125">
        <f>BW779+BX779+BY779+BZ779</f>
        <v>0</v>
      </c>
      <c r="BW779" s="319"/>
      <c r="BX779" s="319"/>
      <c r="BY779" s="319"/>
      <c r="BZ779" s="319"/>
      <c r="CA779" s="125"/>
      <c r="CB779" s="265"/>
      <c r="CC779" s="265"/>
      <c r="CD779" s="265"/>
      <c r="CE779" s="125"/>
      <c r="CF779" s="265"/>
      <c r="CG779" s="265"/>
      <c r="CH779" s="265"/>
      <c r="CI779" s="265"/>
      <c r="CJ779" s="125"/>
      <c r="CK779" s="125">
        <f>CL779+CM779+CN779+CO779</f>
        <v>0</v>
      </c>
      <c r="CL779" s="319"/>
      <c r="CM779" s="319"/>
      <c r="CN779" s="319"/>
      <c r="CO779" s="319"/>
    </row>
    <row r="780" spans="2:93" s="79" customFormat="1" ht="41.25" hidden="1" customHeight="1" x14ac:dyDescent="0.25">
      <c r="B780" s="178"/>
      <c r="C780" s="162"/>
      <c r="D780" s="188">
        <f t="shared" si="505"/>
        <v>0</v>
      </c>
      <c r="E780" s="265"/>
      <c r="F780" s="265"/>
      <c r="G780" s="265"/>
      <c r="H780" s="265"/>
      <c r="I780" s="188">
        <f t="shared" si="494"/>
        <v>0</v>
      </c>
      <c r="J780" s="592" t="e">
        <f t="shared" si="495"/>
        <v>#DIV/0!</v>
      </c>
      <c r="K780" s="188"/>
      <c r="L780" s="586" t="e">
        <f t="shared" si="516"/>
        <v>#DIV/0!</v>
      </c>
      <c r="M780" s="661"/>
      <c r="N780" s="319"/>
      <c r="O780" s="319"/>
      <c r="P780" s="319"/>
      <c r="Q780" s="319"/>
      <c r="R780" s="319"/>
      <c r="S780" s="188">
        <f t="shared" si="477"/>
        <v>0</v>
      </c>
      <c r="T780" s="572" t="e">
        <f t="shared" si="478"/>
        <v>#DIV/0!</v>
      </c>
      <c r="U780" s="319"/>
      <c r="V780" s="319"/>
      <c r="W780" s="319"/>
      <c r="X780" s="319"/>
      <c r="Y780" s="319"/>
      <c r="Z780" s="319"/>
      <c r="AA780" s="319"/>
      <c r="AB780" s="319"/>
      <c r="AC780" s="188">
        <f t="shared" si="512"/>
        <v>0</v>
      </c>
      <c r="AD780" s="586" t="e">
        <f t="shared" si="504"/>
        <v>#DIV/0!</v>
      </c>
      <c r="AE780" s="37"/>
      <c r="AF780" s="586" t="e">
        <f t="shared" si="514"/>
        <v>#DIV/0!</v>
      </c>
      <c r="AG780" s="319"/>
      <c r="AH780" s="575"/>
      <c r="AI780" s="319"/>
      <c r="AJ780" s="319"/>
      <c r="AK780" s="319"/>
      <c r="AL780" s="319"/>
      <c r="AM780" s="319"/>
      <c r="AN780" s="319"/>
      <c r="AO780" s="319"/>
      <c r="AP780" s="319"/>
      <c r="AQ780" s="319"/>
      <c r="AR780" s="319"/>
      <c r="AS780" s="319"/>
      <c r="AT780" s="319"/>
      <c r="AU780" s="125"/>
      <c r="AV780" s="128"/>
      <c r="AW780" s="319"/>
      <c r="AX780" s="319"/>
      <c r="AY780" s="319"/>
      <c r="AZ780" s="319"/>
      <c r="BA780" s="128"/>
      <c r="BB780" s="319"/>
      <c r="BC780" s="319"/>
      <c r="BD780" s="319"/>
      <c r="BE780" s="125"/>
      <c r="BF780" s="319"/>
      <c r="BG780" s="319"/>
      <c r="BH780" s="319"/>
      <c r="BI780" s="125"/>
      <c r="BJ780" s="319"/>
      <c r="BK780" s="319"/>
      <c r="BL780" s="319"/>
      <c r="BM780" s="319"/>
      <c r="BN780" s="125"/>
      <c r="BO780" s="125"/>
      <c r="BP780" s="319"/>
      <c r="BQ780" s="319"/>
      <c r="BR780" s="319"/>
      <c r="BS780" s="319"/>
      <c r="BT780" s="319"/>
      <c r="BU780" s="319"/>
      <c r="BV780" s="125"/>
      <c r="BW780" s="319"/>
      <c r="BX780" s="319"/>
      <c r="BY780" s="319"/>
      <c r="BZ780" s="319"/>
      <c r="CA780" s="125"/>
      <c r="CB780" s="265"/>
      <c r="CC780" s="265"/>
      <c r="CD780" s="265"/>
      <c r="CE780" s="125"/>
      <c r="CF780" s="265"/>
      <c r="CG780" s="265"/>
      <c r="CH780" s="265"/>
      <c r="CI780" s="265"/>
      <c r="CJ780" s="125"/>
      <c r="CK780" s="125"/>
      <c r="CL780" s="319"/>
      <c r="CM780" s="319"/>
      <c r="CN780" s="319"/>
      <c r="CO780" s="319"/>
    </row>
    <row r="781" spans="2:93" s="79" customFormat="1" ht="41.25" hidden="1" customHeight="1" x14ac:dyDescent="0.25">
      <c r="B781" s="178"/>
      <c r="C781" s="162"/>
      <c r="D781" s="188">
        <f t="shared" si="505"/>
        <v>0</v>
      </c>
      <c r="E781" s="265"/>
      <c r="F781" s="265"/>
      <c r="G781" s="265"/>
      <c r="H781" s="265"/>
      <c r="I781" s="188">
        <f t="shared" si="494"/>
        <v>0</v>
      </c>
      <c r="J781" s="592" t="e">
        <f t="shared" si="495"/>
        <v>#DIV/0!</v>
      </c>
      <c r="K781" s="188"/>
      <c r="L781" s="586" t="e">
        <f t="shared" si="516"/>
        <v>#DIV/0!</v>
      </c>
      <c r="M781" s="661"/>
      <c r="N781" s="319"/>
      <c r="O781" s="319"/>
      <c r="P781" s="319"/>
      <c r="Q781" s="319"/>
      <c r="R781" s="319"/>
      <c r="S781" s="188">
        <f t="shared" si="477"/>
        <v>0</v>
      </c>
      <c r="T781" s="572" t="e">
        <f t="shared" si="478"/>
        <v>#DIV/0!</v>
      </c>
      <c r="U781" s="319"/>
      <c r="V781" s="319"/>
      <c r="W781" s="319"/>
      <c r="X781" s="319"/>
      <c r="Y781" s="319"/>
      <c r="Z781" s="319"/>
      <c r="AA781" s="319"/>
      <c r="AB781" s="319"/>
      <c r="AC781" s="188">
        <f t="shared" si="512"/>
        <v>0</v>
      </c>
      <c r="AD781" s="586" t="e">
        <f t="shared" si="504"/>
        <v>#DIV/0!</v>
      </c>
      <c r="AE781" s="37"/>
      <c r="AF781" s="586" t="e">
        <f t="shared" si="514"/>
        <v>#DIV/0!</v>
      </c>
      <c r="AG781" s="319"/>
      <c r="AH781" s="575"/>
      <c r="AI781" s="319"/>
      <c r="AJ781" s="319"/>
      <c r="AK781" s="319"/>
      <c r="AL781" s="319"/>
      <c r="AM781" s="319"/>
      <c r="AN781" s="319"/>
      <c r="AO781" s="319"/>
      <c r="AP781" s="319"/>
      <c r="AQ781" s="319"/>
      <c r="AR781" s="319"/>
      <c r="AS781" s="319"/>
      <c r="AT781" s="319"/>
      <c r="AU781" s="125"/>
      <c r="AV781" s="128"/>
      <c r="AW781" s="319"/>
      <c r="AX781" s="319"/>
      <c r="AY781" s="319"/>
      <c r="AZ781" s="319"/>
      <c r="BA781" s="128"/>
      <c r="BB781" s="319"/>
      <c r="BC781" s="319"/>
      <c r="BD781" s="319"/>
      <c r="BE781" s="125"/>
      <c r="BF781" s="319"/>
      <c r="BG781" s="319"/>
      <c r="BH781" s="319"/>
      <c r="BI781" s="125"/>
      <c r="BJ781" s="319"/>
      <c r="BK781" s="319"/>
      <c r="BL781" s="319"/>
      <c r="BM781" s="319"/>
      <c r="BN781" s="125"/>
      <c r="BO781" s="125"/>
      <c r="BP781" s="319"/>
      <c r="BQ781" s="319"/>
      <c r="BR781" s="319"/>
      <c r="BS781" s="319"/>
      <c r="BT781" s="319"/>
      <c r="BU781" s="319"/>
      <c r="BV781" s="125"/>
      <c r="BW781" s="319"/>
      <c r="BX781" s="319"/>
      <c r="BY781" s="319"/>
      <c r="BZ781" s="319"/>
      <c r="CA781" s="125"/>
      <c r="CB781" s="265"/>
      <c r="CC781" s="265"/>
      <c r="CD781" s="265"/>
      <c r="CE781" s="125"/>
      <c r="CF781" s="265"/>
      <c r="CG781" s="265"/>
      <c r="CH781" s="265"/>
      <c r="CI781" s="265"/>
      <c r="CJ781" s="125"/>
      <c r="CK781" s="125"/>
      <c r="CL781" s="319"/>
      <c r="CM781" s="319"/>
      <c r="CN781" s="319"/>
      <c r="CO781" s="319"/>
    </row>
    <row r="782" spans="2:93" s="79" customFormat="1" ht="41.25" hidden="1" customHeight="1" x14ac:dyDescent="0.25">
      <c r="B782" s="178"/>
      <c r="C782" s="162"/>
      <c r="D782" s="188">
        <f t="shared" si="505"/>
        <v>0</v>
      </c>
      <c r="E782" s="265"/>
      <c r="F782" s="265"/>
      <c r="G782" s="265"/>
      <c r="H782" s="265"/>
      <c r="I782" s="188">
        <f t="shared" si="494"/>
        <v>0</v>
      </c>
      <c r="J782" s="592" t="e">
        <f t="shared" si="495"/>
        <v>#DIV/0!</v>
      </c>
      <c r="K782" s="188"/>
      <c r="L782" s="586" t="e">
        <f t="shared" si="516"/>
        <v>#DIV/0!</v>
      </c>
      <c r="M782" s="661"/>
      <c r="N782" s="319"/>
      <c r="O782" s="319"/>
      <c r="P782" s="319"/>
      <c r="Q782" s="319"/>
      <c r="R782" s="319"/>
      <c r="S782" s="188">
        <f t="shared" si="477"/>
        <v>0</v>
      </c>
      <c r="T782" s="572" t="e">
        <f t="shared" si="478"/>
        <v>#DIV/0!</v>
      </c>
      <c r="U782" s="319"/>
      <c r="V782" s="319"/>
      <c r="W782" s="319"/>
      <c r="X782" s="319"/>
      <c r="Y782" s="319"/>
      <c r="Z782" s="319"/>
      <c r="AA782" s="319"/>
      <c r="AB782" s="319"/>
      <c r="AC782" s="188">
        <f t="shared" si="512"/>
        <v>0</v>
      </c>
      <c r="AD782" s="586" t="e">
        <f t="shared" si="504"/>
        <v>#DIV/0!</v>
      </c>
      <c r="AE782" s="37"/>
      <c r="AF782" s="586" t="e">
        <f t="shared" si="514"/>
        <v>#DIV/0!</v>
      </c>
      <c r="AG782" s="319"/>
      <c r="AH782" s="575"/>
      <c r="AI782" s="319"/>
      <c r="AJ782" s="319"/>
      <c r="AK782" s="319"/>
      <c r="AL782" s="319"/>
      <c r="AM782" s="319"/>
      <c r="AN782" s="319"/>
      <c r="AO782" s="319"/>
      <c r="AP782" s="319"/>
      <c r="AQ782" s="319"/>
      <c r="AR782" s="319"/>
      <c r="AS782" s="319"/>
      <c r="AT782" s="319"/>
      <c r="AU782" s="125"/>
      <c r="AV782" s="128"/>
      <c r="AW782" s="319"/>
      <c r="AX782" s="319"/>
      <c r="AY782" s="319"/>
      <c r="AZ782" s="319"/>
      <c r="BA782" s="128"/>
      <c r="BB782" s="319"/>
      <c r="BC782" s="319"/>
      <c r="BD782" s="319"/>
      <c r="BE782" s="125"/>
      <c r="BF782" s="319"/>
      <c r="BG782" s="319"/>
      <c r="BH782" s="319"/>
      <c r="BI782" s="125"/>
      <c r="BJ782" s="319"/>
      <c r="BK782" s="319"/>
      <c r="BL782" s="319"/>
      <c r="BM782" s="319"/>
      <c r="BN782" s="125"/>
      <c r="BO782" s="125"/>
      <c r="BP782" s="319"/>
      <c r="BQ782" s="319"/>
      <c r="BR782" s="319"/>
      <c r="BS782" s="319"/>
      <c r="BT782" s="319"/>
      <c r="BU782" s="319"/>
      <c r="BV782" s="125"/>
      <c r="BW782" s="319"/>
      <c r="BX782" s="319"/>
      <c r="BY782" s="319"/>
      <c r="BZ782" s="319"/>
      <c r="CA782" s="125"/>
      <c r="CB782" s="265"/>
      <c r="CC782" s="265"/>
      <c r="CD782" s="265"/>
      <c r="CE782" s="125"/>
      <c r="CF782" s="265"/>
      <c r="CG782" s="265"/>
      <c r="CH782" s="265"/>
      <c r="CI782" s="265"/>
      <c r="CJ782" s="125"/>
      <c r="CK782" s="125"/>
      <c r="CL782" s="319"/>
      <c r="CM782" s="319"/>
      <c r="CN782" s="319"/>
      <c r="CO782" s="319"/>
    </row>
    <row r="783" spans="2:93" s="79" customFormat="1" ht="153" hidden="1" customHeight="1" x14ac:dyDescent="0.25">
      <c r="B783" s="178"/>
      <c r="C783" s="133" t="s">
        <v>499</v>
      </c>
      <c r="D783" s="188">
        <f t="shared" si="505"/>
        <v>112.47408</v>
      </c>
      <c r="E783" s="188">
        <v>112.47408</v>
      </c>
      <c r="F783" s="265"/>
      <c r="G783" s="265"/>
      <c r="H783" s="265"/>
      <c r="I783" s="188">
        <f>K783+M783+O783</f>
        <v>89.086079999999995</v>
      </c>
      <c r="J783" s="592">
        <f>I783/D783</f>
        <v>0.79205875700428041</v>
      </c>
      <c r="K783" s="188">
        <v>89.086079999999995</v>
      </c>
      <c r="L783" s="586">
        <f t="shared" si="516"/>
        <v>0.79205875700428041</v>
      </c>
      <c r="M783" s="831"/>
      <c r="N783" s="319"/>
      <c r="O783" s="319"/>
      <c r="P783" s="319"/>
      <c r="Q783" s="319"/>
      <c r="R783" s="319"/>
      <c r="S783" s="188">
        <f>U783+W783+Y783</f>
        <v>89.086079999999995</v>
      </c>
      <c r="T783" s="592">
        <f>S783/D783</f>
        <v>0.79205875700428041</v>
      </c>
      <c r="U783" s="188">
        <v>89.086079999999995</v>
      </c>
      <c r="V783" s="586">
        <f>U783/D783</f>
        <v>0.79205875700428041</v>
      </c>
      <c r="W783" s="319"/>
      <c r="X783" s="319"/>
      <c r="Y783" s="319"/>
      <c r="Z783" s="319"/>
      <c r="AA783" s="319"/>
      <c r="AB783" s="319"/>
      <c r="AC783" s="188">
        <f>AE783+AG783+AI783</f>
        <v>89.086079999999995</v>
      </c>
      <c r="AD783" s="586">
        <f t="shared" si="504"/>
        <v>0.79205875700428041</v>
      </c>
      <c r="AE783" s="188">
        <v>89.086079999999995</v>
      </c>
      <c r="AF783" s="586">
        <f>AE783/D783</f>
        <v>0.79205875700428041</v>
      </c>
      <c r="AG783" s="319"/>
      <c r="AH783" s="575"/>
      <c r="AI783" s="319"/>
      <c r="AJ783" s="319"/>
      <c r="AK783" s="319"/>
      <c r="AL783" s="319"/>
      <c r="AM783" s="319"/>
      <c r="AN783" s="319"/>
      <c r="AO783" s="319"/>
      <c r="AP783" s="319"/>
      <c r="AQ783" s="319"/>
      <c r="AR783" s="319"/>
      <c r="AS783" s="319"/>
      <c r="AT783" s="319"/>
      <c r="AU783" s="125"/>
      <c r="AV783" s="128"/>
      <c r="AW783" s="319"/>
      <c r="AX783" s="319"/>
      <c r="AY783" s="319"/>
      <c r="AZ783" s="319"/>
      <c r="BA783" s="128"/>
      <c r="BB783" s="319"/>
      <c r="BC783" s="319"/>
      <c r="BD783" s="319"/>
      <c r="BE783" s="125"/>
      <c r="BF783" s="319"/>
      <c r="BG783" s="319"/>
      <c r="BH783" s="319"/>
      <c r="BI783" s="125"/>
      <c r="BJ783" s="319"/>
      <c r="BK783" s="319"/>
      <c r="BL783" s="319"/>
      <c r="BM783" s="319"/>
      <c r="BN783" s="125"/>
      <c r="BO783" s="125"/>
      <c r="BP783" s="319"/>
      <c r="BQ783" s="319"/>
      <c r="BR783" s="319"/>
      <c r="BS783" s="319"/>
      <c r="BT783" s="319"/>
      <c r="BU783" s="319"/>
      <c r="BV783" s="125"/>
      <c r="BW783" s="319"/>
      <c r="BX783" s="319"/>
      <c r="BY783" s="319"/>
      <c r="BZ783" s="319"/>
      <c r="CA783" s="125"/>
      <c r="CB783" s="265"/>
      <c r="CC783" s="265"/>
      <c r="CD783" s="265"/>
      <c r="CE783" s="125"/>
      <c r="CF783" s="265"/>
      <c r="CG783" s="265"/>
      <c r="CH783" s="265"/>
      <c r="CI783" s="265"/>
      <c r="CJ783" s="125"/>
      <c r="CK783" s="125"/>
      <c r="CL783" s="319"/>
      <c r="CM783" s="319"/>
      <c r="CN783" s="319"/>
      <c r="CO783" s="319"/>
    </row>
    <row r="784" spans="2:93" s="79" customFormat="1" ht="189" hidden="1" customHeight="1" x14ac:dyDescent="0.25">
      <c r="B784" s="178"/>
      <c r="C784" s="133" t="s">
        <v>496</v>
      </c>
      <c r="D784" s="188">
        <f>E784</f>
        <v>558852.54951000004</v>
      </c>
      <c r="E784" s="188">
        <f>'[19]1'!$S$343</f>
        <v>558852.54951000004</v>
      </c>
      <c r="F784" s="265"/>
      <c r="G784" s="265"/>
      <c r="H784" s="265"/>
      <c r="I784" s="188"/>
      <c r="J784" s="592"/>
      <c r="K784" s="188"/>
      <c r="L784" s="586"/>
      <c r="M784" s="831"/>
      <c r="N784" s="319"/>
      <c r="O784" s="319"/>
      <c r="P784" s="319"/>
      <c r="Q784" s="319"/>
      <c r="R784" s="319"/>
      <c r="S784" s="188"/>
      <c r="T784" s="592"/>
      <c r="U784" s="188"/>
      <c r="V784" s="586"/>
      <c r="W784" s="319"/>
      <c r="X784" s="319"/>
      <c r="Y784" s="319"/>
      <c r="Z784" s="319"/>
      <c r="AA784" s="319"/>
      <c r="AB784" s="319"/>
      <c r="AC784" s="188">
        <f>AE784+AG784+AI784</f>
        <v>0</v>
      </c>
      <c r="AD784" s="586">
        <f>AC784/D784</f>
        <v>0</v>
      </c>
      <c r="AE784" s="130">
        <v>0</v>
      </c>
      <c r="AF784" s="586">
        <f>AE784/D784</f>
        <v>0</v>
      </c>
      <c r="AG784" s="319"/>
      <c r="AH784" s="575"/>
      <c r="AI784" s="319"/>
      <c r="AJ784" s="319"/>
      <c r="AK784" s="319"/>
      <c r="AL784" s="319"/>
      <c r="AM784" s="319"/>
      <c r="AN784" s="319"/>
      <c r="AO784" s="319"/>
      <c r="AP784" s="319"/>
      <c r="AQ784" s="319"/>
      <c r="AR784" s="319"/>
      <c r="AS784" s="319"/>
      <c r="AT784" s="319"/>
      <c r="AU784" s="125"/>
      <c r="AV784" s="128"/>
      <c r="AW784" s="319"/>
      <c r="AX784" s="319"/>
      <c r="AY784" s="319"/>
      <c r="AZ784" s="319"/>
      <c r="BA784" s="128"/>
      <c r="BB784" s="319"/>
      <c r="BC784" s="319"/>
      <c r="BD784" s="319"/>
      <c r="BE784" s="125"/>
      <c r="BF784" s="319"/>
      <c r="BG784" s="319"/>
      <c r="BH784" s="319"/>
      <c r="BI784" s="125"/>
      <c r="BJ784" s="319"/>
      <c r="BK784" s="319"/>
      <c r="BL784" s="319"/>
      <c r="BM784" s="319"/>
      <c r="BN784" s="125"/>
      <c r="BO784" s="125"/>
      <c r="BP784" s="319"/>
      <c r="BQ784" s="319"/>
      <c r="BR784" s="319"/>
      <c r="BS784" s="319"/>
      <c r="BT784" s="319"/>
      <c r="BU784" s="319"/>
      <c r="BV784" s="125"/>
      <c r="BW784" s="319"/>
      <c r="BX784" s="319"/>
      <c r="BY784" s="319"/>
      <c r="BZ784" s="319"/>
      <c r="CA784" s="125"/>
      <c r="CB784" s="265"/>
      <c r="CC784" s="265"/>
      <c r="CD784" s="265"/>
      <c r="CE784" s="125"/>
      <c r="CF784" s="265"/>
      <c r="CG784" s="265"/>
      <c r="CH784" s="265"/>
      <c r="CI784" s="265"/>
      <c r="CJ784" s="125"/>
      <c r="CK784" s="125"/>
      <c r="CL784" s="319"/>
      <c r="CM784" s="319"/>
      <c r="CN784" s="319"/>
      <c r="CO784" s="319"/>
    </row>
    <row r="785" spans="1:12248" s="191" customFormat="1" ht="363" customHeight="1" x14ac:dyDescent="0.3">
      <c r="A785" s="407"/>
      <c r="B785" s="442">
        <v>2</v>
      </c>
      <c r="C785" s="440" t="s">
        <v>474</v>
      </c>
      <c r="D785" s="412">
        <f>E785+F785+G785+H785</f>
        <v>736201.76777000003</v>
      </c>
      <c r="E785" s="412"/>
      <c r="F785" s="412"/>
      <c r="G785" s="412">
        <f>SUM(G786:G796)</f>
        <v>736201.76777000003</v>
      </c>
      <c r="H785" s="412"/>
      <c r="I785" s="412">
        <f t="shared" si="494"/>
        <v>712085.6559700002</v>
      </c>
      <c r="J785" s="570">
        <f t="shared" si="495"/>
        <v>0.96724252391698406</v>
      </c>
      <c r="K785" s="413"/>
      <c r="L785" s="413"/>
      <c r="M785" s="413"/>
      <c r="N785" s="413"/>
      <c r="O785" s="412">
        <f>SUM(O786:O796)</f>
        <v>712085.6559700002</v>
      </c>
      <c r="P785" s="570">
        <f>O785/G785</f>
        <v>0.96724252391698406</v>
      </c>
      <c r="Q785" s="413"/>
      <c r="R785" s="413"/>
      <c r="S785" s="412">
        <f t="shared" si="477"/>
        <v>736108.7472900002</v>
      </c>
      <c r="T785" s="570">
        <f t="shared" si="478"/>
        <v>0.99987364811649182</v>
      </c>
      <c r="U785" s="413"/>
      <c r="V785" s="413"/>
      <c r="W785" s="413"/>
      <c r="X785" s="413"/>
      <c r="Y785" s="412">
        <f>SUM(Y786:Y796)</f>
        <v>736108.7472900002</v>
      </c>
      <c r="Z785" s="570">
        <f t="shared" ref="Z785:Z792" si="517">Y785/G785</f>
        <v>0.99987364811649182</v>
      </c>
      <c r="AA785" s="413"/>
      <c r="AB785" s="413"/>
      <c r="AC785" s="412">
        <f>AI785</f>
        <v>734153.37373000011</v>
      </c>
      <c r="AD785" s="570">
        <f>AC785/D785</f>
        <v>0.99721761868868553</v>
      </c>
      <c r="AE785" s="413"/>
      <c r="AF785" s="570"/>
      <c r="AG785" s="413"/>
      <c r="AH785" s="570"/>
      <c r="AI785" s="412">
        <f>SUM(AI786:AI796)</f>
        <v>734153.37373000011</v>
      </c>
      <c r="AJ785" s="570">
        <f>AI785/G785</f>
        <v>0.99721761868868553</v>
      </c>
      <c r="AK785" s="413"/>
      <c r="AL785" s="413"/>
      <c r="AM785" s="413"/>
      <c r="AN785" s="413"/>
      <c r="AO785" s="413"/>
      <c r="AP785" s="413"/>
      <c r="AQ785" s="413"/>
      <c r="AR785" s="413"/>
      <c r="AS785" s="413"/>
      <c r="AT785" s="413"/>
      <c r="AU785" s="413"/>
      <c r="AV785" s="413">
        <f>AW785+AX785+AY785+AZ785</f>
        <v>1366230.7734699999</v>
      </c>
      <c r="AW785" s="413"/>
      <c r="AX785" s="413"/>
      <c r="AY785" s="413">
        <f>SUM(AY786:AY796)</f>
        <v>1366230.7734699999</v>
      </c>
      <c r="AZ785" s="413"/>
      <c r="BA785" s="413">
        <f t="shared" si="484"/>
        <v>0</v>
      </c>
      <c r="BB785" s="413"/>
      <c r="BC785" s="413"/>
      <c r="BD785" s="413"/>
      <c r="BE785" s="413">
        <f t="shared" si="485"/>
        <v>736201.76777000003</v>
      </c>
      <c r="BF785" s="413">
        <f t="shared" ref="BF785:BF790" si="518">E785</f>
        <v>0</v>
      </c>
      <c r="BG785" s="413">
        <f t="shared" ref="BG785:BH790" si="519">G785</f>
        <v>736201.76777000003</v>
      </c>
      <c r="BH785" s="413">
        <f t="shared" si="519"/>
        <v>0</v>
      </c>
      <c r="BI785" s="413">
        <f>BJ785+BK785+BL785+BM785</f>
        <v>797395.82241000002</v>
      </c>
      <c r="BJ785" s="413"/>
      <c r="BK785" s="413"/>
      <c r="BL785" s="413">
        <f>SUM(BL786:BL796)</f>
        <v>797395.82241000002</v>
      </c>
      <c r="BM785" s="413"/>
      <c r="BN785" s="413"/>
      <c r="BO785" s="413">
        <f>BP785+BQ785+BR785+BS785</f>
        <v>1329780.3864499999</v>
      </c>
      <c r="BP785" s="413"/>
      <c r="BQ785" s="413"/>
      <c r="BR785" s="413">
        <f>SUM(BR786:BR796)</f>
        <v>1329780.3864499999</v>
      </c>
      <c r="BS785" s="413"/>
      <c r="BT785" s="413">
        <f t="shared" si="489"/>
        <v>797395.82241000002</v>
      </c>
      <c r="BU785" s="413">
        <f t="shared" si="490"/>
        <v>0</v>
      </c>
      <c r="BV785" s="413">
        <f>BW785+BX785+BY785+BZ785</f>
        <v>760350.92660999997</v>
      </c>
      <c r="BW785" s="413"/>
      <c r="BX785" s="413"/>
      <c r="BY785" s="413">
        <f>SUM(BY786:BY796)</f>
        <v>760350.92660999997</v>
      </c>
      <c r="BZ785" s="413"/>
      <c r="CA785" s="413">
        <f t="shared" si="491"/>
        <v>0</v>
      </c>
      <c r="CB785" s="413"/>
      <c r="CC785" s="413"/>
      <c r="CD785" s="413"/>
      <c r="CE785" s="413">
        <f t="shared" si="498"/>
        <v>760350.92660999997</v>
      </c>
      <c r="CF785" s="413">
        <f t="shared" si="502"/>
        <v>0</v>
      </c>
      <c r="CG785" s="413"/>
      <c r="CH785" s="413">
        <f t="shared" si="492"/>
        <v>760350.92660999997</v>
      </c>
      <c r="CI785" s="413">
        <f t="shared" si="493"/>
        <v>0</v>
      </c>
      <c r="CJ785" s="413"/>
      <c r="CK785" s="413">
        <f>CL785+CM785+CN785+CO785</f>
        <v>760350.92660999997</v>
      </c>
      <c r="CL785" s="413"/>
      <c r="CM785" s="413"/>
      <c r="CN785" s="413">
        <f>BY785</f>
        <v>760350.92660999997</v>
      </c>
      <c r="CO785" s="454"/>
      <c r="CP785" s="413"/>
      <c r="CQ785" s="413"/>
      <c r="CR785" s="413"/>
      <c r="CS785" s="413"/>
      <c r="CT785" s="413"/>
      <c r="CU785" s="413"/>
      <c r="CV785" s="413"/>
      <c r="CW785" s="413"/>
      <c r="CX785" s="413"/>
      <c r="CY785" s="413"/>
      <c r="CZ785" s="413"/>
      <c r="DA785" s="413"/>
      <c r="DB785" s="413"/>
      <c r="DC785" s="414"/>
      <c r="DD785" s="414"/>
      <c r="DE785" s="414"/>
      <c r="DF785" s="414"/>
      <c r="DG785" s="412"/>
      <c r="DH785" s="412"/>
      <c r="DI785" s="412"/>
      <c r="DJ785" s="412"/>
      <c r="DK785" s="412"/>
      <c r="DL785" s="412"/>
      <c r="DM785" s="412"/>
      <c r="DN785" s="412"/>
      <c r="DO785" s="412"/>
      <c r="DP785" s="412"/>
      <c r="DQ785" s="412"/>
      <c r="DR785" s="412"/>
      <c r="DS785" s="412"/>
      <c r="DT785" s="412"/>
      <c r="DU785" s="412"/>
      <c r="DV785" s="412"/>
      <c r="DW785" s="412"/>
      <c r="DX785" s="412"/>
      <c r="DY785" s="412"/>
      <c r="DZ785" s="413"/>
      <c r="EA785" s="413"/>
      <c r="EB785" s="413"/>
      <c r="EC785" s="413"/>
      <c r="ED785" s="413"/>
      <c r="EE785" s="413"/>
      <c r="EF785" s="413"/>
      <c r="EG785" s="413"/>
      <c r="EH785" s="413"/>
      <c r="EI785" s="413"/>
      <c r="EJ785" s="413"/>
      <c r="EK785" s="413"/>
      <c r="EL785" s="413"/>
      <c r="EM785" s="413"/>
      <c r="EN785" s="413"/>
      <c r="EO785" s="413"/>
      <c r="EP785" s="413"/>
      <c r="EQ785" s="413"/>
      <c r="ER785" s="413"/>
      <c r="ES785" s="413"/>
      <c r="ET785" s="413"/>
      <c r="EU785" s="413"/>
      <c r="EV785" s="413"/>
      <c r="EW785" s="413"/>
      <c r="EX785" s="414"/>
      <c r="EY785" s="414"/>
      <c r="EZ785" s="414"/>
      <c r="FA785" s="414"/>
      <c r="FB785" s="414"/>
      <c r="FC785" s="413"/>
      <c r="FD785" s="413"/>
      <c r="FE785" s="414"/>
      <c r="FF785" s="414"/>
      <c r="FG785" s="413"/>
      <c r="FH785" s="413"/>
      <c r="FI785" s="414"/>
      <c r="FJ785" s="414"/>
      <c r="FK785" s="413"/>
      <c r="FL785" s="413"/>
      <c r="FM785" s="413"/>
      <c r="FN785" s="413"/>
      <c r="FO785" s="413"/>
      <c r="FP785" s="413"/>
      <c r="FQ785" s="413"/>
      <c r="FR785" s="414"/>
      <c r="FS785" s="414"/>
      <c r="FT785" s="413"/>
      <c r="FU785" s="413"/>
      <c r="FV785" s="414"/>
      <c r="FW785" s="414"/>
      <c r="FX785" s="413"/>
      <c r="FY785" s="413"/>
      <c r="FZ785" s="413"/>
      <c r="GA785" s="413"/>
      <c r="GB785" s="413"/>
      <c r="GC785" s="407"/>
      <c r="GD785" s="439"/>
      <c r="GE785" s="413"/>
      <c r="GF785" s="413"/>
      <c r="GG785" s="413"/>
      <c r="GH785" s="413"/>
      <c r="GI785" s="413"/>
      <c r="GJ785" s="413"/>
      <c r="GK785" s="413"/>
      <c r="GL785" s="412"/>
      <c r="GM785" s="412"/>
      <c r="GN785" s="412"/>
      <c r="GO785" s="412"/>
      <c r="GP785" s="412"/>
      <c r="GQ785" s="412"/>
      <c r="GR785" s="412"/>
      <c r="GS785" s="412"/>
      <c r="GT785" s="412"/>
      <c r="GU785" s="412"/>
      <c r="GV785" s="412"/>
      <c r="GW785" s="412"/>
      <c r="GX785" s="412"/>
      <c r="GY785" s="412"/>
      <c r="GZ785" s="412"/>
      <c r="HA785" s="412"/>
      <c r="HB785" s="412"/>
      <c r="HC785" s="412"/>
      <c r="HD785" s="412"/>
      <c r="HE785" s="412"/>
      <c r="HF785" s="412"/>
      <c r="HG785" s="412"/>
      <c r="HH785" s="412"/>
      <c r="HI785" s="412"/>
      <c r="HJ785" s="412"/>
      <c r="HK785" s="412"/>
      <c r="HL785" s="412"/>
      <c r="HM785" s="412"/>
      <c r="HN785" s="412"/>
      <c r="HO785" s="412"/>
      <c r="HP785" s="412"/>
      <c r="HQ785" s="412"/>
      <c r="HR785" s="412"/>
      <c r="HS785" s="412"/>
      <c r="HT785" s="412"/>
      <c r="HU785" s="412"/>
      <c r="HV785" s="412"/>
      <c r="HW785" s="412"/>
      <c r="HX785" s="412"/>
      <c r="HY785" s="412"/>
      <c r="HZ785" s="412"/>
      <c r="IA785" s="412"/>
      <c r="IB785" s="412"/>
      <c r="IC785" s="412"/>
      <c r="ID785" s="413"/>
      <c r="IE785" s="413"/>
      <c r="IF785" s="413"/>
      <c r="IG785" s="413"/>
      <c r="IH785" s="413"/>
      <c r="II785" s="413"/>
      <c r="IJ785" s="413"/>
      <c r="IK785" s="413"/>
      <c r="IL785" s="413"/>
      <c r="IM785" s="413"/>
      <c r="IN785" s="413"/>
      <c r="IO785" s="413"/>
      <c r="IP785" s="413"/>
      <c r="IQ785" s="413"/>
      <c r="IR785" s="413"/>
      <c r="IS785" s="413"/>
      <c r="IT785" s="413"/>
      <c r="IU785" s="413"/>
      <c r="IV785" s="413"/>
      <c r="IW785" s="413"/>
      <c r="IX785" s="413"/>
      <c r="IY785" s="413"/>
      <c r="IZ785" s="413"/>
      <c r="JA785" s="413"/>
      <c r="JB785" s="414"/>
      <c r="JC785" s="414"/>
      <c r="JD785" s="414"/>
      <c r="JE785" s="414"/>
      <c r="JF785" s="414"/>
      <c r="JG785" s="413"/>
      <c r="JH785" s="413"/>
      <c r="JI785" s="414"/>
      <c r="JJ785" s="414"/>
      <c r="JK785" s="413"/>
      <c r="JL785" s="413"/>
      <c r="JM785" s="414"/>
      <c r="JN785" s="414"/>
      <c r="JO785" s="413"/>
      <c r="JP785" s="413"/>
      <c r="JQ785" s="413"/>
      <c r="JR785" s="413"/>
      <c r="JS785" s="413"/>
      <c r="JT785" s="413"/>
      <c r="JU785" s="413"/>
      <c r="JV785" s="414"/>
      <c r="JW785" s="414"/>
      <c r="JX785" s="413"/>
      <c r="JY785" s="413"/>
      <c r="JZ785" s="414"/>
      <c r="KA785" s="414"/>
      <c r="KB785" s="413"/>
      <c r="KC785" s="413"/>
      <c r="KD785" s="413"/>
      <c r="KE785" s="413"/>
      <c r="KF785" s="413"/>
      <c r="KG785" s="407"/>
      <c r="KH785" s="439"/>
      <c r="KI785" s="413"/>
      <c r="KJ785" s="413"/>
      <c r="KK785" s="413"/>
      <c r="KL785" s="413"/>
      <c r="KM785" s="413"/>
      <c r="KN785" s="413"/>
      <c r="KO785" s="413"/>
      <c r="KP785" s="412"/>
      <c r="KQ785" s="412"/>
      <c r="KR785" s="412"/>
      <c r="KS785" s="412"/>
      <c r="KT785" s="412"/>
      <c r="KU785" s="412"/>
      <c r="KV785" s="412"/>
      <c r="KW785" s="412"/>
      <c r="KX785" s="412"/>
      <c r="KY785" s="412"/>
      <c r="KZ785" s="412"/>
      <c r="LA785" s="412"/>
      <c r="LB785" s="412"/>
      <c r="LC785" s="412"/>
      <c r="LD785" s="412"/>
      <c r="LE785" s="412"/>
      <c r="LF785" s="412"/>
      <c r="LG785" s="412"/>
      <c r="LH785" s="412"/>
      <c r="LI785" s="412"/>
      <c r="LJ785" s="412"/>
      <c r="LK785" s="412"/>
      <c r="LL785" s="412"/>
      <c r="LM785" s="412"/>
      <c r="LN785" s="412"/>
      <c r="LO785" s="412"/>
      <c r="LP785" s="412"/>
      <c r="LQ785" s="412"/>
      <c r="LR785" s="412"/>
      <c r="LS785" s="412"/>
      <c r="LT785" s="412"/>
      <c r="LU785" s="412"/>
      <c r="LV785" s="412"/>
      <c r="LW785" s="412"/>
      <c r="LX785" s="412"/>
      <c r="LY785" s="412"/>
      <c r="LZ785" s="412"/>
      <c r="MA785" s="412"/>
      <c r="MB785" s="412"/>
      <c r="MC785" s="412"/>
      <c r="MD785" s="412"/>
      <c r="ME785" s="412"/>
      <c r="MF785" s="412"/>
      <c r="MG785" s="412"/>
      <c r="MH785" s="413"/>
      <c r="MI785" s="413"/>
      <c r="MJ785" s="413"/>
      <c r="MK785" s="413"/>
      <c r="ML785" s="413"/>
      <c r="MM785" s="413"/>
      <c r="MN785" s="413"/>
      <c r="MO785" s="413"/>
      <c r="MP785" s="413"/>
      <c r="MQ785" s="413"/>
      <c r="MR785" s="413"/>
      <c r="MS785" s="413"/>
      <c r="MT785" s="413"/>
      <c r="MU785" s="413"/>
      <c r="MV785" s="413"/>
      <c r="MW785" s="413"/>
      <c r="MX785" s="413"/>
      <c r="MY785" s="413"/>
      <c r="MZ785" s="413"/>
      <c r="NA785" s="413"/>
      <c r="NB785" s="413"/>
      <c r="NC785" s="413"/>
      <c r="ND785" s="413"/>
      <c r="NE785" s="413"/>
      <c r="NF785" s="414"/>
      <c r="NG785" s="414"/>
      <c r="NH785" s="414"/>
      <c r="NI785" s="414"/>
      <c r="NJ785" s="414"/>
      <c r="NK785" s="413"/>
      <c r="NL785" s="413"/>
      <c r="NM785" s="414"/>
      <c r="NN785" s="414"/>
      <c r="NO785" s="413"/>
      <c r="NP785" s="413"/>
      <c r="NQ785" s="414"/>
      <c r="NR785" s="414"/>
      <c r="NS785" s="413"/>
      <c r="NT785" s="413"/>
      <c r="NU785" s="413"/>
      <c r="NV785" s="413"/>
      <c r="NW785" s="413"/>
      <c r="NX785" s="413"/>
      <c r="NY785" s="413"/>
      <c r="NZ785" s="414"/>
      <c r="OA785" s="414"/>
      <c r="OB785" s="413"/>
      <c r="OC785" s="413"/>
      <c r="OD785" s="414"/>
      <c r="OE785" s="414"/>
      <c r="OF785" s="413"/>
      <c r="OG785" s="413"/>
      <c r="OH785" s="413"/>
      <c r="OI785" s="413"/>
      <c r="OJ785" s="413"/>
      <c r="OK785" s="407"/>
      <c r="OL785" s="439"/>
      <c r="OM785" s="413"/>
      <c r="ON785" s="413"/>
      <c r="OO785" s="413"/>
      <c r="OP785" s="413"/>
      <c r="OQ785" s="413"/>
      <c r="OR785" s="413"/>
      <c r="OS785" s="413"/>
      <c r="OT785" s="412"/>
      <c r="OU785" s="412"/>
      <c r="OV785" s="412"/>
      <c r="OW785" s="412"/>
      <c r="OX785" s="412"/>
      <c r="OY785" s="412"/>
      <c r="OZ785" s="412"/>
      <c r="PA785" s="412"/>
      <c r="PB785" s="412"/>
      <c r="PC785" s="412"/>
      <c r="PD785" s="412"/>
      <c r="PE785" s="412"/>
      <c r="PF785" s="412"/>
      <c r="PG785" s="412"/>
      <c r="PH785" s="412"/>
      <c r="PI785" s="412"/>
      <c r="PJ785" s="412"/>
      <c r="PK785" s="412"/>
      <c r="PL785" s="412"/>
      <c r="PM785" s="412"/>
      <c r="PN785" s="412"/>
      <c r="PO785" s="412"/>
      <c r="PP785" s="412"/>
      <c r="PQ785" s="412"/>
      <c r="PR785" s="412"/>
      <c r="PS785" s="412"/>
      <c r="PT785" s="412"/>
      <c r="PU785" s="412"/>
      <c r="PV785" s="412"/>
      <c r="PW785" s="412"/>
      <c r="PX785" s="412"/>
      <c r="PY785" s="412"/>
      <c r="PZ785" s="412"/>
      <c r="QA785" s="412"/>
      <c r="QB785" s="412"/>
      <c r="QC785" s="412"/>
      <c r="QD785" s="412"/>
      <c r="QE785" s="412"/>
      <c r="QF785" s="412"/>
      <c r="QG785" s="412"/>
      <c r="QH785" s="412"/>
      <c r="QI785" s="412"/>
      <c r="QJ785" s="412"/>
      <c r="QK785" s="412"/>
      <c r="QL785" s="413"/>
      <c r="QM785" s="413"/>
      <c r="QN785" s="413"/>
      <c r="QO785" s="413"/>
      <c r="QP785" s="413"/>
      <c r="QQ785" s="413"/>
      <c r="QR785" s="413"/>
      <c r="QS785" s="413"/>
      <c r="QT785" s="413"/>
      <c r="QU785" s="413"/>
      <c r="QV785" s="413"/>
      <c r="QW785" s="413"/>
      <c r="QX785" s="413"/>
      <c r="QY785" s="413"/>
      <c r="QZ785" s="413"/>
      <c r="RA785" s="413"/>
      <c r="RB785" s="413"/>
      <c r="RC785" s="413"/>
      <c r="RD785" s="413"/>
      <c r="RE785" s="413"/>
      <c r="RF785" s="413"/>
      <c r="RG785" s="413"/>
      <c r="RH785" s="413"/>
      <c r="RI785" s="413"/>
      <c r="RJ785" s="414"/>
      <c r="RK785" s="414"/>
      <c r="RL785" s="414"/>
      <c r="RM785" s="414"/>
      <c r="RN785" s="414"/>
      <c r="RO785" s="413"/>
      <c r="RP785" s="413"/>
      <c r="RQ785" s="414"/>
      <c r="RR785" s="414"/>
      <c r="RS785" s="413"/>
      <c r="RT785" s="413"/>
      <c r="RU785" s="414"/>
      <c r="RV785" s="414"/>
      <c r="RW785" s="413"/>
      <c r="RX785" s="413"/>
      <c r="RY785" s="413"/>
      <c r="RZ785" s="413"/>
      <c r="SA785" s="413"/>
      <c r="SB785" s="413"/>
      <c r="SC785" s="413"/>
      <c r="SD785" s="414"/>
      <c r="SE785" s="414"/>
      <c r="SF785" s="413"/>
      <c r="SG785" s="413"/>
      <c r="SH785" s="414"/>
      <c r="SI785" s="414"/>
      <c r="SJ785" s="413"/>
      <c r="SK785" s="413"/>
      <c r="SL785" s="413"/>
      <c r="SM785" s="413"/>
      <c r="SN785" s="413"/>
      <c r="SO785" s="407"/>
      <c r="SP785" s="439"/>
      <c r="SQ785" s="413"/>
      <c r="SR785" s="413"/>
      <c r="SS785" s="413"/>
      <c r="ST785" s="413"/>
      <c r="SU785" s="413"/>
      <c r="SV785" s="413"/>
      <c r="SW785" s="413"/>
      <c r="SX785" s="412"/>
      <c r="SY785" s="412"/>
      <c r="SZ785" s="412"/>
      <c r="TA785" s="412"/>
      <c r="TB785" s="412"/>
      <c r="TC785" s="412"/>
      <c r="TD785" s="412"/>
      <c r="TE785" s="412"/>
      <c r="TF785" s="412"/>
      <c r="TG785" s="412"/>
      <c r="TH785" s="412"/>
      <c r="TI785" s="412"/>
      <c r="TJ785" s="412"/>
      <c r="TK785" s="412"/>
      <c r="TL785" s="412"/>
      <c r="TM785" s="412"/>
      <c r="TN785" s="412"/>
      <c r="TO785" s="412"/>
      <c r="TP785" s="412"/>
      <c r="TQ785" s="412"/>
      <c r="TR785" s="412"/>
      <c r="TS785" s="412"/>
      <c r="TT785" s="412"/>
      <c r="TU785" s="412"/>
      <c r="TV785" s="412"/>
      <c r="TW785" s="412"/>
      <c r="TX785" s="412"/>
      <c r="TY785" s="412"/>
      <c r="TZ785" s="412"/>
      <c r="UA785" s="412"/>
      <c r="UB785" s="412"/>
      <c r="UC785" s="412"/>
      <c r="UD785" s="412"/>
      <c r="UE785" s="412"/>
      <c r="UF785" s="412"/>
      <c r="UG785" s="412"/>
      <c r="UH785" s="412"/>
      <c r="UI785" s="412"/>
      <c r="UJ785" s="412"/>
      <c r="UK785" s="412"/>
      <c r="UL785" s="412"/>
      <c r="UM785" s="412"/>
      <c r="UN785" s="412"/>
      <c r="UO785" s="412"/>
      <c r="UP785" s="413"/>
      <c r="UQ785" s="413"/>
      <c r="UR785" s="413"/>
      <c r="US785" s="413"/>
      <c r="UT785" s="413"/>
      <c r="UU785" s="413"/>
      <c r="UV785" s="413"/>
      <c r="UW785" s="413"/>
      <c r="UX785" s="413"/>
      <c r="UY785" s="413"/>
      <c r="UZ785" s="413"/>
      <c r="VA785" s="413"/>
      <c r="VB785" s="413"/>
      <c r="VC785" s="413"/>
      <c r="VD785" s="413"/>
      <c r="VE785" s="413"/>
      <c r="VF785" s="413"/>
      <c r="VG785" s="413"/>
      <c r="VH785" s="413"/>
      <c r="VI785" s="413"/>
      <c r="VJ785" s="413"/>
      <c r="VK785" s="413"/>
      <c r="VL785" s="413"/>
      <c r="VM785" s="413"/>
      <c r="VN785" s="414"/>
      <c r="VO785" s="414"/>
      <c r="VP785" s="414"/>
      <c r="VQ785" s="414"/>
      <c r="VR785" s="414"/>
      <c r="VS785" s="413"/>
      <c r="VT785" s="413"/>
      <c r="VU785" s="414"/>
      <c r="VV785" s="414"/>
      <c r="VW785" s="413"/>
      <c r="VX785" s="413"/>
      <c r="VY785" s="414"/>
      <c r="VZ785" s="414"/>
      <c r="WA785" s="413"/>
      <c r="WB785" s="413"/>
      <c r="WC785" s="413"/>
      <c r="WD785" s="413"/>
      <c r="WE785" s="413"/>
      <c r="WF785" s="413"/>
      <c r="WG785" s="413"/>
      <c r="WH785" s="414"/>
      <c r="WI785" s="414"/>
      <c r="WJ785" s="413"/>
      <c r="WK785" s="413"/>
      <c r="WL785" s="414"/>
      <c r="WM785" s="414"/>
      <c r="WN785" s="413"/>
      <c r="WO785" s="413"/>
      <c r="WP785" s="413"/>
      <c r="WQ785" s="413"/>
      <c r="WR785" s="413"/>
      <c r="WS785" s="407"/>
      <c r="WT785" s="439"/>
      <c r="WU785" s="413"/>
      <c r="WV785" s="413"/>
      <c r="WW785" s="413"/>
      <c r="WX785" s="413"/>
      <c r="WY785" s="413"/>
      <c r="WZ785" s="413"/>
      <c r="XA785" s="413"/>
      <c r="XB785" s="412"/>
      <c r="XC785" s="412"/>
      <c r="XD785" s="412"/>
      <c r="XE785" s="412"/>
      <c r="XF785" s="412"/>
      <c r="XG785" s="412"/>
      <c r="XH785" s="412"/>
      <c r="XI785" s="412"/>
      <c r="XJ785" s="412"/>
      <c r="XK785" s="412"/>
      <c r="XL785" s="412"/>
      <c r="XM785" s="412"/>
      <c r="XN785" s="412"/>
      <c r="XO785" s="412"/>
      <c r="XP785" s="412"/>
      <c r="XQ785" s="412"/>
      <c r="XR785" s="412"/>
      <c r="XS785" s="412"/>
      <c r="XT785" s="412"/>
      <c r="XU785" s="412"/>
      <c r="XV785" s="412"/>
      <c r="XW785" s="412"/>
      <c r="XX785" s="412"/>
      <c r="XY785" s="412"/>
      <c r="XZ785" s="412"/>
      <c r="YA785" s="412"/>
      <c r="YB785" s="412"/>
      <c r="YC785" s="412"/>
      <c r="YD785" s="412"/>
      <c r="YE785" s="412"/>
      <c r="YF785" s="412"/>
      <c r="YG785" s="412"/>
      <c r="YH785" s="412"/>
      <c r="YI785" s="412"/>
      <c r="YJ785" s="412"/>
      <c r="YK785" s="412"/>
      <c r="YL785" s="412"/>
      <c r="YM785" s="412"/>
      <c r="YN785" s="412"/>
      <c r="YO785" s="412"/>
      <c r="YP785" s="412"/>
      <c r="YQ785" s="412"/>
      <c r="YR785" s="412"/>
      <c r="YS785" s="412"/>
      <c r="YT785" s="413"/>
      <c r="YU785" s="413"/>
      <c r="YV785" s="413"/>
      <c r="YW785" s="413"/>
      <c r="YX785" s="413"/>
      <c r="YY785" s="413"/>
      <c r="YZ785" s="413"/>
      <c r="ZA785" s="413"/>
      <c r="ZB785" s="413"/>
      <c r="ZC785" s="413"/>
      <c r="ZD785" s="413"/>
      <c r="ZE785" s="413"/>
      <c r="ZF785" s="413"/>
      <c r="ZG785" s="413"/>
      <c r="ZH785" s="413"/>
      <c r="ZI785" s="413"/>
      <c r="ZJ785" s="413"/>
      <c r="ZK785" s="413"/>
      <c r="ZL785" s="413"/>
      <c r="ZM785" s="413"/>
      <c r="ZN785" s="413"/>
      <c r="ZO785" s="413"/>
      <c r="ZP785" s="413"/>
      <c r="ZQ785" s="413"/>
      <c r="ZR785" s="414"/>
      <c r="ZS785" s="414"/>
      <c r="ZT785" s="414"/>
      <c r="ZU785" s="414"/>
      <c r="ZV785" s="414"/>
      <c r="ZW785" s="413"/>
      <c r="ZX785" s="413"/>
      <c r="ZY785" s="414"/>
      <c r="ZZ785" s="414"/>
      <c r="AAA785" s="413"/>
      <c r="AAB785" s="413"/>
      <c r="AAC785" s="414"/>
      <c r="AAD785" s="414"/>
      <c r="AAE785" s="413"/>
      <c r="AAF785" s="413"/>
      <c r="AAG785" s="413"/>
      <c r="AAH785" s="413"/>
      <c r="AAI785" s="413"/>
      <c r="AAJ785" s="413"/>
      <c r="AAK785" s="413"/>
      <c r="AAL785" s="414"/>
      <c r="AAM785" s="414"/>
      <c r="AAN785" s="413"/>
      <c r="AAO785" s="413"/>
      <c r="AAP785" s="414"/>
      <c r="AAQ785" s="414"/>
      <c r="AAR785" s="413"/>
      <c r="AAS785" s="413"/>
      <c r="AAT785" s="413"/>
      <c r="AAU785" s="413"/>
      <c r="AAV785" s="413"/>
      <c r="AAW785" s="407"/>
      <c r="AAX785" s="439"/>
      <c r="AAY785" s="413"/>
      <c r="AAZ785" s="413"/>
      <c r="ABA785" s="413"/>
      <c r="ABB785" s="413"/>
      <c r="ABC785" s="413"/>
      <c r="ABD785" s="413"/>
      <c r="ABE785" s="413"/>
      <c r="ABF785" s="412"/>
      <c r="ABG785" s="412"/>
      <c r="ABH785" s="412"/>
      <c r="ABI785" s="412"/>
      <c r="ABJ785" s="412"/>
      <c r="ABK785" s="412"/>
      <c r="ABL785" s="412"/>
      <c r="ABM785" s="412"/>
      <c r="ABN785" s="412"/>
      <c r="ABO785" s="412"/>
      <c r="ABP785" s="412"/>
      <c r="ABQ785" s="412"/>
      <c r="ABR785" s="412"/>
      <c r="ABS785" s="412"/>
      <c r="ABT785" s="412"/>
      <c r="ABU785" s="412"/>
      <c r="ABV785" s="412"/>
      <c r="ABW785" s="412"/>
      <c r="ABX785" s="412"/>
      <c r="ABY785" s="412"/>
      <c r="ABZ785" s="412"/>
      <c r="ACA785" s="412"/>
      <c r="ACB785" s="412"/>
      <c r="ACC785" s="412"/>
      <c r="ACD785" s="412"/>
      <c r="ACE785" s="412"/>
      <c r="ACF785" s="412"/>
      <c r="ACG785" s="412"/>
      <c r="ACH785" s="412"/>
      <c r="ACI785" s="412"/>
      <c r="ACJ785" s="412"/>
      <c r="ACK785" s="412"/>
      <c r="ACL785" s="412"/>
      <c r="ACM785" s="412"/>
      <c r="ACN785" s="412"/>
      <c r="ACO785" s="412"/>
      <c r="ACP785" s="412"/>
      <c r="ACQ785" s="412"/>
      <c r="ACR785" s="412"/>
      <c r="ACS785" s="412"/>
      <c r="ACT785" s="412"/>
      <c r="ACU785" s="412"/>
      <c r="ACV785" s="412"/>
      <c r="ACW785" s="412"/>
      <c r="ACX785" s="413"/>
      <c r="ACY785" s="413"/>
      <c r="ACZ785" s="413"/>
      <c r="ADA785" s="413"/>
      <c r="ADB785" s="413"/>
      <c r="ADC785" s="413"/>
      <c r="ADD785" s="413"/>
      <c r="ADE785" s="413"/>
      <c r="ADF785" s="413"/>
      <c r="ADG785" s="413"/>
      <c r="ADH785" s="413"/>
      <c r="ADI785" s="413"/>
      <c r="ADJ785" s="413"/>
      <c r="ADK785" s="413"/>
      <c r="ADL785" s="413"/>
      <c r="ADM785" s="413"/>
      <c r="ADN785" s="413"/>
      <c r="ADO785" s="413"/>
      <c r="ADP785" s="413"/>
      <c r="ADQ785" s="413"/>
      <c r="ADR785" s="413"/>
      <c r="ADS785" s="413"/>
      <c r="ADT785" s="413"/>
      <c r="ADU785" s="413"/>
      <c r="ADV785" s="414"/>
      <c r="ADW785" s="414"/>
      <c r="ADX785" s="414"/>
      <c r="ADY785" s="414"/>
      <c r="ADZ785" s="414"/>
      <c r="AEA785" s="413"/>
      <c r="AEB785" s="413"/>
      <c r="AEC785" s="414"/>
      <c r="AED785" s="414"/>
      <c r="AEE785" s="413"/>
      <c r="AEF785" s="413"/>
      <c r="AEG785" s="414"/>
      <c r="AEH785" s="414"/>
      <c r="AEI785" s="413"/>
      <c r="AEJ785" s="413"/>
      <c r="AEK785" s="413"/>
      <c r="AEL785" s="413"/>
      <c r="AEM785" s="413"/>
      <c r="AEN785" s="413"/>
      <c r="AEO785" s="413"/>
      <c r="AEP785" s="414"/>
      <c r="AEQ785" s="414"/>
      <c r="AER785" s="413"/>
      <c r="AES785" s="413"/>
      <c r="AET785" s="414"/>
      <c r="AEU785" s="414"/>
      <c r="AEV785" s="413"/>
      <c r="AEW785" s="413"/>
      <c r="AEX785" s="413"/>
      <c r="AEY785" s="413"/>
      <c r="AEZ785" s="413"/>
      <c r="AFA785" s="407"/>
      <c r="AFB785" s="439"/>
      <c r="AFC785" s="413"/>
      <c r="AFD785" s="413"/>
      <c r="AFE785" s="413"/>
      <c r="AFF785" s="413"/>
      <c r="AFG785" s="413"/>
      <c r="AFH785" s="413"/>
      <c r="AFI785" s="413"/>
      <c r="AFJ785" s="412"/>
      <c r="AFK785" s="412"/>
      <c r="AFL785" s="412"/>
      <c r="AFM785" s="412"/>
      <c r="AFN785" s="412"/>
      <c r="AFO785" s="412"/>
      <c r="AFP785" s="412"/>
      <c r="AFQ785" s="412"/>
      <c r="AFR785" s="412"/>
      <c r="AFS785" s="412"/>
      <c r="AFT785" s="412"/>
      <c r="AFU785" s="412"/>
      <c r="AFV785" s="412"/>
      <c r="AFW785" s="412"/>
      <c r="AFX785" s="412"/>
      <c r="AFY785" s="412"/>
      <c r="AFZ785" s="412"/>
      <c r="AGA785" s="412"/>
      <c r="AGB785" s="412"/>
      <c r="AGC785" s="412"/>
      <c r="AGD785" s="412"/>
      <c r="AGE785" s="412"/>
      <c r="AGF785" s="412"/>
      <c r="AGG785" s="412"/>
      <c r="AGH785" s="412"/>
      <c r="AGI785" s="412"/>
      <c r="AGJ785" s="412"/>
      <c r="AGK785" s="412"/>
      <c r="AGL785" s="412"/>
      <c r="AGM785" s="412"/>
      <c r="AGN785" s="412"/>
      <c r="AGO785" s="412"/>
      <c r="AGP785" s="412"/>
      <c r="AGQ785" s="412"/>
      <c r="AGR785" s="412"/>
      <c r="AGS785" s="412"/>
      <c r="AGT785" s="412"/>
      <c r="AGU785" s="412"/>
      <c r="AGV785" s="412"/>
      <c r="AGW785" s="412"/>
      <c r="AGX785" s="412"/>
      <c r="AGY785" s="412"/>
      <c r="AGZ785" s="412"/>
      <c r="AHA785" s="412"/>
      <c r="AHB785" s="413"/>
      <c r="AHC785" s="413"/>
      <c r="AHD785" s="413"/>
      <c r="AHE785" s="413"/>
      <c r="AHF785" s="413"/>
      <c r="AHG785" s="413"/>
      <c r="AHH785" s="413"/>
      <c r="AHI785" s="413"/>
      <c r="AHJ785" s="413"/>
      <c r="AHK785" s="413"/>
      <c r="AHL785" s="413"/>
      <c r="AHM785" s="413"/>
      <c r="AHN785" s="413"/>
      <c r="AHO785" s="413"/>
      <c r="AHP785" s="413"/>
      <c r="AHQ785" s="413"/>
      <c r="AHR785" s="413"/>
      <c r="AHS785" s="413"/>
      <c r="AHT785" s="413"/>
      <c r="AHU785" s="413"/>
      <c r="AHV785" s="413"/>
      <c r="AHW785" s="413"/>
      <c r="AHX785" s="413"/>
      <c r="AHY785" s="413"/>
      <c r="AHZ785" s="414"/>
      <c r="AIA785" s="414"/>
      <c r="AIB785" s="414"/>
      <c r="AIC785" s="414"/>
      <c r="AID785" s="414"/>
      <c r="AIE785" s="413"/>
      <c r="AIF785" s="413"/>
      <c r="AIG785" s="414"/>
      <c r="AIH785" s="414"/>
      <c r="AII785" s="413"/>
      <c r="AIJ785" s="413"/>
      <c r="AIK785" s="414"/>
      <c r="AIL785" s="414"/>
      <c r="AIM785" s="413"/>
      <c r="AIN785" s="413"/>
      <c r="AIO785" s="413"/>
      <c r="AIP785" s="413"/>
      <c r="AIQ785" s="413"/>
      <c r="AIR785" s="413"/>
      <c r="AIS785" s="413"/>
      <c r="AIT785" s="414"/>
      <c r="AIU785" s="414"/>
      <c r="AIV785" s="413"/>
      <c r="AIW785" s="413"/>
      <c r="AIX785" s="414"/>
      <c r="AIY785" s="414"/>
      <c r="AIZ785" s="413"/>
      <c r="AJA785" s="413"/>
      <c r="AJB785" s="413"/>
      <c r="AJC785" s="413"/>
      <c r="AJD785" s="413"/>
      <c r="AJE785" s="407"/>
      <c r="AJF785" s="439"/>
      <c r="AJG785" s="413"/>
      <c r="AJH785" s="413"/>
      <c r="AJI785" s="413"/>
      <c r="AJJ785" s="413"/>
      <c r="AJK785" s="413"/>
      <c r="AJL785" s="413"/>
      <c r="AJM785" s="413"/>
      <c r="AJN785" s="412"/>
      <c r="AJO785" s="412"/>
      <c r="AJP785" s="412"/>
      <c r="AJQ785" s="412"/>
      <c r="AJR785" s="412"/>
      <c r="AJS785" s="412"/>
      <c r="AJT785" s="412"/>
      <c r="AJU785" s="412"/>
      <c r="AJV785" s="412"/>
      <c r="AJW785" s="412"/>
      <c r="AJX785" s="412"/>
      <c r="AJY785" s="412"/>
      <c r="AJZ785" s="412"/>
      <c r="AKA785" s="412"/>
      <c r="AKB785" s="412"/>
      <c r="AKC785" s="412"/>
      <c r="AKD785" s="412"/>
      <c r="AKE785" s="412"/>
      <c r="AKF785" s="412"/>
      <c r="AKG785" s="412"/>
      <c r="AKH785" s="412"/>
      <c r="AKI785" s="412"/>
      <c r="AKJ785" s="412"/>
      <c r="AKK785" s="412"/>
      <c r="AKL785" s="412"/>
      <c r="AKM785" s="412"/>
      <c r="AKN785" s="412"/>
      <c r="AKO785" s="412"/>
      <c r="AKP785" s="412"/>
      <c r="AKQ785" s="412"/>
      <c r="AKR785" s="412"/>
      <c r="AKS785" s="412"/>
      <c r="AKT785" s="412"/>
      <c r="AKU785" s="412"/>
      <c r="AKV785" s="412"/>
      <c r="AKW785" s="412"/>
      <c r="AKX785" s="412"/>
      <c r="AKY785" s="412"/>
      <c r="AKZ785" s="412"/>
      <c r="ALA785" s="412"/>
      <c r="ALB785" s="412"/>
      <c r="ALC785" s="412"/>
      <c r="ALD785" s="412"/>
      <c r="ALE785" s="412"/>
      <c r="ALF785" s="413"/>
      <c r="ALG785" s="413"/>
      <c r="ALH785" s="413"/>
      <c r="ALI785" s="413"/>
      <c r="ALJ785" s="413"/>
      <c r="ALK785" s="413"/>
      <c r="ALL785" s="413"/>
      <c r="ALM785" s="413"/>
      <c r="ALN785" s="413"/>
      <c r="ALO785" s="413"/>
      <c r="ALP785" s="413"/>
      <c r="ALQ785" s="413"/>
      <c r="ALR785" s="413"/>
      <c r="ALS785" s="413"/>
      <c r="ALT785" s="413"/>
      <c r="ALU785" s="413"/>
      <c r="ALV785" s="413"/>
      <c r="ALW785" s="413"/>
      <c r="ALX785" s="413"/>
      <c r="ALY785" s="413"/>
      <c r="ALZ785" s="413"/>
      <c r="AMA785" s="413"/>
      <c r="AMB785" s="413"/>
      <c r="AMC785" s="413"/>
      <c r="AMD785" s="414"/>
      <c r="AME785" s="414"/>
      <c r="AMF785" s="414"/>
      <c r="AMG785" s="414"/>
      <c r="AMH785" s="414"/>
      <c r="AMI785" s="413"/>
      <c r="AMJ785" s="413"/>
      <c r="AMK785" s="414"/>
      <c r="AML785" s="414"/>
      <c r="AMM785" s="413"/>
      <c r="AMN785" s="413"/>
      <c r="AMO785" s="414"/>
      <c r="AMP785" s="414"/>
      <c r="AMQ785" s="413"/>
      <c r="AMR785" s="413"/>
      <c r="AMS785" s="413"/>
      <c r="AMT785" s="413"/>
      <c r="AMU785" s="413"/>
      <c r="AMV785" s="413"/>
      <c r="AMW785" s="413"/>
      <c r="AMX785" s="414"/>
      <c r="AMY785" s="414"/>
      <c r="AMZ785" s="413"/>
      <c r="ANA785" s="413"/>
      <c r="ANB785" s="414"/>
      <c r="ANC785" s="414"/>
      <c r="AND785" s="413"/>
      <c r="ANE785" s="413"/>
      <c r="ANF785" s="413"/>
      <c r="ANG785" s="413"/>
      <c r="ANH785" s="413"/>
      <c r="ANI785" s="407"/>
      <c r="ANJ785" s="439"/>
      <c r="ANK785" s="413"/>
      <c r="ANL785" s="413"/>
      <c r="ANM785" s="413"/>
      <c r="ANN785" s="413"/>
      <c r="ANO785" s="413"/>
      <c r="ANP785" s="413"/>
      <c r="ANQ785" s="413"/>
      <c r="ANR785" s="412"/>
      <c r="ANS785" s="412"/>
      <c r="ANT785" s="412"/>
      <c r="ANU785" s="412"/>
      <c r="ANV785" s="412"/>
      <c r="ANW785" s="412"/>
      <c r="ANX785" s="412"/>
      <c r="ANY785" s="412"/>
      <c r="ANZ785" s="412"/>
      <c r="AOA785" s="412"/>
      <c r="AOB785" s="412"/>
      <c r="AOC785" s="412"/>
      <c r="AOD785" s="412"/>
      <c r="AOE785" s="412"/>
      <c r="AOF785" s="412"/>
      <c r="AOG785" s="412"/>
      <c r="AOH785" s="412"/>
      <c r="AOI785" s="412"/>
      <c r="AOJ785" s="412"/>
      <c r="AOK785" s="412"/>
      <c r="AOL785" s="412"/>
      <c r="AOM785" s="412"/>
      <c r="AON785" s="412"/>
      <c r="AOO785" s="412"/>
      <c r="AOP785" s="412"/>
      <c r="AOQ785" s="412"/>
      <c r="AOR785" s="412"/>
      <c r="AOS785" s="412"/>
      <c r="AOT785" s="412"/>
      <c r="AOU785" s="412"/>
      <c r="AOV785" s="412"/>
      <c r="AOW785" s="412"/>
      <c r="AOX785" s="412"/>
      <c r="AOY785" s="412"/>
      <c r="AOZ785" s="412"/>
      <c r="APA785" s="412"/>
      <c r="APB785" s="412"/>
      <c r="APC785" s="412"/>
      <c r="APD785" s="412"/>
      <c r="APE785" s="412"/>
      <c r="APF785" s="412"/>
      <c r="APG785" s="412"/>
      <c r="APH785" s="412"/>
      <c r="API785" s="412"/>
      <c r="APJ785" s="413"/>
      <c r="APK785" s="413"/>
      <c r="APL785" s="413"/>
      <c r="APM785" s="413"/>
      <c r="APN785" s="413"/>
      <c r="APO785" s="413"/>
      <c r="APP785" s="413"/>
      <c r="APQ785" s="413"/>
      <c r="APR785" s="413"/>
      <c r="APS785" s="413"/>
      <c r="APT785" s="413"/>
      <c r="APU785" s="413"/>
      <c r="APV785" s="413"/>
      <c r="APW785" s="413"/>
      <c r="APX785" s="413"/>
      <c r="APY785" s="413"/>
      <c r="APZ785" s="413"/>
      <c r="AQA785" s="413"/>
      <c r="AQB785" s="413"/>
      <c r="AQC785" s="413"/>
      <c r="AQD785" s="413"/>
      <c r="AQE785" s="413"/>
      <c r="AQF785" s="413"/>
      <c r="AQG785" s="413"/>
      <c r="AQH785" s="414"/>
      <c r="AQI785" s="414"/>
      <c r="AQJ785" s="414"/>
      <c r="AQK785" s="414"/>
      <c r="AQL785" s="414"/>
      <c r="AQM785" s="413"/>
      <c r="AQN785" s="413"/>
      <c r="AQO785" s="414"/>
      <c r="AQP785" s="414"/>
      <c r="AQQ785" s="413"/>
      <c r="AQR785" s="413"/>
      <c r="AQS785" s="414"/>
      <c r="AQT785" s="414"/>
      <c r="AQU785" s="413"/>
      <c r="AQV785" s="413"/>
      <c r="AQW785" s="413"/>
      <c r="AQX785" s="413"/>
      <c r="AQY785" s="413"/>
      <c r="AQZ785" s="413"/>
      <c r="ARA785" s="413"/>
      <c r="ARB785" s="414"/>
      <c r="ARC785" s="414"/>
      <c r="ARD785" s="413"/>
      <c r="ARE785" s="413"/>
      <c r="ARF785" s="414"/>
      <c r="ARG785" s="414"/>
      <c r="ARH785" s="413"/>
      <c r="ARI785" s="413"/>
      <c r="ARJ785" s="413"/>
      <c r="ARK785" s="413"/>
      <c r="ARL785" s="413"/>
      <c r="ARM785" s="407"/>
      <c r="ARN785" s="439"/>
      <c r="ARO785" s="413"/>
      <c r="ARP785" s="413"/>
      <c r="ARQ785" s="413"/>
      <c r="ARR785" s="413"/>
      <c r="ARS785" s="413"/>
      <c r="ART785" s="413"/>
      <c r="ARU785" s="413"/>
      <c r="ARV785" s="412"/>
      <c r="ARW785" s="412"/>
      <c r="ARX785" s="412"/>
      <c r="ARY785" s="412"/>
      <c r="ARZ785" s="412"/>
      <c r="ASA785" s="412"/>
      <c r="ASB785" s="412"/>
      <c r="ASC785" s="412"/>
      <c r="ASD785" s="412"/>
      <c r="ASE785" s="412"/>
      <c r="ASF785" s="412"/>
      <c r="ASG785" s="412"/>
      <c r="ASH785" s="412"/>
      <c r="ASI785" s="412"/>
      <c r="ASJ785" s="412"/>
      <c r="ASK785" s="412"/>
      <c r="ASL785" s="412"/>
      <c r="ASM785" s="412"/>
      <c r="ASN785" s="412"/>
      <c r="ASO785" s="412"/>
      <c r="ASP785" s="412"/>
      <c r="ASQ785" s="412"/>
      <c r="ASR785" s="412"/>
      <c r="ASS785" s="412"/>
      <c r="AST785" s="412"/>
      <c r="ASU785" s="412"/>
      <c r="ASV785" s="412"/>
      <c r="ASW785" s="412"/>
      <c r="ASX785" s="412"/>
      <c r="ASY785" s="412"/>
      <c r="ASZ785" s="412"/>
      <c r="ATA785" s="412"/>
      <c r="ATB785" s="412"/>
      <c r="ATC785" s="412"/>
      <c r="ATD785" s="412"/>
      <c r="ATE785" s="412"/>
      <c r="ATF785" s="412"/>
      <c r="ATG785" s="412"/>
      <c r="ATH785" s="412"/>
      <c r="ATI785" s="412"/>
      <c r="ATJ785" s="412"/>
      <c r="ATK785" s="412"/>
      <c r="ATL785" s="412"/>
      <c r="ATM785" s="412"/>
      <c r="ATN785" s="413"/>
      <c r="ATO785" s="413"/>
      <c r="ATP785" s="413"/>
      <c r="ATQ785" s="413"/>
      <c r="ATR785" s="413"/>
      <c r="ATS785" s="413"/>
      <c r="ATT785" s="413"/>
      <c r="ATU785" s="413"/>
      <c r="ATV785" s="413"/>
      <c r="ATW785" s="413"/>
      <c r="ATX785" s="413"/>
      <c r="ATY785" s="413"/>
      <c r="ATZ785" s="413"/>
      <c r="AUA785" s="413"/>
      <c r="AUB785" s="413"/>
      <c r="AUC785" s="413"/>
      <c r="AUD785" s="413"/>
      <c r="AUE785" s="413"/>
      <c r="AUF785" s="413"/>
      <c r="AUG785" s="413"/>
      <c r="AUH785" s="413"/>
      <c r="AUI785" s="413"/>
      <c r="AUJ785" s="413"/>
      <c r="AUK785" s="413"/>
      <c r="AUL785" s="414"/>
      <c r="AUM785" s="414"/>
      <c r="AUN785" s="414"/>
      <c r="AUO785" s="414"/>
      <c r="AUP785" s="414"/>
      <c r="AUQ785" s="413"/>
      <c r="AUR785" s="413"/>
      <c r="AUS785" s="414"/>
      <c r="AUT785" s="414"/>
      <c r="AUU785" s="413"/>
      <c r="AUV785" s="413"/>
      <c r="AUW785" s="414"/>
      <c r="AUX785" s="414"/>
      <c r="AUY785" s="413"/>
      <c r="AUZ785" s="413"/>
      <c r="AVA785" s="413"/>
      <c r="AVB785" s="413"/>
      <c r="AVC785" s="413"/>
      <c r="AVD785" s="413"/>
      <c r="AVE785" s="413"/>
      <c r="AVF785" s="414"/>
      <c r="AVG785" s="414"/>
      <c r="AVH785" s="413"/>
      <c r="AVI785" s="413"/>
      <c r="AVJ785" s="414"/>
      <c r="AVK785" s="414"/>
      <c r="AVL785" s="413"/>
      <c r="AVM785" s="413"/>
      <c r="AVN785" s="413"/>
      <c r="AVO785" s="413"/>
      <c r="AVP785" s="413"/>
      <c r="AVQ785" s="407"/>
      <c r="AVR785" s="439"/>
      <c r="AVS785" s="413"/>
      <c r="AVT785" s="413"/>
      <c r="AVU785" s="413"/>
      <c r="AVV785" s="413"/>
      <c r="AVW785" s="413"/>
      <c r="AVX785" s="413"/>
      <c r="AVY785" s="413"/>
      <c r="AVZ785" s="412"/>
      <c r="AWA785" s="412"/>
      <c r="AWB785" s="412"/>
      <c r="AWC785" s="412"/>
      <c r="AWD785" s="412"/>
      <c r="AWE785" s="412"/>
      <c r="AWF785" s="412"/>
      <c r="AWG785" s="412"/>
      <c r="AWH785" s="412"/>
      <c r="AWI785" s="412"/>
      <c r="AWJ785" s="412"/>
      <c r="AWK785" s="412"/>
      <c r="AWL785" s="412"/>
      <c r="AWM785" s="412"/>
      <c r="AWN785" s="412"/>
      <c r="AWO785" s="412"/>
      <c r="AWP785" s="412"/>
      <c r="AWQ785" s="412"/>
      <c r="AWR785" s="412"/>
      <c r="AWS785" s="412"/>
      <c r="AWT785" s="412"/>
      <c r="AWU785" s="412"/>
      <c r="AWV785" s="412"/>
      <c r="AWW785" s="412"/>
      <c r="AWX785" s="412"/>
      <c r="AWY785" s="412"/>
      <c r="AWZ785" s="412"/>
      <c r="AXA785" s="412"/>
      <c r="AXB785" s="412"/>
      <c r="AXC785" s="412"/>
      <c r="AXD785" s="412"/>
      <c r="AXE785" s="412"/>
      <c r="AXF785" s="412"/>
      <c r="AXG785" s="412"/>
      <c r="AXH785" s="412"/>
      <c r="AXI785" s="412"/>
      <c r="AXJ785" s="412"/>
      <c r="AXK785" s="412"/>
      <c r="AXL785" s="412"/>
      <c r="AXM785" s="412"/>
      <c r="AXN785" s="412"/>
      <c r="AXO785" s="412"/>
      <c r="AXP785" s="412"/>
      <c r="AXQ785" s="412"/>
      <c r="AXR785" s="413"/>
      <c r="AXS785" s="413"/>
      <c r="AXT785" s="413"/>
      <c r="AXU785" s="413"/>
      <c r="AXV785" s="413"/>
      <c r="AXW785" s="413"/>
      <c r="AXX785" s="413"/>
      <c r="AXY785" s="413"/>
      <c r="AXZ785" s="413"/>
      <c r="AYA785" s="413"/>
      <c r="AYB785" s="413"/>
      <c r="AYC785" s="413"/>
      <c r="AYD785" s="413"/>
      <c r="AYE785" s="413"/>
      <c r="AYF785" s="413"/>
      <c r="AYG785" s="413"/>
      <c r="AYH785" s="413"/>
      <c r="AYI785" s="413"/>
      <c r="AYJ785" s="413"/>
      <c r="AYK785" s="413"/>
      <c r="AYL785" s="413"/>
      <c r="AYM785" s="413"/>
      <c r="AYN785" s="413"/>
      <c r="AYO785" s="413"/>
      <c r="AYP785" s="414"/>
      <c r="AYQ785" s="414"/>
      <c r="AYR785" s="414"/>
      <c r="AYS785" s="414"/>
      <c r="AYT785" s="414"/>
      <c r="AYU785" s="413"/>
      <c r="AYV785" s="413"/>
      <c r="AYW785" s="414"/>
      <c r="AYX785" s="414"/>
      <c r="AYY785" s="413"/>
      <c r="AYZ785" s="413"/>
      <c r="AZA785" s="414"/>
      <c r="AZB785" s="414"/>
      <c r="AZC785" s="413"/>
      <c r="AZD785" s="413"/>
      <c r="AZE785" s="413"/>
      <c r="AZF785" s="413"/>
      <c r="AZG785" s="413"/>
      <c r="AZH785" s="413"/>
      <c r="AZI785" s="413"/>
      <c r="AZJ785" s="414"/>
      <c r="AZK785" s="414"/>
      <c r="AZL785" s="413"/>
      <c r="AZM785" s="413"/>
      <c r="AZN785" s="414"/>
      <c r="AZO785" s="414"/>
      <c r="AZP785" s="413"/>
      <c r="AZQ785" s="413"/>
      <c r="AZR785" s="413"/>
      <c r="AZS785" s="413"/>
      <c r="AZT785" s="413"/>
      <c r="AZU785" s="407"/>
      <c r="AZV785" s="439"/>
      <c r="AZW785" s="413"/>
      <c r="AZX785" s="413"/>
      <c r="AZY785" s="413"/>
      <c r="AZZ785" s="413"/>
      <c r="BAA785" s="413"/>
      <c r="BAB785" s="413"/>
      <c r="BAC785" s="413"/>
      <c r="BAD785" s="412"/>
      <c r="BAE785" s="412"/>
      <c r="BAF785" s="412"/>
      <c r="BAG785" s="412"/>
      <c r="BAH785" s="412"/>
      <c r="BAI785" s="412"/>
      <c r="BAJ785" s="412"/>
      <c r="BAK785" s="412"/>
      <c r="BAL785" s="412"/>
      <c r="BAM785" s="412"/>
      <c r="BAN785" s="412"/>
      <c r="BAO785" s="412"/>
      <c r="BAP785" s="412"/>
      <c r="BAQ785" s="412"/>
      <c r="BAR785" s="412"/>
      <c r="BAS785" s="412"/>
      <c r="BAT785" s="412"/>
      <c r="BAU785" s="412"/>
      <c r="BAV785" s="412"/>
      <c r="BAW785" s="412"/>
      <c r="BAX785" s="412"/>
      <c r="BAY785" s="412"/>
      <c r="BAZ785" s="412"/>
      <c r="BBA785" s="412"/>
      <c r="BBB785" s="412"/>
      <c r="BBC785" s="412"/>
      <c r="BBD785" s="412"/>
      <c r="BBE785" s="412"/>
      <c r="BBF785" s="412"/>
      <c r="BBG785" s="412"/>
      <c r="BBH785" s="412"/>
      <c r="BBI785" s="412"/>
      <c r="BBJ785" s="412"/>
      <c r="BBK785" s="412"/>
      <c r="BBL785" s="412"/>
      <c r="BBM785" s="412"/>
      <c r="BBN785" s="412"/>
      <c r="BBO785" s="412"/>
      <c r="BBP785" s="412"/>
      <c r="BBQ785" s="412"/>
      <c r="BBR785" s="412"/>
      <c r="BBS785" s="412"/>
      <c r="BBT785" s="412"/>
      <c r="BBU785" s="412"/>
      <c r="BBV785" s="413"/>
      <c r="BBW785" s="413"/>
      <c r="BBX785" s="413"/>
      <c r="BBY785" s="413"/>
      <c r="BBZ785" s="413"/>
      <c r="BCA785" s="413"/>
      <c r="BCB785" s="413"/>
      <c r="BCC785" s="413"/>
      <c r="BCD785" s="413"/>
      <c r="BCE785" s="413"/>
      <c r="BCF785" s="413"/>
      <c r="BCG785" s="413"/>
      <c r="BCH785" s="413"/>
      <c r="BCI785" s="413"/>
      <c r="BCJ785" s="413"/>
      <c r="BCK785" s="413"/>
      <c r="BCL785" s="413"/>
      <c r="BCM785" s="413"/>
      <c r="BCN785" s="413"/>
      <c r="BCO785" s="413"/>
      <c r="BCP785" s="413"/>
      <c r="BCQ785" s="413"/>
      <c r="BCR785" s="413"/>
      <c r="BCS785" s="413"/>
      <c r="BCT785" s="414"/>
      <c r="BCU785" s="414"/>
      <c r="BCV785" s="414"/>
      <c r="BCW785" s="414"/>
      <c r="BCX785" s="414"/>
      <c r="BCY785" s="413"/>
      <c r="BCZ785" s="413"/>
      <c r="BDA785" s="414"/>
      <c r="BDB785" s="414"/>
      <c r="BDC785" s="413"/>
      <c r="BDD785" s="413"/>
      <c r="BDE785" s="414"/>
      <c r="BDF785" s="414"/>
      <c r="BDG785" s="413"/>
      <c r="BDH785" s="413"/>
      <c r="BDI785" s="413"/>
      <c r="BDJ785" s="413"/>
      <c r="BDK785" s="413"/>
      <c r="BDL785" s="413"/>
      <c r="BDM785" s="413"/>
      <c r="BDN785" s="414"/>
      <c r="BDO785" s="414"/>
      <c r="BDP785" s="413"/>
      <c r="BDQ785" s="413"/>
      <c r="BDR785" s="414"/>
      <c r="BDS785" s="414"/>
      <c r="BDT785" s="413"/>
      <c r="BDU785" s="413"/>
      <c r="BDV785" s="413"/>
      <c r="BDW785" s="413"/>
      <c r="BDX785" s="413"/>
      <c r="BDY785" s="407"/>
      <c r="BDZ785" s="439"/>
      <c r="BEA785" s="413"/>
      <c r="BEB785" s="413"/>
      <c r="BEC785" s="413"/>
      <c r="BED785" s="413"/>
      <c r="BEE785" s="413"/>
      <c r="BEF785" s="413"/>
      <c r="BEG785" s="413"/>
      <c r="BEH785" s="412"/>
      <c r="BEI785" s="412"/>
      <c r="BEJ785" s="412"/>
      <c r="BEK785" s="412"/>
      <c r="BEL785" s="412"/>
      <c r="BEM785" s="412"/>
      <c r="BEN785" s="412"/>
      <c r="BEO785" s="412"/>
      <c r="BEP785" s="412"/>
      <c r="BEQ785" s="412"/>
      <c r="BER785" s="412"/>
      <c r="BES785" s="412"/>
      <c r="BET785" s="412"/>
      <c r="BEU785" s="412"/>
      <c r="BEV785" s="412"/>
      <c r="BEW785" s="412"/>
      <c r="BEX785" s="412"/>
      <c r="BEY785" s="412"/>
      <c r="BEZ785" s="412"/>
      <c r="BFA785" s="412"/>
      <c r="BFB785" s="412"/>
      <c r="BFC785" s="412"/>
      <c r="BFD785" s="412"/>
      <c r="BFE785" s="412"/>
      <c r="BFF785" s="412"/>
      <c r="BFG785" s="412"/>
      <c r="BFH785" s="412"/>
      <c r="BFI785" s="412"/>
      <c r="BFJ785" s="412"/>
      <c r="BFK785" s="412"/>
      <c r="BFL785" s="412"/>
      <c r="BFM785" s="412"/>
      <c r="BFN785" s="412"/>
      <c r="BFO785" s="412"/>
      <c r="BFP785" s="412"/>
      <c r="BFQ785" s="412"/>
      <c r="BFR785" s="412"/>
      <c r="BFS785" s="412"/>
      <c r="BFT785" s="412"/>
      <c r="BFU785" s="412"/>
      <c r="BFV785" s="412"/>
      <c r="BFW785" s="412"/>
      <c r="BFX785" s="412"/>
      <c r="BFY785" s="412"/>
      <c r="BFZ785" s="413"/>
      <c r="BGA785" s="413"/>
      <c r="BGB785" s="413"/>
      <c r="BGC785" s="413"/>
      <c r="BGD785" s="413"/>
      <c r="BGE785" s="413"/>
      <c r="BGF785" s="413"/>
      <c r="BGG785" s="413"/>
      <c r="BGH785" s="413"/>
      <c r="BGI785" s="413"/>
      <c r="BGJ785" s="413"/>
      <c r="BGK785" s="413"/>
      <c r="BGL785" s="413"/>
      <c r="BGM785" s="413"/>
      <c r="BGN785" s="413"/>
      <c r="BGO785" s="413"/>
      <c r="BGP785" s="413"/>
      <c r="BGQ785" s="413"/>
      <c r="BGR785" s="413"/>
      <c r="BGS785" s="413"/>
      <c r="BGT785" s="413"/>
      <c r="BGU785" s="413"/>
      <c r="BGV785" s="413"/>
      <c r="BGW785" s="413"/>
      <c r="BGX785" s="414"/>
      <c r="BGY785" s="414"/>
      <c r="BGZ785" s="414"/>
      <c r="BHA785" s="414"/>
      <c r="BHB785" s="414"/>
      <c r="BHC785" s="413"/>
      <c r="BHD785" s="413"/>
      <c r="BHE785" s="414"/>
      <c r="BHF785" s="414"/>
      <c r="BHG785" s="413"/>
      <c r="BHH785" s="413"/>
      <c r="BHI785" s="414"/>
      <c r="BHJ785" s="414"/>
      <c r="BHK785" s="413"/>
      <c r="BHL785" s="413"/>
      <c r="BHM785" s="413"/>
      <c r="BHN785" s="413"/>
      <c r="BHO785" s="413"/>
      <c r="BHP785" s="413"/>
      <c r="BHQ785" s="413"/>
      <c r="BHR785" s="414"/>
      <c r="BHS785" s="414"/>
      <c r="BHT785" s="413"/>
      <c r="BHU785" s="413"/>
      <c r="BHV785" s="414"/>
      <c r="BHW785" s="414"/>
      <c r="BHX785" s="413"/>
      <c r="BHY785" s="413"/>
      <c r="BHZ785" s="413"/>
      <c r="BIA785" s="413"/>
      <c r="BIB785" s="413"/>
      <c r="BIC785" s="407"/>
      <c r="BID785" s="439"/>
      <c r="BIE785" s="413"/>
      <c r="BIF785" s="413"/>
      <c r="BIG785" s="413"/>
      <c r="BIH785" s="413"/>
      <c r="BII785" s="413"/>
      <c r="BIJ785" s="413"/>
      <c r="BIK785" s="413"/>
      <c r="BIL785" s="412"/>
      <c r="BIM785" s="412"/>
      <c r="BIN785" s="412"/>
      <c r="BIO785" s="412"/>
      <c r="BIP785" s="412"/>
      <c r="BIQ785" s="412"/>
      <c r="BIR785" s="412"/>
      <c r="BIS785" s="412"/>
      <c r="BIT785" s="412"/>
      <c r="BIU785" s="412"/>
      <c r="BIV785" s="412"/>
      <c r="BIW785" s="412"/>
      <c r="BIX785" s="412"/>
      <c r="BIY785" s="412"/>
      <c r="BIZ785" s="412"/>
      <c r="BJA785" s="412"/>
      <c r="BJB785" s="412"/>
      <c r="BJC785" s="412"/>
      <c r="BJD785" s="412"/>
      <c r="BJE785" s="412"/>
      <c r="BJF785" s="412"/>
      <c r="BJG785" s="412"/>
      <c r="BJH785" s="412"/>
      <c r="BJI785" s="412"/>
      <c r="BJJ785" s="412"/>
      <c r="BJK785" s="412"/>
      <c r="BJL785" s="412"/>
      <c r="BJM785" s="412"/>
      <c r="BJN785" s="412"/>
      <c r="BJO785" s="412"/>
      <c r="BJP785" s="412"/>
      <c r="BJQ785" s="412"/>
      <c r="BJR785" s="412"/>
      <c r="BJS785" s="412"/>
      <c r="BJT785" s="412"/>
      <c r="BJU785" s="412"/>
      <c r="BJV785" s="412"/>
      <c r="BJW785" s="412"/>
      <c r="BJX785" s="412"/>
      <c r="BJY785" s="412"/>
      <c r="BJZ785" s="412"/>
      <c r="BKA785" s="412"/>
      <c r="BKB785" s="412"/>
      <c r="BKC785" s="412"/>
      <c r="BKD785" s="413"/>
      <c r="BKE785" s="413"/>
      <c r="BKF785" s="413"/>
      <c r="BKG785" s="413"/>
      <c r="BKH785" s="413"/>
      <c r="BKI785" s="413"/>
      <c r="BKJ785" s="413"/>
      <c r="BKK785" s="413"/>
      <c r="BKL785" s="413"/>
      <c r="BKM785" s="413"/>
      <c r="BKN785" s="413"/>
      <c r="BKO785" s="413"/>
      <c r="BKP785" s="413"/>
      <c r="BKQ785" s="413"/>
      <c r="BKR785" s="413"/>
      <c r="BKS785" s="413"/>
      <c r="BKT785" s="413"/>
      <c r="BKU785" s="413"/>
      <c r="BKV785" s="413"/>
      <c r="BKW785" s="413"/>
      <c r="BKX785" s="413"/>
      <c r="BKY785" s="413"/>
      <c r="BKZ785" s="413"/>
      <c r="BLA785" s="413"/>
      <c r="BLB785" s="414"/>
      <c r="BLC785" s="414"/>
      <c r="BLD785" s="414"/>
      <c r="BLE785" s="414"/>
      <c r="BLF785" s="414"/>
      <c r="BLG785" s="413"/>
      <c r="BLH785" s="413"/>
      <c r="BLI785" s="414"/>
      <c r="BLJ785" s="414"/>
      <c r="BLK785" s="413"/>
      <c r="BLL785" s="413"/>
      <c r="BLM785" s="414"/>
      <c r="BLN785" s="414"/>
      <c r="BLO785" s="413"/>
      <c r="BLP785" s="413"/>
      <c r="BLQ785" s="413"/>
      <c r="BLR785" s="413"/>
      <c r="BLS785" s="413"/>
      <c r="BLT785" s="413"/>
      <c r="BLU785" s="413"/>
      <c r="BLV785" s="414"/>
      <c r="BLW785" s="414"/>
      <c r="BLX785" s="413"/>
      <c r="BLY785" s="413"/>
      <c r="BLZ785" s="414"/>
      <c r="BMA785" s="414"/>
      <c r="BMB785" s="413"/>
      <c r="BMC785" s="413"/>
      <c r="BMD785" s="413"/>
      <c r="BME785" s="413"/>
      <c r="BMF785" s="413"/>
      <c r="BMG785" s="407"/>
      <c r="BMH785" s="439"/>
      <c r="BMI785" s="413"/>
      <c r="BMJ785" s="413"/>
      <c r="BMK785" s="413"/>
      <c r="BML785" s="413"/>
      <c r="BMM785" s="413"/>
      <c r="BMN785" s="413"/>
      <c r="BMO785" s="413"/>
      <c r="BMP785" s="412"/>
      <c r="BMQ785" s="412"/>
      <c r="BMR785" s="412"/>
      <c r="BMS785" s="412"/>
      <c r="BMT785" s="412"/>
      <c r="BMU785" s="412"/>
      <c r="BMV785" s="412"/>
      <c r="BMW785" s="412"/>
      <c r="BMX785" s="412"/>
      <c r="BMY785" s="412"/>
      <c r="BMZ785" s="412"/>
      <c r="BNA785" s="412"/>
      <c r="BNB785" s="412"/>
      <c r="BNC785" s="412"/>
      <c r="BND785" s="412"/>
      <c r="BNE785" s="412"/>
      <c r="BNF785" s="412"/>
      <c r="BNG785" s="412"/>
      <c r="BNH785" s="412"/>
      <c r="BNI785" s="412"/>
      <c r="BNJ785" s="412"/>
      <c r="BNK785" s="412"/>
      <c r="BNL785" s="412"/>
      <c r="BNM785" s="412"/>
      <c r="BNN785" s="412"/>
      <c r="BNO785" s="412"/>
      <c r="BNP785" s="412"/>
      <c r="BNQ785" s="412"/>
      <c r="BNR785" s="412"/>
      <c r="BNS785" s="412"/>
      <c r="BNT785" s="412"/>
      <c r="BNU785" s="412"/>
      <c r="BNV785" s="412"/>
      <c r="BNW785" s="412"/>
      <c r="BNX785" s="412"/>
      <c r="BNY785" s="412"/>
      <c r="BNZ785" s="412"/>
      <c r="BOA785" s="412"/>
      <c r="BOB785" s="412"/>
      <c r="BOC785" s="412"/>
      <c r="BOD785" s="412"/>
      <c r="BOE785" s="412"/>
      <c r="BOF785" s="412"/>
      <c r="BOG785" s="412"/>
      <c r="BOH785" s="413"/>
      <c r="BOI785" s="413"/>
      <c r="BOJ785" s="413"/>
      <c r="BOK785" s="413"/>
      <c r="BOL785" s="413"/>
      <c r="BOM785" s="413"/>
      <c r="BON785" s="413"/>
      <c r="BOO785" s="413"/>
      <c r="BOP785" s="413"/>
      <c r="BOQ785" s="413"/>
      <c r="BOR785" s="413"/>
      <c r="BOS785" s="413"/>
      <c r="BOT785" s="413"/>
      <c r="BOU785" s="413"/>
      <c r="BOV785" s="413"/>
      <c r="BOW785" s="413"/>
      <c r="BOX785" s="413"/>
      <c r="BOY785" s="413"/>
      <c r="BOZ785" s="413"/>
      <c r="BPA785" s="413"/>
      <c r="BPB785" s="413"/>
      <c r="BPC785" s="413"/>
      <c r="BPD785" s="413"/>
      <c r="BPE785" s="413"/>
      <c r="BPF785" s="414"/>
      <c r="BPG785" s="414"/>
      <c r="BPH785" s="414"/>
      <c r="BPI785" s="414"/>
      <c r="BPJ785" s="414"/>
      <c r="BPK785" s="413"/>
      <c r="BPL785" s="413"/>
      <c r="BPM785" s="414"/>
      <c r="BPN785" s="414"/>
      <c r="BPO785" s="413"/>
      <c r="BPP785" s="413"/>
      <c r="BPQ785" s="414"/>
      <c r="BPR785" s="414"/>
      <c r="BPS785" s="413"/>
      <c r="BPT785" s="413"/>
      <c r="BPU785" s="413"/>
      <c r="BPV785" s="413"/>
      <c r="BPW785" s="413"/>
      <c r="BPX785" s="413"/>
      <c r="BPY785" s="413"/>
      <c r="BPZ785" s="414"/>
      <c r="BQA785" s="414"/>
      <c r="BQB785" s="413"/>
      <c r="BQC785" s="413"/>
      <c r="BQD785" s="414"/>
      <c r="BQE785" s="414"/>
      <c r="BQF785" s="413"/>
      <c r="BQG785" s="413"/>
      <c r="BQH785" s="413"/>
      <c r="BQI785" s="413"/>
      <c r="BQJ785" s="413"/>
      <c r="BQK785" s="407"/>
      <c r="BQL785" s="439"/>
      <c r="BQM785" s="413"/>
      <c r="BQN785" s="413"/>
      <c r="BQO785" s="413"/>
      <c r="BQP785" s="413"/>
      <c r="BQQ785" s="413"/>
      <c r="BQR785" s="413"/>
      <c r="BQS785" s="413"/>
      <c r="BQT785" s="412"/>
      <c r="BQU785" s="412"/>
      <c r="BQV785" s="412"/>
      <c r="BQW785" s="412"/>
      <c r="BQX785" s="412"/>
      <c r="BQY785" s="412"/>
      <c r="BQZ785" s="412"/>
      <c r="BRA785" s="412"/>
      <c r="BRB785" s="412"/>
      <c r="BRC785" s="412"/>
      <c r="BRD785" s="412"/>
      <c r="BRE785" s="412"/>
      <c r="BRF785" s="412"/>
      <c r="BRG785" s="412"/>
      <c r="BRH785" s="412"/>
      <c r="BRI785" s="412"/>
      <c r="BRJ785" s="412"/>
      <c r="BRK785" s="412"/>
      <c r="BRL785" s="412"/>
      <c r="BRM785" s="412"/>
      <c r="BRN785" s="412"/>
      <c r="BRO785" s="412"/>
      <c r="BRP785" s="412"/>
      <c r="BRQ785" s="412"/>
      <c r="BRR785" s="412"/>
      <c r="BRS785" s="412"/>
      <c r="BRT785" s="412"/>
      <c r="BRU785" s="412"/>
      <c r="BRV785" s="412"/>
      <c r="BRW785" s="412"/>
      <c r="BRX785" s="412"/>
      <c r="BRY785" s="412"/>
      <c r="BRZ785" s="412"/>
      <c r="BSA785" s="412"/>
      <c r="BSB785" s="412"/>
      <c r="BSC785" s="412"/>
      <c r="BSD785" s="412"/>
      <c r="BSE785" s="412"/>
      <c r="BSF785" s="412"/>
      <c r="BSG785" s="412"/>
      <c r="BSH785" s="412"/>
      <c r="BSI785" s="412"/>
      <c r="BSJ785" s="412"/>
      <c r="BSK785" s="412"/>
      <c r="BSL785" s="413"/>
      <c r="BSM785" s="413"/>
      <c r="BSN785" s="413"/>
      <c r="BSO785" s="413"/>
      <c r="BSP785" s="413"/>
      <c r="BSQ785" s="413"/>
      <c r="BSR785" s="413"/>
      <c r="BSS785" s="413"/>
      <c r="BST785" s="413"/>
      <c r="BSU785" s="413"/>
      <c r="BSV785" s="413"/>
      <c r="BSW785" s="413"/>
      <c r="BSX785" s="413"/>
      <c r="BSY785" s="413"/>
      <c r="BSZ785" s="413"/>
      <c r="BTA785" s="413"/>
      <c r="BTB785" s="413"/>
      <c r="BTC785" s="413"/>
      <c r="BTD785" s="413"/>
      <c r="BTE785" s="413"/>
      <c r="BTF785" s="413"/>
      <c r="BTG785" s="413"/>
      <c r="BTH785" s="413"/>
      <c r="BTI785" s="413"/>
      <c r="BTJ785" s="414"/>
      <c r="BTK785" s="414"/>
      <c r="BTL785" s="414"/>
      <c r="BTM785" s="414"/>
      <c r="BTN785" s="414"/>
      <c r="BTO785" s="413"/>
      <c r="BTP785" s="413"/>
      <c r="BTQ785" s="414"/>
      <c r="BTR785" s="414"/>
      <c r="BTS785" s="413"/>
      <c r="BTT785" s="413"/>
      <c r="BTU785" s="414"/>
      <c r="BTV785" s="414"/>
      <c r="BTW785" s="413"/>
      <c r="BTX785" s="413"/>
      <c r="BTY785" s="413"/>
      <c r="BTZ785" s="413"/>
      <c r="BUA785" s="413"/>
      <c r="BUB785" s="413"/>
      <c r="BUC785" s="413"/>
      <c r="BUD785" s="414"/>
      <c r="BUE785" s="414"/>
      <c r="BUF785" s="413"/>
      <c r="BUG785" s="413"/>
      <c r="BUH785" s="414"/>
      <c r="BUI785" s="414"/>
      <c r="BUJ785" s="413"/>
      <c r="BUK785" s="413"/>
      <c r="BUL785" s="413"/>
      <c r="BUM785" s="413"/>
      <c r="BUN785" s="413"/>
      <c r="BUO785" s="407"/>
      <c r="BUP785" s="439"/>
      <c r="BUQ785" s="413"/>
      <c r="BUR785" s="413"/>
      <c r="BUS785" s="413"/>
      <c r="BUT785" s="413"/>
      <c r="BUU785" s="413"/>
      <c r="BUV785" s="413"/>
      <c r="BUW785" s="413"/>
      <c r="BUX785" s="412"/>
      <c r="BUY785" s="412"/>
      <c r="BUZ785" s="412"/>
      <c r="BVA785" s="412"/>
      <c r="BVB785" s="412"/>
      <c r="BVC785" s="412"/>
      <c r="BVD785" s="412"/>
      <c r="BVE785" s="412"/>
      <c r="BVF785" s="412"/>
      <c r="BVG785" s="412"/>
      <c r="BVH785" s="412"/>
      <c r="BVI785" s="412"/>
      <c r="BVJ785" s="412"/>
      <c r="BVK785" s="412"/>
      <c r="BVL785" s="412"/>
      <c r="BVM785" s="412"/>
      <c r="BVN785" s="412"/>
      <c r="BVO785" s="412"/>
      <c r="BVP785" s="412"/>
      <c r="BVQ785" s="412"/>
      <c r="BVR785" s="412"/>
      <c r="BVS785" s="412"/>
      <c r="BVT785" s="412"/>
      <c r="BVU785" s="412"/>
      <c r="BVV785" s="412"/>
      <c r="BVW785" s="412"/>
      <c r="BVX785" s="412"/>
      <c r="BVY785" s="412"/>
      <c r="BVZ785" s="412"/>
      <c r="BWA785" s="412"/>
      <c r="BWB785" s="412"/>
      <c r="BWC785" s="412"/>
      <c r="BWD785" s="412"/>
      <c r="BWE785" s="412"/>
      <c r="BWF785" s="412"/>
      <c r="BWG785" s="412"/>
      <c r="BWH785" s="412"/>
      <c r="BWI785" s="412"/>
      <c r="BWJ785" s="412"/>
      <c r="BWK785" s="412"/>
      <c r="BWL785" s="412"/>
      <c r="BWM785" s="412"/>
      <c r="BWN785" s="412"/>
      <c r="BWO785" s="412"/>
      <c r="BWP785" s="413"/>
      <c r="BWQ785" s="413"/>
      <c r="BWR785" s="413"/>
      <c r="BWS785" s="413"/>
      <c r="BWT785" s="413"/>
      <c r="BWU785" s="413"/>
      <c r="BWV785" s="413"/>
      <c r="BWW785" s="413"/>
      <c r="BWX785" s="413"/>
      <c r="BWY785" s="413"/>
      <c r="BWZ785" s="413"/>
      <c r="BXA785" s="413"/>
      <c r="BXB785" s="413"/>
      <c r="BXC785" s="413"/>
      <c r="BXD785" s="413"/>
      <c r="BXE785" s="413"/>
      <c r="BXF785" s="413"/>
      <c r="BXG785" s="413"/>
      <c r="BXH785" s="413"/>
      <c r="BXI785" s="413"/>
      <c r="BXJ785" s="413"/>
      <c r="BXK785" s="413"/>
      <c r="BXL785" s="413"/>
      <c r="BXM785" s="413"/>
      <c r="BXN785" s="414"/>
      <c r="BXO785" s="414"/>
      <c r="BXP785" s="414"/>
      <c r="BXQ785" s="414"/>
      <c r="BXR785" s="414"/>
      <c r="BXS785" s="413"/>
      <c r="BXT785" s="413"/>
      <c r="BXU785" s="414"/>
      <c r="BXV785" s="414"/>
      <c r="BXW785" s="413"/>
      <c r="BXX785" s="413"/>
      <c r="BXY785" s="414"/>
      <c r="BXZ785" s="414"/>
      <c r="BYA785" s="413"/>
      <c r="BYB785" s="413"/>
      <c r="BYC785" s="413"/>
      <c r="BYD785" s="413"/>
      <c r="BYE785" s="413"/>
      <c r="BYF785" s="413"/>
      <c r="BYG785" s="413"/>
      <c r="BYH785" s="414"/>
      <c r="BYI785" s="414"/>
      <c r="BYJ785" s="413"/>
      <c r="BYK785" s="413"/>
      <c r="BYL785" s="414"/>
      <c r="BYM785" s="414"/>
      <c r="BYN785" s="413"/>
      <c r="BYO785" s="413"/>
      <c r="BYP785" s="413"/>
      <c r="BYQ785" s="413"/>
      <c r="BYR785" s="413"/>
      <c r="BYS785" s="407"/>
      <c r="BYT785" s="439"/>
      <c r="BYU785" s="413"/>
      <c r="BYV785" s="413"/>
      <c r="BYW785" s="413"/>
      <c r="BYX785" s="413"/>
      <c r="BYY785" s="413"/>
      <c r="BYZ785" s="413"/>
      <c r="BZA785" s="413"/>
      <c r="BZB785" s="412"/>
      <c r="BZC785" s="412"/>
      <c r="BZD785" s="412"/>
      <c r="BZE785" s="412"/>
      <c r="BZF785" s="412"/>
      <c r="BZG785" s="412"/>
      <c r="BZH785" s="412"/>
      <c r="BZI785" s="412"/>
      <c r="BZJ785" s="412"/>
      <c r="BZK785" s="412"/>
      <c r="BZL785" s="412"/>
      <c r="BZM785" s="412"/>
      <c r="BZN785" s="412"/>
      <c r="BZO785" s="412"/>
      <c r="BZP785" s="412"/>
      <c r="BZQ785" s="412"/>
      <c r="BZR785" s="412"/>
      <c r="BZS785" s="412"/>
      <c r="BZT785" s="412"/>
      <c r="BZU785" s="412"/>
      <c r="BZV785" s="412"/>
      <c r="BZW785" s="412"/>
      <c r="BZX785" s="412"/>
      <c r="BZY785" s="412"/>
      <c r="BZZ785" s="412"/>
      <c r="CAA785" s="412"/>
      <c r="CAB785" s="412"/>
      <c r="CAC785" s="412"/>
      <c r="CAD785" s="412"/>
      <c r="CAE785" s="412"/>
      <c r="CAF785" s="412"/>
      <c r="CAG785" s="412"/>
      <c r="CAH785" s="412"/>
      <c r="CAI785" s="412"/>
      <c r="CAJ785" s="412"/>
      <c r="CAK785" s="412"/>
      <c r="CAL785" s="412"/>
      <c r="CAM785" s="412"/>
      <c r="CAN785" s="412"/>
      <c r="CAO785" s="412"/>
      <c r="CAP785" s="412"/>
      <c r="CAQ785" s="412"/>
      <c r="CAR785" s="412"/>
      <c r="CAS785" s="412"/>
      <c r="CAT785" s="413"/>
      <c r="CAU785" s="413"/>
      <c r="CAV785" s="413"/>
      <c r="CAW785" s="413"/>
      <c r="CAX785" s="413"/>
      <c r="CAY785" s="413"/>
      <c r="CAZ785" s="413"/>
      <c r="CBA785" s="413"/>
      <c r="CBB785" s="413"/>
      <c r="CBC785" s="413"/>
      <c r="CBD785" s="413"/>
      <c r="CBE785" s="413"/>
      <c r="CBF785" s="413"/>
      <c r="CBG785" s="413"/>
      <c r="CBH785" s="413"/>
      <c r="CBI785" s="413"/>
      <c r="CBJ785" s="413"/>
      <c r="CBK785" s="413"/>
      <c r="CBL785" s="413"/>
      <c r="CBM785" s="413"/>
      <c r="CBN785" s="413"/>
      <c r="CBO785" s="413"/>
      <c r="CBP785" s="413"/>
      <c r="CBQ785" s="413"/>
      <c r="CBR785" s="414"/>
      <c r="CBS785" s="414"/>
      <c r="CBT785" s="414"/>
      <c r="CBU785" s="414"/>
      <c r="CBV785" s="414"/>
      <c r="CBW785" s="413"/>
      <c r="CBX785" s="413"/>
      <c r="CBY785" s="414"/>
      <c r="CBZ785" s="414"/>
      <c r="CCA785" s="413"/>
      <c r="CCB785" s="413"/>
      <c r="CCC785" s="414"/>
      <c r="CCD785" s="414"/>
      <c r="CCE785" s="413"/>
      <c r="CCF785" s="413"/>
      <c r="CCG785" s="413"/>
      <c r="CCH785" s="413"/>
      <c r="CCI785" s="413"/>
      <c r="CCJ785" s="413"/>
      <c r="CCK785" s="413"/>
      <c r="CCL785" s="414"/>
      <c r="CCM785" s="414"/>
      <c r="CCN785" s="413"/>
      <c r="CCO785" s="413"/>
      <c r="CCP785" s="414"/>
      <c r="CCQ785" s="414"/>
      <c r="CCR785" s="413"/>
      <c r="CCS785" s="413"/>
      <c r="CCT785" s="413"/>
      <c r="CCU785" s="413"/>
      <c r="CCV785" s="413"/>
      <c r="CCW785" s="407"/>
      <c r="CCX785" s="439"/>
      <c r="CCY785" s="413"/>
      <c r="CCZ785" s="413"/>
      <c r="CDA785" s="413"/>
      <c r="CDB785" s="413"/>
      <c r="CDC785" s="413"/>
      <c r="CDD785" s="413"/>
      <c r="CDE785" s="413"/>
      <c r="CDF785" s="412"/>
      <c r="CDG785" s="412"/>
      <c r="CDH785" s="412"/>
      <c r="CDI785" s="412"/>
      <c r="CDJ785" s="412"/>
      <c r="CDK785" s="412"/>
      <c r="CDL785" s="412"/>
      <c r="CDM785" s="412"/>
      <c r="CDN785" s="412"/>
      <c r="CDO785" s="412"/>
      <c r="CDP785" s="412"/>
      <c r="CDQ785" s="412"/>
      <c r="CDR785" s="412"/>
      <c r="CDS785" s="412"/>
      <c r="CDT785" s="412"/>
      <c r="CDU785" s="412"/>
      <c r="CDV785" s="412"/>
      <c r="CDW785" s="412"/>
      <c r="CDX785" s="412"/>
      <c r="CDY785" s="412"/>
      <c r="CDZ785" s="412"/>
      <c r="CEA785" s="412"/>
      <c r="CEB785" s="412"/>
      <c r="CEC785" s="412"/>
      <c r="CED785" s="412"/>
      <c r="CEE785" s="412"/>
      <c r="CEF785" s="412"/>
      <c r="CEG785" s="412"/>
      <c r="CEH785" s="412"/>
      <c r="CEI785" s="412"/>
      <c r="CEJ785" s="412"/>
      <c r="CEK785" s="412"/>
      <c r="CEL785" s="412"/>
      <c r="CEM785" s="412"/>
      <c r="CEN785" s="412"/>
      <c r="CEO785" s="412"/>
      <c r="CEP785" s="412"/>
      <c r="CEQ785" s="412"/>
      <c r="CER785" s="412"/>
      <c r="CES785" s="412"/>
      <c r="CET785" s="412"/>
      <c r="CEU785" s="412"/>
      <c r="CEV785" s="412"/>
      <c r="CEW785" s="412"/>
      <c r="CEX785" s="413"/>
      <c r="CEY785" s="413"/>
      <c r="CEZ785" s="413"/>
      <c r="CFA785" s="413"/>
      <c r="CFB785" s="413"/>
      <c r="CFC785" s="413"/>
      <c r="CFD785" s="413"/>
      <c r="CFE785" s="413"/>
      <c r="CFF785" s="413"/>
      <c r="CFG785" s="413"/>
      <c r="CFH785" s="413"/>
      <c r="CFI785" s="413"/>
      <c r="CFJ785" s="413"/>
      <c r="CFK785" s="413"/>
      <c r="CFL785" s="413"/>
      <c r="CFM785" s="413"/>
      <c r="CFN785" s="413"/>
      <c r="CFO785" s="413"/>
      <c r="CFP785" s="413"/>
      <c r="CFQ785" s="413"/>
      <c r="CFR785" s="413"/>
      <c r="CFS785" s="413"/>
      <c r="CFT785" s="413"/>
      <c r="CFU785" s="413"/>
      <c r="CFV785" s="414"/>
      <c r="CFW785" s="414"/>
      <c r="CFX785" s="414"/>
      <c r="CFY785" s="414"/>
      <c r="CFZ785" s="414"/>
      <c r="CGA785" s="413"/>
      <c r="CGB785" s="413"/>
      <c r="CGC785" s="414"/>
      <c r="CGD785" s="414"/>
      <c r="CGE785" s="413"/>
      <c r="CGF785" s="413"/>
      <c r="CGG785" s="414"/>
      <c r="CGH785" s="414"/>
      <c r="CGI785" s="413"/>
      <c r="CGJ785" s="413"/>
      <c r="CGK785" s="413"/>
      <c r="CGL785" s="413"/>
      <c r="CGM785" s="413"/>
      <c r="CGN785" s="413"/>
      <c r="CGO785" s="413"/>
      <c r="CGP785" s="414"/>
      <c r="CGQ785" s="414"/>
      <c r="CGR785" s="413"/>
      <c r="CGS785" s="413"/>
      <c r="CGT785" s="414"/>
      <c r="CGU785" s="414"/>
      <c r="CGV785" s="413"/>
      <c r="CGW785" s="413"/>
      <c r="CGX785" s="413"/>
      <c r="CGY785" s="413"/>
      <c r="CGZ785" s="413"/>
      <c r="CHA785" s="407"/>
      <c r="CHB785" s="439"/>
      <c r="CHC785" s="413"/>
      <c r="CHD785" s="413"/>
      <c r="CHE785" s="413"/>
      <c r="CHF785" s="413"/>
      <c r="CHG785" s="413"/>
      <c r="CHH785" s="413"/>
      <c r="CHI785" s="413"/>
      <c r="CHJ785" s="412"/>
      <c r="CHK785" s="412"/>
      <c r="CHL785" s="412"/>
      <c r="CHM785" s="412"/>
      <c r="CHN785" s="412"/>
      <c r="CHO785" s="412"/>
      <c r="CHP785" s="412"/>
      <c r="CHQ785" s="412"/>
      <c r="CHR785" s="412"/>
      <c r="CHS785" s="412"/>
      <c r="CHT785" s="412"/>
      <c r="CHU785" s="412"/>
      <c r="CHV785" s="412"/>
      <c r="CHW785" s="412"/>
      <c r="CHX785" s="412"/>
      <c r="CHY785" s="412"/>
      <c r="CHZ785" s="412"/>
      <c r="CIA785" s="412"/>
      <c r="CIB785" s="412"/>
      <c r="CIC785" s="412"/>
      <c r="CID785" s="412"/>
      <c r="CIE785" s="412"/>
      <c r="CIF785" s="412"/>
      <c r="CIG785" s="412"/>
      <c r="CIH785" s="412"/>
      <c r="CII785" s="412"/>
      <c r="CIJ785" s="412"/>
      <c r="CIK785" s="412"/>
      <c r="CIL785" s="412"/>
      <c r="CIM785" s="412"/>
      <c r="CIN785" s="412"/>
      <c r="CIO785" s="412"/>
      <c r="CIP785" s="412"/>
      <c r="CIQ785" s="412"/>
      <c r="CIR785" s="412"/>
      <c r="CIS785" s="412"/>
      <c r="CIT785" s="412"/>
      <c r="CIU785" s="412"/>
      <c r="CIV785" s="412"/>
      <c r="CIW785" s="412"/>
      <c r="CIX785" s="412"/>
      <c r="CIY785" s="412"/>
      <c r="CIZ785" s="412"/>
      <c r="CJA785" s="412"/>
      <c r="CJB785" s="413"/>
      <c r="CJC785" s="413"/>
      <c r="CJD785" s="413"/>
      <c r="CJE785" s="413"/>
      <c r="CJF785" s="413"/>
      <c r="CJG785" s="413"/>
      <c r="CJH785" s="413"/>
      <c r="CJI785" s="413"/>
      <c r="CJJ785" s="413"/>
      <c r="CJK785" s="413"/>
      <c r="CJL785" s="413"/>
      <c r="CJM785" s="413"/>
      <c r="CJN785" s="413"/>
      <c r="CJO785" s="413"/>
      <c r="CJP785" s="413"/>
      <c r="CJQ785" s="413"/>
      <c r="CJR785" s="413"/>
      <c r="CJS785" s="413"/>
      <c r="CJT785" s="413"/>
      <c r="CJU785" s="413"/>
      <c r="CJV785" s="413"/>
      <c r="CJW785" s="413"/>
      <c r="CJX785" s="413"/>
      <c r="CJY785" s="413"/>
      <c r="CJZ785" s="414"/>
      <c r="CKA785" s="414"/>
      <c r="CKB785" s="414"/>
      <c r="CKC785" s="414"/>
      <c r="CKD785" s="414"/>
      <c r="CKE785" s="413"/>
      <c r="CKF785" s="413"/>
      <c r="CKG785" s="414"/>
      <c r="CKH785" s="414"/>
      <c r="CKI785" s="413"/>
      <c r="CKJ785" s="413"/>
      <c r="CKK785" s="414"/>
      <c r="CKL785" s="414"/>
      <c r="CKM785" s="413"/>
      <c r="CKN785" s="413"/>
      <c r="CKO785" s="413"/>
      <c r="CKP785" s="413"/>
      <c r="CKQ785" s="413"/>
      <c r="CKR785" s="413"/>
      <c r="CKS785" s="413"/>
      <c r="CKT785" s="414"/>
      <c r="CKU785" s="414"/>
      <c r="CKV785" s="413"/>
      <c r="CKW785" s="413"/>
      <c r="CKX785" s="414"/>
      <c r="CKY785" s="414"/>
      <c r="CKZ785" s="413"/>
      <c r="CLA785" s="413"/>
      <c r="CLB785" s="413"/>
      <c r="CLC785" s="413"/>
      <c r="CLD785" s="413"/>
      <c r="CLE785" s="407"/>
      <c r="CLF785" s="439"/>
      <c r="CLG785" s="413"/>
      <c r="CLH785" s="413"/>
      <c r="CLI785" s="413"/>
      <c r="CLJ785" s="413"/>
      <c r="CLK785" s="413"/>
      <c r="CLL785" s="413"/>
      <c r="CLM785" s="413"/>
      <c r="CLN785" s="412"/>
      <c r="CLO785" s="412"/>
      <c r="CLP785" s="412"/>
      <c r="CLQ785" s="412"/>
      <c r="CLR785" s="412"/>
      <c r="CLS785" s="412"/>
      <c r="CLT785" s="412"/>
      <c r="CLU785" s="412"/>
      <c r="CLV785" s="412"/>
      <c r="CLW785" s="412"/>
      <c r="CLX785" s="412"/>
      <c r="CLY785" s="412"/>
      <c r="CLZ785" s="412"/>
      <c r="CMA785" s="412"/>
      <c r="CMB785" s="412"/>
      <c r="CMC785" s="412"/>
      <c r="CMD785" s="412"/>
      <c r="CME785" s="412"/>
      <c r="CMF785" s="412"/>
      <c r="CMG785" s="412"/>
      <c r="CMH785" s="412"/>
      <c r="CMI785" s="412"/>
      <c r="CMJ785" s="412"/>
      <c r="CMK785" s="412"/>
      <c r="CML785" s="412"/>
      <c r="CMM785" s="412"/>
      <c r="CMN785" s="412"/>
      <c r="CMO785" s="412"/>
      <c r="CMP785" s="412"/>
      <c r="CMQ785" s="412"/>
      <c r="CMR785" s="412"/>
      <c r="CMS785" s="412"/>
      <c r="CMT785" s="412"/>
      <c r="CMU785" s="412"/>
      <c r="CMV785" s="412"/>
      <c r="CMW785" s="412"/>
      <c r="CMX785" s="412"/>
      <c r="CMY785" s="412"/>
      <c r="CMZ785" s="412"/>
      <c r="CNA785" s="412"/>
      <c r="CNB785" s="412"/>
      <c r="CNC785" s="412"/>
      <c r="CND785" s="412"/>
      <c r="CNE785" s="412"/>
      <c r="CNF785" s="413"/>
      <c r="CNG785" s="413"/>
      <c r="CNH785" s="413"/>
      <c r="CNI785" s="413"/>
      <c r="CNJ785" s="413"/>
      <c r="CNK785" s="413"/>
      <c r="CNL785" s="413"/>
      <c r="CNM785" s="413"/>
      <c r="CNN785" s="413"/>
      <c r="CNO785" s="413"/>
      <c r="CNP785" s="413"/>
      <c r="CNQ785" s="413"/>
      <c r="CNR785" s="413"/>
      <c r="CNS785" s="413"/>
      <c r="CNT785" s="413"/>
      <c r="CNU785" s="413"/>
      <c r="CNV785" s="413"/>
      <c r="CNW785" s="413"/>
      <c r="CNX785" s="413"/>
      <c r="CNY785" s="413"/>
      <c r="CNZ785" s="413"/>
      <c r="COA785" s="413"/>
      <c r="COB785" s="413"/>
      <c r="COC785" s="413"/>
      <c r="COD785" s="414"/>
      <c r="COE785" s="414"/>
      <c r="COF785" s="414"/>
      <c r="COG785" s="414"/>
      <c r="COH785" s="414"/>
      <c r="COI785" s="413"/>
      <c r="COJ785" s="413"/>
      <c r="COK785" s="414"/>
      <c r="COL785" s="414"/>
      <c r="COM785" s="413"/>
      <c r="CON785" s="413"/>
      <c r="COO785" s="414"/>
      <c r="COP785" s="414"/>
      <c r="COQ785" s="413"/>
      <c r="COR785" s="413"/>
      <c r="COS785" s="413"/>
      <c r="COT785" s="413"/>
      <c r="COU785" s="413"/>
      <c r="COV785" s="413"/>
      <c r="COW785" s="413"/>
      <c r="COX785" s="414"/>
      <c r="COY785" s="414"/>
      <c r="COZ785" s="413"/>
      <c r="CPA785" s="413"/>
      <c r="CPB785" s="414"/>
      <c r="CPC785" s="414"/>
      <c r="CPD785" s="413"/>
      <c r="CPE785" s="413"/>
      <c r="CPF785" s="413"/>
      <c r="CPG785" s="413"/>
      <c r="CPH785" s="413"/>
      <c r="CPI785" s="407"/>
      <c r="CPJ785" s="439"/>
      <c r="CPK785" s="413"/>
      <c r="CPL785" s="413"/>
      <c r="CPM785" s="413"/>
      <c r="CPN785" s="413"/>
      <c r="CPO785" s="413"/>
      <c r="CPP785" s="413"/>
      <c r="CPQ785" s="413"/>
      <c r="CPR785" s="412"/>
      <c r="CPS785" s="412"/>
      <c r="CPT785" s="412"/>
      <c r="CPU785" s="412"/>
      <c r="CPV785" s="412"/>
      <c r="CPW785" s="412"/>
      <c r="CPX785" s="412"/>
      <c r="CPY785" s="412"/>
      <c r="CPZ785" s="412"/>
      <c r="CQA785" s="412"/>
      <c r="CQB785" s="412"/>
      <c r="CQC785" s="412"/>
      <c r="CQD785" s="412"/>
      <c r="CQE785" s="412"/>
      <c r="CQF785" s="412"/>
      <c r="CQG785" s="412"/>
      <c r="CQH785" s="412"/>
      <c r="CQI785" s="412"/>
      <c r="CQJ785" s="412"/>
      <c r="CQK785" s="412"/>
      <c r="CQL785" s="412"/>
      <c r="CQM785" s="412"/>
      <c r="CQN785" s="412"/>
      <c r="CQO785" s="412"/>
      <c r="CQP785" s="412"/>
      <c r="CQQ785" s="412"/>
      <c r="CQR785" s="412"/>
      <c r="CQS785" s="412"/>
      <c r="CQT785" s="412"/>
      <c r="CQU785" s="412"/>
      <c r="CQV785" s="412"/>
      <c r="CQW785" s="412"/>
      <c r="CQX785" s="412"/>
      <c r="CQY785" s="412"/>
      <c r="CQZ785" s="412"/>
      <c r="CRA785" s="412"/>
      <c r="CRB785" s="412"/>
      <c r="CRC785" s="412"/>
      <c r="CRD785" s="412"/>
      <c r="CRE785" s="412"/>
      <c r="CRF785" s="412"/>
      <c r="CRG785" s="412"/>
      <c r="CRH785" s="412"/>
      <c r="CRI785" s="412"/>
      <c r="CRJ785" s="413"/>
      <c r="CRK785" s="413"/>
      <c r="CRL785" s="413"/>
      <c r="CRM785" s="413"/>
      <c r="CRN785" s="413"/>
      <c r="CRO785" s="413"/>
      <c r="CRP785" s="413"/>
      <c r="CRQ785" s="413"/>
      <c r="CRR785" s="413"/>
      <c r="CRS785" s="413"/>
      <c r="CRT785" s="413"/>
      <c r="CRU785" s="413"/>
      <c r="CRV785" s="413"/>
      <c r="CRW785" s="413"/>
      <c r="CRX785" s="413"/>
      <c r="CRY785" s="413"/>
      <c r="CRZ785" s="413"/>
      <c r="CSA785" s="413"/>
      <c r="CSB785" s="413"/>
      <c r="CSC785" s="413"/>
      <c r="CSD785" s="413"/>
      <c r="CSE785" s="413"/>
      <c r="CSF785" s="413"/>
      <c r="CSG785" s="413"/>
      <c r="CSH785" s="414"/>
      <c r="CSI785" s="414"/>
      <c r="CSJ785" s="414"/>
      <c r="CSK785" s="414"/>
      <c r="CSL785" s="414"/>
      <c r="CSM785" s="413"/>
      <c r="CSN785" s="413"/>
      <c r="CSO785" s="414"/>
      <c r="CSP785" s="414"/>
      <c r="CSQ785" s="413"/>
      <c r="CSR785" s="413"/>
      <c r="CSS785" s="414"/>
      <c r="CST785" s="414"/>
      <c r="CSU785" s="413"/>
      <c r="CSV785" s="413"/>
      <c r="CSW785" s="413"/>
      <c r="CSX785" s="413"/>
      <c r="CSY785" s="413"/>
      <c r="CSZ785" s="413"/>
      <c r="CTA785" s="413"/>
      <c r="CTB785" s="414"/>
      <c r="CTC785" s="414"/>
      <c r="CTD785" s="413"/>
      <c r="CTE785" s="413"/>
      <c r="CTF785" s="414"/>
      <c r="CTG785" s="414"/>
      <c r="CTH785" s="413"/>
      <c r="CTI785" s="413"/>
      <c r="CTJ785" s="413"/>
      <c r="CTK785" s="413"/>
      <c r="CTL785" s="413"/>
      <c r="CTM785" s="407"/>
      <c r="CTN785" s="439"/>
      <c r="CTO785" s="413"/>
      <c r="CTP785" s="413"/>
      <c r="CTQ785" s="413"/>
      <c r="CTR785" s="413"/>
      <c r="CTS785" s="413"/>
      <c r="CTT785" s="413"/>
      <c r="CTU785" s="413"/>
      <c r="CTV785" s="412"/>
      <c r="CTW785" s="412"/>
      <c r="CTX785" s="412"/>
      <c r="CTY785" s="412"/>
      <c r="CTZ785" s="412"/>
      <c r="CUA785" s="412"/>
      <c r="CUB785" s="412"/>
      <c r="CUC785" s="412"/>
      <c r="CUD785" s="412"/>
      <c r="CUE785" s="412"/>
      <c r="CUF785" s="412"/>
      <c r="CUG785" s="412"/>
      <c r="CUH785" s="412"/>
      <c r="CUI785" s="412"/>
      <c r="CUJ785" s="412"/>
      <c r="CUK785" s="412"/>
      <c r="CUL785" s="412"/>
      <c r="CUM785" s="412"/>
      <c r="CUN785" s="412"/>
      <c r="CUO785" s="412"/>
      <c r="CUP785" s="412"/>
      <c r="CUQ785" s="412"/>
      <c r="CUR785" s="412"/>
      <c r="CUS785" s="412"/>
      <c r="CUT785" s="412"/>
      <c r="CUU785" s="412"/>
      <c r="CUV785" s="412"/>
      <c r="CUW785" s="412"/>
      <c r="CUX785" s="412"/>
      <c r="CUY785" s="412"/>
      <c r="CUZ785" s="412"/>
      <c r="CVA785" s="412"/>
      <c r="CVB785" s="412"/>
      <c r="CVC785" s="412"/>
      <c r="CVD785" s="412"/>
      <c r="CVE785" s="412"/>
      <c r="CVF785" s="412"/>
      <c r="CVG785" s="412"/>
      <c r="CVH785" s="412"/>
      <c r="CVI785" s="412"/>
      <c r="CVJ785" s="412"/>
      <c r="CVK785" s="412"/>
      <c r="CVL785" s="412"/>
      <c r="CVM785" s="412"/>
      <c r="CVN785" s="413"/>
      <c r="CVO785" s="413"/>
      <c r="CVP785" s="413"/>
      <c r="CVQ785" s="413"/>
      <c r="CVR785" s="413"/>
      <c r="CVS785" s="413"/>
      <c r="CVT785" s="413"/>
      <c r="CVU785" s="413"/>
      <c r="CVV785" s="413"/>
      <c r="CVW785" s="413"/>
      <c r="CVX785" s="413"/>
      <c r="CVY785" s="413"/>
      <c r="CVZ785" s="413"/>
      <c r="CWA785" s="413"/>
      <c r="CWB785" s="413"/>
      <c r="CWC785" s="413"/>
      <c r="CWD785" s="413"/>
      <c r="CWE785" s="413"/>
      <c r="CWF785" s="413"/>
      <c r="CWG785" s="413"/>
      <c r="CWH785" s="413"/>
      <c r="CWI785" s="413"/>
      <c r="CWJ785" s="413"/>
      <c r="CWK785" s="413"/>
      <c r="CWL785" s="414"/>
      <c r="CWM785" s="414"/>
      <c r="CWN785" s="414"/>
      <c r="CWO785" s="414"/>
      <c r="CWP785" s="414"/>
      <c r="CWQ785" s="413"/>
      <c r="CWR785" s="413"/>
      <c r="CWS785" s="414"/>
      <c r="CWT785" s="414"/>
      <c r="CWU785" s="413"/>
      <c r="CWV785" s="413"/>
      <c r="CWW785" s="414"/>
      <c r="CWX785" s="414"/>
      <c r="CWY785" s="413"/>
      <c r="CWZ785" s="413"/>
      <c r="CXA785" s="413"/>
      <c r="CXB785" s="413"/>
      <c r="CXC785" s="413"/>
      <c r="CXD785" s="413"/>
      <c r="CXE785" s="413"/>
      <c r="CXF785" s="414"/>
      <c r="CXG785" s="414"/>
      <c r="CXH785" s="413"/>
      <c r="CXI785" s="413"/>
      <c r="CXJ785" s="414"/>
      <c r="CXK785" s="414"/>
      <c r="CXL785" s="413"/>
      <c r="CXM785" s="413"/>
      <c r="CXN785" s="413"/>
      <c r="CXO785" s="413"/>
      <c r="CXP785" s="413"/>
      <c r="CXQ785" s="407"/>
      <c r="CXR785" s="439"/>
      <c r="CXS785" s="413"/>
      <c r="CXT785" s="413"/>
      <c r="CXU785" s="413"/>
      <c r="CXV785" s="413"/>
      <c r="CXW785" s="413"/>
      <c r="CXX785" s="413"/>
      <c r="CXY785" s="413"/>
      <c r="CXZ785" s="412"/>
      <c r="CYA785" s="412"/>
      <c r="CYB785" s="412"/>
      <c r="CYC785" s="412"/>
      <c r="CYD785" s="412"/>
      <c r="CYE785" s="412"/>
      <c r="CYF785" s="412"/>
      <c r="CYG785" s="412"/>
      <c r="CYH785" s="412"/>
      <c r="CYI785" s="412"/>
      <c r="CYJ785" s="412"/>
      <c r="CYK785" s="412"/>
      <c r="CYL785" s="412"/>
      <c r="CYM785" s="412"/>
      <c r="CYN785" s="412"/>
      <c r="CYO785" s="412"/>
      <c r="CYP785" s="412"/>
      <c r="CYQ785" s="412"/>
      <c r="CYR785" s="412"/>
      <c r="CYS785" s="412"/>
      <c r="CYT785" s="412"/>
      <c r="CYU785" s="412"/>
      <c r="CYV785" s="412"/>
      <c r="CYW785" s="412"/>
      <c r="CYX785" s="412"/>
      <c r="CYY785" s="412"/>
      <c r="CYZ785" s="412"/>
      <c r="CZA785" s="412"/>
      <c r="CZB785" s="412"/>
      <c r="CZC785" s="412"/>
      <c r="CZD785" s="412"/>
      <c r="CZE785" s="412"/>
      <c r="CZF785" s="412"/>
      <c r="CZG785" s="412"/>
      <c r="CZH785" s="412"/>
      <c r="CZI785" s="412"/>
      <c r="CZJ785" s="412"/>
      <c r="CZK785" s="412"/>
      <c r="CZL785" s="412"/>
      <c r="CZM785" s="412"/>
      <c r="CZN785" s="412"/>
      <c r="CZO785" s="412"/>
      <c r="CZP785" s="412"/>
      <c r="CZQ785" s="412"/>
      <c r="CZR785" s="413"/>
      <c r="CZS785" s="413"/>
      <c r="CZT785" s="413"/>
      <c r="CZU785" s="413"/>
      <c r="CZV785" s="413"/>
      <c r="CZW785" s="413"/>
      <c r="CZX785" s="413"/>
      <c r="CZY785" s="413"/>
      <c r="CZZ785" s="413"/>
      <c r="DAA785" s="413"/>
      <c r="DAB785" s="413"/>
      <c r="DAC785" s="413"/>
      <c r="DAD785" s="413"/>
      <c r="DAE785" s="413"/>
      <c r="DAF785" s="413"/>
      <c r="DAG785" s="413"/>
      <c r="DAH785" s="413"/>
      <c r="DAI785" s="413"/>
      <c r="DAJ785" s="413"/>
      <c r="DAK785" s="413"/>
      <c r="DAL785" s="413"/>
      <c r="DAM785" s="413"/>
      <c r="DAN785" s="413"/>
      <c r="DAO785" s="413"/>
      <c r="DAP785" s="414"/>
      <c r="DAQ785" s="414"/>
      <c r="DAR785" s="414"/>
      <c r="DAS785" s="414"/>
      <c r="DAT785" s="414"/>
      <c r="DAU785" s="413"/>
      <c r="DAV785" s="413"/>
      <c r="DAW785" s="414"/>
      <c r="DAX785" s="414"/>
      <c r="DAY785" s="413"/>
      <c r="DAZ785" s="413"/>
      <c r="DBA785" s="414"/>
      <c r="DBB785" s="414"/>
      <c r="DBC785" s="413"/>
      <c r="DBD785" s="413"/>
      <c r="DBE785" s="413"/>
      <c r="DBF785" s="413"/>
      <c r="DBG785" s="413"/>
      <c r="DBH785" s="413"/>
      <c r="DBI785" s="413"/>
      <c r="DBJ785" s="414"/>
      <c r="DBK785" s="414"/>
      <c r="DBL785" s="413"/>
      <c r="DBM785" s="413"/>
      <c r="DBN785" s="414"/>
      <c r="DBO785" s="414"/>
      <c r="DBP785" s="413"/>
      <c r="DBQ785" s="413"/>
      <c r="DBR785" s="413"/>
      <c r="DBS785" s="413"/>
      <c r="DBT785" s="413"/>
      <c r="DBU785" s="407"/>
      <c r="DBV785" s="439"/>
      <c r="DBW785" s="413"/>
      <c r="DBX785" s="413"/>
      <c r="DBY785" s="413"/>
      <c r="DBZ785" s="413"/>
      <c r="DCA785" s="413"/>
      <c r="DCB785" s="413"/>
      <c r="DCC785" s="413"/>
      <c r="DCD785" s="412"/>
      <c r="DCE785" s="412"/>
      <c r="DCF785" s="412"/>
      <c r="DCG785" s="412"/>
      <c r="DCH785" s="412"/>
      <c r="DCI785" s="412"/>
      <c r="DCJ785" s="412"/>
      <c r="DCK785" s="412"/>
      <c r="DCL785" s="412"/>
      <c r="DCM785" s="412"/>
      <c r="DCN785" s="412"/>
      <c r="DCO785" s="412"/>
      <c r="DCP785" s="412"/>
      <c r="DCQ785" s="412"/>
      <c r="DCR785" s="412"/>
      <c r="DCS785" s="412"/>
      <c r="DCT785" s="412"/>
      <c r="DCU785" s="412"/>
      <c r="DCV785" s="412"/>
      <c r="DCW785" s="412"/>
      <c r="DCX785" s="412"/>
      <c r="DCY785" s="412"/>
      <c r="DCZ785" s="412"/>
      <c r="DDA785" s="412"/>
      <c r="DDB785" s="412"/>
      <c r="DDC785" s="412"/>
      <c r="DDD785" s="412"/>
      <c r="DDE785" s="412"/>
      <c r="DDF785" s="412"/>
      <c r="DDG785" s="412"/>
      <c r="DDH785" s="412"/>
      <c r="DDI785" s="412"/>
      <c r="DDJ785" s="412"/>
      <c r="DDK785" s="412"/>
      <c r="DDL785" s="412"/>
      <c r="DDM785" s="412"/>
      <c r="DDN785" s="412"/>
      <c r="DDO785" s="412"/>
      <c r="DDP785" s="412"/>
      <c r="DDQ785" s="412"/>
      <c r="DDR785" s="412"/>
      <c r="DDS785" s="412"/>
      <c r="DDT785" s="412"/>
      <c r="DDU785" s="412"/>
      <c r="DDV785" s="413"/>
      <c r="DDW785" s="413"/>
      <c r="DDX785" s="413"/>
      <c r="DDY785" s="413"/>
      <c r="DDZ785" s="413"/>
      <c r="DEA785" s="413"/>
      <c r="DEB785" s="413"/>
      <c r="DEC785" s="413"/>
      <c r="DED785" s="413"/>
      <c r="DEE785" s="413"/>
      <c r="DEF785" s="413"/>
      <c r="DEG785" s="413"/>
      <c r="DEH785" s="413"/>
      <c r="DEI785" s="413"/>
      <c r="DEJ785" s="413"/>
      <c r="DEK785" s="413"/>
      <c r="DEL785" s="413"/>
      <c r="DEM785" s="413"/>
      <c r="DEN785" s="413"/>
      <c r="DEO785" s="413"/>
      <c r="DEP785" s="413"/>
      <c r="DEQ785" s="413"/>
      <c r="DER785" s="413"/>
      <c r="DES785" s="413"/>
      <c r="DET785" s="414"/>
      <c r="DEU785" s="414"/>
      <c r="DEV785" s="414"/>
      <c r="DEW785" s="414"/>
      <c r="DEX785" s="414"/>
      <c r="DEY785" s="413"/>
      <c r="DEZ785" s="413"/>
      <c r="DFA785" s="414"/>
      <c r="DFB785" s="414"/>
      <c r="DFC785" s="413"/>
      <c r="DFD785" s="413"/>
      <c r="DFE785" s="414"/>
      <c r="DFF785" s="414"/>
      <c r="DFG785" s="413"/>
      <c r="DFH785" s="413"/>
      <c r="DFI785" s="413"/>
      <c r="DFJ785" s="413"/>
      <c r="DFK785" s="413"/>
      <c r="DFL785" s="413"/>
      <c r="DFM785" s="413"/>
      <c r="DFN785" s="414"/>
      <c r="DFO785" s="414"/>
      <c r="DFP785" s="413"/>
      <c r="DFQ785" s="413"/>
      <c r="DFR785" s="414"/>
      <c r="DFS785" s="414"/>
      <c r="DFT785" s="413"/>
      <c r="DFU785" s="413"/>
      <c r="DFV785" s="413"/>
      <c r="DFW785" s="413"/>
      <c r="DFX785" s="413"/>
      <c r="DFY785" s="407"/>
      <c r="DFZ785" s="439"/>
      <c r="DGA785" s="413"/>
      <c r="DGB785" s="413"/>
      <c r="DGC785" s="413"/>
      <c r="DGD785" s="413"/>
      <c r="DGE785" s="413"/>
      <c r="DGF785" s="413"/>
      <c r="DGG785" s="413"/>
      <c r="DGH785" s="412"/>
      <c r="DGI785" s="412"/>
      <c r="DGJ785" s="412"/>
      <c r="DGK785" s="412"/>
      <c r="DGL785" s="412"/>
      <c r="DGM785" s="412"/>
      <c r="DGN785" s="412"/>
      <c r="DGO785" s="412"/>
      <c r="DGP785" s="412"/>
      <c r="DGQ785" s="412"/>
      <c r="DGR785" s="412"/>
      <c r="DGS785" s="412"/>
      <c r="DGT785" s="412"/>
      <c r="DGU785" s="412"/>
      <c r="DGV785" s="412"/>
      <c r="DGW785" s="412"/>
      <c r="DGX785" s="412"/>
      <c r="DGY785" s="412"/>
      <c r="DGZ785" s="412"/>
      <c r="DHA785" s="412"/>
      <c r="DHB785" s="412"/>
      <c r="DHC785" s="412"/>
      <c r="DHD785" s="412"/>
      <c r="DHE785" s="412"/>
      <c r="DHF785" s="412"/>
      <c r="DHG785" s="412"/>
      <c r="DHH785" s="412"/>
      <c r="DHI785" s="412"/>
      <c r="DHJ785" s="412"/>
      <c r="DHK785" s="412"/>
      <c r="DHL785" s="412"/>
      <c r="DHM785" s="412"/>
      <c r="DHN785" s="412"/>
      <c r="DHO785" s="412"/>
      <c r="DHP785" s="412"/>
      <c r="DHQ785" s="412"/>
      <c r="DHR785" s="412"/>
      <c r="DHS785" s="412"/>
      <c r="DHT785" s="412"/>
      <c r="DHU785" s="412"/>
      <c r="DHV785" s="412"/>
      <c r="DHW785" s="412"/>
      <c r="DHX785" s="412"/>
      <c r="DHY785" s="412"/>
      <c r="DHZ785" s="413"/>
      <c r="DIA785" s="413"/>
      <c r="DIB785" s="413"/>
      <c r="DIC785" s="413"/>
      <c r="DID785" s="413"/>
      <c r="DIE785" s="413"/>
      <c r="DIF785" s="413"/>
      <c r="DIG785" s="413"/>
      <c r="DIH785" s="413"/>
      <c r="DII785" s="413"/>
      <c r="DIJ785" s="413"/>
      <c r="DIK785" s="413"/>
      <c r="DIL785" s="413"/>
      <c r="DIM785" s="413"/>
      <c r="DIN785" s="413"/>
      <c r="DIO785" s="413"/>
      <c r="DIP785" s="413"/>
      <c r="DIQ785" s="413"/>
      <c r="DIR785" s="413"/>
      <c r="DIS785" s="413"/>
      <c r="DIT785" s="413"/>
      <c r="DIU785" s="413"/>
      <c r="DIV785" s="413"/>
      <c r="DIW785" s="413"/>
      <c r="DIX785" s="414"/>
      <c r="DIY785" s="414"/>
      <c r="DIZ785" s="414"/>
      <c r="DJA785" s="414"/>
      <c r="DJB785" s="414"/>
      <c r="DJC785" s="413"/>
      <c r="DJD785" s="413"/>
      <c r="DJE785" s="414"/>
      <c r="DJF785" s="414"/>
      <c r="DJG785" s="413"/>
      <c r="DJH785" s="413"/>
      <c r="DJI785" s="414"/>
      <c r="DJJ785" s="414"/>
      <c r="DJK785" s="413"/>
      <c r="DJL785" s="413"/>
      <c r="DJM785" s="413"/>
      <c r="DJN785" s="413"/>
      <c r="DJO785" s="413"/>
      <c r="DJP785" s="413"/>
      <c r="DJQ785" s="413"/>
      <c r="DJR785" s="414"/>
      <c r="DJS785" s="414"/>
      <c r="DJT785" s="413"/>
      <c r="DJU785" s="413"/>
      <c r="DJV785" s="414"/>
      <c r="DJW785" s="414"/>
      <c r="DJX785" s="413"/>
      <c r="DJY785" s="413"/>
      <c r="DJZ785" s="413"/>
      <c r="DKA785" s="413"/>
      <c r="DKB785" s="413"/>
      <c r="DKC785" s="407"/>
      <c r="DKD785" s="439"/>
      <c r="DKE785" s="413"/>
      <c r="DKF785" s="413"/>
      <c r="DKG785" s="413"/>
      <c r="DKH785" s="413"/>
      <c r="DKI785" s="413"/>
      <c r="DKJ785" s="413"/>
      <c r="DKK785" s="413"/>
      <c r="DKL785" s="412"/>
      <c r="DKM785" s="412"/>
      <c r="DKN785" s="412"/>
      <c r="DKO785" s="412"/>
      <c r="DKP785" s="412"/>
      <c r="DKQ785" s="412"/>
      <c r="DKR785" s="412"/>
      <c r="DKS785" s="412"/>
      <c r="DKT785" s="412"/>
      <c r="DKU785" s="412"/>
      <c r="DKV785" s="412"/>
      <c r="DKW785" s="412"/>
      <c r="DKX785" s="412"/>
      <c r="DKY785" s="412"/>
      <c r="DKZ785" s="412"/>
      <c r="DLA785" s="412"/>
      <c r="DLB785" s="412"/>
      <c r="DLC785" s="412"/>
      <c r="DLD785" s="412"/>
      <c r="DLE785" s="412"/>
      <c r="DLF785" s="412"/>
      <c r="DLG785" s="412"/>
      <c r="DLH785" s="412"/>
      <c r="DLI785" s="412"/>
      <c r="DLJ785" s="412"/>
      <c r="DLK785" s="412"/>
      <c r="DLL785" s="412"/>
      <c r="DLM785" s="412"/>
      <c r="DLN785" s="412"/>
      <c r="DLO785" s="412"/>
      <c r="DLP785" s="412"/>
      <c r="DLQ785" s="412"/>
      <c r="DLR785" s="412"/>
      <c r="DLS785" s="412"/>
      <c r="DLT785" s="412"/>
      <c r="DLU785" s="412"/>
      <c r="DLV785" s="412"/>
      <c r="DLW785" s="412"/>
      <c r="DLX785" s="412"/>
      <c r="DLY785" s="412"/>
      <c r="DLZ785" s="412"/>
      <c r="DMA785" s="412"/>
      <c r="DMB785" s="412"/>
      <c r="DMC785" s="412"/>
      <c r="DMD785" s="413"/>
      <c r="DME785" s="413"/>
      <c r="DMF785" s="413"/>
      <c r="DMG785" s="413"/>
      <c r="DMH785" s="413"/>
      <c r="DMI785" s="413"/>
      <c r="DMJ785" s="413"/>
      <c r="DMK785" s="413"/>
      <c r="DML785" s="413"/>
      <c r="DMM785" s="413"/>
      <c r="DMN785" s="413"/>
      <c r="DMO785" s="413"/>
      <c r="DMP785" s="413"/>
      <c r="DMQ785" s="413"/>
      <c r="DMR785" s="413"/>
      <c r="DMS785" s="413"/>
      <c r="DMT785" s="413"/>
      <c r="DMU785" s="413"/>
      <c r="DMV785" s="413"/>
      <c r="DMW785" s="413"/>
      <c r="DMX785" s="413"/>
      <c r="DMY785" s="413"/>
      <c r="DMZ785" s="413"/>
      <c r="DNA785" s="413"/>
      <c r="DNB785" s="414"/>
      <c r="DNC785" s="414"/>
      <c r="DND785" s="414"/>
      <c r="DNE785" s="414"/>
      <c r="DNF785" s="414"/>
      <c r="DNG785" s="413"/>
      <c r="DNH785" s="413"/>
      <c r="DNI785" s="414"/>
      <c r="DNJ785" s="414"/>
      <c r="DNK785" s="413"/>
      <c r="DNL785" s="413"/>
      <c r="DNM785" s="414"/>
      <c r="DNN785" s="414"/>
      <c r="DNO785" s="413"/>
      <c r="DNP785" s="413"/>
      <c r="DNQ785" s="413"/>
      <c r="DNR785" s="413"/>
      <c r="DNS785" s="413"/>
      <c r="DNT785" s="413"/>
      <c r="DNU785" s="413"/>
      <c r="DNV785" s="414"/>
      <c r="DNW785" s="414"/>
      <c r="DNX785" s="413"/>
      <c r="DNY785" s="413"/>
      <c r="DNZ785" s="414"/>
      <c r="DOA785" s="414"/>
      <c r="DOB785" s="413"/>
      <c r="DOC785" s="413"/>
      <c r="DOD785" s="413"/>
      <c r="DOE785" s="413"/>
      <c r="DOF785" s="413"/>
      <c r="DOG785" s="407"/>
      <c r="DOH785" s="439"/>
      <c r="DOI785" s="413"/>
      <c r="DOJ785" s="413"/>
      <c r="DOK785" s="413"/>
      <c r="DOL785" s="413"/>
      <c r="DOM785" s="413"/>
      <c r="DON785" s="413"/>
      <c r="DOO785" s="413"/>
      <c r="DOP785" s="412"/>
      <c r="DOQ785" s="412"/>
      <c r="DOR785" s="412"/>
      <c r="DOS785" s="412"/>
      <c r="DOT785" s="412"/>
      <c r="DOU785" s="412"/>
      <c r="DOV785" s="412"/>
      <c r="DOW785" s="412"/>
      <c r="DOX785" s="412"/>
      <c r="DOY785" s="412"/>
      <c r="DOZ785" s="412"/>
      <c r="DPA785" s="412"/>
      <c r="DPB785" s="412"/>
      <c r="DPC785" s="412"/>
      <c r="DPD785" s="412"/>
      <c r="DPE785" s="412"/>
      <c r="DPF785" s="412"/>
      <c r="DPG785" s="412"/>
      <c r="DPH785" s="412"/>
      <c r="DPI785" s="412"/>
      <c r="DPJ785" s="412"/>
      <c r="DPK785" s="412"/>
      <c r="DPL785" s="412"/>
      <c r="DPM785" s="412"/>
      <c r="DPN785" s="412"/>
      <c r="DPO785" s="412"/>
      <c r="DPP785" s="412"/>
      <c r="DPQ785" s="412"/>
      <c r="DPR785" s="412"/>
      <c r="DPS785" s="412"/>
      <c r="DPT785" s="412"/>
      <c r="DPU785" s="412"/>
      <c r="DPV785" s="412"/>
      <c r="DPW785" s="412"/>
      <c r="DPX785" s="412"/>
      <c r="DPY785" s="412"/>
      <c r="DPZ785" s="412"/>
      <c r="DQA785" s="412"/>
      <c r="DQB785" s="412"/>
      <c r="DQC785" s="412"/>
      <c r="DQD785" s="412"/>
      <c r="DQE785" s="412"/>
      <c r="DQF785" s="412"/>
      <c r="DQG785" s="412"/>
      <c r="DQH785" s="413"/>
      <c r="DQI785" s="413"/>
      <c r="DQJ785" s="413"/>
      <c r="DQK785" s="413"/>
      <c r="DQL785" s="413"/>
      <c r="DQM785" s="413"/>
      <c r="DQN785" s="413"/>
      <c r="DQO785" s="413"/>
      <c r="DQP785" s="413"/>
      <c r="DQQ785" s="413"/>
      <c r="DQR785" s="413"/>
      <c r="DQS785" s="413"/>
      <c r="DQT785" s="413"/>
      <c r="DQU785" s="413"/>
      <c r="DQV785" s="413"/>
      <c r="DQW785" s="413"/>
      <c r="DQX785" s="413"/>
      <c r="DQY785" s="413"/>
      <c r="DQZ785" s="413"/>
      <c r="DRA785" s="413"/>
      <c r="DRB785" s="413"/>
      <c r="DRC785" s="413"/>
      <c r="DRD785" s="413"/>
      <c r="DRE785" s="413"/>
      <c r="DRF785" s="414"/>
      <c r="DRG785" s="414"/>
      <c r="DRH785" s="414"/>
      <c r="DRI785" s="414"/>
      <c r="DRJ785" s="414"/>
      <c r="DRK785" s="413"/>
      <c r="DRL785" s="413"/>
      <c r="DRM785" s="414"/>
      <c r="DRN785" s="414"/>
      <c r="DRO785" s="413"/>
      <c r="DRP785" s="413"/>
      <c r="DRQ785" s="414"/>
      <c r="DRR785" s="414"/>
      <c r="DRS785" s="413"/>
      <c r="DRT785" s="413"/>
      <c r="DRU785" s="413"/>
      <c r="DRV785" s="413"/>
      <c r="DRW785" s="413"/>
      <c r="DRX785" s="413"/>
      <c r="DRY785" s="413"/>
      <c r="DRZ785" s="414"/>
      <c r="DSA785" s="414"/>
      <c r="DSB785" s="413"/>
      <c r="DSC785" s="413"/>
      <c r="DSD785" s="414"/>
      <c r="DSE785" s="414"/>
      <c r="DSF785" s="413"/>
      <c r="DSG785" s="413"/>
      <c r="DSH785" s="413"/>
      <c r="DSI785" s="413"/>
      <c r="DSJ785" s="413"/>
      <c r="DSK785" s="407"/>
      <c r="DSL785" s="439"/>
      <c r="DSM785" s="413"/>
      <c r="DSN785" s="413"/>
      <c r="DSO785" s="413"/>
      <c r="DSP785" s="413"/>
      <c r="DSQ785" s="413"/>
      <c r="DSR785" s="413"/>
      <c r="DSS785" s="413"/>
      <c r="DST785" s="412"/>
      <c r="DSU785" s="412"/>
      <c r="DSV785" s="412"/>
      <c r="DSW785" s="412"/>
      <c r="DSX785" s="412"/>
      <c r="DSY785" s="412"/>
      <c r="DSZ785" s="412"/>
      <c r="DTA785" s="412"/>
      <c r="DTB785" s="412"/>
      <c r="DTC785" s="412"/>
      <c r="DTD785" s="412"/>
      <c r="DTE785" s="412"/>
      <c r="DTF785" s="412"/>
      <c r="DTG785" s="412"/>
      <c r="DTH785" s="412"/>
      <c r="DTI785" s="412"/>
      <c r="DTJ785" s="412"/>
      <c r="DTK785" s="412"/>
      <c r="DTL785" s="412"/>
      <c r="DTM785" s="412"/>
      <c r="DTN785" s="412"/>
      <c r="DTO785" s="412"/>
      <c r="DTP785" s="412"/>
      <c r="DTQ785" s="412"/>
      <c r="DTR785" s="412"/>
      <c r="DTS785" s="412"/>
      <c r="DTT785" s="412"/>
      <c r="DTU785" s="412"/>
      <c r="DTV785" s="412"/>
      <c r="DTW785" s="412"/>
      <c r="DTX785" s="412"/>
      <c r="DTY785" s="412"/>
      <c r="DTZ785" s="412"/>
      <c r="DUA785" s="412"/>
      <c r="DUB785" s="412"/>
      <c r="DUC785" s="412"/>
      <c r="DUD785" s="412"/>
      <c r="DUE785" s="412"/>
      <c r="DUF785" s="412"/>
      <c r="DUG785" s="412"/>
      <c r="DUH785" s="412"/>
      <c r="DUI785" s="412"/>
      <c r="DUJ785" s="412"/>
      <c r="DUK785" s="412"/>
      <c r="DUL785" s="413"/>
      <c r="DUM785" s="413"/>
      <c r="DUN785" s="413"/>
      <c r="DUO785" s="413"/>
      <c r="DUP785" s="413"/>
      <c r="DUQ785" s="413"/>
      <c r="DUR785" s="413"/>
      <c r="DUS785" s="413"/>
      <c r="DUT785" s="413"/>
      <c r="DUU785" s="413"/>
      <c r="DUV785" s="413"/>
      <c r="DUW785" s="413"/>
      <c r="DUX785" s="413"/>
      <c r="DUY785" s="413"/>
      <c r="DUZ785" s="413"/>
      <c r="DVA785" s="413"/>
      <c r="DVB785" s="413"/>
      <c r="DVC785" s="413"/>
      <c r="DVD785" s="413"/>
      <c r="DVE785" s="413"/>
      <c r="DVF785" s="413"/>
      <c r="DVG785" s="413"/>
      <c r="DVH785" s="413"/>
      <c r="DVI785" s="413"/>
      <c r="DVJ785" s="414"/>
      <c r="DVK785" s="414"/>
      <c r="DVL785" s="414"/>
      <c r="DVM785" s="414"/>
      <c r="DVN785" s="414"/>
      <c r="DVO785" s="413"/>
      <c r="DVP785" s="413"/>
      <c r="DVQ785" s="414"/>
      <c r="DVR785" s="414"/>
      <c r="DVS785" s="413"/>
      <c r="DVT785" s="413"/>
      <c r="DVU785" s="414"/>
      <c r="DVV785" s="414"/>
      <c r="DVW785" s="413"/>
      <c r="DVX785" s="413"/>
      <c r="DVY785" s="413"/>
      <c r="DVZ785" s="413"/>
      <c r="DWA785" s="413"/>
      <c r="DWB785" s="413"/>
      <c r="DWC785" s="413"/>
      <c r="DWD785" s="414"/>
      <c r="DWE785" s="414"/>
      <c r="DWF785" s="413"/>
      <c r="DWG785" s="413"/>
      <c r="DWH785" s="414"/>
      <c r="DWI785" s="414"/>
      <c r="DWJ785" s="413"/>
      <c r="DWK785" s="413"/>
      <c r="DWL785" s="413"/>
      <c r="DWM785" s="413"/>
      <c r="DWN785" s="413"/>
      <c r="DWO785" s="407"/>
      <c r="DWP785" s="439"/>
      <c r="DWQ785" s="413"/>
      <c r="DWR785" s="413"/>
      <c r="DWS785" s="413"/>
      <c r="DWT785" s="413"/>
      <c r="DWU785" s="413"/>
      <c r="DWV785" s="413"/>
      <c r="DWW785" s="413"/>
      <c r="DWX785" s="412"/>
      <c r="DWY785" s="412"/>
      <c r="DWZ785" s="412"/>
      <c r="DXA785" s="412"/>
      <c r="DXB785" s="412"/>
      <c r="DXC785" s="412"/>
      <c r="DXD785" s="412"/>
      <c r="DXE785" s="412"/>
      <c r="DXF785" s="412"/>
      <c r="DXG785" s="412"/>
      <c r="DXH785" s="412"/>
      <c r="DXI785" s="412"/>
      <c r="DXJ785" s="412"/>
      <c r="DXK785" s="412"/>
      <c r="DXL785" s="412"/>
      <c r="DXM785" s="412"/>
      <c r="DXN785" s="412"/>
      <c r="DXO785" s="412"/>
      <c r="DXP785" s="412"/>
      <c r="DXQ785" s="412"/>
      <c r="DXR785" s="412"/>
      <c r="DXS785" s="412"/>
      <c r="DXT785" s="412"/>
      <c r="DXU785" s="412"/>
      <c r="DXV785" s="412"/>
      <c r="DXW785" s="412"/>
      <c r="DXX785" s="412"/>
      <c r="DXY785" s="412"/>
      <c r="DXZ785" s="412"/>
      <c r="DYA785" s="412"/>
      <c r="DYB785" s="412"/>
      <c r="DYC785" s="412"/>
      <c r="DYD785" s="412"/>
      <c r="DYE785" s="412"/>
      <c r="DYF785" s="412"/>
      <c r="DYG785" s="412"/>
      <c r="DYH785" s="412"/>
      <c r="DYI785" s="412"/>
      <c r="DYJ785" s="412"/>
      <c r="DYK785" s="412"/>
      <c r="DYL785" s="412"/>
      <c r="DYM785" s="412"/>
      <c r="DYN785" s="412"/>
      <c r="DYO785" s="412"/>
      <c r="DYP785" s="413"/>
      <c r="DYQ785" s="413"/>
      <c r="DYR785" s="413"/>
      <c r="DYS785" s="413"/>
      <c r="DYT785" s="413"/>
      <c r="DYU785" s="413"/>
      <c r="DYV785" s="413"/>
      <c r="DYW785" s="413"/>
      <c r="DYX785" s="413"/>
      <c r="DYY785" s="413"/>
      <c r="DYZ785" s="413"/>
      <c r="DZA785" s="413"/>
      <c r="DZB785" s="413"/>
      <c r="DZC785" s="413"/>
      <c r="DZD785" s="413"/>
      <c r="DZE785" s="413"/>
      <c r="DZF785" s="413"/>
      <c r="DZG785" s="413"/>
      <c r="DZH785" s="413"/>
      <c r="DZI785" s="413"/>
      <c r="DZJ785" s="413"/>
      <c r="DZK785" s="413"/>
      <c r="DZL785" s="413"/>
      <c r="DZM785" s="413"/>
      <c r="DZN785" s="414"/>
      <c r="DZO785" s="414"/>
      <c r="DZP785" s="414"/>
      <c r="DZQ785" s="414"/>
      <c r="DZR785" s="414"/>
      <c r="DZS785" s="413"/>
      <c r="DZT785" s="413"/>
      <c r="DZU785" s="414"/>
      <c r="DZV785" s="414"/>
      <c r="DZW785" s="413"/>
      <c r="DZX785" s="413"/>
      <c r="DZY785" s="414"/>
      <c r="DZZ785" s="414"/>
      <c r="EAA785" s="413"/>
      <c r="EAB785" s="413"/>
      <c r="EAC785" s="413"/>
      <c r="EAD785" s="413"/>
      <c r="EAE785" s="413"/>
      <c r="EAF785" s="413"/>
      <c r="EAG785" s="413"/>
      <c r="EAH785" s="414"/>
      <c r="EAI785" s="414"/>
      <c r="EAJ785" s="413"/>
      <c r="EAK785" s="413"/>
      <c r="EAL785" s="414"/>
      <c r="EAM785" s="414"/>
      <c r="EAN785" s="413"/>
      <c r="EAO785" s="413"/>
      <c r="EAP785" s="413"/>
      <c r="EAQ785" s="413"/>
      <c r="EAR785" s="413"/>
      <c r="EAS785" s="407"/>
      <c r="EAT785" s="439"/>
      <c r="EAU785" s="413"/>
      <c r="EAV785" s="413"/>
      <c r="EAW785" s="413"/>
      <c r="EAX785" s="413"/>
      <c r="EAY785" s="413"/>
      <c r="EAZ785" s="413"/>
      <c r="EBA785" s="413"/>
      <c r="EBB785" s="412"/>
      <c r="EBC785" s="412"/>
      <c r="EBD785" s="412"/>
      <c r="EBE785" s="412"/>
      <c r="EBF785" s="412"/>
      <c r="EBG785" s="412"/>
      <c r="EBH785" s="412"/>
      <c r="EBI785" s="412"/>
      <c r="EBJ785" s="412"/>
      <c r="EBK785" s="412"/>
      <c r="EBL785" s="412"/>
      <c r="EBM785" s="412"/>
      <c r="EBN785" s="412"/>
      <c r="EBO785" s="412"/>
      <c r="EBP785" s="412"/>
      <c r="EBQ785" s="412"/>
      <c r="EBR785" s="412"/>
      <c r="EBS785" s="412"/>
      <c r="EBT785" s="412"/>
      <c r="EBU785" s="412"/>
      <c r="EBV785" s="412"/>
      <c r="EBW785" s="412"/>
      <c r="EBX785" s="412"/>
      <c r="EBY785" s="412"/>
      <c r="EBZ785" s="412"/>
      <c r="ECA785" s="412"/>
      <c r="ECB785" s="412"/>
      <c r="ECC785" s="412"/>
      <c r="ECD785" s="412"/>
      <c r="ECE785" s="412"/>
      <c r="ECF785" s="412"/>
      <c r="ECG785" s="412"/>
      <c r="ECH785" s="412"/>
      <c r="ECI785" s="412"/>
      <c r="ECJ785" s="412"/>
      <c r="ECK785" s="412"/>
      <c r="ECL785" s="412"/>
      <c r="ECM785" s="412"/>
      <c r="ECN785" s="412"/>
      <c r="ECO785" s="412"/>
      <c r="ECP785" s="412"/>
      <c r="ECQ785" s="412"/>
      <c r="ECR785" s="412"/>
      <c r="ECS785" s="412"/>
      <c r="ECT785" s="413"/>
      <c r="ECU785" s="413"/>
      <c r="ECV785" s="413"/>
      <c r="ECW785" s="413"/>
      <c r="ECX785" s="413"/>
      <c r="ECY785" s="413"/>
      <c r="ECZ785" s="413"/>
      <c r="EDA785" s="413"/>
      <c r="EDB785" s="413"/>
      <c r="EDC785" s="413"/>
      <c r="EDD785" s="413"/>
      <c r="EDE785" s="413"/>
      <c r="EDF785" s="413"/>
      <c r="EDG785" s="413"/>
      <c r="EDH785" s="413"/>
      <c r="EDI785" s="413"/>
      <c r="EDJ785" s="413"/>
      <c r="EDK785" s="413"/>
      <c r="EDL785" s="413"/>
      <c r="EDM785" s="413"/>
      <c r="EDN785" s="413"/>
      <c r="EDO785" s="413"/>
      <c r="EDP785" s="413"/>
      <c r="EDQ785" s="413"/>
      <c r="EDR785" s="414"/>
      <c r="EDS785" s="414"/>
      <c r="EDT785" s="414"/>
      <c r="EDU785" s="414"/>
      <c r="EDV785" s="414"/>
      <c r="EDW785" s="413"/>
      <c r="EDX785" s="413"/>
      <c r="EDY785" s="414"/>
      <c r="EDZ785" s="414"/>
      <c r="EEA785" s="413"/>
      <c r="EEB785" s="413"/>
      <c r="EEC785" s="414"/>
      <c r="EED785" s="414"/>
      <c r="EEE785" s="413"/>
      <c r="EEF785" s="413"/>
      <c r="EEG785" s="413"/>
      <c r="EEH785" s="413"/>
      <c r="EEI785" s="413"/>
      <c r="EEJ785" s="413"/>
      <c r="EEK785" s="413"/>
      <c r="EEL785" s="414"/>
      <c r="EEM785" s="414"/>
      <c r="EEN785" s="413"/>
      <c r="EEO785" s="413"/>
      <c r="EEP785" s="414"/>
      <c r="EEQ785" s="414"/>
      <c r="EER785" s="413"/>
      <c r="EES785" s="413"/>
      <c r="EET785" s="413"/>
      <c r="EEU785" s="413"/>
      <c r="EEV785" s="413"/>
      <c r="EEW785" s="407"/>
      <c r="EEX785" s="439"/>
      <c r="EEY785" s="413"/>
      <c r="EEZ785" s="413"/>
      <c r="EFA785" s="413"/>
      <c r="EFB785" s="413"/>
      <c r="EFC785" s="413"/>
      <c r="EFD785" s="413"/>
      <c r="EFE785" s="413"/>
      <c r="EFF785" s="412"/>
      <c r="EFG785" s="412"/>
      <c r="EFH785" s="412"/>
      <c r="EFI785" s="412"/>
      <c r="EFJ785" s="412"/>
      <c r="EFK785" s="412"/>
      <c r="EFL785" s="412"/>
      <c r="EFM785" s="412"/>
      <c r="EFN785" s="412"/>
      <c r="EFO785" s="412"/>
      <c r="EFP785" s="412"/>
      <c r="EFQ785" s="412"/>
      <c r="EFR785" s="412"/>
      <c r="EFS785" s="412"/>
      <c r="EFT785" s="412"/>
      <c r="EFU785" s="412"/>
      <c r="EFV785" s="412"/>
      <c r="EFW785" s="412"/>
      <c r="EFX785" s="412"/>
      <c r="EFY785" s="412"/>
      <c r="EFZ785" s="412"/>
      <c r="EGA785" s="412"/>
      <c r="EGB785" s="412"/>
      <c r="EGC785" s="412"/>
      <c r="EGD785" s="412"/>
      <c r="EGE785" s="412"/>
      <c r="EGF785" s="412"/>
      <c r="EGG785" s="412"/>
      <c r="EGH785" s="412"/>
      <c r="EGI785" s="412"/>
      <c r="EGJ785" s="412"/>
      <c r="EGK785" s="412"/>
      <c r="EGL785" s="412"/>
      <c r="EGM785" s="412"/>
      <c r="EGN785" s="412"/>
      <c r="EGO785" s="412"/>
      <c r="EGP785" s="412"/>
      <c r="EGQ785" s="412"/>
      <c r="EGR785" s="412"/>
      <c r="EGS785" s="412"/>
      <c r="EGT785" s="412"/>
      <c r="EGU785" s="412"/>
      <c r="EGV785" s="412"/>
      <c r="EGW785" s="412"/>
      <c r="EGX785" s="413"/>
      <c r="EGY785" s="413"/>
      <c r="EGZ785" s="413"/>
      <c r="EHA785" s="413"/>
      <c r="EHB785" s="413"/>
      <c r="EHC785" s="413"/>
      <c r="EHD785" s="413"/>
      <c r="EHE785" s="413"/>
      <c r="EHF785" s="413"/>
      <c r="EHG785" s="413"/>
      <c r="EHH785" s="413"/>
      <c r="EHI785" s="413"/>
      <c r="EHJ785" s="413"/>
      <c r="EHK785" s="413"/>
      <c r="EHL785" s="413"/>
      <c r="EHM785" s="413"/>
      <c r="EHN785" s="413"/>
      <c r="EHO785" s="413"/>
      <c r="EHP785" s="413"/>
      <c r="EHQ785" s="413"/>
      <c r="EHR785" s="413"/>
      <c r="EHS785" s="413"/>
      <c r="EHT785" s="413"/>
      <c r="EHU785" s="413"/>
      <c r="EHV785" s="414"/>
      <c r="EHW785" s="414"/>
      <c r="EHX785" s="414"/>
      <c r="EHY785" s="414"/>
      <c r="EHZ785" s="414"/>
      <c r="EIA785" s="413"/>
      <c r="EIB785" s="413"/>
      <c r="EIC785" s="414"/>
      <c r="EID785" s="414"/>
      <c r="EIE785" s="413"/>
      <c r="EIF785" s="413"/>
      <c r="EIG785" s="414"/>
      <c r="EIH785" s="414"/>
      <c r="EII785" s="413"/>
      <c r="EIJ785" s="413"/>
      <c r="EIK785" s="413"/>
      <c r="EIL785" s="413"/>
      <c r="EIM785" s="413"/>
      <c r="EIN785" s="413"/>
      <c r="EIO785" s="413"/>
      <c r="EIP785" s="414"/>
      <c r="EIQ785" s="414"/>
      <c r="EIR785" s="413"/>
      <c r="EIS785" s="413"/>
      <c r="EIT785" s="414"/>
      <c r="EIU785" s="414"/>
      <c r="EIV785" s="413"/>
      <c r="EIW785" s="413"/>
      <c r="EIX785" s="413"/>
      <c r="EIY785" s="413"/>
      <c r="EIZ785" s="413"/>
      <c r="EJA785" s="407"/>
      <c r="EJB785" s="439"/>
      <c r="EJC785" s="413"/>
      <c r="EJD785" s="413"/>
      <c r="EJE785" s="413"/>
      <c r="EJF785" s="413"/>
      <c r="EJG785" s="413"/>
      <c r="EJH785" s="413"/>
      <c r="EJI785" s="413"/>
      <c r="EJJ785" s="412"/>
      <c r="EJK785" s="412"/>
      <c r="EJL785" s="412"/>
      <c r="EJM785" s="412"/>
      <c r="EJN785" s="412"/>
      <c r="EJO785" s="412"/>
      <c r="EJP785" s="412"/>
      <c r="EJQ785" s="412"/>
      <c r="EJR785" s="412"/>
      <c r="EJS785" s="412"/>
      <c r="EJT785" s="412"/>
      <c r="EJU785" s="412"/>
      <c r="EJV785" s="412"/>
      <c r="EJW785" s="412"/>
      <c r="EJX785" s="412"/>
      <c r="EJY785" s="412"/>
      <c r="EJZ785" s="412"/>
      <c r="EKA785" s="412"/>
      <c r="EKB785" s="412"/>
      <c r="EKC785" s="412"/>
      <c r="EKD785" s="412"/>
      <c r="EKE785" s="412"/>
      <c r="EKF785" s="412"/>
      <c r="EKG785" s="412"/>
      <c r="EKH785" s="412"/>
      <c r="EKI785" s="412"/>
      <c r="EKJ785" s="412"/>
      <c r="EKK785" s="412"/>
      <c r="EKL785" s="412"/>
      <c r="EKM785" s="412"/>
      <c r="EKN785" s="412"/>
      <c r="EKO785" s="412"/>
      <c r="EKP785" s="412"/>
      <c r="EKQ785" s="412"/>
      <c r="EKR785" s="412"/>
      <c r="EKS785" s="412"/>
      <c r="EKT785" s="412"/>
      <c r="EKU785" s="412"/>
      <c r="EKV785" s="412"/>
      <c r="EKW785" s="412"/>
      <c r="EKX785" s="412"/>
      <c r="EKY785" s="412"/>
      <c r="EKZ785" s="412"/>
      <c r="ELA785" s="412"/>
      <c r="ELB785" s="413"/>
      <c r="ELC785" s="413"/>
      <c r="ELD785" s="413"/>
      <c r="ELE785" s="413"/>
      <c r="ELF785" s="413"/>
      <c r="ELG785" s="413"/>
      <c r="ELH785" s="413"/>
      <c r="ELI785" s="413"/>
      <c r="ELJ785" s="413"/>
      <c r="ELK785" s="413"/>
      <c r="ELL785" s="413"/>
      <c r="ELM785" s="413"/>
      <c r="ELN785" s="413"/>
      <c r="ELO785" s="413"/>
      <c r="ELP785" s="413"/>
      <c r="ELQ785" s="413"/>
      <c r="ELR785" s="413"/>
      <c r="ELS785" s="413"/>
      <c r="ELT785" s="413"/>
      <c r="ELU785" s="413"/>
      <c r="ELV785" s="413"/>
      <c r="ELW785" s="413"/>
      <c r="ELX785" s="413"/>
      <c r="ELY785" s="413"/>
      <c r="ELZ785" s="414"/>
      <c r="EMA785" s="414"/>
      <c r="EMB785" s="414"/>
      <c r="EMC785" s="414"/>
      <c r="EMD785" s="414"/>
      <c r="EME785" s="413"/>
      <c r="EMF785" s="413"/>
      <c r="EMG785" s="414"/>
      <c r="EMH785" s="414"/>
      <c r="EMI785" s="413"/>
      <c r="EMJ785" s="413"/>
      <c r="EMK785" s="414"/>
      <c r="EML785" s="414"/>
      <c r="EMM785" s="413"/>
      <c r="EMN785" s="413"/>
      <c r="EMO785" s="413"/>
      <c r="EMP785" s="413"/>
      <c r="EMQ785" s="413"/>
      <c r="EMR785" s="413"/>
      <c r="EMS785" s="413"/>
      <c r="EMT785" s="414"/>
      <c r="EMU785" s="414"/>
      <c r="EMV785" s="413"/>
      <c r="EMW785" s="413"/>
      <c r="EMX785" s="414"/>
      <c r="EMY785" s="414"/>
      <c r="EMZ785" s="413"/>
      <c r="ENA785" s="413"/>
      <c r="ENB785" s="413"/>
      <c r="ENC785" s="413"/>
      <c r="END785" s="413"/>
      <c r="ENE785" s="407"/>
      <c r="ENF785" s="439"/>
      <c r="ENG785" s="413"/>
      <c r="ENH785" s="413"/>
      <c r="ENI785" s="413"/>
      <c r="ENJ785" s="413"/>
      <c r="ENK785" s="413"/>
      <c r="ENL785" s="413"/>
      <c r="ENM785" s="413"/>
      <c r="ENN785" s="412"/>
      <c r="ENO785" s="412"/>
      <c r="ENP785" s="412"/>
      <c r="ENQ785" s="412"/>
      <c r="ENR785" s="412"/>
      <c r="ENS785" s="412"/>
      <c r="ENT785" s="412"/>
      <c r="ENU785" s="412"/>
      <c r="ENV785" s="412"/>
      <c r="ENW785" s="412"/>
      <c r="ENX785" s="412"/>
      <c r="ENY785" s="412"/>
      <c r="ENZ785" s="412"/>
      <c r="EOA785" s="412"/>
      <c r="EOB785" s="412"/>
      <c r="EOC785" s="412"/>
      <c r="EOD785" s="412"/>
      <c r="EOE785" s="412"/>
      <c r="EOF785" s="412"/>
      <c r="EOG785" s="412"/>
      <c r="EOH785" s="412"/>
      <c r="EOI785" s="412"/>
      <c r="EOJ785" s="412"/>
      <c r="EOK785" s="412"/>
      <c r="EOL785" s="412"/>
      <c r="EOM785" s="412"/>
      <c r="EON785" s="412"/>
      <c r="EOO785" s="412"/>
      <c r="EOP785" s="412"/>
      <c r="EOQ785" s="412"/>
      <c r="EOR785" s="412"/>
      <c r="EOS785" s="412"/>
      <c r="EOT785" s="412"/>
      <c r="EOU785" s="412"/>
      <c r="EOV785" s="412"/>
      <c r="EOW785" s="412"/>
      <c r="EOX785" s="412"/>
      <c r="EOY785" s="412"/>
      <c r="EOZ785" s="412"/>
      <c r="EPA785" s="412"/>
      <c r="EPB785" s="412"/>
      <c r="EPC785" s="412"/>
      <c r="EPD785" s="412"/>
      <c r="EPE785" s="412"/>
      <c r="EPF785" s="413"/>
      <c r="EPG785" s="413"/>
      <c r="EPH785" s="413"/>
      <c r="EPI785" s="413"/>
      <c r="EPJ785" s="413"/>
      <c r="EPK785" s="413"/>
      <c r="EPL785" s="413"/>
      <c r="EPM785" s="413"/>
      <c r="EPN785" s="413"/>
      <c r="EPO785" s="413"/>
      <c r="EPP785" s="413"/>
      <c r="EPQ785" s="413"/>
      <c r="EPR785" s="413"/>
      <c r="EPS785" s="413"/>
      <c r="EPT785" s="413"/>
      <c r="EPU785" s="413"/>
      <c r="EPV785" s="413"/>
      <c r="EPW785" s="413"/>
      <c r="EPX785" s="413"/>
      <c r="EPY785" s="413"/>
      <c r="EPZ785" s="413"/>
      <c r="EQA785" s="413"/>
      <c r="EQB785" s="413"/>
      <c r="EQC785" s="413"/>
      <c r="EQD785" s="414"/>
      <c r="EQE785" s="414"/>
      <c r="EQF785" s="414"/>
      <c r="EQG785" s="414"/>
      <c r="EQH785" s="414"/>
      <c r="EQI785" s="413"/>
      <c r="EQJ785" s="413"/>
      <c r="EQK785" s="414"/>
      <c r="EQL785" s="414"/>
      <c r="EQM785" s="413"/>
      <c r="EQN785" s="413"/>
      <c r="EQO785" s="414"/>
      <c r="EQP785" s="414"/>
      <c r="EQQ785" s="413"/>
      <c r="EQR785" s="413"/>
      <c r="EQS785" s="413"/>
      <c r="EQT785" s="413"/>
      <c r="EQU785" s="413"/>
      <c r="EQV785" s="413"/>
      <c r="EQW785" s="413"/>
      <c r="EQX785" s="414"/>
      <c r="EQY785" s="414"/>
      <c r="EQZ785" s="413"/>
      <c r="ERA785" s="413"/>
      <c r="ERB785" s="414"/>
      <c r="ERC785" s="414"/>
      <c r="ERD785" s="413"/>
      <c r="ERE785" s="413"/>
      <c r="ERF785" s="413"/>
      <c r="ERG785" s="413"/>
      <c r="ERH785" s="413"/>
      <c r="ERI785" s="407"/>
      <c r="ERJ785" s="439"/>
      <c r="ERK785" s="413"/>
      <c r="ERL785" s="413"/>
      <c r="ERM785" s="413"/>
      <c r="ERN785" s="413"/>
      <c r="ERO785" s="413"/>
      <c r="ERP785" s="413"/>
      <c r="ERQ785" s="413"/>
      <c r="ERR785" s="412"/>
      <c r="ERS785" s="412"/>
      <c r="ERT785" s="412"/>
      <c r="ERU785" s="412"/>
      <c r="ERV785" s="412"/>
      <c r="ERW785" s="412"/>
      <c r="ERX785" s="412"/>
      <c r="ERY785" s="412"/>
      <c r="ERZ785" s="412"/>
      <c r="ESA785" s="412"/>
      <c r="ESB785" s="412"/>
      <c r="ESC785" s="412"/>
      <c r="ESD785" s="412"/>
      <c r="ESE785" s="412"/>
      <c r="ESF785" s="412"/>
      <c r="ESG785" s="412"/>
      <c r="ESH785" s="412"/>
      <c r="ESI785" s="412"/>
      <c r="ESJ785" s="412"/>
      <c r="ESK785" s="412"/>
      <c r="ESL785" s="412"/>
      <c r="ESM785" s="412"/>
      <c r="ESN785" s="412"/>
      <c r="ESO785" s="412"/>
      <c r="ESP785" s="412"/>
      <c r="ESQ785" s="412"/>
      <c r="ESR785" s="412"/>
      <c r="ESS785" s="412"/>
      <c r="EST785" s="412"/>
      <c r="ESU785" s="412"/>
      <c r="ESV785" s="412"/>
      <c r="ESW785" s="412"/>
      <c r="ESX785" s="412"/>
      <c r="ESY785" s="412"/>
      <c r="ESZ785" s="412"/>
      <c r="ETA785" s="412"/>
      <c r="ETB785" s="412"/>
      <c r="ETC785" s="412"/>
      <c r="ETD785" s="412"/>
      <c r="ETE785" s="412"/>
      <c r="ETF785" s="412"/>
      <c r="ETG785" s="412"/>
      <c r="ETH785" s="412"/>
      <c r="ETI785" s="412"/>
      <c r="ETJ785" s="413"/>
      <c r="ETK785" s="413"/>
      <c r="ETL785" s="413"/>
      <c r="ETM785" s="413"/>
      <c r="ETN785" s="413"/>
      <c r="ETO785" s="413"/>
      <c r="ETP785" s="413"/>
      <c r="ETQ785" s="413"/>
      <c r="ETR785" s="413"/>
      <c r="ETS785" s="413"/>
      <c r="ETT785" s="413"/>
      <c r="ETU785" s="413"/>
      <c r="ETV785" s="413"/>
      <c r="ETW785" s="413"/>
      <c r="ETX785" s="413"/>
      <c r="ETY785" s="413"/>
      <c r="ETZ785" s="413"/>
      <c r="EUA785" s="413"/>
      <c r="EUB785" s="413"/>
      <c r="EUC785" s="413"/>
      <c r="EUD785" s="413"/>
      <c r="EUE785" s="413"/>
      <c r="EUF785" s="413"/>
      <c r="EUG785" s="413"/>
      <c r="EUH785" s="414"/>
      <c r="EUI785" s="414"/>
      <c r="EUJ785" s="414"/>
      <c r="EUK785" s="414"/>
      <c r="EUL785" s="414"/>
      <c r="EUM785" s="413"/>
      <c r="EUN785" s="413"/>
      <c r="EUO785" s="414"/>
      <c r="EUP785" s="414"/>
      <c r="EUQ785" s="413"/>
      <c r="EUR785" s="413"/>
      <c r="EUS785" s="414"/>
      <c r="EUT785" s="414"/>
      <c r="EUU785" s="413"/>
      <c r="EUV785" s="413"/>
      <c r="EUW785" s="413"/>
      <c r="EUX785" s="413"/>
      <c r="EUY785" s="413"/>
      <c r="EUZ785" s="413"/>
      <c r="EVA785" s="413"/>
      <c r="EVB785" s="414"/>
      <c r="EVC785" s="414"/>
      <c r="EVD785" s="413"/>
      <c r="EVE785" s="413"/>
      <c r="EVF785" s="414"/>
      <c r="EVG785" s="414"/>
      <c r="EVH785" s="413"/>
      <c r="EVI785" s="413"/>
      <c r="EVJ785" s="413"/>
      <c r="EVK785" s="413"/>
      <c r="EVL785" s="413"/>
      <c r="EVM785" s="407"/>
      <c r="EVN785" s="439"/>
      <c r="EVO785" s="413"/>
      <c r="EVP785" s="413"/>
      <c r="EVQ785" s="413"/>
      <c r="EVR785" s="413"/>
      <c r="EVS785" s="413"/>
      <c r="EVT785" s="413"/>
      <c r="EVU785" s="413"/>
      <c r="EVV785" s="412"/>
      <c r="EVW785" s="412"/>
      <c r="EVX785" s="412"/>
      <c r="EVY785" s="412"/>
      <c r="EVZ785" s="412"/>
      <c r="EWA785" s="412"/>
      <c r="EWB785" s="412"/>
      <c r="EWC785" s="412"/>
      <c r="EWD785" s="412"/>
      <c r="EWE785" s="412"/>
      <c r="EWF785" s="412"/>
      <c r="EWG785" s="412"/>
      <c r="EWH785" s="412"/>
      <c r="EWI785" s="412"/>
      <c r="EWJ785" s="412"/>
      <c r="EWK785" s="412"/>
      <c r="EWL785" s="412"/>
      <c r="EWM785" s="412"/>
      <c r="EWN785" s="412"/>
      <c r="EWO785" s="412"/>
      <c r="EWP785" s="412"/>
      <c r="EWQ785" s="412"/>
      <c r="EWR785" s="412"/>
      <c r="EWS785" s="412"/>
      <c r="EWT785" s="412"/>
      <c r="EWU785" s="412"/>
      <c r="EWV785" s="412"/>
      <c r="EWW785" s="412"/>
      <c r="EWX785" s="412"/>
      <c r="EWY785" s="412"/>
      <c r="EWZ785" s="412"/>
      <c r="EXA785" s="412"/>
      <c r="EXB785" s="412"/>
      <c r="EXC785" s="412"/>
      <c r="EXD785" s="412"/>
      <c r="EXE785" s="412"/>
      <c r="EXF785" s="412"/>
      <c r="EXG785" s="412"/>
      <c r="EXH785" s="412"/>
      <c r="EXI785" s="412"/>
      <c r="EXJ785" s="412"/>
      <c r="EXK785" s="412"/>
      <c r="EXL785" s="412"/>
      <c r="EXM785" s="412"/>
      <c r="EXN785" s="413"/>
      <c r="EXO785" s="413"/>
      <c r="EXP785" s="413"/>
      <c r="EXQ785" s="413"/>
      <c r="EXR785" s="413"/>
      <c r="EXS785" s="413"/>
      <c r="EXT785" s="413"/>
      <c r="EXU785" s="413"/>
      <c r="EXV785" s="413"/>
      <c r="EXW785" s="413"/>
      <c r="EXX785" s="413"/>
      <c r="EXY785" s="413"/>
      <c r="EXZ785" s="413"/>
      <c r="EYA785" s="413"/>
      <c r="EYB785" s="413"/>
      <c r="EYC785" s="413"/>
      <c r="EYD785" s="413"/>
      <c r="EYE785" s="413"/>
      <c r="EYF785" s="413"/>
      <c r="EYG785" s="413"/>
      <c r="EYH785" s="413"/>
      <c r="EYI785" s="413"/>
      <c r="EYJ785" s="413"/>
      <c r="EYK785" s="413"/>
      <c r="EYL785" s="414"/>
      <c r="EYM785" s="414"/>
      <c r="EYN785" s="414"/>
      <c r="EYO785" s="414"/>
      <c r="EYP785" s="414"/>
      <c r="EYQ785" s="413"/>
      <c r="EYR785" s="413"/>
      <c r="EYS785" s="414"/>
      <c r="EYT785" s="414"/>
      <c r="EYU785" s="413"/>
      <c r="EYV785" s="413"/>
      <c r="EYW785" s="414"/>
      <c r="EYX785" s="414"/>
      <c r="EYY785" s="413"/>
      <c r="EYZ785" s="413"/>
      <c r="EZA785" s="413"/>
      <c r="EZB785" s="413"/>
      <c r="EZC785" s="413"/>
      <c r="EZD785" s="413"/>
      <c r="EZE785" s="413"/>
      <c r="EZF785" s="414"/>
      <c r="EZG785" s="414"/>
      <c r="EZH785" s="413"/>
      <c r="EZI785" s="413"/>
      <c r="EZJ785" s="414"/>
      <c r="EZK785" s="414"/>
      <c r="EZL785" s="413"/>
      <c r="EZM785" s="413"/>
      <c r="EZN785" s="413"/>
      <c r="EZO785" s="413"/>
      <c r="EZP785" s="413"/>
      <c r="EZQ785" s="407"/>
      <c r="EZR785" s="439"/>
      <c r="EZS785" s="413"/>
      <c r="EZT785" s="413"/>
      <c r="EZU785" s="413"/>
      <c r="EZV785" s="413"/>
      <c r="EZW785" s="413"/>
      <c r="EZX785" s="413"/>
      <c r="EZY785" s="413"/>
      <c r="EZZ785" s="412"/>
      <c r="FAA785" s="412"/>
      <c r="FAB785" s="412"/>
      <c r="FAC785" s="412"/>
      <c r="FAD785" s="412"/>
      <c r="FAE785" s="412"/>
      <c r="FAF785" s="412"/>
      <c r="FAG785" s="412"/>
      <c r="FAH785" s="412"/>
      <c r="FAI785" s="412"/>
      <c r="FAJ785" s="412"/>
      <c r="FAK785" s="412"/>
      <c r="FAL785" s="412"/>
      <c r="FAM785" s="412"/>
      <c r="FAN785" s="412"/>
      <c r="FAO785" s="412"/>
      <c r="FAP785" s="412"/>
      <c r="FAQ785" s="412"/>
      <c r="FAR785" s="412"/>
      <c r="FAS785" s="412"/>
      <c r="FAT785" s="412"/>
      <c r="FAU785" s="412"/>
      <c r="FAV785" s="412"/>
      <c r="FAW785" s="412"/>
      <c r="FAX785" s="412"/>
      <c r="FAY785" s="412"/>
      <c r="FAZ785" s="412"/>
      <c r="FBA785" s="412"/>
      <c r="FBB785" s="412"/>
      <c r="FBC785" s="412"/>
      <c r="FBD785" s="412"/>
      <c r="FBE785" s="412"/>
      <c r="FBF785" s="412"/>
      <c r="FBG785" s="412"/>
      <c r="FBH785" s="412"/>
      <c r="FBI785" s="412"/>
      <c r="FBJ785" s="412"/>
      <c r="FBK785" s="412"/>
      <c r="FBL785" s="412"/>
      <c r="FBM785" s="412"/>
      <c r="FBN785" s="412"/>
      <c r="FBO785" s="412"/>
      <c r="FBP785" s="412"/>
      <c r="FBQ785" s="412"/>
      <c r="FBR785" s="413"/>
      <c r="FBS785" s="413"/>
      <c r="FBT785" s="413"/>
      <c r="FBU785" s="413"/>
      <c r="FBV785" s="413"/>
      <c r="FBW785" s="413"/>
      <c r="FBX785" s="413"/>
      <c r="FBY785" s="413"/>
      <c r="FBZ785" s="413"/>
      <c r="FCA785" s="413"/>
      <c r="FCB785" s="413"/>
      <c r="FCC785" s="413"/>
      <c r="FCD785" s="413"/>
      <c r="FCE785" s="413"/>
      <c r="FCF785" s="413"/>
      <c r="FCG785" s="413"/>
      <c r="FCH785" s="413"/>
      <c r="FCI785" s="413"/>
      <c r="FCJ785" s="413"/>
      <c r="FCK785" s="413"/>
      <c r="FCL785" s="413"/>
      <c r="FCM785" s="413"/>
      <c r="FCN785" s="413"/>
      <c r="FCO785" s="413"/>
      <c r="FCP785" s="414"/>
      <c r="FCQ785" s="414"/>
      <c r="FCR785" s="414"/>
      <c r="FCS785" s="414"/>
      <c r="FCT785" s="414"/>
      <c r="FCU785" s="413"/>
      <c r="FCV785" s="413"/>
      <c r="FCW785" s="414"/>
      <c r="FCX785" s="414"/>
      <c r="FCY785" s="413"/>
      <c r="FCZ785" s="413"/>
      <c r="FDA785" s="414"/>
      <c r="FDB785" s="414"/>
      <c r="FDC785" s="413"/>
      <c r="FDD785" s="413"/>
      <c r="FDE785" s="413"/>
      <c r="FDF785" s="413"/>
      <c r="FDG785" s="413"/>
      <c r="FDH785" s="413"/>
      <c r="FDI785" s="413"/>
      <c r="FDJ785" s="414"/>
      <c r="FDK785" s="414"/>
      <c r="FDL785" s="413"/>
      <c r="FDM785" s="413"/>
      <c r="FDN785" s="414"/>
      <c r="FDO785" s="414"/>
      <c r="FDP785" s="413"/>
      <c r="FDQ785" s="413"/>
      <c r="FDR785" s="413"/>
      <c r="FDS785" s="413"/>
      <c r="FDT785" s="413"/>
      <c r="FDU785" s="407"/>
      <c r="FDV785" s="439"/>
      <c r="FDW785" s="413"/>
      <c r="FDX785" s="413"/>
      <c r="FDY785" s="413"/>
      <c r="FDZ785" s="413"/>
      <c r="FEA785" s="413"/>
      <c r="FEB785" s="413"/>
      <c r="FEC785" s="413"/>
      <c r="FED785" s="412"/>
      <c r="FEE785" s="412"/>
      <c r="FEF785" s="412"/>
      <c r="FEG785" s="412"/>
      <c r="FEH785" s="412"/>
      <c r="FEI785" s="412"/>
      <c r="FEJ785" s="412"/>
      <c r="FEK785" s="412"/>
      <c r="FEL785" s="412"/>
      <c r="FEM785" s="412"/>
      <c r="FEN785" s="412"/>
      <c r="FEO785" s="412"/>
      <c r="FEP785" s="412"/>
      <c r="FEQ785" s="412"/>
      <c r="FER785" s="412"/>
      <c r="FES785" s="412"/>
      <c r="FET785" s="412"/>
      <c r="FEU785" s="412"/>
      <c r="FEV785" s="412"/>
      <c r="FEW785" s="412"/>
      <c r="FEX785" s="412"/>
      <c r="FEY785" s="412"/>
      <c r="FEZ785" s="412"/>
      <c r="FFA785" s="412"/>
      <c r="FFB785" s="412"/>
      <c r="FFC785" s="412"/>
      <c r="FFD785" s="412"/>
      <c r="FFE785" s="412"/>
      <c r="FFF785" s="412"/>
      <c r="FFG785" s="412"/>
      <c r="FFH785" s="412"/>
      <c r="FFI785" s="412"/>
      <c r="FFJ785" s="412"/>
      <c r="FFK785" s="412"/>
      <c r="FFL785" s="412"/>
      <c r="FFM785" s="412"/>
      <c r="FFN785" s="412"/>
      <c r="FFO785" s="412"/>
      <c r="FFP785" s="412"/>
      <c r="FFQ785" s="412"/>
      <c r="FFR785" s="412"/>
      <c r="FFS785" s="412"/>
      <c r="FFT785" s="412"/>
      <c r="FFU785" s="412"/>
      <c r="FFV785" s="413"/>
      <c r="FFW785" s="413"/>
      <c r="FFX785" s="413"/>
      <c r="FFY785" s="413"/>
      <c r="FFZ785" s="413"/>
      <c r="FGA785" s="413"/>
      <c r="FGB785" s="413"/>
      <c r="FGC785" s="413"/>
      <c r="FGD785" s="413"/>
      <c r="FGE785" s="413"/>
      <c r="FGF785" s="413"/>
      <c r="FGG785" s="413"/>
      <c r="FGH785" s="413"/>
      <c r="FGI785" s="413"/>
      <c r="FGJ785" s="413"/>
      <c r="FGK785" s="413"/>
      <c r="FGL785" s="413"/>
      <c r="FGM785" s="413"/>
      <c r="FGN785" s="413"/>
      <c r="FGO785" s="413"/>
      <c r="FGP785" s="413"/>
      <c r="FGQ785" s="413"/>
      <c r="FGR785" s="413"/>
      <c r="FGS785" s="413"/>
      <c r="FGT785" s="414"/>
      <c r="FGU785" s="414"/>
      <c r="FGV785" s="414"/>
      <c r="FGW785" s="414"/>
      <c r="FGX785" s="414"/>
      <c r="FGY785" s="413"/>
      <c r="FGZ785" s="413"/>
      <c r="FHA785" s="414"/>
      <c r="FHB785" s="414"/>
      <c r="FHC785" s="413"/>
      <c r="FHD785" s="413"/>
      <c r="FHE785" s="414"/>
      <c r="FHF785" s="414"/>
      <c r="FHG785" s="413"/>
      <c r="FHH785" s="413"/>
      <c r="FHI785" s="413"/>
      <c r="FHJ785" s="413"/>
      <c r="FHK785" s="413"/>
      <c r="FHL785" s="413"/>
      <c r="FHM785" s="413"/>
      <c r="FHN785" s="414"/>
      <c r="FHO785" s="414"/>
      <c r="FHP785" s="413"/>
      <c r="FHQ785" s="413"/>
      <c r="FHR785" s="414"/>
      <c r="FHS785" s="414"/>
      <c r="FHT785" s="413"/>
      <c r="FHU785" s="413"/>
      <c r="FHV785" s="413"/>
      <c r="FHW785" s="413"/>
      <c r="FHX785" s="413"/>
      <c r="FHY785" s="407"/>
      <c r="FHZ785" s="439"/>
      <c r="FIA785" s="413"/>
      <c r="FIB785" s="413"/>
      <c r="FIC785" s="413"/>
      <c r="FID785" s="413"/>
      <c r="FIE785" s="413"/>
      <c r="FIF785" s="413"/>
      <c r="FIG785" s="413"/>
      <c r="FIH785" s="412"/>
      <c r="FII785" s="412"/>
      <c r="FIJ785" s="412"/>
      <c r="FIK785" s="412"/>
      <c r="FIL785" s="412"/>
      <c r="FIM785" s="412"/>
      <c r="FIN785" s="412"/>
      <c r="FIO785" s="412"/>
      <c r="FIP785" s="412"/>
      <c r="FIQ785" s="412"/>
      <c r="FIR785" s="412"/>
      <c r="FIS785" s="412"/>
      <c r="FIT785" s="412"/>
      <c r="FIU785" s="412"/>
      <c r="FIV785" s="412"/>
      <c r="FIW785" s="412"/>
      <c r="FIX785" s="412"/>
      <c r="FIY785" s="412"/>
      <c r="FIZ785" s="412"/>
      <c r="FJA785" s="412"/>
      <c r="FJB785" s="412"/>
      <c r="FJC785" s="412"/>
      <c r="FJD785" s="412"/>
      <c r="FJE785" s="412"/>
      <c r="FJF785" s="412"/>
      <c r="FJG785" s="412"/>
      <c r="FJH785" s="412"/>
      <c r="FJI785" s="412"/>
      <c r="FJJ785" s="412"/>
      <c r="FJK785" s="412"/>
      <c r="FJL785" s="412"/>
      <c r="FJM785" s="412"/>
      <c r="FJN785" s="412"/>
      <c r="FJO785" s="412"/>
      <c r="FJP785" s="412"/>
      <c r="FJQ785" s="412"/>
      <c r="FJR785" s="412"/>
      <c r="FJS785" s="412"/>
      <c r="FJT785" s="412"/>
      <c r="FJU785" s="412"/>
      <c r="FJV785" s="412"/>
      <c r="FJW785" s="412"/>
      <c r="FJX785" s="412"/>
      <c r="FJY785" s="412"/>
      <c r="FJZ785" s="413"/>
      <c r="FKA785" s="413"/>
      <c r="FKB785" s="413"/>
      <c r="FKC785" s="413"/>
      <c r="FKD785" s="413"/>
      <c r="FKE785" s="413"/>
      <c r="FKF785" s="413"/>
      <c r="FKG785" s="413"/>
      <c r="FKH785" s="413"/>
      <c r="FKI785" s="413"/>
      <c r="FKJ785" s="413"/>
      <c r="FKK785" s="413"/>
      <c r="FKL785" s="413"/>
      <c r="FKM785" s="413"/>
      <c r="FKN785" s="413"/>
      <c r="FKO785" s="413"/>
      <c r="FKP785" s="413"/>
      <c r="FKQ785" s="413"/>
      <c r="FKR785" s="413"/>
      <c r="FKS785" s="413"/>
      <c r="FKT785" s="413"/>
      <c r="FKU785" s="413"/>
      <c r="FKV785" s="413"/>
      <c r="FKW785" s="413"/>
      <c r="FKX785" s="414"/>
      <c r="FKY785" s="414"/>
      <c r="FKZ785" s="414"/>
      <c r="FLA785" s="414"/>
      <c r="FLB785" s="414"/>
      <c r="FLC785" s="413"/>
      <c r="FLD785" s="413"/>
      <c r="FLE785" s="414"/>
      <c r="FLF785" s="414"/>
      <c r="FLG785" s="413"/>
      <c r="FLH785" s="413"/>
      <c r="FLI785" s="414"/>
      <c r="FLJ785" s="414"/>
      <c r="FLK785" s="413"/>
      <c r="FLL785" s="413"/>
      <c r="FLM785" s="413"/>
      <c r="FLN785" s="413"/>
      <c r="FLO785" s="413"/>
      <c r="FLP785" s="413"/>
      <c r="FLQ785" s="413"/>
      <c r="FLR785" s="414"/>
      <c r="FLS785" s="414"/>
      <c r="FLT785" s="413"/>
      <c r="FLU785" s="413"/>
      <c r="FLV785" s="414"/>
      <c r="FLW785" s="414"/>
      <c r="FLX785" s="413"/>
      <c r="FLY785" s="413"/>
      <c r="FLZ785" s="413"/>
      <c r="FMA785" s="413"/>
      <c r="FMB785" s="413"/>
      <c r="FMC785" s="407"/>
      <c r="FMD785" s="439"/>
      <c r="FME785" s="413"/>
      <c r="FMF785" s="413"/>
      <c r="FMG785" s="413"/>
      <c r="FMH785" s="413"/>
      <c r="FMI785" s="413"/>
      <c r="FMJ785" s="413"/>
      <c r="FMK785" s="413"/>
      <c r="FML785" s="412"/>
      <c r="FMM785" s="412"/>
      <c r="FMN785" s="412"/>
      <c r="FMO785" s="412"/>
      <c r="FMP785" s="412"/>
      <c r="FMQ785" s="412"/>
      <c r="FMR785" s="412"/>
      <c r="FMS785" s="412"/>
      <c r="FMT785" s="412"/>
      <c r="FMU785" s="412"/>
      <c r="FMV785" s="412"/>
      <c r="FMW785" s="412"/>
      <c r="FMX785" s="412"/>
      <c r="FMY785" s="412"/>
      <c r="FMZ785" s="412"/>
      <c r="FNA785" s="412"/>
      <c r="FNB785" s="412"/>
      <c r="FNC785" s="412"/>
      <c r="FND785" s="412"/>
      <c r="FNE785" s="412"/>
      <c r="FNF785" s="412"/>
      <c r="FNG785" s="412"/>
      <c r="FNH785" s="412"/>
      <c r="FNI785" s="412"/>
      <c r="FNJ785" s="412"/>
      <c r="FNK785" s="412"/>
      <c r="FNL785" s="412"/>
      <c r="FNM785" s="412"/>
      <c r="FNN785" s="412"/>
      <c r="FNO785" s="412"/>
      <c r="FNP785" s="412"/>
      <c r="FNQ785" s="412"/>
      <c r="FNR785" s="412"/>
      <c r="FNS785" s="412"/>
      <c r="FNT785" s="412"/>
      <c r="FNU785" s="412"/>
      <c r="FNV785" s="412"/>
      <c r="FNW785" s="412"/>
      <c r="FNX785" s="412"/>
      <c r="FNY785" s="412"/>
      <c r="FNZ785" s="412"/>
      <c r="FOA785" s="412"/>
      <c r="FOB785" s="412"/>
      <c r="FOC785" s="412"/>
      <c r="FOD785" s="413"/>
      <c r="FOE785" s="413"/>
      <c r="FOF785" s="413"/>
      <c r="FOG785" s="413"/>
      <c r="FOH785" s="413"/>
      <c r="FOI785" s="413"/>
      <c r="FOJ785" s="413"/>
      <c r="FOK785" s="413"/>
      <c r="FOL785" s="413"/>
      <c r="FOM785" s="413"/>
      <c r="FON785" s="413"/>
      <c r="FOO785" s="413"/>
      <c r="FOP785" s="413"/>
      <c r="FOQ785" s="413"/>
      <c r="FOR785" s="413"/>
      <c r="FOS785" s="413"/>
      <c r="FOT785" s="413"/>
      <c r="FOU785" s="413"/>
      <c r="FOV785" s="413"/>
      <c r="FOW785" s="413"/>
      <c r="FOX785" s="413"/>
      <c r="FOY785" s="413"/>
      <c r="FOZ785" s="413"/>
      <c r="FPA785" s="413"/>
      <c r="FPB785" s="414"/>
      <c r="FPC785" s="414"/>
      <c r="FPD785" s="414"/>
      <c r="FPE785" s="414"/>
      <c r="FPF785" s="414"/>
      <c r="FPG785" s="413"/>
      <c r="FPH785" s="413"/>
      <c r="FPI785" s="414"/>
      <c r="FPJ785" s="414"/>
      <c r="FPK785" s="413"/>
      <c r="FPL785" s="413"/>
      <c r="FPM785" s="414"/>
      <c r="FPN785" s="414"/>
      <c r="FPO785" s="413"/>
      <c r="FPP785" s="413"/>
      <c r="FPQ785" s="413"/>
      <c r="FPR785" s="413"/>
      <c r="FPS785" s="413"/>
      <c r="FPT785" s="413"/>
      <c r="FPU785" s="413"/>
      <c r="FPV785" s="414"/>
      <c r="FPW785" s="414"/>
      <c r="FPX785" s="413"/>
      <c r="FPY785" s="413"/>
      <c r="FPZ785" s="414"/>
      <c r="FQA785" s="414"/>
      <c r="FQB785" s="413"/>
      <c r="FQC785" s="413"/>
      <c r="FQD785" s="413"/>
      <c r="FQE785" s="413"/>
      <c r="FQF785" s="413"/>
      <c r="FQG785" s="407"/>
      <c r="FQH785" s="439"/>
      <c r="FQI785" s="413"/>
      <c r="FQJ785" s="413"/>
      <c r="FQK785" s="413"/>
      <c r="FQL785" s="413"/>
      <c r="FQM785" s="413"/>
      <c r="FQN785" s="413"/>
      <c r="FQO785" s="413"/>
      <c r="FQP785" s="412"/>
      <c r="FQQ785" s="412"/>
      <c r="FQR785" s="412"/>
      <c r="FQS785" s="412"/>
      <c r="FQT785" s="412"/>
      <c r="FQU785" s="412"/>
      <c r="FQV785" s="412"/>
      <c r="FQW785" s="412"/>
      <c r="FQX785" s="412"/>
      <c r="FQY785" s="412"/>
      <c r="FQZ785" s="412"/>
      <c r="FRA785" s="412"/>
      <c r="FRB785" s="412"/>
      <c r="FRC785" s="412"/>
      <c r="FRD785" s="412"/>
      <c r="FRE785" s="412"/>
      <c r="FRF785" s="412"/>
      <c r="FRG785" s="412"/>
      <c r="FRH785" s="412"/>
      <c r="FRI785" s="412"/>
      <c r="FRJ785" s="412"/>
      <c r="FRK785" s="412"/>
      <c r="FRL785" s="412"/>
      <c r="FRM785" s="412"/>
      <c r="FRN785" s="412"/>
      <c r="FRO785" s="412"/>
      <c r="FRP785" s="412"/>
      <c r="FRQ785" s="412"/>
      <c r="FRR785" s="412"/>
      <c r="FRS785" s="412"/>
      <c r="FRT785" s="412"/>
      <c r="FRU785" s="412"/>
      <c r="FRV785" s="412"/>
      <c r="FRW785" s="412"/>
      <c r="FRX785" s="412"/>
      <c r="FRY785" s="412"/>
      <c r="FRZ785" s="412"/>
      <c r="FSA785" s="412"/>
      <c r="FSB785" s="412"/>
      <c r="FSC785" s="412"/>
      <c r="FSD785" s="412"/>
      <c r="FSE785" s="412"/>
      <c r="FSF785" s="412"/>
      <c r="FSG785" s="412"/>
      <c r="FSH785" s="413"/>
      <c r="FSI785" s="413"/>
      <c r="FSJ785" s="413"/>
      <c r="FSK785" s="413"/>
      <c r="FSL785" s="413"/>
      <c r="FSM785" s="413"/>
      <c r="FSN785" s="413"/>
      <c r="FSO785" s="413"/>
      <c r="FSP785" s="413"/>
      <c r="FSQ785" s="413"/>
      <c r="FSR785" s="413"/>
      <c r="FSS785" s="413"/>
      <c r="FST785" s="413"/>
      <c r="FSU785" s="413"/>
      <c r="FSV785" s="413"/>
      <c r="FSW785" s="413"/>
      <c r="FSX785" s="413"/>
      <c r="FSY785" s="413"/>
      <c r="FSZ785" s="413"/>
      <c r="FTA785" s="413"/>
      <c r="FTB785" s="413"/>
      <c r="FTC785" s="413"/>
      <c r="FTD785" s="413"/>
      <c r="FTE785" s="413"/>
      <c r="FTF785" s="414"/>
      <c r="FTG785" s="414"/>
      <c r="FTH785" s="414"/>
      <c r="FTI785" s="414"/>
      <c r="FTJ785" s="414"/>
      <c r="FTK785" s="413"/>
      <c r="FTL785" s="413"/>
      <c r="FTM785" s="414"/>
      <c r="FTN785" s="414"/>
      <c r="FTO785" s="413"/>
      <c r="FTP785" s="413"/>
      <c r="FTQ785" s="414"/>
      <c r="FTR785" s="414"/>
      <c r="FTS785" s="413"/>
      <c r="FTT785" s="413"/>
      <c r="FTU785" s="413"/>
      <c r="FTV785" s="413"/>
      <c r="FTW785" s="413"/>
      <c r="FTX785" s="413"/>
      <c r="FTY785" s="413"/>
      <c r="FTZ785" s="414"/>
      <c r="FUA785" s="414"/>
      <c r="FUB785" s="413"/>
      <c r="FUC785" s="413"/>
      <c r="FUD785" s="414"/>
      <c r="FUE785" s="414"/>
      <c r="FUF785" s="413"/>
      <c r="FUG785" s="413"/>
      <c r="FUH785" s="413"/>
      <c r="FUI785" s="413"/>
      <c r="FUJ785" s="413"/>
      <c r="FUK785" s="407"/>
      <c r="FUL785" s="439"/>
      <c r="FUM785" s="413"/>
      <c r="FUN785" s="413"/>
      <c r="FUO785" s="413"/>
      <c r="FUP785" s="413"/>
      <c r="FUQ785" s="413"/>
      <c r="FUR785" s="413"/>
      <c r="FUS785" s="413"/>
      <c r="FUT785" s="412"/>
      <c r="FUU785" s="412"/>
      <c r="FUV785" s="412"/>
      <c r="FUW785" s="412"/>
      <c r="FUX785" s="412"/>
      <c r="FUY785" s="412"/>
      <c r="FUZ785" s="412"/>
      <c r="FVA785" s="412"/>
      <c r="FVB785" s="412"/>
      <c r="FVC785" s="412"/>
      <c r="FVD785" s="412"/>
      <c r="FVE785" s="412"/>
      <c r="FVF785" s="412"/>
      <c r="FVG785" s="412"/>
      <c r="FVH785" s="412"/>
      <c r="FVI785" s="412"/>
      <c r="FVJ785" s="412"/>
      <c r="FVK785" s="412"/>
      <c r="FVL785" s="412"/>
      <c r="FVM785" s="412"/>
      <c r="FVN785" s="412"/>
      <c r="FVO785" s="412"/>
      <c r="FVP785" s="412"/>
      <c r="FVQ785" s="412"/>
      <c r="FVR785" s="412"/>
      <c r="FVS785" s="412"/>
      <c r="FVT785" s="412"/>
      <c r="FVU785" s="412"/>
      <c r="FVV785" s="412"/>
      <c r="FVW785" s="412"/>
      <c r="FVX785" s="412"/>
      <c r="FVY785" s="412"/>
      <c r="FVZ785" s="412"/>
      <c r="FWA785" s="412"/>
      <c r="FWB785" s="412"/>
      <c r="FWC785" s="412"/>
      <c r="FWD785" s="412"/>
      <c r="FWE785" s="412"/>
      <c r="FWF785" s="412"/>
      <c r="FWG785" s="412"/>
      <c r="FWH785" s="412"/>
      <c r="FWI785" s="412"/>
      <c r="FWJ785" s="412"/>
      <c r="FWK785" s="412"/>
      <c r="FWL785" s="413"/>
      <c r="FWM785" s="413"/>
      <c r="FWN785" s="413"/>
      <c r="FWO785" s="413"/>
      <c r="FWP785" s="413"/>
      <c r="FWQ785" s="413"/>
      <c r="FWR785" s="413"/>
      <c r="FWS785" s="413"/>
      <c r="FWT785" s="413"/>
      <c r="FWU785" s="413"/>
      <c r="FWV785" s="413"/>
      <c r="FWW785" s="413"/>
      <c r="FWX785" s="413"/>
      <c r="FWY785" s="413"/>
      <c r="FWZ785" s="413"/>
      <c r="FXA785" s="413"/>
      <c r="FXB785" s="413"/>
      <c r="FXC785" s="413"/>
      <c r="FXD785" s="413"/>
      <c r="FXE785" s="413"/>
      <c r="FXF785" s="413"/>
      <c r="FXG785" s="413"/>
      <c r="FXH785" s="413"/>
      <c r="FXI785" s="413"/>
      <c r="FXJ785" s="414"/>
      <c r="FXK785" s="414"/>
      <c r="FXL785" s="414"/>
      <c r="FXM785" s="414"/>
      <c r="FXN785" s="414"/>
      <c r="FXO785" s="413"/>
      <c r="FXP785" s="413"/>
      <c r="FXQ785" s="414"/>
      <c r="FXR785" s="414"/>
      <c r="FXS785" s="413"/>
      <c r="FXT785" s="413"/>
      <c r="FXU785" s="414"/>
      <c r="FXV785" s="414"/>
      <c r="FXW785" s="413"/>
      <c r="FXX785" s="413"/>
      <c r="FXY785" s="413"/>
      <c r="FXZ785" s="413"/>
      <c r="FYA785" s="413"/>
      <c r="FYB785" s="413"/>
      <c r="FYC785" s="413"/>
      <c r="FYD785" s="414"/>
      <c r="FYE785" s="414"/>
      <c r="FYF785" s="413"/>
      <c r="FYG785" s="413"/>
      <c r="FYH785" s="414"/>
      <c r="FYI785" s="414"/>
      <c r="FYJ785" s="413"/>
      <c r="FYK785" s="413"/>
      <c r="FYL785" s="413"/>
      <c r="FYM785" s="413"/>
      <c r="FYN785" s="413"/>
      <c r="FYO785" s="407"/>
      <c r="FYP785" s="439"/>
      <c r="FYQ785" s="413"/>
      <c r="FYR785" s="413"/>
      <c r="FYS785" s="413"/>
      <c r="FYT785" s="413"/>
      <c r="FYU785" s="413"/>
      <c r="FYV785" s="413"/>
      <c r="FYW785" s="413"/>
      <c r="FYX785" s="412"/>
      <c r="FYY785" s="412"/>
      <c r="FYZ785" s="412"/>
      <c r="FZA785" s="412"/>
      <c r="FZB785" s="412"/>
      <c r="FZC785" s="412"/>
      <c r="FZD785" s="412"/>
      <c r="FZE785" s="412"/>
      <c r="FZF785" s="412"/>
      <c r="FZG785" s="412"/>
      <c r="FZH785" s="412"/>
      <c r="FZI785" s="412"/>
      <c r="FZJ785" s="412"/>
      <c r="FZK785" s="412"/>
      <c r="FZL785" s="412"/>
      <c r="FZM785" s="412"/>
      <c r="FZN785" s="412"/>
      <c r="FZO785" s="412"/>
      <c r="FZP785" s="412"/>
      <c r="FZQ785" s="412"/>
      <c r="FZR785" s="412"/>
      <c r="FZS785" s="412"/>
      <c r="FZT785" s="412"/>
      <c r="FZU785" s="412"/>
      <c r="FZV785" s="412"/>
      <c r="FZW785" s="412"/>
      <c r="FZX785" s="412"/>
      <c r="FZY785" s="412"/>
      <c r="FZZ785" s="412"/>
      <c r="GAA785" s="412"/>
      <c r="GAB785" s="412"/>
      <c r="GAC785" s="412"/>
      <c r="GAD785" s="412"/>
      <c r="GAE785" s="412"/>
      <c r="GAF785" s="412"/>
      <c r="GAG785" s="412"/>
      <c r="GAH785" s="412"/>
      <c r="GAI785" s="412"/>
      <c r="GAJ785" s="412"/>
      <c r="GAK785" s="412"/>
      <c r="GAL785" s="412"/>
      <c r="GAM785" s="412"/>
      <c r="GAN785" s="412"/>
      <c r="GAO785" s="412"/>
      <c r="GAP785" s="413"/>
      <c r="GAQ785" s="413"/>
      <c r="GAR785" s="413"/>
      <c r="GAS785" s="413"/>
      <c r="GAT785" s="413"/>
      <c r="GAU785" s="413"/>
      <c r="GAV785" s="413"/>
      <c r="GAW785" s="413"/>
      <c r="GAX785" s="413"/>
      <c r="GAY785" s="413"/>
      <c r="GAZ785" s="413"/>
      <c r="GBA785" s="413"/>
      <c r="GBB785" s="413"/>
      <c r="GBC785" s="413"/>
      <c r="GBD785" s="413"/>
      <c r="GBE785" s="413"/>
      <c r="GBF785" s="413"/>
      <c r="GBG785" s="413"/>
      <c r="GBH785" s="413"/>
      <c r="GBI785" s="413"/>
      <c r="GBJ785" s="413"/>
      <c r="GBK785" s="413"/>
      <c r="GBL785" s="413"/>
      <c r="GBM785" s="413"/>
      <c r="GBN785" s="414"/>
      <c r="GBO785" s="414"/>
      <c r="GBP785" s="414"/>
      <c r="GBQ785" s="414"/>
      <c r="GBR785" s="414"/>
      <c r="GBS785" s="413"/>
      <c r="GBT785" s="413"/>
      <c r="GBU785" s="414"/>
      <c r="GBV785" s="414"/>
      <c r="GBW785" s="413"/>
      <c r="GBX785" s="413"/>
      <c r="GBY785" s="414"/>
      <c r="GBZ785" s="414"/>
      <c r="GCA785" s="413"/>
      <c r="GCB785" s="413"/>
      <c r="GCC785" s="413"/>
      <c r="GCD785" s="413"/>
      <c r="GCE785" s="413"/>
      <c r="GCF785" s="413"/>
      <c r="GCG785" s="413"/>
      <c r="GCH785" s="414"/>
      <c r="GCI785" s="414"/>
      <c r="GCJ785" s="413"/>
      <c r="GCK785" s="413"/>
      <c r="GCL785" s="414"/>
      <c r="GCM785" s="414"/>
      <c r="GCN785" s="413"/>
      <c r="GCO785" s="413"/>
      <c r="GCP785" s="413"/>
      <c r="GCQ785" s="413"/>
      <c r="GCR785" s="413"/>
      <c r="GCS785" s="407"/>
      <c r="GCT785" s="439"/>
      <c r="GCU785" s="413"/>
      <c r="GCV785" s="413"/>
      <c r="GCW785" s="413"/>
      <c r="GCX785" s="413"/>
      <c r="GCY785" s="413"/>
      <c r="GCZ785" s="413"/>
      <c r="GDA785" s="413"/>
      <c r="GDB785" s="412"/>
      <c r="GDC785" s="412"/>
      <c r="GDD785" s="412"/>
      <c r="GDE785" s="412"/>
      <c r="GDF785" s="412"/>
      <c r="GDG785" s="412"/>
      <c r="GDH785" s="412"/>
      <c r="GDI785" s="412"/>
      <c r="GDJ785" s="412"/>
      <c r="GDK785" s="412"/>
      <c r="GDL785" s="412"/>
      <c r="GDM785" s="412"/>
      <c r="GDN785" s="412"/>
      <c r="GDO785" s="412"/>
      <c r="GDP785" s="412"/>
      <c r="GDQ785" s="412"/>
      <c r="GDR785" s="412"/>
      <c r="GDS785" s="412"/>
      <c r="GDT785" s="412"/>
      <c r="GDU785" s="412"/>
      <c r="GDV785" s="412"/>
      <c r="GDW785" s="412"/>
      <c r="GDX785" s="412"/>
      <c r="GDY785" s="412"/>
      <c r="GDZ785" s="412"/>
      <c r="GEA785" s="412"/>
      <c r="GEB785" s="412"/>
      <c r="GEC785" s="412"/>
      <c r="GED785" s="412"/>
      <c r="GEE785" s="412"/>
      <c r="GEF785" s="412"/>
      <c r="GEG785" s="412"/>
      <c r="GEH785" s="412"/>
      <c r="GEI785" s="412"/>
      <c r="GEJ785" s="412"/>
      <c r="GEK785" s="412"/>
      <c r="GEL785" s="412"/>
      <c r="GEM785" s="412"/>
      <c r="GEN785" s="412"/>
      <c r="GEO785" s="412"/>
      <c r="GEP785" s="412"/>
      <c r="GEQ785" s="412"/>
      <c r="GER785" s="412"/>
      <c r="GES785" s="412"/>
      <c r="GET785" s="413"/>
      <c r="GEU785" s="413"/>
      <c r="GEV785" s="413"/>
      <c r="GEW785" s="413"/>
      <c r="GEX785" s="413"/>
      <c r="GEY785" s="413"/>
      <c r="GEZ785" s="413"/>
      <c r="GFA785" s="413"/>
      <c r="GFB785" s="413"/>
      <c r="GFC785" s="413"/>
      <c r="GFD785" s="413"/>
      <c r="GFE785" s="413"/>
      <c r="GFF785" s="413"/>
      <c r="GFG785" s="413"/>
      <c r="GFH785" s="413"/>
      <c r="GFI785" s="413"/>
      <c r="GFJ785" s="413"/>
      <c r="GFK785" s="413"/>
      <c r="GFL785" s="413"/>
      <c r="GFM785" s="413"/>
      <c r="GFN785" s="413"/>
      <c r="GFO785" s="413"/>
      <c r="GFP785" s="413"/>
      <c r="GFQ785" s="413"/>
      <c r="GFR785" s="414"/>
      <c r="GFS785" s="414"/>
      <c r="GFT785" s="414"/>
      <c r="GFU785" s="414"/>
      <c r="GFV785" s="414"/>
      <c r="GFW785" s="413"/>
      <c r="GFX785" s="413"/>
      <c r="GFY785" s="414"/>
      <c r="GFZ785" s="414"/>
      <c r="GGA785" s="413"/>
      <c r="GGB785" s="413"/>
      <c r="GGC785" s="414"/>
      <c r="GGD785" s="414"/>
      <c r="GGE785" s="413"/>
      <c r="GGF785" s="413"/>
      <c r="GGG785" s="413"/>
      <c r="GGH785" s="413"/>
      <c r="GGI785" s="413"/>
      <c r="GGJ785" s="413"/>
      <c r="GGK785" s="413"/>
      <c r="GGL785" s="414"/>
      <c r="GGM785" s="414"/>
      <c r="GGN785" s="413"/>
      <c r="GGO785" s="413"/>
      <c r="GGP785" s="414"/>
      <c r="GGQ785" s="414"/>
      <c r="GGR785" s="413"/>
      <c r="GGS785" s="413"/>
      <c r="GGT785" s="413"/>
      <c r="GGU785" s="413"/>
      <c r="GGV785" s="413"/>
      <c r="GGW785" s="407"/>
      <c r="GGX785" s="439"/>
      <c r="GGY785" s="413"/>
      <c r="GGZ785" s="413"/>
      <c r="GHA785" s="413"/>
      <c r="GHB785" s="413"/>
      <c r="GHC785" s="413"/>
      <c r="GHD785" s="413"/>
      <c r="GHE785" s="413"/>
      <c r="GHF785" s="412"/>
      <c r="GHG785" s="412"/>
      <c r="GHH785" s="412"/>
      <c r="GHI785" s="412"/>
      <c r="GHJ785" s="412"/>
      <c r="GHK785" s="412"/>
      <c r="GHL785" s="412"/>
      <c r="GHM785" s="412"/>
      <c r="GHN785" s="412"/>
      <c r="GHO785" s="412"/>
      <c r="GHP785" s="412"/>
      <c r="GHQ785" s="412"/>
      <c r="GHR785" s="412"/>
      <c r="GHS785" s="412"/>
      <c r="GHT785" s="412"/>
      <c r="GHU785" s="412"/>
      <c r="GHV785" s="412"/>
      <c r="GHW785" s="412"/>
      <c r="GHX785" s="412"/>
      <c r="GHY785" s="412"/>
      <c r="GHZ785" s="412"/>
      <c r="GIA785" s="412"/>
      <c r="GIB785" s="412"/>
      <c r="GIC785" s="412"/>
      <c r="GID785" s="412"/>
      <c r="GIE785" s="412"/>
      <c r="GIF785" s="412"/>
      <c r="GIG785" s="412"/>
      <c r="GIH785" s="412"/>
      <c r="GII785" s="412"/>
      <c r="GIJ785" s="412"/>
      <c r="GIK785" s="412"/>
      <c r="GIL785" s="412"/>
      <c r="GIM785" s="412"/>
      <c r="GIN785" s="412"/>
      <c r="GIO785" s="412"/>
      <c r="GIP785" s="412"/>
      <c r="GIQ785" s="412"/>
      <c r="GIR785" s="412"/>
      <c r="GIS785" s="412"/>
      <c r="GIT785" s="412"/>
      <c r="GIU785" s="412"/>
      <c r="GIV785" s="412"/>
      <c r="GIW785" s="412"/>
      <c r="GIX785" s="413"/>
      <c r="GIY785" s="413"/>
      <c r="GIZ785" s="413"/>
      <c r="GJA785" s="413"/>
      <c r="GJB785" s="413"/>
      <c r="GJC785" s="413"/>
      <c r="GJD785" s="413"/>
      <c r="GJE785" s="413"/>
      <c r="GJF785" s="413"/>
      <c r="GJG785" s="413"/>
      <c r="GJH785" s="413"/>
      <c r="GJI785" s="413"/>
      <c r="GJJ785" s="413"/>
      <c r="GJK785" s="413"/>
      <c r="GJL785" s="413"/>
      <c r="GJM785" s="413"/>
      <c r="GJN785" s="413"/>
      <c r="GJO785" s="413"/>
      <c r="GJP785" s="413"/>
      <c r="GJQ785" s="413"/>
      <c r="GJR785" s="413"/>
      <c r="GJS785" s="413"/>
      <c r="GJT785" s="413"/>
      <c r="GJU785" s="413"/>
      <c r="GJV785" s="414"/>
      <c r="GJW785" s="414"/>
      <c r="GJX785" s="414"/>
      <c r="GJY785" s="414"/>
      <c r="GJZ785" s="414"/>
      <c r="GKA785" s="413"/>
      <c r="GKB785" s="413"/>
      <c r="GKC785" s="414"/>
      <c r="GKD785" s="414"/>
      <c r="GKE785" s="413"/>
      <c r="GKF785" s="413"/>
      <c r="GKG785" s="414"/>
      <c r="GKH785" s="414"/>
      <c r="GKI785" s="413"/>
      <c r="GKJ785" s="413"/>
      <c r="GKK785" s="413"/>
      <c r="GKL785" s="413"/>
      <c r="GKM785" s="413"/>
      <c r="GKN785" s="413"/>
      <c r="GKO785" s="413"/>
      <c r="GKP785" s="414"/>
      <c r="GKQ785" s="414"/>
      <c r="GKR785" s="413"/>
      <c r="GKS785" s="413"/>
      <c r="GKT785" s="414"/>
      <c r="GKU785" s="414"/>
      <c r="GKV785" s="413"/>
      <c r="GKW785" s="413"/>
      <c r="GKX785" s="413"/>
      <c r="GKY785" s="413"/>
      <c r="GKZ785" s="413"/>
      <c r="GLA785" s="407"/>
      <c r="GLB785" s="439"/>
      <c r="GLC785" s="413"/>
      <c r="GLD785" s="413"/>
      <c r="GLE785" s="413"/>
      <c r="GLF785" s="413"/>
      <c r="GLG785" s="413"/>
      <c r="GLH785" s="413"/>
      <c r="GLI785" s="413"/>
      <c r="GLJ785" s="412"/>
      <c r="GLK785" s="412"/>
      <c r="GLL785" s="412"/>
      <c r="GLM785" s="412"/>
      <c r="GLN785" s="412"/>
      <c r="GLO785" s="412"/>
      <c r="GLP785" s="412"/>
      <c r="GLQ785" s="412"/>
      <c r="GLR785" s="412"/>
      <c r="GLS785" s="412"/>
      <c r="GLT785" s="412"/>
      <c r="GLU785" s="412"/>
      <c r="GLV785" s="412"/>
      <c r="GLW785" s="412"/>
      <c r="GLX785" s="412"/>
      <c r="GLY785" s="412"/>
      <c r="GLZ785" s="412"/>
      <c r="GMA785" s="412"/>
      <c r="GMB785" s="412"/>
      <c r="GMC785" s="412"/>
      <c r="GMD785" s="412"/>
      <c r="GME785" s="412"/>
      <c r="GMF785" s="412"/>
      <c r="GMG785" s="412"/>
      <c r="GMH785" s="412"/>
      <c r="GMI785" s="412"/>
      <c r="GMJ785" s="412"/>
      <c r="GMK785" s="412"/>
      <c r="GML785" s="412"/>
      <c r="GMM785" s="412"/>
      <c r="GMN785" s="412"/>
      <c r="GMO785" s="412"/>
      <c r="GMP785" s="412"/>
      <c r="GMQ785" s="412"/>
      <c r="GMR785" s="412"/>
      <c r="GMS785" s="412"/>
      <c r="GMT785" s="412"/>
      <c r="GMU785" s="412"/>
      <c r="GMV785" s="412"/>
      <c r="GMW785" s="412"/>
      <c r="GMX785" s="412"/>
      <c r="GMY785" s="412"/>
      <c r="GMZ785" s="412"/>
      <c r="GNA785" s="412"/>
      <c r="GNB785" s="413"/>
      <c r="GNC785" s="413"/>
      <c r="GND785" s="413"/>
      <c r="GNE785" s="413"/>
      <c r="GNF785" s="413"/>
      <c r="GNG785" s="413"/>
      <c r="GNH785" s="413"/>
      <c r="GNI785" s="413"/>
      <c r="GNJ785" s="413"/>
      <c r="GNK785" s="413"/>
      <c r="GNL785" s="413"/>
      <c r="GNM785" s="413"/>
      <c r="GNN785" s="413"/>
      <c r="GNO785" s="413"/>
      <c r="GNP785" s="413"/>
      <c r="GNQ785" s="413"/>
      <c r="GNR785" s="413"/>
      <c r="GNS785" s="413"/>
      <c r="GNT785" s="413"/>
      <c r="GNU785" s="413"/>
      <c r="GNV785" s="413"/>
      <c r="GNW785" s="413"/>
      <c r="GNX785" s="413"/>
      <c r="GNY785" s="413"/>
      <c r="GNZ785" s="414"/>
      <c r="GOA785" s="414"/>
      <c r="GOB785" s="414"/>
      <c r="GOC785" s="414"/>
      <c r="GOD785" s="414"/>
      <c r="GOE785" s="413"/>
      <c r="GOF785" s="413"/>
      <c r="GOG785" s="414"/>
      <c r="GOH785" s="414"/>
      <c r="GOI785" s="413"/>
      <c r="GOJ785" s="413"/>
      <c r="GOK785" s="414"/>
      <c r="GOL785" s="414"/>
      <c r="GOM785" s="413"/>
      <c r="GON785" s="413"/>
      <c r="GOO785" s="413"/>
      <c r="GOP785" s="413"/>
      <c r="GOQ785" s="413"/>
      <c r="GOR785" s="413"/>
      <c r="GOS785" s="413"/>
      <c r="GOT785" s="414"/>
      <c r="GOU785" s="414"/>
      <c r="GOV785" s="413"/>
      <c r="GOW785" s="413"/>
      <c r="GOX785" s="414"/>
      <c r="GOY785" s="414"/>
      <c r="GOZ785" s="413"/>
      <c r="GPA785" s="413"/>
      <c r="GPB785" s="413"/>
      <c r="GPC785" s="413"/>
      <c r="GPD785" s="413"/>
      <c r="GPE785" s="407"/>
      <c r="GPF785" s="439"/>
      <c r="GPG785" s="413"/>
      <c r="GPH785" s="413"/>
      <c r="GPI785" s="413"/>
      <c r="GPJ785" s="413"/>
      <c r="GPK785" s="413"/>
      <c r="GPL785" s="413"/>
      <c r="GPM785" s="413"/>
      <c r="GPN785" s="412"/>
      <c r="GPO785" s="412"/>
      <c r="GPP785" s="412"/>
      <c r="GPQ785" s="412"/>
      <c r="GPR785" s="412"/>
      <c r="GPS785" s="412"/>
      <c r="GPT785" s="412"/>
      <c r="GPU785" s="412"/>
      <c r="GPV785" s="412"/>
      <c r="GPW785" s="412"/>
      <c r="GPX785" s="412"/>
      <c r="GPY785" s="412"/>
      <c r="GPZ785" s="412"/>
      <c r="GQA785" s="412"/>
      <c r="GQB785" s="412"/>
      <c r="GQC785" s="412"/>
      <c r="GQD785" s="412"/>
      <c r="GQE785" s="412"/>
      <c r="GQF785" s="412"/>
      <c r="GQG785" s="412"/>
      <c r="GQH785" s="412"/>
      <c r="GQI785" s="412"/>
      <c r="GQJ785" s="412"/>
      <c r="GQK785" s="412"/>
      <c r="GQL785" s="412"/>
      <c r="GQM785" s="412"/>
      <c r="GQN785" s="412"/>
      <c r="GQO785" s="412"/>
      <c r="GQP785" s="412"/>
      <c r="GQQ785" s="412"/>
      <c r="GQR785" s="412"/>
      <c r="GQS785" s="412"/>
      <c r="GQT785" s="412"/>
      <c r="GQU785" s="412"/>
      <c r="GQV785" s="412"/>
      <c r="GQW785" s="412"/>
      <c r="GQX785" s="412"/>
      <c r="GQY785" s="412"/>
      <c r="GQZ785" s="412"/>
      <c r="GRA785" s="412"/>
      <c r="GRB785" s="412"/>
      <c r="GRC785" s="412"/>
      <c r="GRD785" s="412"/>
      <c r="GRE785" s="412"/>
      <c r="GRF785" s="413"/>
      <c r="GRG785" s="413"/>
      <c r="GRH785" s="413"/>
      <c r="GRI785" s="413"/>
      <c r="GRJ785" s="413"/>
      <c r="GRK785" s="413"/>
      <c r="GRL785" s="413"/>
      <c r="GRM785" s="413"/>
      <c r="GRN785" s="413"/>
      <c r="GRO785" s="413"/>
      <c r="GRP785" s="413"/>
      <c r="GRQ785" s="413"/>
      <c r="GRR785" s="413"/>
      <c r="GRS785" s="413"/>
      <c r="GRT785" s="413"/>
      <c r="GRU785" s="413"/>
      <c r="GRV785" s="413"/>
      <c r="GRW785" s="413"/>
      <c r="GRX785" s="413"/>
      <c r="GRY785" s="413"/>
      <c r="GRZ785" s="413"/>
      <c r="GSA785" s="413"/>
      <c r="GSB785" s="413"/>
      <c r="GSC785" s="413"/>
      <c r="GSD785" s="414"/>
      <c r="GSE785" s="414"/>
      <c r="GSF785" s="414"/>
      <c r="GSG785" s="414"/>
      <c r="GSH785" s="414"/>
      <c r="GSI785" s="413"/>
      <c r="GSJ785" s="413"/>
      <c r="GSK785" s="414"/>
      <c r="GSL785" s="414"/>
      <c r="GSM785" s="413"/>
      <c r="GSN785" s="413"/>
      <c r="GSO785" s="414"/>
      <c r="GSP785" s="414"/>
      <c r="GSQ785" s="413"/>
      <c r="GSR785" s="413"/>
      <c r="GSS785" s="413"/>
      <c r="GST785" s="413"/>
      <c r="GSU785" s="413"/>
      <c r="GSV785" s="413"/>
      <c r="GSW785" s="413"/>
      <c r="GSX785" s="414"/>
      <c r="GSY785" s="414"/>
      <c r="GSZ785" s="413"/>
      <c r="GTA785" s="413"/>
      <c r="GTB785" s="414"/>
      <c r="GTC785" s="414"/>
      <c r="GTD785" s="413"/>
      <c r="GTE785" s="413"/>
      <c r="GTF785" s="413"/>
      <c r="GTG785" s="413"/>
      <c r="GTH785" s="413"/>
      <c r="GTI785" s="407"/>
      <c r="GTJ785" s="439"/>
      <c r="GTK785" s="413"/>
      <c r="GTL785" s="413"/>
      <c r="GTM785" s="413"/>
      <c r="GTN785" s="413"/>
      <c r="GTO785" s="413"/>
      <c r="GTP785" s="413"/>
      <c r="GTQ785" s="413"/>
      <c r="GTR785" s="412"/>
      <c r="GTS785" s="412"/>
      <c r="GTT785" s="412"/>
      <c r="GTU785" s="412"/>
      <c r="GTV785" s="412"/>
      <c r="GTW785" s="412"/>
      <c r="GTX785" s="412"/>
      <c r="GTY785" s="412"/>
      <c r="GTZ785" s="412"/>
      <c r="GUA785" s="412"/>
      <c r="GUB785" s="412"/>
      <c r="GUC785" s="412"/>
      <c r="GUD785" s="412"/>
      <c r="GUE785" s="412"/>
      <c r="GUF785" s="412"/>
      <c r="GUG785" s="412"/>
      <c r="GUH785" s="412"/>
      <c r="GUI785" s="412"/>
      <c r="GUJ785" s="412"/>
      <c r="GUK785" s="412"/>
      <c r="GUL785" s="412"/>
      <c r="GUM785" s="412"/>
      <c r="GUN785" s="412"/>
      <c r="GUO785" s="412"/>
      <c r="GUP785" s="412"/>
      <c r="GUQ785" s="412"/>
      <c r="GUR785" s="412"/>
      <c r="GUS785" s="412"/>
      <c r="GUT785" s="412"/>
      <c r="GUU785" s="412"/>
      <c r="GUV785" s="412"/>
      <c r="GUW785" s="412"/>
      <c r="GUX785" s="412"/>
      <c r="GUY785" s="412"/>
      <c r="GUZ785" s="412"/>
      <c r="GVA785" s="412"/>
      <c r="GVB785" s="412"/>
      <c r="GVC785" s="412"/>
      <c r="GVD785" s="412"/>
      <c r="GVE785" s="412"/>
      <c r="GVF785" s="412"/>
      <c r="GVG785" s="412"/>
      <c r="GVH785" s="412"/>
      <c r="GVI785" s="412"/>
      <c r="GVJ785" s="413"/>
      <c r="GVK785" s="413"/>
      <c r="GVL785" s="413"/>
      <c r="GVM785" s="413"/>
      <c r="GVN785" s="413"/>
      <c r="GVO785" s="413"/>
      <c r="GVP785" s="413"/>
      <c r="GVQ785" s="413"/>
      <c r="GVR785" s="413"/>
      <c r="GVS785" s="413"/>
      <c r="GVT785" s="413"/>
      <c r="GVU785" s="413"/>
      <c r="GVV785" s="413"/>
      <c r="GVW785" s="413"/>
      <c r="GVX785" s="413"/>
      <c r="GVY785" s="413"/>
      <c r="GVZ785" s="413"/>
      <c r="GWA785" s="413"/>
      <c r="GWB785" s="413"/>
      <c r="GWC785" s="413"/>
      <c r="GWD785" s="413"/>
      <c r="GWE785" s="413"/>
      <c r="GWF785" s="413"/>
      <c r="GWG785" s="413"/>
      <c r="GWH785" s="414"/>
      <c r="GWI785" s="414"/>
      <c r="GWJ785" s="414"/>
      <c r="GWK785" s="414"/>
      <c r="GWL785" s="414"/>
      <c r="GWM785" s="413"/>
      <c r="GWN785" s="413"/>
      <c r="GWO785" s="414"/>
      <c r="GWP785" s="414"/>
      <c r="GWQ785" s="413"/>
      <c r="GWR785" s="413"/>
      <c r="GWS785" s="414"/>
      <c r="GWT785" s="414"/>
      <c r="GWU785" s="413"/>
      <c r="GWV785" s="413"/>
      <c r="GWW785" s="413"/>
      <c r="GWX785" s="413"/>
      <c r="GWY785" s="413"/>
      <c r="GWZ785" s="413"/>
      <c r="GXA785" s="413"/>
      <c r="GXB785" s="414"/>
      <c r="GXC785" s="414"/>
      <c r="GXD785" s="413"/>
      <c r="GXE785" s="413"/>
      <c r="GXF785" s="414"/>
      <c r="GXG785" s="414"/>
      <c r="GXH785" s="413"/>
      <c r="GXI785" s="413"/>
      <c r="GXJ785" s="413"/>
      <c r="GXK785" s="413"/>
      <c r="GXL785" s="413"/>
      <c r="GXM785" s="407"/>
      <c r="GXN785" s="439"/>
      <c r="GXO785" s="413"/>
      <c r="GXP785" s="413"/>
      <c r="GXQ785" s="413"/>
      <c r="GXR785" s="413"/>
      <c r="GXS785" s="413"/>
      <c r="GXT785" s="413"/>
      <c r="GXU785" s="413"/>
      <c r="GXV785" s="412"/>
      <c r="GXW785" s="412"/>
      <c r="GXX785" s="412"/>
      <c r="GXY785" s="412"/>
      <c r="GXZ785" s="412"/>
      <c r="GYA785" s="412"/>
      <c r="GYB785" s="412"/>
      <c r="GYC785" s="412"/>
      <c r="GYD785" s="412"/>
      <c r="GYE785" s="412"/>
      <c r="GYF785" s="412"/>
      <c r="GYG785" s="412"/>
      <c r="GYH785" s="412"/>
      <c r="GYI785" s="412"/>
      <c r="GYJ785" s="412"/>
      <c r="GYK785" s="412"/>
      <c r="GYL785" s="412"/>
      <c r="GYM785" s="412"/>
      <c r="GYN785" s="412"/>
      <c r="GYO785" s="412"/>
      <c r="GYP785" s="412"/>
      <c r="GYQ785" s="412"/>
      <c r="GYR785" s="412"/>
      <c r="GYS785" s="412"/>
      <c r="GYT785" s="412"/>
      <c r="GYU785" s="412"/>
      <c r="GYV785" s="412"/>
      <c r="GYW785" s="412"/>
      <c r="GYX785" s="412"/>
      <c r="GYY785" s="412"/>
      <c r="GYZ785" s="412"/>
      <c r="GZA785" s="412"/>
      <c r="GZB785" s="412"/>
      <c r="GZC785" s="412"/>
      <c r="GZD785" s="412"/>
      <c r="GZE785" s="412"/>
      <c r="GZF785" s="412"/>
      <c r="GZG785" s="412"/>
      <c r="GZH785" s="412"/>
      <c r="GZI785" s="412"/>
      <c r="GZJ785" s="412"/>
      <c r="GZK785" s="412"/>
      <c r="GZL785" s="412"/>
      <c r="GZM785" s="412"/>
      <c r="GZN785" s="413"/>
      <c r="GZO785" s="413"/>
      <c r="GZP785" s="413"/>
      <c r="GZQ785" s="413"/>
      <c r="GZR785" s="413"/>
      <c r="GZS785" s="413"/>
      <c r="GZT785" s="413"/>
      <c r="GZU785" s="413"/>
      <c r="GZV785" s="413"/>
      <c r="GZW785" s="413"/>
      <c r="GZX785" s="413"/>
      <c r="GZY785" s="413"/>
      <c r="GZZ785" s="413"/>
      <c r="HAA785" s="413"/>
      <c r="HAB785" s="413"/>
      <c r="HAC785" s="413"/>
      <c r="HAD785" s="413"/>
      <c r="HAE785" s="413"/>
      <c r="HAF785" s="413"/>
      <c r="HAG785" s="413"/>
      <c r="HAH785" s="413"/>
      <c r="HAI785" s="413"/>
      <c r="HAJ785" s="413"/>
      <c r="HAK785" s="413"/>
      <c r="HAL785" s="414"/>
      <c r="HAM785" s="414"/>
      <c r="HAN785" s="414"/>
      <c r="HAO785" s="414"/>
      <c r="HAP785" s="414"/>
      <c r="HAQ785" s="413"/>
      <c r="HAR785" s="413"/>
      <c r="HAS785" s="414"/>
      <c r="HAT785" s="414"/>
      <c r="HAU785" s="413"/>
      <c r="HAV785" s="413"/>
      <c r="HAW785" s="414"/>
      <c r="HAX785" s="414"/>
      <c r="HAY785" s="413"/>
      <c r="HAZ785" s="413"/>
      <c r="HBA785" s="413"/>
      <c r="HBB785" s="413"/>
      <c r="HBC785" s="413"/>
      <c r="HBD785" s="413"/>
      <c r="HBE785" s="413"/>
      <c r="HBF785" s="414"/>
      <c r="HBG785" s="414"/>
      <c r="HBH785" s="413"/>
      <c r="HBI785" s="413"/>
      <c r="HBJ785" s="414"/>
      <c r="HBK785" s="414"/>
      <c r="HBL785" s="413"/>
      <c r="HBM785" s="413"/>
      <c r="HBN785" s="413"/>
      <c r="HBO785" s="413"/>
      <c r="HBP785" s="413"/>
      <c r="HBQ785" s="407"/>
      <c r="HBR785" s="439"/>
      <c r="HBS785" s="413"/>
      <c r="HBT785" s="413"/>
      <c r="HBU785" s="413"/>
      <c r="HBV785" s="413"/>
      <c r="HBW785" s="413"/>
      <c r="HBX785" s="413"/>
      <c r="HBY785" s="413"/>
      <c r="HBZ785" s="412"/>
      <c r="HCA785" s="412"/>
      <c r="HCB785" s="412"/>
      <c r="HCC785" s="412"/>
      <c r="HCD785" s="412"/>
      <c r="HCE785" s="412"/>
      <c r="HCF785" s="412"/>
      <c r="HCG785" s="412"/>
      <c r="HCH785" s="412"/>
      <c r="HCI785" s="412"/>
      <c r="HCJ785" s="412"/>
      <c r="HCK785" s="412"/>
      <c r="HCL785" s="412"/>
      <c r="HCM785" s="412"/>
      <c r="HCN785" s="412"/>
      <c r="HCO785" s="412"/>
      <c r="HCP785" s="412"/>
      <c r="HCQ785" s="412"/>
      <c r="HCR785" s="412"/>
      <c r="HCS785" s="412"/>
      <c r="HCT785" s="412"/>
      <c r="HCU785" s="412"/>
      <c r="HCV785" s="412"/>
      <c r="HCW785" s="412"/>
      <c r="HCX785" s="412"/>
      <c r="HCY785" s="412"/>
      <c r="HCZ785" s="412"/>
      <c r="HDA785" s="412"/>
      <c r="HDB785" s="412"/>
      <c r="HDC785" s="412"/>
      <c r="HDD785" s="412"/>
      <c r="HDE785" s="412"/>
      <c r="HDF785" s="412"/>
      <c r="HDG785" s="412"/>
      <c r="HDH785" s="412"/>
      <c r="HDI785" s="412"/>
      <c r="HDJ785" s="412"/>
      <c r="HDK785" s="412"/>
      <c r="HDL785" s="412"/>
      <c r="HDM785" s="412"/>
      <c r="HDN785" s="412"/>
      <c r="HDO785" s="412"/>
      <c r="HDP785" s="412"/>
      <c r="HDQ785" s="412"/>
      <c r="HDR785" s="413"/>
      <c r="HDS785" s="413"/>
      <c r="HDT785" s="413"/>
      <c r="HDU785" s="413"/>
      <c r="HDV785" s="413"/>
      <c r="HDW785" s="413"/>
      <c r="HDX785" s="413"/>
      <c r="HDY785" s="413"/>
      <c r="HDZ785" s="413"/>
      <c r="HEA785" s="413"/>
      <c r="HEB785" s="413"/>
      <c r="HEC785" s="413"/>
      <c r="HED785" s="413"/>
      <c r="HEE785" s="413"/>
      <c r="HEF785" s="413"/>
      <c r="HEG785" s="413"/>
      <c r="HEH785" s="413"/>
      <c r="HEI785" s="413"/>
      <c r="HEJ785" s="413"/>
      <c r="HEK785" s="413"/>
      <c r="HEL785" s="413"/>
      <c r="HEM785" s="413"/>
      <c r="HEN785" s="413"/>
      <c r="HEO785" s="413"/>
      <c r="HEP785" s="414"/>
      <c r="HEQ785" s="414"/>
      <c r="HER785" s="414"/>
      <c r="HES785" s="414"/>
      <c r="HET785" s="414"/>
      <c r="HEU785" s="413"/>
      <c r="HEV785" s="413"/>
      <c r="HEW785" s="414"/>
      <c r="HEX785" s="414"/>
      <c r="HEY785" s="413"/>
      <c r="HEZ785" s="413"/>
      <c r="HFA785" s="414"/>
      <c r="HFB785" s="414"/>
      <c r="HFC785" s="413"/>
      <c r="HFD785" s="413"/>
      <c r="HFE785" s="413"/>
      <c r="HFF785" s="413"/>
      <c r="HFG785" s="413"/>
      <c r="HFH785" s="413"/>
      <c r="HFI785" s="413"/>
      <c r="HFJ785" s="414"/>
      <c r="HFK785" s="414"/>
      <c r="HFL785" s="413"/>
      <c r="HFM785" s="413"/>
      <c r="HFN785" s="414"/>
      <c r="HFO785" s="414"/>
      <c r="HFP785" s="413"/>
      <c r="HFQ785" s="413"/>
      <c r="HFR785" s="413"/>
      <c r="HFS785" s="413"/>
      <c r="HFT785" s="413"/>
      <c r="HFU785" s="407"/>
      <c r="HFV785" s="439"/>
      <c r="HFW785" s="413"/>
      <c r="HFX785" s="413"/>
      <c r="HFY785" s="413"/>
      <c r="HFZ785" s="413"/>
      <c r="HGA785" s="413"/>
      <c r="HGB785" s="413"/>
      <c r="HGC785" s="413"/>
      <c r="HGD785" s="412"/>
      <c r="HGE785" s="412"/>
      <c r="HGF785" s="412"/>
      <c r="HGG785" s="412"/>
      <c r="HGH785" s="412"/>
      <c r="HGI785" s="412"/>
      <c r="HGJ785" s="412"/>
      <c r="HGK785" s="412"/>
      <c r="HGL785" s="412"/>
      <c r="HGM785" s="412"/>
      <c r="HGN785" s="412"/>
      <c r="HGO785" s="412"/>
      <c r="HGP785" s="412"/>
      <c r="HGQ785" s="412"/>
      <c r="HGR785" s="412"/>
      <c r="HGS785" s="412"/>
      <c r="HGT785" s="412"/>
      <c r="HGU785" s="412"/>
      <c r="HGV785" s="412"/>
      <c r="HGW785" s="412"/>
      <c r="HGX785" s="412"/>
      <c r="HGY785" s="412"/>
      <c r="HGZ785" s="412"/>
      <c r="HHA785" s="412"/>
      <c r="HHB785" s="412"/>
      <c r="HHC785" s="412"/>
      <c r="HHD785" s="412"/>
      <c r="HHE785" s="412"/>
      <c r="HHF785" s="412"/>
      <c r="HHG785" s="412"/>
      <c r="HHH785" s="412"/>
      <c r="HHI785" s="412"/>
      <c r="HHJ785" s="412"/>
      <c r="HHK785" s="412"/>
      <c r="HHL785" s="412"/>
      <c r="HHM785" s="412"/>
      <c r="HHN785" s="412"/>
      <c r="HHO785" s="412"/>
      <c r="HHP785" s="412"/>
      <c r="HHQ785" s="412"/>
      <c r="HHR785" s="412"/>
      <c r="HHS785" s="412"/>
      <c r="HHT785" s="412"/>
      <c r="HHU785" s="412"/>
      <c r="HHV785" s="413"/>
      <c r="HHW785" s="413"/>
      <c r="HHX785" s="413"/>
      <c r="HHY785" s="413"/>
      <c r="HHZ785" s="413"/>
      <c r="HIA785" s="413"/>
      <c r="HIB785" s="413"/>
      <c r="HIC785" s="413"/>
      <c r="HID785" s="413"/>
      <c r="HIE785" s="413"/>
      <c r="HIF785" s="413"/>
      <c r="HIG785" s="413"/>
      <c r="HIH785" s="413"/>
      <c r="HII785" s="413"/>
      <c r="HIJ785" s="413"/>
      <c r="HIK785" s="413"/>
      <c r="HIL785" s="413"/>
      <c r="HIM785" s="413"/>
      <c r="HIN785" s="413"/>
      <c r="HIO785" s="413"/>
      <c r="HIP785" s="413"/>
      <c r="HIQ785" s="413"/>
      <c r="HIR785" s="413"/>
      <c r="HIS785" s="413"/>
      <c r="HIT785" s="414"/>
      <c r="HIU785" s="414"/>
      <c r="HIV785" s="414"/>
      <c r="HIW785" s="414"/>
      <c r="HIX785" s="414"/>
      <c r="HIY785" s="413"/>
      <c r="HIZ785" s="413"/>
      <c r="HJA785" s="414"/>
      <c r="HJB785" s="414"/>
      <c r="HJC785" s="413"/>
      <c r="HJD785" s="413"/>
      <c r="HJE785" s="414"/>
      <c r="HJF785" s="414"/>
      <c r="HJG785" s="413"/>
      <c r="HJH785" s="413"/>
      <c r="HJI785" s="413"/>
      <c r="HJJ785" s="413"/>
      <c r="HJK785" s="413"/>
      <c r="HJL785" s="413"/>
      <c r="HJM785" s="413"/>
      <c r="HJN785" s="414"/>
      <c r="HJO785" s="414"/>
      <c r="HJP785" s="413"/>
      <c r="HJQ785" s="413"/>
      <c r="HJR785" s="414"/>
      <c r="HJS785" s="414"/>
      <c r="HJT785" s="413"/>
      <c r="HJU785" s="413"/>
      <c r="HJV785" s="413"/>
      <c r="HJW785" s="413"/>
      <c r="HJX785" s="413"/>
      <c r="HJY785" s="407"/>
      <c r="HJZ785" s="439"/>
      <c r="HKA785" s="413"/>
      <c r="HKB785" s="413"/>
      <c r="HKC785" s="413"/>
      <c r="HKD785" s="413"/>
      <c r="HKE785" s="413"/>
      <c r="HKF785" s="413"/>
      <c r="HKG785" s="413"/>
      <c r="HKH785" s="412"/>
      <c r="HKI785" s="412"/>
      <c r="HKJ785" s="412"/>
      <c r="HKK785" s="412"/>
      <c r="HKL785" s="412"/>
      <c r="HKM785" s="412"/>
      <c r="HKN785" s="412"/>
      <c r="HKO785" s="412"/>
      <c r="HKP785" s="412"/>
      <c r="HKQ785" s="412"/>
      <c r="HKR785" s="412"/>
      <c r="HKS785" s="412"/>
      <c r="HKT785" s="412"/>
      <c r="HKU785" s="412"/>
      <c r="HKV785" s="412"/>
      <c r="HKW785" s="412"/>
      <c r="HKX785" s="412"/>
      <c r="HKY785" s="412"/>
      <c r="HKZ785" s="412"/>
      <c r="HLA785" s="412"/>
      <c r="HLB785" s="412"/>
      <c r="HLC785" s="412"/>
      <c r="HLD785" s="412"/>
      <c r="HLE785" s="412"/>
      <c r="HLF785" s="412"/>
      <c r="HLG785" s="412"/>
      <c r="HLH785" s="412"/>
      <c r="HLI785" s="412"/>
      <c r="HLJ785" s="412"/>
      <c r="HLK785" s="412"/>
      <c r="HLL785" s="412"/>
      <c r="HLM785" s="412"/>
      <c r="HLN785" s="412"/>
      <c r="HLO785" s="412"/>
      <c r="HLP785" s="412"/>
      <c r="HLQ785" s="412"/>
      <c r="HLR785" s="412"/>
      <c r="HLS785" s="412"/>
      <c r="HLT785" s="412"/>
      <c r="HLU785" s="412"/>
      <c r="HLV785" s="412"/>
      <c r="HLW785" s="412"/>
      <c r="HLX785" s="412"/>
      <c r="HLY785" s="412"/>
      <c r="HLZ785" s="413"/>
      <c r="HMA785" s="413"/>
      <c r="HMB785" s="413"/>
      <c r="HMC785" s="413"/>
      <c r="HMD785" s="413"/>
      <c r="HME785" s="413"/>
      <c r="HMF785" s="413"/>
      <c r="HMG785" s="413"/>
      <c r="HMH785" s="413"/>
      <c r="HMI785" s="413"/>
      <c r="HMJ785" s="413"/>
      <c r="HMK785" s="413"/>
      <c r="HML785" s="413"/>
      <c r="HMM785" s="413"/>
      <c r="HMN785" s="413"/>
      <c r="HMO785" s="413"/>
      <c r="HMP785" s="413"/>
      <c r="HMQ785" s="413"/>
      <c r="HMR785" s="413"/>
      <c r="HMS785" s="413"/>
      <c r="HMT785" s="413"/>
      <c r="HMU785" s="413"/>
      <c r="HMV785" s="413"/>
      <c r="HMW785" s="413"/>
      <c r="HMX785" s="414"/>
      <c r="HMY785" s="414"/>
      <c r="HMZ785" s="414"/>
      <c r="HNA785" s="414"/>
      <c r="HNB785" s="414"/>
      <c r="HNC785" s="413"/>
      <c r="HND785" s="413"/>
      <c r="HNE785" s="414"/>
      <c r="HNF785" s="414"/>
      <c r="HNG785" s="413"/>
      <c r="HNH785" s="413"/>
      <c r="HNI785" s="414"/>
      <c r="HNJ785" s="414"/>
      <c r="HNK785" s="413"/>
      <c r="HNL785" s="413"/>
      <c r="HNM785" s="413"/>
      <c r="HNN785" s="413"/>
      <c r="HNO785" s="413"/>
      <c r="HNP785" s="413"/>
      <c r="HNQ785" s="413"/>
      <c r="HNR785" s="414"/>
      <c r="HNS785" s="414"/>
      <c r="HNT785" s="413"/>
      <c r="HNU785" s="413"/>
      <c r="HNV785" s="414"/>
      <c r="HNW785" s="414"/>
      <c r="HNX785" s="413"/>
      <c r="HNY785" s="413"/>
      <c r="HNZ785" s="413"/>
      <c r="HOA785" s="413"/>
      <c r="HOB785" s="413"/>
      <c r="HOC785" s="407"/>
      <c r="HOD785" s="439"/>
      <c r="HOE785" s="413"/>
      <c r="HOF785" s="413"/>
      <c r="HOG785" s="413"/>
      <c r="HOH785" s="413"/>
      <c r="HOI785" s="413"/>
      <c r="HOJ785" s="413"/>
      <c r="HOK785" s="413"/>
      <c r="HOL785" s="412"/>
      <c r="HOM785" s="412"/>
      <c r="HON785" s="412"/>
      <c r="HOO785" s="412"/>
      <c r="HOP785" s="412"/>
      <c r="HOQ785" s="412"/>
      <c r="HOR785" s="412"/>
      <c r="HOS785" s="412"/>
      <c r="HOT785" s="412"/>
      <c r="HOU785" s="412"/>
      <c r="HOV785" s="412"/>
      <c r="HOW785" s="412"/>
      <c r="HOX785" s="412"/>
      <c r="HOY785" s="412"/>
      <c r="HOZ785" s="412"/>
      <c r="HPA785" s="412"/>
      <c r="HPB785" s="412"/>
      <c r="HPC785" s="412"/>
      <c r="HPD785" s="412"/>
      <c r="HPE785" s="412"/>
      <c r="HPF785" s="412"/>
      <c r="HPG785" s="412"/>
      <c r="HPH785" s="412"/>
      <c r="HPI785" s="412"/>
      <c r="HPJ785" s="412"/>
      <c r="HPK785" s="412"/>
      <c r="HPL785" s="412"/>
      <c r="HPM785" s="412"/>
      <c r="HPN785" s="412"/>
      <c r="HPO785" s="412"/>
      <c r="HPP785" s="412"/>
      <c r="HPQ785" s="412"/>
      <c r="HPR785" s="412"/>
      <c r="HPS785" s="412"/>
      <c r="HPT785" s="412"/>
      <c r="HPU785" s="412"/>
      <c r="HPV785" s="412"/>
      <c r="HPW785" s="412"/>
      <c r="HPX785" s="412"/>
      <c r="HPY785" s="412"/>
      <c r="HPZ785" s="412"/>
      <c r="HQA785" s="412"/>
      <c r="HQB785" s="412"/>
      <c r="HQC785" s="412"/>
      <c r="HQD785" s="413"/>
      <c r="HQE785" s="413"/>
      <c r="HQF785" s="413"/>
      <c r="HQG785" s="413"/>
      <c r="HQH785" s="413"/>
      <c r="HQI785" s="413"/>
      <c r="HQJ785" s="413"/>
      <c r="HQK785" s="413"/>
      <c r="HQL785" s="413"/>
      <c r="HQM785" s="413"/>
      <c r="HQN785" s="413"/>
      <c r="HQO785" s="413"/>
      <c r="HQP785" s="413"/>
      <c r="HQQ785" s="413"/>
      <c r="HQR785" s="413"/>
      <c r="HQS785" s="413"/>
      <c r="HQT785" s="413"/>
      <c r="HQU785" s="413"/>
      <c r="HQV785" s="413"/>
      <c r="HQW785" s="413"/>
      <c r="HQX785" s="413"/>
      <c r="HQY785" s="413"/>
      <c r="HQZ785" s="413"/>
      <c r="HRA785" s="413"/>
      <c r="HRB785" s="414"/>
      <c r="HRC785" s="414"/>
      <c r="HRD785" s="414"/>
      <c r="HRE785" s="414"/>
      <c r="HRF785" s="414"/>
      <c r="HRG785" s="413"/>
      <c r="HRH785" s="413"/>
      <c r="HRI785" s="414"/>
      <c r="HRJ785" s="414"/>
      <c r="HRK785" s="413"/>
      <c r="HRL785" s="413"/>
      <c r="HRM785" s="414"/>
      <c r="HRN785" s="414"/>
      <c r="HRO785" s="413"/>
      <c r="HRP785" s="413"/>
      <c r="HRQ785" s="413"/>
      <c r="HRR785" s="413"/>
      <c r="HRS785" s="413"/>
      <c r="HRT785" s="413"/>
      <c r="HRU785" s="413"/>
      <c r="HRV785" s="414"/>
      <c r="HRW785" s="414"/>
      <c r="HRX785" s="413"/>
      <c r="HRY785" s="413"/>
      <c r="HRZ785" s="414"/>
      <c r="HSA785" s="414"/>
      <c r="HSB785" s="413"/>
      <c r="HSC785" s="413"/>
      <c r="HSD785" s="413"/>
      <c r="HSE785" s="413"/>
      <c r="HSF785" s="413"/>
      <c r="HSG785" s="407"/>
      <c r="HSH785" s="439"/>
      <c r="HSI785" s="413"/>
      <c r="HSJ785" s="413"/>
      <c r="HSK785" s="413"/>
      <c r="HSL785" s="413"/>
      <c r="HSM785" s="413"/>
      <c r="HSN785" s="413"/>
      <c r="HSO785" s="413"/>
      <c r="HSP785" s="412"/>
      <c r="HSQ785" s="412"/>
      <c r="HSR785" s="412"/>
      <c r="HSS785" s="412"/>
      <c r="HST785" s="412"/>
      <c r="HSU785" s="412"/>
      <c r="HSV785" s="412"/>
      <c r="HSW785" s="412"/>
      <c r="HSX785" s="412"/>
      <c r="HSY785" s="412"/>
      <c r="HSZ785" s="412"/>
      <c r="HTA785" s="412"/>
      <c r="HTB785" s="412"/>
      <c r="HTC785" s="412"/>
      <c r="HTD785" s="412"/>
      <c r="HTE785" s="412"/>
      <c r="HTF785" s="412"/>
      <c r="HTG785" s="412"/>
      <c r="HTH785" s="412"/>
      <c r="HTI785" s="412"/>
      <c r="HTJ785" s="412"/>
      <c r="HTK785" s="412"/>
      <c r="HTL785" s="412"/>
      <c r="HTM785" s="412"/>
      <c r="HTN785" s="412"/>
      <c r="HTO785" s="412"/>
      <c r="HTP785" s="412"/>
      <c r="HTQ785" s="412"/>
      <c r="HTR785" s="412"/>
      <c r="HTS785" s="412"/>
      <c r="HTT785" s="412"/>
      <c r="HTU785" s="412"/>
      <c r="HTV785" s="412"/>
      <c r="HTW785" s="412"/>
      <c r="HTX785" s="412"/>
      <c r="HTY785" s="412"/>
      <c r="HTZ785" s="412"/>
      <c r="HUA785" s="412"/>
      <c r="HUB785" s="412"/>
      <c r="HUC785" s="412"/>
      <c r="HUD785" s="412"/>
      <c r="HUE785" s="412"/>
      <c r="HUF785" s="412"/>
      <c r="HUG785" s="412"/>
      <c r="HUH785" s="413"/>
      <c r="HUI785" s="413"/>
      <c r="HUJ785" s="413"/>
      <c r="HUK785" s="413"/>
      <c r="HUL785" s="413"/>
      <c r="HUM785" s="413"/>
      <c r="HUN785" s="413"/>
      <c r="HUO785" s="413"/>
      <c r="HUP785" s="413"/>
      <c r="HUQ785" s="413"/>
      <c r="HUR785" s="413"/>
      <c r="HUS785" s="413"/>
      <c r="HUT785" s="413"/>
      <c r="HUU785" s="413"/>
      <c r="HUV785" s="413"/>
      <c r="HUW785" s="413"/>
      <c r="HUX785" s="413"/>
      <c r="HUY785" s="413"/>
      <c r="HUZ785" s="413"/>
      <c r="HVA785" s="413"/>
      <c r="HVB785" s="413"/>
      <c r="HVC785" s="413"/>
      <c r="HVD785" s="413"/>
      <c r="HVE785" s="413"/>
      <c r="HVF785" s="414"/>
      <c r="HVG785" s="414"/>
      <c r="HVH785" s="414"/>
      <c r="HVI785" s="414"/>
      <c r="HVJ785" s="414"/>
      <c r="HVK785" s="413"/>
      <c r="HVL785" s="413"/>
      <c r="HVM785" s="414"/>
      <c r="HVN785" s="414"/>
      <c r="HVO785" s="413"/>
      <c r="HVP785" s="413"/>
      <c r="HVQ785" s="414"/>
      <c r="HVR785" s="414"/>
      <c r="HVS785" s="413"/>
      <c r="HVT785" s="413"/>
      <c r="HVU785" s="413"/>
      <c r="HVV785" s="413"/>
      <c r="HVW785" s="413"/>
      <c r="HVX785" s="413"/>
      <c r="HVY785" s="413"/>
      <c r="HVZ785" s="414"/>
      <c r="HWA785" s="414"/>
      <c r="HWB785" s="413"/>
      <c r="HWC785" s="413"/>
      <c r="HWD785" s="414"/>
      <c r="HWE785" s="414"/>
      <c r="HWF785" s="413"/>
      <c r="HWG785" s="413"/>
      <c r="HWH785" s="413"/>
      <c r="HWI785" s="413"/>
      <c r="HWJ785" s="413"/>
      <c r="HWK785" s="407"/>
      <c r="HWL785" s="439"/>
      <c r="HWM785" s="413"/>
      <c r="HWN785" s="413"/>
      <c r="HWO785" s="413"/>
      <c r="HWP785" s="413"/>
      <c r="HWQ785" s="413"/>
      <c r="HWR785" s="413"/>
      <c r="HWS785" s="413"/>
      <c r="HWT785" s="412"/>
      <c r="HWU785" s="412"/>
      <c r="HWV785" s="412"/>
      <c r="HWW785" s="412"/>
      <c r="HWX785" s="412"/>
      <c r="HWY785" s="412"/>
      <c r="HWZ785" s="412"/>
      <c r="HXA785" s="412"/>
      <c r="HXB785" s="412"/>
      <c r="HXC785" s="412"/>
      <c r="HXD785" s="412"/>
      <c r="HXE785" s="412"/>
      <c r="HXF785" s="412"/>
      <c r="HXG785" s="412"/>
      <c r="HXH785" s="412"/>
      <c r="HXI785" s="412"/>
      <c r="HXJ785" s="412"/>
      <c r="HXK785" s="412"/>
      <c r="HXL785" s="412"/>
      <c r="HXM785" s="412"/>
      <c r="HXN785" s="412"/>
      <c r="HXO785" s="412"/>
      <c r="HXP785" s="412"/>
      <c r="HXQ785" s="412"/>
      <c r="HXR785" s="412"/>
      <c r="HXS785" s="412"/>
      <c r="HXT785" s="412"/>
      <c r="HXU785" s="412"/>
      <c r="HXV785" s="412"/>
      <c r="HXW785" s="412"/>
      <c r="HXX785" s="412"/>
      <c r="HXY785" s="412"/>
      <c r="HXZ785" s="412"/>
      <c r="HYA785" s="412"/>
      <c r="HYB785" s="412"/>
      <c r="HYC785" s="412"/>
      <c r="HYD785" s="412"/>
      <c r="HYE785" s="412"/>
      <c r="HYF785" s="412"/>
      <c r="HYG785" s="412"/>
      <c r="HYH785" s="412"/>
      <c r="HYI785" s="412"/>
      <c r="HYJ785" s="412"/>
      <c r="HYK785" s="412"/>
      <c r="HYL785" s="413"/>
      <c r="HYM785" s="413"/>
      <c r="HYN785" s="413"/>
      <c r="HYO785" s="413"/>
      <c r="HYP785" s="413"/>
      <c r="HYQ785" s="413"/>
      <c r="HYR785" s="413"/>
      <c r="HYS785" s="413"/>
      <c r="HYT785" s="413"/>
      <c r="HYU785" s="413"/>
      <c r="HYV785" s="413"/>
      <c r="HYW785" s="413"/>
      <c r="HYX785" s="413"/>
      <c r="HYY785" s="413"/>
      <c r="HYZ785" s="413"/>
      <c r="HZA785" s="413"/>
      <c r="HZB785" s="413"/>
      <c r="HZC785" s="413"/>
      <c r="HZD785" s="413"/>
      <c r="HZE785" s="413"/>
      <c r="HZF785" s="413"/>
      <c r="HZG785" s="413"/>
      <c r="HZH785" s="413"/>
      <c r="HZI785" s="413"/>
      <c r="HZJ785" s="414"/>
      <c r="HZK785" s="414"/>
      <c r="HZL785" s="414"/>
      <c r="HZM785" s="414"/>
      <c r="HZN785" s="414"/>
      <c r="HZO785" s="413"/>
      <c r="HZP785" s="413"/>
      <c r="HZQ785" s="414"/>
      <c r="HZR785" s="414"/>
      <c r="HZS785" s="413"/>
      <c r="HZT785" s="413"/>
      <c r="HZU785" s="414"/>
      <c r="HZV785" s="414"/>
      <c r="HZW785" s="413"/>
      <c r="HZX785" s="413"/>
      <c r="HZY785" s="413"/>
      <c r="HZZ785" s="413"/>
      <c r="IAA785" s="413"/>
      <c r="IAB785" s="413"/>
      <c r="IAC785" s="413"/>
      <c r="IAD785" s="414"/>
      <c r="IAE785" s="414"/>
      <c r="IAF785" s="413"/>
      <c r="IAG785" s="413"/>
      <c r="IAH785" s="414"/>
      <c r="IAI785" s="414"/>
      <c r="IAJ785" s="413"/>
      <c r="IAK785" s="413"/>
      <c r="IAL785" s="413"/>
      <c r="IAM785" s="413"/>
      <c r="IAN785" s="413"/>
      <c r="IAO785" s="407"/>
      <c r="IAP785" s="439"/>
      <c r="IAQ785" s="413"/>
      <c r="IAR785" s="413"/>
      <c r="IAS785" s="413"/>
      <c r="IAT785" s="413"/>
      <c r="IAU785" s="413"/>
      <c r="IAV785" s="413"/>
      <c r="IAW785" s="413"/>
      <c r="IAX785" s="412"/>
      <c r="IAY785" s="412"/>
      <c r="IAZ785" s="412"/>
      <c r="IBA785" s="412"/>
      <c r="IBB785" s="412"/>
      <c r="IBC785" s="412"/>
      <c r="IBD785" s="412"/>
      <c r="IBE785" s="412"/>
      <c r="IBF785" s="412"/>
      <c r="IBG785" s="412"/>
      <c r="IBH785" s="412"/>
      <c r="IBI785" s="412"/>
      <c r="IBJ785" s="412"/>
      <c r="IBK785" s="412"/>
      <c r="IBL785" s="412"/>
      <c r="IBM785" s="412"/>
      <c r="IBN785" s="412"/>
      <c r="IBO785" s="412"/>
      <c r="IBP785" s="412"/>
      <c r="IBQ785" s="412"/>
      <c r="IBR785" s="412"/>
      <c r="IBS785" s="412"/>
      <c r="IBT785" s="412"/>
      <c r="IBU785" s="412"/>
      <c r="IBV785" s="412"/>
      <c r="IBW785" s="412"/>
      <c r="IBX785" s="412"/>
      <c r="IBY785" s="412"/>
      <c r="IBZ785" s="412"/>
      <c r="ICA785" s="412"/>
      <c r="ICB785" s="412"/>
      <c r="ICC785" s="412"/>
      <c r="ICD785" s="412"/>
      <c r="ICE785" s="412"/>
      <c r="ICF785" s="412"/>
      <c r="ICG785" s="412"/>
      <c r="ICH785" s="412"/>
      <c r="ICI785" s="412"/>
      <c r="ICJ785" s="412"/>
      <c r="ICK785" s="412"/>
      <c r="ICL785" s="412"/>
      <c r="ICM785" s="412"/>
      <c r="ICN785" s="412"/>
      <c r="ICO785" s="412"/>
      <c r="ICP785" s="413"/>
      <c r="ICQ785" s="413"/>
      <c r="ICR785" s="413"/>
      <c r="ICS785" s="413"/>
      <c r="ICT785" s="413"/>
      <c r="ICU785" s="413"/>
      <c r="ICV785" s="413"/>
      <c r="ICW785" s="413"/>
      <c r="ICX785" s="413"/>
      <c r="ICY785" s="413"/>
      <c r="ICZ785" s="413"/>
      <c r="IDA785" s="413"/>
      <c r="IDB785" s="413"/>
      <c r="IDC785" s="413"/>
      <c r="IDD785" s="413"/>
      <c r="IDE785" s="413"/>
      <c r="IDF785" s="413"/>
      <c r="IDG785" s="413"/>
      <c r="IDH785" s="413"/>
      <c r="IDI785" s="413"/>
      <c r="IDJ785" s="413"/>
      <c r="IDK785" s="413"/>
      <c r="IDL785" s="413"/>
      <c r="IDM785" s="413"/>
      <c r="IDN785" s="414"/>
      <c r="IDO785" s="414"/>
      <c r="IDP785" s="414"/>
      <c r="IDQ785" s="414"/>
      <c r="IDR785" s="414"/>
      <c r="IDS785" s="413"/>
      <c r="IDT785" s="413"/>
      <c r="IDU785" s="414"/>
      <c r="IDV785" s="414"/>
      <c r="IDW785" s="413"/>
      <c r="IDX785" s="413"/>
      <c r="IDY785" s="414"/>
      <c r="IDZ785" s="414"/>
      <c r="IEA785" s="413"/>
      <c r="IEB785" s="413"/>
      <c r="IEC785" s="413"/>
      <c r="IED785" s="413"/>
      <c r="IEE785" s="413"/>
      <c r="IEF785" s="413"/>
      <c r="IEG785" s="413"/>
      <c r="IEH785" s="414"/>
      <c r="IEI785" s="414"/>
      <c r="IEJ785" s="413"/>
      <c r="IEK785" s="413"/>
      <c r="IEL785" s="414"/>
      <c r="IEM785" s="414"/>
      <c r="IEN785" s="413"/>
      <c r="IEO785" s="413"/>
      <c r="IEP785" s="413"/>
      <c r="IEQ785" s="413"/>
      <c r="IER785" s="413"/>
      <c r="IES785" s="407"/>
      <c r="IET785" s="439"/>
      <c r="IEU785" s="413"/>
      <c r="IEV785" s="413"/>
      <c r="IEW785" s="413"/>
      <c r="IEX785" s="413"/>
      <c r="IEY785" s="413"/>
      <c r="IEZ785" s="413"/>
      <c r="IFA785" s="413"/>
      <c r="IFB785" s="412"/>
      <c r="IFC785" s="412"/>
      <c r="IFD785" s="412"/>
      <c r="IFE785" s="412"/>
      <c r="IFF785" s="412"/>
      <c r="IFG785" s="412"/>
      <c r="IFH785" s="412"/>
      <c r="IFI785" s="412"/>
      <c r="IFJ785" s="412"/>
      <c r="IFK785" s="412"/>
      <c r="IFL785" s="412"/>
      <c r="IFM785" s="412"/>
      <c r="IFN785" s="412"/>
      <c r="IFO785" s="412"/>
      <c r="IFP785" s="412"/>
      <c r="IFQ785" s="412"/>
      <c r="IFR785" s="412"/>
      <c r="IFS785" s="412"/>
      <c r="IFT785" s="412"/>
      <c r="IFU785" s="412"/>
      <c r="IFV785" s="412"/>
      <c r="IFW785" s="412"/>
      <c r="IFX785" s="412"/>
      <c r="IFY785" s="412"/>
      <c r="IFZ785" s="412"/>
      <c r="IGA785" s="412"/>
      <c r="IGB785" s="412"/>
      <c r="IGC785" s="412"/>
      <c r="IGD785" s="412"/>
      <c r="IGE785" s="412"/>
      <c r="IGF785" s="412"/>
      <c r="IGG785" s="412"/>
      <c r="IGH785" s="412"/>
      <c r="IGI785" s="412"/>
      <c r="IGJ785" s="412"/>
      <c r="IGK785" s="412"/>
      <c r="IGL785" s="412"/>
      <c r="IGM785" s="412"/>
      <c r="IGN785" s="412"/>
      <c r="IGO785" s="412"/>
      <c r="IGP785" s="412"/>
      <c r="IGQ785" s="412"/>
      <c r="IGR785" s="412"/>
      <c r="IGS785" s="412"/>
      <c r="IGT785" s="413"/>
      <c r="IGU785" s="413"/>
      <c r="IGV785" s="413"/>
      <c r="IGW785" s="413"/>
      <c r="IGX785" s="413"/>
      <c r="IGY785" s="413"/>
      <c r="IGZ785" s="413"/>
      <c r="IHA785" s="413"/>
      <c r="IHB785" s="413"/>
      <c r="IHC785" s="413"/>
      <c r="IHD785" s="413"/>
      <c r="IHE785" s="413"/>
      <c r="IHF785" s="413"/>
      <c r="IHG785" s="413"/>
      <c r="IHH785" s="413"/>
      <c r="IHI785" s="413"/>
      <c r="IHJ785" s="413"/>
      <c r="IHK785" s="413"/>
      <c r="IHL785" s="413"/>
      <c r="IHM785" s="413"/>
      <c r="IHN785" s="413"/>
      <c r="IHO785" s="413"/>
      <c r="IHP785" s="413"/>
      <c r="IHQ785" s="413"/>
      <c r="IHR785" s="414"/>
      <c r="IHS785" s="414"/>
      <c r="IHT785" s="414"/>
      <c r="IHU785" s="414"/>
      <c r="IHV785" s="414"/>
      <c r="IHW785" s="413"/>
      <c r="IHX785" s="413"/>
      <c r="IHY785" s="414"/>
      <c r="IHZ785" s="414"/>
      <c r="IIA785" s="413"/>
      <c r="IIB785" s="413"/>
      <c r="IIC785" s="414"/>
      <c r="IID785" s="414"/>
      <c r="IIE785" s="413"/>
      <c r="IIF785" s="413"/>
      <c r="IIG785" s="413"/>
      <c r="IIH785" s="413"/>
      <c r="III785" s="413"/>
      <c r="IIJ785" s="413"/>
      <c r="IIK785" s="413"/>
      <c r="IIL785" s="414"/>
      <c r="IIM785" s="414"/>
      <c r="IIN785" s="413"/>
      <c r="IIO785" s="413"/>
      <c r="IIP785" s="414"/>
      <c r="IIQ785" s="414"/>
      <c r="IIR785" s="413"/>
      <c r="IIS785" s="413"/>
      <c r="IIT785" s="413"/>
      <c r="IIU785" s="413"/>
      <c r="IIV785" s="413"/>
      <c r="IIW785" s="407"/>
      <c r="IIX785" s="439"/>
      <c r="IIY785" s="413"/>
      <c r="IIZ785" s="413"/>
      <c r="IJA785" s="413"/>
      <c r="IJB785" s="413"/>
      <c r="IJC785" s="413"/>
      <c r="IJD785" s="413"/>
      <c r="IJE785" s="413"/>
      <c r="IJF785" s="412"/>
      <c r="IJG785" s="412"/>
      <c r="IJH785" s="412"/>
      <c r="IJI785" s="412"/>
      <c r="IJJ785" s="412"/>
      <c r="IJK785" s="412"/>
      <c r="IJL785" s="412"/>
      <c r="IJM785" s="412"/>
      <c r="IJN785" s="412"/>
      <c r="IJO785" s="412"/>
      <c r="IJP785" s="412"/>
      <c r="IJQ785" s="412"/>
      <c r="IJR785" s="412"/>
      <c r="IJS785" s="412"/>
      <c r="IJT785" s="412"/>
      <c r="IJU785" s="412"/>
      <c r="IJV785" s="412"/>
      <c r="IJW785" s="412"/>
      <c r="IJX785" s="412"/>
      <c r="IJY785" s="412"/>
      <c r="IJZ785" s="412"/>
      <c r="IKA785" s="412"/>
      <c r="IKB785" s="412"/>
      <c r="IKC785" s="412"/>
      <c r="IKD785" s="412"/>
      <c r="IKE785" s="412"/>
      <c r="IKF785" s="412"/>
      <c r="IKG785" s="412"/>
      <c r="IKH785" s="412"/>
      <c r="IKI785" s="412"/>
      <c r="IKJ785" s="412"/>
      <c r="IKK785" s="412"/>
      <c r="IKL785" s="412"/>
      <c r="IKM785" s="412"/>
      <c r="IKN785" s="412"/>
      <c r="IKO785" s="412"/>
      <c r="IKP785" s="412"/>
      <c r="IKQ785" s="412"/>
      <c r="IKR785" s="412"/>
      <c r="IKS785" s="412"/>
      <c r="IKT785" s="412"/>
      <c r="IKU785" s="412"/>
      <c r="IKV785" s="412"/>
      <c r="IKW785" s="412"/>
      <c r="IKX785" s="413"/>
      <c r="IKY785" s="413"/>
      <c r="IKZ785" s="413"/>
      <c r="ILA785" s="413"/>
      <c r="ILB785" s="413"/>
      <c r="ILC785" s="413"/>
      <c r="ILD785" s="413"/>
      <c r="ILE785" s="413"/>
      <c r="ILF785" s="413"/>
      <c r="ILG785" s="413"/>
      <c r="ILH785" s="413"/>
      <c r="ILI785" s="413"/>
      <c r="ILJ785" s="413"/>
      <c r="ILK785" s="413"/>
      <c r="ILL785" s="413"/>
      <c r="ILM785" s="413"/>
      <c r="ILN785" s="413"/>
      <c r="ILO785" s="413"/>
      <c r="ILP785" s="413"/>
      <c r="ILQ785" s="413"/>
      <c r="ILR785" s="413"/>
      <c r="ILS785" s="413"/>
      <c r="ILT785" s="413"/>
      <c r="ILU785" s="413"/>
      <c r="ILV785" s="414"/>
      <c r="ILW785" s="414"/>
      <c r="ILX785" s="414"/>
      <c r="ILY785" s="414"/>
      <c r="ILZ785" s="414"/>
      <c r="IMA785" s="413"/>
      <c r="IMB785" s="413"/>
      <c r="IMC785" s="414"/>
      <c r="IMD785" s="414"/>
      <c r="IME785" s="413"/>
      <c r="IMF785" s="413"/>
      <c r="IMG785" s="414"/>
      <c r="IMH785" s="414"/>
      <c r="IMI785" s="413"/>
      <c r="IMJ785" s="413"/>
      <c r="IMK785" s="413"/>
      <c r="IML785" s="413"/>
      <c r="IMM785" s="413"/>
      <c r="IMN785" s="413"/>
      <c r="IMO785" s="413"/>
      <c r="IMP785" s="414"/>
      <c r="IMQ785" s="414"/>
      <c r="IMR785" s="413"/>
      <c r="IMS785" s="413"/>
      <c r="IMT785" s="414"/>
      <c r="IMU785" s="414"/>
      <c r="IMV785" s="413"/>
      <c r="IMW785" s="413"/>
      <c r="IMX785" s="413"/>
      <c r="IMY785" s="413"/>
      <c r="IMZ785" s="413"/>
      <c r="INA785" s="407"/>
      <c r="INB785" s="439"/>
      <c r="INC785" s="413"/>
      <c r="IND785" s="413"/>
      <c r="INE785" s="413"/>
      <c r="INF785" s="413"/>
      <c r="ING785" s="413"/>
      <c r="INH785" s="413"/>
      <c r="INI785" s="413"/>
      <c r="INJ785" s="412"/>
      <c r="INK785" s="412"/>
      <c r="INL785" s="412"/>
      <c r="INM785" s="412"/>
      <c r="INN785" s="412"/>
      <c r="INO785" s="412"/>
      <c r="INP785" s="412"/>
      <c r="INQ785" s="412"/>
      <c r="INR785" s="412"/>
      <c r="INS785" s="412"/>
      <c r="INT785" s="412"/>
      <c r="INU785" s="412"/>
      <c r="INV785" s="412"/>
      <c r="INW785" s="412"/>
      <c r="INX785" s="412"/>
      <c r="INY785" s="412"/>
      <c r="INZ785" s="412"/>
      <c r="IOA785" s="412"/>
      <c r="IOB785" s="412"/>
      <c r="IOC785" s="412"/>
      <c r="IOD785" s="412"/>
      <c r="IOE785" s="412"/>
      <c r="IOF785" s="412"/>
      <c r="IOG785" s="412"/>
      <c r="IOH785" s="412"/>
      <c r="IOI785" s="412"/>
      <c r="IOJ785" s="412"/>
      <c r="IOK785" s="412"/>
      <c r="IOL785" s="412"/>
      <c r="IOM785" s="412"/>
      <c r="ION785" s="412"/>
      <c r="IOO785" s="412"/>
      <c r="IOP785" s="412"/>
      <c r="IOQ785" s="412"/>
      <c r="IOR785" s="412"/>
      <c r="IOS785" s="412"/>
      <c r="IOT785" s="412"/>
      <c r="IOU785" s="412"/>
      <c r="IOV785" s="412"/>
      <c r="IOW785" s="412"/>
      <c r="IOX785" s="412"/>
      <c r="IOY785" s="412"/>
      <c r="IOZ785" s="412"/>
      <c r="IPA785" s="412"/>
      <c r="IPB785" s="413"/>
      <c r="IPC785" s="413"/>
      <c r="IPD785" s="413"/>
      <c r="IPE785" s="413"/>
      <c r="IPF785" s="413"/>
      <c r="IPG785" s="413"/>
      <c r="IPH785" s="413"/>
      <c r="IPI785" s="413"/>
      <c r="IPJ785" s="413"/>
      <c r="IPK785" s="413"/>
      <c r="IPL785" s="413"/>
      <c r="IPM785" s="413"/>
      <c r="IPN785" s="413"/>
      <c r="IPO785" s="413"/>
      <c r="IPP785" s="413"/>
      <c r="IPQ785" s="413"/>
      <c r="IPR785" s="413"/>
      <c r="IPS785" s="413"/>
      <c r="IPT785" s="413"/>
      <c r="IPU785" s="413"/>
      <c r="IPV785" s="413"/>
      <c r="IPW785" s="413"/>
      <c r="IPX785" s="413"/>
      <c r="IPY785" s="413"/>
      <c r="IPZ785" s="414"/>
      <c r="IQA785" s="414"/>
      <c r="IQB785" s="414"/>
      <c r="IQC785" s="414"/>
      <c r="IQD785" s="414"/>
      <c r="IQE785" s="413"/>
      <c r="IQF785" s="413"/>
      <c r="IQG785" s="414"/>
      <c r="IQH785" s="414"/>
      <c r="IQI785" s="413"/>
      <c r="IQJ785" s="413"/>
      <c r="IQK785" s="414"/>
      <c r="IQL785" s="414"/>
      <c r="IQM785" s="413"/>
      <c r="IQN785" s="413"/>
      <c r="IQO785" s="413"/>
      <c r="IQP785" s="413"/>
      <c r="IQQ785" s="413"/>
      <c r="IQR785" s="413"/>
      <c r="IQS785" s="413"/>
      <c r="IQT785" s="414"/>
      <c r="IQU785" s="414"/>
      <c r="IQV785" s="413"/>
      <c r="IQW785" s="413"/>
      <c r="IQX785" s="414"/>
      <c r="IQY785" s="414"/>
      <c r="IQZ785" s="413"/>
      <c r="IRA785" s="413"/>
      <c r="IRB785" s="413"/>
      <c r="IRC785" s="413"/>
      <c r="IRD785" s="413"/>
      <c r="IRE785" s="407"/>
      <c r="IRF785" s="439"/>
      <c r="IRG785" s="413"/>
      <c r="IRH785" s="413"/>
      <c r="IRI785" s="413"/>
      <c r="IRJ785" s="413"/>
      <c r="IRK785" s="413"/>
      <c r="IRL785" s="413"/>
      <c r="IRM785" s="413"/>
      <c r="IRN785" s="412"/>
      <c r="IRO785" s="412"/>
      <c r="IRP785" s="412"/>
      <c r="IRQ785" s="412"/>
      <c r="IRR785" s="412"/>
      <c r="IRS785" s="412"/>
      <c r="IRT785" s="412"/>
      <c r="IRU785" s="412"/>
      <c r="IRV785" s="412"/>
      <c r="IRW785" s="412"/>
      <c r="IRX785" s="412"/>
      <c r="IRY785" s="412"/>
      <c r="IRZ785" s="412"/>
      <c r="ISA785" s="412"/>
      <c r="ISB785" s="412"/>
      <c r="ISC785" s="412"/>
      <c r="ISD785" s="412"/>
      <c r="ISE785" s="412"/>
      <c r="ISF785" s="412"/>
      <c r="ISG785" s="412"/>
      <c r="ISH785" s="412"/>
      <c r="ISI785" s="412"/>
      <c r="ISJ785" s="412"/>
      <c r="ISK785" s="412"/>
      <c r="ISL785" s="412"/>
      <c r="ISM785" s="412"/>
      <c r="ISN785" s="412"/>
      <c r="ISO785" s="412"/>
      <c r="ISP785" s="412"/>
      <c r="ISQ785" s="412"/>
      <c r="ISR785" s="412"/>
      <c r="ISS785" s="412"/>
      <c r="IST785" s="412"/>
      <c r="ISU785" s="412"/>
      <c r="ISV785" s="412"/>
      <c r="ISW785" s="412"/>
      <c r="ISX785" s="412"/>
      <c r="ISY785" s="412"/>
      <c r="ISZ785" s="412"/>
      <c r="ITA785" s="412"/>
      <c r="ITB785" s="412"/>
      <c r="ITC785" s="412"/>
      <c r="ITD785" s="412"/>
      <c r="ITE785" s="412"/>
      <c r="ITF785" s="413"/>
      <c r="ITG785" s="413"/>
      <c r="ITH785" s="413"/>
      <c r="ITI785" s="413"/>
      <c r="ITJ785" s="413"/>
      <c r="ITK785" s="413"/>
      <c r="ITL785" s="413"/>
      <c r="ITM785" s="413"/>
      <c r="ITN785" s="413"/>
      <c r="ITO785" s="413"/>
      <c r="ITP785" s="413"/>
      <c r="ITQ785" s="413"/>
      <c r="ITR785" s="413"/>
      <c r="ITS785" s="413"/>
      <c r="ITT785" s="413"/>
      <c r="ITU785" s="413"/>
      <c r="ITV785" s="413"/>
      <c r="ITW785" s="413"/>
      <c r="ITX785" s="413"/>
      <c r="ITY785" s="413"/>
      <c r="ITZ785" s="413"/>
      <c r="IUA785" s="413"/>
      <c r="IUB785" s="413"/>
      <c r="IUC785" s="413"/>
      <c r="IUD785" s="414"/>
      <c r="IUE785" s="414"/>
      <c r="IUF785" s="414"/>
      <c r="IUG785" s="414"/>
      <c r="IUH785" s="414"/>
      <c r="IUI785" s="413"/>
      <c r="IUJ785" s="413"/>
      <c r="IUK785" s="414"/>
      <c r="IUL785" s="414"/>
      <c r="IUM785" s="413"/>
      <c r="IUN785" s="413"/>
      <c r="IUO785" s="414"/>
      <c r="IUP785" s="414"/>
      <c r="IUQ785" s="413"/>
      <c r="IUR785" s="413"/>
      <c r="IUS785" s="413"/>
      <c r="IUT785" s="413"/>
      <c r="IUU785" s="413"/>
      <c r="IUV785" s="413"/>
      <c r="IUW785" s="413"/>
      <c r="IUX785" s="414"/>
      <c r="IUY785" s="414"/>
      <c r="IUZ785" s="413"/>
      <c r="IVA785" s="413"/>
      <c r="IVB785" s="414"/>
      <c r="IVC785" s="414"/>
      <c r="IVD785" s="413"/>
      <c r="IVE785" s="413"/>
      <c r="IVF785" s="413"/>
      <c r="IVG785" s="413"/>
      <c r="IVH785" s="413"/>
      <c r="IVI785" s="407"/>
      <c r="IVJ785" s="439"/>
      <c r="IVK785" s="413"/>
      <c r="IVL785" s="413"/>
      <c r="IVM785" s="413"/>
      <c r="IVN785" s="413"/>
      <c r="IVO785" s="413"/>
      <c r="IVP785" s="413"/>
      <c r="IVQ785" s="413"/>
      <c r="IVR785" s="412"/>
      <c r="IVS785" s="412"/>
      <c r="IVT785" s="412"/>
      <c r="IVU785" s="412"/>
      <c r="IVV785" s="412"/>
      <c r="IVW785" s="412"/>
      <c r="IVX785" s="412"/>
      <c r="IVY785" s="412"/>
      <c r="IVZ785" s="412"/>
      <c r="IWA785" s="412"/>
      <c r="IWB785" s="412"/>
      <c r="IWC785" s="412"/>
      <c r="IWD785" s="412"/>
      <c r="IWE785" s="412"/>
      <c r="IWF785" s="412"/>
      <c r="IWG785" s="412"/>
      <c r="IWH785" s="412"/>
      <c r="IWI785" s="412"/>
      <c r="IWJ785" s="412"/>
      <c r="IWK785" s="412"/>
      <c r="IWL785" s="412"/>
      <c r="IWM785" s="412"/>
      <c r="IWN785" s="412"/>
      <c r="IWO785" s="412"/>
      <c r="IWP785" s="412"/>
      <c r="IWQ785" s="412"/>
      <c r="IWR785" s="412"/>
      <c r="IWS785" s="412"/>
      <c r="IWT785" s="412"/>
      <c r="IWU785" s="412"/>
      <c r="IWV785" s="412"/>
      <c r="IWW785" s="412"/>
      <c r="IWX785" s="412"/>
      <c r="IWY785" s="412"/>
      <c r="IWZ785" s="412"/>
      <c r="IXA785" s="412"/>
      <c r="IXB785" s="412"/>
      <c r="IXC785" s="412"/>
      <c r="IXD785" s="412"/>
      <c r="IXE785" s="412"/>
      <c r="IXF785" s="412"/>
      <c r="IXG785" s="412"/>
      <c r="IXH785" s="412"/>
      <c r="IXI785" s="412"/>
      <c r="IXJ785" s="413"/>
      <c r="IXK785" s="413"/>
      <c r="IXL785" s="413"/>
      <c r="IXM785" s="413"/>
      <c r="IXN785" s="413"/>
      <c r="IXO785" s="413"/>
      <c r="IXP785" s="413"/>
      <c r="IXQ785" s="413"/>
      <c r="IXR785" s="413"/>
      <c r="IXS785" s="413"/>
      <c r="IXT785" s="413"/>
      <c r="IXU785" s="413"/>
      <c r="IXV785" s="413"/>
      <c r="IXW785" s="413"/>
      <c r="IXX785" s="413"/>
      <c r="IXY785" s="413"/>
      <c r="IXZ785" s="413"/>
      <c r="IYA785" s="413"/>
      <c r="IYB785" s="413"/>
      <c r="IYC785" s="413"/>
      <c r="IYD785" s="413"/>
      <c r="IYE785" s="413"/>
      <c r="IYF785" s="413"/>
      <c r="IYG785" s="413"/>
      <c r="IYH785" s="414"/>
      <c r="IYI785" s="414"/>
      <c r="IYJ785" s="414"/>
      <c r="IYK785" s="414"/>
      <c r="IYL785" s="414"/>
      <c r="IYM785" s="413"/>
      <c r="IYN785" s="413"/>
      <c r="IYO785" s="414"/>
      <c r="IYP785" s="414"/>
      <c r="IYQ785" s="413"/>
      <c r="IYR785" s="413"/>
      <c r="IYS785" s="414"/>
      <c r="IYT785" s="414"/>
      <c r="IYU785" s="413"/>
      <c r="IYV785" s="413"/>
      <c r="IYW785" s="413"/>
      <c r="IYX785" s="413"/>
      <c r="IYY785" s="413"/>
      <c r="IYZ785" s="413"/>
      <c r="IZA785" s="413"/>
      <c r="IZB785" s="414"/>
      <c r="IZC785" s="414"/>
      <c r="IZD785" s="413"/>
      <c r="IZE785" s="413"/>
      <c r="IZF785" s="414"/>
      <c r="IZG785" s="414"/>
      <c r="IZH785" s="413"/>
      <c r="IZI785" s="413"/>
      <c r="IZJ785" s="413"/>
      <c r="IZK785" s="413"/>
      <c r="IZL785" s="413"/>
      <c r="IZM785" s="407"/>
      <c r="IZN785" s="439"/>
      <c r="IZO785" s="413"/>
      <c r="IZP785" s="413"/>
      <c r="IZQ785" s="413"/>
      <c r="IZR785" s="413"/>
      <c r="IZS785" s="413"/>
      <c r="IZT785" s="413"/>
      <c r="IZU785" s="413"/>
      <c r="IZV785" s="412"/>
      <c r="IZW785" s="412"/>
      <c r="IZX785" s="412"/>
      <c r="IZY785" s="412"/>
      <c r="IZZ785" s="412"/>
      <c r="JAA785" s="412"/>
      <c r="JAB785" s="412"/>
      <c r="JAC785" s="412"/>
      <c r="JAD785" s="412"/>
      <c r="JAE785" s="412"/>
      <c r="JAF785" s="412"/>
      <c r="JAG785" s="412"/>
      <c r="JAH785" s="412"/>
      <c r="JAI785" s="412"/>
      <c r="JAJ785" s="412"/>
      <c r="JAK785" s="412"/>
      <c r="JAL785" s="412"/>
      <c r="JAM785" s="412"/>
      <c r="JAN785" s="412"/>
      <c r="JAO785" s="412"/>
      <c r="JAP785" s="412"/>
      <c r="JAQ785" s="412"/>
      <c r="JAR785" s="412"/>
      <c r="JAS785" s="412"/>
      <c r="JAT785" s="412"/>
      <c r="JAU785" s="412"/>
      <c r="JAV785" s="412"/>
      <c r="JAW785" s="412"/>
      <c r="JAX785" s="412"/>
      <c r="JAY785" s="412"/>
      <c r="JAZ785" s="412"/>
      <c r="JBA785" s="412"/>
      <c r="JBB785" s="412"/>
      <c r="JBC785" s="412"/>
      <c r="JBD785" s="412"/>
      <c r="JBE785" s="412"/>
      <c r="JBF785" s="412"/>
      <c r="JBG785" s="412"/>
      <c r="JBH785" s="412"/>
      <c r="JBI785" s="412"/>
      <c r="JBJ785" s="412"/>
      <c r="JBK785" s="412"/>
      <c r="JBL785" s="412"/>
      <c r="JBM785" s="412"/>
      <c r="JBN785" s="413"/>
      <c r="JBO785" s="413"/>
      <c r="JBP785" s="413"/>
      <c r="JBQ785" s="413"/>
      <c r="JBR785" s="413"/>
      <c r="JBS785" s="413"/>
      <c r="JBT785" s="413"/>
      <c r="JBU785" s="413"/>
      <c r="JBV785" s="413"/>
      <c r="JBW785" s="413"/>
      <c r="JBX785" s="413"/>
      <c r="JBY785" s="413"/>
      <c r="JBZ785" s="413"/>
      <c r="JCA785" s="413"/>
      <c r="JCB785" s="413"/>
      <c r="JCC785" s="413"/>
      <c r="JCD785" s="413"/>
      <c r="JCE785" s="413"/>
      <c r="JCF785" s="413"/>
      <c r="JCG785" s="413"/>
      <c r="JCH785" s="413"/>
      <c r="JCI785" s="413"/>
      <c r="JCJ785" s="413"/>
      <c r="JCK785" s="413"/>
      <c r="JCL785" s="414"/>
      <c r="JCM785" s="414"/>
      <c r="JCN785" s="414"/>
      <c r="JCO785" s="414"/>
      <c r="JCP785" s="414"/>
      <c r="JCQ785" s="413"/>
      <c r="JCR785" s="413"/>
      <c r="JCS785" s="414"/>
      <c r="JCT785" s="414"/>
      <c r="JCU785" s="413"/>
      <c r="JCV785" s="413"/>
      <c r="JCW785" s="414"/>
      <c r="JCX785" s="414"/>
      <c r="JCY785" s="413"/>
      <c r="JCZ785" s="413"/>
      <c r="JDA785" s="413"/>
      <c r="JDB785" s="413"/>
      <c r="JDC785" s="413"/>
      <c r="JDD785" s="413"/>
      <c r="JDE785" s="413"/>
      <c r="JDF785" s="414"/>
      <c r="JDG785" s="414"/>
      <c r="JDH785" s="413"/>
      <c r="JDI785" s="413"/>
      <c r="JDJ785" s="414"/>
      <c r="JDK785" s="414"/>
      <c r="JDL785" s="413"/>
      <c r="JDM785" s="413"/>
      <c r="JDN785" s="413"/>
      <c r="JDO785" s="413"/>
      <c r="JDP785" s="413"/>
      <c r="JDQ785" s="407"/>
      <c r="JDR785" s="439"/>
      <c r="JDS785" s="413"/>
      <c r="JDT785" s="413"/>
      <c r="JDU785" s="413"/>
      <c r="JDV785" s="413"/>
      <c r="JDW785" s="413"/>
      <c r="JDX785" s="413"/>
      <c r="JDY785" s="413"/>
      <c r="JDZ785" s="412"/>
      <c r="JEA785" s="412"/>
      <c r="JEB785" s="412"/>
      <c r="JEC785" s="412"/>
      <c r="JED785" s="412"/>
      <c r="JEE785" s="412"/>
      <c r="JEF785" s="412"/>
      <c r="JEG785" s="412"/>
      <c r="JEH785" s="412"/>
      <c r="JEI785" s="412"/>
      <c r="JEJ785" s="412"/>
      <c r="JEK785" s="412"/>
      <c r="JEL785" s="412"/>
      <c r="JEM785" s="412"/>
      <c r="JEN785" s="412"/>
      <c r="JEO785" s="412"/>
      <c r="JEP785" s="412"/>
      <c r="JEQ785" s="412"/>
      <c r="JER785" s="412"/>
      <c r="JES785" s="412"/>
      <c r="JET785" s="412"/>
      <c r="JEU785" s="412"/>
      <c r="JEV785" s="412"/>
      <c r="JEW785" s="412"/>
      <c r="JEX785" s="412"/>
      <c r="JEY785" s="412"/>
      <c r="JEZ785" s="412"/>
      <c r="JFA785" s="412"/>
      <c r="JFB785" s="412"/>
      <c r="JFC785" s="412"/>
      <c r="JFD785" s="412"/>
      <c r="JFE785" s="412"/>
      <c r="JFF785" s="412"/>
      <c r="JFG785" s="412"/>
      <c r="JFH785" s="412"/>
      <c r="JFI785" s="412"/>
      <c r="JFJ785" s="412"/>
      <c r="JFK785" s="412"/>
      <c r="JFL785" s="412"/>
      <c r="JFM785" s="412"/>
      <c r="JFN785" s="412"/>
      <c r="JFO785" s="412"/>
      <c r="JFP785" s="412"/>
      <c r="JFQ785" s="412"/>
      <c r="JFR785" s="413"/>
      <c r="JFS785" s="413"/>
      <c r="JFT785" s="413"/>
      <c r="JFU785" s="413"/>
      <c r="JFV785" s="413"/>
      <c r="JFW785" s="413"/>
      <c r="JFX785" s="413"/>
      <c r="JFY785" s="413"/>
      <c r="JFZ785" s="413"/>
      <c r="JGA785" s="413"/>
      <c r="JGB785" s="413"/>
      <c r="JGC785" s="413"/>
      <c r="JGD785" s="413"/>
      <c r="JGE785" s="413"/>
      <c r="JGF785" s="413"/>
      <c r="JGG785" s="413"/>
      <c r="JGH785" s="413"/>
      <c r="JGI785" s="413"/>
      <c r="JGJ785" s="413"/>
      <c r="JGK785" s="413"/>
      <c r="JGL785" s="413"/>
      <c r="JGM785" s="413"/>
      <c r="JGN785" s="413"/>
      <c r="JGO785" s="413"/>
      <c r="JGP785" s="414"/>
      <c r="JGQ785" s="414"/>
      <c r="JGR785" s="414"/>
      <c r="JGS785" s="414"/>
      <c r="JGT785" s="414"/>
      <c r="JGU785" s="413"/>
      <c r="JGV785" s="413"/>
      <c r="JGW785" s="414"/>
      <c r="JGX785" s="414"/>
      <c r="JGY785" s="413"/>
      <c r="JGZ785" s="413"/>
      <c r="JHA785" s="414"/>
      <c r="JHB785" s="414"/>
      <c r="JHC785" s="413"/>
      <c r="JHD785" s="413"/>
      <c r="JHE785" s="413"/>
      <c r="JHF785" s="413"/>
      <c r="JHG785" s="413"/>
      <c r="JHH785" s="413"/>
      <c r="JHI785" s="413"/>
      <c r="JHJ785" s="414"/>
      <c r="JHK785" s="414"/>
      <c r="JHL785" s="413"/>
      <c r="JHM785" s="413"/>
      <c r="JHN785" s="414"/>
      <c r="JHO785" s="414"/>
      <c r="JHP785" s="413"/>
      <c r="JHQ785" s="413"/>
      <c r="JHR785" s="413"/>
      <c r="JHS785" s="413"/>
      <c r="JHT785" s="413"/>
      <c r="JHU785" s="407"/>
      <c r="JHV785" s="439"/>
      <c r="JHW785" s="413"/>
      <c r="JHX785" s="413"/>
      <c r="JHY785" s="413"/>
      <c r="JHZ785" s="413"/>
      <c r="JIA785" s="413"/>
      <c r="JIB785" s="413"/>
      <c r="JIC785" s="413"/>
      <c r="JID785" s="412"/>
      <c r="JIE785" s="412"/>
      <c r="JIF785" s="412"/>
      <c r="JIG785" s="412"/>
      <c r="JIH785" s="412"/>
      <c r="JII785" s="412"/>
      <c r="JIJ785" s="412"/>
      <c r="JIK785" s="412"/>
      <c r="JIL785" s="412"/>
      <c r="JIM785" s="412"/>
      <c r="JIN785" s="412"/>
      <c r="JIO785" s="412"/>
      <c r="JIP785" s="412"/>
      <c r="JIQ785" s="412"/>
      <c r="JIR785" s="412"/>
      <c r="JIS785" s="412"/>
      <c r="JIT785" s="412"/>
      <c r="JIU785" s="412"/>
      <c r="JIV785" s="412"/>
      <c r="JIW785" s="412"/>
      <c r="JIX785" s="412"/>
      <c r="JIY785" s="412"/>
      <c r="JIZ785" s="412"/>
      <c r="JJA785" s="412"/>
      <c r="JJB785" s="412"/>
      <c r="JJC785" s="412"/>
      <c r="JJD785" s="412"/>
      <c r="JJE785" s="412"/>
      <c r="JJF785" s="412"/>
      <c r="JJG785" s="412"/>
      <c r="JJH785" s="412"/>
      <c r="JJI785" s="412"/>
      <c r="JJJ785" s="412"/>
      <c r="JJK785" s="412"/>
      <c r="JJL785" s="412"/>
      <c r="JJM785" s="412"/>
      <c r="JJN785" s="412"/>
      <c r="JJO785" s="412"/>
      <c r="JJP785" s="412"/>
      <c r="JJQ785" s="412"/>
      <c r="JJR785" s="412"/>
      <c r="JJS785" s="412"/>
      <c r="JJT785" s="412"/>
      <c r="JJU785" s="412"/>
      <c r="JJV785" s="413"/>
      <c r="JJW785" s="413"/>
      <c r="JJX785" s="413"/>
      <c r="JJY785" s="413"/>
      <c r="JJZ785" s="413"/>
      <c r="JKA785" s="413"/>
      <c r="JKB785" s="413"/>
      <c r="JKC785" s="413"/>
      <c r="JKD785" s="413"/>
      <c r="JKE785" s="413"/>
      <c r="JKF785" s="413"/>
      <c r="JKG785" s="413"/>
      <c r="JKH785" s="413"/>
      <c r="JKI785" s="413"/>
      <c r="JKJ785" s="413"/>
      <c r="JKK785" s="413"/>
      <c r="JKL785" s="413"/>
      <c r="JKM785" s="413"/>
      <c r="JKN785" s="413"/>
      <c r="JKO785" s="413"/>
      <c r="JKP785" s="413"/>
      <c r="JKQ785" s="413"/>
      <c r="JKR785" s="413"/>
      <c r="JKS785" s="413"/>
      <c r="JKT785" s="414"/>
      <c r="JKU785" s="414"/>
      <c r="JKV785" s="414"/>
      <c r="JKW785" s="414"/>
      <c r="JKX785" s="414"/>
      <c r="JKY785" s="413"/>
      <c r="JKZ785" s="413"/>
      <c r="JLA785" s="414"/>
      <c r="JLB785" s="414"/>
      <c r="JLC785" s="413"/>
      <c r="JLD785" s="413"/>
      <c r="JLE785" s="414"/>
      <c r="JLF785" s="414"/>
      <c r="JLG785" s="413"/>
      <c r="JLH785" s="413"/>
      <c r="JLI785" s="413"/>
      <c r="JLJ785" s="413"/>
      <c r="JLK785" s="413"/>
      <c r="JLL785" s="413"/>
      <c r="JLM785" s="413"/>
      <c r="JLN785" s="414"/>
      <c r="JLO785" s="414"/>
      <c r="JLP785" s="413"/>
      <c r="JLQ785" s="413"/>
      <c r="JLR785" s="414"/>
      <c r="JLS785" s="414"/>
      <c r="JLT785" s="413"/>
      <c r="JLU785" s="413"/>
      <c r="JLV785" s="413"/>
      <c r="JLW785" s="413"/>
      <c r="JLX785" s="413"/>
      <c r="JLY785" s="407"/>
      <c r="JLZ785" s="439"/>
      <c r="JMA785" s="413"/>
      <c r="JMB785" s="413"/>
      <c r="JMC785" s="413"/>
      <c r="JMD785" s="413"/>
      <c r="JME785" s="413"/>
      <c r="JMF785" s="413"/>
      <c r="JMG785" s="413"/>
      <c r="JMH785" s="412"/>
      <c r="JMI785" s="412"/>
      <c r="JMJ785" s="412"/>
      <c r="JMK785" s="412"/>
      <c r="JML785" s="412"/>
      <c r="JMM785" s="412"/>
      <c r="JMN785" s="412"/>
      <c r="JMO785" s="412"/>
      <c r="JMP785" s="412"/>
      <c r="JMQ785" s="412"/>
      <c r="JMR785" s="412"/>
      <c r="JMS785" s="412"/>
      <c r="JMT785" s="412"/>
      <c r="JMU785" s="412"/>
      <c r="JMV785" s="412"/>
      <c r="JMW785" s="412"/>
      <c r="JMX785" s="412"/>
      <c r="JMY785" s="412"/>
      <c r="JMZ785" s="412"/>
      <c r="JNA785" s="412"/>
      <c r="JNB785" s="412"/>
      <c r="JNC785" s="412"/>
      <c r="JND785" s="412"/>
      <c r="JNE785" s="412"/>
      <c r="JNF785" s="412"/>
      <c r="JNG785" s="412"/>
      <c r="JNH785" s="412"/>
      <c r="JNI785" s="412"/>
      <c r="JNJ785" s="412"/>
      <c r="JNK785" s="412"/>
      <c r="JNL785" s="412"/>
      <c r="JNM785" s="412"/>
      <c r="JNN785" s="412"/>
      <c r="JNO785" s="412"/>
      <c r="JNP785" s="412"/>
      <c r="JNQ785" s="412"/>
      <c r="JNR785" s="412"/>
      <c r="JNS785" s="412"/>
      <c r="JNT785" s="412"/>
      <c r="JNU785" s="412"/>
      <c r="JNV785" s="412"/>
      <c r="JNW785" s="412"/>
      <c r="JNX785" s="412"/>
      <c r="JNY785" s="412"/>
      <c r="JNZ785" s="413"/>
      <c r="JOA785" s="413"/>
      <c r="JOB785" s="413"/>
      <c r="JOC785" s="413"/>
      <c r="JOD785" s="413"/>
      <c r="JOE785" s="413"/>
      <c r="JOF785" s="413"/>
      <c r="JOG785" s="413"/>
      <c r="JOH785" s="413"/>
      <c r="JOI785" s="413"/>
      <c r="JOJ785" s="413"/>
      <c r="JOK785" s="413"/>
      <c r="JOL785" s="413"/>
      <c r="JOM785" s="413"/>
      <c r="JON785" s="413"/>
      <c r="JOO785" s="413"/>
      <c r="JOP785" s="413"/>
      <c r="JOQ785" s="413"/>
      <c r="JOR785" s="413"/>
      <c r="JOS785" s="413"/>
      <c r="JOT785" s="413"/>
      <c r="JOU785" s="413"/>
      <c r="JOV785" s="413"/>
      <c r="JOW785" s="413"/>
      <c r="JOX785" s="414"/>
      <c r="JOY785" s="414"/>
      <c r="JOZ785" s="414"/>
      <c r="JPA785" s="414"/>
      <c r="JPB785" s="414"/>
      <c r="JPC785" s="413"/>
      <c r="JPD785" s="413"/>
      <c r="JPE785" s="414"/>
      <c r="JPF785" s="414"/>
      <c r="JPG785" s="413"/>
      <c r="JPH785" s="413"/>
      <c r="JPI785" s="414"/>
      <c r="JPJ785" s="414"/>
      <c r="JPK785" s="413"/>
      <c r="JPL785" s="413"/>
      <c r="JPM785" s="413"/>
      <c r="JPN785" s="413"/>
      <c r="JPO785" s="413"/>
      <c r="JPP785" s="413"/>
      <c r="JPQ785" s="413"/>
      <c r="JPR785" s="414"/>
      <c r="JPS785" s="414"/>
      <c r="JPT785" s="413"/>
      <c r="JPU785" s="413"/>
      <c r="JPV785" s="414"/>
      <c r="JPW785" s="414"/>
      <c r="JPX785" s="413"/>
      <c r="JPY785" s="413"/>
      <c r="JPZ785" s="413"/>
      <c r="JQA785" s="413"/>
      <c r="JQB785" s="413"/>
      <c r="JQC785" s="407"/>
      <c r="JQD785" s="439"/>
      <c r="JQE785" s="413"/>
      <c r="JQF785" s="413"/>
      <c r="JQG785" s="413"/>
      <c r="JQH785" s="413"/>
      <c r="JQI785" s="413"/>
      <c r="JQJ785" s="413"/>
      <c r="JQK785" s="413"/>
      <c r="JQL785" s="412"/>
      <c r="JQM785" s="412"/>
      <c r="JQN785" s="412"/>
      <c r="JQO785" s="412"/>
      <c r="JQP785" s="412"/>
      <c r="JQQ785" s="412"/>
      <c r="JQR785" s="412"/>
      <c r="JQS785" s="412"/>
      <c r="JQT785" s="412"/>
      <c r="JQU785" s="412"/>
      <c r="JQV785" s="412"/>
      <c r="JQW785" s="412"/>
      <c r="JQX785" s="412"/>
      <c r="JQY785" s="412"/>
      <c r="JQZ785" s="412"/>
      <c r="JRA785" s="412"/>
      <c r="JRB785" s="412"/>
      <c r="JRC785" s="412"/>
      <c r="JRD785" s="412"/>
      <c r="JRE785" s="412"/>
      <c r="JRF785" s="412"/>
      <c r="JRG785" s="412"/>
      <c r="JRH785" s="412"/>
      <c r="JRI785" s="412"/>
      <c r="JRJ785" s="412"/>
      <c r="JRK785" s="412"/>
      <c r="JRL785" s="412"/>
      <c r="JRM785" s="412"/>
      <c r="JRN785" s="412"/>
      <c r="JRO785" s="412"/>
      <c r="JRP785" s="412"/>
      <c r="JRQ785" s="412"/>
      <c r="JRR785" s="412"/>
      <c r="JRS785" s="412"/>
      <c r="JRT785" s="412"/>
      <c r="JRU785" s="412"/>
      <c r="JRV785" s="412"/>
      <c r="JRW785" s="412"/>
      <c r="JRX785" s="412"/>
      <c r="JRY785" s="412"/>
      <c r="JRZ785" s="412"/>
      <c r="JSA785" s="412"/>
      <c r="JSB785" s="412"/>
      <c r="JSC785" s="412"/>
      <c r="JSD785" s="413"/>
      <c r="JSE785" s="413"/>
      <c r="JSF785" s="413"/>
      <c r="JSG785" s="413"/>
      <c r="JSH785" s="413"/>
      <c r="JSI785" s="413"/>
      <c r="JSJ785" s="413"/>
      <c r="JSK785" s="413"/>
      <c r="JSL785" s="413"/>
      <c r="JSM785" s="413"/>
      <c r="JSN785" s="413"/>
      <c r="JSO785" s="413"/>
      <c r="JSP785" s="413"/>
      <c r="JSQ785" s="413"/>
      <c r="JSR785" s="413"/>
      <c r="JSS785" s="413"/>
      <c r="JST785" s="413"/>
      <c r="JSU785" s="413"/>
      <c r="JSV785" s="413"/>
      <c r="JSW785" s="413"/>
      <c r="JSX785" s="413"/>
      <c r="JSY785" s="413"/>
      <c r="JSZ785" s="413"/>
      <c r="JTA785" s="413"/>
      <c r="JTB785" s="414"/>
      <c r="JTC785" s="414"/>
      <c r="JTD785" s="414"/>
      <c r="JTE785" s="414"/>
      <c r="JTF785" s="414"/>
      <c r="JTG785" s="413"/>
      <c r="JTH785" s="413"/>
      <c r="JTI785" s="414"/>
      <c r="JTJ785" s="414"/>
      <c r="JTK785" s="413"/>
      <c r="JTL785" s="413"/>
      <c r="JTM785" s="414"/>
      <c r="JTN785" s="414"/>
      <c r="JTO785" s="413"/>
      <c r="JTP785" s="413"/>
      <c r="JTQ785" s="413"/>
      <c r="JTR785" s="413"/>
      <c r="JTS785" s="413"/>
      <c r="JTT785" s="413"/>
      <c r="JTU785" s="413"/>
      <c r="JTV785" s="414"/>
      <c r="JTW785" s="414"/>
      <c r="JTX785" s="413"/>
      <c r="JTY785" s="413"/>
      <c r="JTZ785" s="414"/>
      <c r="JUA785" s="414"/>
      <c r="JUB785" s="413"/>
      <c r="JUC785" s="413"/>
      <c r="JUD785" s="413"/>
      <c r="JUE785" s="413"/>
      <c r="JUF785" s="413"/>
      <c r="JUG785" s="407"/>
      <c r="JUH785" s="439"/>
      <c r="JUI785" s="413"/>
      <c r="JUJ785" s="413"/>
      <c r="JUK785" s="413"/>
      <c r="JUL785" s="413"/>
      <c r="JUM785" s="413"/>
      <c r="JUN785" s="413"/>
      <c r="JUO785" s="413"/>
      <c r="JUP785" s="412"/>
      <c r="JUQ785" s="412"/>
      <c r="JUR785" s="412"/>
      <c r="JUS785" s="412"/>
      <c r="JUT785" s="412"/>
      <c r="JUU785" s="412"/>
      <c r="JUV785" s="412"/>
      <c r="JUW785" s="412"/>
      <c r="JUX785" s="412"/>
      <c r="JUY785" s="412"/>
      <c r="JUZ785" s="412"/>
      <c r="JVA785" s="412"/>
      <c r="JVB785" s="412"/>
      <c r="JVC785" s="412"/>
      <c r="JVD785" s="412"/>
      <c r="JVE785" s="412"/>
      <c r="JVF785" s="412"/>
      <c r="JVG785" s="412"/>
      <c r="JVH785" s="412"/>
      <c r="JVI785" s="412"/>
      <c r="JVJ785" s="412"/>
      <c r="JVK785" s="412"/>
      <c r="JVL785" s="412"/>
      <c r="JVM785" s="412"/>
      <c r="JVN785" s="412"/>
      <c r="JVO785" s="412"/>
      <c r="JVP785" s="412"/>
      <c r="JVQ785" s="412"/>
      <c r="JVR785" s="412"/>
      <c r="JVS785" s="412"/>
      <c r="JVT785" s="412"/>
      <c r="JVU785" s="412"/>
      <c r="JVV785" s="412"/>
      <c r="JVW785" s="412"/>
      <c r="JVX785" s="412"/>
      <c r="JVY785" s="412"/>
      <c r="JVZ785" s="412"/>
      <c r="JWA785" s="412"/>
      <c r="JWB785" s="412"/>
      <c r="JWC785" s="412"/>
      <c r="JWD785" s="412"/>
      <c r="JWE785" s="412"/>
      <c r="JWF785" s="412"/>
      <c r="JWG785" s="412"/>
      <c r="JWH785" s="413"/>
      <c r="JWI785" s="413"/>
      <c r="JWJ785" s="413"/>
      <c r="JWK785" s="413"/>
      <c r="JWL785" s="413"/>
      <c r="JWM785" s="413"/>
      <c r="JWN785" s="413"/>
      <c r="JWO785" s="413"/>
      <c r="JWP785" s="413"/>
      <c r="JWQ785" s="413"/>
      <c r="JWR785" s="413"/>
      <c r="JWS785" s="413"/>
      <c r="JWT785" s="413"/>
      <c r="JWU785" s="413"/>
      <c r="JWV785" s="413"/>
      <c r="JWW785" s="413"/>
      <c r="JWX785" s="413"/>
      <c r="JWY785" s="413"/>
      <c r="JWZ785" s="413"/>
      <c r="JXA785" s="413"/>
      <c r="JXB785" s="413"/>
      <c r="JXC785" s="413"/>
      <c r="JXD785" s="413"/>
      <c r="JXE785" s="413"/>
      <c r="JXF785" s="414"/>
      <c r="JXG785" s="414"/>
      <c r="JXH785" s="414"/>
      <c r="JXI785" s="414"/>
      <c r="JXJ785" s="414"/>
      <c r="JXK785" s="413"/>
      <c r="JXL785" s="413"/>
      <c r="JXM785" s="414"/>
      <c r="JXN785" s="414"/>
      <c r="JXO785" s="413"/>
      <c r="JXP785" s="413"/>
      <c r="JXQ785" s="414"/>
      <c r="JXR785" s="414"/>
      <c r="JXS785" s="413"/>
      <c r="JXT785" s="413"/>
      <c r="JXU785" s="413"/>
      <c r="JXV785" s="413"/>
      <c r="JXW785" s="413"/>
      <c r="JXX785" s="413"/>
      <c r="JXY785" s="413"/>
      <c r="JXZ785" s="414"/>
      <c r="JYA785" s="414"/>
      <c r="JYB785" s="413"/>
      <c r="JYC785" s="413"/>
      <c r="JYD785" s="414"/>
      <c r="JYE785" s="414"/>
      <c r="JYF785" s="413"/>
      <c r="JYG785" s="413"/>
      <c r="JYH785" s="413"/>
      <c r="JYI785" s="413"/>
      <c r="JYJ785" s="413"/>
      <c r="JYK785" s="407"/>
      <c r="JYL785" s="439"/>
      <c r="JYM785" s="413"/>
      <c r="JYN785" s="413"/>
      <c r="JYO785" s="413"/>
      <c r="JYP785" s="413"/>
      <c r="JYQ785" s="413"/>
      <c r="JYR785" s="413"/>
      <c r="JYS785" s="413"/>
      <c r="JYT785" s="412"/>
      <c r="JYU785" s="412"/>
      <c r="JYV785" s="412"/>
      <c r="JYW785" s="412"/>
      <c r="JYX785" s="412"/>
      <c r="JYY785" s="412"/>
      <c r="JYZ785" s="412"/>
      <c r="JZA785" s="412"/>
      <c r="JZB785" s="412"/>
      <c r="JZC785" s="412"/>
      <c r="JZD785" s="412"/>
      <c r="JZE785" s="412"/>
      <c r="JZF785" s="412"/>
      <c r="JZG785" s="412"/>
      <c r="JZH785" s="412"/>
      <c r="JZI785" s="412"/>
      <c r="JZJ785" s="412"/>
      <c r="JZK785" s="412"/>
      <c r="JZL785" s="412"/>
      <c r="JZM785" s="412"/>
      <c r="JZN785" s="412"/>
      <c r="JZO785" s="412"/>
      <c r="JZP785" s="412"/>
      <c r="JZQ785" s="412"/>
      <c r="JZR785" s="412"/>
      <c r="JZS785" s="412"/>
      <c r="JZT785" s="412"/>
      <c r="JZU785" s="412"/>
      <c r="JZV785" s="412"/>
      <c r="JZW785" s="412"/>
      <c r="JZX785" s="412"/>
      <c r="JZY785" s="412"/>
      <c r="JZZ785" s="412"/>
      <c r="KAA785" s="412"/>
      <c r="KAB785" s="412"/>
      <c r="KAC785" s="412"/>
      <c r="KAD785" s="412"/>
      <c r="KAE785" s="412"/>
      <c r="KAF785" s="412"/>
      <c r="KAG785" s="412"/>
      <c r="KAH785" s="412"/>
      <c r="KAI785" s="412"/>
      <c r="KAJ785" s="412"/>
      <c r="KAK785" s="412"/>
      <c r="KAL785" s="413"/>
      <c r="KAM785" s="413"/>
      <c r="KAN785" s="413"/>
      <c r="KAO785" s="413"/>
      <c r="KAP785" s="413"/>
      <c r="KAQ785" s="413"/>
      <c r="KAR785" s="413"/>
      <c r="KAS785" s="413"/>
      <c r="KAT785" s="413"/>
      <c r="KAU785" s="413"/>
      <c r="KAV785" s="413"/>
      <c r="KAW785" s="413"/>
      <c r="KAX785" s="413"/>
      <c r="KAY785" s="413"/>
      <c r="KAZ785" s="413"/>
      <c r="KBA785" s="413"/>
      <c r="KBB785" s="413"/>
      <c r="KBC785" s="413"/>
      <c r="KBD785" s="413"/>
      <c r="KBE785" s="413"/>
      <c r="KBF785" s="413"/>
      <c r="KBG785" s="413"/>
      <c r="KBH785" s="413"/>
      <c r="KBI785" s="413"/>
      <c r="KBJ785" s="414"/>
      <c r="KBK785" s="414"/>
      <c r="KBL785" s="414"/>
      <c r="KBM785" s="414"/>
      <c r="KBN785" s="414"/>
      <c r="KBO785" s="413"/>
      <c r="KBP785" s="413"/>
      <c r="KBQ785" s="414"/>
      <c r="KBR785" s="414"/>
      <c r="KBS785" s="413"/>
      <c r="KBT785" s="413"/>
      <c r="KBU785" s="414"/>
      <c r="KBV785" s="414"/>
      <c r="KBW785" s="413"/>
      <c r="KBX785" s="413"/>
      <c r="KBY785" s="413"/>
      <c r="KBZ785" s="413"/>
      <c r="KCA785" s="413"/>
      <c r="KCB785" s="413"/>
      <c r="KCC785" s="413"/>
      <c r="KCD785" s="414"/>
      <c r="KCE785" s="414"/>
      <c r="KCF785" s="413"/>
      <c r="KCG785" s="413"/>
      <c r="KCH785" s="414"/>
      <c r="KCI785" s="414"/>
      <c r="KCJ785" s="413"/>
      <c r="KCK785" s="413"/>
      <c r="KCL785" s="413"/>
      <c r="KCM785" s="413"/>
      <c r="KCN785" s="413"/>
      <c r="KCO785" s="407"/>
      <c r="KCP785" s="439"/>
      <c r="KCQ785" s="413"/>
      <c r="KCR785" s="413"/>
      <c r="KCS785" s="413"/>
      <c r="KCT785" s="413"/>
      <c r="KCU785" s="413"/>
      <c r="KCV785" s="413"/>
      <c r="KCW785" s="413"/>
      <c r="KCX785" s="412"/>
      <c r="KCY785" s="412"/>
      <c r="KCZ785" s="412"/>
      <c r="KDA785" s="412"/>
      <c r="KDB785" s="412"/>
      <c r="KDC785" s="412"/>
      <c r="KDD785" s="412"/>
      <c r="KDE785" s="412"/>
      <c r="KDF785" s="412"/>
      <c r="KDG785" s="412"/>
      <c r="KDH785" s="412"/>
      <c r="KDI785" s="412"/>
      <c r="KDJ785" s="412"/>
      <c r="KDK785" s="412"/>
      <c r="KDL785" s="412"/>
      <c r="KDM785" s="412"/>
      <c r="KDN785" s="412"/>
      <c r="KDO785" s="412"/>
      <c r="KDP785" s="412"/>
      <c r="KDQ785" s="412"/>
      <c r="KDR785" s="412"/>
      <c r="KDS785" s="412"/>
      <c r="KDT785" s="412"/>
      <c r="KDU785" s="412"/>
      <c r="KDV785" s="412"/>
      <c r="KDW785" s="412"/>
      <c r="KDX785" s="412"/>
      <c r="KDY785" s="412"/>
      <c r="KDZ785" s="412"/>
      <c r="KEA785" s="412"/>
      <c r="KEB785" s="412"/>
      <c r="KEC785" s="412"/>
      <c r="KED785" s="412"/>
      <c r="KEE785" s="412"/>
      <c r="KEF785" s="412"/>
      <c r="KEG785" s="412"/>
      <c r="KEH785" s="412"/>
      <c r="KEI785" s="412"/>
      <c r="KEJ785" s="412"/>
      <c r="KEK785" s="412"/>
      <c r="KEL785" s="412"/>
      <c r="KEM785" s="412"/>
      <c r="KEN785" s="412"/>
      <c r="KEO785" s="412"/>
      <c r="KEP785" s="413"/>
      <c r="KEQ785" s="413"/>
      <c r="KER785" s="413"/>
      <c r="KES785" s="413"/>
      <c r="KET785" s="413"/>
      <c r="KEU785" s="413"/>
      <c r="KEV785" s="413"/>
      <c r="KEW785" s="413"/>
      <c r="KEX785" s="413"/>
      <c r="KEY785" s="413"/>
      <c r="KEZ785" s="413"/>
      <c r="KFA785" s="413"/>
      <c r="KFB785" s="413"/>
      <c r="KFC785" s="413"/>
      <c r="KFD785" s="413"/>
      <c r="KFE785" s="413"/>
      <c r="KFF785" s="413"/>
      <c r="KFG785" s="413"/>
      <c r="KFH785" s="413"/>
      <c r="KFI785" s="413"/>
      <c r="KFJ785" s="413"/>
      <c r="KFK785" s="413"/>
      <c r="KFL785" s="413"/>
      <c r="KFM785" s="413"/>
      <c r="KFN785" s="414"/>
      <c r="KFO785" s="414"/>
      <c r="KFP785" s="414"/>
      <c r="KFQ785" s="414"/>
      <c r="KFR785" s="414"/>
      <c r="KFS785" s="413"/>
      <c r="KFT785" s="413"/>
      <c r="KFU785" s="414"/>
      <c r="KFV785" s="414"/>
      <c r="KFW785" s="413"/>
      <c r="KFX785" s="413"/>
      <c r="KFY785" s="414"/>
      <c r="KFZ785" s="414"/>
      <c r="KGA785" s="413"/>
      <c r="KGB785" s="413"/>
      <c r="KGC785" s="413"/>
      <c r="KGD785" s="413"/>
      <c r="KGE785" s="413"/>
      <c r="KGF785" s="413"/>
      <c r="KGG785" s="413"/>
      <c r="KGH785" s="414"/>
      <c r="KGI785" s="414"/>
      <c r="KGJ785" s="413"/>
      <c r="KGK785" s="413"/>
      <c r="KGL785" s="414"/>
      <c r="KGM785" s="414"/>
      <c r="KGN785" s="413"/>
      <c r="KGO785" s="413"/>
      <c r="KGP785" s="413"/>
      <c r="KGQ785" s="413"/>
      <c r="KGR785" s="413"/>
      <c r="KGS785" s="407"/>
      <c r="KGT785" s="439"/>
      <c r="KGU785" s="413"/>
      <c r="KGV785" s="413"/>
      <c r="KGW785" s="413"/>
      <c r="KGX785" s="413"/>
      <c r="KGY785" s="413"/>
      <c r="KGZ785" s="413"/>
      <c r="KHA785" s="413"/>
      <c r="KHB785" s="412"/>
      <c r="KHC785" s="412"/>
      <c r="KHD785" s="412"/>
      <c r="KHE785" s="412"/>
      <c r="KHF785" s="412"/>
      <c r="KHG785" s="412"/>
      <c r="KHH785" s="412"/>
      <c r="KHI785" s="412"/>
      <c r="KHJ785" s="412"/>
      <c r="KHK785" s="412"/>
      <c r="KHL785" s="412"/>
      <c r="KHM785" s="412"/>
      <c r="KHN785" s="412"/>
      <c r="KHO785" s="412"/>
      <c r="KHP785" s="412"/>
      <c r="KHQ785" s="412"/>
      <c r="KHR785" s="412"/>
      <c r="KHS785" s="412"/>
      <c r="KHT785" s="412"/>
      <c r="KHU785" s="412"/>
      <c r="KHV785" s="412"/>
      <c r="KHW785" s="412"/>
      <c r="KHX785" s="412"/>
      <c r="KHY785" s="412"/>
      <c r="KHZ785" s="412"/>
      <c r="KIA785" s="412"/>
      <c r="KIB785" s="412"/>
      <c r="KIC785" s="412"/>
      <c r="KID785" s="412"/>
      <c r="KIE785" s="412"/>
      <c r="KIF785" s="412"/>
      <c r="KIG785" s="412"/>
      <c r="KIH785" s="412"/>
      <c r="KII785" s="412"/>
      <c r="KIJ785" s="412"/>
      <c r="KIK785" s="412"/>
      <c r="KIL785" s="412"/>
      <c r="KIM785" s="412"/>
      <c r="KIN785" s="412"/>
      <c r="KIO785" s="412"/>
      <c r="KIP785" s="412"/>
      <c r="KIQ785" s="412"/>
      <c r="KIR785" s="412"/>
      <c r="KIS785" s="412"/>
      <c r="KIT785" s="413"/>
      <c r="KIU785" s="413"/>
      <c r="KIV785" s="413"/>
      <c r="KIW785" s="413"/>
      <c r="KIX785" s="413"/>
      <c r="KIY785" s="413"/>
      <c r="KIZ785" s="413"/>
      <c r="KJA785" s="413"/>
      <c r="KJB785" s="413"/>
      <c r="KJC785" s="413"/>
      <c r="KJD785" s="413"/>
      <c r="KJE785" s="413"/>
      <c r="KJF785" s="413"/>
      <c r="KJG785" s="413"/>
      <c r="KJH785" s="413"/>
      <c r="KJI785" s="413"/>
      <c r="KJJ785" s="413"/>
      <c r="KJK785" s="413"/>
      <c r="KJL785" s="413"/>
      <c r="KJM785" s="413"/>
      <c r="KJN785" s="413"/>
      <c r="KJO785" s="413"/>
      <c r="KJP785" s="413"/>
      <c r="KJQ785" s="413"/>
      <c r="KJR785" s="414"/>
      <c r="KJS785" s="414"/>
      <c r="KJT785" s="414"/>
      <c r="KJU785" s="414"/>
      <c r="KJV785" s="414"/>
      <c r="KJW785" s="413"/>
      <c r="KJX785" s="413"/>
      <c r="KJY785" s="414"/>
      <c r="KJZ785" s="414"/>
      <c r="KKA785" s="413"/>
      <c r="KKB785" s="413"/>
      <c r="KKC785" s="414"/>
      <c r="KKD785" s="414"/>
      <c r="KKE785" s="413"/>
      <c r="KKF785" s="413"/>
      <c r="KKG785" s="413"/>
      <c r="KKH785" s="413"/>
      <c r="KKI785" s="413"/>
      <c r="KKJ785" s="413"/>
      <c r="KKK785" s="413"/>
      <c r="KKL785" s="414"/>
      <c r="KKM785" s="414"/>
      <c r="KKN785" s="413"/>
      <c r="KKO785" s="413"/>
      <c r="KKP785" s="414"/>
      <c r="KKQ785" s="414"/>
      <c r="KKR785" s="413"/>
      <c r="KKS785" s="413"/>
      <c r="KKT785" s="413"/>
      <c r="KKU785" s="413"/>
      <c r="KKV785" s="413"/>
      <c r="KKW785" s="407"/>
      <c r="KKX785" s="439"/>
      <c r="KKY785" s="413"/>
      <c r="KKZ785" s="413"/>
      <c r="KLA785" s="413"/>
      <c r="KLB785" s="413"/>
      <c r="KLC785" s="413"/>
      <c r="KLD785" s="413"/>
      <c r="KLE785" s="413"/>
      <c r="KLF785" s="412"/>
      <c r="KLG785" s="412"/>
      <c r="KLH785" s="412"/>
      <c r="KLI785" s="412"/>
      <c r="KLJ785" s="412"/>
      <c r="KLK785" s="412"/>
      <c r="KLL785" s="412"/>
      <c r="KLM785" s="412"/>
      <c r="KLN785" s="412"/>
      <c r="KLO785" s="412"/>
      <c r="KLP785" s="412"/>
      <c r="KLQ785" s="412"/>
      <c r="KLR785" s="412"/>
      <c r="KLS785" s="412"/>
      <c r="KLT785" s="412"/>
      <c r="KLU785" s="412"/>
      <c r="KLV785" s="412"/>
      <c r="KLW785" s="412"/>
      <c r="KLX785" s="412"/>
      <c r="KLY785" s="412"/>
      <c r="KLZ785" s="412"/>
      <c r="KMA785" s="412"/>
      <c r="KMB785" s="412"/>
      <c r="KMC785" s="412"/>
      <c r="KMD785" s="412"/>
      <c r="KME785" s="412"/>
      <c r="KMF785" s="412"/>
      <c r="KMG785" s="412"/>
      <c r="KMH785" s="412"/>
      <c r="KMI785" s="412"/>
      <c r="KMJ785" s="412"/>
      <c r="KMK785" s="412"/>
      <c r="KML785" s="412"/>
      <c r="KMM785" s="412"/>
      <c r="KMN785" s="412"/>
      <c r="KMO785" s="412"/>
      <c r="KMP785" s="412"/>
      <c r="KMQ785" s="412"/>
      <c r="KMR785" s="412"/>
      <c r="KMS785" s="412"/>
      <c r="KMT785" s="412"/>
      <c r="KMU785" s="412"/>
      <c r="KMV785" s="412"/>
      <c r="KMW785" s="412"/>
      <c r="KMX785" s="413"/>
      <c r="KMY785" s="413"/>
      <c r="KMZ785" s="413"/>
      <c r="KNA785" s="413"/>
      <c r="KNB785" s="413"/>
      <c r="KNC785" s="413"/>
      <c r="KND785" s="413"/>
      <c r="KNE785" s="413"/>
      <c r="KNF785" s="413"/>
      <c r="KNG785" s="413"/>
      <c r="KNH785" s="413"/>
      <c r="KNI785" s="413"/>
      <c r="KNJ785" s="413"/>
      <c r="KNK785" s="413"/>
      <c r="KNL785" s="413"/>
      <c r="KNM785" s="413"/>
      <c r="KNN785" s="413"/>
      <c r="KNO785" s="413"/>
      <c r="KNP785" s="413"/>
      <c r="KNQ785" s="413"/>
      <c r="KNR785" s="413"/>
      <c r="KNS785" s="413"/>
      <c r="KNT785" s="413"/>
      <c r="KNU785" s="413"/>
      <c r="KNV785" s="414"/>
      <c r="KNW785" s="414"/>
      <c r="KNX785" s="414"/>
      <c r="KNY785" s="414"/>
      <c r="KNZ785" s="414"/>
      <c r="KOA785" s="413"/>
      <c r="KOB785" s="413"/>
      <c r="KOC785" s="414"/>
      <c r="KOD785" s="414"/>
      <c r="KOE785" s="413"/>
      <c r="KOF785" s="413"/>
      <c r="KOG785" s="414"/>
      <c r="KOH785" s="414"/>
      <c r="KOI785" s="413"/>
      <c r="KOJ785" s="413"/>
      <c r="KOK785" s="413"/>
      <c r="KOL785" s="413"/>
      <c r="KOM785" s="413"/>
      <c r="KON785" s="413"/>
      <c r="KOO785" s="413"/>
      <c r="KOP785" s="414"/>
      <c r="KOQ785" s="414"/>
      <c r="KOR785" s="413"/>
      <c r="KOS785" s="413"/>
      <c r="KOT785" s="414"/>
      <c r="KOU785" s="414"/>
      <c r="KOV785" s="413"/>
      <c r="KOW785" s="413"/>
      <c r="KOX785" s="413"/>
      <c r="KOY785" s="413"/>
      <c r="KOZ785" s="413"/>
      <c r="KPA785" s="407"/>
      <c r="KPB785" s="439"/>
      <c r="KPC785" s="413"/>
      <c r="KPD785" s="413"/>
      <c r="KPE785" s="413"/>
      <c r="KPF785" s="413"/>
      <c r="KPG785" s="413"/>
      <c r="KPH785" s="413"/>
      <c r="KPI785" s="413"/>
      <c r="KPJ785" s="412"/>
      <c r="KPK785" s="412"/>
      <c r="KPL785" s="412"/>
      <c r="KPM785" s="412"/>
      <c r="KPN785" s="412"/>
      <c r="KPO785" s="412"/>
      <c r="KPP785" s="412"/>
      <c r="KPQ785" s="412"/>
      <c r="KPR785" s="412"/>
      <c r="KPS785" s="412"/>
      <c r="KPT785" s="412"/>
      <c r="KPU785" s="412"/>
      <c r="KPV785" s="412"/>
      <c r="KPW785" s="412"/>
      <c r="KPX785" s="412"/>
      <c r="KPY785" s="412"/>
      <c r="KPZ785" s="412"/>
      <c r="KQA785" s="412"/>
      <c r="KQB785" s="412"/>
      <c r="KQC785" s="412"/>
      <c r="KQD785" s="412"/>
      <c r="KQE785" s="412"/>
      <c r="KQF785" s="412"/>
      <c r="KQG785" s="412"/>
      <c r="KQH785" s="412"/>
      <c r="KQI785" s="412"/>
      <c r="KQJ785" s="412"/>
      <c r="KQK785" s="412"/>
      <c r="KQL785" s="412"/>
      <c r="KQM785" s="412"/>
      <c r="KQN785" s="412"/>
      <c r="KQO785" s="412"/>
      <c r="KQP785" s="412"/>
      <c r="KQQ785" s="412"/>
      <c r="KQR785" s="412"/>
      <c r="KQS785" s="412"/>
      <c r="KQT785" s="412"/>
      <c r="KQU785" s="412"/>
      <c r="KQV785" s="412"/>
      <c r="KQW785" s="412"/>
      <c r="KQX785" s="412"/>
      <c r="KQY785" s="412"/>
      <c r="KQZ785" s="412"/>
      <c r="KRA785" s="412"/>
      <c r="KRB785" s="413"/>
      <c r="KRC785" s="413"/>
      <c r="KRD785" s="413"/>
      <c r="KRE785" s="413"/>
      <c r="KRF785" s="413"/>
      <c r="KRG785" s="413"/>
      <c r="KRH785" s="413"/>
      <c r="KRI785" s="413"/>
      <c r="KRJ785" s="413"/>
      <c r="KRK785" s="413"/>
      <c r="KRL785" s="413"/>
      <c r="KRM785" s="413"/>
      <c r="KRN785" s="413"/>
      <c r="KRO785" s="413"/>
      <c r="KRP785" s="413"/>
      <c r="KRQ785" s="413"/>
      <c r="KRR785" s="413"/>
      <c r="KRS785" s="413"/>
      <c r="KRT785" s="413"/>
      <c r="KRU785" s="413"/>
      <c r="KRV785" s="413"/>
      <c r="KRW785" s="413"/>
      <c r="KRX785" s="413"/>
      <c r="KRY785" s="413"/>
      <c r="KRZ785" s="414"/>
      <c r="KSA785" s="414"/>
      <c r="KSB785" s="414"/>
      <c r="KSC785" s="414"/>
      <c r="KSD785" s="414"/>
      <c r="KSE785" s="413"/>
      <c r="KSF785" s="413"/>
      <c r="KSG785" s="414"/>
      <c r="KSH785" s="414"/>
      <c r="KSI785" s="413"/>
      <c r="KSJ785" s="413"/>
      <c r="KSK785" s="414"/>
      <c r="KSL785" s="414"/>
      <c r="KSM785" s="413"/>
      <c r="KSN785" s="413"/>
      <c r="KSO785" s="413"/>
      <c r="KSP785" s="413"/>
      <c r="KSQ785" s="413"/>
      <c r="KSR785" s="413"/>
      <c r="KSS785" s="413"/>
      <c r="KST785" s="414"/>
      <c r="KSU785" s="414"/>
      <c r="KSV785" s="413"/>
      <c r="KSW785" s="413"/>
      <c r="KSX785" s="414"/>
      <c r="KSY785" s="414"/>
      <c r="KSZ785" s="413"/>
      <c r="KTA785" s="413"/>
      <c r="KTB785" s="413"/>
      <c r="KTC785" s="413"/>
      <c r="KTD785" s="413"/>
      <c r="KTE785" s="407"/>
      <c r="KTF785" s="439"/>
      <c r="KTG785" s="413"/>
      <c r="KTH785" s="413"/>
      <c r="KTI785" s="413"/>
      <c r="KTJ785" s="413"/>
      <c r="KTK785" s="413"/>
      <c r="KTL785" s="413"/>
      <c r="KTM785" s="413"/>
      <c r="KTN785" s="412"/>
      <c r="KTO785" s="412"/>
      <c r="KTP785" s="412"/>
      <c r="KTQ785" s="412"/>
      <c r="KTR785" s="412"/>
      <c r="KTS785" s="412"/>
      <c r="KTT785" s="412"/>
      <c r="KTU785" s="412"/>
      <c r="KTV785" s="412"/>
      <c r="KTW785" s="412"/>
      <c r="KTX785" s="412"/>
      <c r="KTY785" s="412"/>
      <c r="KTZ785" s="412"/>
      <c r="KUA785" s="412"/>
      <c r="KUB785" s="412"/>
      <c r="KUC785" s="412"/>
      <c r="KUD785" s="412"/>
      <c r="KUE785" s="412"/>
      <c r="KUF785" s="412"/>
      <c r="KUG785" s="412"/>
      <c r="KUH785" s="412"/>
      <c r="KUI785" s="412"/>
      <c r="KUJ785" s="412"/>
      <c r="KUK785" s="412"/>
      <c r="KUL785" s="412"/>
      <c r="KUM785" s="412"/>
      <c r="KUN785" s="412"/>
      <c r="KUO785" s="412"/>
      <c r="KUP785" s="412"/>
      <c r="KUQ785" s="412"/>
      <c r="KUR785" s="412"/>
      <c r="KUS785" s="412"/>
      <c r="KUT785" s="412"/>
      <c r="KUU785" s="412"/>
      <c r="KUV785" s="412"/>
      <c r="KUW785" s="412"/>
      <c r="KUX785" s="412"/>
      <c r="KUY785" s="412"/>
      <c r="KUZ785" s="412"/>
      <c r="KVA785" s="412"/>
      <c r="KVB785" s="412"/>
      <c r="KVC785" s="412"/>
      <c r="KVD785" s="412"/>
      <c r="KVE785" s="412"/>
      <c r="KVF785" s="413"/>
      <c r="KVG785" s="413"/>
      <c r="KVH785" s="413"/>
      <c r="KVI785" s="413"/>
      <c r="KVJ785" s="413"/>
      <c r="KVK785" s="413"/>
      <c r="KVL785" s="413"/>
      <c r="KVM785" s="413"/>
      <c r="KVN785" s="413"/>
      <c r="KVO785" s="413"/>
      <c r="KVP785" s="413"/>
      <c r="KVQ785" s="413"/>
      <c r="KVR785" s="413"/>
      <c r="KVS785" s="413"/>
      <c r="KVT785" s="413"/>
      <c r="KVU785" s="413"/>
      <c r="KVV785" s="413"/>
      <c r="KVW785" s="413"/>
      <c r="KVX785" s="413"/>
      <c r="KVY785" s="413"/>
      <c r="KVZ785" s="413"/>
      <c r="KWA785" s="413"/>
      <c r="KWB785" s="413"/>
      <c r="KWC785" s="413"/>
      <c r="KWD785" s="414"/>
      <c r="KWE785" s="414"/>
      <c r="KWF785" s="414"/>
      <c r="KWG785" s="414"/>
      <c r="KWH785" s="414"/>
      <c r="KWI785" s="413"/>
      <c r="KWJ785" s="413"/>
      <c r="KWK785" s="414"/>
      <c r="KWL785" s="414"/>
      <c r="KWM785" s="413"/>
      <c r="KWN785" s="413"/>
      <c r="KWO785" s="414"/>
      <c r="KWP785" s="414"/>
      <c r="KWQ785" s="413"/>
      <c r="KWR785" s="413"/>
      <c r="KWS785" s="413"/>
      <c r="KWT785" s="413"/>
      <c r="KWU785" s="413"/>
      <c r="KWV785" s="413"/>
      <c r="KWW785" s="413"/>
      <c r="KWX785" s="414"/>
      <c r="KWY785" s="414"/>
      <c r="KWZ785" s="413"/>
      <c r="KXA785" s="413"/>
      <c r="KXB785" s="414"/>
      <c r="KXC785" s="414"/>
      <c r="KXD785" s="413"/>
      <c r="KXE785" s="413"/>
      <c r="KXF785" s="413"/>
      <c r="KXG785" s="413"/>
      <c r="KXH785" s="413"/>
      <c r="KXI785" s="407"/>
      <c r="KXJ785" s="439"/>
      <c r="KXK785" s="413"/>
      <c r="KXL785" s="413"/>
      <c r="KXM785" s="413"/>
      <c r="KXN785" s="413"/>
      <c r="KXO785" s="413"/>
      <c r="KXP785" s="413"/>
      <c r="KXQ785" s="413"/>
      <c r="KXR785" s="412"/>
      <c r="KXS785" s="412"/>
      <c r="KXT785" s="412"/>
      <c r="KXU785" s="412"/>
      <c r="KXV785" s="412"/>
      <c r="KXW785" s="412"/>
      <c r="KXX785" s="412"/>
      <c r="KXY785" s="412"/>
      <c r="KXZ785" s="412"/>
      <c r="KYA785" s="412"/>
      <c r="KYB785" s="412"/>
      <c r="KYC785" s="412"/>
      <c r="KYD785" s="412"/>
      <c r="KYE785" s="412"/>
      <c r="KYF785" s="412"/>
      <c r="KYG785" s="412"/>
      <c r="KYH785" s="412"/>
      <c r="KYI785" s="412"/>
      <c r="KYJ785" s="412"/>
      <c r="KYK785" s="412"/>
      <c r="KYL785" s="412"/>
      <c r="KYM785" s="412"/>
      <c r="KYN785" s="412"/>
      <c r="KYO785" s="412"/>
      <c r="KYP785" s="412"/>
      <c r="KYQ785" s="412"/>
      <c r="KYR785" s="412"/>
      <c r="KYS785" s="412"/>
      <c r="KYT785" s="412"/>
      <c r="KYU785" s="412"/>
      <c r="KYV785" s="412"/>
      <c r="KYW785" s="412"/>
      <c r="KYX785" s="412"/>
      <c r="KYY785" s="412"/>
      <c r="KYZ785" s="412"/>
      <c r="KZA785" s="412"/>
      <c r="KZB785" s="412"/>
      <c r="KZC785" s="412"/>
      <c r="KZD785" s="412"/>
      <c r="KZE785" s="412"/>
      <c r="KZF785" s="412"/>
      <c r="KZG785" s="412"/>
      <c r="KZH785" s="412"/>
      <c r="KZI785" s="412"/>
      <c r="KZJ785" s="413"/>
      <c r="KZK785" s="413"/>
      <c r="KZL785" s="413"/>
      <c r="KZM785" s="413"/>
      <c r="KZN785" s="413"/>
      <c r="KZO785" s="413"/>
      <c r="KZP785" s="413"/>
      <c r="KZQ785" s="413"/>
      <c r="KZR785" s="413"/>
      <c r="KZS785" s="413"/>
      <c r="KZT785" s="413"/>
      <c r="KZU785" s="413"/>
      <c r="KZV785" s="413"/>
      <c r="KZW785" s="413"/>
      <c r="KZX785" s="413"/>
      <c r="KZY785" s="413"/>
      <c r="KZZ785" s="413"/>
      <c r="LAA785" s="413"/>
      <c r="LAB785" s="413"/>
      <c r="LAC785" s="413"/>
      <c r="LAD785" s="413"/>
      <c r="LAE785" s="413"/>
      <c r="LAF785" s="413"/>
      <c r="LAG785" s="413"/>
      <c r="LAH785" s="414"/>
      <c r="LAI785" s="414"/>
      <c r="LAJ785" s="414"/>
      <c r="LAK785" s="414"/>
      <c r="LAL785" s="414"/>
      <c r="LAM785" s="413"/>
      <c r="LAN785" s="413"/>
      <c r="LAO785" s="414"/>
      <c r="LAP785" s="414"/>
      <c r="LAQ785" s="413"/>
      <c r="LAR785" s="413"/>
      <c r="LAS785" s="414"/>
      <c r="LAT785" s="414"/>
      <c r="LAU785" s="413"/>
      <c r="LAV785" s="413"/>
      <c r="LAW785" s="413"/>
      <c r="LAX785" s="413"/>
      <c r="LAY785" s="413"/>
      <c r="LAZ785" s="413"/>
      <c r="LBA785" s="413"/>
      <c r="LBB785" s="414"/>
      <c r="LBC785" s="414"/>
      <c r="LBD785" s="413"/>
      <c r="LBE785" s="413"/>
      <c r="LBF785" s="414"/>
      <c r="LBG785" s="414"/>
      <c r="LBH785" s="413"/>
      <c r="LBI785" s="413"/>
      <c r="LBJ785" s="413"/>
      <c r="LBK785" s="413"/>
      <c r="LBL785" s="413"/>
      <c r="LBM785" s="407"/>
      <c r="LBN785" s="439"/>
      <c r="LBO785" s="413"/>
      <c r="LBP785" s="413"/>
      <c r="LBQ785" s="413"/>
      <c r="LBR785" s="413"/>
      <c r="LBS785" s="413"/>
      <c r="LBT785" s="413"/>
      <c r="LBU785" s="413"/>
      <c r="LBV785" s="412"/>
      <c r="LBW785" s="412"/>
      <c r="LBX785" s="412"/>
      <c r="LBY785" s="412"/>
      <c r="LBZ785" s="412"/>
      <c r="LCA785" s="412"/>
      <c r="LCB785" s="412"/>
      <c r="LCC785" s="412"/>
      <c r="LCD785" s="412"/>
      <c r="LCE785" s="412"/>
      <c r="LCF785" s="412"/>
      <c r="LCG785" s="412"/>
      <c r="LCH785" s="412"/>
      <c r="LCI785" s="412"/>
      <c r="LCJ785" s="412"/>
      <c r="LCK785" s="412"/>
      <c r="LCL785" s="412"/>
      <c r="LCM785" s="412"/>
      <c r="LCN785" s="412"/>
      <c r="LCO785" s="412"/>
      <c r="LCP785" s="412"/>
      <c r="LCQ785" s="412"/>
      <c r="LCR785" s="412"/>
      <c r="LCS785" s="412"/>
      <c r="LCT785" s="412"/>
      <c r="LCU785" s="412"/>
      <c r="LCV785" s="412"/>
      <c r="LCW785" s="412"/>
      <c r="LCX785" s="412"/>
      <c r="LCY785" s="412"/>
      <c r="LCZ785" s="412"/>
      <c r="LDA785" s="412"/>
      <c r="LDB785" s="412"/>
      <c r="LDC785" s="412"/>
      <c r="LDD785" s="412"/>
      <c r="LDE785" s="412"/>
      <c r="LDF785" s="412"/>
      <c r="LDG785" s="412"/>
      <c r="LDH785" s="412"/>
      <c r="LDI785" s="412"/>
      <c r="LDJ785" s="412"/>
      <c r="LDK785" s="412"/>
      <c r="LDL785" s="412"/>
      <c r="LDM785" s="412"/>
      <c r="LDN785" s="413"/>
      <c r="LDO785" s="413"/>
      <c r="LDP785" s="413"/>
      <c r="LDQ785" s="413"/>
      <c r="LDR785" s="413"/>
      <c r="LDS785" s="413"/>
      <c r="LDT785" s="413"/>
      <c r="LDU785" s="413"/>
      <c r="LDV785" s="413"/>
      <c r="LDW785" s="413"/>
      <c r="LDX785" s="413"/>
      <c r="LDY785" s="413"/>
      <c r="LDZ785" s="413"/>
      <c r="LEA785" s="413"/>
      <c r="LEB785" s="413"/>
      <c r="LEC785" s="413"/>
      <c r="LED785" s="413"/>
      <c r="LEE785" s="413"/>
      <c r="LEF785" s="413"/>
      <c r="LEG785" s="413"/>
      <c r="LEH785" s="413"/>
      <c r="LEI785" s="413"/>
      <c r="LEJ785" s="413"/>
      <c r="LEK785" s="413"/>
      <c r="LEL785" s="414"/>
      <c r="LEM785" s="414"/>
      <c r="LEN785" s="414"/>
      <c r="LEO785" s="414"/>
      <c r="LEP785" s="414"/>
      <c r="LEQ785" s="413"/>
      <c r="LER785" s="413"/>
      <c r="LES785" s="414"/>
      <c r="LET785" s="414"/>
      <c r="LEU785" s="413"/>
      <c r="LEV785" s="413"/>
      <c r="LEW785" s="414"/>
      <c r="LEX785" s="414"/>
      <c r="LEY785" s="413"/>
      <c r="LEZ785" s="413"/>
      <c r="LFA785" s="413"/>
      <c r="LFB785" s="413"/>
      <c r="LFC785" s="413"/>
      <c r="LFD785" s="413"/>
      <c r="LFE785" s="413"/>
      <c r="LFF785" s="414"/>
      <c r="LFG785" s="414"/>
      <c r="LFH785" s="413"/>
      <c r="LFI785" s="413"/>
      <c r="LFJ785" s="414"/>
      <c r="LFK785" s="414"/>
      <c r="LFL785" s="413"/>
      <c r="LFM785" s="413"/>
      <c r="LFN785" s="413"/>
      <c r="LFO785" s="413"/>
      <c r="LFP785" s="413"/>
      <c r="LFQ785" s="407"/>
      <c r="LFR785" s="439"/>
      <c r="LFS785" s="413"/>
      <c r="LFT785" s="413"/>
      <c r="LFU785" s="413"/>
      <c r="LFV785" s="413"/>
      <c r="LFW785" s="413"/>
      <c r="LFX785" s="413"/>
      <c r="LFY785" s="413"/>
      <c r="LFZ785" s="412"/>
      <c r="LGA785" s="412"/>
      <c r="LGB785" s="412"/>
      <c r="LGC785" s="412"/>
      <c r="LGD785" s="412"/>
      <c r="LGE785" s="412"/>
      <c r="LGF785" s="412"/>
      <c r="LGG785" s="412"/>
      <c r="LGH785" s="412"/>
      <c r="LGI785" s="412"/>
      <c r="LGJ785" s="412"/>
      <c r="LGK785" s="412"/>
      <c r="LGL785" s="412"/>
      <c r="LGM785" s="412"/>
      <c r="LGN785" s="412"/>
      <c r="LGO785" s="412"/>
      <c r="LGP785" s="412"/>
      <c r="LGQ785" s="412"/>
      <c r="LGR785" s="412"/>
      <c r="LGS785" s="412"/>
      <c r="LGT785" s="412"/>
      <c r="LGU785" s="412"/>
      <c r="LGV785" s="412"/>
      <c r="LGW785" s="412"/>
      <c r="LGX785" s="412"/>
      <c r="LGY785" s="412"/>
      <c r="LGZ785" s="412"/>
      <c r="LHA785" s="412"/>
      <c r="LHB785" s="412"/>
      <c r="LHC785" s="412"/>
      <c r="LHD785" s="412"/>
      <c r="LHE785" s="412"/>
      <c r="LHF785" s="412"/>
      <c r="LHG785" s="412"/>
      <c r="LHH785" s="412"/>
      <c r="LHI785" s="412"/>
      <c r="LHJ785" s="412"/>
      <c r="LHK785" s="412"/>
      <c r="LHL785" s="412"/>
      <c r="LHM785" s="412"/>
      <c r="LHN785" s="412"/>
      <c r="LHO785" s="412"/>
      <c r="LHP785" s="412"/>
      <c r="LHQ785" s="412"/>
      <c r="LHR785" s="413"/>
      <c r="LHS785" s="413"/>
      <c r="LHT785" s="413"/>
      <c r="LHU785" s="413"/>
      <c r="LHV785" s="413"/>
      <c r="LHW785" s="413"/>
      <c r="LHX785" s="413"/>
      <c r="LHY785" s="413"/>
      <c r="LHZ785" s="413"/>
      <c r="LIA785" s="413"/>
      <c r="LIB785" s="413"/>
      <c r="LIC785" s="413"/>
      <c r="LID785" s="413"/>
      <c r="LIE785" s="413"/>
      <c r="LIF785" s="413"/>
      <c r="LIG785" s="413"/>
      <c r="LIH785" s="413"/>
      <c r="LII785" s="413"/>
      <c r="LIJ785" s="413"/>
      <c r="LIK785" s="413"/>
      <c r="LIL785" s="413"/>
      <c r="LIM785" s="413"/>
      <c r="LIN785" s="413"/>
      <c r="LIO785" s="413"/>
      <c r="LIP785" s="414"/>
      <c r="LIQ785" s="414"/>
      <c r="LIR785" s="414"/>
      <c r="LIS785" s="414"/>
      <c r="LIT785" s="414"/>
      <c r="LIU785" s="413"/>
      <c r="LIV785" s="413"/>
      <c r="LIW785" s="414"/>
      <c r="LIX785" s="414"/>
      <c r="LIY785" s="413"/>
      <c r="LIZ785" s="413"/>
      <c r="LJA785" s="414"/>
      <c r="LJB785" s="414"/>
      <c r="LJC785" s="413"/>
      <c r="LJD785" s="413"/>
      <c r="LJE785" s="413"/>
      <c r="LJF785" s="413"/>
      <c r="LJG785" s="413"/>
      <c r="LJH785" s="413"/>
      <c r="LJI785" s="413"/>
      <c r="LJJ785" s="414"/>
      <c r="LJK785" s="414"/>
      <c r="LJL785" s="413"/>
      <c r="LJM785" s="413"/>
      <c r="LJN785" s="414"/>
      <c r="LJO785" s="414"/>
      <c r="LJP785" s="413"/>
      <c r="LJQ785" s="413"/>
      <c r="LJR785" s="413"/>
      <c r="LJS785" s="413"/>
      <c r="LJT785" s="413"/>
      <c r="LJU785" s="407"/>
      <c r="LJV785" s="439"/>
      <c r="LJW785" s="413"/>
      <c r="LJX785" s="413"/>
      <c r="LJY785" s="413"/>
      <c r="LJZ785" s="413"/>
      <c r="LKA785" s="413"/>
      <c r="LKB785" s="413"/>
      <c r="LKC785" s="413"/>
      <c r="LKD785" s="412"/>
      <c r="LKE785" s="412"/>
      <c r="LKF785" s="412"/>
      <c r="LKG785" s="412"/>
      <c r="LKH785" s="412"/>
      <c r="LKI785" s="412"/>
      <c r="LKJ785" s="412"/>
      <c r="LKK785" s="412"/>
      <c r="LKL785" s="412"/>
      <c r="LKM785" s="412"/>
      <c r="LKN785" s="412"/>
      <c r="LKO785" s="412"/>
      <c r="LKP785" s="412"/>
      <c r="LKQ785" s="412"/>
      <c r="LKR785" s="412"/>
      <c r="LKS785" s="412"/>
      <c r="LKT785" s="412"/>
      <c r="LKU785" s="412"/>
      <c r="LKV785" s="412"/>
      <c r="LKW785" s="412"/>
      <c r="LKX785" s="412"/>
      <c r="LKY785" s="412"/>
      <c r="LKZ785" s="412"/>
      <c r="LLA785" s="412"/>
      <c r="LLB785" s="412"/>
      <c r="LLC785" s="412"/>
      <c r="LLD785" s="412"/>
      <c r="LLE785" s="412"/>
      <c r="LLF785" s="412"/>
      <c r="LLG785" s="412"/>
      <c r="LLH785" s="412"/>
      <c r="LLI785" s="412"/>
      <c r="LLJ785" s="412"/>
      <c r="LLK785" s="412"/>
      <c r="LLL785" s="412"/>
      <c r="LLM785" s="412"/>
      <c r="LLN785" s="412"/>
      <c r="LLO785" s="412"/>
      <c r="LLP785" s="412"/>
      <c r="LLQ785" s="412"/>
      <c r="LLR785" s="412"/>
      <c r="LLS785" s="412"/>
      <c r="LLT785" s="412"/>
      <c r="LLU785" s="412"/>
      <c r="LLV785" s="413"/>
      <c r="LLW785" s="413"/>
      <c r="LLX785" s="413"/>
      <c r="LLY785" s="413"/>
      <c r="LLZ785" s="413"/>
      <c r="LMA785" s="413"/>
      <c r="LMB785" s="413"/>
      <c r="LMC785" s="413"/>
      <c r="LMD785" s="413"/>
      <c r="LME785" s="413"/>
      <c r="LMF785" s="413"/>
      <c r="LMG785" s="413"/>
      <c r="LMH785" s="413"/>
      <c r="LMI785" s="413"/>
      <c r="LMJ785" s="413"/>
      <c r="LMK785" s="413"/>
      <c r="LML785" s="413"/>
      <c r="LMM785" s="413"/>
      <c r="LMN785" s="413"/>
      <c r="LMO785" s="413"/>
      <c r="LMP785" s="413"/>
      <c r="LMQ785" s="413"/>
      <c r="LMR785" s="413"/>
      <c r="LMS785" s="413"/>
      <c r="LMT785" s="414"/>
      <c r="LMU785" s="414"/>
      <c r="LMV785" s="414"/>
      <c r="LMW785" s="414"/>
      <c r="LMX785" s="414"/>
      <c r="LMY785" s="413"/>
      <c r="LMZ785" s="413"/>
      <c r="LNA785" s="414"/>
      <c r="LNB785" s="414"/>
      <c r="LNC785" s="413"/>
      <c r="LND785" s="413"/>
      <c r="LNE785" s="414"/>
      <c r="LNF785" s="414"/>
      <c r="LNG785" s="413"/>
      <c r="LNH785" s="413"/>
      <c r="LNI785" s="413"/>
      <c r="LNJ785" s="413"/>
      <c r="LNK785" s="413"/>
      <c r="LNL785" s="413"/>
      <c r="LNM785" s="413"/>
      <c r="LNN785" s="414"/>
      <c r="LNO785" s="414"/>
      <c r="LNP785" s="413"/>
      <c r="LNQ785" s="413"/>
      <c r="LNR785" s="414"/>
      <c r="LNS785" s="414"/>
      <c r="LNT785" s="413"/>
      <c r="LNU785" s="413"/>
      <c r="LNV785" s="413"/>
      <c r="LNW785" s="413"/>
      <c r="LNX785" s="413"/>
      <c r="LNY785" s="407"/>
      <c r="LNZ785" s="439"/>
      <c r="LOA785" s="413"/>
      <c r="LOB785" s="413"/>
      <c r="LOC785" s="413"/>
      <c r="LOD785" s="413"/>
      <c r="LOE785" s="413"/>
      <c r="LOF785" s="413"/>
      <c r="LOG785" s="413"/>
      <c r="LOH785" s="412"/>
      <c r="LOI785" s="412"/>
      <c r="LOJ785" s="412"/>
      <c r="LOK785" s="412"/>
      <c r="LOL785" s="412"/>
      <c r="LOM785" s="412"/>
      <c r="LON785" s="412"/>
      <c r="LOO785" s="412"/>
      <c r="LOP785" s="412"/>
      <c r="LOQ785" s="412"/>
      <c r="LOR785" s="412"/>
      <c r="LOS785" s="412"/>
      <c r="LOT785" s="412"/>
      <c r="LOU785" s="412"/>
      <c r="LOV785" s="412"/>
      <c r="LOW785" s="412"/>
      <c r="LOX785" s="412"/>
      <c r="LOY785" s="412"/>
      <c r="LOZ785" s="412"/>
      <c r="LPA785" s="412"/>
      <c r="LPB785" s="412"/>
      <c r="LPC785" s="412"/>
      <c r="LPD785" s="412"/>
      <c r="LPE785" s="412"/>
      <c r="LPF785" s="412"/>
      <c r="LPG785" s="412"/>
      <c r="LPH785" s="412"/>
      <c r="LPI785" s="412"/>
      <c r="LPJ785" s="412"/>
      <c r="LPK785" s="412"/>
      <c r="LPL785" s="412"/>
      <c r="LPM785" s="412"/>
      <c r="LPN785" s="412"/>
      <c r="LPO785" s="412"/>
      <c r="LPP785" s="412"/>
      <c r="LPQ785" s="412"/>
      <c r="LPR785" s="412"/>
      <c r="LPS785" s="412"/>
      <c r="LPT785" s="412"/>
      <c r="LPU785" s="412"/>
      <c r="LPV785" s="412"/>
      <c r="LPW785" s="412"/>
      <c r="LPX785" s="412"/>
      <c r="LPY785" s="412"/>
      <c r="LPZ785" s="413"/>
      <c r="LQA785" s="413"/>
      <c r="LQB785" s="413"/>
      <c r="LQC785" s="413"/>
      <c r="LQD785" s="413"/>
      <c r="LQE785" s="413"/>
      <c r="LQF785" s="413"/>
      <c r="LQG785" s="413"/>
      <c r="LQH785" s="413"/>
      <c r="LQI785" s="413"/>
      <c r="LQJ785" s="413"/>
      <c r="LQK785" s="413"/>
      <c r="LQL785" s="413"/>
      <c r="LQM785" s="413"/>
      <c r="LQN785" s="413"/>
      <c r="LQO785" s="413"/>
      <c r="LQP785" s="413"/>
      <c r="LQQ785" s="413"/>
      <c r="LQR785" s="413"/>
      <c r="LQS785" s="413"/>
      <c r="LQT785" s="413"/>
      <c r="LQU785" s="413"/>
      <c r="LQV785" s="413"/>
      <c r="LQW785" s="413"/>
      <c r="LQX785" s="414"/>
      <c r="LQY785" s="414"/>
      <c r="LQZ785" s="414"/>
      <c r="LRA785" s="414"/>
      <c r="LRB785" s="414"/>
      <c r="LRC785" s="413"/>
      <c r="LRD785" s="413"/>
      <c r="LRE785" s="414"/>
      <c r="LRF785" s="414"/>
      <c r="LRG785" s="413"/>
      <c r="LRH785" s="413"/>
      <c r="LRI785" s="414"/>
      <c r="LRJ785" s="414"/>
      <c r="LRK785" s="413"/>
      <c r="LRL785" s="413"/>
      <c r="LRM785" s="413"/>
      <c r="LRN785" s="413"/>
      <c r="LRO785" s="413"/>
      <c r="LRP785" s="413"/>
      <c r="LRQ785" s="413"/>
      <c r="LRR785" s="414"/>
      <c r="LRS785" s="414"/>
      <c r="LRT785" s="413"/>
      <c r="LRU785" s="413"/>
      <c r="LRV785" s="414"/>
      <c r="LRW785" s="414"/>
      <c r="LRX785" s="413"/>
      <c r="LRY785" s="413"/>
      <c r="LRZ785" s="413"/>
      <c r="LSA785" s="413"/>
      <c r="LSB785" s="413"/>
      <c r="LSC785" s="407"/>
      <c r="LSD785" s="439"/>
      <c r="LSE785" s="413"/>
      <c r="LSF785" s="413"/>
      <c r="LSG785" s="413"/>
      <c r="LSH785" s="413"/>
      <c r="LSI785" s="413"/>
      <c r="LSJ785" s="413"/>
      <c r="LSK785" s="413"/>
      <c r="LSL785" s="412"/>
      <c r="LSM785" s="412"/>
      <c r="LSN785" s="412"/>
      <c r="LSO785" s="412"/>
      <c r="LSP785" s="412"/>
      <c r="LSQ785" s="412"/>
      <c r="LSR785" s="412"/>
      <c r="LSS785" s="412"/>
      <c r="LST785" s="412"/>
      <c r="LSU785" s="412"/>
      <c r="LSV785" s="412"/>
      <c r="LSW785" s="412"/>
      <c r="LSX785" s="412"/>
      <c r="LSY785" s="412"/>
      <c r="LSZ785" s="412"/>
      <c r="LTA785" s="412"/>
      <c r="LTB785" s="412"/>
      <c r="LTC785" s="412"/>
      <c r="LTD785" s="412"/>
      <c r="LTE785" s="412"/>
      <c r="LTF785" s="412"/>
      <c r="LTG785" s="412"/>
      <c r="LTH785" s="412"/>
      <c r="LTI785" s="412"/>
      <c r="LTJ785" s="412"/>
      <c r="LTK785" s="412"/>
      <c r="LTL785" s="412"/>
      <c r="LTM785" s="412"/>
      <c r="LTN785" s="412"/>
      <c r="LTO785" s="412"/>
      <c r="LTP785" s="412"/>
      <c r="LTQ785" s="412"/>
      <c r="LTR785" s="412"/>
      <c r="LTS785" s="412"/>
      <c r="LTT785" s="412"/>
      <c r="LTU785" s="412"/>
      <c r="LTV785" s="412"/>
      <c r="LTW785" s="412"/>
      <c r="LTX785" s="412"/>
      <c r="LTY785" s="412"/>
      <c r="LTZ785" s="412"/>
      <c r="LUA785" s="412"/>
      <c r="LUB785" s="412"/>
      <c r="LUC785" s="412"/>
      <c r="LUD785" s="413"/>
      <c r="LUE785" s="413"/>
      <c r="LUF785" s="413"/>
      <c r="LUG785" s="413"/>
      <c r="LUH785" s="413"/>
      <c r="LUI785" s="413"/>
      <c r="LUJ785" s="413"/>
      <c r="LUK785" s="413"/>
      <c r="LUL785" s="413"/>
      <c r="LUM785" s="413"/>
      <c r="LUN785" s="413"/>
      <c r="LUO785" s="413"/>
      <c r="LUP785" s="413"/>
      <c r="LUQ785" s="413"/>
      <c r="LUR785" s="413"/>
      <c r="LUS785" s="413"/>
      <c r="LUT785" s="413"/>
      <c r="LUU785" s="413"/>
      <c r="LUV785" s="413"/>
      <c r="LUW785" s="413"/>
      <c r="LUX785" s="413"/>
      <c r="LUY785" s="413"/>
      <c r="LUZ785" s="413"/>
      <c r="LVA785" s="413"/>
      <c r="LVB785" s="414"/>
      <c r="LVC785" s="414"/>
      <c r="LVD785" s="414"/>
      <c r="LVE785" s="414"/>
      <c r="LVF785" s="414"/>
      <c r="LVG785" s="413"/>
      <c r="LVH785" s="413"/>
      <c r="LVI785" s="414"/>
      <c r="LVJ785" s="414"/>
      <c r="LVK785" s="413"/>
      <c r="LVL785" s="413"/>
      <c r="LVM785" s="414"/>
      <c r="LVN785" s="414"/>
      <c r="LVO785" s="413"/>
      <c r="LVP785" s="413"/>
      <c r="LVQ785" s="413"/>
      <c r="LVR785" s="413"/>
      <c r="LVS785" s="413"/>
      <c r="LVT785" s="413"/>
      <c r="LVU785" s="413"/>
      <c r="LVV785" s="414"/>
      <c r="LVW785" s="414"/>
      <c r="LVX785" s="413"/>
      <c r="LVY785" s="413"/>
      <c r="LVZ785" s="414"/>
      <c r="LWA785" s="414"/>
      <c r="LWB785" s="413"/>
      <c r="LWC785" s="413"/>
      <c r="LWD785" s="413"/>
      <c r="LWE785" s="413"/>
      <c r="LWF785" s="413"/>
      <c r="LWG785" s="407"/>
      <c r="LWH785" s="439"/>
      <c r="LWI785" s="413"/>
      <c r="LWJ785" s="413"/>
      <c r="LWK785" s="413"/>
      <c r="LWL785" s="413"/>
      <c r="LWM785" s="413"/>
      <c r="LWN785" s="413"/>
      <c r="LWO785" s="413"/>
      <c r="LWP785" s="412"/>
      <c r="LWQ785" s="412"/>
      <c r="LWR785" s="412"/>
      <c r="LWS785" s="412"/>
      <c r="LWT785" s="412"/>
      <c r="LWU785" s="412"/>
      <c r="LWV785" s="412"/>
      <c r="LWW785" s="412"/>
      <c r="LWX785" s="412"/>
      <c r="LWY785" s="412"/>
      <c r="LWZ785" s="412"/>
      <c r="LXA785" s="412"/>
      <c r="LXB785" s="412"/>
      <c r="LXC785" s="412"/>
      <c r="LXD785" s="412"/>
      <c r="LXE785" s="412"/>
      <c r="LXF785" s="412"/>
      <c r="LXG785" s="412"/>
      <c r="LXH785" s="412"/>
      <c r="LXI785" s="412"/>
      <c r="LXJ785" s="412"/>
      <c r="LXK785" s="412"/>
      <c r="LXL785" s="412"/>
      <c r="LXM785" s="412"/>
      <c r="LXN785" s="412"/>
      <c r="LXO785" s="412"/>
      <c r="LXP785" s="412"/>
      <c r="LXQ785" s="412"/>
      <c r="LXR785" s="412"/>
      <c r="LXS785" s="412"/>
      <c r="LXT785" s="412"/>
      <c r="LXU785" s="412"/>
      <c r="LXV785" s="412"/>
      <c r="LXW785" s="412"/>
      <c r="LXX785" s="412"/>
      <c r="LXY785" s="412"/>
      <c r="LXZ785" s="412"/>
      <c r="LYA785" s="412"/>
      <c r="LYB785" s="412"/>
      <c r="LYC785" s="412"/>
      <c r="LYD785" s="412"/>
      <c r="LYE785" s="412"/>
      <c r="LYF785" s="412"/>
      <c r="LYG785" s="412"/>
      <c r="LYH785" s="413"/>
      <c r="LYI785" s="413"/>
      <c r="LYJ785" s="413"/>
      <c r="LYK785" s="413"/>
      <c r="LYL785" s="413"/>
      <c r="LYM785" s="413"/>
      <c r="LYN785" s="413"/>
      <c r="LYO785" s="413"/>
      <c r="LYP785" s="413"/>
      <c r="LYQ785" s="413"/>
      <c r="LYR785" s="413"/>
      <c r="LYS785" s="413"/>
      <c r="LYT785" s="413"/>
      <c r="LYU785" s="413"/>
      <c r="LYV785" s="413"/>
      <c r="LYW785" s="413"/>
      <c r="LYX785" s="413"/>
      <c r="LYY785" s="413"/>
      <c r="LYZ785" s="413"/>
      <c r="LZA785" s="413"/>
      <c r="LZB785" s="413"/>
      <c r="LZC785" s="413"/>
      <c r="LZD785" s="413"/>
      <c r="LZE785" s="413"/>
      <c r="LZF785" s="414"/>
      <c r="LZG785" s="414"/>
      <c r="LZH785" s="414"/>
      <c r="LZI785" s="414"/>
      <c r="LZJ785" s="414"/>
      <c r="LZK785" s="413"/>
      <c r="LZL785" s="413"/>
      <c r="LZM785" s="414"/>
      <c r="LZN785" s="414"/>
      <c r="LZO785" s="413"/>
      <c r="LZP785" s="413"/>
      <c r="LZQ785" s="414"/>
      <c r="LZR785" s="414"/>
      <c r="LZS785" s="413"/>
      <c r="LZT785" s="413"/>
      <c r="LZU785" s="413"/>
      <c r="LZV785" s="413"/>
      <c r="LZW785" s="413"/>
      <c r="LZX785" s="413"/>
      <c r="LZY785" s="413"/>
      <c r="LZZ785" s="414"/>
      <c r="MAA785" s="414"/>
      <c r="MAB785" s="413"/>
      <c r="MAC785" s="413"/>
      <c r="MAD785" s="414"/>
      <c r="MAE785" s="414"/>
      <c r="MAF785" s="413"/>
      <c r="MAG785" s="413"/>
      <c r="MAH785" s="413"/>
      <c r="MAI785" s="413"/>
      <c r="MAJ785" s="413"/>
      <c r="MAK785" s="407"/>
      <c r="MAL785" s="439"/>
      <c r="MAM785" s="413"/>
      <c r="MAN785" s="413"/>
      <c r="MAO785" s="413"/>
      <c r="MAP785" s="413"/>
      <c r="MAQ785" s="413"/>
      <c r="MAR785" s="413"/>
      <c r="MAS785" s="413"/>
      <c r="MAT785" s="412"/>
      <c r="MAU785" s="412"/>
      <c r="MAV785" s="412"/>
      <c r="MAW785" s="412"/>
      <c r="MAX785" s="412"/>
      <c r="MAY785" s="412"/>
      <c r="MAZ785" s="412"/>
      <c r="MBA785" s="412"/>
      <c r="MBB785" s="412"/>
      <c r="MBC785" s="412"/>
      <c r="MBD785" s="412"/>
      <c r="MBE785" s="412"/>
      <c r="MBF785" s="412"/>
      <c r="MBG785" s="412"/>
      <c r="MBH785" s="412"/>
      <c r="MBI785" s="412"/>
      <c r="MBJ785" s="412"/>
      <c r="MBK785" s="412"/>
      <c r="MBL785" s="412"/>
      <c r="MBM785" s="412"/>
      <c r="MBN785" s="412"/>
      <c r="MBO785" s="412"/>
      <c r="MBP785" s="412"/>
      <c r="MBQ785" s="412"/>
      <c r="MBR785" s="412"/>
      <c r="MBS785" s="412"/>
      <c r="MBT785" s="412"/>
      <c r="MBU785" s="412"/>
      <c r="MBV785" s="412"/>
      <c r="MBW785" s="412"/>
      <c r="MBX785" s="412"/>
      <c r="MBY785" s="412"/>
      <c r="MBZ785" s="412"/>
      <c r="MCA785" s="412"/>
      <c r="MCB785" s="412"/>
      <c r="MCC785" s="412"/>
      <c r="MCD785" s="412"/>
      <c r="MCE785" s="412"/>
      <c r="MCF785" s="412"/>
      <c r="MCG785" s="412"/>
      <c r="MCH785" s="412"/>
      <c r="MCI785" s="412"/>
      <c r="MCJ785" s="412"/>
      <c r="MCK785" s="412"/>
      <c r="MCL785" s="413"/>
      <c r="MCM785" s="413"/>
      <c r="MCN785" s="413"/>
      <c r="MCO785" s="413"/>
      <c r="MCP785" s="413"/>
      <c r="MCQ785" s="413"/>
      <c r="MCR785" s="413"/>
      <c r="MCS785" s="413"/>
      <c r="MCT785" s="413"/>
      <c r="MCU785" s="413"/>
      <c r="MCV785" s="413"/>
      <c r="MCW785" s="413"/>
      <c r="MCX785" s="413"/>
      <c r="MCY785" s="413"/>
      <c r="MCZ785" s="413"/>
      <c r="MDA785" s="413"/>
      <c r="MDB785" s="413"/>
      <c r="MDC785" s="413"/>
      <c r="MDD785" s="413"/>
      <c r="MDE785" s="413"/>
      <c r="MDF785" s="413"/>
      <c r="MDG785" s="413"/>
      <c r="MDH785" s="413"/>
      <c r="MDI785" s="413"/>
      <c r="MDJ785" s="414"/>
      <c r="MDK785" s="414"/>
      <c r="MDL785" s="414"/>
      <c r="MDM785" s="414"/>
      <c r="MDN785" s="414"/>
      <c r="MDO785" s="413"/>
      <c r="MDP785" s="413"/>
      <c r="MDQ785" s="414"/>
      <c r="MDR785" s="414"/>
      <c r="MDS785" s="413"/>
      <c r="MDT785" s="413"/>
      <c r="MDU785" s="414"/>
      <c r="MDV785" s="414"/>
      <c r="MDW785" s="413"/>
      <c r="MDX785" s="413"/>
      <c r="MDY785" s="413"/>
      <c r="MDZ785" s="413"/>
      <c r="MEA785" s="413"/>
      <c r="MEB785" s="413"/>
      <c r="MEC785" s="413"/>
      <c r="MED785" s="414"/>
      <c r="MEE785" s="414"/>
      <c r="MEF785" s="413"/>
      <c r="MEG785" s="413"/>
      <c r="MEH785" s="414"/>
      <c r="MEI785" s="414"/>
      <c r="MEJ785" s="413"/>
      <c r="MEK785" s="413"/>
      <c r="MEL785" s="413"/>
      <c r="MEM785" s="413"/>
      <c r="MEN785" s="413"/>
      <c r="MEO785" s="407"/>
      <c r="MEP785" s="439"/>
      <c r="MEQ785" s="413"/>
      <c r="MER785" s="413"/>
      <c r="MES785" s="413"/>
      <c r="MET785" s="413"/>
      <c r="MEU785" s="413"/>
      <c r="MEV785" s="413"/>
      <c r="MEW785" s="413"/>
      <c r="MEX785" s="412"/>
      <c r="MEY785" s="412"/>
      <c r="MEZ785" s="412"/>
      <c r="MFA785" s="412"/>
      <c r="MFB785" s="412"/>
      <c r="MFC785" s="412"/>
      <c r="MFD785" s="412"/>
      <c r="MFE785" s="412"/>
      <c r="MFF785" s="412"/>
      <c r="MFG785" s="412"/>
      <c r="MFH785" s="412"/>
      <c r="MFI785" s="412"/>
      <c r="MFJ785" s="412"/>
      <c r="MFK785" s="412"/>
      <c r="MFL785" s="412"/>
      <c r="MFM785" s="412"/>
      <c r="MFN785" s="412"/>
      <c r="MFO785" s="412"/>
      <c r="MFP785" s="412"/>
      <c r="MFQ785" s="412"/>
      <c r="MFR785" s="412"/>
      <c r="MFS785" s="412"/>
      <c r="MFT785" s="412"/>
      <c r="MFU785" s="412"/>
      <c r="MFV785" s="412"/>
      <c r="MFW785" s="412"/>
      <c r="MFX785" s="412"/>
      <c r="MFY785" s="412"/>
      <c r="MFZ785" s="412"/>
      <c r="MGA785" s="412"/>
      <c r="MGB785" s="412"/>
      <c r="MGC785" s="412"/>
      <c r="MGD785" s="412"/>
      <c r="MGE785" s="412"/>
      <c r="MGF785" s="412"/>
      <c r="MGG785" s="412"/>
      <c r="MGH785" s="412"/>
      <c r="MGI785" s="412"/>
      <c r="MGJ785" s="412"/>
      <c r="MGK785" s="412"/>
      <c r="MGL785" s="412"/>
      <c r="MGM785" s="412"/>
      <c r="MGN785" s="412"/>
      <c r="MGO785" s="412"/>
      <c r="MGP785" s="413"/>
      <c r="MGQ785" s="413"/>
      <c r="MGR785" s="413"/>
      <c r="MGS785" s="413"/>
      <c r="MGT785" s="413"/>
      <c r="MGU785" s="413"/>
      <c r="MGV785" s="413"/>
      <c r="MGW785" s="413"/>
      <c r="MGX785" s="413"/>
      <c r="MGY785" s="413"/>
      <c r="MGZ785" s="413"/>
      <c r="MHA785" s="413"/>
      <c r="MHB785" s="413"/>
      <c r="MHC785" s="413"/>
      <c r="MHD785" s="413"/>
      <c r="MHE785" s="413"/>
      <c r="MHF785" s="413"/>
      <c r="MHG785" s="413"/>
      <c r="MHH785" s="413"/>
      <c r="MHI785" s="413"/>
      <c r="MHJ785" s="413"/>
      <c r="MHK785" s="413"/>
      <c r="MHL785" s="413"/>
      <c r="MHM785" s="413"/>
      <c r="MHN785" s="414"/>
      <c r="MHO785" s="414"/>
      <c r="MHP785" s="414"/>
      <c r="MHQ785" s="414"/>
      <c r="MHR785" s="414"/>
      <c r="MHS785" s="413"/>
      <c r="MHT785" s="413"/>
      <c r="MHU785" s="414"/>
      <c r="MHV785" s="414"/>
      <c r="MHW785" s="413"/>
      <c r="MHX785" s="413"/>
      <c r="MHY785" s="414"/>
      <c r="MHZ785" s="414"/>
      <c r="MIA785" s="413"/>
      <c r="MIB785" s="413"/>
      <c r="MIC785" s="413"/>
      <c r="MID785" s="413"/>
      <c r="MIE785" s="413"/>
      <c r="MIF785" s="413"/>
      <c r="MIG785" s="413"/>
      <c r="MIH785" s="414"/>
      <c r="MII785" s="414"/>
      <c r="MIJ785" s="413"/>
      <c r="MIK785" s="413"/>
      <c r="MIL785" s="414"/>
      <c r="MIM785" s="414"/>
      <c r="MIN785" s="413"/>
      <c r="MIO785" s="413"/>
      <c r="MIP785" s="413"/>
      <c r="MIQ785" s="413"/>
      <c r="MIR785" s="413"/>
      <c r="MIS785" s="407"/>
      <c r="MIT785" s="439"/>
      <c r="MIU785" s="413"/>
      <c r="MIV785" s="413"/>
      <c r="MIW785" s="413"/>
      <c r="MIX785" s="413"/>
      <c r="MIY785" s="413"/>
      <c r="MIZ785" s="413"/>
      <c r="MJA785" s="413"/>
      <c r="MJB785" s="412"/>
      <c r="MJC785" s="412"/>
      <c r="MJD785" s="412"/>
      <c r="MJE785" s="412"/>
      <c r="MJF785" s="412"/>
      <c r="MJG785" s="412"/>
      <c r="MJH785" s="412"/>
      <c r="MJI785" s="412"/>
      <c r="MJJ785" s="412"/>
      <c r="MJK785" s="412"/>
      <c r="MJL785" s="412"/>
      <c r="MJM785" s="412"/>
      <c r="MJN785" s="412"/>
      <c r="MJO785" s="412"/>
      <c r="MJP785" s="412"/>
      <c r="MJQ785" s="412"/>
      <c r="MJR785" s="412"/>
      <c r="MJS785" s="412"/>
      <c r="MJT785" s="412"/>
      <c r="MJU785" s="412"/>
      <c r="MJV785" s="412"/>
      <c r="MJW785" s="412"/>
      <c r="MJX785" s="412"/>
      <c r="MJY785" s="412"/>
      <c r="MJZ785" s="412"/>
      <c r="MKA785" s="412"/>
      <c r="MKB785" s="412"/>
      <c r="MKC785" s="412"/>
      <c r="MKD785" s="412"/>
      <c r="MKE785" s="412"/>
      <c r="MKF785" s="412"/>
      <c r="MKG785" s="412"/>
      <c r="MKH785" s="412"/>
      <c r="MKI785" s="412"/>
      <c r="MKJ785" s="412"/>
      <c r="MKK785" s="412"/>
      <c r="MKL785" s="412"/>
      <c r="MKM785" s="412"/>
      <c r="MKN785" s="412"/>
      <c r="MKO785" s="412"/>
      <c r="MKP785" s="412"/>
      <c r="MKQ785" s="412"/>
      <c r="MKR785" s="412"/>
      <c r="MKS785" s="412"/>
      <c r="MKT785" s="413"/>
      <c r="MKU785" s="413"/>
      <c r="MKV785" s="413"/>
      <c r="MKW785" s="413"/>
      <c r="MKX785" s="413"/>
      <c r="MKY785" s="413"/>
      <c r="MKZ785" s="413"/>
      <c r="MLA785" s="413"/>
      <c r="MLB785" s="413"/>
      <c r="MLC785" s="413"/>
      <c r="MLD785" s="413"/>
      <c r="MLE785" s="413"/>
      <c r="MLF785" s="413"/>
      <c r="MLG785" s="413"/>
      <c r="MLH785" s="413"/>
      <c r="MLI785" s="413"/>
      <c r="MLJ785" s="413"/>
      <c r="MLK785" s="413"/>
      <c r="MLL785" s="413"/>
      <c r="MLM785" s="413"/>
      <c r="MLN785" s="413"/>
      <c r="MLO785" s="413"/>
      <c r="MLP785" s="413"/>
      <c r="MLQ785" s="413"/>
      <c r="MLR785" s="414"/>
      <c r="MLS785" s="414"/>
      <c r="MLT785" s="414"/>
      <c r="MLU785" s="414"/>
      <c r="MLV785" s="414"/>
      <c r="MLW785" s="413"/>
      <c r="MLX785" s="413"/>
      <c r="MLY785" s="414"/>
      <c r="MLZ785" s="414"/>
      <c r="MMA785" s="413"/>
      <c r="MMB785" s="413"/>
      <c r="MMC785" s="414"/>
      <c r="MMD785" s="414"/>
      <c r="MME785" s="413"/>
      <c r="MMF785" s="413"/>
      <c r="MMG785" s="413"/>
      <c r="MMH785" s="413"/>
      <c r="MMI785" s="413"/>
      <c r="MMJ785" s="413"/>
      <c r="MMK785" s="413"/>
      <c r="MML785" s="414"/>
      <c r="MMM785" s="414"/>
      <c r="MMN785" s="413"/>
      <c r="MMO785" s="413"/>
      <c r="MMP785" s="414"/>
      <c r="MMQ785" s="414"/>
      <c r="MMR785" s="413"/>
      <c r="MMS785" s="413"/>
      <c r="MMT785" s="413"/>
      <c r="MMU785" s="413"/>
      <c r="MMV785" s="413"/>
      <c r="MMW785" s="407"/>
      <c r="MMX785" s="439"/>
      <c r="MMY785" s="413"/>
      <c r="MMZ785" s="413"/>
      <c r="MNA785" s="413"/>
      <c r="MNB785" s="413"/>
      <c r="MNC785" s="413"/>
      <c r="MND785" s="413"/>
      <c r="MNE785" s="413"/>
      <c r="MNF785" s="412"/>
      <c r="MNG785" s="412"/>
      <c r="MNH785" s="412"/>
      <c r="MNI785" s="412"/>
      <c r="MNJ785" s="412"/>
      <c r="MNK785" s="412"/>
      <c r="MNL785" s="412"/>
      <c r="MNM785" s="412"/>
      <c r="MNN785" s="412"/>
      <c r="MNO785" s="412"/>
      <c r="MNP785" s="412"/>
      <c r="MNQ785" s="412"/>
      <c r="MNR785" s="412"/>
      <c r="MNS785" s="412"/>
      <c r="MNT785" s="412"/>
      <c r="MNU785" s="412"/>
      <c r="MNV785" s="412"/>
      <c r="MNW785" s="412"/>
      <c r="MNX785" s="412"/>
      <c r="MNY785" s="412"/>
      <c r="MNZ785" s="412"/>
      <c r="MOA785" s="412"/>
      <c r="MOB785" s="412"/>
      <c r="MOC785" s="412"/>
      <c r="MOD785" s="412"/>
      <c r="MOE785" s="412"/>
      <c r="MOF785" s="412"/>
      <c r="MOG785" s="412"/>
      <c r="MOH785" s="412"/>
      <c r="MOI785" s="412"/>
      <c r="MOJ785" s="412"/>
      <c r="MOK785" s="412"/>
      <c r="MOL785" s="412"/>
      <c r="MOM785" s="412"/>
      <c r="MON785" s="412"/>
      <c r="MOO785" s="412"/>
      <c r="MOP785" s="412"/>
      <c r="MOQ785" s="412"/>
      <c r="MOR785" s="412"/>
      <c r="MOS785" s="412"/>
      <c r="MOT785" s="412"/>
      <c r="MOU785" s="412"/>
      <c r="MOV785" s="412"/>
      <c r="MOW785" s="412"/>
      <c r="MOX785" s="413"/>
      <c r="MOY785" s="413"/>
      <c r="MOZ785" s="413"/>
      <c r="MPA785" s="413"/>
      <c r="MPB785" s="413"/>
      <c r="MPC785" s="413"/>
      <c r="MPD785" s="413"/>
      <c r="MPE785" s="413"/>
      <c r="MPF785" s="413"/>
      <c r="MPG785" s="413"/>
      <c r="MPH785" s="413"/>
      <c r="MPI785" s="413"/>
      <c r="MPJ785" s="413"/>
      <c r="MPK785" s="413"/>
      <c r="MPL785" s="413"/>
      <c r="MPM785" s="413"/>
      <c r="MPN785" s="413"/>
      <c r="MPO785" s="413"/>
      <c r="MPP785" s="413"/>
      <c r="MPQ785" s="413"/>
      <c r="MPR785" s="413"/>
      <c r="MPS785" s="413"/>
      <c r="MPT785" s="413"/>
      <c r="MPU785" s="413"/>
      <c r="MPV785" s="414"/>
      <c r="MPW785" s="414"/>
      <c r="MPX785" s="414"/>
      <c r="MPY785" s="414"/>
      <c r="MPZ785" s="414"/>
      <c r="MQA785" s="413"/>
      <c r="MQB785" s="413"/>
      <c r="MQC785" s="414"/>
      <c r="MQD785" s="414"/>
      <c r="MQE785" s="413"/>
      <c r="MQF785" s="413"/>
      <c r="MQG785" s="414"/>
      <c r="MQH785" s="414"/>
      <c r="MQI785" s="413"/>
      <c r="MQJ785" s="413"/>
      <c r="MQK785" s="413"/>
      <c r="MQL785" s="413"/>
      <c r="MQM785" s="413"/>
      <c r="MQN785" s="413"/>
      <c r="MQO785" s="413"/>
      <c r="MQP785" s="414"/>
      <c r="MQQ785" s="414"/>
      <c r="MQR785" s="413"/>
      <c r="MQS785" s="413"/>
      <c r="MQT785" s="414"/>
      <c r="MQU785" s="414"/>
      <c r="MQV785" s="413"/>
      <c r="MQW785" s="413"/>
      <c r="MQX785" s="413"/>
      <c r="MQY785" s="413"/>
      <c r="MQZ785" s="413"/>
      <c r="MRA785" s="407"/>
      <c r="MRB785" s="439"/>
      <c r="MRC785" s="413"/>
      <c r="MRD785" s="413"/>
      <c r="MRE785" s="413"/>
      <c r="MRF785" s="413"/>
      <c r="MRG785" s="413"/>
      <c r="MRH785" s="413"/>
      <c r="MRI785" s="413"/>
      <c r="MRJ785" s="412"/>
      <c r="MRK785" s="412"/>
      <c r="MRL785" s="412"/>
      <c r="MRM785" s="412"/>
      <c r="MRN785" s="412"/>
      <c r="MRO785" s="412"/>
      <c r="MRP785" s="412"/>
      <c r="MRQ785" s="412"/>
      <c r="MRR785" s="412"/>
      <c r="MRS785" s="412"/>
      <c r="MRT785" s="412"/>
      <c r="MRU785" s="412"/>
      <c r="MRV785" s="412"/>
      <c r="MRW785" s="412"/>
      <c r="MRX785" s="412"/>
      <c r="MRY785" s="412"/>
      <c r="MRZ785" s="412"/>
      <c r="MSA785" s="412"/>
      <c r="MSB785" s="412"/>
      <c r="MSC785" s="412"/>
      <c r="MSD785" s="412"/>
      <c r="MSE785" s="412"/>
      <c r="MSF785" s="412"/>
      <c r="MSG785" s="412"/>
      <c r="MSH785" s="412"/>
      <c r="MSI785" s="412"/>
      <c r="MSJ785" s="412"/>
      <c r="MSK785" s="412"/>
      <c r="MSL785" s="412"/>
      <c r="MSM785" s="412"/>
      <c r="MSN785" s="412"/>
      <c r="MSO785" s="412"/>
      <c r="MSP785" s="412"/>
      <c r="MSQ785" s="412"/>
      <c r="MSR785" s="412"/>
      <c r="MSS785" s="412"/>
      <c r="MST785" s="412"/>
      <c r="MSU785" s="412"/>
      <c r="MSV785" s="412"/>
      <c r="MSW785" s="412"/>
      <c r="MSX785" s="412"/>
      <c r="MSY785" s="412"/>
      <c r="MSZ785" s="412"/>
      <c r="MTA785" s="412"/>
      <c r="MTB785" s="413"/>
      <c r="MTC785" s="413"/>
      <c r="MTD785" s="413"/>
      <c r="MTE785" s="413"/>
      <c r="MTF785" s="413"/>
      <c r="MTG785" s="413"/>
      <c r="MTH785" s="413"/>
      <c r="MTI785" s="413"/>
      <c r="MTJ785" s="413"/>
      <c r="MTK785" s="413"/>
      <c r="MTL785" s="413"/>
      <c r="MTM785" s="413"/>
      <c r="MTN785" s="413"/>
      <c r="MTO785" s="413"/>
      <c r="MTP785" s="413"/>
      <c r="MTQ785" s="413"/>
      <c r="MTR785" s="413"/>
      <c r="MTS785" s="413"/>
      <c r="MTT785" s="413"/>
      <c r="MTU785" s="413"/>
      <c r="MTV785" s="413"/>
      <c r="MTW785" s="413"/>
      <c r="MTX785" s="413"/>
      <c r="MTY785" s="413"/>
      <c r="MTZ785" s="414"/>
      <c r="MUA785" s="414"/>
      <c r="MUB785" s="414"/>
      <c r="MUC785" s="414"/>
      <c r="MUD785" s="414"/>
      <c r="MUE785" s="413"/>
      <c r="MUF785" s="413"/>
      <c r="MUG785" s="414"/>
      <c r="MUH785" s="414"/>
      <c r="MUI785" s="413"/>
      <c r="MUJ785" s="413"/>
      <c r="MUK785" s="414"/>
      <c r="MUL785" s="414"/>
      <c r="MUM785" s="413"/>
      <c r="MUN785" s="413"/>
      <c r="MUO785" s="413"/>
      <c r="MUP785" s="413"/>
      <c r="MUQ785" s="413"/>
      <c r="MUR785" s="413"/>
      <c r="MUS785" s="413"/>
      <c r="MUT785" s="414"/>
      <c r="MUU785" s="414"/>
      <c r="MUV785" s="413"/>
      <c r="MUW785" s="413"/>
      <c r="MUX785" s="414"/>
      <c r="MUY785" s="414"/>
      <c r="MUZ785" s="413"/>
      <c r="MVA785" s="413"/>
      <c r="MVB785" s="413"/>
      <c r="MVC785" s="413"/>
      <c r="MVD785" s="413"/>
      <c r="MVE785" s="407"/>
      <c r="MVF785" s="439"/>
      <c r="MVG785" s="413"/>
      <c r="MVH785" s="413"/>
      <c r="MVI785" s="413"/>
      <c r="MVJ785" s="413"/>
      <c r="MVK785" s="413"/>
      <c r="MVL785" s="413"/>
      <c r="MVM785" s="413"/>
      <c r="MVN785" s="412"/>
      <c r="MVO785" s="412"/>
      <c r="MVP785" s="412"/>
      <c r="MVQ785" s="412"/>
      <c r="MVR785" s="412"/>
      <c r="MVS785" s="412"/>
      <c r="MVT785" s="412"/>
      <c r="MVU785" s="412"/>
      <c r="MVV785" s="412"/>
      <c r="MVW785" s="412"/>
      <c r="MVX785" s="412"/>
      <c r="MVY785" s="412"/>
      <c r="MVZ785" s="412"/>
      <c r="MWA785" s="412"/>
      <c r="MWB785" s="412"/>
      <c r="MWC785" s="412"/>
      <c r="MWD785" s="412"/>
      <c r="MWE785" s="412"/>
      <c r="MWF785" s="412"/>
      <c r="MWG785" s="412"/>
      <c r="MWH785" s="412"/>
      <c r="MWI785" s="412"/>
      <c r="MWJ785" s="412"/>
      <c r="MWK785" s="412"/>
      <c r="MWL785" s="412"/>
      <c r="MWM785" s="412"/>
      <c r="MWN785" s="412"/>
      <c r="MWO785" s="412"/>
      <c r="MWP785" s="412"/>
      <c r="MWQ785" s="412"/>
      <c r="MWR785" s="412"/>
      <c r="MWS785" s="412"/>
      <c r="MWT785" s="412"/>
      <c r="MWU785" s="412"/>
      <c r="MWV785" s="412"/>
      <c r="MWW785" s="412"/>
      <c r="MWX785" s="412"/>
      <c r="MWY785" s="412"/>
      <c r="MWZ785" s="412"/>
      <c r="MXA785" s="412"/>
      <c r="MXB785" s="412"/>
      <c r="MXC785" s="412"/>
      <c r="MXD785" s="412"/>
      <c r="MXE785" s="412"/>
      <c r="MXF785" s="413"/>
      <c r="MXG785" s="413"/>
      <c r="MXH785" s="413"/>
      <c r="MXI785" s="413"/>
      <c r="MXJ785" s="413"/>
      <c r="MXK785" s="413"/>
      <c r="MXL785" s="413"/>
      <c r="MXM785" s="413"/>
      <c r="MXN785" s="413"/>
      <c r="MXO785" s="413"/>
      <c r="MXP785" s="413"/>
      <c r="MXQ785" s="413"/>
      <c r="MXR785" s="413"/>
      <c r="MXS785" s="413"/>
      <c r="MXT785" s="413"/>
      <c r="MXU785" s="413"/>
      <c r="MXV785" s="413"/>
      <c r="MXW785" s="413"/>
      <c r="MXX785" s="413"/>
      <c r="MXY785" s="413"/>
      <c r="MXZ785" s="413"/>
      <c r="MYA785" s="413"/>
      <c r="MYB785" s="413"/>
      <c r="MYC785" s="413"/>
      <c r="MYD785" s="414"/>
      <c r="MYE785" s="414"/>
      <c r="MYF785" s="414"/>
      <c r="MYG785" s="414"/>
      <c r="MYH785" s="414"/>
      <c r="MYI785" s="413"/>
      <c r="MYJ785" s="413"/>
      <c r="MYK785" s="414"/>
      <c r="MYL785" s="414"/>
      <c r="MYM785" s="413"/>
      <c r="MYN785" s="413"/>
      <c r="MYO785" s="414"/>
      <c r="MYP785" s="414"/>
      <c r="MYQ785" s="413"/>
      <c r="MYR785" s="413"/>
      <c r="MYS785" s="413"/>
      <c r="MYT785" s="413"/>
      <c r="MYU785" s="413"/>
      <c r="MYV785" s="413"/>
      <c r="MYW785" s="413"/>
      <c r="MYX785" s="414"/>
      <c r="MYY785" s="414"/>
      <c r="MYZ785" s="413"/>
      <c r="MZA785" s="413"/>
      <c r="MZB785" s="414"/>
      <c r="MZC785" s="414"/>
      <c r="MZD785" s="413"/>
      <c r="MZE785" s="413"/>
      <c r="MZF785" s="413"/>
      <c r="MZG785" s="413"/>
      <c r="MZH785" s="413"/>
      <c r="MZI785" s="407"/>
      <c r="MZJ785" s="439"/>
      <c r="MZK785" s="413"/>
      <c r="MZL785" s="413"/>
      <c r="MZM785" s="413"/>
      <c r="MZN785" s="413"/>
      <c r="MZO785" s="413"/>
      <c r="MZP785" s="413"/>
      <c r="MZQ785" s="413"/>
      <c r="MZR785" s="412"/>
      <c r="MZS785" s="412"/>
      <c r="MZT785" s="412"/>
      <c r="MZU785" s="412"/>
      <c r="MZV785" s="412"/>
      <c r="MZW785" s="412"/>
      <c r="MZX785" s="412"/>
      <c r="MZY785" s="412"/>
      <c r="MZZ785" s="412"/>
      <c r="NAA785" s="412"/>
      <c r="NAB785" s="412"/>
      <c r="NAC785" s="412"/>
      <c r="NAD785" s="412"/>
      <c r="NAE785" s="412"/>
      <c r="NAF785" s="412"/>
      <c r="NAG785" s="412"/>
      <c r="NAH785" s="412"/>
      <c r="NAI785" s="412"/>
      <c r="NAJ785" s="412"/>
      <c r="NAK785" s="412"/>
      <c r="NAL785" s="412"/>
      <c r="NAM785" s="412"/>
      <c r="NAN785" s="412"/>
      <c r="NAO785" s="412"/>
      <c r="NAP785" s="412"/>
      <c r="NAQ785" s="412"/>
      <c r="NAR785" s="412"/>
      <c r="NAS785" s="412"/>
      <c r="NAT785" s="412"/>
      <c r="NAU785" s="412"/>
      <c r="NAV785" s="412"/>
      <c r="NAW785" s="412"/>
      <c r="NAX785" s="412"/>
      <c r="NAY785" s="412"/>
      <c r="NAZ785" s="412"/>
      <c r="NBA785" s="412"/>
      <c r="NBB785" s="412"/>
      <c r="NBC785" s="412"/>
      <c r="NBD785" s="412"/>
      <c r="NBE785" s="412"/>
      <c r="NBF785" s="412"/>
      <c r="NBG785" s="412"/>
      <c r="NBH785" s="412"/>
      <c r="NBI785" s="412"/>
      <c r="NBJ785" s="413"/>
      <c r="NBK785" s="413"/>
      <c r="NBL785" s="413"/>
      <c r="NBM785" s="413"/>
      <c r="NBN785" s="413"/>
      <c r="NBO785" s="413"/>
      <c r="NBP785" s="413"/>
      <c r="NBQ785" s="413"/>
      <c r="NBR785" s="413"/>
      <c r="NBS785" s="413"/>
      <c r="NBT785" s="413"/>
      <c r="NBU785" s="413"/>
      <c r="NBV785" s="413"/>
      <c r="NBW785" s="413"/>
      <c r="NBX785" s="413"/>
      <c r="NBY785" s="413"/>
      <c r="NBZ785" s="413"/>
      <c r="NCA785" s="413"/>
      <c r="NCB785" s="413"/>
      <c r="NCC785" s="413"/>
      <c r="NCD785" s="413"/>
      <c r="NCE785" s="413"/>
      <c r="NCF785" s="413"/>
      <c r="NCG785" s="413"/>
      <c r="NCH785" s="414"/>
      <c r="NCI785" s="414"/>
      <c r="NCJ785" s="414"/>
      <c r="NCK785" s="414"/>
      <c r="NCL785" s="414"/>
      <c r="NCM785" s="413"/>
      <c r="NCN785" s="413"/>
      <c r="NCO785" s="414"/>
      <c r="NCP785" s="414"/>
      <c r="NCQ785" s="413"/>
      <c r="NCR785" s="413"/>
      <c r="NCS785" s="414"/>
      <c r="NCT785" s="414"/>
      <c r="NCU785" s="413"/>
      <c r="NCV785" s="413"/>
      <c r="NCW785" s="413"/>
      <c r="NCX785" s="413"/>
      <c r="NCY785" s="413"/>
      <c r="NCZ785" s="413"/>
      <c r="NDA785" s="413"/>
      <c r="NDB785" s="414"/>
      <c r="NDC785" s="414"/>
      <c r="NDD785" s="413"/>
      <c r="NDE785" s="413"/>
      <c r="NDF785" s="414"/>
      <c r="NDG785" s="414"/>
      <c r="NDH785" s="413"/>
      <c r="NDI785" s="413"/>
      <c r="NDJ785" s="413"/>
      <c r="NDK785" s="413"/>
      <c r="NDL785" s="413"/>
      <c r="NDM785" s="407"/>
      <c r="NDN785" s="439"/>
      <c r="NDO785" s="413"/>
      <c r="NDP785" s="413"/>
      <c r="NDQ785" s="413"/>
      <c r="NDR785" s="413"/>
      <c r="NDS785" s="413"/>
      <c r="NDT785" s="413"/>
      <c r="NDU785" s="413"/>
      <c r="NDV785" s="412"/>
      <c r="NDW785" s="412"/>
      <c r="NDX785" s="412"/>
      <c r="NDY785" s="412"/>
      <c r="NDZ785" s="412"/>
      <c r="NEA785" s="412"/>
      <c r="NEB785" s="412"/>
      <c r="NEC785" s="412"/>
      <c r="NED785" s="412"/>
      <c r="NEE785" s="412"/>
      <c r="NEF785" s="412"/>
      <c r="NEG785" s="412"/>
      <c r="NEH785" s="412"/>
      <c r="NEI785" s="412"/>
      <c r="NEJ785" s="412"/>
      <c r="NEK785" s="412"/>
      <c r="NEL785" s="412"/>
      <c r="NEM785" s="412"/>
      <c r="NEN785" s="412"/>
      <c r="NEO785" s="412"/>
      <c r="NEP785" s="412"/>
      <c r="NEQ785" s="412"/>
      <c r="NER785" s="412"/>
      <c r="NES785" s="412"/>
      <c r="NET785" s="412"/>
      <c r="NEU785" s="412"/>
      <c r="NEV785" s="412"/>
      <c r="NEW785" s="412"/>
      <c r="NEX785" s="412"/>
      <c r="NEY785" s="412"/>
      <c r="NEZ785" s="412"/>
      <c r="NFA785" s="412"/>
      <c r="NFB785" s="412"/>
      <c r="NFC785" s="412"/>
      <c r="NFD785" s="412"/>
      <c r="NFE785" s="412"/>
      <c r="NFF785" s="412"/>
      <c r="NFG785" s="412"/>
      <c r="NFH785" s="412"/>
      <c r="NFI785" s="412"/>
      <c r="NFJ785" s="412"/>
      <c r="NFK785" s="412"/>
      <c r="NFL785" s="412"/>
      <c r="NFM785" s="412"/>
      <c r="NFN785" s="413"/>
      <c r="NFO785" s="413"/>
      <c r="NFP785" s="413"/>
      <c r="NFQ785" s="413"/>
      <c r="NFR785" s="413"/>
      <c r="NFS785" s="413"/>
      <c r="NFT785" s="413"/>
      <c r="NFU785" s="413"/>
      <c r="NFV785" s="413"/>
      <c r="NFW785" s="413"/>
      <c r="NFX785" s="413"/>
      <c r="NFY785" s="413"/>
      <c r="NFZ785" s="413"/>
      <c r="NGA785" s="413"/>
      <c r="NGB785" s="413"/>
      <c r="NGC785" s="413"/>
      <c r="NGD785" s="413"/>
      <c r="NGE785" s="413"/>
      <c r="NGF785" s="413"/>
      <c r="NGG785" s="413"/>
      <c r="NGH785" s="413"/>
      <c r="NGI785" s="413"/>
      <c r="NGJ785" s="413"/>
      <c r="NGK785" s="413"/>
      <c r="NGL785" s="414"/>
      <c r="NGM785" s="414"/>
      <c r="NGN785" s="414"/>
      <c r="NGO785" s="414"/>
      <c r="NGP785" s="414"/>
      <c r="NGQ785" s="413"/>
      <c r="NGR785" s="413"/>
      <c r="NGS785" s="414"/>
      <c r="NGT785" s="414"/>
      <c r="NGU785" s="413"/>
      <c r="NGV785" s="413"/>
      <c r="NGW785" s="414"/>
      <c r="NGX785" s="414"/>
      <c r="NGY785" s="413"/>
      <c r="NGZ785" s="413"/>
      <c r="NHA785" s="413"/>
      <c r="NHB785" s="413"/>
      <c r="NHC785" s="413"/>
      <c r="NHD785" s="413"/>
      <c r="NHE785" s="413"/>
      <c r="NHF785" s="414"/>
      <c r="NHG785" s="414"/>
      <c r="NHH785" s="413"/>
      <c r="NHI785" s="413"/>
      <c r="NHJ785" s="414"/>
      <c r="NHK785" s="414"/>
      <c r="NHL785" s="413"/>
      <c r="NHM785" s="413"/>
      <c r="NHN785" s="413"/>
      <c r="NHO785" s="413"/>
      <c r="NHP785" s="413"/>
      <c r="NHQ785" s="407"/>
      <c r="NHR785" s="439"/>
      <c r="NHS785" s="413"/>
      <c r="NHT785" s="413"/>
      <c r="NHU785" s="413"/>
      <c r="NHV785" s="413"/>
      <c r="NHW785" s="413"/>
      <c r="NHX785" s="413"/>
      <c r="NHY785" s="413"/>
      <c r="NHZ785" s="412"/>
      <c r="NIA785" s="412"/>
      <c r="NIB785" s="412"/>
      <c r="NIC785" s="412"/>
      <c r="NID785" s="412"/>
      <c r="NIE785" s="412"/>
      <c r="NIF785" s="412"/>
      <c r="NIG785" s="412"/>
      <c r="NIH785" s="412"/>
      <c r="NII785" s="412"/>
      <c r="NIJ785" s="412"/>
      <c r="NIK785" s="412"/>
      <c r="NIL785" s="412"/>
      <c r="NIM785" s="412"/>
      <c r="NIN785" s="412"/>
      <c r="NIO785" s="412"/>
      <c r="NIP785" s="412"/>
      <c r="NIQ785" s="412"/>
      <c r="NIR785" s="412"/>
      <c r="NIS785" s="412"/>
      <c r="NIT785" s="412"/>
      <c r="NIU785" s="412"/>
      <c r="NIV785" s="412"/>
      <c r="NIW785" s="412"/>
      <c r="NIX785" s="412"/>
      <c r="NIY785" s="412"/>
      <c r="NIZ785" s="412"/>
      <c r="NJA785" s="412"/>
      <c r="NJB785" s="412"/>
      <c r="NJC785" s="412"/>
      <c r="NJD785" s="412"/>
      <c r="NJE785" s="412"/>
      <c r="NJF785" s="412"/>
      <c r="NJG785" s="412"/>
      <c r="NJH785" s="412"/>
      <c r="NJI785" s="412"/>
      <c r="NJJ785" s="412"/>
      <c r="NJK785" s="412"/>
      <c r="NJL785" s="412"/>
      <c r="NJM785" s="412"/>
      <c r="NJN785" s="412"/>
      <c r="NJO785" s="412"/>
      <c r="NJP785" s="412"/>
      <c r="NJQ785" s="412"/>
      <c r="NJR785" s="413"/>
      <c r="NJS785" s="413"/>
      <c r="NJT785" s="413"/>
      <c r="NJU785" s="413"/>
      <c r="NJV785" s="413"/>
      <c r="NJW785" s="413"/>
      <c r="NJX785" s="413"/>
      <c r="NJY785" s="413"/>
      <c r="NJZ785" s="413"/>
      <c r="NKA785" s="413"/>
      <c r="NKB785" s="413"/>
      <c r="NKC785" s="413"/>
      <c r="NKD785" s="413"/>
      <c r="NKE785" s="413"/>
      <c r="NKF785" s="413"/>
      <c r="NKG785" s="413"/>
      <c r="NKH785" s="413"/>
      <c r="NKI785" s="413"/>
      <c r="NKJ785" s="413"/>
      <c r="NKK785" s="413"/>
      <c r="NKL785" s="413"/>
      <c r="NKM785" s="413"/>
      <c r="NKN785" s="413"/>
      <c r="NKO785" s="413"/>
      <c r="NKP785" s="414"/>
      <c r="NKQ785" s="414"/>
      <c r="NKR785" s="414"/>
      <c r="NKS785" s="414"/>
      <c r="NKT785" s="414"/>
      <c r="NKU785" s="413"/>
      <c r="NKV785" s="413"/>
      <c r="NKW785" s="414"/>
      <c r="NKX785" s="414"/>
      <c r="NKY785" s="413"/>
      <c r="NKZ785" s="413"/>
      <c r="NLA785" s="414"/>
      <c r="NLB785" s="414"/>
      <c r="NLC785" s="413"/>
      <c r="NLD785" s="413"/>
      <c r="NLE785" s="413"/>
      <c r="NLF785" s="413"/>
      <c r="NLG785" s="413"/>
      <c r="NLH785" s="413"/>
      <c r="NLI785" s="413"/>
      <c r="NLJ785" s="414"/>
      <c r="NLK785" s="414"/>
      <c r="NLL785" s="413"/>
      <c r="NLM785" s="413"/>
      <c r="NLN785" s="414"/>
      <c r="NLO785" s="414"/>
      <c r="NLP785" s="413"/>
      <c r="NLQ785" s="413"/>
      <c r="NLR785" s="413"/>
      <c r="NLS785" s="413"/>
      <c r="NLT785" s="413"/>
      <c r="NLU785" s="407"/>
      <c r="NLV785" s="439"/>
      <c r="NLW785" s="413"/>
      <c r="NLX785" s="413"/>
      <c r="NLY785" s="413"/>
      <c r="NLZ785" s="413"/>
      <c r="NMA785" s="413"/>
      <c r="NMB785" s="413"/>
      <c r="NMC785" s="413"/>
      <c r="NMD785" s="412"/>
      <c r="NME785" s="412"/>
      <c r="NMF785" s="412"/>
      <c r="NMG785" s="412"/>
      <c r="NMH785" s="412"/>
      <c r="NMI785" s="412"/>
      <c r="NMJ785" s="412"/>
      <c r="NMK785" s="412"/>
      <c r="NML785" s="412"/>
      <c r="NMM785" s="412"/>
      <c r="NMN785" s="412"/>
      <c r="NMO785" s="412"/>
      <c r="NMP785" s="412"/>
      <c r="NMQ785" s="412"/>
      <c r="NMR785" s="412"/>
      <c r="NMS785" s="412"/>
      <c r="NMT785" s="412"/>
      <c r="NMU785" s="412"/>
      <c r="NMV785" s="412"/>
      <c r="NMW785" s="412"/>
      <c r="NMX785" s="412"/>
      <c r="NMY785" s="412"/>
      <c r="NMZ785" s="412"/>
      <c r="NNA785" s="412"/>
      <c r="NNB785" s="412"/>
      <c r="NNC785" s="412"/>
      <c r="NND785" s="412"/>
      <c r="NNE785" s="412"/>
      <c r="NNF785" s="412"/>
      <c r="NNG785" s="412"/>
      <c r="NNH785" s="412"/>
      <c r="NNI785" s="412"/>
      <c r="NNJ785" s="412"/>
      <c r="NNK785" s="412"/>
      <c r="NNL785" s="412"/>
      <c r="NNM785" s="412"/>
      <c r="NNN785" s="412"/>
      <c r="NNO785" s="412"/>
      <c r="NNP785" s="412"/>
      <c r="NNQ785" s="412"/>
      <c r="NNR785" s="412"/>
      <c r="NNS785" s="412"/>
      <c r="NNT785" s="412"/>
      <c r="NNU785" s="412"/>
      <c r="NNV785" s="413"/>
      <c r="NNW785" s="413"/>
      <c r="NNX785" s="413"/>
      <c r="NNY785" s="413"/>
      <c r="NNZ785" s="413"/>
      <c r="NOA785" s="413"/>
      <c r="NOB785" s="413"/>
      <c r="NOC785" s="413"/>
      <c r="NOD785" s="413"/>
      <c r="NOE785" s="413"/>
      <c r="NOF785" s="413"/>
      <c r="NOG785" s="413"/>
      <c r="NOH785" s="413"/>
      <c r="NOI785" s="413"/>
      <c r="NOJ785" s="413"/>
      <c r="NOK785" s="413"/>
      <c r="NOL785" s="413"/>
      <c r="NOM785" s="413"/>
      <c r="NON785" s="413"/>
      <c r="NOO785" s="413"/>
      <c r="NOP785" s="413"/>
      <c r="NOQ785" s="413"/>
      <c r="NOR785" s="413"/>
      <c r="NOS785" s="413"/>
      <c r="NOT785" s="414"/>
      <c r="NOU785" s="414"/>
      <c r="NOV785" s="414"/>
      <c r="NOW785" s="414"/>
      <c r="NOX785" s="414"/>
      <c r="NOY785" s="413"/>
      <c r="NOZ785" s="413"/>
      <c r="NPA785" s="414"/>
      <c r="NPB785" s="414"/>
      <c r="NPC785" s="413"/>
      <c r="NPD785" s="413"/>
      <c r="NPE785" s="414"/>
      <c r="NPF785" s="414"/>
      <c r="NPG785" s="413"/>
      <c r="NPH785" s="413"/>
      <c r="NPI785" s="413"/>
      <c r="NPJ785" s="413"/>
      <c r="NPK785" s="413"/>
      <c r="NPL785" s="413"/>
      <c r="NPM785" s="413"/>
      <c r="NPN785" s="414"/>
      <c r="NPO785" s="414"/>
      <c r="NPP785" s="413"/>
      <c r="NPQ785" s="413"/>
      <c r="NPR785" s="414"/>
      <c r="NPS785" s="414"/>
      <c r="NPT785" s="413"/>
      <c r="NPU785" s="413"/>
      <c r="NPV785" s="413"/>
      <c r="NPW785" s="413"/>
      <c r="NPX785" s="413"/>
      <c r="NPY785" s="407"/>
      <c r="NPZ785" s="439"/>
      <c r="NQA785" s="413"/>
      <c r="NQB785" s="413"/>
      <c r="NQC785" s="413"/>
      <c r="NQD785" s="413"/>
      <c r="NQE785" s="413"/>
      <c r="NQF785" s="413"/>
      <c r="NQG785" s="413"/>
      <c r="NQH785" s="412"/>
      <c r="NQI785" s="412"/>
      <c r="NQJ785" s="412"/>
      <c r="NQK785" s="412"/>
      <c r="NQL785" s="412"/>
      <c r="NQM785" s="412"/>
      <c r="NQN785" s="412"/>
      <c r="NQO785" s="412"/>
      <c r="NQP785" s="412"/>
      <c r="NQQ785" s="412"/>
      <c r="NQR785" s="412"/>
      <c r="NQS785" s="412"/>
      <c r="NQT785" s="412"/>
      <c r="NQU785" s="412"/>
      <c r="NQV785" s="412"/>
      <c r="NQW785" s="412"/>
      <c r="NQX785" s="412"/>
      <c r="NQY785" s="412"/>
      <c r="NQZ785" s="412"/>
      <c r="NRA785" s="412"/>
      <c r="NRB785" s="412"/>
      <c r="NRC785" s="412"/>
      <c r="NRD785" s="412"/>
      <c r="NRE785" s="412"/>
      <c r="NRF785" s="412"/>
      <c r="NRG785" s="412"/>
      <c r="NRH785" s="412"/>
      <c r="NRI785" s="412"/>
      <c r="NRJ785" s="412"/>
      <c r="NRK785" s="412"/>
      <c r="NRL785" s="412"/>
      <c r="NRM785" s="412"/>
      <c r="NRN785" s="412"/>
      <c r="NRO785" s="412"/>
      <c r="NRP785" s="412"/>
      <c r="NRQ785" s="412"/>
      <c r="NRR785" s="412"/>
      <c r="NRS785" s="412"/>
      <c r="NRT785" s="412"/>
      <c r="NRU785" s="412"/>
      <c r="NRV785" s="412"/>
      <c r="NRW785" s="412"/>
      <c r="NRX785" s="412"/>
      <c r="NRY785" s="412"/>
      <c r="NRZ785" s="413"/>
      <c r="NSA785" s="413"/>
      <c r="NSB785" s="413"/>
      <c r="NSC785" s="413"/>
      <c r="NSD785" s="413"/>
      <c r="NSE785" s="413"/>
      <c r="NSF785" s="413"/>
      <c r="NSG785" s="413"/>
      <c r="NSH785" s="413"/>
      <c r="NSI785" s="413"/>
      <c r="NSJ785" s="413"/>
      <c r="NSK785" s="413"/>
      <c r="NSL785" s="413"/>
      <c r="NSM785" s="413"/>
      <c r="NSN785" s="413"/>
      <c r="NSO785" s="413"/>
      <c r="NSP785" s="413"/>
      <c r="NSQ785" s="413"/>
      <c r="NSR785" s="413"/>
      <c r="NSS785" s="413"/>
      <c r="NST785" s="413"/>
      <c r="NSU785" s="413"/>
      <c r="NSV785" s="413"/>
      <c r="NSW785" s="413"/>
      <c r="NSX785" s="414"/>
      <c r="NSY785" s="414"/>
      <c r="NSZ785" s="414"/>
      <c r="NTA785" s="414"/>
      <c r="NTB785" s="414"/>
      <c r="NTC785" s="413"/>
      <c r="NTD785" s="413"/>
      <c r="NTE785" s="414"/>
      <c r="NTF785" s="414"/>
      <c r="NTG785" s="413"/>
      <c r="NTH785" s="413"/>
      <c r="NTI785" s="414"/>
      <c r="NTJ785" s="414"/>
      <c r="NTK785" s="413"/>
      <c r="NTL785" s="413"/>
      <c r="NTM785" s="413"/>
      <c r="NTN785" s="413"/>
      <c r="NTO785" s="413"/>
      <c r="NTP785" s="413"/>
      <c r="NTQ785" s="413"/>
      <c r="NTR785" s="414"/>
      <c r="NTS785" s="414"/>
      <c r="NTT785" s="413"/>
      <c r="NTU785" s="413"/>
      <c r="NTV785" s="414"/>
      <c r="NTW785" s="414"/>
      <c r="NTX785" s="413"/>
      <c r="NTY785" s="413"/>
      <c r="NTZ785" s="413"/>
      <c r="NUA785" s="413"/>
      <c r="NUB785" s="413"/>
      <c r="NUC785" s="407"/>
      <c r="NUD785" s="439"/>
      <c r="NUE785" s="413"/>
      <c r="NUF785" s="413"/>
      <c r="NUG785" s="413"/>
      <c r="NUH785" s="413"/>
      <c r="NUI785" s="413"/>
      <c r="NUJ785" s="413"/>
      <c r="NUK785" s="413"/>
      <c r="NUL785" s="412"/>
      <c r="NUM785" s="412"/>
      <c r="NUN785" s="412"/>
      <c r="NUO785" s="412"/>
      <c r="NUP785" s="412"/>
      <c r="NUQ785" s="412"/>
      <c r="NUR785" s="412"/>
      <c r="NUS785" s="412"/>
      <c r="NUT785" s="412"/>
      <c r="NUU785" s="412"/>
      <c r="NUV785" s="412"/>
      <c r="NUW785" s="412"/>
      <c r="NUX785" s="412"/>
      <c r="NUY785" s="412"/>
      <c r="NUZ785" s="412"/>
      <c r="NVA785" s="412"/>
      <c r="NVB785" s="412"/>
      <c r="NVC785" s="412"/>
      <c r="NVD785" s="412"/>
      <c r="NVE785" s="412"/>
      <c r="NVF785" s="412"/>
      <c r="NVG785" s="412"/>
      <c r="NVH785" s="412"/>
      <c r="NVI785" s="412"/>
      <c r="NVJ785" s="412"/>
      <c r="NVK785" s="412"/>
      <c r="NVL785" s="412"/>
      <c r="NVM785" s="412"/>
      <c r="NVN785" s="412"/>
      <c r="NVO785" s="412"/>
      <c r="NVP785" s="412"/>
      <c r="NVQ785" s="412"/>
      <c r="NVR785" s="412"/>
      <c r="NVS785" s="412"/>
      <c r="NVT785" s="412"/>
      <c r="NVU785" s="412"/>
      <c r="NVV785" s="412"/>
      <c r="NVW785" s="412"/>
      <c r="NVX785" s="412"/>
      <c r="NVY785" s="412"/>
      <c r="NVZ785" s="412"/>
      <c r="NWA785" s="412"/>
      <c r="NWB785" s="412"/>
      <c r="NWC785" s="412"/>
      <c r="NWD785" s="413"/>
      <c r="NWE785" s="413"/>
      <c r="NWF785" s="413"/>
      <c r="NWG785" s="413"/>
      <c r="NWH785" s="413"/>
      <c r="NWI785" s="413"/>
      <c r="NWJ785" s="413"/>
      <c r="NWK785" s="413"/>
      <c r="NWL785" s="413"/>
      <c r="NWM785" s="413"/>
      <c r="NWN785" s="413"/>
      <c r="NWO785" s="413"/>
      <c r="NWP785" s="413"/>
      <c r="NWQ785" s="413"/>
      <c r="NWR785" s="413"/>
      <c r="NWS785" s="413"/>
      <c r="NWT785" s="413"/>
      <c r="NWU785" s="413"/>
      <c r="NWV785" s="413"/>
      <c r="NWW785" s="413"/>
      <c r="NWX785" s="413"/>
      <c r="NWY785" s="413"/>
      <c r="NWZ785" s="413"/>
      <c r="NXA785" s="413"/>
      <c r="NXB785" s="414"/>
      <c r="NXC785" s="414"/>
      <c r="NXD785" s="414"/>
      <c r="NXE785" s="414"/>
      <c r="NXF785" s="414"/>
      <c r="NXG785" s="413"/>
      <c r="NXH785" s="413"/>
      <c r="NXI785" s="414"/>
      <c r="NXJ785" s="414"/>
      <c r="NXK785" s="413"/>
      <c r="NXL785" s="413"/>
      <c r="NXM785" s="414"/>
      <c r="NXN785" s="414"/>
      <c r="NXO785" s="413"/>
      <c r="NXP785" s="413"/>
      <c r="NXQ785" s="413"/>
      <c r="NXR785" s="413"/>
      <c r="NXS785" s="413"/>
      <c r="NXT785" s="413"/>
      <c r="NXU785" s="413"/>
      <c r="NXV785" s="414"/>
      <c r="NXW785" s="414"/>
      <c r="NXX785" s="413"/>
      <c r="NXY785" s="413"/>
      <c r="NXZ785" s="414"/>
      <c r="NYA785" s="414"/>
      <c r="NYB785" s="413"/>
      <c r="NYC785" s="413"/>
      <c r="NYD785" s="413"/>
      <c r="NYE785" s="413"/>
      <c r="NYF785" s="413"/>
      <c r="NYG785" s="407"/>
      <c r="NYH785" s="439"/>
      <c r="NYI785" s="413"/>
      <c r="NYJ785" s="413"/>
      <c r="NYK785" s="413"/>
      <c r="NYL785" s="413"/>
      <c r="NYM785" s="413"/>
      <c r="NYN785" s="413"/>
      <c r="NYO785" s="413"/>
      <c r="NYP785" s="412"/>
      <c r="NYQ785" s="412"/>
      <c r="NYR785" s="412"/>
      <c r="NYS785" s="412"/>
      <c r="NYT785" s="412"/>
      <c r="NYU785" s="412"/>
      <c r="NYV785" s="412"/>
      <c r="NYW785" s="412"/>
      <c r="NYX785" s="412"/>
      <c r="NYY785" s="412"/>
      <c r="NYZ785" s="412"/>
      <c r="NZA785" s="412"/>
      <c r="NZB785" s="412"/>
      <c r="NZC785" s="412"/>
      <c r="NZD785" s="412"/>
      <c r="NZE785" s="412"/>
      <c r="NZF785" s="412"/>
      <c r="NZG785" s="412"/>
      <c r="NZH785" s="412"/>
      <c r="NZI785" s="412"/>
      <c r="NZJ785" s="412"/>
      <c r="NZK785" s="412"/>
      <c r="NZL785" s="412"/>
      <c r="NZM785" s="412"/>
      <c r="NZN785" s="412"/>
      <c r="NZO785" s="412"/>
      <c r="NZP785" s="412"/>
      <c r="NZQ785" s="412"/>
      <c r="NZR785" s="412"/>
      <c r="NZS785" s="412"/>
      <c r="NZT785" s="412"/>
      <c r="NZU785" s="412"/>
      <c r="NZV785" s="412"/>
      <c r="NZW785" s="412"/>
      <c r="NZX785" s="412"/>
      <c r="NZY785" s="412"/>
      <c r="NZZ785" s="412"/>
      <c r="OAA785" s="412"/>
      <c r="OAB785" s="412"/>
      <c r="OAC785" s="412"/>
      <c r="OAD785" s="412"/>
      <c r="OAE785" s="412"/>
      <c r="OAF785" s="412"/>
      <c r="OAG785" s="412"/>
      <c r="OAH785" s="413"/>
      <c r="OAI785" s="413"/>
      <c r="OAJ785" s="413"/>
      <c r="OAK785" s="413"/>
      <c r="OAL785" s="413"/>
      <c r="OAM785" s="413"/>
      <c r="OAN785" s="413"/>
      <c r="OAO785" s="413"/>
      <c r="OAP785" s="413"/>
      <c r="OAQ785" s="413"/>
      <c r="OAR785" s="413"/>
      <c r="OAS785" s="413"/>
      <c r="OAT785" s="413"/>
      <c r="OAU785" s="413"/>
      <c r="OAV785" s="413"/>
      <c r="OAW785" s="413"/>
      <c r="OAX785" s="413"/>
      <c r="OAY785" s="413"/>
      <c r="OAZ785" s="413"/>
      <c r="OBA785" s="413"/>
      <c r="OBB785" s="413"/>
      <c r="OBC785" s="413"/>
      <c r="OBD785" s="413"/>
      <c r="OBE785" s="413"/>
      <c r="OBF785" s="414"/>
      <c r="OBG785" s="414"/>
      <c r="OBH785" s="414"/>
      <c r="OBI785" s="414"/>
      <c r="OBJ785" s="414"/>
      <c r="OBK785" s="413"/>
      <c r="OBL785" s="413"/>
      <c r="OBM785" s="414"/>
      <c r="OBN785" s="414"/>
      <c r="OBO785" s="413"/>
      <c r="OBP785" s="413"/>
      <c r="OBQ785" s="414"/>
      <c r="OBR785" s="414"/>
      <c r="OBS785" s="413"/>
      <c r="OBT785" s="413"/>
      <c r="OBU785" s="413"/>
      <c r="OBV785" s="413"/>
      <c r="OBW785" s="413"/>
      <c r="OBX785" s="413"/>
      <c r="OBY785" s="413"/>
      <c r="OBZ785" s="414"/>
      <c r="OCA785" s="414"/>
      <c r="OCB785" s="413"/>
      <c r="OCC785" s="413"/>
      <c r="OCD785" s="414"/>
      <c r="OCE785" s="414"/>
      <c r="OCF785" s="413"/>
      <c r="OCG785" s="413"/>
      <c r="OCH785" s="413"/>
      <c r="OCI785" s="413"/>
      <c r="OCJ785" s="413"/>
      <c r="OCK785" s="407"/>
      <c r="OCL785" s="439"/>
      <c r="OCM785" s="413"/>
      <c r="OCN785" s="413"/>
      <c r="OCO785" s="413"/>
      <c r="OCP785" s="413"/>
      <c r="OCQ785" s="413"/>
      <c r="OCR785" s="413"/>
      <c r="OCS785" s="413"/>
      <c r="OCT785" s="412"/>
      <c r="OCU785" s="412"/>
      <c r="OCV785" s="412"/>
      <c r="OCW785" s="412"/>
      <c r="OCX785" s="412"/>
      <c r="OCY785" s="412"/>
      <c r="OCZ785" s="412"/>
      <c r="ODA785" s="412"/>
      <c r="ODB785" s="412"/>
      <c r="ODC785" s="412"/>
      <c r="ODD785" s="412"/>
      <c r="ODE785" s="412"/>
      <c r="ODF785" s="412"/>
      <c r="ODG785" s="412"/>
      <c r="ODH785" s="412"/>
      <c r="ODI785" s="412"/>
      <c r="ODJ785" s="412"/>
      <c r="ODK785" s="412"/>
      <c r="ODL785" s="412"/>
      <c r="ODM785" s="412"/>
      <c r="ODN785" s="412"/>
      <c r="ODO785" s="412"/>
      <c r="ODP785" s="412"/>
      <c r="ODQ785" s="412"/>
      <c r="ODR785" s="412"/>
      <c r="ODS785" s="412"/>
      <c r="ODT785" s="412"/>
      <c r="ODU785" s="412"/>
      <c r="ODV785" s="412"/>
      <c r="ODW785" s="412"/>
      <c r="ODX785" s="412"/>
      <c r="ODY785" s="412"/>
      <c r="ODZ785" s="412"/>
      <c r="OEA785" s="412"/>
      <c r="OEB785" s="412"/>
      <c r="OEC785" s="412"/>
      <c r="OED785" s="412"/>
      <c r="OEE785" s="412"/>
      <c r="OEF785" s="412"/>
      <c r="OEG785" s="412"/>
      <c r="OEH785" s="412"/>
      <c r="OEI785" s="412"/>
      <c r="OEJ785" s="412"/>
      <c r="OEK785" s="412"/>
      <c r="OEL785" s="413"/>
      <c r="OEM785" s="413"/>
      <c r="OEN785" s="413"/>
      <c r="OEO785" s="413"/>
      <c r="OEP785" s="413"/>
      <c r="OEQ785" s="413"/>
      <c r="OER785" s="413"/>
      <c r="OES785" s="413"/>
      <c r="OET785" s="413"/>
      <c r="OEU785" s="413"/>
      <c r="OEV785" s="413"/>
      <c r="OEW785" s="413"/>
      <c r="OEX785" s="413"/>
      <c r="OEY785" s="413"/>
      <c r="OEZ785" s="413"/>
      <c r="OFA785" s="413"/>
      <c r="OFB785" s="413"/>
      <c r="OFC785" s="413"/>
      <c r="OFD785" s="413"/>
      <c r="OFE785" s="413"/>
      <c r="OFF785" s="413"/>
      <c r="OFG785" s="413"/>
      <c r="OFH785" s="413"/>
      <c r="OFI785" s="413"/>
      <c r="OFJ785" s="414"/>
      <c r="OFK785" s="414"/>
      <c r="OFL785" s="414"/>
      <c r="OFM785" s="414"/>
      <c r="OFN785" s="414"/>
      <c r="OFO785" s="413"/>
      <c r="OFP785" s="413"/>
      <c r="OFQ785" s="414"/>
      <c r="OFR785" s="414"/>
      <c r="OFS785" s="413"/>
      <c r="OFT785" s="413"/>
      <c r="OFU785" s="414"/>
      <c r="OFV785" s="414"/>
      <c r="OFW785" s="413"/>
      <c r="OFX785" s="413"/>
      <c r="OFY785" s="413"/>
      <c r="OFZ785" s="413"/>
      <c r="OGA785" s="413"/>
      <c r="OGB785" s="413"/>
      <c r="OGC785" s="413"/>
      <c r="OGD785" s="414"/>
      <c r="OGE785" s="414"/>
      <c r="OGF785" s="413"/>
      <c r="OGG785" s="413"/>
      <c r="OGH785" s="414"/>
      <c r="OGI785" s="414"/>
      <c r="OGJ785" s="413"/>
      <c r="OGK785" s="413"/>
      <c r="OGL785" s="413"/>
      <c r="OGM785" s="413"/>
      <c r="OGN785" s="413"/>
      <c r="OGO785" s="407"/>
      <c r="OGP785" s="439"/>
      <c r="OGQ785" s="413"/>
      <c r="OGR785" s="413"/>
      <c r="OGS785" s="413"/>
      <c r="OGT785" s="413"/>
      <c r="OGU785" s="413"/>
      <c r="OGV785" s="413"/>
      <c r="OGW785" s="413"/>
      <c r="OGX785" s="412"/>
      <c r="OGY785" s="412"/>
      <c r="OGZ785" s="412"/>
      <c r="OHA785" s="412"/>
      <c r="OHB785" s="412"/>
      <c r="OHC785" s="412"/>
      <c r="OHD785" s="412"/>
      <c r="OHE785" s="412"/>
      <c r="OHF785" s="412"/>
      <c r="OHG785" s="412"/>
      <c r="OHH785" s="412"/>
      <c r="OHI785" s="412"/>
      <c r="OHJ785" s="412"/>
      <c r="OHK785" s="412"/>
      <c r="OHL785" s="412"/>
      <c r="OHM785" s="412"/>
      <c r="OHN785" s="412"/>
      <c r="OHO785" s="412"/>
      <c r="OHP785" s="412"/>
      <c r="OHQ785" s="412"/>
      <c r="OHR785" s="412"/>
      <c r="OHS785" s="412"/>
      <c r="OHT785" s="412"/>
      <c r="OHU785" s="412"/>
      <c r="OHV785" s="412"/>
      <c r="OHW785" s="412"/>
      <c r="OHX785" s="412"/>
      <c r="OHY785" s="412"/>
      <c r="OHZ785" s="412"/>
      <c r="OIA785" s="412"/>
      <c r="OIB785" s="412"/>
      <c r="OIC785" s="412"/>
      <c r="OID785" s="412"/>
      <c r="OIE785" s="412"/>
      <c r="OIF785" s="412"/>
      <c r="OIG785" s="412"/>
      <c r="OIH785" s="412"/>
      <c r="OII785" s="412"/>
      <c r="OIJ785" s="412"/>
      <c r="OIK785" s="412"/>
      <c r="OIL785" s="412"/>
      <c r="OIM785" s="412"/>
      <c r="OIN785" s="412"/>
      <c r="OIO785" s="412"/>
      <c r="OIP785" s="413"/>
      <c r="OIQ785" s="413"/>
      <c r="OIR785" s="413"/>
      <c r="OIS785" s="413"/>
      <c r="OIT785" s="413"/>
      <c r="OIU785" s="413"/>
      <c r="OIV785" s="413"/>
      <c r="OIW785" s="413"/>
      <c r="OIX785" s="413"/>
      <c r="OIY785" s="413"/>
      <c r="OIZ785" s="413"/>
      <c r="OJA785" s="413"/>
      <c r="OJB785" s="413"/>
      <c r="OJC785" s="413"/>
      <c r="OJD785" s="413"/>
      <c r="OJE785" s="413"/>
      <c r="OJF785" s="413"/>
      <c r="OJG785" s="413"/>
      <c r="OJH785" s="413"/>
      <c r="OJI785" s="413"/>
      <c r="OJJ785" s="413"/>
      <c r="OJK785" s="413"/>
      <c r="OJL785" s="413"/>
      <c r="OJM785" s="413"/>
      <c r="OJN785" s="414"/>
      <c r="OJO785" s="414"/>
      <c r="OJP785" s="414"/>
      <c r="OJQ785" s="414"/>
      <c r="OJR785" s="414"/>
      <c r="OJS785" s="413"/>
      <c r="OJT785" s="413"/>
      <c r="OJU785" s="414"/>
      <c r="OJV785" s="414"/>
      <c r="OJW785" s="413"/>
      <c r="OJX785" s="413"/>
      <c r="OJY785" s="414"/>
      <c r="OJZ785" s="414"/>
      <c r="OKA785" s="413"/>
      <c r="OKB785" s="413"/>
      <c r="OKC785" s="413"/>
      <c r="OKD785" s="413"/>
      <c r="OKE785" s="413"/>
      <c r="OKF785" s="413"/>
      <c r="OKG785" s="413"/>
      <c r="OKH785" s="414"/>
      <c r="OKI785" s="414"/>
      <c r="OKJ785" s="413"/>
      <c r="OKK785" s="413"/>
      <c r="OKL785" s="414"/>
      <c r="OKM785" s="414"/>
      <c r="OKN785" s="413"/>
      <c r="OKO785" s="413"/>
      <c r="OKP785" s="413"/>
      <c r="OKQ785" s="413"/>
      <c r="OKR785" s="413"/>
      <c r="OKS785" s="407"/>
      <c r="OKT785" s="439"/>
      <c r="OKU785" s="413"/>
      <c r="OKV785" s="413"/>
      <c r="OKW785" s="413"/>
      <c r="OKX785" s="413"/>
      <c r="OKY785" s="413"/>
      <c r="OKZ785" s="413"/>
      <c r="OLA785" s="413"/>
      <c r="OLB785" s="412"/>
      <c r="OLC785" s="412"/>
      <c r="OLD785" s="412"/>
      <c r="OLE785" s="412"/>
      <c r="OLF785" s="412"/>
      <c r="OLG785" s="412"/>
      <c r="OLH785" s="412"/>
      <c r="OLI785" s="412"/>
      <c r="OLJ785" s="412"/>
      <c r="OLK785" s="412"/>
      <c r="OLL785" s="412"/>
      <c r="OLM785" s="412"/>
      <c r="OLN785" s="412"/>
      <c r="OLO785" s="412"/>
      <c r="OLP785" s="412"/>
      <c r="OLQ785" s="412"/>
      <c r="OLR785" s="412"/>
      <c r="OLS785" s="412"/>
      <c r="OLT785" s="412"/>
      <c r="OLU785" s="412"/>
      <c r="OLV785" s="412"/>
      <c r="OLW785" s="412"/>
      <c r="OLX785" s="412"/>
      <c r="OLY785" s="412"/>
      <c r="OLZ785" s="412"/>
      <c r="OMA785" s="412"/>
      <c r="OMB785" s="412"/>
      <c r="OMC785" s="412"/>
      <c r="OMD785" s="412"/>
      <c r="OME785" s="412"/>
      <c r="OMF785" s="412"/>
      <c r="OMG785" s="412"/>
      <c r="OMH785" s="412"/>
      <c r="OMI785" s="412"/>
      <c r="OMJ785" s="412"/>
      <c r="OMK785" s="412"/>
      <c r="OML785" s="412"/>
      <c r="OMM785" s="412"/>
      <c r="OMN785" s="412"/>
      <c r="OMO785" s="412"/>
      <c r="OMP785" s="412"/>
      <c r="OMQ785" s="412"/>
      <c r="OMR785" s="412"/>
      <c r="OMS785" s="412"/>
      <c r="OMT785" s="413"/>
      <c r="OMU785" s="413"/>
      <c r="OMV785" s="413"/>
      <c r="OMW785" s="413"/>
      <c r="OMX785" s="413"/>
      <c r="OMY785" s="413"/>
      <c r="OMZ785" s="413"/>
      <c r="ONA785" s="413"/>
      <c r="ONB785" s="413"/>
      <c r="ONC785" s="413"/>
      <c r="OND785" s="413"/>
      <c r="ONE785" s="413"/>
      <c r="ONF785" s="413"/>
      <c r="ONG785" s="413"/>
      <c r="ONH785" s="413"/>
      <c r="ONI785" s="413"/>
      <c r="ONJ785" s="413"/>
      <c r="ONK785" s="413"/>
      <c r="ONL785" s="413"/>
      <c r="ONM785" s="413"/>
      <c r="ONN785" s="413"/>
      <c r="ONO785" s="413"/>
      <c r="ONP785" s="413"/>
      <c r="ONQ785" s="413"/>
      <c r="ONR785" s="414"/>
      <c r="ONS785" s="414"/>
      <c r="ONT785" s="414"/>
      <c r="ONU785" s="414"/>
      <c r="ONV785" s="414"/>
      <c r="ONW785" s="413"/>
      <c r="ONX785" s="413"/>
      <c r="ONY785" s="414"/>
      <c r="ONZ785" s="414"/>
      <c r="OOA785" s="413"/>
      <c r="OOB785" s="413"/>
      <c r="OOC785" s="414"/>
      <c r="OOD785" s="414"/>
      <c r="OOE785" s="413"/>
      <c r="OOF785" s="413"/>
      <c r="OOG785" s="413"/>
      <c r="OOH785" s="413"/>
      <c r="OOI785" s="413"/>
      <c r="OOJ785" s="413"/>
      <c r="OOK785" s="413"/>
      <c r="OOL785" s="414"/>
      <c r="OOM785" s="414"/>
      <c r="OON785" s="413"/>
      <c r="OOO785" s="413"/>
      <c r="OOP785" s="414"/>
      <c r="OOQ785" s="414"/>
      <c r="OOR785" s="413"/>
      <c r="OOS785" s="413"/>
      <c r="OOT785" s="413"/>
      <c r="OOU785" s="413"/>
      <c r="OOV785" s="413"/>
      <c r="OOW785" s="407"/>
      <c r="OOX785" s="439"/>
      <c r="OOY785" s="413"/>
      <c r="OOZ785" s="413"/>
      <c r="OPA785" s="413"/>
      <c r="OPB785" s="413"/>
      <c r="OPC785" s="413"/>
      <c r="OPD785" s="413"/>
      <c r="OPE785" s="413"/>
      <c r="OPF785" s="412"/>
      <c r="OPG785" s="412"/>
      <c r="OPH785" s="412"/>
      <c r="OPI785" s="412"/>
      <c r="OPJ785" s="412"/>
      <c r="OPK785" s="412"/>
      <c r="OPL785" s="412"/>
      <c r="OPM785" s="412"/>
      <c r="OPN785" s="412"/>
      <c r="OPO785" s="412"/>
      <c r="OPP785" s="412"/>
      <c r="OPQ785" s="412"/>
      <c r="OPR785" s="412"/>
      <c r="OPS785" s="412"/>
      <c r="OPT785" s="412"/>
      <c r="OPU785" s="412"/>
      <c r="OPV785" s="412"/>
      <c r="OPW785" s="412"/>
      <c r="OPX785" s="412"/>
      <c r="OPY785" s="412"/>
      <c r="OPZ785" s="412"/>
      <c r="OQA785" s="412"/>
      <c r="OQB785" s="412"/>
      <c r="OQC785" s="412"/>
      <c r="OQD785" s="412"/>
      <c r="OQE785" s="412"/>
      <c r="OQF785" s="412"/>
      <c r="OQG785" s="412"/>
      <c r="OQH785" s="412"/>
      <c r="OQI785" s="412"/>
      <c r="OQJ785" s="412"/>
      <c r="OQK785" s="412"/>
      <c r="OQL785" s="412"/>
      <c r="OQM785" s="412"/>
      <c r="OQN785" s="412"/>
      <c r="OQO785" s="412"/>
      <c r="OQP785" s="412"/>
      <c r="OQQ785" s="412"/>
      <c r="OQR785" s="412"/>
      <c r="OQS785" s="412"/>
      <c r="OQT785" s="412"/>
      <c r="OQU785" s="412"/>
      <c r="OQV785" s="412"/>
      <c r="OQW785" s="412"/>
      <c r="OQX785" s="413"/>
      <c r="OQY785" s="413"/>
      <c r="OQZ785" s="413"/>
      <c r="ORA785" s="413"/>
      <c r="ORB785" s="413"/>
      <c r="ORC785" s="413"/>
      <c r="ORD785" s="413"/>
      <c r="ORE785" s="413"/>
      <c r="ORF785" s="413"/>
      <c r="ORG785" s="413"/>
      <c r="ORH785" s="413"/>
      <c r="ORI785" s="413"/>
      <c r="ORJ785" s="413"/>
      <c r="ORK785" s="413"/>
      <c r="ORL785" s="413"/>
      <c r="ORM785" s="413"/>
      <c r="ORN785" s="413"/>
      <c r="ORO785" s="413"/>
      <c r="ORP785" s="413"/>
      <c r="ORQ785" s="413"/>
      <c r="ORR785" s="413"/>
      <c r="ORS785" s="413"/>
      <c r="ORT785" s="413"/>
      <c r="ORU785" s="413"/>
      <c r="ORV785" s="414"/>
      <c r="ORW785" s="414"/>
      <c r="ORX785" s="414"/>
      <c r="ORY785" s="414"/>
      <c r="ORZ785" s="414"/>
      <c r="OSA785" s="413"/>
      <c r="OSB785" s="413"/>
      <c r="OSC785" s="414"/>
      <c r="OSD785" s="414"/>
      <c r="OSE785" s="413"/>
      <c r="OSF785" s="413"/>
      <c r="OSG785" s="414"/>
      <c r="OSH785" s="414"/>
      <c r="OSI785" s="413"/>
      <c r="OSJ785" s="413"/>
      <c r="OSK785" s="413"/>
      <c r="OSL785" s="413"/>
      <c r="OSM785" s="413"/>
      <c r="OSN785" s="413"/>
      <c r="OSO785" s="413"/>
      <c r="OSP785" s="414"/>
      <c r="OSQ785" s="414"/>
      <c r="OSR785" s="413"/>
      <c r="OSS785" s="413"/>
      <c r="OST785" s="414"/>
      <c r="OSU785" s="414"/>
      <c r="OSV785" s="413"/>
      <c r="OSW785" s="413"/>
      <c r="OSX785" s="413"/>
      <c r="OSY785" s="413"/>
      <c r="OSZ785" s="413"/>
      <c r="OTA785" s="407"/>
      <c r="OTB785" s="439"/>
      <c r="OTC785" s="413"/>
      <c r="OTD785" s="413"/>
      <c r="OTE785" s="413"/>
      <c r="OTF785" s="413"/>
      <c r="OTG785" s="413"/>
      <c r="OTH785" s="413"/>
      <c r="OTI785" s="413"/>
      <c r="OTJ785" s="412"/>
      <c r="OTK785" s="412"/>
      <c r="OTL785" s="412"/>
      <c r="OTM785" s="412"/>
      <c r="OTN785" s="412"/>
      <c r="OTO785" s="412"/>
      <c r="OTP785" s="412"/>
      <c r="OTQ785" s="412"/>
      <c r="OTR785" s="412"/>
      <c r="OTS785" s="412"/>
      <c r="OTT785" s="412"/>
      <c r="OTU785" s="412"/>
      <c r="OTV785" s="412"/>
      <c r="OTW785" s="412"/>
      <c r="OTX785" s="412"/>
      <c r="OTY785" s="412"/>
      <c r="OTZ785" s="412"/>
      <c r="OUA785" s="412"/>
      <c r="OUB785" s="412"/>
      <c r="OUC785" s="412"/>
      <c r="OUD785" s="412"/>
      <c r="OUE785" s="412"/>
      <c r="OUF785" s="412"/>
      <c r="OUG785" s="412"/>
      <c r="OUH785" s="412"/>
      <c r="OUI785" s="412"/>
      <c r="OUJ785" s="412"/>
      <c r="OUK785" s="412"/>
      <c r="OUL785" s="412"/>
      <c r="OUM785" s="412"/>
      <c r="OUN785" s="412"/>
      <c r="OUO785" s="412"/>
      <c r="OUP785" s="412"/>
      <c r="OUQ785" s="412"/>
      <c r="OUR785" s="412"/>
      <c r="OUS785" s="412"/>
      <c r="OUT785" s="412"/>
      <c r="OUU785" s="412"/>
      <c r="OUV785" s="412"/>
      <c r="OUW785" s="412"/>
      <c r="OUX785" s="412"/>
      <c r="OUY785" s="412"/>
      <c r="OUZ785" s="412"/>
      <c r="OVA785" s="412"/>
      <c r="OVB785" s="413"/>
      <c r="OVC785" s="413"/>
      <c r="OVD785" s="413"/>
      <c r="OVE785" s="413"/>
      <c r="OVF785" s="413"/>
      <c r="OVG785" s="413"/>
      <c r="OVH785" s="413"/>
      <c r="OVI785" s="413"/>
      <c r="OVJ785" s="413"/>
      <c r="OVK785" s="413"/>
      <c r="OVL785" s="413"/>
      <c r="OVM785" s="413"/>
      <c r="OVN785" s="413"/>
      <c r="OVO785" s="413"/>
      <c r="OVP785" s="413"/>
      <c r="OVQ785" s="413"/>
      <c r="OVR785" s="413"/>
      <c r="OVS785" s="413"/>
      <c r="OVT785" s="413"/>
      <c r="OVU785" s="413"/>
      <c r="OVV785" s="413"/>
      <c r="OVW785" s="413"/>
      <c r="OVX785" s="413"/>
      <c r="OVY785" s="413"/>
      <c r="OVZ785" s="414"/>
      <c r="OWA785" s="414"/>
      <c r="OWB785" s="414"/>
      <c r="OWC785" s="414"/>
      <c r="OWD785" s="414"/>
      <c r="OWE785" s="413"/>
      <c r="OWF785" s="413"/>
      <c r="OWG785" s="414"/>
      <c r="OWH785" s="414"/>
      <c r="OWI785" s="413"/>
      <c r="OWJ785" s="413"/>
      <c r="OWK785" s="414"/>
      <c r="OWL785" s="414"/>
      <c r="OWM785" s="413"/>
      <c r="OWN785" s="413"/>
      <c r="OWO785" s="413"/>
      <c r="OWP785" s="413"/>
      <c r="OWQ785" s="413"/>
      <c r="OWR785" s="413"/>
      <c r="OWS785" s="413"/>
      <c r="OWT785" s="414"/>
      <c r="OWU785" s="414"/>
      <c r="OWV785" s="413"/>
      <c r="OWW785" s="413"/>
      <c r="OWX785" s="414"/>
      <c r="OWY785" s="414"/>
      <c r="OWZ785" s="413"/>
      <c r="OXA785" s="413"/>
      <c r="OXB785" s="413"/>
      <c r="OXC785" s="413"/>
      <c r="OXD785" s="413"/>
      <c r="OXE785" s="407"/>
      <c r="OXF785" s="439"/>
      <c r="OXG785" s="413"/>
      <c r="OXH785" s="413"/>
      <c r="OXI785" s="413"/>
      <c r="OXJ785" s="413"/>
      <c r="OXK785" s="413"/>
      <c r="OXL785" s="413"/>
      <c r="OXM785" s="413"/>
      <c r="OXN785" s="412"/>
      <c r="OXO785" s="412"/>
      <c r="OXP785" s="412"/>
      <c r="OXQ785" s="412"/>
      <c r="OXR785" s="412"/>
      <c r="OXS785" s="412"/>
      <c r="OXT785" s="412"/>
      <c r="OXU785" s="412"/>
      <c r="OXV785" s="412"/>
      <c r="OXW785" s="412"/>
      <c r="OXX785" s="412"/>
      <c r="OXY785" s="412"/>
      <c r="OXZ785" s="412"/>
      <c r="OYA785" s="412"/>
      <c r="OYB785" s="412"/>
      <c r="OYC785" s="412"/>
      <c r="OYD785" s="412"/>
      <c r="OYE785" s="412"/>
      <c r="OYF785" s="412"/>
      <c r="OYG785" s="412"/>
      <c r="OYH785" s="412"/>
      <c r="OYI785" s="412"/>
      <c r="OYJ785" s="412"/>
      <c r="OYK785" s="412"/>
      <c r="OYL785" s="412"/>
      <c r="OYM785" s="412"/>
      <c r="OYN785" s="412"/>
      <c r="OYO785" s="412"/>
      <c r="OYP785" s="412"/>
      <c r="OYQ785" s="412"/>
      <c r="OYR785" s="412"/>
      <c r="OYS785" s="412"/>
      <c r="OYT785" s="412"/>
      <c r="OYU785" s="412"/>
      <c r="OYV785" s="412"/>
      <c r="OYW785" s="412"/>
      <c r="OYX785" s="412"/>
      <c r="OYY785" s="412"/>
      <c r="OYZ785" s="412"/>
      <c r="OZA785" s="412"/>
      <c r="OZB785" s="412"/>
      <c r="OZC785" s="412"/>
      <c r="OZD785" s="412"/>
      <c r="OZE785" s="412"/>
      <c r="OZF785" s="413"/>
      <c r="OZG785" s="413"/>
      <c r="OZH785" s="413"/>
      <c r="OZI785" s="413"/>
      <c r="OZJ785" s="413"/>
      <c r="OZK785" s="413"/>
      <c r="OZL785" s="413"/>
      <c r="OZM785" s="413"/>
      <c r="OZN785" s="413"/>
      <c r="OZO785" s="413"/>
      <c r="OZP785" s="413"/>
      <c r="OZQ785" s="413"/>
      <c r="OZR785" s="413"/>
      <c r="OZS785" s="413"/>
      <c r="OZT785" s="413"/>
      <c r="OZU785" s="413"/>
      <c r="OZV785" s="413"/>
      <c r="OZW785" s="413"/>
      <c r="OZX785" s="413"/>
      <c r="OZY785" s="413"/>
      <c r="OZZ785" s="413"/>
      <c r="PAA785" s="413"/>
      <c r="PAB785" s="413"/>
      <c r="PAC785" s="413"/>
      <c r="PAD785" s="414"/>
      <c r="PAE785" s="414"/>
      <c r="PAF785" s="414"/>
      <c r="PAG785" s="414"/>
      <c r="PAH785" s="414"/>
      <c r="PAI785" s="413"/>
      <c r="PAJ785" s="413"/>
      <c r="PAK785" s="414"/>
      <c r="PAL785" s="414"/>
      <c r="PAM785" s="413"/>
      <c r="PAN785" s="413"/>
      <c r="PAO785" s="414"/>
      <c r="PAP785" s="414"/>
      <c r="PAQ785" s="413"/>
      <c r="PAR785" s="413"/>
      <c r="PAS785" s="413"/>
      <c r="PAT785" s="413"/>
      <c r="PAU785" s="413"/>
      <c r="PAV785" s="413"/>
      <c r="PAW785" s="413"/>
      <c r="PAX785" s="414"/>
      <c r="PAY785" s="414"/>
      <c r="PAZ785" s="413"/>
      <c r="PBA785" s="413"/>
      <c r="PBB785" s="414"/>
      <c r="PBC785" s="414"/>
      <c r="PBD785" s="413"/>
      <c r="PBE785" s="413"/>
      <c r="PBF785" s="413"/>
      <c r="PBG785" s="413"/>
      <c r="PBH785" s="413"/>
      <c r="PBI785" s="407"/>
      <c r="PBJ785" s="439"/>
      <c r="PBK785" s="413"/>
      <c r="PBL785" s="413"/>
      <c r="PBM785" s="413"/>
      <c r="PBN785" s="413"/>
      <c r="PBO785" s="413"/>
      <c r="PBP785" s="413"/>
      <c r="PBQ785" s="413"/>
      <c r="PBR785" s="412"/>
      <c r="PBS785" s="412"/>
      <c r="PBT785" s="412"/>
      <c r="PBU785" s="412"/>
      <c r="PBV785" s="412"/>
      <c r="PBW785" s="412"/>
      <c r="PBX785" s="412"/>
      <c r="PBY785" s="412"/>
      <c r="PBZ785" s="412"/>
      <c r="PCA785" s="412"/>
      <c r="PCB785" s="412"/>
      <c r="PCC785" s="412"/>
      <c r="PCD785" s="412"/>
      <c r="PCE785" s="412"/>
      <c r="PCF785" s="412"/>
      <c r="PCG785" s="412"/>
      <c r="PCH785" s="412"/>
      <c r="PCI785" s="412"/>
      <c r="PCJ785" s="412"/>
      <c r="PCK785" s="412"/>
      <c r="PCL785" s="412"/>
      <c r="PCM785" s="412"/>
      <c r="PCN785" s="412"/>
      <c r="PCO785" s="412"/>
      <c r="PCP785" s="412"/>
      <c r="PCQ785" s="412"/>
      <c r="PCR785" s="412"/>
      <c r="PCS785" s="412"/>
      <c r="PCT785" s="412"/>
      <c r="PCU785" s="412"/>
      <c r="PCV785" s="412"/>
      <c r="PCW785" s="412"/>
      <c r="PCX785" s="412"/>
      <c r="PCY785" s="412"/>
      <c r="PCZ785" s="412"/>
      <c r="PDA785" s="412"/>
      <c r="PDB785" s="412"/>
      <c r="PDC785" s="412"/>
      <c r="PDD785" s="412"/>
      <c r="PDE785" s="412"/>
      <c r="PDF785" s="412"/>
      <c r="PDG785" s="412"/>
      <c r="PDH785" s="412"/>
      <c r="PDI785" s="412"/>
      <c r="PDJ785" s="413"/>
      <c r="PDK785" s="413"/>
      <c r="PDL785" s="413"/>
      <c r="PDM785" s="413"/>
      <c r="PDN785" s="413"/>
      <c r="PDO785" s="413"/>
      <c r="PDP785" s="413"/>
      <c r="PDQ785" s="413"/>
      <c r="PDR785" s="413"/>
      <c r="PDS785" s="413"/>
      <c r="PDT785" s="413"/>
      <c r="PDU785" s="413"/>
      <c r="PDV785" s="413"/>
      <c r="PDW785" s="413"/>
      <c r="PDX785" s="413"/>
      <c r="PDY785" s="413"/>
      <c r="PDZ785" s="413"/>
      <c r="PEA785" s="413"/>
      <c r="PEB785" s="413"/>
      <c r="PEC785" s="413"/>
      <c r="PED785" s="413"/>
      <c r="PEE785" s="413"/>
      <c r="PEF785" s="413"/>
      <c r="PEG785" s="413"/>
      <c r="PEH785" s="414"/>
      <c r="PEI785" s="414"/>
      <c r="PEJ785" s="414"/>
      <c r="PEK785" s="414"/>
      <c r="PEL785" s="414"/>
      <c r="PEM785" s="413"/>
      <c r="PEN785" s="413"/>
      <c r="PEO785" s="414"/>
      <c r="PEP785" s="414"/>
      <c r="PEQ785" s="413"/>
      <c r="PER785" s="413"/>
      <c r="PES785" s="414"/>
      <c r="PET785" s="414"/>
      <c r="PEU785" s="413"/>
      <c r="PEV785" s="413"/>
      <c r="PEW785" s="413"/>
      <c r="PEX785" s="413"/>
      <c r="PEY785" s="413"/>
      <c r="PEZ785" s="413"/>
      <c r="PFA785" s="413"/>
      <c r="PFB785" s="414"/>
      <c r="PFC785" s="414"/>
      <c r="PFD785" s="413"/>
      <c r="PFE785" s="413"/>
      <c r="PFF785" s="414"/>
      <c r="PFG785" s="414"/>
      <c r="PFH785" s="413"/>
      <c r="PFI785" s="413"/>
      <c r="PFJ785" s="413"/>
      <c r="PFK785" s="413"/>
      <c r="PFL785" s="413"/>
      <c r="PFM785" s="407"/>
      <c r="PFN785" s="439"/>
      <c r="PFO785" s="413"/>
      <c r="PFP785" s="413"/>
      <c r="PFQ785" s="413"/>
      <c r="PFR785" s="413"/>
      <c r="PFS785" s="413"/>
      <c r="PFT785" s="413"/>
      <c r="PFU785" s="413"/>
      <c r="PFV785" s="412"/>
      <c r="PFW785" s="412"/>
      <c r="PFX785" s="412"/>
      <c r="PFY785" s="412"/>
      <c r="PFZ785" s="412"/>
      <c r="PGA785" s="412"/>
      <c r="PGB785" s="412"/>
      <c r="PGC785" s="412"/>
      <c r="PGD785" s="412"/>
      <c r="PGE785" s="412"/>
      <c r="PGF785" s="412"/>
      <c r="PGG785" s="412"/>
      <c r="PGH785" s="412"/>
      <c r="PGI785" s="412"/>
      <c r="PGJ785" s="412"/>
      <c r="PGK785" s="412"/>
      <c r="PGL785" s="412"/>
      <c r="PGM785" s="412"/>
      <c r="PGN785" s="412"/>
      <c r="PGO785" s="412"/>
      <c r="PGP785" s="412"/>
      <c r="PGQ785" s="412"/>
      <c r="PGR785" s="412"/>
      <c r="PGS785" s="412"/>
      <c r="PGT785" s="412"/>
      <c r="PGU785" s="412"/>
      <c r="PGV785" s="412"/>
      <c r="PGW785" s="412"/>
      <c r="PGX785" s="412"/>
      <c r="PGY785" s="412"/>
      <c r="PGZ785" s="412"/>
      <c r="PHA785" s="412"/>
      <c r="PHB785" s="412"/>
      <c r="PHC785" s="412"/>
      <c r="PHD785" s="412"/>
      <c r="PHE785" s="412"/>
      <c r="PHF785" s="412"/>
      <c r="PHG785" s="412"/>
      <c r="PHH785" s="412"/>
      <c r="PHI785" s="412"/>
      <c r="PHJ785" s="412"/>
      <c r="PHK785" s="412"/>
      <c r="PHL785" s="412"/>
      <c r="PHM785" s="412"/>
      <c r="PHN785" s="413"/>
      <c r="PHO785" s="413"/>
      <c r="PHP785" s="413"/>
      <c r="PHQ785" s="413"/>
      <c r="PHR785" s="413"/>
      <c r="PHS785" s="413"/>
      <c r="PHT785" s="413"/>
      <c r="PHU785" s="413"/>
      <c r="PHV785" s="413"/>
      <c r="PHW785" s="413"/>
      <c r="PHX785" s="413"/>
      <c r="PHY785" s="413"/>
      <c r="PHZ785" s="413"/>
      <c r="PIA785" s="413"/>
      <c r="PIB785" s="413"/>
      <c r="PIC785" s="413"/>
      <c r="PID785" s="413"/>
      <c r="PIE785" s="413"/>
      <c r="PIF785" s="413"/>
      <c r="PIG785" s="413"/>
      <c r="PIH785" s="413"/>
      <c r="PII785" s="413"/>
      <c r="PIJ785" s="413"/>
      <c r="PIK785" s="413"/>
      <c r="PIL785" s="414"/>
      <c r="PIM785" s="414"/>
      <c r="PIN785" s="414"/>
      <c r="PIO785" s="414"/>
      <c r="PIP785" s="414"/>
      <c r="PIQ785" s="413"/>
      <c r="PIR785" s="413"/>
      <c r="PIS785" s="414"/>
      <c r="PIT785" s="414"/>
      <c r="PIU785" s="413"/>
      <c r="PIV785" s="413"/>
      <c r="PIW785" s="414"/>
      <c r="PIX785" s="414"/>
      <c r="PIY785" s="413"/>
      <c r="PIZ785" s="413"/>
      <c r="PJA785" s="413"/>
      <c r="PJB785" s="413"/>
      <c r="PJC785" s="413"/>
      <c r="PJD785" s="413"/>
      <c r="PJE785" s="413"/>
      <c r="PJF785" s="414"/>
      <c r="PJG785" s="414"/>
      <c r="PJH785" s="413"/>
      <c r="PJI785" s="413"/>
      <c r="PJJ785" s="414"/>
      <c r="PJK785" s="414"/>
      <c r="PJL785" s="413"/>
      <c r="PJM785" s="413"/>
      <c r="PJN785" s="413"/>
      <c r="PJO785" s="413"/>
      <c r="PJP785" s="413"/>
      <c r="PJQ785" s="407"/>
      <c r="PJR785" s="439"/>
      <c r="PJS785" s="413"/>
      <c r="PJT785" s="413"/>
      <c r="PJU785" s="413"/>
      <c r="PJV785" s="413"/>
      <c r="PJW785" s="413"/>
      <c r="PJX785" s="413"/>
      <c r="PJY785" s="413"/>
      <c r="PJZ785" s="412"/>
      <c r="PKA785" s="412"/>
      <c r="PKB785" s="412"/>
      <c r="PKC785" s="412"/>
      <c r="PKD785" s="412"/>
      <c r="PKE785" s="412"/>
      <c r="PKF785" s="412"/>
      <c r="PKG785" s="412"/>
      <c r="PKH785" s="412"/>
      <c r="PKI785" s="412"/>
      <c r="PKJ785" s="412"/>
      <c r="PKK785" s="412"/>
      <c r="PKL785" s="412"/>
      <c r="PKM785" s="412"/>
      <c r="PKN785" s="412"/>
      <c r="PKO785" s="412"/>
      <c r="PKP785" s="412"/>
      <c r="PKQ785" s="412"/>
      <c r="PKR785" s="412"/>
      <c r="PKS785" s="412"/>
      <c r="PKT785" s="412"/>
      <c r="PKU785" s="412"/>
      <c r="PKV785" s="412"/>
      <c r="PKW785" s="412"/>
      <c r="PKX785" s="412"/>
      <c r="PKY785" s="412"/>
      <c r="PKZ785" s="412"/>
      <c r="PLA785" s="412"/>
      <c r="PLB785" s="412"/>
      <c r="PLC785" s="412"/>
      <c r="PLD785" s="412"/>
      <c r="PLE785" s="412"/>
      <c r="PLF785" s="412"/>
      <c r="PLG785" s="412"/>
      <c r="PLH785" s="412"/>
      <c r="PLI785" s="412"/>
      <c r="PLJ785" s="412"/>
      <c r="PLK785" s="412"/>
      <c r="PLL785" s="412"/>
      <c r="PLM785" s="412"/>
      <c r="PLN785" s="412"/>
      <c r="PLO785" s="412"/>
      <c r="PLP785" s="412"/>
      <c r="PLQ785" s="412"/>
      <c r="PLR785" s="413"/>
      <c r="PLS785" s="413"/>
      <c r="PLT785" s="413"/>
      <c r="PLU785" s="413"/>
      <c r="PLV785" s="413"/>
      <c r="PLW785" s="413"/>
      <c r="PLX785" s="413"/>
      <c r="PLY785" s="413"/>
      <c r="PLZ785" s="413"/>
      <c r="PMA785" s="413"/>
      <c r="PMB785" s="413"/>
      <c r="PMC785" s="413"/>
      <c r="PMD785" s="413"/>
      <c r="PME785" s="413"/>
      <c r="PMF785" s="413"/>
      <c r="PMG785" s="413"/>
      <c r="PMH785" s="413"/>
      <c r="PMI785" s="413"/>
      <c r="PMJ785" s="413"/>
      <c r="PMK785" s="413"/>
      <c r="PML785" s="413"/>
      <c r="PMM785" s="413"/>
      <c r="PMN785" s="413"/>
      <c r="PMO785" s="413"/>
      <c r="PMP785" s="414"/>
      <c r="PMQ785" s="414"/>
      <c r="PMR785" s="414"/>
      <c r="PMS785" s="414"/>
      <c r="PMT785" s="414"/>
      <c r="PMU785" s="413"/>
      <c r="PMV785" s="413"/>
      <c r="PMW785" s="414"/>
      <c r="PMX785" s="414"/>
      <c r="PMY785" s="413"/>
      <c r="PMZ785" s="413"/>
      <c r="PNA785" s="414"/>
      <c r="PNB785" s="414"/>
      <c r="PNC785" s="413"/>
      <c r="PND785" s="413"/>
      <c r="PNE785" s="413"/>
      <c r="PNF785" s="413"/>
      <c r="PNG785" s="413"/>
      <c r="PNH785" s="413"/>
      <c r="PNI785" s="413"/>
      <c r="PNJ785" s="414"/>
      <c r="PNK785" s="414"/>
      <c r="PNL785" s="413"/>
      <c r="PNM785" s="413"/>
      <c r="PNN785" s="414"/>
      <c r="PNO785" s="414"/>
      <c r="PNP785" s="413"/>
      <c r="PNQ785" s="413"/>
      <c r="PNR785" s="413"/>
      <c r="PNS785" s="413"/>
      <c r="PNT785" s="413"/>
      <c r="PNU785" s="407"/>
      <c r="PNV785" s="439"/>
      <c r="PNW785" s="413"/>
      <c r="PNX785" s="413"/>
      <c r="PNY785" s="413"/>
      <c r="PNZ785" s="413"/>
      <c r="POA785" s="413"/>
      <c r="POB785" s="413"/>
      <c r="POC785" s="413"/>
      <c r="POD785" s="412"/>
      <c r="POE785" s="412"/>
      <c r="POF785" s="412"/>
      <c r="POG785" s="412"/>
      <c r="POH785" s="412"/>
      <c r="POI785" s="412"/>
      <c r="POJ785" s="412"/>
      <c r="POK785" s="412"/>
      <c r="POL785" s="412"/>
      <c r="POM785" s="412"/>
      <c r="PON785" s="412"/>
      <c r="POO785" s="412"/>
      <c r="POP785" s="412"/>
      <c r="POQ785" s="412"/>
      <c r="POR785" s="412"/>
      <c r="POS785" s="412"/>
      <c r="POT785" s="412"/>
      <c r="POU785" s="412"/>
      <c r="POV785" s="412"/>
      <c r="POW785" s="412"/>
      <c r="POX785" s="412"/>
      <c r="POY785" s="412"/>
      <c r="POZ785" s="412"/>
      <c r="PPA785" s="412"/>
      <c r="PPB785" s="412"/>
      <c r="PPC785" s="412"/>
      <c r="PPD785" s="412"/>
      <c r="PPE785" s="412"/>
      <c r="PPF785" s="412"/>
      <c r="PPG785" s="412"/>
      <c r="PPH785" s="412"/>
      <c r="PPI785" s="412"/>
      <c r="PPJ785" s="412"/>
      <c r="PPK785" s="412"/>
      <c r="PPL785" s="412"/>
      <c r="PPM785" s="412"/>
      <c r="PPN785" s="412"/>
      <c r="PPO785" s="412"/>
      <c r="PPP785" s="412"/>
      <c r="PPQ785" s="412"/>
      <c r="PPR785" s="412"/>
      <c r="PPS785" s="412"/>
      <c r="PPT785" s="412"/>
      <c r="PPU785" s="412"/>
      <c r="PPV785" s="413"/>
      <c r="PPW785" s="413"/>
      <c r="PPX785" s="413"/>
      <c r="PPY785" s="413"/>
      <c r="PPZ785" s="413"/>
      <c r="PQA785" s="413"/>
      <c r="PQB785" s="413"/>
      <c r="PQC785" s="413"/>
      <c r="PQD785" s="413"/>
      <c r="PQE785" s="413"/>
      <c r="PQF785" s="413"/>
      <c r="PQG785" s="413"/>
      <c r="PQH785" s="413"/>
      <c r="PQI785" s="413"/>
      <c r="PQJ785" s="413"/>
      <c r="PQK785" s="413"/>
      <c r="PQL785" s="413"/>
      <c r="PQM785" s="413"/>
      <c r="PQN785" s="413"/>
      <c r="PQO785" s="413"/>
      <c r="PQP785" s="413"/>
      <c r="PQQ785" s="413"/>
      <c r="PQR785" s="413"/>
      <c r="PQS785" s="413"/>
      <c r="PQT785" s="414"/>
      <c r="PQU785" s="414"/>
      <c r="PQV785" s="414"/>
      <c r="PQW785" s="414"/>
      <c r="PQX785" s="414"/>
      <c r="PQY785" s="413"/>
      <c r="PQZ785" s="413"/>
      <c r="PRA785" s="414"/>
      <c r="PRB785" s="414"/>
      <c r="PRC785" s="413"/>
      <c r="PRD785" s="413"/>
      <c r="PRE785" s="414"/>
      <c r="PRF785" s="414"/>
      <c r="PRG785" s="413"/>
      <c r="PRH785" s="413"/>
      <c r="PRI785" s="413"/>
      <c r="PRJ785" s="413"/>
      <c r="PRK785" s="413"/>
      <c r="PRL785" s="413"/>
      <c r="PRM785" s="413"/>
      <c r="PRN785" s="414"/>
      <c r="PRO785" s="414"/>
      <c r="PRP785" s="413"/>
      <c r="PRQ785" s="413"/>
      <c r="PRR785" s="414"/>
      <c r="PRS785" s="414"/>
      <c r="PRT785" s="413"/>
      <c r="PRU785" s="413"/>
      <c r="PRV785" s="413"/>
      <c r="PRW785" s="413"/>
      <c r="PRX785" s="413"/>
      <c r="PRY785" s="407"/>
      <c r="PRZ785" s="439"/>
      <c r="PSA785" s="413"/>
      <c r="PSB785" s="413"/>
      <c r="PSC785" s="413"/>
      <c r="PSD785" s="413"/>
      <c r="PSE785" s="413"/>
      <c r="PSF785" s="413"/>
      <c r="PSG785" s="413"/>
      <c r="PSH785" s="412"/>
      <c r="PSI785" s="412"/>
      <c r="PSJ785" s="412"/>
      <c r="PSK785" s="412"/>
      <c r="PSL785" s="412"/>
      <c r="PSM785" s="412"/>
      <c r="PSN785" s="412"/>
      <c r="PSO785" s="412"/>
      <c r="PSP785" s="412"/>
      <c r="PSQ785" s="412"/>
      <c r="PSR785" s="412"/>
      <c r="PSS785" s="412"/>
      <c r="PST785" s="412"/>
      <c r="PSU785" s="412"/>
      <c r="PSV785" s="412"/>
      <c r="PSW785" s="412"/>
      <c r="PSX785" s="412"/>
      <c r="PSY785" s="412"/>
      <c r="PSZ785" s="412"/>
      <c r="PTA785" s="412"/>
      <c r="PTB785" s="412"/>
      <c r="PTC785" s="412"/>
      <c r="PTD785" s="412"/>
      <c r="PTE785" s="412"/>
      <c r="PTF785" s="412"/>
      <c r="PTG785" s="412"/>
      <c r="PTH785" s="412"/>
      <c r="PTI785" s="412"/>
      <c r="PTJ785" s="412"/>
      <c r="PTK785" s="412"/>
      <c r="PTL785" s="412"/>
      <c r="PTM785" s="412"/>
      <c r="PTN785" s="412"/>
      <c r="PTO785" s="412"/>
      <c r="PTP785" s="412"/>
      <c r="PTQ785" s="412"/>
      <c r="PTR785" s="412"/>
      <c r="PTS785" s="412"/>
      <c r="PTT785" s="412"/>
      <c r="PTU785" s="412"/>
      <c r="PTV785" s="412"/>
      <c r="PTW785" s="412"/>
      <c r="PTX785" s="412"/>
      <c r="PTY785" s="412"/>
      <c r="PTZ785" s="413"/>
      <c r="PUA785" s="413"/>
      <c r="PUB785" s="413"/>
      <c r="PUC785" s="413"/>
      <c r="PUD785" s="413"/>
      <c r="PUE785" s="413"/>
      <c r="PUF785" s="413"/>
      <c r="PUG785" s="413"/>
      <c r="PUH785" s="413"/>
      <c r="PUI785" s="413"/>
      <c r="PUJ785" s="413"/>
      <c r="PUK785" s="413"/>
      <c r="PUL785" s="413"/>
      <c r="PUM785" s="413"/>
      <c r="PUN785" s="413"/>
      <c r="PUO785" s="413"/>
      <c r="PUP785" s="413"/>
      <c r="PUQ785" s="413"/>
      <c r="PUR785" s="413"/>
      <c r="PUS785" s="413"/>
      <c r="PUT785" s="413"/>
      <c r="PUU785" s="413"/>
      <c r="PUV785" s="413"/>
      <c r="PUW785" s="413"/>
      <c r="PUX785" s="414"/>
      <c r="PUY785" s="414"/>
      <c r="PUZ785" s="414"/>
      <c r="PVA785" s="414"/>
      <c r="PVB785" s="414"/>
      <c r="PVC785" s="413"/>
      <c r="PVD785" s="413"/>
      <c r="PVE785" s="414"/>
      <c r="PVF785" s="414"/>
      <c r="PVG785" s="413"/>
      <c r="PVH785" s="413"/>
      <c r="PVI785" s="414"/>
      <c r="PVJ785" s="414"/>
      <c r="PVK785" s="413"/>
      <c r="PVL785" s="413"/>
      <c r="PVM785" s="413"/>
      <c r="PVN785" s="413"/>
      <c r="PVO785" s="413"/>
      <c r="PVP785" s="413"/>
      <c r="PVQ785" s="413"/>
      <c r="PVR785" s="414"/>
      <c r="PVS785" s="414"/>
      <c r="PVT785" s="413"/>
      <c r="PVU785" s="413"/>
      <c r="PVV785" s="414"/>
      <c r="PVW785" s="414"/>
      <c r="PVX785" s="413"/>
      <c r="PVY785" s="413"/>
      <c r="PVZ785" s="413"/>
      <c r="PWA785" s="413"/>
      <c r="PWB785" s="413"/>
      <c r="PWC785" s="407"/>
      <c r="PWD785" s="439"/>
      <c r="PWE785" s="413"/>
      <c r="PWF785" s="413"/>
      <c r="PWG785" s="413"/>
      <c r="PWH785" s="413"/>
      <c r="PWI785" s="413"/>
      <c r="PWJ785" s="413"/>
      <c r="PWK785" s="413"/>
      <c r="PWL785" s="412"/>
      <c r="PWM785" s="412"/>
      <c r="PWN785" s="412"/>
      <c r="PWO785" s="412"/>
      <c r="PWP785" s="412"/>
      <c r="PWQ785" s="412"/>
      <c r="PWR785" s="412"/>
      <c r="PWS785" s="412"/>
      <c r="PWT785" s="412"/>
      <c r="PWU785" s="412"/>
      <c r="PWV785" s="412"/>
      <c r="PWW785" s="412"/>
      <c r="PWX785" s="412"/>
      <c r="PWY785" s="412"/>
      <c r="PWZ785" s="412"/>
      <c r="PXA785" s="412"/>
      <c r="PXB785" s="412"/>
      <c r="PXC785" s="412"/>
      <c r="PXD785" s="412"/>
      <c r="PXE785" s="412"/>
      <c r="PXF785" s="412"/>
      <c r="PXG785" s="412"/>
      <c r="PXH785" s="412"/>
      <c r="PXI785" s="412"/>
      <c r="PXJ785" s="412"/>
      <c r="PXK785" s="412"/>
      <c r="PXL785" s="412"/>
      <c r="PXM785" s="412"/>
      <c r="PXN785" s="412"/>
      <c r="PXO785" s="412"/>
      <c r="PXP785" s="412"/>
      <c r="PXQ785" s="412"/>
      <c r="PXR785" s="412"/>
      <c r="PXS785" s="412"/>
      <c r="PXT785" s="412"/>
      <c r="PXU785" s="412"/>
      <c r="PXV785" s="412"/>
      <c r="PXW785" s="412"/>
      <c r="PXX785" s="412"/>
      <c r="PXY785" s="412"/>
      <c r="PXZ785" s="412"/>
      <c r="PYA785" s="412"/>
      <c r="PYB785" s="412"/>
      <c r="PYC785" s="412"/>
      <c r="PYD785" s="413"/>
      <c r="PYE785" s="413"/>
      <c r="PYF785" s="413"/>
      <c r="PYG785" s="413"/>
      <c r="PYH785" s="413"/>
      <c r="PYI785" s="413"/>
      <c r="PYJ785" s="413"/>
      <c r="PYK785" s="413"/>
      <c r="PYL785" s="413"/>
      <c r="PYM785" s="413"/>
      <c r="PYN785" s="413"/>
      <c r="PYO785" s="413"/>
      <c r="PYP785" s="413"/>
      <c r="PYQ785" s="413"/>
      <c r="PYR785" s="413"/>
      <c r="PYS785" s="413"/>
      <c r="PYT785" s="413"/>
      <c r="PYU785" s="413"/>
      <c r="PYV785" s="413"/>
      <c r="PYW785" s="413"/>
      <c r="PYX785" s="413"/>
      <c r="PYY785" s="413"/>
      <c r="PYZ785" s="413"/>
      <c r="PZA785" s="413"/>
      <c r="PZB785" s="414"/>
      <c r="PZC785" s="414"/>
      <c r="PZD785" s="414"/>
      <c r="PZE785" s="414"/>
      <c r="PZF785" s="414"/>
      <c r="PZG785" s="413"/>
      <c r="PZH785" s="413"/>
      <c r="PZI785" s="414"/>
      <c r="PZJ785" s="414"/>
      <c r="PZK785" s="413"/>
      <c r="PZL785" s="413"/>
      <c r="PZM785" s="414"/>
      <c r="PZN785" s="414"/>
      <c r="PZO785" s="413"/>
      <c r="PZP785" s="413"/>
      <c r="PZQ785" s="413"/>
      <c r="PZR785" s="413"/>
      <c r="PZS785" s="413"/>
      <c r="PZT785" s="413"/>
      <c r="PZU785" s="413"/>
      <c r="PZV785" s="414"/>
      <c r="PZW785" s="414"/>
      <c r="PZX785" s="413"/>
      <c r="PZY785" s="413"/>
      <c r="PZZ785" s="414"/>
      <c r="QAA785" s="414"/>
      <c r="QAB785" s="413"/>
      <c r="QAC785" s="413"/>
      <c r="QAD785" s="413"/>
      <c r="QAE785" s="413"/>
      <c r="QAF785" s="413"/>
      <c r="QAG785" s="407"/>
      <c r="QAH785" s="439"/>
      <c r="QAI785" s="413"/>
      <c r="QAJ785" s="413"/>
      <c r="QAK785" s="413"/>
      <c r="QAL785" s="413"/>
      <c r="QAM785" s="413"/>
      <c r="QAN785" s="413"/>
      <c r="QAO785" s="413"/>
      <c r="QAP785" s="412"/>
      <c r="QAQ785" s="412"/>
      <c r="QAR785" s="412"/>
      <c r="QAS785" s="412"/>
      <c r="QAT785" s="412"/>
      <c r="QAU785" s="412"/>
      <c r="QAV785" s="412"/>
      <c r="QAW785" s="412"/>
      <c r="QAX785" s="412"/>
      <c r="QAY785" s="412"/>
      <c r="QAZ785" s="412"/>
      <c r="QBA785" s="412"/>
      <c r="QBB785" s="412"/>
      <c r="QBC785" s="412"/>
      <c r="QBD785" s="412"/>
      <c r="QBE785" s="412"/>
      <c r="QBF785" s="412"/>
      <c r="QBG785" s="412"/>
      <c r="QBH785" s="412"/>
      <c r="QBI785" s="412"/>
      <c r="QBJ785" s="412"/>
      <c r="QBK785" s="412"/>
      <c r="QBL785" s="412"/>
      <c r="QBM785" s="412"/>
      <c r="QBN785" s="412"/>
      <c r="QBO785" s="412"/>
      <c r="QBP785" s="412"/>
      <c r="QBQ785" s="412"/>
      <c r="QBR785" s="412"/>
      <c r="QBS785" s="412"/>
      <c r="QBT785" s="412"/>
      <c r="QBU785" s="412"/>
      <c r="QBV785" s="412"/>
      <c r="QBW785" s="412"/>
      <c r="QBX785" s="412"/>
      <c r="QBY785" s="412"/>
      <c r="QBZ785" s="412"/>
      <c r="QCA785" s="412"/>
      <c r="QCB785" s="412"/>
      <c r="QCC785" s="412"/>
      <c r="QCD785" s="412"/>
      <c r="QCE785" s="412"/>
      <c r="QCF785" s="412"/>
      <c r="QCG785" s="412"/>
      <c r="QCH785" s="413"/>
      <c r="QCI785" s="413"/>
      <c r="QCJ785" s="413"/>
      <c r="QCK785" s="413"/>
      <c r="QCL785" s="413"/>
      <c r="QCM785" s="413"/>
      <c r="QCN785" s="413"/>
      <c r="QCO785" s="413"/>
      <c r="QCP785" s="413"/>
      <c r="QCQ785" s="413"/>
      <c r="QCR785" s="413"/>
      <c r="QCS785" s="413"/>
      <c r="QCT785" s="413"/>
      <c r="QCU785" s="413"/>
      <c r="QCV785" s="413"/>
      <c r="QCW785" s="413"/>
      <c r="QCX785" s="413"/>
      <c r="QCY785" s="413"/>
      <c r="QCZ785" s="413"/>
      <c r="QDA785" s="413"/>
      <c r="QDB785" s="413"/>
      <c r="QDC785" s="413"/>
      <c r="QDD785" s="413"/>
      <c r="QDE785" s="413"/>
      <c r="QDF785" s="414"/>
      <c r="QDG785" s="414"/>
      <c r="QDH785" s="414"/>
      <c r="QDI785" s="414"/>
      <c r="QDJ785" s="414"/>
      <c r="QDK785" s="413"/>
      <c r="QDL785" s="413"/>
      <c r="QDM785" s="414"/>
      <c r="QDN785" s="414"/>
      <c r="QDO785" s="413"/>
      <c r="QDP785" s="413"/>
      <c r="QDQ785" s="414"/>
      <c r="QDR785" s="414"/>
      <c r="QDS785" s="413"/>
      <c r="QDT785" s="413"/>
      <c r="QDU785" s="413"/>
      <c r="QDV785" s="413"/>
      <c r="QDW785" s="413"/>
      <c r="QDX785" s="413"/>
      <c r="QDY785" s="413"/>
      <c r="QDZ785" s="414"/>
      <c r="QEA785" s="414"/>
      <c r="QEB785" s="413"/>
      <c r="QEC785" s="413"/>
      <c r="QED785" s="414"/>
      <c r="QEE785" s="414"/>
      <c r="QEF785" s="413"/>
      <c r="QEG785" s="413"/>
      <c r="QEH785" s="413"/>
      <c r="QEI785" s="413"/>
      <c r="QEJ785" s="413"/>
      <c r="QEK785" s="407"/>
      <c r="QEL785" s="439"/>
      <c r="QEM785" s="413"/>
      <c r="QEN785" s="413"/>
      <c r="QEO785" s="413"/>
      <c r="QEP785" s="413"/>
      <c r="QEQ785" s="413"/>
      <c r="QER785" s="413"/>
      <c r="QES785" s="413"/>
      <c r="QET785" s="412"/>
      <c r="QEU785" s="412"/>
      <c r="QEV785" s="412"/>
      <c r="QEW785" s="412"/>
      <c r="QEX785" s="412"/>
      <c r="QEY785" s="412"/>
      <c r="QEZ785" s="412"/>
      <c r="QFA785" s="412"/>
      <c r="QFB785" s="412"/>
      <c r="QFC785" s="412"/>
      <c r="QFD785" s="412"/>
      <c r="QFE785" s="412"/>
      <c r="QFF785" s="412"/>
      <c r="QFG785" s="412"/>
      <c r="QFH785" s="412"/>
      <c r="QFI785" s="412"/>
      <c r="QFJ785" s="412"/>
      <c r="QFK785" s="412"/>
      <c r="QFL785" s="412"/>
      <c r="QFM785" s="412"/>
      <c r="QFN785" s="412"/>
      <c r="QFO785" s="412"/>
      <c r="QFP785" s="412"/>
      <c r="QFQ785" s="412"/>
      <c r="QFR785" s="412"/>
      <c r="QFS785" s="412"/>
      <c r="QFT785" s="412"/>
      <c r="QFU785" s="412"/>
      <c r="QFV785" s="412"/>
      <c r="QFW785" s="412"/>
      <c r="QFX785" s="412"/>
      <c r="QFY785" s="412"/>
      <c r="QFZ785" s="412"/>
      <c r="QGA785" s="412"/>
      <c r="QGB785" s="412"/>
      <c r="QGC785" s="412"/>
      <c r="QGD785" s="412"/>
      <c r="QGE785" s="412"/>
      <c r="QGF785" s="412"/>
      <c r="QGG785" s="412"/>
      <c r="QGH785" s="412"/>
      <c r="QGI785" s="412"/>
      <c r="QGJ785" s="412"/>
      <c r="QGK785" s="412"/>
      <c r="QGL785" s="413"/>
      <c r="QGM785" s="413"/>
      <c r="QGN785" s="413"/>
      <c r="QGO785" s="413"/>
      <c r="QGP785" s="413"/>
      <c r="QGQ785" s="413"/>
      <c r="QGR785" s="413"/>
      <c r="QGS785" s="413"/>
      <c r="QGT785" s="413"/>
      <c r="QGU785" s="413"/>
      <c r="QGV785" s="413"/>
      <c r="QGW785" s="413"/>
      <c r="QGX785" s="413"/>
      <c r="QGY785" s="413"/>
      <c r="QGZ785" s="413"/>
      <c r="QHA785" s="413"/>
      <c r="QHB785" s="413"/>
      <c r="QHC785" s="413"/>
      <c r="QHD785" s="413"/>
      <c r="QHE785" s="413"/>
      <c r="QHF785" s="413"/>
      <c r="QHG785" s="413"/>
      <c r="QHH785" s="413"/>
      <c r="QHI785" s="413"/>
      <c r="QHJ785" s="414"/>
      <c r="QHK785" s="414"/>
      <c r="QHL785" s="414"/>
      <c r="QHM785" s="414"/>
      <c r="QHN785" s="414"/>
      <c r="QHO785" s="413"/>
      <c r="QHP785" s="413"/>
      <c r="QHQ785" s="414"/>
      <c r="QHR785" s="414"/>
      <c r="QHS785" s="413"/>
      <c r="QHT785" s="413"/>
      <c r="QHU785" s="414"/>
      <c r="QHV785" s="414"/>
      <c r="QHW785" s="413"/>
      <c r="QHX785" s="413"/>
      <c r="QHY785" s="413"/>
      <c r="QHZ785" s="413"/>
      <c r="QIA785" s="413"/>
      <c r="QIB785" s="413"/>
      <c r="QIC785" s="413"/>
      <c r="QID785" s="414"/>
      <c r="QIE785" s="414"/>
      <c r="QIF785" s="413"/>
      <c r="QIG785" s="413"/>
      <c r="QIH785" s="414"/>
      <c r="QII785" s="414"/>
      <c r="QIJ785" s="413"/>
      <c r="QIK785" s="413"/>
      <c r="QIL785" s="413"/>
      <c r="QIM785" s="413"/>
      <c r="QIN785" s="413"/>
      <c r="QIO785" s="407"/>
      <c r="QIP785" s="439"/>
      <c r="QIQ785" s="413"/>
      <c r="QIR785" s="413"/>
      <c r="QIS785" s="413"/>
      <c r="QIT785" s="413"/>
      <c r="QIU785" s="413"/>
      <c r="QIV785" s="413"/>
      <c r="QIW785" s="413"/>
      <c r="QIX785" s="412"/>
      <c r="QIY785" s="412"/>
      <c r="QIZ785" s="412"/>
      <c r="QJA785" s="412"/>
      <c r="QJB785" s="412"/>
      <c r="QJC785" s="412"/>
      <c r="QJD785" s="412"/>
      <c r="QJE785" s="412"/>
      <c r="QJF785" s="412"/>
      <c r="QJG785" s="412"/>
      <c r="QJH785" s="412"/>
      <c r="QJI785" s="412"/>
      <c r="QJJ785" s="412"/>
      <c r="QJK785" s="412"/>
      <c r="QJL785" s="412"/>
      <c r="QJM785" s="412"/>
      <c r="QJN785" s="412"/>
      <c r="QJO785" s="412"/>
      <c r="QJP785" s="412"/>
      <c r="QJQ785" s="412"/>
      <c r="QJR785" s="412"/>
      <c r="QJS785" s="412"/>
      <c r="QJT785" s="412"/>
      <c r="QJU785" s="412"/>
      <c r="QJV785" s="412"/>
      <c r="QJW785" s="412"/>
      <c r="QJX785" s="412"/>
      <c r="QJY785" s="412"/>
      <c r="QJZ785" s="412"/>
      <c r="QKA785" s="412"/>
      <c r="QKB785" s="412"/>
      <c r="QKC785" s="412"/>
      <c r="QKD785" s="412"/>
      <c r="QKE785" s="412"/>
      <c r="QKF785" s="412"/>
      <c r="QKG785" s="412"/>
      <c r="QKH785" s="412"/>
      <c r="QKI785" s="412"/>
      <c r="QKJ785" s="412"/>
      <c r="QKK785" s="412"/>
      <c r="QKL785" s="412"/>
      <c r="QKM785" s="412"/>
      <c r="QKN785" s="412"/>
      <c r="QKO785" s="412"/>
      <c r="QKP785" s="413"/>
      <c r="QKQ785" s="413"/>
      <c r="QKR785" s="413"/>
      <c r="QKS785" s="413"/>
      <c r="QKT785" s="413"/>
      <c r="QKU785" s="413"/>
      <c r="QKV785" s="413"/>
      <c r="QKW785" s="413"/>
      <c r="QKX785" s="413"/>
      <c r="QKY785" s="413"/>
      <c r="QKZ785" s="413"/>
      <c r="QLA785" s="413"/>
      <c r="QLB785" s="413"/>
      <c r="QLC785" s="413"/>
      <c r="QLD785" s="413"/>
      <c r="QLE785" s="413"/>
      <c r="QLF785" s="413"/>
      <c r="QLG785" s="413"/>
      <c r="QLH785" s="413"/>
      <c r="QLI785" s="413"/>
      <c r="QLJ785" s="413"/>
      <c r="QLK785" s="413"/>
      <c r="QLL785" s="413"/>
      <c r="QLM785" s="413"/>
      <c r="QLN785" s="414"/>
      <c r="QLO785" s="414"/>
      <c r="QLP785" s="414"/>
      <c r="QLQ785" s="414"/>
      <c r="QLR785" s="414"/>
      <c r="QLS785" s="413"/>
      <c r="QLT785" s="413"/>
      <c r="QLU785" s="414"/>
      <c r="QLV785" s="414"/>
      <c r="QLW785" s="413"/>
      <c r="QLX785" s="413"/>
      <c r="QLY785" s="414"/>
      <c r="QLZ785" s="414"/>
      <c r="QMA785" s="413"/>
      <c r="QMB785" s="413"/>
      <c r="QMC785" s="413"/>
      <c r="QMD785" s="413"/>
      <c r="QME785" s="413"/>
      <c r="QMF785" s="413"/>
      <c r="QMG785" s="413"/>
      <c r="QMH785" s="414"/>
      <c r="QMI785" s="414"/>
      <c r="QMJ785" s="413"/>
      <c r="QMK785" s="413"/>
      <c r="QML785" s="414"/>
      <c r="QMM785" s="414"/>
      <c r="QMN785" s="413"/>
      <c r="QMO785" s="413"/>
      <c r="QMP785" s="413"/>
      <c r="QMQ785" s="413"/>
      <c r="QMR785" s="413"/>
      <c r="QMS785" s="407"/>
      <c r="QMT785" s="439"/>
      <c r="QMU785" s="413"/>
      <c r="QMV785" s="413"/>
      <c r="QMW785" s="413"/>
      <c r="QMX785" s="413"/>
      <c r="QMY785" s="413"/>
      <c r="QMZ785" s="413"/>
      <c r="QNA785" s="413"/>
      <c r="QNB785" s="412"/>
      <c r="QNC785" s="412"/>
      <c r="QND785" s="412"/>
      <c r="QNE785" s="412"/>
      <c r="QNF785" s="412"/>
      <c r="QNG785" s="412"/>
      <c r="QNH785" s="412"/>
      <c r="QNI785" s="412"/>
      <c r="QNJ785" s="412"/>
      <c r="QNK785" s="412"/>
      <c r="QNL785" s="412"/>
      <c r="QNM785" s="412"/>
      <c r="QNN785" s="412"/>
      <c r="QNO785" s="412"/>
      <c r="QNP785" s="412"/>
      <c r="QNQ785" s="412"/>
      <c r="QNR785" s="412"/>
      <c r="QNS785" s="412"/>
      <c r="QNT785" s="412"/>
      <c r="QNU785" s="412"/>
      <c r="QNV785" s="412"/>
      <c r="QNW785" s="412"/>
      <c r="QNX785" s="412"/>
      <c r="QNY785" s="412"/>
      <c r="QNZ785" s="412"/>
      <c r="QOA785" s="412"/>
      <c r="QOB785" s="412"/>
      <c r="QOC785" s="412"/>
      <c r="QOD785" s="412"/>
      <c r="QOE785" s="412"/>
      <c r="QOF785" s="412"/>
      <c r="QOG785" s="412"/>
      <c r="QOH785" s="412"/>
      <c r="QOI785" s="412"/>
      <c r="QOJ785" s="412"/>
      <c r="QOK785" s="412"/>
      <c r="QOL785" s="412"/>
      <c r="QOM785" s="412"/>
      <c r="QON785" s="412"/>
      <c r="QOO785" s="412"/>
      <c r="QOP785" s="412"/>
      <c r="QOQ785" s="412"/>
      <c r="QOR785" s="412"/>
      <c r="QOS785" s="412"/>
      <c r="QOT785" s="413"/>
      <c r="QOU785" s="413"/>
      <c r="QOV785" s="413"/>
      <c r="QOW785" s="413"/>
      <c r="QOX785" s="413"/>
      <c r="QOY785" s="413"/>
      <c r="QOZ785" s="413"/>
      <c r="QPA785" s="413"/>
      <c r="QPB785" s="413"/>
      <c r="QPC785" s="413"/>
      <c r="QPD785" s="413"/>
      <c r="QPE785" s="413"/>
      <c r="QPF785" s="413"/>
      <c r="QPG785" s="413"/>
      <c r="QPH785" s="413"/>
      <c r="QPI785" s="413"/>
      <c r="QPJ785" s="413"/>
      <c r="QPK785" s="413"/>
      <c r="QPL785" s="413"/>
      <c r="QPM785" s="413"/>
      <c r="QPN785" s="413"/>
      <c r="QPO785" s="413"/>
      <c r="QPP785" s="413"/>
      <c r="QPQ785" s="413"/>
      <c r="QPR785" s="414"/>
      <c r="QPS785" s="414"/>
      <c r="QPT785" s="414"/>
      <c r="QPU785" s="414"/>
      <c r="QPV785" s="414"/>
      <c r="QPW785" s="413"/>
      <c r="QPX785" s="413"/>
      <c r="QPY785" s="414"/>
      <c r="QPZ785" s="414"/>
      <c r="QQA785" s="413"/>
      <c r="QQB785" s="413"/>
      <c r="QQC785" s="414"/>
      <c r="QQD785" s="414"/>
      <c r="QQE785" s="413"/>
      <c r="QQF785" s="413"/>
      <c r="QQG785" s="413"/>
      <c r="QQH785" s="413"/>
      <c r="QQI785" s="413"/>
      <c r="QQJ785" s="413"/>
      <c r="QQK785" s="413"/>
      <c r="QQL785" s="414"/>
      <c r="QQM785" s="414"/>
      <c r="QQN785" s="413"/>
      <c r="QQO785" s="413"/>
      <c r="QQP785" s="414"/>
      <c r="QQQ785" s="414"/>
      <c r="QQR785" s="413"/>
      <c r="QQS785" s="413"/>
      <c r="QQT785" s="413"/>
      <c r="QQU785" s="413"/>
      <c r="QQV785" s="413"/>
      <c r="QQW785" s="407"/>
      <c r="QQX785" s="439"/>
      <c r="QQY785" s="413"/>
      <c r="QQZ785" s="413"/>
      <c r="QRA785" s="413"/>
      <c r="QRB785" s="413"/>
      <c r="QRC785" s="413"/>
      <c r="QRD785" s="413"/>
      <c r="QRE785" s="413"/>
      <c r="QRF785" s="412"/>
      <c r="QRG785" s="412"/>
      <c r="QRH785" s="412"/>
      <c r="QRI785" s="412"/>
      <c r="QRJ785" s="412"/>
      <c r="QRK785" s="412"/>
      <c r="QRL785" s="412"/>
      <c r="QRM785" s="412"/>
      <c r="QRN785" s="412"/>
      <c r="QRO785" s="412"/>
      <c r="QRP785" s="412"/>
      <c r="QRQ785" s="412"/>
      <c r="QRR785" s="412"/>
      <c r="QRS785" s="412"/>
      <c r="QRT785" s="412"/>
      <c r="QRU785" s="412"/>
      <c r="QRV785" s="412"/>
      <c r="QRW785" s="412"/>
      <c r="QRX785" s="412"/>
      <c r="QRY785" s="412"/>
      <c r="QRZ785" s="412"/>
      <c r="QSA785" s="412"/>
      <c r="QSB785" s="412"/>
      <c r="QSC785" s="412"/>
      <c r="QSD785" s="412"/>
      <c r="QSE785" s="412"/>
      <c r="QSF785" s="412"/>
      <c r="QSG785" s="412"/>
      <c r="QSH785" s="412"/>
      <c r="QSI785" s="412"/>
      <c r="QSJ785" s="412"/>
      <c r="QSK785" s="412"/>
      <c r="QSL785" s="412"/>
      <c r="QSM785" s="412"/>
      <c r="QSN785" s="412"/>
      <c r="QSO785" s="412"/>
      <c r="QSP785" s="412"/>
      <c r="QSQ785" s="412"/>
      <c r="QSR785" s="412"/>
      <c r="QSS785" s="412"/>
      <c r="QST785" s="412"/>
      <c r="QSU785" s="412"/>
      <c r="QSV785" s="412"/>
      <c r="QSW785" s="412"/>
      <c r="QSX785" s="413"/>
      <c r="QSY785" s="413"/>
      <c r="QSZ785" s="413"/>
      <c r="QTA785" s="413"/>
      <c r="QTB785" s="413"/>
      <c r="QTC785" s="413"/>
      <c r="QTD785" s="413"/>
      <c r="QTE785" s="413"/>
      <c r="QTF785" s="413"/>
      <c r="QTG785" s="413"/>
      <c r="QTH785" s="413"/>
      <c r="QTI785" s="413"/>
      <c r="QTJ785" s="413"/>
      <c r="QTK785" s="413"/>
      <c r="QTL785" s="413"/>
      <c r="QTM785" s="413"/>
      <c r="QTN785" s="413"/>
      <c r="QTO785" s="413"/>
      <c r="QTP785" s="413"/>
      <c r="QTQ785" s="413"/>
      <c r="QTR785" s="413"/>
      <c r="QTS785" s="413"/>
      <c r="QTT785" s="413"/>
      <c r="QTU785" s="413"/>
      <c r="QTV785" s="414"/>
      <c r="QTW785" s="414"/>
      <c r="QTX785" s="414"/>
      <c r="QTY785" s="414"/>
      <c r="QTZ785" s="414"/>
      <c r="QUA785" s="413"/>
      <c r="QUB785" s="413"/>
      <c r="QUC785" s="414"/>
      <c r="QUD785" s="414"/>
      <c r="QUE785" s="413"/>
      <c r="QUF785" s="413"/>
      <c r="QUG785" s="414"/>
      <c r="QUH785" s="414"/>
      <c r="QUI785" s="413"/>
      <c r="QUJ785" s="413"/>
      <c r="QUK785" s="413"/>
      <c r="QUL785" s="413"/>
      <c r="QUM785" s="413"/>
      <c r="QUN785" s="413"/>
      <c r="QUO785" s="413"/>
      <c r="QUP785" s="414"/>
      <c r="QUQ785" s="414"/>
      <c r="QUR785" s="413"/>
      <c r="QUS785" s="413"/>
      <c r="QUT785" s="414"/>
      <c r="QUU785" s="414"/>
      <c r="QUV785" s="413"/>
      <c r="QUW785" s="413"/>
      <c r="QUX785" s="413"/>
      <c r="QUY785" s="413"/>
      <c r="QUZ785" s="413"/>
      <c r="QVA785" s="407"/>
      <c r="QVB785" s="439"/>
      <c r="QVC785" s="413"/>
      <c r="QVD785" s="413"/>
      <c r="QVE785" s="413"/>
      <c r="QVF785" s="413"/>
      <c r="QVG785" s="413"/>
      <c r="QVH785" s="413"/>
      <c r="QVI785" s="413"/>
      <c r="QVJ785" s="412"/>
      <c r="QVK785" s="412"/>
      <c r="QVL785" s="412"/>
      <c r="QVM785" s="412"/>
      <c r="QVN785" s="412"/>
      <c r="QVO785" s="412"/>
      <c r="QVP785" s="412"/>
      <c r="QVQ785" s="412"/>
      <c r="QVR785" s="412"/>
      <c r="QVS785" s="412"/>
      <c r="QVT785" s="412"/>
      <c r="QVU785" s="412"/>
      <c r="QVV785" s="412"/>
      <c r="QVW785" s="412"/>
      <c r="QVX785" s="412"/>
      <c r="QVY785" s="412"/>
      <c r="QVZ785" s="412"/>
      <c r="QWA785" s="412"/>
      <c r="QWB785" s="412"/>
      <c r="QWC785" s="412"/>
      <c r="QWD785" s="412"/>
      <c r="QWE785" s="412"/>
      <c r="QWF785" s="412"/>
      <c r="QWG785" s="412"/>
      <c r="QWH785" s="412"/>
      <c r="QWI785" s="412"/>
      <c r="QWJ785" s="412"/>
      <c r="QWK785" s="412"/>
      <c r="QWL785" s="412"/>
      <c r="QWM785" s="412"/>
      <c r="QWN785" s="412"/>
      <c r="QWO785" s="412"/>
      <c r="QWP785" s="412"/>
      <c r="QWQ785" s="412"/>
      <c r="QWR785" s="412"/>
      <c r="QWS785" s="412"/>
      <c r="QWT785" s="412"/>
      <c r="QWU785" s="412"/>
      <c r="QWV785" s="412"/>
      <c r="QWW785" s="412"/>
      <c r="QWX785" s="412"/>
      <c r="QWY785" s="412"/>
      <c r="QWZ785" s="412"/>
      <c r="QXA785" s="412"/>
      <c r="QXB785" s="413"/>
      <c r="QXC785" s="413"/>
      <c r="QXD785" s="413"/>
      <c r="QXE785" s="413"/>
      <c r="QXF785" s="413"/>
      <c r="QXG785" s="413"/>
      <c r="QXH785" s="413"/>
      <c r="QXI785" s="413"/>
      <c r="QXJ785" s="413"/>
      <c r="QXK785" s="413"/>
      <c r="QXL785" s="413"/>
      <c r="QXM785" s="413"/>
      <c r="QXN785" s="413"/>
      <c r="QXO785" s="413"/>
      <c r="QXP785" s="413"/>
      <c r="QXQ785" s="413"/>
      <c r="QXR785" s="413"/>
      <c r="QXS785" s="413"/>
      <c r="QXT785" s="413"/>
      <c r="QXU785" s="413"/>
      <c r="QXV785" s="413"/>
      <c r="QXW785" s="413"/>
      <c r="QXX785" s="413"/>
      <c r="QXY785" s="413"/>
      <c r="QXZ785" s="414"/>
      <c r="QYA785" s="414"/>
      <c r="QYB785" s="414"/>
      <c r="QYC785" s="414"/>
      <c r="QYD785" s="414"/>
      <c r="QYE785" s="413"/>
      <c r="QYF785" s="413"/>
      <c r="QYG785" s="414"/>
      <c r="QYH785" s="414"/>
      <c r="QYI785" s="413"/>
      <c r="QYJ785" s="413"/>
      <c r="QYK785" s="414"/>
      <c r="QYL785" s="414"/>
      <c r="QYM785" s="413"/>
      <c r="QYN785" s="413"/>
      <c r="QYO785" s="413"/>
      <c r="QYP785" s="413"/>
      <c r="QYQ785" s="413"/>
      <c r="QYR785" s="413"/>
      <c r="QYS785" s="413"/>
      <c r="QYT785" s="414"/>
      <c r="QYU785" s="414"/>
      <c r="QYV785" s="413"/>
      <c r="QYW785" s="413"/>
      <c r="QYX785" s="414"/>
      <c r="QYY785" s="414"/>
      <c r="QYZ785" s="413"/>
      <c r="QZA785" s="413"/>
      <c r="QZB785" s="413"/>
      <c r="QZC785" s="413"/>
      <c r="QZD785" s="413"/>
      <c r="QZE785" s="407"/>
      <c r="QZF785" s="439"/>
      <c r="QZG785" s="413"/>
      <c r="QZH785" s="413"/>
      <c r="QZI785" s="413"/>
      <c r="QZJ785" s="413"/>
      <c r="QZK785" s="413"/>
      <c r="QZL785" s="413"/>
      <c r="QZM785" s="413"/>
      <c r="QZN785" s="412"/>
      <c r="QZO785" s="412"/>
      <c r="QZP785" s="412"/>
      <c r="QZQ785" s="412"/>
      <c r="QZR785" s="412"/>
      <c r="QZS785" s="412"/>
      <c r="QZT785" s="412"/>
      <c r="QZU785" s="412"/>
      <c r="QZV785" s="412"/>
      <c r="QZW785" s="412"/>
      <c r="QZX785" s="412"/>
      <c r="QZY785" s="412"/>
      <c r="QZZ785" s="412"/>
      <c r="RAA785" s="412"/>
      <c r="RAB785" s="412"/>
      <c r="RAC785" s="412"/>
      <c r="RAD785" s="412"/>
      <c r="RAE785" s="412"/>
      <c r="RAF785" s="412"/>
      <c r="RAG785" s="412"/>
      <c r="RAH785" s="412"/>
      <c r="RAI785" s="412"/>
      <c r="RAJ785" s="412"/>
      <c r="RAK785" s="412"/>
      <c r="RAL785" s="412"/>
      <c r="RAM785" s="412"/>
      <c r="RAN785" s="412"/>
      <c r="RAO785" s="412"/>
      <c r="RAP785" s="412"/>
      <c r="RAQ785" s="412"/>
      <c r="RAR785" s="412"/>
      <c r="RAS785" s="412"/>
      <c r="RAT785" s="412"/>
      <c r="RAU785" s="412"/>
      <c r="RAV785" s="412"/>
      <c r="RAW785" s="412"/>
      <c r="RAX785" s="412"/>
      <c r="RAY785" s="412"/>
      <c r="RAZ785" s="412"/>
      <c r="RBA785" s="412"/>
      <c r="RBB785" s="412"/>
      <c r="RBC785" s="412"/>
      <c r="RBD785" s="412"/>
      <c r="RBE785" s="412"/>
      <c r="RBF785" s="413"/>
      <c r="RBG785" s="413"/>
      <c r="RBH785" s="413"/>
      <c r="RBI785" s="413"/>
      <c r="RBJ785" s="413"/>
      <c r="RBK785" s="413"/>
      <c r="RBL785" s="413"/>
      <c r="RBM785" s="413"/>
      <c r="RBN785" s="413"/>
      <c r="RBO785" s="413"/>
      <c r="RBP785" s="413"/>
      <c r="RBQ785" s="413"/>
      <c r="RBR785" s="413"/>
      <c r="RBS785" s="413"/>
      <c r="RBT785" s="413"/>
      <c r="RBU785" s="413"/>
      <c r="RBV785" s="413"/>
      <c r="RBW785" s="413"/>
      <c r="RBX785" s="413"/>
      <c r="RBY785" s="413"/>
      <c r="RBZ785" s="413"/>
      <c r="RCA785" s="413"/>
      <c r="RCB785" s="413"/>
    </row>
    <row r="786" spans="1:12248" s="39" customFormat="1" ht="141.75" hidden="1" customHeight="1" x14ac:dyDescent="0.25">
      <c r="B786" s="209" t="s">
        <v>34</v>
      </c>
      <c r="C786" s="133" t="s">
        <v>463</v>
      </c>
      <c r="D786" s="188">
        <f>G786</f>
        <v>2400</v>
      </c>
      <c r="E786" s="189"/>
      <c r="F786" s="189"/>
      <c r="G786" s="188">
        <f>'[18]Распределение средств 24-26 '!$I$302</f>
        <v>2400</v>
      </c>
      <c r="H786" s="189"/>
      <c r="I786" s="188">
        <f>O786</f>
        <v>2400</v>
      </c>
      <c r="J786" s="586">
        <f t="shared" si="495"/>
        <v>1</v>
      </c>
      <c r="K786" s="37"/>
      <c r="L786" s="37"/>
      <c r="M786" s="37"/>
      <c r="N786" s="37"/>
      <c r="O786" s="188">
        <f>G786</f>
        <v>2400</v>
      </c>
      <c r="P786" s="586">
        <f>O786/G786</f>
        <v>1</v>
      </c>
      <c r="Q786" s="37"/>
      <c r="R786" s="37"/>
      <c r="S786" s="188">
        <f t="shared" si="477"/>
        <v>2400</v>
      </c>
      <c r="T786" s="592">
        <f t="shared" si="478"/>
        <v>1</v>
      </c>
      <c r="U786" s="37"/>
      <c r="V786" s="37"/>
      <c r="W786" s="37"/>
      <c r="X786" s="37"/>
      <c r="Y786" s="188">
        <f>O786</f>
        <v>2400</v>
      </c>
      <c r="Z786" s="586">
        <f t="shared" si="517"/>
        <v>1</v>
      </c>
      <c r="AA786" s="37"/>
      <c r="AB786" s="37"/>
      <c r="AC786" s="188">
        <f t="shared" ref="AC786:AC796" si="520">AI786</f>
        <v>2400</v>
      </c>
      <c r="AD786" s="592">
        <f t="shared" ref="AD786:AD797" si="521">AC786/D786</f>
        <v>1</v>
      </c>
      <c r="AE786" s="37"/>
      <c r="AF786" s="592"/>
      <c r="AG786" s="37"/>
      <c r="AH786" s="592"/>
      <c r="AI786" s="188">
        <f>'[20]2024_2026'!$AI$773</f>
        <v>2400</v>
      </c>
      <c r="AJ786" s="592">
        <f>AI786/G786</f>
        <v>1</v>
      </c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130"/>
      <c r="AV786" s="130">
        <f>AY786</f>
        <v>22256.184000000001</v>
      </c>
      <c r="AW786" s="37"/>
      <c r="AX786" s="37"/>
      <c r="AY786" s="130">
        <v>22256.184000000001</v>
      </c>
      <c r="AZ786" s="37"/>
      <c r="BA786" s="120">
        <f t="shared" si="484"/>
        <v>0</v>
      </c>
      <c r="BB786" s="37"/>
      <c r="BC786" s="37"/>
      <c r="BD786" s="37"/>
      <c r="BE786" s="130">
        <f t="shared" si="485"/>
        <v>2400</v>
      </c>
      <c r="BF786" s="37">
        <f t="shared" si="518"/>
        <v>0</v>
      </c>
      <c r="BG786" s="130">
        <f t="shared" si="519"/>
        <v>2400</v>
      </c>
      <c r="BH786" s="37">
        <f t="shared" si="519"/>
        <v>0</v>
      </c>
      <c r="BI786" s="130">
        <f>BL786</f>
        <v>23011.704000000002</v>
      </c>
      <c r="BJ786" s="37"/>
      <c r="BK786" s="37"/>
      <c r="BL786" s="130">
        <v>23011.704000000002</v>
      </c>
      <c r="BM786" s="37"/>
      <c r="BN786" s="130">
        <f>BO786+BP786+BQ786</f>
        <v>23011.704000000002</v>
      </c>
      <c r="BO786" s="130">
        <f>BR786</f>
        <v>23011.704000000002</v>
      </c>
      <c r="BP786" s="37"/>
      <c r="BQ786" s="37"/>
      <c r="BR786" s="130">
        <v>23011.704000000002</v>
      </c>
      <c r="BS786" s="37"/>
      <c r="BT786" s="130">
        <f t="shared" si="489"/>
        <v>23011.704000000002</v>
      </c>
      <c r="BU786" s="37">
        <f t="shared" si="490"/>
        <v>0</v>
      </c>
      <c r="BV786" s="130">
        <f>BY786</f>
        <v>23011.704000000002</v>
      </c>
      <c r="BW786" s="37"/>
      <c r="BX786" s="37"/>
      <c r="BY786" s="130">
        <f>BL786</f>
        <v>23011.704000000002</v>
      </c>
      <c r="BZ786" s="37"/>
      <c r="CA786" s="130">
        <f t="shared" si="491"/>
        <v>0</v>
      </c>
      <c r="CB786" s="189"/>
      <c r="CC786" s="188"/>
      <c r="CD786" s="189"/>
      <c r="CE786" s="130">
        <f t="shared" si="498"/>
        <v>23011.704000000002</v>
      </c>
      <c r="CF786" s="189">
        <f t="shared" si="502"/>
        <v>0</v>
      </c>
      <c r="CG786" s="189"/>
      <c r="CH786" s="188">
        <f t="shared" si="492"/>
        <v>23011.704000000002</v>
      </c>
      <c r="CI786" s="189">
        <f t="shared" si="493"/>
        <v>0</v>
      </c>
      <c r="CJ786" s="130"/>
      <c r="CK786" s="130">
        <f>CN786</f>
        <v>0</v>
      </c>
      <c r="CL786" s="37"/>
      <c r="CM786" s="37"/>
      <c r="CN786" s="130">
        <f>CI786</f>
        <v>0</v>
      </c>
      <c r="CO786" s="37"/>
    </row>
    <row r="787" spans="1:12248" s="39" customFormat="1" ht="120.75" hidden="1" customHeight="1" x14ac:dyDescent="0.25">
      <c r="B787" s="209" t="s">
        <v>62</v>
      </c>
      <c r="C787" s="133" t="s">
        <v>464</v>
      </c>
      <c r="D787" s="188">
        <f t="shared" ref="D787:D796" si="522">G787</f>
        <v>107240.16</v>
      </c>
      <c r="E787" s="189"/>
      <c r="F787" s="189"/>
      <c r="G787" s="188">
        <v>107240.16</v>
      </c>
      <c r="H787" s="189"/>
      <c r="I787" s="188">
        <f t="shared" ref="I787:I796" si="523">O787</f>
        <v>85172.442240000004</v>
      </c>
      <c r="J787" s="586">
        <f t="shared" si="495"/>
        <v>0.79422151402981866</v>
      </c>
      <c r="K787" s="37"/>
      <c r="L787" s="37"/>
      <c r="M787" s="37"/>
      <c r="N787" s="37"/>
      <c r="O787" s="188">
        <v>85172.442240000004</v>
      </c>
      <c r="P787" s="586">
        <f t="shared" ref="P787:P796" si="524">O787/G787</f>
        <v>0.79422151402981866</v>
      </c>
      <c r="Q787" s="37"/>
      <c r="R787" s="37"/>
      <c r="S787" s="188">
        <f t="shared" si="477"/>
        <v>85172.442240000004</v>
      </c>
      <c r="T787" s="592">
        <f t="shared" si="478"/>
        <v>0.79422151402981866</v>
      </c>
      <c r="U787" s="37"/>
      <c r="V787" s="37"/>
      <c r="W787" s="37"/>
      <c r="X787" s="37"/>
      <c r="Y787" s="188">
        <v>85172.442240000004</v>
      </c>
      <c r="Z787" s="586">
        <f t="shared" si="517"/>
        <v>0.79422151402981866</v>
      </c>
      <c r="AA787" s="37"/>
      <c r="AB787" s="37"/>
      <c r="AC787" s="188">
        <f t="shared" si="520"/>
        <v>107240.16</v>
      </c>
      <c r="AD787" s="592">
        <f t="shared" si="521"/>
        <v>1</v>
      </c>
      <c r="AE787" s="37"/>
      <c r="AF787" s="592"/>
      <c r="AG787" s="37"/>
      <c r="AH787" s="592"/>
      <c r="AI787" s="188">
        <f>D787</f>
        <v>107240.16</v>
      </c>
      <c r="AJ787" s="592">
        <f>AI787/G787</f>
        <v>1</v>
      </c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130"/>
      <c r="AV787" s="130">
        <f t="shared" ref="AV787:AV796" si="525">AY787</f>
        <v>649286.69999999995</v>
      </c>
      <c r="AW787" s="37"/>
      <c r="AX787" s="37"/>
      <c r="AY787" s="130">
        <v>649286.69999999995</v>
      </c>
      <c r="AZ787" s="37"/>
      <c r="BA787" s="120">
        <f t="shared" si="484"/>
        <v>0</v>
      </c>
      <c r="BB787" s="37"/>
      <c r="BC787" s="37"/>
      <c r="BD787" s="37"/>
      <c r="BE787" s="130">
        <f t="shared" si="485"/>
        <v>107240.16</v>
      </c>
      <c r="BF787" s="37">
        <f t="shared" si="518"/>
        <v>0</v>
      </c>
      <c r="BG787" s="130">
        <f t="shared" si="519"/>
        <v>107240.16</v>
      </c>
      <c r="BH787" s="37">
        <f t="shared" si="519"/>
        <v>0</v>
      </c>
      <c r="BI787" s="130">
        <f t="shared" ref="BI787:BI796" si="526">BL787</f>
        <v>107240.16</v>
      </c>
      <c r="BJ787" s="37"/>
      <c r="BK787" s="37"/>
      <c r="BL787" s="130">
        <f>G787</f>
        <v>107240.16</v>
      </c>
      <c r="BM787" s="37"/>
      <c r="BN787" s="130">
        <f>BO787+BP787+BQ787</f>
        <v>649286.69999999995</v>
      </c>
      <c r="BO787" s="130">
        <f t="shared" ref="BO787:BO796" si="527">BR787</f>
        <v>649286.69999999995</v>
      </c>
      <c r="BP787" s="37"/>
      <c r="BQ787" s="37"/>
      <c r="BR787" s="130">
        <f>AY787</f>
        <v>649286.69999999995</v>
      </c>
      <c r="BS787" s="37"/>
      <c r="BT787" s="130">
        <f t="shared" si="489"/>
        <v>107240.16</v>
      </c>
      <c r="BU787" s="37">
        <f t="shared" si="490"/>
        <v>0</v>
      </c>
      <c r="BV787" s="130">
        <f t="shared" ref="BV787:BV793" si="528">BY787</f>
        <v>107240.16</v>
      </c>
      <c r="BW787" s="37"/>
      <c r="BX787" s="37"/>
      <c r="BY787" s="130">
        <f>BL787</f>
        <v>107240.16</v>
      </c>
      <c r="BZ787" s="37"/>
      <c r="CA787" s="130">
        <f t="shared" si="491"/>
        <v>0</v>
      </c>
      <c r="CB787" s="189"/>
      <c r="CC787" s="188"/>
      <c r="CD787" s="189"/>
      <c r="CE787" s="130">
        <f t="shared" si="498"/>
        <v>107240.16</v>
      </c>
      <c r="CF787" s="189">
        <f t="shared" si="502"/>
        <v>0</v>
      </c>
      <c r="CG787" s="189"/>
      <c r="CH787" s="188">
        <f t="shared" si="492"/>
        <v>107240.16</v>
      </c>
      <c r="CI787" s="189">
        <f t="shared" si="493"/>
        <v>0</v>
      </c>
      <c r="CJ787" s="130"/>
      <c r="CK787" s="130">
        <f t="shared" ref="CK787:CK796" si="529">CN787</f>
        <v>0</v>
      </c>
      <c r="CL787" s="37"/>
      <c r="CM787" s="37"/>
      <c r="CN787" s="130">
        <f>CI787</f>
        <v>0</v>
      </c>
      <c r="CO787" s="37"/>
    </row>
    <row r="788" spans="1:12248" s="39" customFormat="1" ht="106.5" hidden="1" customHeight="1" x14ac:dyDescent="0.25">
      <c r="B788" s="209" t="s">
        <v>7</v>
      </c>
      <c r="C788" s="133" t="s">
        <v>393</v>
      </c>
      <c r="D788" s="188">
        <f t="shared" si="522"/>
        <v>355555.85436</v>
      </c>
      <c r="E788" s="189"/>
      <c r="F788" s="189"/>
      <c r="G788" s="188">
        <v>355555.85436</v>
      </c>
      <c r="H788" s="189"/>
      <c r="I788" s="188">
        <f t="shared" si="523"/>
        <v>354010.51425000001</v>
      </c>
      <c r="J788" s="586">
        <f t="shared" si="495"/>
        <v>0.99565373459317219</v>
      </c>
      <c r="K788" s="37"/>
      <c r="L788" s="37"/>
      <c r="M788" s="37"/>
      <c r="N788" s="37"/>
      <c r="O788" s="188">
        <v>354010.51425000001</v>
      </c>
      <c r="P788" s="586">
        <f t="shared" si="524"/>
        <v>0.99565373459317219</v>
      </c>
      <c r="Q788" s="37"/>
      <c r="R788" s="37"/>
      <c r="S788" s="188">
        <f t="shared" si="477"/>
        <v>354010.51425000001</v>
      </c>
      <c r="T788" s="592">
        <f t="shared" si="478"/>
        <v>0.99565373459317219</v>
      </c>
      <c r="U788" s="37"/>
      <c r="V788" s="37"/>
      <c r="W788" s="37"/>
      <c r="X788" s="37"/>
      <c r="Y788" s="188">
        <v>354010.51425000001</v>
      </c>
      <c r="Z788" s="586">
        <f t="shared" si="517"/>
        <v>0.99565373459317219</v>
      </c>
      <c r="AA788" s="37"/>
      <c r="AB788" s="37"/>
      <c r="AC788" s="188">
        <f t="shared" si="520"/>
        <v>354010.51425000001</v>
      </c>
      <c r="AD788" s="592">
        <f t="shared" si="521"/>
        <v>0.99565373459317219</v>
      </c>
      <c r="AE788" s="37"/>
      <c r="AF788" s="592"/>
      <c r="AG788" s="37"/>
      <c r="AH788" s="592"/>
      <c r="AI788" s="188">
        <f>Y788</f>
        <v>354010.51425000001</v>
      </c>
      <c r="AJ788" s="592">
        <f t="shared" ref="AJ788:AJ795" si="530">AI788/G788</f>
        <v>0.99565373459317219</v>
      </c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130"/>
      <c r="AV788" s="130">
        <f t="shared" si="525"/>
        <v>434223.50994000002</v>
      </c>
      <c r="AW788" s="37"/>
      <c r="AX788" s="37"/>
      <c r="AY788" s="130">
        <v>434223.50994000002</v>
      </c>
      <c r="AZ788" s="37"/>
      <c r="BA788" s="120">
        <f t="shared" si="484"/>
        <v>0</v>
      </c>
      <c r="BB788" s="37"/>
      <c r="BC788" s="37"/>
      <c r="BD788" s="37"/>
      <c r="BE788" s="130">
        <f t="shared" si="485"/>
        <v>355555.85436</v>
      </c>
      <c r="BF788" s="37">
        <f t="shared" si="518"/>
        <v>0</v>
      </c>
      <c r="BG788" s="130">
        <f t="shared" si="519"/>
        <v>355555.85436</v>
      </c>
      <c r="BH788" s="37">
        <f t="shared" si="519"/>
        <v>0</v>
      </c>
      <c r="BI788" s="130">
        <f t="shared" si="526"/>
        <v>434217.50994000002</v>
      </c>
      <c r="BJ788" s="37"/>
      <c r="BK788" s="37"/>
      <c r="BL788" s="130">
        <v>434217.50994000002</v>
      </c>
      <c r="BM788" s="37"/>
      <c r="BN788" s="130">
        <f>BO788+BP788+BQ788</f>
        <v>434217.50994000002</v>
      </c>
      <c r="BO788" s="130">
        <f t="shared" si="527"/>
        <v>434217.50994000002</v>
      </c>
      <c r="BP788" s="37"/>
      <c r="BQ788" s="37"/>
      <c r="BR788" s="130">
        <v>434217.50994000002</v>
      </c>
      <c r="BS788" s="37"/>
      <c r="BT788" s="130">
        <f t="shared" si="489"/>
        <v>434217.50994000002</v>
      </c>
      <c r="BU788" s="37">
        <f t="shared" si="490"/>
        <v>0</v>
      </c>
      <c r="BV788" s="130">
        <f t="shared" si="528"/>
        <v>434217.50994000002</v>
      </c>
      <c r="BW788" s="37"/>
      <c r="BX788" s="37"/>
      <c r="BY788" s="130">
        <f>BL788</f>
        <v>434217.50994000002</v>
      </c>
      <c r="BZ788" s="37"/>
      <c r="CA788" s="130">
        <f t="shared" si="491"/>
        <v>0</v>
      </c>
      <c r="CB788" s="189"/>
      <c r="CC788" s="188"/>
      <c r="CD788" s="189"/>
      <c r="CE788" s="130">
        <f t="shared" si="498"/>
        <v>434217.50994000002</v>
      </c>
      <c r="CF788" s="189">
        <f t="shared" si="502"/>
        <v>0</v>
      </c>
      <c r="CG788" s="189"/>
      <c r="CH788" s="188">
        <f t="shared" si="492"/>
        <v>434217.50994000002</v>
      </c>
      <c r="CI788" s="189">
        <f t="shared" si="493"/>
        <v>0</v>
      </c>
      <c r="CJ788" s="130"/>
      <c r="CK788" s="130">
        <f t="shared" si="529"/>
        <v>0</v>
      </c>
      <c r="CL788" s="37"/>
      <c r="CM788" s="37"/>
      <c r="CN788" s="130">
        <f>CI788</f>
        <v>0</v>
      </c>
      <c r="CO788" s="37"/>
    </row>
    <row r="789" spans="1:12248" s="39" customFormat="1" ht="85.5" hidden="1" customHeight="1" x14ac:dyDescent="0.25">
      <c r="B789" s="209" t="s">
        <v>8</v>
      </c>
      <c r="C789" s="133" t="s">
        <v>394</v>
      </c>
      <c r="D789" s="188">
        <f t="shared" si="522"/>
        <v>240567.28236000001</v>
      </c>
      <c r="E789" s="188"/>
      <c r="F789" s="188"/>
      <c r="G789" s="188">
        <v>240567.28236000001</v>
      </c>
      <c r="H789" s="188"/>
      <c r="I789" s="188">
        <f t="shared" si="523"/>
        <v>240567.28236000001</v>
      </c>
      <c r="J789" s="586">
        <f t="shared" si="495"/>
        <v>1</v>
      </c>
      <c r="K789" s="130"/>
      <c r="L789" s="130"/>
      <c r="M789" s="130"/>
      <c r="N789" s="130"/>
      <c r="O789" s="188">
        <f>G789</f>
        <v>240567.28236000001</v>
      </c>
      <c r="P789" s="586">
        <f t="shared" si="524"/>
        <v>1</v>
      </c>
      <c r="Q789" s="130"/>
      <c r="R789" s="130"/>
      <c r="S789" s="188">
        <f t="shared" si="477"/>
        <v>264757.658</v>
      </c>
      <c r="T789" s="592">
        <f t="shared" si="478"/>
        <v>1.1005555510403946</v>
      </c>
      <c r="U789" s="130"/>
      <c r="V789" s="130"/>
      <c r="W789" s="130"/>
      <c r="X789" s="130"/>
      <c r="Y789" s="188">
        <v>264757.658</v>
      </c>
      <c r="Z789" s="586">
        <f t="shared" si="517"/>
        <v>1.1005555510403946</v>
      </c>
      <c r="AA789" s="130"/>
      <c r="AB789" s="130"/>
      <c r="AC789" s="188">
        <f t="shared" si="520"/>
        <v>240567.28236000001</v>
      </c>
      <c r="AD789" s="592">
        <f t="shared" si="521"/>
        <v>1</v>
      </c>
      <c r="AE789" s="130"/>
      <c r="AF789" s="592"/>
      <c r="AG789" s="130"/>
      <c r="AH789" s="592"/>
      <c r="AI789" s="188">
        <f>D789</f>
        <v>240567.28236000001</v>
      </c>
      <c r="AJ789" s="592">
        <f t="shared" si="530"/>
        <v>1</v>
      </c>
      <c r="AK789" s="130"/>
      <c r="AL789" s="130"/>
      <c r="AM789" s="130"/>
      <c r="AN789" s="130"/>
      <c r="AO789" s="130"/>
      <c r="AP789" s="130"/>
      <c r="AQ789" s="130"/>
      <c r="AR789" s="130"/>
      <c r="AS789" s="130"/>
      <c r="AT789" s="130"/>
      <c r="AU789" s="130"/>
      <c r="AV789" s="130">
        <f t="shared" si="525"/>
        <v>230055.52953</v>
      </c>
      <c r="AW789" s="130"/>
      <c r="AX789" s="130"/>
      <c r="AY789" s="130">
        <v>230055.52953</v>
      </c>
      <c r="AZ789" s="130"/>
      <c r="BA789" s="120">
        <f t="shared" si="484"/>
        <v>0</v>
      </c>
      <c r="BB789" s="130"/>
      <c r="BC789" s="130"/>
      <c r="BD789" s="130"/>
      <c r="BE789" s="130">
        <f t="shared" si="485"/>
        <v>240567.28236000001</v>
      </c>
      <c r="BF789" s="130">
        <f t="shared" si="518"/>
        <v>0</v>
      </c>
      <c r="BG789" s="130">
        <f t="shared" si="519"/>
        <v>240567.28236000001</v>
      </c>
      <c r="BH789" s="130">
        <f t="shared" si="519"/>
        <v>0</v>
      </c>
      <c r="BI789" s="130">
        <f t="shared" si="526"/>
        <v>193010.62250999999</v>
      </c>
      <c r="BJ789" s="130"/>
      <c r="BK789" s="130"/>
      <c r="BL789" s="130">
        <v>193010.62250999999</v>
      </c>
      <c r="BM789" s="37"/>
      <c r="BN789" s="130">
        <f>BO789+BP789+BQ789</f>
        <v>193010.62250999999</v>
      </c>
      <c r="BO789" s="130">
        <f t="shared" si="527"/>
        <v>193010.62250999999</v>
      </c>
      <c r="BP789" s="130"/>
      <c r="BQ789" s="130"/>
      <c r="BR789" s="130">
        <v>193010.62250999999</v>
      </c>
      <c r="BS789" s="37"/>
      <c r="BT789" s="130">
        <f t="shared" si="489"/>
        <v>193010.62250999999</v>
      </c>
      <c r="BU789" s="37">
        <f t="shared" si="490"/>
        <v>0</v>
      </c>
      <c r="BV789" s="130">
        <f t="shared" si="528"/>
        <v>155965.72670999999</v>
      </c>
      <c r="BW789" s="130"/>
      <c r="BX789" s="130"/>
      <c r="BY789" s="130">
        <v>155965.72670999999</v>
      </c>
      <c r="BZ789" s="37"/>
      <c r="CA789" s="130">
        <f t="shared" si="491"/>
        <v>0</v>
      </c>
      <c r="CB789" s="188"/>
      <c r="CC789" s="188"/>
      <c r="CD789" s="189"/>
      <c r="CE789" s="130">
        <f t="shared" si="498"/>
        <v>155965.72670999999</v>
      </c>
      <c r="CF789" s="188">
        <f t="shared" si="502"/>
        <v>0</v>
      </c>
      <c r="CG789" s="188"/>
      <c r="CH789" s="188">
        <f t="shared" si="492"/>
        <v>155965.72670999999</v>
      </c>
      <c r="CI789" s="189">
        <f t="shared" si="493"/>
        <v>0</v>
      </c>
      <c r="CJ789" s="130"/>
      <c r="CK789" s="130">
        <f t="shared" si="529"/>
        <v>155965.72670999999</v>
      </c>
      <c r="CL789" s="130"/>
      <c r="CM789" s="130"/>
      <c r="CN789" s="130">
        <v>155965.72670999999</v>
      </c>
      <c r="CO789" s="37"/>
    </row>
    <row r="790" spans="1:12248" s="39" customFormat="1" ht="117.75" hidden="1" customHeight="1" x14ac:dyDescent="0.25">
      <c r="A790" s="209"/>
      <c r="B790" s="209" t="s">
        <v>10</v>
      </c>
      <c r="C790" s="133" t="s">
        <v>466</v>
      </c>
      <c r="D790" s="188">
        <f t="shared" si="522"/>
        <v>27.6</v>
      </c>
      <c r="E790" s="189"/>
      <c r="F790" s="189"/>
      <c r="G790" s="188">
        <v>27.6</v>
      </c>
      <c r="H790" s="189"/>
      <c r="I790" s="188">
        <f t="shared" si="523"/>
        <v>27.6</v>
      </c>
      <c r="J790" s="586">
        <f t="shared" si="495"/>
        <v>1</v>
      </c>
      <c r="K790" s="37"/>
      <c r="L790" s="37"/>
      <c r="M790" s="37"/>
      <c r="N790" s="37"/>
      <c r="O790" s="188">
        <v>27.6</v>
      </c>
      <c r="P790" s="586">
        <f t="shared" si="524"/>
        <v>1</v>
      </c>
      <c r="Q790" s="37"/>
      <c r="R790" s="37"/>
      <c r="S790" s="188">
        <f t="shared" si="477"/>
        <v>27.6</v>
      </c>
      <c r="T790" s="592">
        <f t="shared" si="478"/>
        <v>1</v>
      </c>
      <c r="U790" s="37"/>
      <c r="V790" s="37"/>
      <c r="W790" s="37"/>
      <c r="X790" s="37"/>
      <c r="Y790" s="188">
        <v>27.6</v>
      </c>
      <c r="Z790" s="586">
        <f t="shared" si="517"/>
        <v>1</v>
      </c>
      <c r="AA790" s="37"/>
      <c r="AB790" s="37"/>
      <c r="AC790" s="188">
        <f t="shared" si="520"/>
        <v>27.6</v>
      </c>
      <c r="AD790" s="592">
        <f t="shared" si="521"/>
        <v>1</v>
      </c>
      <c r="AE790" s="37"/>
      <c r="AF790" s="592"/>
      <c r="AG790" s="37"/>
      <c r="AH790" s="592"/>
      <c r="AI790" s="188">
        <f>'[20]2024_2026'!$AI$777</f>
        <v>27.6</v>
      </c>
      <c r="AJ790" s="592">
        <f t="shared" si="530"/>
        <v>1</v>
      </c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130"/>
      <c r="AV790" s="130">
        <f t="shared" si="525"/>
        <v>27.6</v>
      </c>
      <c r="AW790" s="37"/>
      <c r="AX790" s="37"/>
      <c r="AY790" s="130">
        <v>27.6</v>
      </c>
      <c r="AZ790" s="37"/>
      <c r="BA790" s="120">
        <f t="shared" si="484"/>
        <v>0</v>
      </c>
      <c r="BB790" s="37"/>
      <c r="BC790" s="37"/>
      <c r="BD790" s="37"/>
      <c r="BE790" s="130">
        <f t="shared" si="485"/>
        <v>27.6</v>
      </c>
      <c r="BF790" s="37">
        <f t="shared" si="518"/>
        <v>0</v>
      </c>
      <c r="BG790" s="130">
        <f t="shared" si="519"/>
        <v>27.6</v>
      </c>
      <c r="BH790" s="37">
        <f t="shared" si="519"/>
        <v>0</v>
      </c>
      <c r="BI790" s="130">
        <f t="shared" si="526"/>
        <v>27.6</v>
      </c>
      <c r="BJ790" s="37"/>
      <c r="BK790" s="37"/>
      <c r="BL790" s="130">
        <v>27.6</v>
      </c>
      <c r="BM790" s="37"/>
      <c r="BN790" s="130">
        <f>BO790+BP790+BQ790</f>
        <v>27.6</v>
      </c>
      <c r="BO790" s="130">
        <f t="shared" si="527"/>
        <v>27.6</v>
      </c>
      <c r="BP790" s="37"/>
      <c r="BQ790" s="37"/>
      <c r="BR790" s="130">
        <v>27.6</v>
      </c>
      <c r="BS790" s="37"/>
      <c r="BT790" s="130">
        <f t="shared" si="489"/>
        <v>27.6</v>
      </c>
      <c r="BU790" s="37">
        <f t="shared" si="490"/>
        <v>0</v>
      </c>
      <c r="BV790" s="130">
        <f t="shared" si="528"/>
        <v>27.6</v>
      </c>
      <c r="BW790" s="37"/>
      <c r="BX790" s="37"/>
      <c r="BY790" s="130">
        <f t="shared" ref="BY790:BY796" si="531">BL790</f>
        <v>27.6</v>
      </c>
      <c r="BZ790" s="37"/>
      <c r="CA790" s="130">
        <f t="shared" si="491"/>
        <v>0</v>
      </c>
      <c r="CB790" s="189"/>
      <c r="CC790" s="188"/>
      <c r="CD790" s="189"/>
      <c r="CE790" s="130">
        <f t="shared" si="498"/>
        <v>27.6</v>
      </c>
      <c r="CF790" s="189">
        <f t="shared" si="502"/>
        <v>0</v>
      </c>
      <c r="CG790" s="189"/>
      <c r="CH790" s="188">
        <f t="shared" si="492"/>
        <v>27.6</v>
      </c>
      <c r="CI790" s="189">
        <f t="shared" si="493"/>
        <v>0</v>
      </c>
      <c r="CJ790" s="130"/>
      <c r="CK790" s="130">
        <f t="shared" si="529"/>
        <v>0</v>
      </c>
      <c r="CL790" s="37"/>
      <c r="CM790" s="37"/>
      <c r="CN790" s="130">
        <f t="shared" ref="CN790:CN796" si="532">CI790</f>
        <v>0</v>
      </c>
      <c r="CO790" s="37"/>
    </row>
    <row r="791" spans="1:12248" s="39" customFormat="1" ht="59.25" hidden="1" customHeight="1" x14ac:dyDescent="0.25">
      <c r="A791" s="209"/>
      <c r="B791" s="209" t="s">
        <v>11</v>
      </c>
      <c r="C791" s="133" t="s">
        <v>467</v>
      </c>
      <c r="D791" s="188">
        <f t="shared" si="522"/>
        <v>132.18009000000001</v>
      </c>
      <c r="E791" s="189"/>
      <c r="F791" s="189"/>
      <c r="G791" s="188">
        <v>132.18009000000001</v>
      </c>
      <c r="H791" s="189"/>
      <c r="I791" s="188">
        <f t="shared" si="523"/>
        <v>115.18009000000001</v>
      </c>
      <c r="J791" s="586">
        <f t="shared" si="495"/>
        <v>0.87138758946222539</v>
      </c>
      <c r="K791" s="37"/>
      <c r="L791" s="37"/>
      <c r="M791" s="37"/>
      <c r="N791" s="37"/>
      <c r="O791" s="188">
        <v>115.18009000000001</v>
      </c>
      <c r="P791" s="586">
        <f t="shared" si="524"/>
        <v>0.87138758946222539</v>
      </c>
      <c r="Q791" s="37"/>
      <c r="R791" s="37"/>
      <c r="S791" s="188">
        <f t="shared" si="477"/>
        <v>181.80416</v>
      </c>
      <c r="T791" s="592">
        <f t="shared" si="478"/>
        <v>1.3754277213761921</v>
      </c>
      <c r="U791" s="37"/>
      <c r="V791" s="37"/>
      <c r="W791" s="37"/>
      <c r="X791" s="37"/>
      <c r="Y791" s="188">
        <v>181.80416</v>
      </c>
      <c r="Z791" s="586">
        <f t="shared" si="517"/>
        <v>1.3754277213761921</v>
      </c>
      <c r="AA791" s="37"/>
      <c r="AB791" s="37"/>
      <c r="AC791" s="188">
        <f t="shared" si="520"/>
        <v>115.18009000000001</v>
      </c>
      <c r="AD791" s="592">
        <f t="shared" si="521"/>
        <v>0.87138758946222539</v>
      </c>
      <c r="AE791" s="37"/>
      <c r="AF791" s="592"/>
      <c r="AG791" s="37"/>
      <c r="AH791" s="592"/>
      <c r="AI791" s="188">
        <v>115.18009000000001</v>
      </c>
      <c r="AJ791" s="592">
        <f t="shared" si="530"/>
        <v>0.87138758946222539</v>
      </c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130"/>
      <c r="AV791" s="130">
        <f t="shared" si="525"/>
        <v>155</v>
      </c>
      <c r="AW791" s="37"/>
      <c r="AX791" s="37"/>
      <c r="AY791" s="130">
        <v>155</v>
      </c>
      <c r="AZ791" s="37"/>
      <c r="BA791" s="120"/>
      <c r="BB791" s="37"/>
      <c r="BC791" s="37"/>
      <c r="BD791" s="37"/>
      <c r="BE791" s="130"/>
      <c r="BF791" s="37"/>
      <c r="BG791" s="130">
        <f t="shared" ref="BG791:BG797" si="533">G791</f>
        <v>132.18009000000001</v>
      </c>
      <c r="BH791" s="37"/>
      <c r="BI791" s="130">
        <f t="shared" si="526"/>
        <v>0</v>
      </c>
      <c r="BJ791" s="37"/>
      <c r="BK791" s="37"/>
      <c r="BL791" s="130">
        <v>0</v>
      </c>
      <c r="BM791" s="37"/>
      <c r="BN791" s="130"/>
      <c r="BO791" s="130">
        <f t="shared" si="527"/>
        <v>0</v>
      </c>
      <c r="BP791" s="37"/>
      <c r="BQ791" s="37"/>
      <c r="BR791" s="130">
        <v>0</v>
      </c>
      <c r="BS791" s="37"/>
      <c r="BT791" s="130">
        <f t="shared" si="489"/>
        <v>0</v>
      </c>
      <c r="BU791" s="37"/>
      <c r="BV791" s="130">
        <f t="shared" si="528"/>
        <v>0</v>
      </c>
      <c r="BW791" s="37"/>
      <c r="BX791" s="37"/>
      <c r="BY791" s="130">
        <f t="shared" si="531"/>
        <v>0</v>
      </c>
      <c r="BZ791" s="37"/>
      <c r="CA791" s="130"/>
      <c r="CB791" s="189"/>
      <c r="CC791" s="188"/>
      <c r="CD791" s="189"/>
      <c r="CE791" s="130"/>
      <c r="CF791" s="189"/>
      <c r="CG791" s="189"/>
      <c r="CH791" s="188"/>
      <c r="CI791" s="189"/>
      <c r="CJ791" s="130"/>
      <c r="CK791" s="130">
        <f t="shared" si="529"/>
        <v>0</v>
      </c>
      <c r="CL791" s="37"/>
      <c r="CM791" s="37"/>
      <c r="CN791" s="130">
        <f t="shared" si="532"/>
        <v>0</v>
      </c>
      <c r="CO791" s="37"/>
    </row>
    <row r="792" spans="1:12248" s="39" customFormat="1" ht="57.75" hidden="1" customHeight="1" x14ac:dyDescent="0.25">
      <c r="A792" s="209"/>
      <c r="B792" s="209" t="s">
        <v>15</v>
      </c>
      <c r="C792" s="133" t="s">
        <v>395</v>
      </c>
      <c r="D792" s="188">
        <f t="shared" si="522"/>
        <v>5910</v>
      </c>
      <c r="E792" s="189"/>
      <c r="F792" s="189"/>
      <c r="G792" s="188">
        <v>5910</v>
      </c>
      <c r="H792" s="189"/>
      <c r="I792" s="188">
        <f t="shared" si="523"/>
        <v>5910</v>
      </c>
      <c r="J792" s="586">
        <f t="shared" si="495"/>
        <v>1</v>
      </c>
      <c r="K792" s="37"/>
      <c r="L792" s="37"/>
      <c r="M792" s="37"/>
      <c r="N792" s="37"/>
      <c r="O792" s="188">
        <v>5910</v>
      </c>
      <c r="P792" s="586">
        <f t="shared" si="524"/>
        <v>1</v>
      </c>
      <c r="Q792" s="37"/>
      <c r="R792" s="37"/>
      <c r="S792" s="188">
        <f t="shared" si="477"/>
        <v>5910</v>
      </c>
      <c r="T792" s="592">
        <f t="shared" si="478"/>
        <v>1</v>
      </c>
      <c r="U792" s="37"/>
      <c r="V792" s="37"/>
      <c r="W792" s="37"/>
      <c r="X792" s="37"/>
      <c r="Y792" s="188">
        <f>'[20]2024_2026'!$Y$779</f>
        <v>5910</v>
      </c>
      <c r="Z792" s="586">
        <f t="shared" si="517"/>
        <v>1</v>
      </c>
      <c r="AA792" s="37"/>
      <c r="AB792" s="37"/>
      <c r="AC792" s="188">
        <f t="shared" si="520"/>
        <v>5910</v>
      </c>
      <c r="AD792" s="592">
        <f t="shared" si="521"/>
        <v>1</v>
      </c>
      <c r="AE792" s="37"/>
      <c r="AF792" s="592"/>
      <c r="AG792" s="37"/>
      <c r="AH792" s="592"/>
      <c r="AI792" s="188">
        <f>'[21]2024_2026'!$AI$778</f>
        <v>5910</v>
      </c>
      <c r="AJ792" s="592">
        <f t="shared" si="530"/>
        <v>1</v>
      </c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130"/>
      <c r="AV792" s="130">
        <f t="shared" si="525"/>
        <v>20000</v>
      </c>
      <c r="AW792" s="37"/>
      <c r="AX792" s="37"/>
      <c r="AY792" s="130">
        <v>20000</v>
      </c>
      <c r="AZ792" s="37"/>
      <c r="BA792" s="120"/>
      <c r="BB792" s="37"/>
      <c r="BC792" s="37"/>
      <c r="BD792" s="37"/>
      <c r="BE792" s="130"/>
      <c r="BF792" s="37"/>
      <c r="BG792" s="130">
        <f t="shared" si="533"/>
        <v>5910</v>
      </c>
      <c r="BH792" s="37"/>
      <c r="BI792" s="130">
        <f t="shared" si="526"/>
        <v>20000</v>
      </c>
      <c r="BJ792" s="37"/>
      <c r="BK792" s="37"/>
      <c r="BL792" s="130">
        <v>20000</v>
      </c>
      <c r="BM792" s="37"/>
      <c r="BN792" s="130"/>
      <c r="BO792" s="130">
        <f t="shared" si="527"/>
        <v>20000</v>
      </c>
      <c r="BP792" s="37"/>
      <c r="BQ792" s="37"/>
      <c r="BR792" s="130">
        <v>20000</v>
      </c>
      <c r="BS792" s="37"/>
      <c r="BT792" s="130">
        <f t="shared" si="489"/>
        <v>20000</v>
      </c>
      <c r="BU792" s="37"/>
      <c r="BV792" s="130">
        <f t="shared" si="528"/>
        <v>20000</v>
      </c>
      <c r="BW792" s="37"/>
      <c r="BX792" s="37"/>
      <c r="BY792" s="130">
        <f t="shared" si="531"/>
        <v>20000</v>
      </c>
      <c r="BZ792" s="37"/>
      <c r="CA792" s="130"/>
      <c r="CB792" s="189"/>
      <c r="CC792" s="188"/>
      <c r="CD792" s="189"/>
      <c r="CE792" s="130"/>
      <c r="CF792" s="189"/>
      <c r="CG792" s="189"/>
      <c r="CH792" s="188"/>
      <c r="CI792" s="189"/>
      <c r="CJ792" s="130"/>
      <c r="CK792" s="130">
        <f t="shared" si="529"/>
        <v>0</v>
      </c>
      <c r="CL792" s="37"/>
      <c r="CM792" s="37"/>
      <c r="CN792" s="130">
        <f t="shared" si="532"/>
        <v>0</v>
      </c>
      <c r="CO792" s="37"/>
    </row>
    <row r="793" spans="1:12248" s="39" customFormat="1" ht="57.75" hidden="1" customHeight="1" x14ac:dyDescent="0.25">
      <c r="A793" s="209"/>
      <c r="B793" s="209" t="s">
        <v>12</v>
      </c>
      <c r="C793" s="133" t="s">
        <v>465</v>
      </c>
      <c r="D793" s="188">
        <f t="shared" si="522"/>
        <v>1459.8</v>
      </c>
      <c r="E793" s="189"/>
      <c r="F793" s="189"/>
      <c r="G793" s="188">
        <v>1459.8</v>
      </c>
      <c r="H793" s="189"/>
      <c r="I793" s="188">
        <f t="shared" si="523"/>
        <v>1459.8</v>
      </c>
      <c r="J793" s="586">
        <f t="shared" si="495"/>
        <v>1</v>
      </c>
      <c r="K793" s="37"/>
      <c r="L793" s="37"/>
      <c r="M793" s="37"/>
      <c r="N793" s="37"/>
      <c r="O793" s="188">
        <v>1459.8</v>
      </c>
      <c r="P793" s="586">
        <f t="shared" si="524"/>
        <v>1</v>
      </c>
      <c r="Q793" s="37"/>
      <c r="R793" s="37"/>
      <c r="S793" s="188">
        <f t="shared" si="477"/>
        <v>1459.8</v>
      </c>
      <c r="T793" s="592">
        <f t="shared" si="478"/>
        <v>1</v>
      </c>
      <c r="U793" s="37"/>
      <c r="V793" s="37"/>
      <c r="W793" s="37"/>
      <c r="X793" s="37"/>
      <c r="Y793" s="188">
        <v>1459.8</v>
      </c>
      <c r="Z793" s="37">
        <v>0</v>
      </c>
      <c r="AA793" s="37"/>
      <c r="AB793" s="37"/>
      <c r="AC793" s="188">
        <f t="shared" si="520"/>
        <v>1459.8</v>
      </c>
      <c r="AD793" s="592">
        <f t="shared" si="521"/>
        <v>1</v>
      </c>
      <c r="AE793" s="37"/>
      <c r="AF793" s="592"/>
      <c r="AG793" s="37"/>
      <c r="AH793" s="592"/>
      <c r="AI793" s="188">
        <f>Y793</f>
        <v>1459.8</v>
      </c>
      <c r="AJ793" s="592">
        <f t="shared" si="530"/>
        <v>1</v>
      </c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130"/>
      <c r="AV793" s="130">
        <f t="shared" si="525"/>
        <v>1980</v>
      </c>
      <c r="AW793" s="37"/>
      <c r="AX793" s="37"/>
      <c r="AY793" s="130">
        <v>1980</v>
      </c>
      <c r="AZ793" s="37"/>
      <c r="BA793" s="120"/>
      <c r="BB793" s="37"/>
      <c r="BC793" s="37"/>
      <c r="BD793" s="37"/>
      <c r="BE793" s="130"/>
      <c r="BF793" s="37"/>
      <c r="BG793" s="130">
        <f t="shared" si="533"/>
        <v>1459.8</v>
      </c>
      <c r="BH793" s="37"/>
      <c r="BI793" s="130">
        <f t="shared" si="526"/>
        <v>1980</v>
      </c>
      <c r="BJ793" s="37"/>
      <c r="BK793" s="37"/>
      <c r="BL793" s="130">
        <v>1980</v>
      </c>
      <c r="BM793" s="37"/>
      <c r="BN793" s="130"/>
      <c r="BO793" s="130">
        <f t="shared" si="527"/>
        <v>1980</v>
      </c>
      <c r="BP793" s="37"/>
      <c r="BQ793" s="37"/>
      <c r="BR793" s="130">
        <v>1980</v>
      </c>
      <c r="BS793" s="37"/>
      <c r="BT793" s="130">
        <f t="shared" si="489"/>
        <v>1980</v>
      </c>
      <c r="BU793" s="37"/>
      <c r="BV793" s="130">
        <f t="shared" si="528"/>
        <v>1980</v>
      </c>
      <c r="BW793" s="37"/>
      <c r="BX793" s="37"/>
      <c r="BY793" s="130">
        <f t="shared" si="531"/>
        <v>1980</v>
      </c>
      <c r="BZ793" s="37"/>
      <c r="CA793" s="130"/>
      <c r="CB793" s="189"/>
      <c r="CC793" s="188"/>
      <c r="CD793" s="189"/>
      <c r="CE793" s="130"/>
      <c r="CF793" s="189"/>
      <c r="CG793" s="189"/>
      <c r="CH793" s="188"/>
      <c r="CI793" s="189"/>
      <c r="CJ793" s="130"/>
      <c r="CK793" s="130">
        <f t="shared" si="529"/>
        <v>0</v>
      </c>
      <c r="CL793" s="37"/>
      <c r="CM793" s="37"/>
      <c r="CN793" s="130">
        <f t="shared" si="532"/>
        <v>0</v>
      </c>
      <c r="CO793" s="37"/>
    </row>
    <row r="794" spans="1:12248" s="39" customFormat="1" ht="54.75" hidden="1" customHeight="1" x14ac:dyDescent="0.25">
      <c r="A794" s="209"/>
      <c r="B794" s="209" t="s">
        <v>13</v>
      </c>
      <c r="C794" s="133" t="s">
        <v>470</v>
      </c>
      <c r="D794" s="188">
        <f>G794</f>
        <v>5000</v>
      </c>
      <c r="E794" s="189"/>
      <c r="F794" s="189"/>
      <c r="G794" s="188">
        <v>5000</v>
      </c>
      <c r="H794" s="189"/>
      <c r="I794" s="188">
        <f t="shared" si="523"/>
        <v>4620.3203000000003</v>
      </c>
      <c r="J794" s="586">
        <f t="shared" si="495"/>
        <v>0.92406406000000008</v>
      </c>
      <c r="K794" s="37"/>
      <c r="L794" s="37"/>
      <c r="M794" s="37"/>
      <c r="N794" s="37"/>
      <c r="O794" s="188">
        <v>4620.3203000000003</v>
      </c>
      <c r="P794" s="586">
        <f t="shared" si="524"/>
        <v>0.92406406000000008</v>
      </c>
      <c r="Q794" s="37"/>
      <c r="R794" s="37"/>
      <c r="S794" s="188">
        <f t="shared" si="477"/>
        <v>4386.4119099999998</v>
      </c>
      <c r="T794" s="592">
        <f t="shared" si="478"/>
        <v>0.87728238199999997</v>
      </c>
      <c r="U794" s="37"/>
      <c r="V794" s="37"/>
      <c r="W794" s="37"/>
      <c r="X794" s="37"/>
      <c r="Y794" s="188">
        <v>4386.4119099999998</v>
      </c>
      <c r="Z794" s="586">
        <f>Y794/G794</f>
        <v>0.87728238199999997</v>
      </c>
      <c r="AA794" s="37"/>
      <c r="AB794" s="37"/>
      <c r="AC794" s="188">
        <f t="shared" si="520"/>
        <v>4620.3203000000003</v>
      </c>
      <c r="AD794" s="592">
        <f t="shared" si="521"/>
        <v>0.92406406000000008</v>
      </c>
      <c r="AE794" s="37"/>
      <c r="AF794" s="592"/>
      <c r="AG794" s="37"/>
      <c r="AH794" s="592"/>
      <c r="AI794" s="188">
        <v>4620.3203000000003</v>
      </c>
      <c r="AJ794" s="592">
        <f t="shared" si="530"/>
        <v>0.92406406000000008</v>
      </c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130"/>
      <c r="AV794" s="130"/>
      <c r="AW794" s="37"/>
      <c r="AX794" s="37"/>
      <c r="AY794" s="130"/>
      <c r="AZ794" s="37"/>
      <c r="BA794" s="120"/>
      <c r="BB794" s="37"/>
      <c r="BC794" s="37"/>
      <c r="BD794" s="37"/>
      <c r="BE794" s="130"/>
      <c r="BF794" s="37"/>
      <c r="BG794" s="130"/>
      <c r="BH794" s="37"/>
      <c r="BI794" s="130"/>
      <c r="BJ794" s="37"/>
      <c r="BK794" s="37"/>
      <c r="BL794" s="130"/>
      <c r="BM794" s="37"/>
      <c r="BN794" s="130"/>
      <c r="BO794" s="130"/>
      <c r="BP794" s="37"/>
      <c r="BQ794" s="37"/>
      <c r="BR794" s="130"/>
      <c r="BS794" s="37"/>
      <c r="BT794" s="130"/>
      <c r="BU794" s="37"/>
      <c r="BV794" s="130"/>
      <c r="BW794" s="37"/>
      <c r="BX794" s="37"/>
      <c r="BY794" s="130"/>
      <c r="BZ794" s="37"/>
      <c r="CA794" s="130"/>
      <c r="CB794" s="189"/>
      <c r="CC794" s="188"/>
      <c r="CD794" s="189"/>
      <c r="CE794" s="130"/>
      <c r="CF794" s="189"/>
      <c r="CG794" s="189"/>
      <c r="CH794" s="188"/>
      <c r="CI794" s="189"/>
      <c r="CJ794" s="130"/>
      <c r="CK794" s="130"/>
      <c r="CL794" s="37"/>
      <c r="CM794" s="37"/>
      <c r="CN794" s="130"/>
      <c r="CO794" s="37"/>
    </row>
    <row r="795" spans="1:12248" s="39" customFormat="1" ht="137.25" hidden="1" customHeight="1" x14ac:dyDescent="0.25">
      <c r="A795" s="209"/>
      <c r="B795" s="209" t="s">
        <v>14</v>
      </c>
      <c r="C795" s="133" t="s">
        <v>469</v>
      </c>
      <c r="D795" s="188">
        <f>G795</f>
        <v>0.66500000000000004</v>
      </c>
      <c r="E795" s="189"/>
      <c r="F795" s="189"/>
      <c r="G795" s="188">
        <f>'[22]Распределение средств 24-26 '!$I$416</f>
        <v>0.66500000000000004</v>
      </c>
      <c r="H795" s="189"/>
      <c r="I795" s="188">
        <f t="shared" si="523"/>
        <v>0.66500000000000004</v>
      </c>
      <c r="J795" s="586">
        <f t="shared" si="495"/>
        <v>1</v>
      </c>
      <c r="K795" s="37"/>
      <c r="L795" s="37"/>
      <c r="M795" s="37"/>
      <c r="N795" s="37"/>
      <c r="O795" s="188">
        <f>G795</f>
        <v>0.66500000000000004</v>
      </c>
      <c r="P795" s="586">
        <f t="shared" si="524"/>
        <v>1</v>
      </c>
      <c r="Q795" s="37"/>
      <c r="R795" s="37"/>
      <c r="S795" s="188">
        <f t="shared" si="477"/>
        <v>0.66500000000000004</v>
      </c>
      <c r="T795" s="592">
        <f t="shared" si="478"/>
        <v>1</v>
      </c>
      <c r="U795" s="37"/>
      <c r="V795" s="37"/>
      <c r="W795" s="37"/>
      <c r="X795" s="37"/>
      <c r="Y795" s="188">
        <f>O795</f>
        <v>0.66500000000000004</v>
      </c>
      <c r="Z795" s="586">
        <f>Y795/G795</f>
        <v>1</v>
      </c>
      <c r="AA795" s="37"/>
      <c r="AB795" s="37"/>
      <c r="AC795" s="188">
        <f t="shared" si="520"/>
        <v>0.66500000000000004</v>
      </c>
      <c r="AD795" s="592">
        <f t="shared" si="521"/>
        <v>1</v>
      </c>
      <c r="AE795" s="37"/>
      <c r="AF795" s="592"/>
      <c r="AG795" s="37"/>
      <c r="AH795" s="592"/>
      <c r="AI795" s="188">
        <f>'[20]2024_2026'!$AI$782</f>
        <v>0.66500000000000004</v>
      </c>
      <c r="AJ795" s="592">
        <f t="shared" si="530"/>
        <v>1</v>
      </c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130"/>
      <c r="AV795" s="130"/>
      <c r="AW795" s="37"/>
      <c r="AX795" s="37"/>
      <c r="AY795" s="130"/>
      <c r="AZ795" s="37"/>
      <c r="BA795" s="120"/>
      <c r="BB795" s="37"/>
      <c r="BC795" s="37"/>
      <c r="BD795" s="37"/>
      <c r="BE795" s="130"/>
      <c r="BF795" s="37"/>
      <c r="BG795" s="130"/>
      <c r="BH795" s="37"/>
      <c r="BI795" s="130"/>
      <c r="BJ795" s="37"/>
      <c r="BK795" s="37"/>
      <c r="BL795" s="130"/>
      <c r="BM795" s="37"/>
      <c r="BN795" s="130"/>
      <c r="BO795" s="130"/>
      <c r="BP795" s="37"/>
      <c r="BQ795" s="37"/>
      <c r="BR795" s="130"/>
      <c r="BS795" s="37"/>
      <c r="BT795" s="130"/>
      <c r="BU795" s="37"/>
      <c r="BV795" s="130"/>
      <c r="BW795" s="37"/>
      <c r="BX795" s="37"/>
      <c r="BY795" s="130"/>
      <c r="BZ795" s="37"/>
      <c r="CA795" s="130"/>
      <c r="CB795" s="189"/>
      <c r="CC795" s="188"/>
      <c r="CD795" s="189"/>
      <c r="CE795" s="130"/>
      <c r="CF795" s="189"/>
      <c r="CG795" s="189"/>
      <c r="CH795" s="188"/>
      <c r="CI795" s="189"/>
      <c r="CJ795" s="130"/>
      <c r="CK795" s="130"/>
      <c r="CL795" s="37"/>
      <c r="CM795" s="37"/>
      <c r="CN795" s="130"/>
      <c r="CO795" s="37"/>
    </row>
    <row r="796" spans="1:12248" s="39" customFormat="1" ht="67.5" hidden="1" customHeight="1" x14ac:dyDescent="0.25">
      <c r="A796" s="209"/>
      <c r="B796" s="209" t="s">
        <v>279</v>
      </c>
      <c r="C796" s="133" t="s">
        <v>468</v>
      </c>
      <c r="D796" s="188">
        <f t="shared" si="522"/>
        <v>17908.22596</v>
      </c>
      <c r="E796" s="189"/>
      <c r="F796" s="189"/>
      <c r="G796" s="188">
        <v>17908.22596</v>
      </c>
      <c r="H796" s="189"/>
      <c r="I796" s="188">
        <f t="shared" si="523"/>
        <v>17801.851729999998</v>
      </c>
      <c r="J796" s="586">
        <f t="shared" si="495"/>
        <v>0.99406003530234655</v>
      </c>
      <c r="K796" s="37"/>
      <c r="L796" s="37"/>
      <c r="M796" s="37"/>
      <c r="N796" s="37"/>
      <c r="O796" s="188">
        <v>17801.851729999998</v>
      </c>
      <c r="P796" s="586">
        <f t="shared" si="524"/>
        <v>0.99406003530234655</v>
      </c>
      <c r="Q796" s="37"/>
      <c r="R796" s="37"/>
      <c r="S796" s="188">
        <f t="shared" si="477"/>
        <v>17801.851729999998</v>
      </c>
      <c r="T796" s="592">
        <f t="shared" si="478"/>
        <v>0.99406003530234655</v>
      </c>
      <c r="U796" s="37"/>
      <c r="V796" s="37"/>
      <c r="W796" s="37"/>
      <c r="X796" s="37"/>
      <c r="Y796" s="188">
        <f>O796</f>
        <v>17801.851729999998</v>
      </c>
      <c r="Z796" s="586">
        <f>Y796/G796</f>
        <v>0.99406003530234655</v>
      </c>
      <c r="AA796" s="37"/>
      <c r="AB796" s="37"/>
      <c r="AC796" s="188">
        <f t="shared" si="520"/>
        <v>17801.851729999998</v>
      </c>
      <c r="AD796" s="592">
        <f t="shared" si="521"/>
        <v>0.99406003530234655</v>
      </c>
      <c r="AE796" s="37"/>
      <c r="AF796" s="592"/>
      <c r="AG796" s="37"/>
      <c r="AH796" s="592"/>
      <c r="AI796" s="188">
        <f>17801.85173</f>
        <v>17801.851729999998</v>
      </c>
      <c r="AJ796" s="592">
        <f>AI796/G796</f>
        <v>0.99406003530234655</v>
      </c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130"/>
      <c r="AV796" s="130">
        <f t="shared" si="525"/>
        <v>8246.25</v>
      </c>
      <c r="AW796" s="37"/>
      <c r="AX796" s="37"/>
      <c r="AY796" s="130">
        <v>8246.25</v>
      </c>
      <c r="AZ796" s="37"/>
      <c r="BA796" s="120">
        <f t="shared" si="484"/>
        <v>0</v>
      </c>
      <c r="BB796" s="37"/>
      <c r="BC796" s="37"/>
      <c r="BD796" s="37"/>
      <c r="BE796" s="130">
        <f t="shared" si="485"/>
        <v>17908.22596</v>
      </c>
      <c r="BF796" s="37">
        <f>E796</f>
        <v>0</v>
      </c>
      <c r="BG796" s="130">
        <f t="shared" si="533"/>
        <v>17908.22596</v>
      </c>
      <c r="BH796" s="37">
        <f>H796</f>
        <v>0</v>
      </c>
      <c r="BI796" s="130">
        <f t="shared" si="526"/>
        <v>17908.22596</v>
      </c>
      <c r="BJ796" s="37"/>
      <c r="BK796" s="37"/>
      <c r="BL796" s="130">
        <f>G796</f>
        <v>17908.22596</v>
      </c>
      <c r="BM796" s="37"/>
      <c r="BN796" s="130">
        <f>BO796+BP796+BQ796</f>
        <v>8246.25</v>
      </c>
      <c r="BO796" s="130">
        <f t="shared" si="527"/>
        <v>8246.25</v>
      </c>
      <c r="BP796" s="37"/>
      <c r="BQ796" s="37"/>
      <c r="BR796" s="130">
        <f>AY796</f>
        <v>8246.25</v>
      </c>
      <c r="BS796" s="37"/>
      <c r="BT796" s="130">
        <f t="shared" si="489"/>
        <v>17908.22596</v>
      </c>
      <c r="BU796" s="37">
        <f t="shared" si="490"/>
        <v>0</v>
      </c>
      <c r="BV796" s="130">
        <f>BY796</f>
        <v>17908.22596</v>
      </c>
      <c r="BW796" s="37"/>
      <c r="BX796" s="37"/>
      <c r="BY796" s="130">
        <f t="shared" si="531"/>
        <v>17908.22596</v>
      </c>
      <c r="BZ796" s="37"/>
      <c r="CA796" s="130">
        <f>CB796+CC796+CD796</f>
        <v>0</v>
      </c>
      <c r="CB796" s="189"/>
      <c r="CC796" s="188"/>
      <c r="CD796" s="189"/>
      <c r="CE796" s="130">
        <f>CF796+CH796+CI796</f>
        <v>17908.22596</v>
      </c>
      <c r="CF796" s="189">
        <f>BW796</f>
        <v>0</v>
      </c>
      <c r="CG796" s="189"/>
      <c r="CH796" s="188">
        <f>BY796</f>
        <v>17908.22596</v>
      </c>
      <c r="CI796" s="189">
        <f>BZ796</f>
        <v>0</v>
      </c>
      <c r="CJ796" s="130"/>
      <c r="CK796" s="130">
        <f t="shared" si="529"/>
        <v>0</v>
      </c>
      <c r="CL796" s="37"/>
      <c r="CM796" s="37"/>
      <c r="CN796" s="130">
        <f t="shared" si="532"/>
        <v>0</v>
      </c>
      <c r="CO796" s="37"/>
    </row>
    <row r="797" spans="1:12248" s="406" customFormat="1" ht="92.25" customHeight="1" x14ac:dyDescent="0.25">
      <c r="B797" s="895" t="s">
        <v>351</v>
      </c>
      <c r="C797" s="895"/>
      <c r="D797" s="784">
        <f>E797+F797+G797+H797</f>
        <v>2641382.3813700005</v>
      </c>
      <c r="E797" s="784">
        <f>E737</f>
        <v>1202707.0090800002</v>
      </c>
      <c r="F797" s="784">
        <f>F737</f>
        <v>702473.60452000005</v>
      </c>
      <c r="G797" s="784">
        <f>G737</f>
        <v>736201.76777000003</v>
      </c>
      <c r="H797" s="784">
        <f>H737</f>
        <v>0</v>
      </c>
      <c r="I797" s="784">
        <f>K797+M797+O797</f>
        <v>1946080.4901000003</v>
      </c>
      <c r="J797" s="785">
        <f>I797/D797</f>
        <v>0.73676590857346091</v>
      </c>
      <c r="K797" s="784">
        <f>K737</f>
        <v>576597.14025000005</v>
      </c>
      <c r="L797" s="785">
        <f>K797/E797</f>
        <v>0.47941613036001413</v>
      </c>
      <c r="M797" s="784">
        <f>M737</f>
        <v>657397.69388000004</v>
      </c>
      <c r="N797" s="785">
        <f>M797/F797</f>
        <v>0.93583259164477739</v>
      </c>
      <c r="O797" s="784">
        <f>O737</f>
        <v>712085.6559700002</v>
      </c>
      <c r="P797" s="785">
        <f>O797/G797</f>
        <v>0.96724252391698406</v>
      </c>
      <c r="Q797" s="784">
        <f>Q737</f>
        <v>0</v>
      </c>
      <c r="R797" s="785">
        <v>0</v>
      </c>
      <c r="S797" s="784">
        <f t="shared" si="477"/>
        <v>2015381.6871500006</v>
      </c>
      <c r="T797" s="573">
        <f t="shared" si="478"/>
        <v>0.76300262368854244</v>
      </c>
      <c r="U797" s="784">
        <f>U737</f>
        <v>623209.95631000015</v>
      </c>
      <c r="V797" s="573">
        <f>U797/E797</f>
        <v>0.51817271505444951</v>
      </c>
      <c r="W797" s="784">
        <f>W737</f>
        <v>656062.98355</v>
      </c>
      <c r="X797" s="573">
        <f>W797/F797</f>
        <v>0.93393257672405727</v>
      </c>
      <c r="Y797" s="784">
        <f>Y737</f>
        <v>736108.7472900002</v>
      </c>
      <c r="Z797" s="573">
        <f>Y797/G797</f>
        <v>0.99987364811649182</v>
      </c>
      <c r="AA797" s="784">
        <f>AA737</f>
        <v>0</v>
      </c>
      <c r="AB797" s="785">
        <v>0</v>
      </c>
      <c r="AC797" s="784">
        <f>AE797+AG797+AI797+AK797</f>
        <v>2074055.19478</v>
      </c>
      <c r="AD797" s="785">
        <f t="shared" si="521"/>
        <v>0.78521580571164939</v>
      </c>
      <c r="AE797" s="784">
        <f>AE737</f>
        <v>642501.91231000004</v>
      </c>
      <c r="AF797" s="573">
        <f t="shared" si="514"/>
        <v>0.53421316036187072</v>
      </c>
      <c r="AG797" s="784">
        <f>AG736</f>
        <v>697399.90873999998</v>
      </c>
      <c r="AH797" s="573">
        <f>AG797/F797</f>
        <v>0.99277738587278741</v>
      </c>
      <c r="AI797" s="784">
        <f>AI737</f>
        <v>734153.37373000011</v>
      </c>
      <c r="AJ797" s="786"/>
      <c r="AK797" s="784">
        <f>AK737</f>
        <v>0</v>
      </c>
      <c r="AL797" s="786"/>
      <c r="AM797" s="368"/>
      <c r="AN797" s="368"/>
      <c r="AO797" s="368"/>
      <c r="AP797" s="368"/>
      <c r="AQ797" s="368"/>
      <c r="AR797" s="368"/>
      <c r="AS797" s="368"/>
      <c r="AT797" s="368"/>
      <c r="AU797" s="368">
        <f>AV797-D797</f>
        <v>388334.73778999969</v>
      </c>
      <c r="AV797" s="368">
        <f>AW797+AX797+AY797+AZ797</f>
        <v>3029717.1191600002</v>
      </c>
      <c r="AW797" s="368">
        <f>AW737</f>
        <v>499303.37998000003</v>
      </c>
      <c r="AX797" s="368">
        <f>AX737</f>
        <v>1164182.9657100001</v>
      </c>
      <c r="AY797" s="368">
        <f>AY737</f>
        <v>1366230.7734699999</v>
      </c>
      <c r="AZ797" s="368">
        <f>AZ737</f>
        <v>0</v>
      </c>
      <c r="BA797" s="368">
        <f t="shared" si="484"/>
        <v>0</v>
      </c>
      <c r="BB797" s="368"/>
      <c r="BC797" s="368"/>
      <c r="BD797" s="368"/>
      <c r="BE797" s="368">
        <f t="shared" si="485"/>
        <v>1938908.7768500003</v>
      </c>
      <c r="BF797" s="368">
        <f>E797</f>
        <v>1202707.0090800002</v>
      </c>
      <c r="BG797" s="368">
        <f t="shared" si="533"/>
        <v>736201.76777000003</v>
      </c>
      <c r="BH797" s="368">
        <f>H797</f>
        <v>0</v>
      </c>
      <c r="BI797" s="368">
        <f>BJ797+BK797+BL797+BM797</f>
        <v>2870915.4638299998</v>
      </c>
      <c r="BJ797" s="368">
        <f>BJ738+BJ785</f>
        <v>999943.5</v>
      </c>
      <c r="BK797" s="368">
        <f>BK738+BK785</f>
        <v>1073576.14142</v>
      </c>
      <c r="BL797" s="368">
        <f>BL738+BL785</f>
        <v>797395.82241000002</v>
      </c>
      <c r="BM797" s="368">
        <f>BM737</f>
        <v>0</v>
      </c>
      <c r="BN797" s="368">
        <f>BO797-BI797</f>
        <v>473066.11333000008</v>
      </c>
      <c r="BO797" s="368">
        <f>BP797+BQ797+BR797+BS797</f>
        <v>3343981.5771599999</v>
      </c>
      <c r="BP797" s="368">
        <f>BP738+BP785</f>
        <v>999943.5</v>
      </c>
      <c r="BQ797" s="368">
        <f>BQ738+BQ785</f>
        <v>1014257.69071</v>
      </c>
      <c r="BR797" s="368">
        <f>BR738+BR785</f>
        <v>1329780.3864499999</v>
      </c>
      <c r="BS797" s="368">
        <f>BS737</f>
        <v>0</v>
      </c>
      <c r="BT797" s="368">
        <f t="shared" si="489"/>
        <v>797395.82241000002</v>
      </c>
      <c r="BU797" s="368">
        <f t="shared" si="490"/>
        <v>0</v>
      </c>
      <c r="BV797" s="368">
        <f>BW797+BX797+BY797+BZ797</f>
        <v>1785350.92661</v>
      </c>
      <c r="BW797" s="368">
        <f>BW738+BW785</f>
        <v>670000</v>
      </c>
      <c r="BX797" s="368">
        <f>BX738+BX785</f>
        <v>355000</v>
      </c>
      <c r="BY797" s="368">
        <f>BY738+BY785</f>
        <v>760350.92660999997</v>
      </c>
      <c r="BZ797" s="368">
        <f>BZ737</f>
        <v>0</v>
      </c>
      <c r="CA797" s="368">
        <f>CB797+CC797+CD797</f>
        <v>0</v>
      </c>
      <c r="CB797" s="368">
        <f>CB738+CB785</f>
        <v>0</v>
      </c>
      <c r="CC797" s="368">
        <f>CC738+CC785</f>
        <v>0</v>
      </c>
      <c r="CD797" s="368">
        <f>CD738+CD785</f>
        <v>0</v>
      </c>
      <c r="CE797" s="368">
        <f>CF797+CG797+CH797+CI797</f>
        <v>1785350.92661</v>
      </c>
      <c r="CF797" s="368">
        <f>CF738+CF785</f>
        <v>670000</v>
      </c>
      <c r="CG797" s="368">
        <f>CG738+CG785</f>
        <v>355000</v>
      </c>
      <c r="CH797" s="368">
        <f>CH738+CH785</f>
        <v>760350.92660999997</v>
      </c>
      <c r="CI797" s="368">
        <f>CI737</f>
        <v>0</v>
      </c>
      <c r="CJ797" s="368">
        <v>0</v>
      </c>
      <c r="CK797" s="368">
        <f>CL797+CM797+CN797+CO797</f>
        <v>1785350.92661</v>
      </c>
      <c r="CL797" s="368">
        <f>CL738+CL785</f>
        <v>670000</v>
      </c>
      <c r="CM797" s="368">
        <f>CM738+CM785</f>
        <v>355000</v>
      </c>
      <c r="CN797" s="368">
        <f>CN738+CN785</f>
        <v>760350.92660999997</v>
      </c>
      <c r="CO797" s="368">
        <f>CO737</f>
        <v>0</v>
      </c>
    </row>
    <row r="798" spans="1:12248" s="61" customFormat="1" ht="60.75" customHeight="1" x14ac:dyDescent="0.3">
      <c r="B798" s="908" t="s">
        <v>195</v>
      </c>
      <c r="C798" s="908"/>
      <c r="D798" s="185">
        <f>E798+F798+G798+H798</f>
        <v>17771073.924820002</v>
      </c>
      <c r="E798" s="185">
        <f>E799+E800+E802+E803</f>
        <v>7442312.5755700022</v>
      </c>
      <c r="F798" s="185">
        <f>F799+F800+F802+F803</f>
        <v>8059005.0011300007</v>
      </c>
      <c r="G798" s="185">
        <f>G799+G800+G802+G803</f>
        <v>736201.76777000003</v>
      </c>
      <c r="H798" s="185">
        <f>H799+H800+H802+H803</f>
        <v>1533554.5803499999</v>
      </c>
      <c r="I798" s="185">
        <f>K798+M798+O798+Q798</f>
        <v>16612523.084750002</v>
      </c>
      <c r="J798" s="575">
        <f>I798/D798</f>
        <v>0.93480693147914329</v>
      </c>
      <c r="K798" s="185">
        <f>K799+K800+K802+K803</f>
        <v>6682894.9087300012</v>
      </c>
      <c r="L798" s="575">
        <f>K798/E798</f>
        <v>0.89795945022077528</v>
      </c>
      <c r="M798" s="185">
        <f>M799+M800+M802+M803</f>
        <v>7872867.0060799997</v>
      </c>
      <c r="N798" s="575">
        <f>M798/F798</f>
        <v>0.9769031046606993</v>
      </c>
      <c r="O798" s="185">
        <f>O799+O800+O802+O803</f>
        <v>712085.6559700002</v>
      </c>
      <c r="P798" s="575">
        <f>O798/G798</f>
        <v>0.96724252391698406</v>
      </c>
      <c r="Q798" s="185">
        <f>Q799+Q800+Q802+Q803</f>
        <v>1344675.51397</v>
      </c>
      <c r="R798" s="575">
        <f>Q798/H798</f>
        <v>0.87683577174221439</v>
      </c>
      <c r="S798" s="185">
        <f t="shared" si="477"/>
        <v>15396919.288710002</v>
      </c>
      <c r="T798" s="575">
        <f t="shared" si="478"/>
        <v>0.86640342355482902</v>
      </c>
      <c r="U798" s="185">
        <f>U799+U800+U802+U803</f>
        <v>6766895.4455500003</v>
      </c>
      <c r="V798" s="575">
        <f t="shared" ref="V798:V803" si="534">U798/E798</f>
        <v>0.9092463366511756</v>
      </c>
      <c r="W798" s="185">
        <f>W799+W800+W801+W802</f>
        <v>6630408.3021</v>
      </c>
      <c r="X798" s="575">
        <f>W798/F798</f>
        <v>0.82273286853281657</v>
      </c>
      <c r="Y798" s="185">
        <f>Y799+Y800+Y802+Y803</f>
        <v>736108.7472900002</v>
      </c>
      <c r="Z798" s="575">
        <f t="shared" ref="Z798:Z803" si="535">Y798/G798</f>
        <v>0.99987364811649182</v>
      </c>
      <c r="AA798" s="185">
        <f>AA799+AA800+AA802+AA803</f>
        <v>1263506.7937700001</v>
      </c>
      <c r="AB798" s="575">
        <f>AA798/H798</f>
        <v>0.82390728700483074</v>
      </c>
      <c r="AC798" s="185">
        <f>AE798+AG798+AI798+AK798</f>
        <v>17174286.946139999</v>
      </c>
      <c r="AD798" s="575">
        <f>AC798/D798</f>
        <v>0.96641806898082283</v>
      </c>
      <c r="AE798" s="185">
        <f>AE799+AE800+AE802+AE803</f>
        <v>6869352.2433599997</v>
      </c>
      <c r="AF798" s="575">
        <f t="shared" si="514"/>
        <v>0.92301313249180217</v>
      </c>
      <c r="AG798" s="185">
        <f>AG799+AG800+AG802+AG803</f>
        <v>8051026.7486999994</v>
      </c>
      <c r="AH798" s="575">
        <f>AG798/F798</f>
        <v>0.99901002016639984</v>
      </c>
      <c r="AI798" s="185">
        <f>AI799+AI800+AI802+AI803</f>
        <v>734153.37373000011</v>
      </c>
      <c r="AJ798" s="666"/>
      <c r="AK798" s="185">
        <f>AK799+AK800+AK802+AK803</f>
        <v>1519754.5803499999</v>
      </c>
      <c r="AL798" s="575">
        <f>AK798/H798</f>
        <v>0.99100129843644014</v>
      </c>
      <c r="AM798" s="666"/>
      <c r="AN798" s="666"/>
      <c r="AO798" s="666"/>
      <c r="AP798" s="666"/>
      <c r="AQ798" s="666"/>
      <c r="AR798" s="666"/>
      <c r="AS798" s="666"/>
      <c r="AT798" s="666"/>
      <c r="AU798" s="666">
        <f>AU799+AU800+AU802+AU803</f>
        <v>-2827361.3608000013</v>
      </c>
      <c r="AV798" s="666">
        <f>AW798+AX798+AY798+AZ798</f>
        <v>14943712.56402</v>
      </c>
      <c r="AW798" s="666">
        <f t="shared" ref="AW798:BH798" si="536">AW799+AW800+AW802+AW803</f>
        <v>3936232.3621099996</v>
      </c>
      <c r="AX798" s="666">
        <f t="shared" si="536"/>
        <v>8270569.6582600009</v>
      </c>
      <c r="AY798" s="666">
        <f t="shared" si="536"/>
        <v>1366230.7734699999</v>
      </c>
      <c r="AZ798" s="666">
        <f t="shared" si="536"/>
        <v>1370679.7701799998</v>
      </c>
      <c r="BA798" s="666" t="e">
        <f t="shared" si="536"/>
        <v>#REF!</v>
      </c>
      <c r="BB798" s="666" t="e">
        <f t="shared" si="536"/>
        <v>#REF!</v>
      </c>
      <c r="BC798" s="666" t="e">
        <f t="shared" si="536"/>
        <v>#REF!</v>
      </c>
      <c r="BD798" s="666" t="e">
        <f t="shared" si="536"/>
        <v>#REF!</v>
      </c>
      <c r="BE798" s="666" t="e">
        <f t="shared" si="536"/>
        <v>#REF!</v>
      </c>
      <c r="BF798" s="666" t="e">
        <f t="shared" si="536"/>
        <v>#REF!</v>
      </c>
      <c r="BG798" s="666">
        <f t="shared" si="536"/>
        <v>736201.76777000003</v>
      </c>
      <c r="BH798" s="666" t="e">
        <f t="shared" si="536"/>
        <v>#REF!</v>
      </c>
      <c r="BI798" s="666">
        <f>BJ798+BK798+BL798+BM798</f>
        <v>16636426.878189998</v>
      </c>
      <c r="BJ798" s="666">
        <f>BJ799+BJ800+BJ802+BJ803</f>
        <v>5696200.75985</v>
      </c>
      <c r="BK798" s="666">
        <f>BK799+BK800+BK802+BK803</f>
        <v>9089718.5832999982</v>
      </c>
      <c r="BL798" s="666">
        <f>BL799+BL800+BL802+BL803</f>
        <v>797395.82241000002</v>
      </c>
      <c r="BM798" s="666">
        <f>BM799+BM800+BM802+BM803</f>
        <v>1053111.71263</v>
      </c>
      <c r="BN798" s="666">
        <f>BN799+BN800+BN802+BN803</f>
        <v>532384.56403999962</v>
      </c>
      <c r="BO798" s="666">
        <f>BP798+BQ798+BR798+BS798</f>
        <v>17168811.442229997</v>
      </c>
      <c r="BP798" s="666">
        <f>BP799+BP800+BP802+BP803</f>
        <v>5696200.75985</v>
      </c>
      <c r="BQ798" s="666">
        <f>BQ799+BQ800+BQ802+BQ803</f>
        <v>9089718.5832999982</v>
      </c>
      <c r="BR798" s="666">
        <f>BR799+BR800+BR802+BR803</f>
        <v>1329780.3864499999</v>
      </c>
      <c r="BS798" s="666">
        <f>BS799+BS800+BS802+BS803</f>
        <v>1053111.71263</v>
      </c>
      <c r="BT798" s="666">
        <f t="shared" si="489"/>
        <v>797395.82241000002</v>
      </c>
      <c r="BU798" s="666" t="e">
        <f>BU799</f>
        <v>#REF!</v>
      </c>
      <c r="BV798" s="666" t="e">
        <f>BW798+BX798+BY798+BZ798</f>
        <v>#REF!</v>
      </c>
      <c r="BW798" s="666">
        <f>BW799+BW800+BW802+BW803</f>
        <v>2304943.4885999998</v>
      </c>
      <c r="BX798" s="666">
        <f>BX799+BX800+BX802+BX803</f>
        <v>6464365.2821499994</v>
      </c>
      <c r="BY798" s="666">
        <f>BY799+BY800+BY802+BY803</f>
        <v>760350.92660999997</v>
      </c>
      <c r="BZ798" s="666" t="e">
        <f>BZ799+BZ800+BZ802+BZ803</f>
        <v>#REF!</v>
      </c>
      <c r="CA798" s="666" t="e">
        <f>CB798+CC798+CD798</f>
        <v>#REF!</v>
      </c>
      <c r="CB798" s="666" t="e">
        <f>CB799+CB800+CB802+CB803</f>
        <v>#REF!</v>
      </c>
      <c r="CC798" s="666" t="e">
        <f>CC797+CC729+CC290+CC317</f>
        <v>#REF!</v>
      </c>
      <c r="CD798" s="666" t="e">
        <f>CD797+CD729+CD290+CD317</f>
        <v>#REF!</v>
      </c>
      <c r="CE798" s="666">
        <f>CF798+CG798+CH798+CI798</f>
        <v>21795980.132631384</v>
      </c>
      <c r="CF798" s="666">
        <f>CF799+CF800+CF802+CF803</f>
        <v>5203561.4409999996</v>
      </c>
      <c r="CG798" s="666">
        <f>CG799+CG800+CG802+CG803</f>
        <v>14742067.765021382</v>
      </c>
      <c r="CH798" s="666">
        <f>CH799+CH800+CH802+CH803</f>
        <v>760350.92660999997</v>
      </c>
      <c r="CI798" s="666">
        <f>CI799+CI800+CI802+CI803</f>
        <v>1090000</v>
      </c>
      <c r="CJ798" s="666">
        <f>CJ799+CJ800+CJ802+CJ803</f>
        <v>0</v>
      </c>
      <c r="CK798" s="666">
        <f>CL798+CM798+CN798+CO798</f>
        <v>21795980.132631384</v>
      </c>
      <c r="CL798" s="666">
        <f>CL799+CL800+CL802+CL803</f>
        <v>5203561.4409999996</v>
      </c>
      <c r="CM798" s="666">
        <f>CM799+CM800+CM802+CM803</f>
        <v>14742067.765021382</v>
      </c>
      <c r="CN798" s="666">
        <f>CN799+CN800+CN802+CN803</f>
        <v>760350.92660999997</v>
      </c>
      <c r="CO798" s="666">
        <f>CO799+CO800+CO802+CO803</f>
        <v>1090000</v>
      </c>
    </row>
    <row r="799" spans="1:12248" s="52" customFormat="1" ht="48.75" customHeight="1" x14ac:dyDescent="0.25">
      <c r="B799" s="896" t="s">
        <v>263</v>
      </c>
      <c r="C799" s="896"/>
      <c r="D799" s="182">
        <f>E799+F799+G799+H799</f>
        <v>13213539.614820002</v>
      </c>
      <c r="E799" s="182">
        <f>E797+E730+E330+E331</f>
        <v>6961395.8590400014</v>
      </c>
      <c r="F799" s="182">
        <f>F797+F730+F315+F326</f>
        <v>4179358.7363200001</v>
      </c>
      <c r="G799" s="182">
        <f>G797+G730+G315+G326</f>
        <v>736201.76777000003</v>
      </c>
      <c r="H799" s="182">
        <f>H797+H730+H315+H326</f>
        <v>1336583.2516899998</v>
      </c>
      <c r="I799" s="182">
        <f>K799+M799+O799+Q799</f>
        <v>12065205.961239999</v>
      </c>
      <c r="J799" s="569">
        <f>I799/D799</f>
        <v>0.91309416802352805</v>
      </c>
      <c r="K799" s="182">
        <f>K797+K730+K315+K326</f>
        <v>6201978.2443700004</v>
      </c>
      <c r="L799" s="569">
        <f>K799/E799</f>
        <v>0.89091015220980019</v>
      </c>
      <c r="M799" s="182">
        <f>M797+M730+M315+M326</f>
        <v>3993220.7412799997</v>
      </c>
      <c r="N799" s="569">
        <f>M799/F799</f>
        <v>0.95546254658103402</v>
      </c>
      <c r="O799" s="182">
        <f>O797+O730+O315+O326</f>
        <v>712085.6559700002</v>
      </c>
      <c r="P799" s="569">
        <f>O799/G799</f>
        <v>0.96724252391698406</v>
      </c>
      <c r="Q799" s="182">
        <f>Q797+Q730+Q315+Q326</f>
        <v>1157921.31962</v>
      </c>
      <c r="R799" s="569">
        <f>Q799/H799</f>
        <v>0.86632936493548274</v>
      </c>
      <c r="S799" s="182">
        <f>U799+W799+Y799+AA799</f>
        <v>11102572.52661</v>
      </c>
      <c r="T799" s="569">
        <f>S799/D799</f>
        <v>0.84024211908803081</v>
      </c>
      <c r="U799" s="182">
        <f>U797+U730+U315+U326</f>
        <v>6269350.8660300002</v>
      </c>
      <c r="V799" s="569">
        <f t="shared" si="534"/>
        <v>0.90058818561347598</v>
      </c>
      <c r="W799" s="182">
        <f>W797+W730+W315+W326</f>
        <v>3020360.3138699997</v>
      </c>
      <c r="X799" s="569">
        <f>W799/F799</f>
        <v>0.72268510659831053</v>
      </c>
      <c r="Y799" s="182">
        <f>Y797+Y730+Y315+Y326</f>
        <v>736108.7472900002</v>
      </c>
      <c r="Z799" s="569">
        <f t="shared" si="535"/>
        <v>0.99987364811649182</v>
      </c>
      <c r="AA799" s="182">
        <f>AA797+AA730+AA315+AA326</f>
        <v>1076752.5994200001</v>
      </c>
      <c r="AB799" s="575">
        <f t="shared" ref="AB799:AB803" si="537">AA799/H799</f>
        <v>0.80560084682980637</v>
      </c>
      <c r="AC799" s="182">
        <f>AE799+AG799+AI799+AK799</f>
        <v>12616752.68832</v>
      </c>
      <c r="AD799" s="569">
        <f>AC799/D799</f>
        <v>0.95483519602645617</v>
      </c>
      <c r="AE799" s="182">
        <f>AE797+AE730+AE315+AE326</f>
        <v>6388435.5790099995</v>
      </c>
      <c r="AF799" s="569">
        <f t="shared" si="514"/>
        <v>0.91769462739488361</v>
      </c>
      <c r="AG799" s="182">
        <f>AG797+AG730+AG315+AG326</f>
        <v>4171380.4838899998</v>
      </c>
      <c r="AH799" s="569">
        <f>AG799/F799</f>
        <v>0.99809103431091795</v>
      </c>
      <c r="AI799" s="182">
        <f>AI797+AI730+AI315+AI326</f>
        <v>734153.37373000011</v>
      </c>
      <c r="AJ799" s="663"/>
      <c r="AK799" s="182">
        <f>AK797+AK730+AK315+AK326</f>
        <v>1322783.2516899998</v>
      </c>
      <c r="AL799" s="569">
        <f>AK799/H799</f>
        <v>0.98967516615029327</v>
      </c>
      <c r="AM799" s="663"/>
      <c r="AN799" s="663"/>
      <c r="AO799" s="663"/>
      <c r="AP799" s="663"/>
      <c r="AQ799" s="663"/>
      <c r="AR799" s="663"/>
      <c r="AS799" s="663"/>
      <c r="AT799" s="663"/>
      <c r="AU799" s="663">
        <f>AU797+AU730+AU315+AU326</f>
        <v>-2630390.0468300013</v>
      </c>
      <c r="AV799" s="663">
        <f>AW799+AX799+AY799+AZ799</f>
        <v>10583149.567989999</v>
      </c>
      <c r="AW799" s="663">
        <f>AW797+AW730+AW315+AW326</f>
        <v>3458650.2807199997</v>
      </c>
      <c r="AX799" s="663">
        <f>AX797+AX730+AX315+AX326</f>
        <v>4390923.3787600007</v>
      </c>
      <c r="AY799" s="663">
        <f>AY797+AY730+AY315+AY326</f>
        <v>1366230.7734699999</v>
      </c>
      <c r="AZ799" s="663">
        <f>AZ797+AZ730+AZ315+AZ326</f>
        <v>1367345.1350399998</v>
      </c>
      <c r="BA799" s="663" t="e">
        <f>BB799+BC799+BD799</f>
        <v>#REF!</v>
      </c>
      <c r="BB799" s="663" t="e">
        <f>BB315+BB730+BB736</f>
        <v>#REF!</v>
      </c>
      <c r="BC799" s="663" t="e">
        <f>BC315+BC730+BC736</f>
        <v>#REF!</v>
      </c>
      <c r="BD799" s="663" t="e">
        <f>BD315+BD730+BD736</f>
        <v>#REF!</v>
      </c>
      <c r="BE799" s="663" t="e">
        <f t="shared" si="485"/>
        <v>#REF!</v>
      </c>
      <c r="BF799" s="663" t="e">
        <f>BF315+BF730+BF736</f>
        <v>#REF!</v>
      </c>
      <c r="BG799" s="663">
        <f>G799</f>
        <v>736201.76777000003</v>
      </c>
      <c r="BH799" s="663" t="e">
        <f>BH315+BH730+BH736</f>
        <v>#REF!</v>
      </c>
      <c r="BI799" s="663">
        <f>BJ799+BK799+BL799+BM799</f>
        <v>10187921.27819</v>
      </c>
      <c r="BJ799" s="663">
        <f>BJ797+BJ730+BJ315+BJ326</f>
        <v>3304159.2475299998</v>
      </c>
      <c r="BK799" s="663">
        <f>BK797+BK730+BK315+BK326</f>
        <v>5033254.4956199992</v>
      </c>
      <c r="BL799" s="663">
        <f>BL797+BL730+BL315+BL326</f>
        <v>797395.82241000002</v>
      </c>
      <c r="BM799" s="663">
        <f>BM797+BM730+BM315+BM326</f>
        <v>1053111.71263</v>
      </c>
      <c r="BN799" s="663">
        <f>BN797+BN730+BN315+BN326</f>
        <v>532384.56403999962</v>
      </c>
      <c r="BO799" s="663">
        <f>BP799+BQ799+BR799+BS799</f>
        <v>10720305.84223</v>
      </c>
      <c r="BP799" s="663">
        <f>BP797+BP730+BP315+BP326</f>
        <v>3304159.2475299998</v>
      </c>
      <c r="BQ799" s="663">
        <f>BQ797+BQ730+BQ315+BQ326</f>
        <v>5033254.4956199992</v>
      </c>
      <c r="BR799" s="663">
        <f>BR797+BR730+BR315+BR326</f>
        <v>1329780.3864499999</v>
      </c>
      <c r="BS799" s="663">
        <f>BS797+BS730+BS315+BS326</f>
        <v>1053111.71263</v>
      </c>
      <c r="BT799" s="663">
        <f t="shared" si="489"/>
        <v>797395.82241000002</v>
      </c>
      <c r="BU799" s="663" t="e">
        <f>BU315+BU730+BU736</f>
        <v>#REF!</v>
      </c>
      <c r="BV799" s="663" t="e">
        <f>BW799+BX799+BY799+BZ799</f>
        <v>#REF!</v>
      </c>
      <c r="BW799" s="663">
        <f>BW797+BW730+BW315</f>
        <v>2304943.4885999998</v>
      </c>
      <c r="BX799" s="663">
        <f>BX797+BX730+BX315</f>
        <v>6464365.2821499994</v>
      </c>
      <c r="BY799" s="663">
        <f>BY797+BY730+BY315</f>
        <v>760350.92660999997</v>
      </c>
      <c r="BZ799" s="663" t="e">
        <f>BZ797+BZ730+BZ315</f>
        <v>#REF!</v>
      </c>
      <c r="CA799" s="663" t="e">
        <f>CB799+CC799+CD799</f>
        <v>#REF!</v>
      </c>
      <c r="CB799" s="663" t="e">
        <f>CB315+CB730+CB736</f>
        <v>#REF!</v>
      </c>
      <c r="CC799" s="663" t="e">
        <f>CC315+CC730+CC736</f>
        <v>#REF!</v>
      </c>
      <c r="CD799" s="663" t="e">
        <f>CD315+CD730+CD736</f>
        <v>#REF!</v>
      </c>
      <c r="CE799" s="663">
        <f>CF799+CG799+CH799+CI799</f>
        <v>14759856.932631381</v>
      </c>
      <c r="CF799" s="663">
        <f>CF797+CF730+CF315+CF326</f>
        <v>3484155.7309999997</v>
      </c>
      <c r="CG799" s="663">
        <f>CG797+CG730+CG315+CG326</f>
        <v>9425350.2750213817</v>
      </c>
      <c r="CH799" s="663">
        <f>CH797+CH730+CH315+CH326</f>
        <v>760350.92660999997</v>
      </c>
      <c r="CI799" s="663">
        <f>CI797+CI730+CI315+CI326</f>
        <v>1090000</v>
      </c>
      <c r="CJ799" s="663">
        <f>CJ797+CJ730+CJ315+CJ326</f>
        <v>0</v>
      </c>
      <c r="CK799" s="663">
        <f>CL799+CM799+CN799+CO799</f>
        <v>14759856.932631381</v>
      </c>
      <c r="CL799" s="663">
        <f>CL797+CL730+CL315+CL326</f>
        <v>3484155.7309999997</v>
      </c>
      <c r="CM799" s="663">
        <f>CM797+CM730+CM315+CM326</f>
        <v>9425350.2750213817</v>
      </c>
      <c r="CN799" s="663">
        <f>CN797+CN730+CN315+CN326</f>
        <v>760350.92660999997</v>
      </c>
      <c r="CO799" s="663">
        <f>CO797+CO730+CO315+CO326</f>
        <v>1090000</v>
      </c>
    </row>
    <row r="800" spans="1:12248" s="25" customFormat="1" ht="41.25" customHeight="1" x14ac:dyDescent="0.25">
      <c r="B800" s="897" t="s">
        <v>264</v>
      </c>
      <c r="C800" s="897"/>
      <c r="D800" s="183">
        <f>E800+F800+G800+H800</f>
        <v>1847940.5</v>
      </c>
      <c r="E800" s="183">
        <f>E313+E334</f>
        <v>331770.44519</v>
      </c>
      <c r="F800" s="183">
        <f>F313+F334</f>
        <v>1516170.0548100001</v>
      </c>
      <c r="G800" s="183">
        <f>G313+G334</f>
        <v>0</v>
      </c>
      <c r="H800" s="183">
        <f>H313+H334</f>
        <v>0</v>
      </c>
      <c r="I800" s="192">
        <f>K800+M800+O800</f>
        <v>1847940.4478200001</v>
      </c>
      <c r="J800" s="594">
        <f>I800/D800</f>
        <v>0.99999997176316013</v>
      </c>
      <c r="K800" s="192">
        <f>K313+K334</f>
        <v>331770.39302000002</v>
      </c>
      <c r="L800" s="594">
        <f>K800/E800</f>
        <v>0.99999984275272036</v>
      </c>
      <c r="M800" s="192">
        <f>M313+M334</f>
        <v>1516170.0548</v>
      </c>
      <c r="N800" s="594">
        <f>M800/F800</f>
        <v>0.99999999999340439</v>
      </c>
      <c r="O800" s="192">
        <f>O313+O334</f>
        <v>0</v>
      </c>
      <c r="P800" s="594">
        <v>0</v>
      </c>
      <c r="Q800" s="192">
        <f>Q313+Q334</f>
        <v>0</v>
      </c>
      <c r="R800" s="116"/>
      <c r="S800" s="192">
        <f>U800+W800+Y800+AA800</f>
        <v>1632193.7763999999</v>
      </c>
      <c r="T800" s="594">
        <f>S800/D800</f>
        <v>0.88325017845542098</v>
      </c>
      <c r="U800" s="192">
        <f>U313+U334</f>
        <v>348398.30817999999</v>
      </c>
      <c r="V800" s="594">
        <f t="shared" si="534"/>
        <v>1.0501185781647231</v>
      </c>
      <c r="W800" s="192">
        <f>W329</f>
        <v>1283795.4682199999</v>
      </c>
      <c r="X800" s="594">
        <f>W800/F800</f>
        <v>0.846735802588371</v>
      </c>
      <c r="Y800" s="192">
        <f>Y313+Y334</f>
        <v>0</v>
      </c>
      <c r="Z800" s="594" t="e">
        <f t="shared" si="535"/>
        <v>#DIV/0!</v>
      </c>
      <c r="AA800" s="192">
        <f>AA313+AA334</f>
        <v>0</v>
      </c>
      <c r="AB800" s="575" t="e">
        <f t="shared" si="537"/>
        <v>#DIV/0!</v>
      </c>
      <c r="AC800" s="192">
        <f>AE800+AG800+AI800+AK800</f>
        <v>1847940.4478200001</v>
      </c>
      <c r="AD800" s="594">
        <f>AC800/D800</f>
        <v>0.99999997176316013</v>
      </c>
      <c r="AE800" s="192">
        <f>AE313+AE334</f>
        <v>331770.39301</v>
      </c>
      <c r="AF800" s="594">
        <f t="shared" si="514"/>
        <v>0.99999984272257891</v>
      </c>
      <c r="AG800" s="192">
        <f>AG313+AG334</f>
        <v>1516170.0548100001</v>
      </c>
      <c r="AH800" s="594">
        <f>AG800/F800</f>
        <v>1</v>
      </c>
      <c r="AI800" s="192">
        <f>AI313+AI334</f>
        <v>0</v>
      </c>
      <c r="AJ800" s="116"/>
      <c r="AK800" s="192">
        <f>AK313+AK334</f>
        <v>0</v>
      </c>
      <c r="AL800" s="597"/>
      <c r="AM800" s="116"/>
      <c r="AN800" s="116"/>
      <c r="AO800" s="116"/>
      <c r="AP800" s="116"/>
      <c r="AQ800" s="116"/>
      <c r="AR800" s="116"/>
      <c r="AS800" s="116"/>
      <c r="AT800" s="116"/>
      <c r="AU800" s="116">
        <f>AU313</f>
        <v>0</v>
      </c>
      <c r="AV800" s="116">
        <f>AW800+AX800+AY800+AZ800</f>
        <v>1847940.5</v>
      </c>
      <c r="AW800" s="116">
        <f>AW313+AW334</f>
        <v>331770.44519</v>
      </c>
      <c r="AX800" s="116">
        <f>AX313+AX334</f>
        <v>1516170.0548099999</v>
      </c>
      <c r="AY800" s="116">
        <f>AY313+AY334</f>
        <v>0</v>
      </c>
      <c r="AZ800" s="116">
        <f>AZ313+AZ334</f>
        <v>0</v>
      </c>
      <c r="BA800" s="116" t="e">
        <f>BB800+BC800+BD800</f>
        <v>#REF!</v>
      </c>
      <c r="BB800" s="116" t="e">
        <f>BB731+BB313+BB317</f>
        <v>#REF!</v>
      </c>
      <c r="BC800" s="116" t="e">
        <f>BC731+BC313</f>
        <v>#REF!</v>
      </c>
      <c r="BD800" s="116" t="e">
        <f>BD731+BD313</f>
        <v>#REF!</v>
      </c>
      <c r="BE800" s="116" t="e">
        <f t="shared" si="485"/>
        <v>#REF!</v>
      </c>
      <c r="BF800" s="116" t="e">
        <f>BF731+BF313+BF317</f>
        <v>#REF!</v>
      </c>
      <c r="BG800" s="116">
        <f>G800</f>
        <v>0</v>
      </c>
      <c r="BH800" s="116">
        <f>H800</f>
        <v>0</v>
      </c>
      <c r="BI800" s="116">
        <f>BJ800+BK800+BL800+BM800</f>
        <v>4931899.5999999996</v>
      </c>
      <c r="BJ800" s="116">
        <f>BJ313+BJ334</f>
        <v>2092041.51232</v>
      </c>
      <c r="BK800" s="116">
        <f>BK313+BK334</f>
        <v>2839858.0876799999</v>
      </c>
      <c r="BL800" s="116">
        <f>BL313+BL334</f>
        <v>0</v>
      </c>
      <c r="BM800" s="116">
        <f>BM313+BM334</f>
        <v>0</v>
      </c>
      <c r="BN800" s="116">
        <f>BN313</f>
        <v>0</v>
      </c>
      <c r="BO800" s="116">
        <f>BP800+BQ800+BR800+BS800</f>
        <v>4931899.5999999996</v>
      </c>
      <c r="BP800" s="116">
        <f>BP313+BP334</f>
        <v>2092041.51232</v>
      </c>
      <c r="BQ800" s="116">
        <f>BQ313+BQ334</f>
        <v>2839858.0876799999</v>
      </c>
      <c r="BR800" s="116">
        <f>BR313+BR334</f>
        <v>0</v>
      </c>
      <c r="BS800" s="116">
        <f>BS313+BS334</f>
        <v>0</v>
      </c>
      <c r="BT800" s="116">
        <f t="shared" si="489"/>
        <v>0</v>
      </c>
      <c r="BU800" s="116">
        <f t="shared" si="490"/>
        <v>0</v>
      </c>
      <c r="BV800" s="116">
        <f>BW800+BX800+BY800+BZ800</f>
        <v>0</v>
      </c>
      <c r="BW800" s="116">
        <f>BW313+BW334</f>
        <v>0</v>
      </c>
      <c r="BX800" s="116">
        <f>BX313+BX334</f>
        <v>0</v>
      </c>
      <c r="BY800" s="116">
        <f>BY313+BY334</f>
        <v>0</v>
      </c>
      <c r="BZ800" s="116">
        <f>BZ313+BZ334</f>
        <v>0</v>
      </c>
      <c r="CA800" s="116" t="e">
        <f>CB800+CC800+CD800</f>
        <v>#REF!</v>
      </c>
      <c r="CB800" s="116" t="e">
        <f>CB731+CB313+CB317</f>
        <v>#REF!</v>
      </c>
      <c r="CC800" s="116" t="e">
        <f>CC731+CC313</f>
        <v>#REF!</v>
      </c>
      <c r="CD800" s="116" t="e">
        <f>CD731+CD313</f>
        <v>#REF!</v>
      </c>
      <c r="CE800" s="116">
        <f>CF800+CG800+CH800+CI800</f>
        <v>7036123.2000000002</v>
      </c>
      <c r="CF800" s="116">
        <f>CF313+CF334</f>
        <v>1719405.71</v>
      </c>
      <c r="CG800" s="116">
        <f>CG313+CG334</f>
        <v>5316717.49</v>
      </c>
      <c r="CH800" s="116">
        <f>CH313+CH334</f>
        <v>0</v>
      </c>
      <c r="CI800" s="116">
        <f>CI313+CI334</f>
        <v>0</v>
      </c>
      <c r="CJ800" s="116">
        <f>CJ313</f>
        <v>0</v>
      </c>
      <c r="CK800" s="116">
        <f>CL800+CM800+CN800+CO800</f>
        <v>7036123.2000000002</v>
      </c>
      <c r="CL800" s="116">
        <f>CL313+CL334</f>
        <v>1719405.71</v>
      </c>
      <c r="CM800" s="116">
        <f>CM313+CM334</f>
        <v>5316717.49</v>
      </c>
      <c r="CN800" s="116">
        <f>CN313+CN334</f>
        <v>0</v>
      </c>
      <c r="CO800" s="116">
        <f>CO313+CO334</f>
        <v>0</v>
      </c>
    </row>
    <row r="801" spans="2:93" s="25" customFormat="1" ht="41.25" hidden="1" customHeight="1" x14ac:dyDescent="0.25">
      <c r="B801" s="903" t="s">
        <v>471</v>
      </c>
      <c r="C801" s="904"/>
      <c r="D801" s="183"/>
      <c r="E801" s="183"/>
      <c r="F801" s="183"/>
      <c r="G801" s="183"/>
      <c r="H801" s="183"/>
      <c r="I801" s="192"/>
      <c r="J801" s="594"/>
      <c r="K801" s="192"/>
      <c r="L801" s="594"/>
      <c r="M801" s="192"/>
      <c r="N801" s="594"/>
      <c r="O801" s="192"/>
      <c r="P801" s="594"/>
      <c r="Q801" s="192"/>
      <c r="R801" s="116"/>
      <c r="S801" s="192">
        <f>W801</f>
        <v>0</v>
      </c>
      <c r="T801" s="594">
        <v>0</v>
      </c>
      <c r="U801" s="192"/>
      <c r="V801" s="594"/>
      <c r="W801" s="192">
        <f>W314</f>
        <v>0</v>
      </c>
      <c r="X801" s="594">
        <v>0</v>
      </c>
      <c r="Y801" s="192"/>
      <c r="Z801" s="594" t="e">
        <f t="shared" si="535"/>
        <v>#DIV/0!</v>
      </c>
      <c r="AA801" s="192"/>
      <c r="AB801" s="575" t="e">
        <f t="shared" si="537"/>
        <v>#DIV/0!</v>
      </c>
      <c r="AC801" s="192"/>
      <c r="AD801" s="594"/>
      <c r="AE801" s="192"/>
      <c r="AF801" s="594"/>
      <c r="AG801" s="192"/>
      <c r="AH801" s="594"/>
      <c r="AI801" s="192"/>
      <c r="AJ801" s="116"/>
      <c r="AK801" s="192"/>
      <c r="AL801" s="597"/>
      <c r="AM801" s="116"/>
      <c r="AN801" s="116"/>
      <c r="AO801" s="116"/>
      <c r="AP801" s="116"/>
      <c r="AQ801" s="116"/>
      <c r="AR801" s="116"/>
      <c r="AS801" s="116"/>
      <c r="AT801" s="116"/>
      <c r="AU801" s="116"/>
      <c r="AV801" s="116"/>
      <c r="AW801" s="116"/>
      <c r="AX801" s="116"/>
      <c r="AY801" s="116"/>
      <c r="AZ801" s="116"/>
      <c r="BA801" s="116"/>
      <c r="BB801" s="116"/>
      <c r="BC801" s="116"/>
      <c r="BD801" s="116"/>
      <c r="BE801" s="116"/>
      <c r="BF801" s="116"/>
      <c r="BG801" s="116"/>
      <c r="BH801" s="116"/>
      <c r="BI801" s="116"/>
      <c r="BJ801" s="116"/>
      <c r="BK801" s="116"/>
      <c r="BL801" s="116"/>
      <c r="BM801" s="116"/>
      <c r="BN801" s="116"/>
      <c r="BO801" s="116"/>
      <c r="BP801" s="116"/>
      <c r="BQ801" s="116"/>
      <c r="BR801" s="116"/>
      <c r="BS801" s="116"/>
      <c r="BT801" s="116"/>
      <c r="BU801" s="116"/>
      <c r="BV801" s="116"/>
      <c r="BW801" s="116"/>
      <c r="BX801" s="116"/>
      <c r="BY801" s="116"/>
      <c r="BZ801" s="116"/>
      <c r="CA801" s="116"/>
      <c r="CB801" s="116"/>
      <c r="CC801" s="116"/>
      <c r="CD801" s="116"/>
      <c r="CE801" s="116"/>
      <c r="CF801" s="116"/>
      <c r="CG801" s="116"/>
      <c r="CH801" s="116"/>
      <c r="CI801" s="116"/>
      <c r="CJ801" s="116"/>
      <c r="CK801" s="116"/>
      <c r="CL801" s="116"/>
      <c r="CM801" s="116"/>
      <c r="CN801" s="116"/>
      <c r="CO801" s="116"/>
    </row>
    <row r="802" spans="2:93" s="201" customFormat="1" ht="52.5" customHeight="1" x14ac:dyDescent="0.25">
      <c r="B802" s="892" t="s">
        <v>266</v>
      </c>
      <c r="C802" s="892"/>
      <c r="D802" s="246">
        <f>E802+F802+G802+H802</f>
        <v>2363476.21</v>
      </c>
      <c r="E802" s="246">
        <f>E336</f>
        <v>0</v>
      </c>
      <c r="F802" s="246">
        <f>F336</f>
        <v>2363476.21</v>
      </c>
      <c r="G802" s="246">
        <f>G336</f>
        <v>0</v>
      </c>
      <c r="H802" s="246">
        <f>H336</f>
        <v>0</v>
      </c>
      <c r="I802" s="476">
        <f>K802+M802+O802</f>
        <v>2363476.21</v>
      </c>
      <c r="J802" s="571">
        <f>I802/D802</f>
        <v>1</v>
      </c>
      <c r="K802" s="476">
        <f>K336</f>
        <v>0</v>
      </c>
      <c r="L802" s="571">
        <v>0</v>
      </c>
      <c r="M802" s="476">
        <f>M336</f>
        <v>2363476.21</v>
      </c>
      <c r="N802" s="571">
        <f>M802/F802</f>
        <v>1</v>
      </c>
      <c r="O802" s="476">
        <f>O336</f>
        <v>0</v>
      </c>
      <c r="P802" s="571">
        <v>0</v>
      </c>
      <c r="Q802" s="476">
        <f>Q336</f>
        <v>0</v>
      </c>
      <c r="R802" s="202"/>
      <c r="S802" s="476">
        <f>U802+W802+Y802+AA802</f>
        <v>2326252.5200100001</v>
      </c>
      <c r="T802" s="571">
        <f>S802/D802</f>
        <v>0.9842504486262631</v>
      </c>
      <c r="U802" s="476">
        <f>U336</f>
        <v>0</v>
      </c>
      <c r="V802" s="571" t="e">
        <f t="shared" si="534"/>
        <v>#DIV/0!</v>
      </c>
      <c r="W802" s="476">
        <f>W336</f>
        <v>2326252.5200100001</v>
      </c>
      <c r="X802" s="571">
        <f>W802/F802</f>
        <v>0.9842504486262631</v>
      </c>
      <c r="Y802" s="476">
        <f>Y336</f>
        <v>0</v>
      </c>
      <c r="Z802" s="571" t="e">
        <f t="shared" si="535"/>
        <v>#DIV/0!</v>
      </c>
      <c r="AA802" s="476">
        <f>AA336</f>
        <v>0</v>
      </c>
      <c r="AB802" s="575" t="e">
        <f t="shared" si="537"/>
        <v>#DIV/0!</v>
      </c>
      <c r="AC802" s="476">
        <f>AE802+AG802+AI802+AK802</f>
        <v>2363476.21</v>
      </c>
      <c r="AD802" s="571">
        <f>AC802/D802</f>
        <v>1</v>
      </c>
      <c r="AE802" s="476">
        <f>AE336</f>
        <v>0</v>
      </c>
      <c r="AF802" s="571"/>
      <c r="AG802" s="476">
        <f>AG336</f>
        <v>2363476.21</v>
      </c>
      <c r="AH802" s="571">
        <f>AG802/F802</f>
        <v>1</v>
      </c>
      <c r="AI802" s="476">
        <f>AI336</f>
        <v>0</v>
      </c>
      <c r="AJ802" s="202"/>
      <c r="AK802" s="476">
        <f>AK336</f>
        <v>0</v>
      </c>
      <c r="AL802" s="616"/>
      <c r="AM802" s="202"/>
      <c r="AN802" s="202"/>
      <c r="AO802" s="202"/>
      <c r="AP802" s="202"/>
      <c r="AQ802" s="202"/>
      <c r="AR802" s="202"/>
      <c r="AS802" s="202"/>
      <c r="AT802" s="202"/>
      <c r="AU802" s="202">
        <f>AU732</f>
        <v>1.4690000098198652E-2</v>
      </c>
      <c r="AV802" s="202">
        <f>AW802+AX802+AY802+AZ802</f>
        <v>2363476.2246900001</v>
      </c>
      <c r="AW802" s="202">
        <f t="shared" ref="AW802:BH802" si="538">AW336</f>
        <v>0</v>
      </c>
      <c r="AX802" s="202">
        <f t="shared" si="538"/>
        <v>2363476.2246900001</v>
      </c>
      <c r="AY802" s="202">
        <f t="shared" si="538"/>
        <v>0</v>
      </c>
      <c r="AZ802" s="202">
        <f t="shared" si="538"/>
        <v>0</v>
      </c>
      <c r="BA802" s="202">
        <f t="shared" si="538"/>
        <v>0</v>
      </c>
      <c r="BB802" s="202">
        <f t="shared" si="538"/>
        <v>0</v>
      </c>
      <c r="BC802" s="202">
        <f t="shared" si="538"/>
        <v>0</v>
      </c>
      <c r="BD802" s="202">
        <f t="shared" si="538"/>
        <v>0</v>
      </c>
      <c r="BE802" s="202">
        <f t="shared" si="538"/>
        <v>0</v>
      </c>
      <c r="BF802" s="202">
        <f t="shared" si="538"/>
        <v>0</v>
      </c>
      <c r="BG802" s="202">
        <f t="shared" si="538"/>
        <v>0</v>
      </c>
      <c r="BH802" s="202">
        <f t="shared" si="538"/>
        <v>0</v>
      </c>
      <c r="BI802" s="202">
        <f>BJ802+BK802+BL802+BM802</f>
        <v>1216606</v>
      </c>
      <c r="BJ802" s="202">
        <f>BJ336</f>
        <v>0</v>
      </c>
      <c r="BK802" s="202">
        <f>BK336</f>
        <v>1216606</v>
      </c>
      <c r="BL802" s="202">
        <f>BL336</f>
        <v>0</v>
      </c>
      <c r="BM802" s="202">
        <f>BM336</f>
        <v>0</v>
      </c>
      <c r="BN802" s="202">
        <f>BN732</f>
        <v>0</v>
      </c>
      <c r="BO802" s="202">
        <f>BP802+BQ802+BR802+BS802</f>
        <v>1216605.9999999998</v>
      </c>
      <c r="BP802" s="202">
        <f>BP336</f>
        <v>0</v>
      </c>
      <c r="BQ802" s="202">
        <f>BQ336</f>
        <v>1216605.9999999998</v>
      </c>
      <c r="BR802" s="202">
        <f>BR336</f>
        <v>0</v>
      </c>
      <c r="BS802" s="202">
        <f>BS336</f>
        <v>0</v>
      </c>
      <c r="BT802" s="202">
        <f t="shared" si="489"/>
        <v>0</v>
      </c>
      <c r="BU802" s="202">
        <f t="shared" si="490"/>
        <v>0</v>
      </c>
      <c r="BV802" s="202">
        <f>BW802+BX802+BY802+BZ802</f>
        <v>0</v>
      </c>
      <c r="BW802" s="202">
        <f>BW336</f>
        <v>0</v>
      </c>
      <c r="BX802" s="202">
        <f>BX336</f>
        <v>0</v>
      </c>
      <c r="BY802" s="202">
        <f>BY336</f>
        <v>0</v>
      </c>
      <c r="BZ802" s="202">
        <f>BZ336</f>
        <v>0</v>
      </c>
      <c r="CA802" s="202">
        <f t="shared" ref="CA802:CD803" si="539">CA732</f>
        <v>0</v>
      </c>
      <c r="CB802" s="202">
        <f t="shared" si="539"/>
        <v>0</v>
      </c>
      <c r="CC802" s="202">
        <f t="shared" si="539"/>
        <v>0</v>
      </c>
      <c r="CD802" s="202">
        <f t="shared" si="539"/>
        <v>0</v>
      </c>
      <c r="CE802" s="202">
        <f>CF802+CH802+CI802</f>
        <v>0</v>
      </c>
      <c r="CF802" s="202">
        <f>CF336</f>
        <v>0</v>
      </c>
      <c r="CG802" s="202">
        <f>CG336</f>
        <v>0</v>
      </c>
      <c r="CH802" s="202">
        <f>CH336</f>
        <v>0</v>
      </c>
      <c r="CI802" s="202">
        <f>CI336</f>
        <v>0</v>
      </c>
      <c r="CJ802" s="202">
        <f>CJ732</f>
        <v>0</v>
      </c>
      <c r="CK802" s="202">
        <f>CL802+CM802+CN802+CO802</f>
        <v>0</v>
      </c>
      <c r="CL802" s="202">
        <f>CL336</f>
        <v>0</v>
      </c>
      <c r="CM802" s="202">
        <f>CM336</f>
        <v>0</v>
      </c>
      <c r="CN802" s="202">
        <f>CN336</f>
        <v>0</v>
      </c>
      <c r="CO802" s="202">
        <f>CO336</f>
        <v>0</v>
      </c>
    </row>
    <row r="803" spans="2:93" s="357" customFormat="1" ht="52.5" customHeight="1" x14ac:dyDescent="0.25">
      <c r="B803" s="906" t="s">
        <v>283</v>
      </c>
      <c r="C803" s="907"/>
      <c r="D803" s="779">
        <f>E803+F803+G803+H803</f>
        <v>346117.6</v>
      </c>
      <c r="E803" s="779">
        <f>E720</f>
        <v>149146.27134000001</v>
      </c>
      <c r="F803" s="779"/>
      <c r="G803" s="779">
        <f>G733</f>
        <v>0</v>
      </c>
      <c r="H803" s="779">
        <f>H733</f>
        <v>196971.32866</v>
      </c>
      <c r="I803" s="787">
        <f>K803+Q803</f>
        <v>335900.46568999998</v>
      </c>
      <c r="J803" s="783">
        <f>I803/D803</f>
        <v>0.97048074322137912</v>
      </c>
      <c r="K803" s="787">
        <f>K720</f>
        <v>149146.27134000001</v>
      </c>
      <c r="L803" s="783">
        <f>K803/E803</f>
        <v>1</v>
      </c>
      <c r="M803" s="787"/>
      <c r="N803" s="783">
        <v>0</v>
      </c>
      <c r="O803" s="787">
        <f>O733</f>
        <v>0</v>
      </c>
      <c r="P803" s="783">
        <v>0</v>
      </c>
      <c r="Q803" s="787">
        <f>Q733</f>
        <v>186754.19435000001</v>
      </c>
      <c r="R803" s="356"/>
      <c r="S803" s="787">
        <f>U803+W803+Y803+AA803</f>
        <v>335900.46568999998</v>
      </c>
      <c r="T803" s="783">
        <f>S803/D803</f>
        <v>0.97048074322137912</v>
      </c>
      <c r="U803" s="787">
        <f>U720</f>
        <v>149146.27134000001</v>
      </c>
      <c r="V803" s="783">
        <f t="shared" si="534"/>
        <v>1</v>
      </c>
      <c r="W803" s="787"/>
      <c r="X803" s="783"/>
      <c r="Y803" s="787">
        <f>Y733</f>
        <v>0</v>
      </c>
      <c r="Z803" s="783" t="e">
        <f t="shared" si="535"/>
        <v>#DIV/0!</v>
      </c>
      <c r="AA803" s="787">
        <f>AA733</f>
        <v>186754.19435000001</v>
      </c>
      <c r="AB803" s="575">
        <f t="shared" si="537"/>
        <v>0.94812882474059867</v>
      </c>
      <c r="AC803" s="787">
        <f>AE803+AG803+AI803+AK803</f>
        <v>346117.6</v>
      </c>
      <c r="AD803" s="783">
        <f>AC803/D803</f>
        <v>1</v>
      </c>
      <c r="AE803" s="787">
        <f>AE720</f>
        <v>149146.27134000001</v>
      </c>
      <c r="AF803" s="783">
        <f t="shared" si="514"/>
        <v>1</v>
      </c>
      <c r="AG803" s="787"/>
      <c r="AH803" s="783"/>
      <c r="AI803" s="787">
        <f>AI733</f>
        <v>0</v>
      </c>
      <c r="AJ803" s="356"/>
      <c r="AK803" s="787">
        <f>AK733</f>
        <v>196971.32866</v>
      </c>
      <c r="AL803" s="617"/>
      <c r="AM803" s="356"/>
      <c r="AN803" s="356"/>
      <c r="AO803" s="356"/>
      <c r="AP803" s="356"/>
      <c r="AQ803" s="356"/>
      <c r="AR803" s="356"/>
      <c r="AS803" s="356"/>
      <c r="AT803" s="356"/>
      <c r="AU803" s="356">
        <f>AU733</f>
        <v>-196971.32865999997</v>
      </c>
      <c r="AV803" s="356">
        <f>AW803+AX803+AY803+AZ803</f>
        <v>149146.27134000001</v>
      </c>
      <c r="AW803" s="356">
        <f>AW720</f>
        <v>145811.63620000001</v>
      </c>
      <c r="AX803" s="356"/>
      <c r="AY803" s="356">
        <f t="shared" ref="AY803:BH803" si="540">AY733</f>
        <v>0</v>
      </c>
      <c r="AZ803" s="356">
        <f t="shared" si="540"/>
        <v>3334.6351399999985</v>
      </c>
      <c r="BA803" s="356">
        <f t="shared" si="540"/>
        <v>0</v>
      </c>
      <c r="BB803" s="356">
        <f t="shared" si="540"/>
        <v>0</v>
      </c>
      <c r="BC803" s="356">
        <f t="shared" si="540"/>
        <v>0</v>
      </c>
      <c r="BD803" s="356">
        <f t="shared" si="540"/>
        <v>0</v>
      </c>
      <c r="BE803" s="356">
        <f t="shared" si="540"/>
        <v>346117.6</v>
      </c>
      <c r="BF803" s="356">
        <f t="shared" si="540"/>
        <v>346117.6</v>
      </c>
      <c r="BG803" s="356">
        <f t="shared" si="540"/>
        <v>0</v>
      </c>
      <c r="BH803" s="356">
        <f t="shared" si="540"/>
        <v>0</v>
      </c>
      <c r="BI803" s="356">
        <f>BJ803+BK803+BL803+BM803</f>
        <v>300000</v>
      </c>
      <c r="BJ803" s="356">
        <f>BJ720</f>
        <v>300000</v>
      </c>
      <c r="BK803" s="356"/>
      <c r="BL803" s="356">
        <f>BL733</f>
        <v>0</v>
      </c>
      <c r="BM803" s="356">
        <f>BM733</f>
        <v>0</v>
      </c>
      <c r="BN803" s="356">
        <f>BN733</f>
        <v>0</v>
      </c>
      <c r="BO803" s="356">
        <f>BP803+BQ803+BR803+BS803</f>
        <v>300000</v>
      </c>
      <c r="BP803" s="356">
        <f>BP720</f>
        <v>300000</v>
      </c>
      <c r="BQ803" s="356"/>
      <c r="BR803" s="356">
        <f>BR733</f>
        <v>0</v>
      </c>
      <c r="BS803" s="356">
        <f>BS733</f>
        <v>0</v>
      </c>
      <c r="BT803" s="356">
        <f>BT733</f>
        <v>0</v>
      </c>
      <c r="BU803" s="356">
        <f>BU733</f>
        <v>0</v>
      </c>
      <c r="BV803" s="356">
        <f>BW803+BX803+BY803+BZ803</f>
        <v>0</v>
      </c>
      <c r="BW803" s="356">
        <f>BW720</f>
        <v>0</v>
      </c>
      <c r="BX803" s="356"/>
      <c r="BY803" s="356">
        <f>BY733</f>
        <v>0</v>
      </c>
      <c r="BZ803" s="356">
        <f>BZ733</f>
        <v>0</v>
      </c>
      <c r="CA803" s="356">
        <f t="shared" si="539"/>
        <v>0</v>
      </c>
      <c r="CB803" s="356">
        <f t="shared" si="539"/>
        <v>0</v>
      </c>
      <c r="CC803" s="356">
        <f t="shared" si="539"/>
        <v>0</v>
      </c>
      <c r="CD803" s="356">
        <f t="shared" si="539"/>
        <v>0</v>
      </c>
      <c r="CE803" s="356">
        <f>CE733</f>
        <v>0</v>
      </c>
      <c r="CF803" s="356">
        <f>CF720</f>
        <v>0</v>
      </c>
      <c r="CG803" s="356"/>
      <c r="CH803" s="356">
        <f>CH733</f>
        <v>0</v>
      </c>
      <c r="CI803" s="356">
        <f>CI733</f>
        <v>0</v>
      </c>
      <c r="CJ803" s="356">
        <f>CJ733</f>
        <v>0</v>
      </c>
      <c r="CK803" s="356">
        <f>CL803+CM803+CN803+CO803</f>
        <v>0</v>
      </c>
      <c r="CL803" s="356">
        <f>CL720</f>
        <v>0</v>
      </c>
      <c r="CM803" s="356"/>
      <c r="CN803" s="356">
        <f>CN733</f>
        <v>0</v>
      </c>
      <c r="CO803" s="356">
        <f>CO733</f>
        <v>0</v>
      </c>
    </row>
    <row r="804" spans="2:93" s="104" customFormat="1" ht="44.25" customHeight="1" x14ac:dyDescent="0.3">
      <c r="B804" s="847" t="s">
        <v>183</v>
      </c>
      <c r="C804" s="848"/>
      <c r="D804" s="848"/>
      <c r="E804" s="848"/>
      <c r="F804" s="848"/>
      <c r="G804" s="848"/>
      <c r="H804" s="848"/>
      <c r="I804" s="848"/>
      <c r="J804" s="848"/>
      <c r="K804" s="848"/>
      <c r="L804" s="848"/>
      <c r="M804" s="848"/>
      <c r="N804" s="848"/>
      <c r="O804" s="848"/>
      <c r="P804" s="848"/>
      <c r="Q804" s="848"/>
      <c r="R804" s="848"/>
      <c r="S804" s="848"/>
      <c r="T804" s="848"/>
      <c r="U804" s="848"/>
      <c r="V804" s="848"/>
      <c r="W804" s="848"/>
      <c r="X804" s="848"/>
      <c r="Y804" s="848"/>
      <c r="Z804" s="848"/>
      <c r="AA804" s="848"/>
      <c r="AB804" s="848"/>
      <c r="AC804" s="848"/>
      <c r="AD804" s="848"/>
      <c r="AE804" s="848"/>
      <c r="AF804" s="848"/>
      <c r="AG804" s="848"/>
      <c r="AH804" s="848"/>
      <c r="AI804" s="848"/>
      <c r="AJ804" s="848"/>
      <c r="AK804" s="848"/>
      <c r="AL804" s="848"/>
      <c r="AM804" s="848"/>
      <c r="AN804" s="848"/>
      <c r="AO804" s="848"/>
      <c r="AP804" s="848"/>
      <c r="AQ804" s="848"/>
      <c r="AR804" s="848"/>
      <c r="AS804" s="848"/>
      <c r="AT804" s="848"/>
      <c r="AU804" s="848"/>
      <c r="AV804" s="848"/>
      <c r="AW804" s="848"/>
      <c r="AX804" s="848"/>
      <c r="AY804" s="848"/>
      <c r="AZ804" s="848"/>
      <c r="BA804" s="848"/>
      <c r="BB804" s="848"/>
      <c r="BC804" s="848"/>
      <c r="BD804" s="848"/>
      <c r="BE804" s="848"/>
      <c r="BF804" s="848"/>
      <c r="BG804" s="848"/>
      <c r="BH804" s="848"/>
      <c r="BI804" s="848"/>
      <c r="BJ804" s="848"/>
      <c r="BK804" s="848"/>
      <c r="BL804" s="848"/>
      <c r="BM804" s="848"/>
      <c r="BN804" s="848"/>
      <c r="BO804" s="848"/>
      <c r="BP804" s="848"/>
      <c r="BQ804" s="848"/>
      <c r="BR804" s="848"/>
      <c r="BS804" s="848"/>
      <c r="BT804" s="848"/>
      <c r="BU804" s="848"/>
      <c r="BV804" s="848"/>
      <c r="BW804" s="848"/>
      <c r="BX804" s="848"/>
      <c r="BY804" s="848"/>
      <c r="BZ804" s="848"/>
      <c r="CA804" s="848"/>
      <c r="CB804" s="848"/>
      <c r="CC804" s="848"/>
      <c r="CD804" s="848"/>
      <c r="CE804" s="848"/>
      <c r="CF804" s="848"/>
      <c r="CG804" s="848"/>
      <c r="CH804" s="848"/>
      <c r="CI804" s="848"/>
      <c r="CJ804" s="848"/>
      <c r="CK804" s="848"/>
    </row>
    <row r="805" spans="2:93" s="104" customFormat="1" ht="73.5" hidden="1" customHeight="1" x14ac:dyDescent="0.3"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21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</row>
    <row r="806" spans="2:93" s="104" customFormat="1" ht="69.75" customHeight="1" x14ac:dyDescent="0.3">
      <c r="B806" s="898" t="s">
        <v>184</v>
      </c>
      <c r="C806" s="899"/>
      <c r="D806" s="899"/>
      <c r="E806" s="899"/>
      <c r="F806" s="899"/>
      <c r="G806" s="899"/>
      <c r="H806" s="899"/>
      <c r="I806" s="899"/>
      <c r="J806" s="899"/>
      <c r="K806" s="899"/>
      <c r="L806" s="899"/>
      <c r="M806" s="899"/>
      <c r="N806" s="899"/>
      <c r="O806" s="899"/>
      <c r="P806" s="899"/>
      <c r="Q806" s="899"/>
      <c r="R806" s="899"/>
      <c r="S806" s="899"/>
      <c r="T806" s="899"/>
      <c r="U806" s="899"/>
      <c r="V806" s="899"/>
      <c r="W806" s="899"/>
      <c r="X806" s="899"/>
      <c r="Y806" s="899"/>
      <c r="Z806" s="899"/>
      <c r="AA806" s="899"/>
      <c r="AB806" s="899"/>
      <c r="AC806" s="899"/>
      <c r="AD806" s="899"/>
      <c r="AE806" s="899"/>
      <c r="AF806" s="899"/>
      <c r="AG806" s="899"/>
      <c r="AH806" s="899"/>
      <c r="AI806" s="899"/>
      <c r="AJ806" s="899"/>
      <c r="AK806" s="899"/>
      <c r="AL806" s="899"/>
      <c r="AM806" s="899"/>
      <c r="AN806" s="899"/>
      <c r="AO806" s="899"/>
      <c r="AP806" s="899"/>
      <c r="AQ806" s="899"/>
      <c r="AR806" s="899"/>
      <c r="AS806" s="899"/>
      <c r="AT806" s="899"/>
      <c r="AU806" s="899"/>
      <c r="AV806" s="899"/>
      <c r="AW806" s="899"/>
      <c r="AX806" s="899"/>
      <c r="AY806" s="899"/>
      <c r="AZ806" s="899"/>
      <c r="BA806" s="899"/>
      <c r="BB806" s="899"/>
      <c r="BC806" s="899"/>
      <c r="BD806" s="899"/>
      <c r="BE806" s="899"/>
      <c r="BF806" s="899"/>
      <c r="BG806" s="899"/>
      <c r="BH806" s="899"/>
      <c r="BI806" s="899"/>
      <c r="BJ806" s="899"/>
      <c r="BK806" s="899"/>
      <c r="BL806" s="899"/>
      <c r="BM806" s="899"/>
      <c r="BN806" s="899"/>
      <c r="BO806" s="899"/>
      <c r="BP806" s="899"/>
      <c r="BQ806" s="899"/>
      <c r="BR806" s="899"/>
      <c r="BS806" s="899"/>
      <c r="BT806" s="899"/>
      <c r="BU806" s="899"/>
      <c r="BV806" s="899"/>
      <c r="BW806" s="899"/>
      <c r="BX806" s="899"/>
      <c r="BY806" s="899"/>
      <c r="BZ806" s="899"/>
      <c r="CA806" s="899"/>
      <c r="CB806" s="899"/>
      <c r="CC806" s="899"/>
      <c r="CD806" s="899"/>
      <c r="CE806" s="899"/>
      <c r="CF806" s="899"/>
      <c r="CG806" s="899"/>
      <c r="CH806" s="899"/>
      <c r="CI806" s="899"/>
      <c r="CJ806" s="899"/>
      <c r="CK806" s="899"/>
    </row>
    <row r="807" spans="2:93" s="399" customFormat="1" ht="113.25" hidden="1" customHeight="1" x14ac:dyDescent="0.35">
      <c r="B807" s="398" t="s">
        <v>34</v>
      </c>
      <c r="C807" s="373" t="s">
        <v>363</v>
      </c>
      <c r="D807" s="387">
        <f>E807+F807+G807+H807</f>
        <v>950760.45802999998</v>
      </c>
      <c r="E807" s="387">
        <f>E808</f>
        <v>745590.89702999999</v>
      </c>
      <c r="F807" s="387">
        <f>F808</f>
        <v>127774.85262000001</v>
      </c>
      <c r="G807" s="387">
        <f>G808</f>
        <v>77394.708379999996</v>
      </c>
      <c r="H807" s="387">
        <f>H808</f>
        <v>0</v>
      </c>
      <c r="I807" s="387"/>
      <c r="J807" s="387"/>
      <c r="K807" s="387"/>
      <c r="L807" s="387"/>
      <c r="M807" s="387"/>
      <c r="N807" s="387"/>
      <c r="O807" s="387"/>
      <c r="P807" s="387"/>
      <c r="Q807" s="387"/>
      <c r="R807" s="387"/>
      <c r="S807" s="387"/>
      <c r="T807" s="387"/>
      <c r="U807" s="387"/>
      <c r="V807" s="387"/>
      <c r="W807" s="387"/>
      <c r="X807" s="387"/>
      <c r="Y807" s="387"/>
      <c r="Z807" s="387"/>
      <c r="AA807" s="387"/>
      <c r="AB807" s="387"/>
      <c r="AC807" s="202"/>
      <c r="AD807" s="387"/>
      <c r="AE807" s="387"/>
      <c r="AF807" s="387"/>
      <c r="AG807" s="387"/>
      <c r="AH807" s="387"/>
      <c r="AI807" s="387"/>
      <c r="AJ807" s="387"/>
      <c r="AK807" s="387"/>
      <c r="AL807" s="202"/>
      <c r="AM807" s="387"/>
      <c r="AN807" s="387"/>
      <c r="AO807" s="387"/>
      <c r="AP807" s="387"/>
      <c r="AQ807" s="387"/>
      <c r="AR807" s="387"/>
      <c r="AS807" s="387"/>
      <c r="AT807" s="387"/>
      <c r="AU807" s="387"/>
      <c r="AV807" s="128">
        <f>AW807+AX807+AY807+AZ807</f>
        <v>959796.28414</v>
      </c>
      <c r="AW807" s="387">
        <f>AW808</f>
        <v>761009.21702999994</v>
      </c>
      <c r="AX807" s="387">
        <f>AX808</f>
        <v>134511.23962000001</v>
      </c>
      <c r="AY807" s="387">
        <f>AY808</f>
        <v>64275.827490000003</v>
      </c>
      <c r="AZ807" s="387">
        <f>AZ808</f>
        <v>0</v>
      </c>
      <c r="BA807" s="387"/>
      <c r="BB807" s="387"/>
      <c r="BC807" s="387"/>
      <c r="BD807" s="387"/>
      <c r="BE807" s="387"/>
      <c r="BF807" s="387"/>
      <c r="BG807" s="387"/>
      <c r="BH807" s="387"/>
      <c r="BI807" s="202">
        <f>BJ807+BK807+BL807+BM807</f>
        <v>950760.45802999998</v>
      </c>
      <c r="BJ807" s="387">
        <f>BJ808</f>
        <v>745590.89702999999</v>
      </c>
      <c r="BK807" s="387">
        <f>BK808</f>
        <v>127774.85262000001</v>
      </c>
      <c r="BL807" s="387">
        <f>BL808</f>
        <v>77394.708379999996</v>
      </c>
      <c r="BM807" s="387">
        <f>BM808</f>
        <v>0</v>
      </c>
      <c r="BN807" s="374"/>
      <c r="BO807" s="202">
        <f>BP807+BQ807+BR807+BS807</f>
        <v>950760.45802999998</v>
      </c>
      <c r="BP807" s="202">
        <f>BP808</f>
        <v>745590.89702999999</v>
      </c>
      <c r="BQ807" s="387">
        <f>BQ808</f>
        <v>127774.85262000001</v>
      </c>
      <c r="BR807" s="387">
        <f>BR808</f>
        <v>77394.708379999996</v>
      </c>
      <c r="BS807" s="387">
        <f>BS808</f>
        <v>0</v>
      </c>
      <c r="BT807" s="388"/>
      <c r="BU807" s="388"/>
      <c r="BV807" s="202">
        <f>BW807+BX807+BY807+BZ807</f>
        <v>936951.84693</v>
      </c>
      <c r="BW807" s="387">
        <f>BW808</f>
        <v>745590.89702999999</v>
      </c>
      <c r="BX807" s="387">
        <f>BX808</f>
        <v>127774.85262000001</v>
      </c>
      <c r="BY807" s="387">
        <f>BY808</f>
        <v>63586.097280000002</v>
      </c>
      <c r="BZ807" s="387">
        <f>BZ808</f>
        <v>0</v>
      </c>
      <c r="CA807" s="374"/>
      <c r="CB807" s="387"/>
      <c r="CC807" s="387"/>
      <c r="CD807" s="387"/>
      <c r="CE807" s="387"/>
      <c r="CF807" s="388"/>
      <c r="CG807" s="388"/>
      <c r="CH807" s="388"/>
      <c r="CI807" s="388"/>
      <c r="CJ807" s="374"/>
      <c r="CK807" s="202">
        <f>CL807+CM807+CN807+CO807</f>
        <v>936951.84693</v>
      </c>
      <c r="CL807" s="387">
        <f>CL808</f>
        <v>745590.89702999999</v>
      </c>
      <c r="CM807" s="387">
        <f>CM808</f>
        <v>127774.85262000001</v>
      </c>
      <c r="CN807" s="387">
        <f>CN808</f>
        <v>63586.097280000002</v>
      </c>
      <c r="CO807" s="387">
        <f>CO808</f>
        <v>0</v>
      </c>
    </row>
    <row r="808" spans="2:93" s="444" customFormat="1" ht="84.75" customHeight="1" x14ac:dyDescent="0.3">
      <c r="B808" s="443" t="s">
        <v>34</v>
      </c>
      <c r="C808" s="440" t="s">
        <v>412</v>
      </c>
      <c r="D808" s="405">
        <f>E808+F808+G808+H808</f>
        <v>950760.45802999998</v>
      </c>
      <c r="E808" s="405">
        <v>745590.89702999999</v>
      </c>
      <c r="F808" s="405">
        <v>127774.85262000001</v>
      </c>
      <c r="G808" s="405">
        <v>77394.708379999996</v>
      </c>
      <c r="H808" s="409"/>
      <c r="I808" s="405">
        <f>K808+M808+O808+Q808</f>
        <v>930978.93923999986</v>
      </c>
      <c r="J808" s="570">
        <f>I808/D808</f>
        <v>0.9791940034706661</v>
      </c>
      <c r="K808" s="405">
        <v>741875.17403999995</v>
      </c>
      <c r="L808" s="570">
        <f>K808/E808</f>
        <v>0.99501640510258194</v>
      </c>
      <c r="M808" s="404">
        <v>119477.54118</v>
      </c>
      <c r="N808" s="570">
        <f>M808/F808</f>
        <v>0.93506303259314993</v>
      </c>
      <c r="O808" s="404">
        <v>69626.224019999994</v>
      </c>
      <c r="P808" s="570">
        <f>O808/G808</f>
        <v>0.89962512266526606</v>
      </c>
      <c r="Q808" s="408"/>
      <c r="R808" s="408"/>
      <c r="S808" s="405">
        <f t="shared" ref="S808:S830" si="541">U808+W808+Y808+AA808</f>
        <v>881663.2574</v>
      </c>
      <c r="T808" s="570">
        <f t="shared" ref="T808:T830" si="542">S808/D808</f>
        <v>0.92732428021546964</v>
      </c>
      <c r="U808" s="405">
        <v>742573.59022999997</v>
      </c>
      <c r="V808" s="584">
        <f>U808/E808</f>
        <v>0.99595313353204928</v>
      </c>
      <c r="W808" s="405">
        <f>'[23]2 вариант'!$D$475</f>
        <v>91544.977530000004</v>
      </c>
      <c r="X808" s="584">
        <f>W808/F808</f>
        <v>0.71645535606488264</v>
      </c>
      <c r="Y808" s="405">
        <f>'[20]2024_2026'!$Y$795</f>
        <v>47544.689639999997</v>
      </c>
      <c r="Z808" s="584">
        <f>Y808/G808</f>
        <v>0.61431447491940272</v>
      </c>
      <c r="AA808" s="408"/>
      <c r="AB808" s="408"/>
      <c r="AC808" s="405">
        <f>AE808+AG808+AI808+AK808</f>
        <v>934410.54515999998</v>
      </c>
      <c r="AD808" s="570">
        <f>AC808/D808</f>
        <v>0.98280333102632667</v>
      </c>
      <c r="AE808" s="405">
        <v>744412.00549000001</v>
      </c>
      <c r="AF808" s="570">
        <f t="shared" ref="AF808:AF828" si="543">AE808/E808</f>
        <v>0.99841884933856351</v>
      </c>
      <c r="AG808" s="405">
        <v>120372.31565</v>
      </c>
      <c r="AH808" s="570">
        <f t="shared" ref="AH808:AH827" si="544">AG808/F808</f>
        <v>0.94206577571241656</v>
      </c>
      <c r="AI808" s="405">
        <v>69626.224019999994</v>
      </c>
      <c r="AJ808" s="570">
        <f>AI808/G808</f>
        <v>0.89962512266526606</v>
      </c>
      <c r="AK808" s="408"/>
      <c r="AL808" s="408"/>
      <c r="AM808" s="408"/>
      <c r="AN808" s="408"/>
      <c r="AO808" s="408"/>
      <c r="AP808" s="408"/>
      <c r="AQ808" s="408"/>
      <c r="AR808" s="408"/>
      <c r="AS808" s="408"/>
      <c r="AT808" s="408"/>
      <c r="AU808" s="404">
        <f>AV808-D808</f>
        <v>9035.8261100000236</v>
      </c>
      <c r="AV808" s="404">
        <f>AW808+AX808+AY808+AZ808</f>
        <v>959796.28414</v>
      </c>
      <c r="AW808" s="404">
        <f>E808+15418.32</f>
        <v>761009.21702999994</v>
      </c>
      <c r="AX808" s="404">
        <f>134511.23962</f>
        <v>134511.23962000001</v>
      </c>
      <c r="AY808" s="404">
        <v>64275.827490000003</v>
      </c>
      <c r="AZ808" s="404"/>
      <c r="BA808" s="404">
        <f>BB808+BC808+BD808</f>
        <v>0</v>
      </c>
      <c r="BB808" s="404"/>
      <c r="BC808" s="404"/>
      <c r="BD808" s="404"/>
      <c r="BE808" s="404">
        <f>BF808+BG808+BH808</f>
        <v>822985.60540999996</v>
      </c>
      <c r="BF808" s="404">
        <f>E808</f>
        <v>745590.89702999999</v>
      </c>
      <c r="BG808" s="404">
        <f t="shared" ref="BG808:BH811" si="545">G808</f>
        <v>77394.708379999996</v>
      </c>
      <c r="BH808" s="404">
        <f t="shared" si="545"/>
        <v>0</v>
      </c>
      <c r="BI808" s="404">
        <f>BJ808+BK808+BL808+BM808</f>
        <v>950760.45802999998</v>
      </c>
      <c r="BJ808" s="404">
        <f>E808</f>
        <v>745590.89702999999</v>
      </c>
      <c r="BK808" s="404">
        <f>F808</f>
        <v>127774.85262000001</v>
      </c>
      <c r="BL808" s="404">
        <f>G808</f>
        <v>77394.708379999996</v>
      </c>
      <c r="BM808" s="404"/>
      <c r="BN808" s="404">
        <f>BO808-BI808</f>
        <v>0</v>
      </c>
      <c r="BO808" s="404">
        <f>BP808+BQ808+BR808+BS808</f>
        <v>950760.45802999998</v>
      </c>
      <c r="BP808" s="404">
        <f>BJ808</f>
        <v>745590.89702999999</v>
      </c>
      <c r="BQ808" s="404">
        <f>BK808</f>
        <v>127774.85262000001</v>
      </c>
      <c r="BR808" s="404">
        <f>BL808</f>
        <v>77394.708379999996</v>
      </c>
      <c r="BS808" s="404"/>
      <c r="BT808" s="404">
        <f>BL808</f>
        <v>77394.708379999996</v>
      </c>
      <c r="BU808" s="404">
        <f>BM808</f>
        <v>0</v>
      </c>
      <c r="BV808" s="404">
        <f>BW808+BX808+BY808+BZ808</f>
        <v>936951.84693</v>
      </c>
      <c r="BW808" s="404">
        <f>BP808</f>
        <v>745590.89702999999</v>
      </c>
      <c r="BX808" s="404">
        <f>BK808</f>
        <v>127774.85262000001</v>
      </c>
      <c r="BY808" s="404">
        <v>63586.097280000002</v>
      </c>
      <c r="BZ808" s="404"/>
      <c r="CA808" s="404">
        <f>CB808+CC808+CD808</f>
        <v>0</v>
      </c>
      <c r="CB808" s="404"/>
      <c r="CC808" s="404"/>
      <c r="CD808" s="404"/>
      <c r="CE808" s="404">
        <f>CF808+CG808+CH808+CI808</f>
        <v>918688.23392999999</v>
      </c>
      <c r="CF808" s="404">
        <f>BW808</f>
        <v>745590.89702999999</v>
      </c>
      <c r="CG808" s="404">
        <v>109511.23961999999</v>
      </c>
      <c r="CH808" s="404">
        <f t="shared" ref="CH808:CH817" si="546">BY808</f>
        <v>63586.097280000002</v>
      </c>
      <c r="CI808" s="404">
        <f t="shared" ref="CI808:CI817" si="547">BZ808</f>
        <v>0</v>
      </c>
      <c r="CJ808" s="404"/>
      <c r="CK808" s="404">
        <f>CL808+CM808+CN808+CO808</f>
        <v>936951.84693</v>
      </c>
      <c r="CL808" s="404">
        <f>CF808</f>
        <v>745590.89702999999</v>
      </c>
      <c r="CM808" s="405">
        <f>BX808</f>
        <v>127774.85262000001</v>
      </c>
      <c r="CN808" s="404">
        <v>63586.097280000002</v>
      </c>
      <c r="CO808" s="409"/>
    </row>
    <row r="809" spans="2:93" s="444" customFormat="1" ht="91.5" hidden="1" customHeight="1" x14ac:dyDescent="0.3">
      <c r="B809" s="454" t="s">
        <v>18</v>
      </c>
      <c r="C809" s="440" t="s">
        <v>114</v>
      </c>
      <c r="D809" s="409">
        <f>E809+G809+H809</f>
        <v>0</v>
      </c>
      <c r="E809" s="409">
        <v>0</v>
      </c>
      <c r="F809" s="409"/>
      <c r="G809" s="409"/>
      <c r="H809" s="409"/>
      <c r="I809" s="409"/>
      <c r="J809" s="408"/>
      <c r="K809" s="408"/>
      <c r="L809" s="408"/>
      <c r="M809" s="408"/>
      <c r="N809" s="408"/>
      <c r="O809" s="408"/>
      <c r="P809" s="408"/>
      <c r="Q809" s="408"/>
      <c r="R809" s="408"/>
      <c r="S809" s="409">
        <f t="shared" si="541"/>
        <v>0</v>
      </c>
      <c r="T809" s="570" t="e">
        <f t="shared" si="542"/>
        <v>#DIV/0!</v>
      </c>
      <c r="U809" s="409"/>
      <c r="V809" s="408"/>
      <c r="W809" s="409"/>
      <c r="X809" s="408"/>
      <c r="Y809" s="409"/>
      <c r="Z809" s="408"/>
      <c r="AA809" s="408"/>
      <c r="AB809" s="408"/>
      <c r="AC809" s="409"/>
      <c r="AD809" s="408"/>
      <c r="AE809" s="409">
        <v>0</v>
      </c>
      <c r="AF809" s="570" t="e">
        <f t="shared" si="543"/>
        <v>#DIV/0!</v>
      </c>
      <c r="AG809" s="409"/>
      <c r="AH809" s="570" t="e">
        <f t="shared" si="544"/>
        <v>#DIV/0!</v>
      </c>
      <c r="AI809" s="409"/>
      <c r="AJ809" s="408"/>
      <c r="AK809" s="408"/>
      <c r="AL809" s="408"/>
      <c r="AM809" s="408"/>
      <c r="AN809" s="408"/>
      <c r="AO809" s="408"/>
      <c r="AP809" s="408"/>
      <c r="AQ809" s="408"/>
      <c r="AR809" s="408"/>
      <c r="AS809" s="408"/>
      <c r="AT809" s="408"/>
      <c r="AU809" s="404">
        <f>AV809+AW809+AX809</f>
        <v>0</v>
      </c>
      <c r="AV809" s="404">
        <f>AW809+AY809+AZ809</f>
        <v>0</v>
      </c>
      <c r="AW809" s="404">
        <v>0</v>
      </c>
      <c r="AX809" s="404"/>
      <c r="AY809" s="404"/>
      <c r="AZ809" s="404"/>
      <c r="BA809" s="404">
        <f>BB809+BC809+BD809</f>
        <v>0</v>
      </c>
      <c r="BB809" s="404"/>
      <c r="BC809" s="404"/>
      <c r="BD809" s="404"/>
      <c r="BE809" s="404">
        <f t="shared" ref="BE809:BE830" si="548">BF809+BG809+BH809</f>
        <v>0</v>
      </c>
      <c r="BF809" s="404">
        <f>E809</f>
        <v>0</v>
      </c>
      <c r="BG809" s="404">
        <f t="shared" si="545"/>
        <v>0</v>
      </c>
      <c r="BH809" s="404">
        <f t="shared" si="545"/>
        <v>0</v>
      </c>
      <c r="BI809" s="404">
        <f>BJ809+BL809+BM809</f>
        <v>0</v>
      </c>
      <c r="BJ809" s="404">
        <v>0</v>
      </c>
      <c r="BK809" s="404"/>
      <c r="BL809" s="404"/>
      <c r="BM809" s="404"/>
      <c r="BN809" s="404"/>
      <c r="BO809" s="404">
        <f>BP809+BR809+BS809</f>
        <v>0</v>
      </c>
      <c r="BP809" s="404">
        <v>0</v>
      </c>
      <c r="BQ809" s="404"/>
      <c r="BR809" s="404"/>
      <c r="BS809" s="404"/>
      <c r="BT809" s="404">
        <f t="shared" ref="BT809:BT830" si="549">BL809</f>
        <v>0</v>
      </c>
      <c r="BU809" s="404">
        <f>BM809</f>
        <v>0</v>
      </c>
      <c r="BV809" s="404">
        <f>BW809+BY809+BZ809</f>
        <v>0</v>
      </c>
      <c r="BW809" s="404">
        <v>0</v>
      </c>
      <c r="BX809" s="404"/>
      <c r="BY809" s="404"/>
      <c r="BZ809" s="404"/>
      <c r="CA809" s="404">
        <f t="shared" ref="CA809:CA823" si="550">CB809+CC809+CD809</f>
        <v>0</v>
      </c>
      <c r="CB809" s="404"/>
      <c r="CC809" s="404"/>
      <c r="CD809" s="404"/>
      <c r="CE809" s="404">
        <f t="shared" ref="CE809:CE822" si="551">CF809+CH809+CI809</f>
        <v>0</v>
      </c>
      <c r="CF809" s="404">
        <f t="shared" ref="CF809:CF817" si="552">BW809</f>
        <v>0</v>
      </c>
      <c r="CG809" s="404"/>
      <c r="CH809" s="404">
        <f t="shared" si="546"/>
        <v>0</v>
      </c>
      <c r="CI809" s="404">
        <f t="shared" si="547"/>
        <v>0</v>
      </c>
      <c r="CJ809" s="404"/>
      <c r="CK809" s="404">
        <f>CL809+CN809+CO809</f>
        <v>0</v>
      </c>
      <c r="CL809" s="408">
        <v>0</v>
      </c>
      <c r="CM809" s="408"/>
      <c r="CN809" s="408"/>
      <c r="CO809" s="409"/>
    </row>
    <row r="810" spans="2:93" s="444" customFormat="1" ht="93.75" hidden="1" customHeight="1" x14ac:dyDescent="0.3">
      <c r="B810" s="454" t="s">
        <v>18</v>
      </c>
      <c r="C810" s="440" t="s">
        <v>115</v>
      </c>
      <c r="D810" s="409">
        <f>E810</f>
        <v>0</v>
      </c>
      <c r="E810" s="409">
        <v>0</v>
      </c>
      <c r="F810" s="409"/>
      <c r="G810" s="409"/>
      <c r="H810" s="409"/>
      <c r="I810" s="409"/>
      <c r="J810" s="408"/>
      <c r="K810" s="408"/>
      <c r="L810" s="408"/>
      <c r="M810" s="408"/>
      <c r="N810" s="408"/>
      <c r="O810" s="408"/>
      <c r="P810" s="408"/>
      <c r="Q810" s="408"/>
      <c r="R810" s="408"/>
      <c r="S810" s="409">
        <f t="shared" si="541"/>
        <v>0</v>
      </c>
      <c r="T810" s="570" t="e">
        <f t="shared" si="542"/>
        <v>#DIV/0!</v>
      </c>
      <c r="U810" s="409"/>
      <c r="V810" s="408"/>
      <c r="W810" s="409"/>
      <c r="X810" s="408"/>
      <c r="Y810" s="409"/>
      <c r="Z810" s="408"/>
      <c r="AA810" s="408"/>
      <c r="AB810" s="408"/>
      <c r="AC810" s="409"/>
      <c r="AD810" s="408"/>
      <c r="AE810" s="409">
        <v>0</v>
      </c>
      <c r="AF810" s="570" t="e">
        <f t="shared" si="543"/>
        <v>#DIV/0!</v>
      </c>
      <c r="AG810" s="409"/>
      <c r="AH810" s="570" t="e">
        <f t="shared" si="544"/>
        <v>#DIV/0!</v>
      </c>
      <c r="AI810" s="409"/>
      <c r="AJ810" s="408"/>
      <c r="AK810" s="408"/>
      <c r="AL810" s="408"/>
      <c r="AM810" s="408"/>
      <c r="AN810" s="408"/>
      <c r="AO810" s="408"/>
      <c r="AP810" s="408"/>
      <c r="AQ810" s="408"/>
      <c r="AR810" s="408"/>
      <c r="AS810" s="408"/>
      <c r="AT810" s="408"/>
      <c r="AU810" s="404">
        <f>AV810</f>
        <v>0</v>
      </c>
      <c r="AV810" s="404">
        <f>AW810</f>
        <v>0</v>
      </c>
      <c r="AW810" s="404">
        <v>0</v>
      </c>
      <c r="AX810" s="404"/>
      <c r="AY810" s="404"/>
      <c r="AZ810" s="404"/>
      <c r="BA810" s="404">
        <f>BB810+BC810+BD810</f>
        <v>0</v>
      </c>
      <c r="BB810" s="404"/>
      <c r="BC810" s="404"/>
      <c r="BD810" s="404"/>
      <c r="BE810" s="404">
        <f t="shared" si="548"/>
        <v>0</v>
      </c>
      <c r="BF810" s="404">
        <f>E810</f>
        <v>0</v>
      </c>
      <c r="BG810" s="404">
        <f t="shared" si="545"/>
        <v>0</v>
      </c>
      <c r="BH810" s="404">
        <f t="shared" si="545"/>
        <v>0</v>
      </c>
      <c r="BI810" s="404">
        <f>BJ810</f>
        <v>0</v>
      </c>
      <c r="BJ810" s="404">
        <v>0</v>
      </c>
      <c r="BK810" s="404"/>
      <c r="BL810" s="404"/>
      <c r="BM810" s="404"/>
      <c r="BN810" s="404"/>
      <c r="BO810" s="404">
        <f>BP810</f>
        <v>0</v>
      </c>
      <c r="BP810" s="404">
        <v>0</v>
      </c>
      <c r="BQ810" s="404"/>
      <c r="BR810" s="404"/>
      <c r="BS810" s="404"/>
      <c r="BT810" s="404">
        <f t="shared" si="549"/>
        <v>0</v>
      </c>
      <c r="BU810" s="404">
        <f>BM810</f>
        <v>0</v>
      </c>
      <c r="BV810" s="404">
        <f>BW810</f>
        <v>0</v>
      </c>
      <c r="BW810" s="404">
        <v>0</v>
      </c>
      <c r="BX810" s="404"/>
      <c r="BY810" s="404"/>
      <c r="BZ810" s="404"/>
      <c r="CA810" s="404">
        <f t="shared" si="550"/>
        <v>0</v>
      </c>
      <c r="CB810" s="404"/>
      <c r="CC810" s="404"/>
      <c r="CD810" s="404"/>
      <c r="CE810" s="404">
        <f t="shared" si="551"/>
        <v>0</v>
      </c>
      <c r="CF810" s="404">
        <f t="shared" si="552"/>
        <v>0</v>
      </c>
      <c r="CG810" s="404"/>
      <c r="CH810" s="404">
        <f t="shared" si="546"/>
        <v>0</v>
      </c>
      <c r="CI810" s="404">
        <f t="shared" si="547"/>
        <v>0</v>
      </c>
      <c r="CJ810" s="404"/>
      <c r="CK810" s="404">
        <f>CL810</f>
        <v>0</v>
      </c>
      <c r="CL810" s="408">
        <v>0</v>
      </c>
      <c r="CM810" s="408"/>
      <c r="CN810" s="408"/>
      <c r="CO810" s="409"/>
    </row>
    <row r="811" spans="2:93" s="444" customFormat="1" ht="123.75" hidden="1" customHeight="1" x14ac:dyDescent="0.3">
      <c r="B811" s="454" t="s">
        <v>23</v>
      </c>
      <c r="C811" s="440" t="s">
        <v>116</v>
      </c>
      <c r="D811" s="409">
        <v>0</v>
      </c>
      <c r="E811" s="409"/>
      <c r="F811" s="409"/>
      <c r="G811" s="409"/>
      <c r="H811" s="409"/>
      <c r="I811" s="409"/>
      <c r="J811" s="408"/>
      <c r="K811" s="408"/>
      <c r="L811" s="408"/>
      <c r="M811" s="408"/>
      <c r="N811" s="408"/>
      <c r="O811" s="408"/>
      <c r="P811" s="408"/>
      <c r="Q811" s="408"/>
      <c r="R811" s="408"/>
      <c r="S811" s="409">
        <f t="shared" si="541"/>
        <v>0</v>
      </c>
      <c r="T811" s="570" t="e">
        <f t="shared" si="542"/>
        <v>#DIV/0!</v>
      </c>
      <c r="U811" s="409"/>
      <c r="V811" s="408"/>
      <c r="W811" s="409"/>
      <c r="X811" s="408"/>
      <c r="Y811" s="409"/>
      <c r="Z811" s="408"/>
      <c r="AA811" s="408"/>
      <c r="AB811" s="408"/>
      <c r="AC811" s="409"/>
      <c r="AD811" s="408"/>
      <c r="AE811" s="409"/>
      <c r="AF811" s="570" t="e">
        <f t="shared" si="543"/>
        <v>#DIV/0!</v>
      </c>
      <c r="AG811" s="409"/>
      <c r="AH811" s="570" t="e">
        <f t="shared" si="544"/>
        <v>#DIV/0!</v>
      </c>
      <c r="AI811" s="409"/>
      <c r="AJ811" s="408"/>
      <c r="AK811" s="408"/>
      <c r="AL811" s="408"/>
      <c r="AM811" s="408"/>
      <c r="AN811" s="408"/>
      <c r="AO811" s="408"/>
      <c r="AP811" s="408"/>
      <c r="AQ811" s="408"/>
      <c r="AR811" s="408"/>
      <c r="AS811" s="408"/>
      <c r="AT811" s="408"/>
      <c r="AU811" s="404">
        <v>0</v>
      </c>
      <c r="AV811" s="404">
        <v>0</v>
      </c>
      <c r="AW811" s="404"/>
      <c r="AX811" s="404"/>
      <c r="AY811" s="404"/>
      <c r="AZ811" s="404"/>
      <c r="BA811" s="404">
        <f>BB811+BC811+BD811</f>
        <v>0</v>
      </c>
      <c r="BB811" s="404"/>
      <c r="BC811" s="404"/>
      <c r="BD811" s="404"/>
      <c r="BE811" s="404">
        <f t="shared" si="548"/>
        <v>0</v>
      </c>
      <c r="BF811" s="404">
        <f>E811</f>
        <v>0</v>
      </c>
      <c r="BG811" s="404">
        <f t="shared" si="545"/>
        <v>0</v>
      </c>
      <c r="BH811" s="404">
        <f t="shared" si="545"/>
        <v>0</v>
      </c>
      <c r="BI811" s="404">
        <v>0</v>
      </c>
      <c r="BJ811" s="404"/>
      <c r="BK811" s="404"/>
      <c r="BL811" s="404"/>
      <c r="BM811" s="404"/>
      <c r="BN811" s="404"/>
      <c r="BO811" s="404">
        <v>0</v>
      </c>
      <c r="BP811" s="404"/>
      <c r="BQ811" s="404"/>
      <c r="BR811" s="404"/>
      <c r="BS811" s="404"/>
      <c r="BT811" s="404">
        <f t="shared" si="549"/>
        <v>0</v>
      </c>
      <c r="BU811" s="404">
        <f>BM811</f>
        <v>0</v>
      </c>
      <c r="BV811" s="404">
        <v>0</v>
      </c>
      <c r="BW811" s="404"/>
      <c r="BX811" s="404"/>
      <c r="BY811" s="404"/>
      <c r="BZ811" s="404"/>
      <c r="CA811" s="404">
        <f t="shared" si="550"/>
        <v>0</v>
      </c>
      <c r="CB811" s="404"/>
      <c r="CC811" s="404"/>
      <c r="CD811" s="404"/>
      <c r="CE811" s="404">
        <f t="shared" si="551"/>
        <v>0</v>
      </c>
      <c r="CF811" s="404">
        <f t="shared" si="552"/>
        <v>0</v>
      </c>
      <c r="CG811" s="404"/>
      <c r="CH811" s="404">
        <f t="shared" si="546"/>
        <v>0</v>
      </c>
      <c r="CI811" s="404">
        <f t="shared" si="547"/>
        <v>0</v>
      </c>
      <c r="CJ811" s="404"/>
      <c r="CK811" s="404">
        <v>0</v>
      </c>
      <c r="CL811" s="408"/>
      <c r="CM811" s="408"/>
      <c r="CN811" s="408"/>
      <c r="CO811" s="409"/>
    </row>
    <row r="812" spans="2:93" s="788" customFormat="1" ht="113.25" hidden="1" customHeight="1" x14ac:dyDescent="0.35">
      <c r="B812" s="443" t="s">
        <v>62</v>
      </c>
      <c r="C812" s="453" t="s">
        <v>364</v>
      </c>
      <c r="D812" s="405">
        <f>E812+F812+G812+H812</f>
        <v>1017441.8772</v>
      </c>
      <c r="E812" s="405">
        <f>E813</f>
        <v>0</v>
      </c>
      <c r="F812" s="405">
        <f>F813</f>
        <v>0</v>
      </c>
      <c r="G812" s="405">
        <f>G813</f>
        <v>0</v>
      </c>
      <c r="H812" s="405">
        <f>H813</f>
        <v>1017441.8772</v>
      </c>
      <c r="I812" s="405"/>
      <c r="J812" s="404"/>
      <c r="K812" s="404"/>
      <c r="L812" s="404"/>
      <c r="M812" s="404"/>
      <c r="N812" s="404"/>
      <c r="O812" s="404"/>
      <c r="P812" s="404"/>
      <c r="Q812" s="404"/>
      <c r="R812" s="404"/>
      <c r="S812" s="405">
        <f t="shared" si="541"/>
        <v>0</v>
      </c>
      <c r="T812" s="570">
        <f t="shared" si="542"/>
        <v>0</v>
      </c>
      <c r="U812" s="405"/>
      <c r="V812" s="404"/>
      <c r="W812" s="405"/>
      <c r="X812" s="404"/>
      <c r="Y812" s="405"/>
      <c r="Z812" s="404"/>
      <c r="AA812" s="404"/>
      <c r="AB812" s="404"/>
      <c r="AC812" s="405"/>
      <c r="AD812" s="404"/>
      <c r="AE812" s="405">
        <f>AE813</f>
        <v>0</v>
      </c>
      <c r="AF812" s="570" t="e">
        <f t="shared" si="543"/>
        <v>#DIV/0!</v>
      </c>
      <c r="AG812" s="405"/>
      <c r="AH812" s="570" t="e">
        <f t="shared" si="544"/>
        <v>#DIV/0!</v>
      </c>
      <c r="AI812" s="405"/>
      <c r="AJ812" s="404"/>
      <c r="AK812" s="404"/>
      <c r="AL812" s="404"/>
      <c r="AM812" s="404"/>
      <c r="AN812" s="404"/>
      <c r="AO812" s="404"/>
      <c r="AP812" s="404"/>
      <c r="AQ812" s="404"/>
      <c r="AR812" s="404"/>
      <c r="AS812" s="404"/>
      <c r="AT812" s="404"/>
      <c r="AU812" s="404"/>
      <c r="AV812" s="404">
        <f>AW812+AX812+AY812+AZ812</f>
        <v>1017441.8772</v>
      </c>
      <c r="AW812" s="404">
        <f>AW813</f>
        <v>0</v>
      </c>
      <c r="AX812" s="404">
        <f>AX813</f>
        <v>0</v>
      </c>
      <c r="AY812" s="404">
        <f>AY813</f>
        <v>0</v>
      </c>
      <c r="AZ812" s="404">
        <f>AZ813</f>
        <v>1017441.8772</v>
      </c>
      <c r="BA812" s="404"/>
      <c r="BB812" s="404"/>
      <c r="BC812" s="404"/>
      <c r="BD812" s="404"/>
      <c r="BE812" s="404"/>
      <c r="BF812" s="404"/>
      <c r="BG812" s="404"/>
      <c r="BH812" s="404"/>
      <c r="BI812" s="404">
        <f>BJ812+BK812+BL812+BM812</f>
        <v>53006.588839999997</v>
      </c>
      <c r="BJ812" s="404">
        <f>BJ813</f>
        <v>0</v>
      </c>
      <c r="BK812" s="404">
        <f>BK813</f>
        <v>0</v>
      </c>
      <c r="BL812" s="404">
        <f>BL813</f>
        <v>0</v>
      </c>
      <c r="BM812" s="404">
        <f>BM813</f>
        <v>53006.588839999997</v>
      </c>
      <c r="BN812" s="404"/>
      <c r="BO812" s="404">
        <f>BP812+BQ812+BR812+BS812</f>
        <v>53006.588839999997</v>
      </c>
      <c r="BP812" s="404">
        <f>BP813</f>
        <v>0</v>
      </c>
      <c r="BQ812" s="404">
        <f>BQ813</f>
        <v>0</v>
      </c>
      <c r="BR812" s="404">
        <f>BR813</f>
        <v>0</v>
      </c>
      <c r="BS812" s="404">
        <f>BS813</f>
        <v>53006.588839999997</v>
      </c>
      <c r="BT812" s="404"/>
      <c r="BU812" s="404"/>
      <c r="BV812" s="404">
        <f>BW812+BX812+BY812+BZ812</f>
        <v>29036.971959999999</v>
      </c>
      <c r="BW812" s="404">
        <f>BW813</f>
        <v>0</v>
      </c>
      <c r="BX812" s="404">
        <f>BX813</f>
        <v>0</v>
      </c>
      <c r="BY812" s="404">
        <f>BY813</f>
        <v>0</v>
      </c>
      <c r="BZ812" s="404">
        <f>BZ813</f>
        <v>29036.971959999999</v>
      </c>
      <c r="CA812" s="404"/>
      <c r="CB812" s="404"/>
      <c r="CC812" s="404"/>
      <c r="CD812" s="404"/>
      <c r="CE812" s="404"/>
      <c r="CF812" s="404"/>
      <c r="CG812" s="404"/>
      <c r="CH812" s="404"/>
      <c r="CI812" s="404"/>
      <c r="CJ812" s="404"/>
      <c r="CK812" s="404">
        <f>CL812+CM812+CN812+CO812</f>
        <v>29036.971959999999</v>
      </c>
      <c r="CL812" s="404">
        <f>CL813</f>
        <v>0</v>
      </c>
      <c r="CM812" s="404">
        <f>CM813</f>
        <v>0</v>
      </c>
      <c r="CN812" s="404">
        <f>CN813</f>
        <v>0</v>
      </c>
      <c r="CO812" s="404">
        <f>CO813</f>
        <v>29036.971959999999</v>
      </c>
    </row>
    <row r="813" spans="2:93" s="444" customFormat="1" ht="190.5" customHeight="1" x14ac:dyDescent="0.3">
      <c r="B813" s="407" t="s">
        <v>62</v>
      </c>
      <c r="C813" s="440" t="s">
        <v>196</v>
      </c>
      <c r="D813" s="405">
        <f>E813+H813</f>
        <v>1017441.8772</v>
      </c>
      <c r="E813" s="409"/>
      <c r="F813" s="409"/>
      <c r="G813" s="409"/>
      <c r="H813" s="412">
        <v>1017441.8772</v>
      </c>
      <c r="I813" s="412">
        <f>Q813</f>
        <v>1017441.8772</v>
      </c>
      <c r="J813" s="570">
        <f>I813/D813</f>
        <v>1</v>
      </c>
      <c r="K813" s="412"/>
      <c r="L813" s="412"/>
      <c r="M813" s="412"/>
      <c r="N813" s="412"/>
      <c r="O813" s="412"/>
      <c r="P813" s="412"/>
      <c r="Q813" s="412">
        <f>H813</f>
        <v>1017441.8772</v>
      </c>
      <c r="R813" s="570">
        <f>Q813/H813</f>
        <v>1</v>
      </c>
      <c r="S813" s="405">
        <f t="shared" si="541"/>
        <v>1017441.8772</v>
      </c>
      <c r="T813" s="570">
        <f t="shared" si="542"/>
        <v>1</v>
      </c>
      <c r="U813" s="405"/>
      <c r="V813" s="412"/>
      <c r="W813" s="405"/>
      <c r="X813" s="412"/>
      <c r="Y813" s="405"/>
      <c r="Z813" s="412"/>
      <c r="AA813" s="412">
        <f>Q813</f>
        <v>1017441.8772</v>
      </c>
      <c r="AB813" s="570">
        <f>AA813/H813</f>
        <v>1</v>
      </c>
      <c r="AC813" s="405">
        <f>AK813</f>
        <v>1017441.8772</v>
      </c>
      <c r="AD813" s="570">
        <f>AC813/D813</f>
        <v>1</v>
      </c>
      <c r="AE813" s="405"/>
      <c r="AF813" s="570"/>
      <c r="AG813" s="405"/>
      <c r="AH813" s="570"/>
      <c r="AI813" s="405"/>
      <c r="AJ813" s="412"/>
      <c r="AK813" s="412">
        <f>D813</f>
        <v>1017441.8772</v>
      </c>
      <c r="AL813" s="570">
        <f>AK813/H813</f>
        <v>1</v>
      </c>
      <c r="AM813" s="412"/>
      <c r="AN813" s="412"/>
      <c r="AO813" s="412"/>
      <c r="AP813" s="412"/>
      <c r="AQ813" s="412"/>
      <c r="AR813" s="412"/>
      <c r="AS813" s="412"/>
      <c r="AT813" s="412"/>
      <c r="AU813" s="404">
        <f>AV813-H813</f>
        <v>0</v>
      </c>
      <c r="AV813" s="404">
        <f>AW813+AZ813</f>
        <v>1017441.8772</v>
      </c>
      <c r="AW813" s="404"/>
      <c r="AX813" s="404"/>
      <c r="AY813" s="404"/>
      <c r="AZ813" s="404">
        <f>817441.8772+200000</f>
        <v>1017441.8772</v>
      </c>
      <c r="BA813" s="404">
        <f>BB813+BC813+BD813</f>
        <v>0</v>
      </c>
      <c r="BB813" s="404"/>
      <c r="BC813" s="404"/>
      <c r="BD813" s="404"/>
      <c r="BE813" s="404">
        <f t="shared" si="548"/>
        <v>1017441.8772</v>
      </c>
      <c r="BF813" s="404">
        <f>E813</f>
        <v>0</v>
      </c>
      <c r="BG813" s="404">
        <f>G813</f>
        <v>0</v>
      </c>
      <c r="BH813" s="404">
        <f>H813</f>
        <v>1017441.8772</v>
      </c>
      <c r="BI813" s="404">
        <f>BJ813+BM813</f>
        <v>53006.588839999997</v>
      </c>
      <c r="BJ813" s="404"/>
      <c r="BK813" s="404"/>
      <c r="BL813" s="404"/>
      <c r="BM813" s="404">
        <v>53006.588839999997</v>
      </c>
      <c r="BN813" s="404">
        <v>0</v>
      </c>
      <c r="BO813" s="404">
        <f>BP813+BS813</f>
        <v>53006.588839999997</v>
      </c>
      <c r="BP813" s="404"/>
      <c r="BQ813" s="404"/>
      <c r="BR813" s="404"/>
      <c r="BS813" s="404">
        <v>53006.588839999997</v>
      </c>
      <c r="BT813" s="404">
        <f t="shared" si="549"/>
        <v>0</v>
      </c>
      <c r="BU813" s="404">
        <f>BM813</f>
        <v>53006.588839999997</v>
      </c>
      <c r="BV813" s="404">
        <f>BW813+BZ813</f>
        <v>29036.971959999999</v>
      </c>
      <c r="BW813" s="404"/>
      <c r="BX813" s="404"/>
      <c r="BY813" s="404"/>
      <c r="BZ813" s="404">
        <v>29036.971959999999</v>
      </c>
      <c r="CA813" s="404">
        <f t="shared" si="550"/>
        <v>0</v>
      </c>
      <c r="CB813" s="404"/>
      <c r="CC813" s="404"/>
      <c r="CD813" s="404"/>
      <c r="CE813" s="404">
        <f t="shared" si="551"/>
        <v>29036.971959999999</v>
      </c>
      <c r="CF813" s="404">
        <f t="shared" si="552"/>
        <v>0</v>
      </c>
      <c r="CG813" s="404"/>
      <c r="CH813" s="404">
        <f t="shared" si="546"/>
        <v>0</v>
      </c>
      <c r="CI813" s="404">
        <f t="shared" si="547"/>
        <v>29036.971959999999</v>
      </c>
      <c r="CJ813" s="404">
        <v>0</v>
      </c>
      <c r="CK813" s="404">
        <f>CL813+CO813</f>
        <v>29036.971959999999</v>
      </c>
      <c r="CL813" s="408"/>
      <c r="CM813" s="408"/>
      <c r="CN813" s="408"/>
      <c r="CO813" s="404">
        <v>29036.971959999999</v>
      </c>
    </row>
    <row r="814" spans="2:93" s="788" customFormat="1" ht="165" hidden="1" customHeight="1" x14ac:dyDescent="0.35">
      <c r="B814" s="443" t="s">
        <v>7</v>
      </c>
      <c r="C814" s="453" t="s">
        <v>360</v>
      </c>
      <c r="D814" s="405">
        <f>E814</f>
        <v>5096354.9815100003</v>
      </c>
      <c r="E814" s="405">
        <f>E815</f>
        <v>5096354.9815100003</v>
      </c>
      <c r="F814" s="405"/>
      <c r="G814" s="405"/>
      <c r="H814" s="405"/>
      <c r="I814" s="405"/>
      <c r="J814" s="404"/>
      <c r="K814" s="404"/>
      <c r="L814" s="404"/>
      <c r="M814" s="404"/>
      <c r="N814" s="404"/>
      <c r="O814" s="404"/>
      <c r="P814" s="404"/>
      <c r="Q814" s="404"/>
      <c r="R814" s="404"/>
      <c r="S814" s="405">
        <f t="shared" si="541"/>
        <v>0</v>
      </c>
      <c r="T814" s="570">
        <f t="shared" si="542"/>
        <v>0</v>
      </c>
      <c r="U814" s="405"/>
      <c r="V814" s="404"/>
      <c r="W814" s="405"/>
      <c r="X814" s="404"/>
      <c r="Y814" s="405"/>
      <c r="Z814" s="404"/>
      <c r="AA814" s="404"/>
      <c r="AB814" s="404"/>
      <c r="AC814" s="405">
        <f>AK814</f>
        <v>0</v>
      </c>
      <c r="AD814" s="404"/>
      <c r="AE814" s="405">
        <f>AE815</f>
        <v>5093548.3158899993</v>
      </c>
      <c r="AF814" s="570">
        <f t="shared" si="543"/>
        <v>0.9994492798028819</v>
      </c>
      <c r="AG814" s="405"/>
      <c r="AH814" s="570" t="e">
        <f t="shared" si="544"/>
        <v>#DIV/0!</v>
      </c>
      <c r="AI814" s="405"/>
      <c r="AJ814" s="404"/>
      <c r="AK814" s="404"/>
      <c r="AL814" s="404"/>
      <c r="AM814" s="404"/>
      <c r="AN814" s="404"/>
      <c r="AO814" s="404"/>
      <c r="AP814" s="404"/>
      <c r="AQ814" s="404"/>
      <c r="AR814" s="404"/>
      <c r="AS814" s="404"/>
      <c r="AT814" s="404"/>
      <c r="AU814" s="404"/>
      <c r="AV814" s="404">
        <f>AW814</f>
        <v>4245616.2876200005</v>
      </c>
      <c r="AW814" s="404">
        <f>AW815</f>
        <v>4245616.2876200005</v>
      </c>
      <c r="AX814" s="404"/>
      <c r="AY814" s="404"/>
      <c r="AZ814" s="404"/>
      <c r="BA814" s="404"/>
      <c r="BB814" s="404"/>
      <c r="BC814" s="404"/>
      <c r="BD814" s="404"/>
      <c r="BE814" s="404"/>
      <c r="BF814" s="404"/>
      <c r="BG814" s="404"/>
      <c r="BH814" s="404"/>
      <c r="BI814" s="404">
        <f>BJ814</f>
        <v>3392559.1916799997</v>
      </c>
      <c r="BJ814" s="404">
        <f>BJ815</f>
        <v>3392559.1916799997</v>
      </c>
      <c r="BK814" s="404"/>
      <c r="BL814" s="404"/>
      <c r="BM814" s="404"/>
      <c r="BN814" s="404"/>
      <c r="BO814" s="404">
        <f>BP814</f>
        <v>3392559.1916799997</v>
      </c>
      <c r="BP814" s="404">
        <f>BP815</f>
        <v>3392559.1916799997</v>
      </c>
      <c r="BQ814" s="404"/>
      <c r="BR814" s="404"/>
      <c r="BS814" s="404"/>
      <c r="BT814" s="404"/>
      <c r="BU814" s="404"/>
      <c r="BV814" s="404">
        <f>BW814</f>
        <v>3197070.6767600002</v>
      </c>
      <c r="BW814" s="404">
        <f>BW815</f>
        <v>3197070.6767600002</v>
      </c>
      <c r="BX814" s="404"/>
      <c r="BY814" s="404"/>
      <c r="BZ814" s="404"/>
      <c r="CA814" s="404"/>
      <c r="CB814" s="404"/>
      <c r="CC814" s="404"/>
      <c r="CD814" s="404"/>
      <c r="CE814" s="404"/>
      <c r="CF814" s="404"/>
      <c r="CG814" s="404"/>
      <c r="CH814" s="404"/>
      <c r="CI814" s="404"/>
      <c r="CJ814" s="404"/>
      <c r="CK814" s="404">
        <f>CL814</f>
        <v>2517257.7414899999</v>
      </c>
      <c r="CL814" s="404">
        <f>CL815</f>
        <v>2517257.7414899999</v>
      </c>
      <c r="CM814" s="404"/>
      <c r="CN814" s="404"/>
      <c r="CO814" s="404"/>
    </row>
    <row r="815" spans="2:93" s="446" customFormat="1" ht="90.75" customHeight="1" x14ac:dyDescent="0.25">
      <c r="B815" s="443" t="s">
        <v>7</v>
      </c>
      <c r="C815" s="445" t="s">
        <v>103</v>
      </c>
      <c r="D815" s="405">
        <f>E815+F815+G815+H815</f>
        <v>5096354.9815100003</v>
      </c>
      <c r="E815" s="405">
        <v>5096354.9815100003</v>
      </c>
      <c r="F815" s="405"/>
      <c r="G815" s="409"/>
      <c r="H815" s="409"/>
      <c r="I815" s="405">
        <f>K815</f>
        <v>5067478.3251400003</v>
      </c>
      <c r="J815" s="570">
        <f t="shared" ref="J815:J823" si="553">I815/D815</f>
        <v>0.9943338608721789</v>
      </c>
      <c r="K815" s="404">
        <v>5067478.3251400003</v>
      </c>
      <c r="L815" s="570">
        <f t="shared" ref="L815:L820" si="554">K815/D815</f>
        <v>0.9943338608721789</v>
      </c>
      <c r="M815" s="408"/>
      <c r="N815" s="408"/>
      <c r="O815" s="408"/>
      <c r="P815" s="408"/>
      <c r="Q815" s="408"/>
      <c r="R815" s="408"/>
      <c r="S815" s="405">
        <f t="shared" si="541"/>
        <v>5728542.2315300005</v>
      </c>
      <c r="T815" s="570">
        <f t="shared" si="542"/>
        <v>1.1240469418464036</v>
      </c>
      <c r="U815" s="405">
        <v>5728542.2315300005</v>
      </c>
      <c r="V815" s="584">
        <f>U815/D815</f>
        <v>1.1240469418464036</v>
      </c>
      <c r="W815" s="405"/>
      <c r="X815" s="408"/>
      <c r="Y815" s="405"/>
      <c r="Z815" s="408"/>
      <c r="AA815" s="408"/>
      <c r="AB815" s="408"/>
      <c r="AC815" s="405">
        <f>AE815</f>
        <v>5093548.3158899993</v>
      </c>
      <c r="AD815" s="570">
        <f t="shared" ref="AD815:AD823" si="555">AC815/D815</f>
        <v>0.9994492798028819</v>
      </c>
      <c r="AE815" s="405">
        <f>'[16]1'!$Y$480</f>
        <v>5093548.3158899993</v>
      </c>
      <c r="AF815" s="570">
        <f t="shared" si="543"/>
        <v>0.9994492798028819</v>
      </c>
      <c r="AG815" s="405"/>
      <c r="AH815" s="570"/>
      <c r="AI815" s="405"/>
      <c r="AJ815" s="408"/>
      <c r="AK815" s="408"/>
      <c r="AL815" s="408"/>
      <c r="AM815" s="408"/>
      <c r="AN815" s="408"/>
      <c r="AO815" s="408"/>
      <c r="AP815" s="408"/>
      <c r="AQ815" s="408"/>
      <c r="AR815" s="408"/>
      <c r="AS815" s="408"/>
      <c r="AT815" s="408"/>
      <c r="AU815" s="404">
        <f>AW815-E815</f>
        <v>-850738.69388999976</v>
      </c>
      <c r="AV815" s="404">
        <f>AW815+AX815+AY815+AZ815</f>
        <v>4245616.2876200005</v>
      </c>
      <c r="AW815" s="404">
        <f>3568789.21801+229430.81527+167705.22+159282.67234+20408.362+100000</f>
        <v>4245616.2876200005</v>
      </c>
      <c r="AX815" s="404"/>
      <c r="AY815" s="404"/>
      <c r="AZ815" s="404"/>
      <c r="BA815" s="404">
        <f>BB815+BC815+BD815</f>
        <v>0</v>
      </c>
      <c r="BB815" s="404"/>
      <c r="BC815" s="404"/>
      <c r="BD815" s="404"/>
      <c r="BE815" s="404">
        <f>BF815+BG815+BH815</f>
        <v>5096354.9815100003</v>
      </c>
      <c r="BF815" s="404">
        <f>E815</f>
        <v>5096354.9815100003</v>
      </c>
      <c r="BG815" s="404"/>
      <c r="BH815" s="404"/>
      <c r="BI815" s="404">
        <f>BJ815+BK815+BL815+BM815</f>
        <v>3392559.1916799997</v>
      </c>
      <c r="BJ815" s="404">
        <f>3633963.13838-241403.9467</f>
        <v>3392559.1916799997</v>
      </c>
      <c r="BK815" s="404"/>
      <c r="BL815" s="404"/>
      <c r="BM815" s="404"/>
      <c r="BN815" s="404">
        <v>0</v>
      </c>
      <c r="BO815" s="404">
        <f>BP815+BQ815+BR815+BS815</f>
        <v>3392559.1916799997</v>
      </c>
      <c r="BP815" s="404">
        <f>3633963.13838-241403.9467</f>
        <v>3392559.1916799997</v>
      </c>
      <c r="BQ815" s="404"/>
      <c r="BR815" s="404"/>
      <c r="BS815" s="404"/>
      <c r="BT815" s="404">
        <f>BL815</f>
        <v>0</v>
      </c>
      <c r="BU815" s="404">
        <f>BM815</f>
        <v>0</v>
      </c>
      <c r="BV815" s="404">
        <f>BW815+BX815+BY815+BZ815</f>
        <v>3197070.6767600002</v>
      </c>
      <c r="BW815" s="404">
        <v>3197070.6767600002</v>
      </c>
      <c r="BX815" s="404"/>
      <c r="BY815" s="404"/>
      <c r="BZ815" s="404"/>
      <c r="CA815" s="404">
        <f>CB815+CC815+CD815</f>
        <v>-679812.93527000025</v>
      </c>
      <c r="CB815" s="404">
        <f>CF815-BW815</f>
        <v>-679812.93527000025</v>
      </c>
      <c r="CC815" s="404"/>
      <c r="CD815" s="404"/>
      <c r="CE815" s="404">
        <f>CF815</f>
        <v>2517257.7414899999</v>
      </c>
      <c r="CF815" s="404">
        <v>2517257.7414899999</v>
      </c>
      <c r="CG815" s="404"/>
      <c r="CH815" s="404">
        <f>BY815</f>
        <v>0</v>
      </c>
      <c r="CI815" s="404">
        <f>BZ815</f>
        <v>0</v>
      </c>
      <c r="CJ815" s="404">
        <f>CL815-CF815</f>
        <v>0</v>
      </c>
      <c r="CK815" s="404">
        <f>CL815+CM815+CN815+CO815</f>
        <v>2517257.7414899999</v>
      </c>
      <c r="CL815" s="404">
        <f>3197070.67676+[6]Лист1!$N$74</f>
        <v>2517257.7414899999</v>
      </c>
      <c r="CM815" s="404"/>
      <c r="CN815" s="408"/>
      <c r="CO815" s="409"/>
    </row>
    <row r="816" spans="2:93" s="788" customFormat="1" ht="180" hidden="1" customHeight="1" x14ac:dyDescent="0.35">
      <c r="B816" s="443" t="s">
        <v>8</v>
      </c>
      <c r="C816" s="453" t="s">
        <v>352</v>
      </c>
      <c r="D816" s="405">
        <f>E816+F816+G816+H816</f>
        <v>150</v>
      </c>
      <c r="E816" s="405">
        <f>E817</f>
        <v>0</v>
      </c>
      <c r="F816" s="405">
        <f>F817</f>
        <v>0</v>
      </c>
      <c r="G816" s="405">
        <f>G817</f>
        <v>0</v>
      </c>
      <c r="H816" s="405">
        <f>H817</f>
        <v>150</v>
      </c>
      <c r="I816" s="405">
        <f>K816</f>
        <v>0</v>
      </c>
      <c r="J816" s="570">
        <f t="shared" si="553"/>
        <v>0</v>
      </c>
      <c r="K816" s="404"/>
      <c r="L816" s="570">
        <f t="shared" si="554"/>
        <v>0</v>
      </c>
      <c r="M816" s="404"/>
      <c r="N816" s="404"/>
      <c r="O816" s="404"/>
      <c r="P816" s="404"/>
      <c r="Q816" s="404"/>
      <c r="R816" s="404"/>
      <c r="S816" s="405">
        <f t="shared" si="541"/>
        <v>0</v>
      </c>
      <c r="T816" s="570">
        <f t="shared" si="542"/>
        <v>0</v>
      </c>
      <c r="U816" s="405">
        <f>U817</f>
        <v>0</v>
      </c>
      <c r="V816" s="404"/>
      <c r="W816" s="405"/>
      <c r="X816" s="404"/>
      <c r="Y816" s="405"/>
      <c r="Z816" s="404"/>
      <c r="AA816" s="404"/>
      <c r="AB816" s="404"/>
      <c r="AC816" s="405">
        <f>AK816</f>
        <v>0</v>
      </c>
      <c r="AD816" s="570">
        <f t="shared" si="555"/>
        <v>0</v>
      </c>
      <c r="AE816" s="405">
        <f>AE817</f>
        <v>0</v>
      </c>
      <c r="AF816" s="570" t="e">
        <f t="shared" si="543"/>
        <v>#DIV/0!</v>
      </c>
      <c r="AG816" s="405"/>
      <c r="AH816" s="570" t="e">
        <f t="shared" si="544"/>
        <v>#DIV/0!</v>
      </c>
      <c r="AI816" s="405"/>
      <c r="AJ816" s="404"/>
      <c r="AK816" s="404"/>
      <c r="AL816" s="404"/>
      <c r="AM816" s="404"/>
      <c r="AN816" s="404"/>
      <c r="AO816" s="404"/>
      <c r="AP816" s="404"/>
      <c r="AQ816" s="404"/>
      <c r="AR816" s="404"/>
      <c r="AS816" s="404"/>
      <c r="AT816" s="404"/>
      <c r="AU816" s="404">
        <f>AU817</f>
        <v>0</v>
      </c>
      <c r="AV816" s="404">
        <f>AW816+AX816+AY816+AZ816</f>
        <v>150</v>
      </c>
      <c r="AW816" s="404">
        <f t="shared" ref="AW816:BH816" si="556">AW817</f>
        <v>0</v>
      </c>
      <c r="AX816" s="404">
        <f t="shared" si="556"/>
        <v>0</v>
      </c>
      <c r="AY816" s="404">
        <f t="shared" si="556"/>
        <v>0</v>
      </c>
      <c r="AZ816" s="404">
        <f t="shared" si="556"/>
        <v>150</v>
      </c>
      <c r="BA816" s="404">
        <f t="shared" si="556"/>
        <v>0</v>
      </c>
      <c r="BB816" s="404">
        <f t="shared" si="556"/>
        <v>0</v>
      </c>
      <c r="BC816" s="404">
        <f t="shared" si="556"/>
        <v>0</v>
      </c>
      <c r="BD816" s="404">
        <f t="shared" si="556"/>
        <v>0</v>
      </c>
      <c r="BE816" s="404">
        <f t="shared" si="556"/>
        <v>150</v>
      </c>
      <c r="BF816" s="404">
        <f t="shared" si="556"/>
        <v>0</v>
      </c>
      <c r="BG816" s="404">
        <f t="shared" si="556"/>
        <v>0</v>
      </c>
      <c r="BH816" s="404">
        <f t="shared" si="556"/>
        <v>150</v>
      </c>
      <c r="BI816" s="404">
        <f>BJ816+BK816+BL816+BM816</f>
        <v>150</v>
      </c>
      <c r="BJ816" s="404">
        <f>BJ817</f>
        <v>0</v>
      </c>
      <c r="BK816" s="404">
        <f>BK817</f>
        <v>0</v>
      </c>
      <c r="BL816" s="404">
        <f>BL817</f>
        <v>0</v>
      </c>
      <c r="BM816" s="404">
        <f>BM817</f>
        <v>150</v>
      </c>
      <c r="BN816" s="404"/>
      <c r="BO816" s="404">
        <f>BP816+BQ816+BR816+BS816</f>
        <v>150</v>
      </c>
      <c r="BP816" s="404">
        <f>BP817</f>
        <v>0</v>
      </c>
      <c r="BQ816" s="404">
        <f>BQ817</f>
        <v>0</v>
      </c>
      <c r="BR816" s="404">
        <f>BR817</f>
        <v>0</v>
      </c>
      <c r="BS816" s="404">
        <f>BS817</f>
        <v>150</v>
      </c>
      <c r="BT816" s="404"/>
      <c r="BU816" s="404"/>
      <c r="BV816" s="404">
        <f>BW816+BX816+BY816+BZ816</f>
        <v>150</v>
      </c>
      <c r="BW816" s="404">
        <f>BW817</f>
        <v>0</v>
      </c>
      <c r="BX816" s="404">
        <f>BX817</f>
        <v>0</v>
      </c>
      <c r="BY816" s="404">
        <f>BY817</f>
        <v>0</v>
      </c>
      <c r="BZ816" s="404">
        <f>BZ817</f>
        <v>150</v>
      </c>
      <c r="CA816" s="404"/>
      <c r="CB816" s="404"/>
      <c r="CC816" s="404"/>
      <c r="CD816" s="404"/>
      <c r="CE816" s="404"/>
      <c r="CF816" s="404"/>
      <c r="CG816" s="404"/>
      <c r="CH816" s="404"/>
      <c r="CI816" s="404"/>
      <c r="CJ816" s="404"/>
      <c r="CK816" s="404">
        <f>CL816+CM816+CN816+CO816</f>
        <v>150</v>
      </c>
      <c r="CL816" s="404">
        <f>CL817</f>
        <v>0</v>
      </c>
      <c r="CM816" s="404">
        <f>CM817</f>
        <v>0</v>
      </c>
      <c r="CN816" s="404">
        <f>CN817</f>
        <v>0</v>
      </c>
      <c r="CO816" s="404">
        <f>CO817</f>
        <v>150</v>
      </c>
    </row>
    <row r="817" spans="2:93" s="446" customFormat="1" ht="154.5" customHeight="1" x14ac:dyDescent="0.25">
      <c r="B817" s="407" t="s">
        <v>8</v>
      </c>
      <c r="C817" s="440" t="s">
        <v>318</v>
      </c>
      <c r="D817" s="405">
        <f>H817</f>
        <v>150</v>
      </c>
      <c r="E817" s="409"/>
      <c r="F817" s="409"/>
      <c r="G817" s="409"/>
      <c r="H817" s="412">
        <v>150</v>
      </c>
      <c r="I817" s="405">
        <f>Q817</f>
        <v>150</v>
      </c>
      <c r="J817" s="570">
        <f t="shared" si="553"/>
        <v>1</v>
      </c>
      <c r="K817" s="412"/>
      <c r="L817" s="570">
        <f t="shared" si="554"/>
        <v>0</v>
      </c>
      <c r="M817" s="412"/>
      <c r="N817" s="412"/>
      <c r="O817" s="412"/>
      <c r="P817" s="412"/>
      <c r="Q817" s="412">
        <v>150</v>
      </c>
      <c r="R817" s="570">
        <f>Q817/H817</f>
        <v>1</v>
      </c>
      <c r="S817" s="405">
        <f t="shared" si="541"/>
        <v>150</v>
      </c>
      <c r="T817" s="570">
        <f t="shared" si="542"/>
        <v>1</v>
      </c>
      <c r="U817" s="405"/>
      <c r="V817" s="412"/>
      <c r="W817" s="405"/>
      <c r="X817" s="412"/>
      <c r="Y817" s="405"/>
      <c r="Z817" s="412"/>
      <c r="AA817" s="412">
        <v>150</v>
      </c>
      <c r="AB817" s="570">
        <f>AA817/H817</f>
        <v>1</v>
      </c>
      <c r="AC817" s="405">
        <f>AK817</f>
        <v>150</v>
      </c>
      <c r="AD817" s="570">
        <f t="shared" si="555"/>
        <v>1</v>
      </c>
      <c r="AE817" s="405"/>
      <c r="AF817" s="570">
        <v>0</v>
      </c>
      <c r="AG817" s="405"/>
      <c r="AH817" s="570"/>
      <c r="AI817" s="405"/>
      <c r="AJ817" s="412"/>
      <c r="AK817" s="412">
        <v>150</v>
      </c>
      <c r="AL817" s="570">
        <f>AK817/H817</f>
        <v>1</v>
      </c>
      <c r="AM817" s="412"/>
      <c r="AN817" s="412"/>
      <c r="AO817" s="412"/>
      <c r="AP817" s="412"/>
      <c r="AQ817" s="412"/>
      <c r="AR817" s="412"/>
      <c r="AS817" s="412"/>
      <c r="AT817" s="412"/>
      <c r="AU817" s="404">
        <v>0</v>
      </c>
      <c r="AV817" s="404">
        <f>AZ817</f>
        <v>150</v>
      </c>
      <c r="AW817" s="404"/>
      <c r="AX817" s="404"/>
      <c r="AY817" s="404"/>
      <c r="AZ817" s="404">
        <v>150</v>
      </c>
      <c r="BA817" s="404">
        <f>BB817+BC817+BD817</f>
        <v>0</v>
      </c>
      <c r="BB817" s="404"/>
      <c r="BC817" s="404"/>
      <c r="BD817" s="404"/>
      <c r="BE817" s="404">
        <f t="shared" si="548"/>
        <v>150</v>
      </c>
      <c r="BF817" s="404">
        <f>E817</f>
        <v>0</v>
      </c>
      <c r="BG817" s="404">
        <f>G817</f>
        <v>0</v>
      </c>
      <c r="BH817" s="404">
        <f>H817</f>
        <v>150</v>
      </c>
      <c r="BI817" s="404">
        <f>BM817</f>
        <v>150</v>
      </c>
      <c r="BJ817" s="404"/>
      <c r="BK817" s="404"/>
      <c r="BL817" s="404"/>
      <c r="BM817" s="404">
        <f>H817</f>
        <v>150</v>
      </c>
      <c r="BN817" s="404">
        <v>0</v>
      </c>
      <c r="BO817" s="404">
        <f>BS817</f>
        <v>150</v>
      </c>
      <c r="BP817" s="404"/>
      <c r="BQ817" s="404"/>
      <c r="BR817" s="404"/>
      <c r="BS817" s="404">
        <f>AZ817</f>
        <v>150</v>
      </c>
      <c r="BT817" s="404">
        <f t="shared" si="549"/>
        <v>0</v>
      </c>
      <c r="BU817" s="404">
        <f>BM817</f>
        <v>150</v>
      </c>
      <c r="BV817" s="404">
        <f>BZ817</f>
        <v>150</v>
      </c>
      <c r="BW817" s="404"/>
      <c r="BX817" s="404"/>
      <c r="BY817" s="404"/>
      <c r="BZ817" s="404">
        <f>BM817</f>
        <v>150</v>
      </c>
      <c r="CA817" s="404">
        <f t="shared" si="550"/>
        <v>0</v>
      </c>
      <c r="CB817" s="404"/>
      <c r="CC817" s="404"/>
      <c r="CD817" s="404"/>
      <c r="CE817" s="404">
        <f t="shared" si="551"/>
        <v>150</v>
      </c>
      <c r="CF817" s="404">
        <f t="shared" si="552"/>
        <v>0</v>
      </c>
      <c r="CG817" s="404"/>
      <c r="CH817" s="404">
        <f t="shared" si="546"/>
        <v>0</v>
      </c>
      <c r="CI817" s="404">
        <f t="shared" si="547"/>
        <v>150</v>
      </c>
      <c r="CJ817" s="404">
        <v>0</v>
      </c>
      <c r="CK817" s="404">
        <f>CO817</f>
        <v>150</v>
      </c>
      <c r="CL817" s="408"/>
      <c r="CM817" s="408"/>
      <c r="CN817" s="408"/>
      <c r="CO817" s="404">
        <f>BZ817</f>
        <v>150</v>
      </c>
    </row>
    <row r="818" spans="2:93" s="446" customFormat="1" ht="134.25" hidden="1" customHeight="1" x14ac:dyDescent="0.25">
      <c r="B818" s="407" t="s">
        <v>10</v>
      </c>
      <c r="C818" s="453" t="s">
        <v>353</v>
      </c>
      <c r="D818" s="405">
        <f t="shared" ref="D818:D830" si="557">E818+F818+G818+H818</f>
        <v>500</v>
      </c>
      <c r="E818" s="405">
        <f>E819</f>
        <v>500</v>
      </c>
      <c r="F818" s="405">
        <f>F819</f>
        <v>0</v>
      </c>
      <c r="G818" s="405">
        <f>G819</f>
        <v>0</v>
      </c>
      <c r="H818" s="405">
        <f>H819</f>
        <v>0</v>
      </c>
      <c r="I818" s="405">
        <f>K818</f>
        <v>0</v>
      </c>
      <c r="J818" s="570">
        <f t="shared" si="553"/>
        <v>0</v>
      </c>
      <c r="K818" s="404"/>
      <c r="L818" s="570">
        <f t="shared" si="554"/>
        <v>0</v>
      </c>
      <c r="M818" s="404"/>
      <c r="N818" s="404"/>
      <c r="O818" s="404"/>
      <c r="P818" s="404"/>
      <c r="Q818" s="404"/>
      <c r="R818" s="404"/>
      <c r="S818" s="405">
        <f t="shared" si="541"/>
        <v>432.52499999999998</v>
      </c>
      <c r="T818" s="570">
        <f t="shared" si="542"/>
        <v>0.86504999999999999</v>
      </c>
      <c r="U818" s="405">
        <f>U819</f>
        <v>432.52499999999998</v>
      </c>
      <c r="V818" s="404"/>
      <c r="W818" s="405"/>
      <c r="X818" s="404"/>
      <c r="Y818" s="405"/>
      <c r="Z818" s="404"/>
      <c r="AA818" s="404"/>
      <c r="AB818" s="404"/>
      <c r="AC818" s="405">
        <f>AK818</f>
        <v>0</v>
      </c>
      <c r="AD818" s="570">
        <f t="shared" si="555"/>
        <v>0</v>
      </c>
      <c r="AE818" s="405">
        <f>AE819</f>
        <v>432.52499999999998</v>
      </c>
      <c r="AF818" s="570">
        <f t="shared" si="543"/>
        <v>0.86504999999999999</v>
      </c>
      <c r="AG818" s="405"/>
      <c r="AH818" s="570"/>
      <c r="AI818" s="405"/>
      <c r="AJ818" s="404"/>
      <c r="AK818" s="404"/>
      <c r="AL818" s="404"/>
      <c r="AM818" s="404"/>
      <c r="AN818" s="404"/>
      <c r="AO818" s="404"/>
      <c r="AP818" s="404"/>
      <c r="AQ818" s="404"/>
      <c r="AR818" s="404"/>
      <c r="AS818" s="404"/>
      <c r="AT818" s="404"/>
      <c r="AU818" s="404"/>
      <c r="AV818" s="404">
        <f t="shared" ref="AV818:AV830" si="558">AW818+AX818+AY818+AZ818</f>
        <v>500</v>
      </c>
      <c r="AW818" s="404">
        <f>AW819</f>
        <v>500</v>
      </c>
      <c r="AX818" s="404">
        <f>AX819</f>
        <v>0</v>
      </c>
      <c r="AY818" s="404">
        <f>AY819</f>
        <v>0</v>
      </c>
      <c r="AZ818" s="404">
        <f>AZ819</f>
        <v>0</v>
      </c>
      <c r="BA818" s="404"/>
      <c r="BB818" s="408"/>
      <c r="BC818" s="408"/>
      <c r="BD818" s="404"/>
      <c r="BE818" s="404"/>
      <c r="BF818" s="408"/>
      <c r="BG818" s="408"/>
      <c r="BH818" s="404"/>
      <c r="BI818" s="404">
        <f t="shared" ref="BI818:BI830" si="559">BJ818+BK818+BL818+BM818</f>
        <v>0</v>
      </c>
      <c r="BJ818" s="404">
        <f>BJ819</f>
        <v>0</v>
      </c>
      <c r="BK818" s="404">
        <f>BK819</f>
        <v>0</v>
      </c>
      <c r="BL818" s="404">
        <f>BL819</f>
        <v>0</v>
      </c>
      <c r="BM818" s="404">
        <f>BM819</f>
        <v>0</v>
      </c>
      <c r="BN818" s="404"/>
      <c r="BO818" s="404">
        <f t="shared" ref="BO818:BO830" si="560">BP818+BQ818+BR818+BS818</f>
        <v>0</v>
      </c>
      <c r="BP818" s="404">
        <f>BP819</f>
        <v>0</v>
      </c>
      <c r="BQ818" s="404">
        <f>BQ819</f>
        <v>0</v>
      </c>
      <c r="BR818" s="404">
        <f>BR819</f>
        <v>0</v>
      </c>
      <c r="BS818" s="404">
        <f>BS819</f>
        <v>0</v>
      </c>
      <c r="BT818" s="409"/>
      <c r="BU818" s="405"/>
      <c r="BV818" s="404">
        <f t="shared" ref="BV818:BV830" si="561">BW818+BX818+BY818+BZ818</f>
        <v>0</v>
      </c>
      <c r="BW818" s="404">
        <f>BW819</f>
        <v>0</v>
      </c>
      <c r="BX818" s="404">
        <f>BX819</f>
        <v>0</v>
      </c>
      <c r="BY818" s="404">
        <f>BY819</f>
        <v>0</v>
      </c>
      <c r="BZ818" s="404">
        <f>BZ819</f>
        <v>0</v>
      </c>
      <c r="CA818" s="404"/>
      <c r="CB818" s="409"/>
      <c r="CC818" s="409"/>
      <c r="CD818" s="405"/>
      <c r="CE818" s="404"/>
      <c r="CF818" s="409"/>
      <c r="CG818" s="409"/>
      <c r="CH818" s="409"/>
      <c r="CI818" s="405"/>
      <c r="CJ818" s="404"/>
      <c r="CK818" s="404">
        <f t="shared" ref="CK818:CK830" si="562">CL818+CM818+CN818+CO818</f>
        <v>0</v>
      </c>
      <c r="CL818" s="404">
        <f>CL819</f>
        <v>0</v>
      </c>
      <c r="CM818" s="404">
        <f>CM819</f>
        <v>0</v>
      </c>
      <c r="CN818" s="404">
        <f>CN819</f>
        <v>0</v>
      </c>
      <c r="CO818" s="404">
        <f>CO819</f>
        <v>0</v>
      </c>
    </row>
    <row r="819" spans="2:93" s="446" customFormat="1" ht="154.5" customHeight="1" x14ac:dyDescent="0.25">
      <c r="B819" s="407" t="s">
        <v>10</v>
      </c>
      <c r="C819" s="440" t="s">
        <v>365</v>
      </c>
      <c r="D819" s="405">
        <f t="shared" si="557"/>
        <v>500</v>
      </c>
      <c r="E819" s="405">
        <v>500</v>
      </c>
      <c r="F819" s="409"/>
      <c r="G819" s="409"/>
      <c r="H819" s="405"/>
      <c r="I819" s="405">
        <f>K819</f>
        <v>432.52499999999998</v>
      </c>
      <c r="J819" s="570">
        <f t="shared" si="553"/>
        <v>0.86504999999999999</v>
      </c>
      <c r="K819" s="404">
        <v>432.52499999999998</v>
      </c>
      <c r="L819" s="570">
        <f t="shared" si="554"/>
        <v>0.86504999999999999</v>
      </c>
      <c r="M819" s="404"/>
      <c r="N819" s="404"/>
      <c r="O819" s="404"/>
      <c r="P819" s="404"/>
      <c r="Q819" s="404"/>
      <c r="R819" s="404"/>
      <c r="S819" s="405">
        <f t="shared" si="541"/>
        <v>432.52499999999998</v>
      </c>
      <c r="T819" s="570">
        <v>0</v>
      </c>
      <c r="U819" s="405">
        <f>AE819</f>
        <v>432.52499999999998</v>
      </c>
      <c r="V819" s="404"/>
      <c r="W819" s="405"/>
      <c r="X819" s="404"/>
      <c r="Y819" s="405"/>
      <c r="Z819" s="404"/>
      <c r="AA819" s="404"/>
      <c r="AB819" s="404"/>
      <c r="AC819" s="405">
        <f>AE819</f>
        <v>432.52499999999998</v>
      </c>
      <c r="AD819" s="570">
        <f t="shared" si="555"/>
        <v>0.86504999999999999</v>
      </c>
      <c r="AE819" s="405">
        <v>432.52499999999998</v>
      </c>
      <c r="AF819" s="570">
        <f t="shared" si="543"/>
        <v>0.86504999999999999</v>
      </c>
      <c r="AG819" s="405"/>
      <c r="AH819" s="570"/>
      <c r="AI819" s="405"/>
      <c r="AJ819" s="404"/>
      <c r="AK819" s="404"/>
      <c r="AL819" s="404"/>
      <c r="AM819" s="404"/>
      <c r="AN819" s="404"/>
      <c r="AO819" s="404"/>
      <c r="AP819" s="404"/>
      <c r="AQ819" s="404"/>
      <c r="AR819" s="404"/>
      <c r="AS819" s="404"/>
      <c r="AT819" s="404"/>
      <c r="AU819" s="404">
        <f>AW819-E819</f>
        <v>0</v>
      </c>
      <c r="AV819" s="404">
        <f t="shared" si="558"/>
        <v>500</v>
      </c>
      <c r="AW819" s="404">
        <v>500</v>
      </c>
      <c r="AX819" s="408"/>
      <c r="AY819" s="408"/>
      <c r="AZ819" s="404"/>
      <c r="BA819" s="404"/>
      <c r="BB819" s="408"/>
      <c r="BC819" s="408"/>
      <c r="BD819" s="404"/>
      <c r="BE819" s="404"/>
      <c r="BF819" s="408"/>
      <c r="BG819" s="408"/>
      <c r="BH819" s="404"/>
      <c r="BI819" s="409">
        <f t="shared" si="559"/>
        <v>0</v>
      </c>
      <c r="BJ819" s="409"/>
      <c r="BK819" s="409"/>
      <c r="BL819" s="409"/>
      <c r="BM819" s="405"/>
      <c r="BN819" s="404">
        <v>0</v>
      </c>
      <c r="BO819" s="404">
        <f t="shared" si="560"/>
        <v>0</v>
      </c>
      <c r="BP819" s="404"/>
      <c r="BQ819" s="404"/>
      <c r="BR819" s="404"/>
      <c r="BS819" s="404"/>
      <c r="BT819" s="404"/>
      <c r="BU819" s="404"/>
      <c r="BV819" s="404">
        <f t="shared" si="561"/>
        <v>0</v>
      </c>
      <c r="BW819" s="404"/>
      <c r="BX819" s="404"/>
      <c r="BY819" s="404"/>
      <c r="BZ819" s="404"/>
      <c r="CA819" s="404"/>
      <c r="CB819" s="404"/>
      <c r="CC819" s="404"/>
      <c r="CD819" s="404"/>
      <c r="CE819" s="404">
        <v>0</v>
      </c>
      <c r="CF819" s="404"/>
      <c r="CG819" s="404"/>
      <c r="CH819" s="404"/>
      <c r="CI819" s="404"/>
      <c r="CJ819" s="404">
        <v>0</v>
      </c>
      <c r="CK819" s="404">
        <f t="shared" si="562"/>
        <v>0</v>
      </c>
      <c r="CL819" s="409"/>
      <c r="CM819" s="409"/>
      <c r="CN819" s="409"/>
      <c r="CO819" s="405"/>
    </row>
    <row r="820" spans="2:93" s="406" customFormat="1" ht="92.25" customHeight="1" x14ac:dyDescent="0.25">
      <c r="B820" s="895" t="s">
        <v>268</v>
      </c>
      <c r="C820" s="895"/>
      <c r="D820" s="784">
        <f t="shared" si="557"/>
        <v>7065207.3167399997</v>
      </c>
      <c r="E820" s="784">
        <f>E808+E813+E815+E817+E819</f>
        <v>5842445.8785399999</v>
      </c>
      <c r="F820" s="784">
        <f>F808+F813+F815+F817+F819</f>
        <v>127774.85262000001</v>
      </c>
      <c r="G820" s="784">
        <f>G808+G813+G815+G817+G819</f>
        <v>77394.708379999996</v>
      </c>
      <c r="H820" s="784">
        <f>H808+H813+H815+H817+H819+H818</f>
        <v>1017591.8772</v>
      </c>
      <c r="I820" s="784">
        <f t="shared" ref="I820:I830" si="563">K820+M820+O820+Q820</f>
        <v>7016481.66658</v>
      </c>
      <c r="J820" s="785">
        <f t="shared" si="553"/>
        <v>0.99310343660481815</v>
      </c>
      <c r="K820" s="784">
        <f>K808+K813+K815+K817+K819</f>
        <v>5809786.0241800006</v>
      </c>
      <c r="L820" s="785">
        <f t="shared" si="554"/>
        <v>0.82230934829251823</v>
      </c>
      <c r="M820" s="784">
        <f>M808+M813+M815+M817+M819</f>
        <v>119477.54118</v>
      </c>
      <c r="N820" s="785">
        <f>M820/F820</f>
        <v>0.93506303259314993</v>
      </c>
      <c r="O820" s="784">
        <f>O808+O813+O815+O817+O819</f>
        <v>69626.224019999994</v>
      </c>
      <c r="P820" s="785">
        <f>O820/G820</f>
        <v>0.89962512266526606</v>
      </c>
      <c r="Q820" s="784">
        <f>Q821+Q822</f>
        <v>1017591.8772</v>
      </c>
      <c r="R820" s="785">
        <f>Q820/H820</f>
        <v>1</v>
      </c>
      <c r="S820" s="784">
        <f t="shared" si="541"/>
        <v>7628229.8911300004</v>
      </c>
      <c r="T820" s="573">
        <f t="shared" si="542"/>
        <v>1.0796894626228446</v>
      </c>
      <c r="U820" s="784">
        <f>U821+U822</f>
        <v>6471548.346760001</v>
      </c>
      <c r="V820" s="573">
        <f>U820/E820</f>
        <v>1.1076779282681539</v>
      </c>
      <c r="W820" s="784">
        <f>W808+W813+W815+W817+W819</f>
        <v>91544.977530000004</v>
      </c>
      <c r="X820" s="573">
        <f>W820/F820</f>
        <v>0.71645535606488264</v>
      </c>
      <c r="Y820" s="784">
        <f>Y808+Y813+Y815+Y817+Y819</f>
        <v>47544.689639999997</v>
      </c>
      <c r="Z820" s="573">
        <f>Y820/G820</f>
        <v>0.61431447491940272</v>
      </c>
      <c r="AA820" s="784">
        <f>AA821+AA822</f>
        <v>1017591.8772</v>
      </c>
      <c r="AB820" s="785">
        <f>AA820/H820</f>
        <v>1</v>
      </c>
      <c r="AC820" s="784">
        <f>AE820+AG820+AI820+AK820</f>
        <v>7045983.2632499998</v>
      </c>
      <c r="AD820" s="785">
        <f t="shared" si="555"/>
        <v>0.99727905316458987</v>
      </c>
      <c r="AE820" s="784">
        <f>AE808+AE813+AE815+AE817+AE819</f>
        <v>5838392.84638</v>
      </c>
      <c r="AF820" s="573">
        <f t="shared" si="543"/>
        <v>0.99930627818481177</v>
      </c>
      <c r="AG820" s="784">
        <f>AG808+AG813+AG815+AG817+AG819</f>
        <v>120372.31565</v>
      </c>
      <c r="AH820" s="573">
        <f t="shared" si="544"/>
        <v>0.94206577571241656</v>
      </c>
      <c r="AI820" s="784">
        <f>AI808+AI813+AI815+AI817+AI819</f>
        <v>69626.224019999994</v>
      </c>
      <c r="AJ820" s="573">
        <f>AI820/G820</f>
        <v>0.89962512266526606</v>
      </c>
      <c r="AK820" s="784">
        <f>AK808+AK813+AK815+AK817+AK819+AK818</f>
        <v>1017591.8772</v>
      </c>
      <c r="AL820" s="786"/>
      <c r="AM820" s="368"/>
      <c r="AN820" s="368"/>
      <c r="AO820" s="368"/>
      <c r="AP820" s="368"/>
      <c r="AQ820" s="368"/>
      <c r="AR820" s="368"/>
      <c r="AS820" s="368"/>
      <c r="AT820" s="368"/>
      <c r="AU820" s="368">
        <f>AU821+AU822</f>
        <v>-841702.86777999974</v>
      </c>
      <c r="AV820" s="368">
        <f t="shared" si="558"/>
        <v>6223504.4489600006</v>
      </c>
      <c r="AW820" s="368">
        <f>AW808+AW813+AW815+AW817+AW819</f>
        <v>5007125.5046500005</v>
      </c>
      <c r="AX820" s="368">
        <f>AX808+AX813+AX815+AX817+AX819</f>
        <v>134511.23962000001</v>
      </c>
      <c r="AY820" s="368">
        <f>AY808+AY813+AY815+AY817+AY819</f>
        <v>64275.827490000003</v>
      </c>
      <c r="AZ820" s="368">
        <f>AZ808+AZ813+AZ815+AZ817+AZ819+AZ818</f>
        <v>1017591.8772</v>
      </c>
      <c r="BA820" s="368">
        <f>BA821+BA822</f>
        <v>0</v>
      </c>
      <c r="BB820" s="368">
        <f>BB808+BB813+BB817</f>
        <v>0</v>
      </c>
      <c r="BC820" s="368">
        <f>BC808+BC813+BC817</f>
        <v>0</v>
      </c>
      <c r="BD820" s="368">
        <f>BD808+BD813+BD817</f>
        <v>0</v>
      </c>
      <c r="BE820" s="368">
        <f t="shared" si="548"/>
        <v>6937432.4641199997</v>
      </c>
      <c r="BF820" s="368">
        <f>E820</f>
        <v>5842445.8785399999</v>
      </c>
      <c r="BG820" s="368">
        <f t="shared" ref="BG820:BH822" si="564">G820</f>
        <v>77394.708379999996</v>
      </c>
      <c r="BH820" s="368">
        <f t="shared" si="564"/>
        <v>1017591.8772</v>
      </c>
      <c r="BI820" s="368">
        <f t="shared" si="559"/>
        <v>4396476.2385499999</v>
      </c>
      <c r="BJ820" s="368">
        <f>BJ808+BJ813+BJ815+BJ817+BJ819</f>
        <v>4138150.0887099998</v>
      </c>
      <c r="BK820" s="368">
        <f>BK808+BK813+BK815+BK817+BK819</f>
        <v>127774.85262000001</v>
      </c>
      <c r="BL820" s="368">
        <f>BL808+BL813+BL815+BL817+BL819</f>
        <v>77394.708379999996</v>
      </c>
      <c r="BM820" s="368">
        <f>BM808+BM813+BM815+BM817+BM819</f>
        <v>53156.588839999997</v>
      </c>
      <c r="BN820" s="368">
        <f>BN821+BN822</f>
        <v>0</v>
      </c>
      <c r="BO820" s="368">
        <f t="shared" si="560"/>
        <v>4396476.2385499999</v>
      </c>
      <c r="BP820" s="368">
        <f>BP808+BP813+BP815+BP817+BP819</f>
        <v>4138150.0887099998</v>
      </c>
      <c r="BQ820" s="368">
        <f>BQ808+BQ813+BQ815+BQ817+BQ819</f>
        <v>127774.85262000001</v>
      </c>
      <c r="BR820" s="368">
        <f>BR808+BR813+BR815+BR817+BR819</f>
        <v>77394.708379999996</v>
      </c>
      <c r="BS820" s="368">
        <f>BS808+BS813+BS815+BS817+BS819</f>
        <v>53156.588839999997</v>
      </c>
      <c r="BT820" s="368">
        <f t="shared" si="549"/>
        <v>77394.708379999996</v>
      </c>
      <c r="BU820" s="368">
        <f>BM820</f>
        <v>53156.588839999997</v>
      </c>
      <c r="BV820" s="368">
        <f t="shared" si="561"/>
        <v>4163209.4956500004</v>
      </c>
      <c r="BW820" s="368">
        <f>BW808+BW813+BW815+BW817+BW819</f>
        <v>3942661.5737900003</v>
      </c>
      <c r="BX820" s="368">
        <f>BX808+BX813+BX815+BX817+BX819</f>
        <v>127774.85262000001</v>
      </c>
      <c r="BY820" s="368">
        <f>BY808+BY813+BY815+BY817+BY819</f>
        <v>63586.097280000002</v>
      </c>
      <c r="BZ820" s="368">
        <f>BZ808+BZ813+BZ815+BZ817+BZ819</f>
        <v>29186.971959999999</v>
      </c>
      <c r="CA820" s="368">
        <f t="shared" si="550"/>
        <v>0</v>
      </c>
      <c r="CB820" s="368">
        <f>CB808+CB813+CB817</f>
        <v>0</v>
      </c>
      <c r="CC820" s="368">
        <f>CC808+CC813+CC817</f>
        <v>0</v>
      </c>
      <c r="CD820" s="368">
        <f>CD808+CD813+CD817</f>
        <v>0</v>
      </c>
      <c r="CE820" s="368">
        <f t="shared" si="551"/>
        <v>3355621.7077600001</v>
      </c>
      <c r="CF820" s="368">
        <f>CF808+CF813+CF815+CF817+CF819</f>
        <v>3262848.63852</v>
      </c>
      <c r="CG820" s="368">
        <f>CG808+CG813+CG815+CG817+CG819</f>
        <v>109511.23961999999</v>
      </c>
      <c r="CH820" s="368">
        <f>CH808+CH813+CH815+CH817+CH819</f>
        <v>63586.097280000002</v>
      </c>
      <c r="CI820" s="368">
        <f>CI808+CI813+CI815+CI817+CI819</f>
        <v>29186.971959999999</v>
      </c>
      <c r="CJ820" s="368">
        <f>CJ821+CJ822</f>
        <v>0</v>
      </c>
      <c r="CK820" s="368">
        <f t="shared" si="562"/>
        <v>3483396.5603800002</v>
      </c>
      <c r="CL820" s="368">
        <f>CL808+CL813+CL815+CL817+CL819</f>
        <v>3262848.63852</v>
      </c>
      <c r="CM820" s="368">
        <f>CM808+CM813+CM815+CM817+CM819</f>
        <v>127774.85262000001</v>
      </c>
      <c r="CN820" s="368">
        <f>CN808+CN813+CN815+CN817+CN819</f>
        <v>63586.097280000002</v>
      </c>
      <c r="CO820" s="368">
        <f>CO808+CO813+CO815+CO817+CO819</f>
        <v>29186.971959999999</v>
      </c>
    </row>
    <row r="821" spans="2:93" s="77" customFormat="1" ht="57" customHeight="1" x14ac:dyDescent="0.3">
      <c r="B821" s="896" t="s">
        <v>263</v>
      </c>
      <c r="C821" s="896"/>
      <c r="D821" s="182">
        <f t="shared" si="557"/>
        <v>7064557.3167399997</v>
      </c>
      <c r="E821" s="182">
        <f>E808+E813+E815</f>
        <v>5841945.8785399999</v>
      </c>
      <c r="F821" s="182">
        <f>F808+F813+F815</f>
        <v>127774.85262000001</v>
      </c>
      <c r="G821" s="182">
        <f>G808+G813+G815</f>
        <v>77394.708379999996</v>
      </c>
      <c r="H821" s="182">
        <f>H808+H813+H815</f>
        <v>1017441.8772</v>
      </c>
      <c r="I821" s="182">
        <f t="shared" si="563"/>
        <v>7015899.1415799996</v>
      </c>
      <c r="J821" s="569">
        <f t="shared" si="553"/>
        <v>0.99311235326172509</v>
      </c>
      <c r="K821" s="182">
        <f>K808+K813+K815</f>
        <v>5809353.4991800003</v>
      </c>
      <c r="L821" s="569">
        <f>K821/E821</f>
        <v>0.99442097204636459</v>
      </c>
      <c r="M821" s="182">
        <f>M808+M813+M815+M817+M819</f>
        <v>119477.54118</v>
      </c>
      <c r="N821" s="569">
        <f>M821/F821</f>
        <v>0.93506303259314993</v>
      </c>
      <c r="O821" s="182">
        <f>O808+O813+O815+O817+O819</f>
        <v>69626.224019999994</v>
      </c>
      <c r="P821" s="569">
        <f>O821/G821</f>
        <v>0.89962512266526606</v>
      </c>
      <c r="Q821" s="182">
        <f>Q813</f>
        <v>1017441.8772</v>
      </c>
      <c r="R821" s="569">
        <f>Q821/H821</f>
        <v>1</v>
      </c>
      <c r="S821" s="182">
        <f t="shared" si="541"/>
        <v>7627647.36613</v>
      </c>
      <c r="T821" s="569">
        <f t="shared" si="542"/>
        <v>1.0797063459384377</v>
      </c>
      <c r="U821" s="182">
        <f>U808+U813+U815</f>
        <v>6471115.8217600007</v>
      </c>
      <c r="V821" s="569">
        <f t="shared" ref="V821:V828" si="565">U821/E821</f>
        <v>1.1076986942880136</v>
      </c>
      <c r="W821" s="182">
        <f>W808+W813+W815+W817+W819</f>
        <v>91544.977530000004</v>
      </c>
      <c r="X821" s="569">
        <f>W821/F821</f>
        <v>0.71645535606488264</v>
      </c>
      <c r="Y821" s="182">
        <f>Y808+Y813+Y815+Y817+Y819</f>
        <v>47544.689639999997</v>
      </c>
      <c r="Z821" s="569">
        <f>Y821/G821</f>
        <v>0.61431447491940272</v>
      </c>
      <c r="AA821" s="182">
        <f>AA813</f>
        <v>1017441.8772</v>
      </c>
      <c r="AB821" s="569">
        <f t="shared" ref="AB821:AB830" si="566">AA821/H821</f>
        <v>1</v>
      </c>
      <c r="AC821" s="182">
        <f>AE821+AG821+AI821+AK821</f>
        <v>7045400.7382499995</v>
      </c>
      <c r="AD821" s="569">
        <f t="shared" si="555"/>
        <v>0.99728835401411386</v>
      </c>
      <c r="AE821" s="182">
        <f>AE808+AE813+AE815</f>
        <v>5837960.3213799996</v>
      </c>
      <c r="AF821" s="569">
        <f t="shared" si="543"/>
        <v>0.99931776890048896</v>
      </c>
      <c r="AG821" s="182">
        <f>AG808+AG813+AG815+AG817+AG819</f>
        <v>120372.31565</v>
      </c>
      <c r="AH821" s="569">
        <f t="shared" si="544"/>
        <v>0.94206577571241656</v>
      </c>
      <c r="AI821" s="182">
        <f>AI808+AI813+AI815+AI817+AI819</f>
        <v>69626.224019999994</v>
      </c>
      <c r="AJ821" s="569">
        <f>AI821/G821</f>
        <v>0.89962512266526606</v>
      </c>
      <c r="AK821" s="182">
        <f>AK813</f>
        <v>1017441.8772</v>
      </c>
      <c r="AL821" s="663"/>
      <c r="AM821" s="663"/>
      <c r="AN821" s="663"/>
      <c r="AO821" s="663"/>
      <c r="AP821" s="663"/>
      <c r="AQ821" s="663"/>
      <c r="AR821" s="663"/>
      <c r="AS821" s="663"/>
      <c r="AT821" s="663"/>
      <c r="AU821" s="663">
        <f>AU808+AU813+AU815+AU817</f>
        <v>-841702.86777999974</v>
      </c>
      <c r="AV821" s="663">
        <f t="shared" si="558"/>
        <v>6222854.4489600006</v>
      </c>
      <c r="AW821" s="663">
        <f>AW808+AW813+AW815+AW817</f>
        <v>5006625.5046500005</v>
      </c>
      <c r="AX821" s="663">
        <f>AX808+AX813+AX815+AX817+AX819</f>
        <v>134511.23962000001</v>
      </c>
      <c r="AY821" s="663">
        <f>AY808+AY813+AY815+AY817+AY819</f>
        <v>64275.827490000003</v>
      </c>
      <c r="AZ821" s="663">
        <f>AZ813</f>
        <v>1017441.8772</v>
      </c>
      <c r="BA821" s="663">
        <f>BB821+BC821+BD821</f>
        <v>0</v>
      </c>
      <c r="BB821" s="663">
        <f>BB808+BB813</f>
        <v>0</v>
      </c>
      <c r="BC821" s="663">
        <f>BC808+BC813</f>
        <v>0</v>
      </c>
      <c r="BD821" s="663">
        <f>BD808+BD813</f>
        <v>0</v>
      </c>
      <c r="BE821" s="663">
        <f t="shared" si="548"/>
        <v>6936782.4641199997</v>
      </c>
      <c r="BF821" s="663">
        <f>E821</f>
        <v>5841945.8785399999</v>
      </c>
      <c r="BG821" s="663">
        <f t="shared" si="564"/>
        <v>77394.708379999996</v>
      </c>
      <c r="BH821" s="663">
        <f t="shared" si="564"/>
        <v>1017441.8772</v>
      </c>
      <c r="BI821" s="663">
        <f t="shared" si="559"/>
        <v>4396326.2385499999</v>
      </c>
      <c r="BJ821" s="663">
        <f>BJ808+BJ813+BJ815+BJ817+BJ819</f>
        <v>4138150.0887099998</v>
      </c>
      <c r="BK821" s="663">
        <f>BK808+BK813+BK815+BK817+BK819</f>
        <v>127774.85262000001</v>
      </c>
      <c r="BL821" s="663">
        <f>BL808+BL813+BL815+BL817+BL819</f>
        <v>77394.708379999996</v>
      </c>
      <c r="BM821" s="663">
        <f>BM813</f>
        <v>53006.588839999997</v>
      </c>
      <c r="BN821" s="663">
        <f>BN808+BN813+BN815</f>
        <v>0</v>
      </c>
      <c r="BO821" s="663">
        <f t="shared" si="560"/>
        <v>4396326.2385499999</v>
      </c>
      <c r="BP821" s="663">
        <f>BP808+BP813+BP815+BP817+BP819</f>
        <v>4138150.0887099998</v>
      </c>
      <c r="BQ821" s="663">
        <f>BQ808+BQ813+BQ815+BQ817+BQ819</f>
        <v>127774.85262000001</v>
      </c>
      <c r="BR821" s="663">
        <f>BR808+BR813+BR815+BR817+BR819</f>
        <v>77394.708379999996</v>
      </c>
      <c r="BS821" s="663">
        <f>BS813</f>
        <v>53006.588839999997</v>
      </c>
      <c r="BT821" s="182">
        <f>BT808+BT813</f>
        <v>77394.708379999996</v>
      </c>
      <c r="BU821" s="182">
        <f>BU808+BU813</f>
        <v>53006.588839999997</v>
      </c>
      <c r="BV821" s="663">
        <f t="shared" si="561"/>
        <v>4163059.4956500004</v>
      </c>
      <c r="BW821" s="663">
        <f>BW808+BW813+BW815+BW817+BW819</f>
        <v>3942661.5737900003</v>
      </c>
      <c r="BX821" s="663">
        <f>BX808+BX813+BX815+BX817+BX819</f>
        <v>127774.85262000001</v>
      </c>
      <c r="BY821" s="663">
        <f>BY808+BY813+BY815+BY817+BY819</f>
        <v>63586.097280000002</v>
      </c>
      <c r="BZ821" s="663">
        <f>BZ813</f>
        <v>29036.971959999999</v>
      </c>
      <c r="CA821" s="663">
        <f t="shared" si="550"/>
        <v>0</v>
      </c>
      <c r="CB821" s="182">
        <f>CB808+CB813</f>
        <v>0</v>
      </c>
      <c r="CC821" s="182">
        <f>CC808+CC813</f>
        <v>0</v>
      </c>
      <c r="CD821" s="182">
        <f>CD808+CD813</f>
        <v>0</v>
      </c>
      <c r="CE821" s="663">
        <f t="shared" si="551"/>
        <v>3355471.7077600001</v>
      </c>
      <c r="CF821" s="663">
        <f>CF808+CF813+CF815+CF817+CF819</f>
        <v>3262848.63852</v>
      </c>
      <c r="CG821" s="663">
        <f>CG808+CG813+CG815+CG817+CG819</f>
        <v>109511.23961999999</v>
      </c>
      <c r="CH821" s="663">
        <f>CH808+CH813+CH815+CH817+CH819</f>
        <v>63586.097280000002</v>
      </c>
      <c r="CI821" s="663">
        <f>CI813</f>
        <v>29036.971959999999</v>
      </c>
      <c r="CJ821" s="663">
        <f>CJ808+CJ813+CJ815</f>
        <v>0</v>
      </c>
      <c r="CK821" s="663">
        <f t="shared" si="562"/>
        <v>3483246.5603800002</v>
      </c>
      <c r="CL821" s="663">
        <f>CL808+CL813+CL815+CL817+CL819</f>
        <v>3262848.63852</v>
      </c>
      <c r="CM821" s="663">
        <f>CM808+CM813+CM815+CM817+CM819</f>
        <v>127774.85262000001</v>
      </c>
      <c r="CN821" s="663">
        <f>CN808+CN813+CN815+CN817+CN819</f>
        <v>63586.097280000002</v>
      </c>
      <c r="CO821" s="663">
        <f>CO813</f>
        <v>29036.971959999999</v>
      </c>
    </row>
    <row r="822" spans="2:93" s="77" customFormat="1" ht="55.5" customHeight="1" x14ac:dyDescent="0.3">
      <c r="B822" s="896" t="s">
        <v>267</v>
      </c>
      <c r="C822" s="896"/>
      <c r="D822" s="182">
        <f t="shared" si="557"/>
        <v>650</v>
      </c>
      <c r="E822" s="182">
        <f>E819</f>
        <v>500</v>
      </c>
      <c r="F822" s="182">
        <f>F817</f>
        <v>0</v>
      </c>
      <c r="G822" s="182">
        <f>G817</f>
        <v>0</v>
      </c>
      <c r="H822" s="182">
        <f>H817+H819</f>
        <v>150</v>
      </c>
      <c r="I822" s="182">
        <f t="shared" si="563"/>
        <v>582.52499999999998</v>
      </c>
      <c r="J822" s="569">
        <f t="shared" si="553"/>
        <v>0.89619230769230762</v>
      </c>
      <c r="K822" s="182">
        <f>K819</f>
        <v>432.52499999999998</v>
      </c>
      <c r="L822" s="569">
        <v>0</v>
      </c>
      <c r="M822" s="182">
        <f>M817</f>
        <v>0</v>
      </c>
      <c r="N822" s="569">
        <v>0</v>
      </c>
      <c r="O822" s="182">
        <f>O817</f>
        <v>0</v>
      </c>
      <c r="P822" s="569">
        <v>0</v>
      </c>
      <c r="Q822" s="182">
        <f>Q817+Q819</f>
        <v>150</v>
      </c>
      <c r="R822" s="569">
        <v>0</v>
      </c>
      <c r="S822" s="182">
        <f t="shared" si="541"/>
        <v>582.52499999999998</v>
      </c>
      <c r="T822" s="569">
        <f t="shared" si="542"/>
        <v>0.89619230769230762</v>
      </c>
      <c r="U822" s="182">
        <f>U819</f>
        <v>432.52499999999998</v>
      </c>
      <c r="V822" s="569">
        <v>0</v>
      </c>
      <c r="W822" s="182">
        <f>W817</f>
        <v>0</v>
      </c>
      <c r="X822" s="569">
        <v>0</v>
      </c>
      <c r="Y822" s="182">
        <f>Y817</f>
        <v>0</v>
      </c>
      <c r="Z822" s="569">
        <v>0</v>
      </c>
      <c r="AA822" s="182">
        <f>AA817+AA819</f>
        <v>150</v>
      </c>
      <c r="AB822" s="569">
        <f t="shared" si="566"/>
        <v>1</v>
      </c>
      <c r="AC822" s="182">
        <f>AE822+AG822+AI822+AK822</f>
        <v>582.52499999999998</v>
      </c>
      <c r="AD822" s="569">
        <f t="shared" si="555"/>
        <v>0.89619230769230762</v>
      </c>
      <c r="AE822" s="182">
        <f>AE819</f>
        <v>432.52499999999998</v>
      </c>
      <c r="AF822" s="569">
        <f t="shared" si="543"/>
        <v>0.86504999999999999</v>
      </c>
      <c r="AG822" s="182">
        <f>AG817</f>
        <v>0</v>
      </c>
      <c r="AH822" s="569">
        <v>0</v>
      </c>
      <c r="AI822" s="182">
        <f>AI817</f>
        <v>0</v>
      </c>
      <c r="AJ822" s="569">
        <v>0</v>
      </c>
      <c r="AK822" s="182">
        <f>AK817+AK819</f>
        <v>150</v>
      </c>
      <c r="AL822" s="663"/>
      <c r="AM822" s="663"/>
      <c r="AN822" s="663"/>
      <c r="AO822" s="663"/>
      <c r="AP822" s="663"/>
      <c r="AQ822" s="663"/>
      <c r="AR822" s="663"/>
      <c r="AS822" s="663"/>
      <c r="AT822" s="663"/>
      <c r="AU822" s="663">
        <f>AW822-E822</f>
        <v>0</v>
      </c>
      <c r="AV822" s="663">
        <f t="shared" si="558"/>
        <v>650</v>
      </c>
      <c r="AW822" s="663">
        <f>AW819</f>
        <v>500</v>
      </c>
      <c r="AX822" s="663">
        <f>AX817</f>
        <v>0</v>
      </c>
      <c r="AY822" s="663">
        <f>AY817</f>
        <v>0</v>
      </c>
      <c r="AZ822" s="663">
        <f>AZ817+AZ819</f>
        <v>150</v>
      </c>
      <c r="BA822" s="663">
        <f>BB822+BC822+BD822</f>
        <v>0</v>
      </c>
      <c r="BB822" s="663">
        <f>BB817</f>
        <v>0</v>
      </c>
      <c r="BC822" s="663">
        <f>BC817</f>
        <v>0</v>
      </c>
      <c r="BD822" s="663">
        <f>BD817</f>
        <v>0</v>
      </c>
      <c r="BE822" s="663">
        <f t="shared" si="548"/>
        <v>650</v>
      </c>
      <c r="BF822" s="663">
        <f>E822</f>
        <v>500</v>
      </c>
      <c r="BG822" s="663">
        <f t="shared" si="564"/>
        <v>0</v>
      </c>
      <c r="BH822" s="663">
        <f t="shared" si="564"/>
        <v>150</v>
      </c>
      <c r="BI822" s="663">
        <f t="shared" si="559"/>
        <v>150</v>
      </c>
      <c r="BJ822" s="182">
        <f>BJ817</f>
        <v>0</v>
      </c>
      <c r="BK822" s="182"/>
      <c r="BL822" s="182">
        <f>BL817</f>
        <v>0</v>
      </c>
      <c r="BM822" s="663">
        <f>BM817+BM819</f>
        <v>150</v>
      </c>
      <c r="BN822" s="663">
        <f>BN817</f>
        <v>0</v>
      </c>
      <c r="BO822" s="663">
        <f t="shared" si="560"/>
        <v>150</v>
      </c>
      <c r="BP822" s="182">
        <f>BP817</f>
        <v>0</v>
      </c>
      <c r="BQ822" s="182"/>
      <c r="BR822" s="182">
        <f>BR817</f>
        <v>0</v>
      </c>
      <c r="BS822" s="663">
        <f>BS817+BS819</f>
        <v>150</v>
      </c>
      <c r="BT822" s="182">
        <f>BT817</f>
        <v>0</v>
      </c>
      <c r="BU822" s="182">
        <f>BU817</f>
        <v>150</v>
      </c>
      <c r="BV822" s="663">
        <f t="shared" si="561"/>
        <v>150</v>
      </c>
      <c r="BW822" s="182">
        <f>BW817</f>
        <v>0</v>
      </c>
      <c r="BX822" s="182"/>
      <c r="BY822" s="182">
        <f>BY817</f>
        <v>0</v>
      </c>
      <c r="BZ822" s="663">
        <f>BZ817+BZ819</f>
        <v>150</v>
      </c>
      <c r="CA822" s="663">
        <f t="shared" si="550"/>
        <v>0</v>
      </c>
      <c r="CB822" s="182">
        <f>CB817</f>
        <v>0</v>
      </c>
      <c r="CC822" s="182">
        <f>CC817</f>
        <v>0</v>
      </c>
      <c r="CD822" s="182">
        <f>CD817</f>
        <v>0</v>
      </c>
      <c r="CE822" s="663">
        <f t="shared" si="551"/>
        <v>150</v>
      </c>
      <c r="CF822" s="182">
        <f>CF817</f>
        <v>0</v>
      </c>
      <c r="CG822" s="182"/>
      <c r="CH822" s="182">
        <f>CH817</f>
        <v>0</v>
      </c>
      <c r="CI822" s="663">
        <f>CI817+CI819</f>
        <v>150</v>
      </c>
      <c r="CJ822" s="663">
        <f>CJ817</f>
        <v>0</v>
      </c>
      <c r="CK822" s="663">
        <f t="shared" si="562"/>
        <v>150</v>
      </c>
      <c r="CL822" s="182">
        <f>CL817</f>
        <v>0</v>
      </c>
      <c r="CM822" s="182"/>
      <c r="CN822" s="182">
        <f>CN817</f>
        <v>0</v>
      </c>
      <c r="CO822" s="663">
        <f>CO817+CO819</f>
        <v>150</v>
      </c>
    </row>
    <row r="823" spans="2:93" s="446" customFormat="1" ht="63" customHeight="1" x14ac:dyDescent="0.25">
      <c r="B823" s="891" t="s">
        <v>129</v>
      </c>
      <c r="C823" s="891"/>
      <c r="D823" s="412">
        <f t="shared" si="557"/>
        <v>24836281.241560001</v>
      </c>
      <c r="E823" s="412">
        <f>E824+E825+E827+E829+E828</f>
        <v>13284758.45411</v>
      </c>
      <c r="F823" s="412">
        <f>F824+F825+F827+F829+F828</f>
        <v>8186779.8537500007</v>
      </c>
      <c r="G823" s="412">
        <f>G824+G825+G827+G829</f>
        <v>813596.47615</v>
      </c>
      <c r="H823" s="412">
        <f>H824+H825+H827+H829+H828</f>
        <v>2551146.4575499999</v>
      </c>
      <c r="I823" s="412">
        <f t="shared" si="563"/>
        <v>23629004.751329999</v>
      </c>
      <c r="J823" s="570">
        <f t="shared" si="553"/>
        <v>0.95139060962919864</v>
      </c>
      <c r="K823" s="412">
        <f>K824+K825+K827+K829+K828</f>
        <v>12492680.932910001</v>
      </c>
      <c r="L823" s="570">
        <f>K823/E823</f>
        <v>0.94037697230731743</v>
      </c>
      <c r="M823" s="412">
        <f>M824+M825+M827+M829+M828</f>
        <v>7992344.5472600004</v>
      </c>
      <c r="N823" s="570">
        <f>M823/F823</f>
        <v>0.97625008734039209</v>
      </c>
      <c r="O823" s="412">
        <f>O824+O825+O827+O829</f>
        <v>781711.87999000016</v>
      </c>
      <c r="P823" s="570">
        <f>O823/G823</f>
        <v>0.96081030695845671</v>
      </c>
      <c r="Q823" s="412">
        <f>Q824+Q825+Q827+Q829+Q828</f>
        <v>2362267.3911700002</v>
      </c>
      <c r="R823" s="570">
        <f>Q823/H823</f>
        <v>0.92596306424469643</v>
      </c>
      <c r="S823" s="412">
        <f t="shared" si="541"/>
        <v>23025149.179840002</v>
      </c>
      <c r="T823" s="570">
        <f t="shared" si="542"/>
        <v>0.92707716408488217</v>
      </c>
      <c r="U823" s="412">
        <f>U824+U825+U827+U829+U828</f>
        <v>13238443.792310001</v>
      </c>
      <c r="V823" s="570">
        <f t="shared" si="565"/>
        <v>0.99651369936758838</v>
      </c>
      <c r="W823" s="412">
        <f>W824+W825+W827+W829+W828+W826</f>
        <v>6721953.2796299998</v>
      </c>
      <c r="X823" s="570">
        <f>W823/F823</f>
        <v>0.8210741463325133</v>
      </c>
      <c r="Y823" s="413">
        <f>Y824+Y825+Y827+Y829</f>
        <v>783653.4369300002</v>
      </c>
      <c r="Z823" s="570">
        <f>Y823/G823</f>
        <v>0.96319669504753447</v>
      </c>
      <c r="AA823" s="412">
        <f>AA824+AA825+AA827+AA829+AA828</f>
        <v>2281098.6709700003</v>
      </c>
      <c r="AB823" s="570">
        <f t="shared" si="566"/>
        <v>0.89414649802609114</v>
      </c>
      <c r="AC823" s="412">
        <f>AE823+AG823+AI823+AK823</f>
        <v>24220270.20939</v>
      </c>
      <c r="AD823" s="570">
        <f t="shared" si="555"/>
        <v>0.97519713091591209</v>
      </c>
      <c r="AE823" s="412">
        <f>AE824+AE825+AE827+AE829+AE828</f>
        <v>12707745.089739999</v>
      </c>
      <c r="AF823" s="570">
        <f t="shared" si="543"/>
        <v>0.95656576170630436</v>
      </c>
      <c r="AG823" s="412">
        <f>AG824+AG825+AG827+AG829+AG828</f>
        <v>8171399.0643500006</v>
      </c>
      <c r="AH823" s="570">
        <f t="shared" si="544"/>
        <v>0.99812126505478771</v>
      </c>
      <c r="AI823" s="413">
        <f>AI824+AI825+AI827+AI829</f>
        <v>803779.59775000007</v>
      </c>
      <c r="AJ823" s="570">
        <f>AI823/G823</f>
        <v>0.98793397133864913</v>
      </c>
      <c r="AK823" s="412">
        <f>AK824+AK825+AK827+AK829+AK828</f>
        <v>2537346.4575499999</v>
      </c>
      <c r="AL823" s="570">
        <f>AK823/H823</f>
        <v>0.99459066728248413</v>
      </c>
      <c r="AM823" s="413"/>
      <c r="AN823" s="413"/>
      <c r="AO823" s="413"/>
      <c r="AP823" s="413"/>
      <c r="AQ823" s="413"/>
      <c r="AR823" s="413"/>
      <c r="AS823" s="413"/>
      <c r="AT823" s="413"/>
      <c r="AU823" s="413">
        <f>AV823-D823</f>
        <v>-3669064.2285800017</v>
      </c>
      <c r="AV823" s="413">
        <f t="shared" si="558"/>
        <v>21167217.012979999</v>
      </c>
      <c r="AW823" s="413">
        <f>AW824+AW825+AW827+AW829+AW828</f>
        <v>8943357.8667599987</v>
      </c>
      <c r="AX823" s="413">
        <f>AX824+AX825+AX827+AX829+AX828</f>
        <v>8405080.897880001</v>
      </c>
      <c r="AY823" s="413">
        <f>AY824+AY825+AY827+AY829</f>
        <v>1430506.60096</v>
      </c>
      <c r="AZ823" s="413">
        <f>AZ824+AZ825+AZ827+AZ828+AZ829</f>
        <v>2388271.64738</v>
      </c>
      <c r="BA823" s="413" t="e">
        <f>BB823+BC823+BD823</f>
        <v>#REF!</v>
      </c>
      <c r="BB823" s="413" t="e">
        <f>BB824+BB825+BB827+BB829+BB828</f>
        <v>#REF!</v>
      </c>
      <c r="BC823" s="413" t="e">
        <f>BC824+BC825+BC827+BC829</f>
        <v>#REF!</v>
      </c>
      <c r="BD823" s="413" t="e">
        <f>BD824+BD825+BD827+BD829</f>
        <v>#REF!</v>
      </c>
      <c r="BE823" s="413" t="e">
        <f t="shared" si="548"/>
        <v>#REF!</v>
      </c>
      <c r="BF823" s="413" t="e">
        <f>BF824+BF825+BF827+BF829+BF828</f>
        <v>#REF!</v>
      </c>
      <c r="BG823" s="413">
        <f>G823</f>
        <v>813596.47615</v>
      </c>
      <c r="BH823" s="413" t="e">
        <f>BH824+BH825+BH827+BH829</f>
        <v>#REF!</v>
      </c>
      <c r="BI823" s="413">
        <f t="shared" si="559"/>
        <v>21032903.11674</v>
      </c>
      <c r="BJ823" s="413">
        <f>BJ824+BJ825+BJ827+BJ829+BJ828</f>
        <v>9834350.8485599998</v>
      </c>
      <c r="BK823" s="413">
        <f>BK824+BK825+BK827+BK829+BK828</f>
        <v>9217493.4359200001</v>
      </c>
      <c r="BL823" s="413">
        <f>BL824+BL825+BL827+BL829</f>
        <v>874790.53078999999</v>
      </c>
      <c r="BM823" s="413">
        <f>BM824+BM825+BM827+BM829</f>
        <v>1106268.3014700001</v>
      </c>
      <c r="BN823" s="413">
        <f>BO823-BI823</f>
        <v>532384.56403999776</v>
      </c>
      <c r="BO823" s="413">
        <f t="shared" si="560"/>
        <v>21565287.680779997</v>
      </c>
      <c r="BP823" s="413">
        <f>BP824+BP825+BP827+BP829+BP828</f>
        <v>9834350.8485599998</v>
      </c>
      <c r="BQ823" s="413">
        <f>BQ824+BQ825+BQ827+BQ829+BQ828</f>
        <v>9217493.4359199982</v>
      </c>
      <c r="BR823" s="413">
        <f>BR824+BR825+BR827+BR829</f>
        <v>1407175.0948299998</v>
      </c>
      <c r="BS823" s="413">
        <f>BS824+BS825+BS827+BS829</f>
        <v>1106268.3014700001</v>
      </c>
      <c r="BT823" s="413">
        <f>BT824+BT825+BT827+BT829+BT828</f>
        <v>874790.53078999999</v>
      </c>
      <c r="BU823" s="413" t="e">
        <f>BU824+BU825+BU827+BU829+BU828</f>
        <v>#REF!</v>
      </c>
      <c r="BV823" s="413" t="e">
        <f t="shared" si="561"/>
        <v>#REF!</v>
      </c>
      <c r="BW823" s="413">
        <f>BW824+BW825+BW827+BW829+BW828</f>
        <v>6247605.0623899996</v>
      </c>
      <c r="BX823" s="413">
        <f>BX824+BX825+BX827+BX829+BX828</f>
        <v>6592140.1347699994</v>
      </c>
      <c r="BY823" s="413">
        <f>BY824+BY825+BY827+BY829</f>
        <v>823937.02388999995</v>
      </c>
      <c r="BZ823" s="413" t="e">
        <f>BZ824+BZ825+BZ827+BZ829</f>
        <v>#REF!</v>
      </c>
      <c r="CA823" s="413" t="e">
        <f t="shared" si="550"/>
        <v>#REF!</v>
      </c>
      <c r="CB823" s="413" t="e">
        <f>CB824+CB825+CB827+CB829+CB828</f>
        <v>#REF!</v>
      </c>
      <c r="CC823" s="413" t="e">
        <f>CC824+CC825+CC827+CC829+CC828</f>
        <v>#REF!</v>
      </c>
      <c r="CD823" s="413" t="e">
        <f>CD824+CD825+CD827+CD829+CD828</f>
        <v>#REF!</v>
      </c>
      <c r="CE823" s="413">
        <f>CF823+CG823+CH823+CI823</f>
        <v>25261113.080011379</v>
      </c>
      <c r="CF823" s="413">
        <f>CF824+CF825+CF827+CF829+CF828</f>
        <v>8466410.0795199983</v>
      </c>
      <c r="CG823" s="413">
        <f>CG824+CG825+CG827+CG829+CG828</f>
        <v>14851579.004641382</v>
      </c>
      <c r="CH823" s="413">
        <f>CH824+CH825+CH827+CH829</f>
        <v>823937.02388999995</v>
      </c>
      <c r="CI823" s="413">
        <f>CI824+CI825+CI827+CI829</f>
        <v>1119186.97196</v>
      </c>
      <c r="CJ823" s="413">
        <f>CJ798+CJ820</f>
        <v>0</v>
      </c>
      <c r="CK823" s="413">
        <f t="shared" si="562"/>
        <v>25279376.693011381</v>
      </c>
      <c r="CL823" s="413">
        <f>CL824+CL825+CL827+CL829+CL828</f>
        <v>8466410.0795199983</v>
      </c>
      <c r="CM823" s="413">
        <f>CM824+CM825+CM827+CM829+CM828</f>
        <v>14869842.617641382</v>
      </c>
      <c r="CN823" s="413">
        <f>CN824+CN825+CN827+CN829</f>
        <v>823937.02388999995</v>
      </c>
      <c r="CO823" s="413">
        <f>CO824+CO825+CO827+CO829</f>
        <v>1119186.97196</v>
      </c>
    </row>
    <row r="824" spans="2:93" s="47" customFormat="1" ht="57" customHeight="1" x14ac:dyDescent="0.25">
      <c r="B824" s="896" t="s">
        <v>263</v>
      </c>
      <c r="C824" s="896"/>
      <c r="D824" s="182">
        <f t="shared" si="557"/>
        <v>20278096.931560002</v>
      </c>
      <c r="E824" s="182">
        <f>E799+E821</f>
        <v>12803341.737580001</v>
      </c>
      <c r="F824" s="182">
        <f>F799+F821</f>
        <v>4307133.5889400002</v>
      </c>
      <c r="G824" s="182">
        <f>G799+G821</f>
        <v>813596.47615</v>
      </c>
      <c r="H824" s="182">
        <f>H799+H821</f>
        <v>2354025.1288899998</v>
      </c>
      <c r="I824" s="182">
        <f t="shared" si="563"/>
        <v>19081105.102820002</v>
      </c>
      <c r="J824" s="569">
        <f t="shared" ref="J824:J830" si="567">I824/D824</f>
        <v>0.94097119503965621</v>
      </c>
      <c r="K824" s="182">
        <f>K799+K821</f>
        <v>12011331.743550001</v>
      </c>
      <c r="L824" s="569">
        <f>K824/E824</f>
        <v>0.93814036911118948</v>
      </c>
      <c r="M824" s="182">
        <f>M799+M821</f>
        <v>4112698.2824599999</v>
      </c>
      <c r="N824" s="569">
        <f>M824/F824</f>
        <v>0.95485737731021914</v>
      </c>
      <c r="O824" s="182">
        <f>O799+O821</f>
        <v>781711.87999000016</v>
      </c>
      <c r="P824" s="569">
        <f>O824/G824</f>
        <v>0.96081030695845671</v>
      </c>
      <c r="Q824" s="182">
        <f>Q799+Q821</f>
        <v>2175363.1968200002</v>
      </c>
      <c r="R824" s="569">
        <f>Q824/H824</f>
        <v>0.92410364278726087</v>
      </c>
      <c r="S824" s="182">
        <f t="shared" si="541"/>
        <v>18730219.89274</v>
      </c>
      <c r="T824" s="569">
        <f t="shared" si="542"/>
        <v>0.92366753921513467</v>
      </c>
      <c r="U824" s="182">
        <f>U799+U821</f>
        <v>12740466.687790001</v>
      </c>
      <c r="V824" s="569">
        <f t="shared" si="565"/>
        <v>0.99508916882180443</v>
      </c>
      <c r="W824" s="182">
        <f>W799+W821</f>
        <v>3111905.2913999995</v>
      </c>
      <c r="X824" s="569">
        <f>W824/F824</f>
        <v>0.72250029564693619</v>
      </c>
      <c r="Y824" s="663">
        <f>Y799+Y821</f>
        <v>783653.4369300002</v>
      </c>
      <c r="Z824" s="663"/>
      <c r="AA824" s="182">
        <f>AA799+AA821</f>
        <v>2094194.4766200001</v>
      </c>
      <c r="AB824" s="569">
        <f t="shared" si="566"/>
        <v>0.88962282131944848</v>
      </c>
      <c r="AC824" s="182">
        <f>AE824+AG824+AI824+AK824</f>
        <v>19662153.426569998</v>
      </c>
      <c r="AD824" s="569">
        <f t="shared" ref="AD824:AD830" si="568">AC824/D824</f>
        <v>0.96962518193552105</v>
      </c>
      <c r="AE824" s="182">
        <f>AE799+AE821</f>
        <v>12226395.900389999</v>
      </c>
      <c r="AF824" s="569">
        <f t="shared" si="543"/>
        <v>0.9549378709859343</v>
      </c>
      <c r="AG824" s="182">
        <f>AG799+AG821</f>
        <v>4291752.79954</v>
      </c>
      <c r="AH824" s="569">
        <f t="shared" si="544"/>
        <v>0.99642899643524052</v>
      </c>
      <c r="AI824" s="182">
        <f>AI799+AI821</f>
        <v>803779.59775000007</v>
      </c>
      <c r="AJ824" s="569">
        <f>AI824/G824</f>
        <v>0.98793397133864913</v>
      </c>
      <c r="AK824" s="182">
        <f>AK799+AK821</f>
        <v>2340225.1288899998</v>
      </c>
      <c r="AL824" s="569">
        <f t="shared" ref="AL824:AL830" si="569">AK824/H824</f>
        <v>0.99413770064276796</v>
      </c>
      <c r="AM824" s="663"/>
      <c r="AN824" s="663"/>
      <c r="AO824" s="663"/>
      <c r="AP824" s="663"/>
      <c r="AQ824" s="663"/>
      <c r="AR824" s="663"/>
      <c r="AS824" s="663"/>
      <c r="AT824" s="663"/>
      <c r="AU824" s="663">
        <f>AU821+AU799</f>
        <v>-3472092.9146100013</v>
      </c>
      <c r="AV824" s="663">
        <f t="shared" si="558"/>
        <v>16806004.01695</v>
      </c>
      <c r="AW824" s="663">
        <f>AW799+AW821</f>
        <v>8465275.7853699997</v>
      </c>
      <c r="AX824" s="663">
        <f>AX799+AX821</f>
        <v>4525434.6183800008</v>
      </c>
      <c r="AY824" s="663">
        <f>AY799+AY821</f>
        <v>1430506.60096</v>
      </c>
      <c r="AZ824" s="663">
        <f>AZ799+AZ821</f>
        <v>2384787.0122400001</v>
      </c>
      <c r="BA824" s="663" t="e">
        <f>BA821+BA799</f>
        <v>#REF!</v>
      </c>
      <c r="BB824" s="663" t="e">
        <f>BB799+BB821</f>
        <v>#REF!</v>
      </c>
      <c r="BC824" s="663" t="e">
        <f>BC799+BC821</f>
        <v>#REF!</v>
      </c>
      <c r="BD824" s="663" t="e">
        <f>BD799+BD821</f>
        <v>#REF!</v>
      </c>
      <c r="BE824" s="663" t="e">
        <f t="shared" si="548"/>
        <v>#REF!</v>
      </c>
      <c r="BF824" s="663" t="e">
        <f>BF799+BF821</f>
        <v>#REF!</v>
      </c>
      <c r="BG824" s="663">
        <f>G824</f>
        <v>813596.47615</v>
      </c>
      <c r="BH824" s="663" t="e">
        <f>BH799+BH821</f>
        <v>#REF!</v>
      </c>
      <c r="BI824" s="663">
        <f t="shared" si="559"/>
        <v>14584247.516739998</v>
      </c>
      <c r="BJ824" s="663">
        <f>BJ799+BJ821</f>
        <v>7442309.3362399992</v>
      </c>
      <c r="BK824" s="663">
        <f>BK799+BK821</f>
        <v>5161029.3482399993</v>
      </c>
      <c r="BL824" s="663">
        <f>BL799+BL821</f>
        <v>874790.53078999999</v>
      </c>
      <c r="BM824" s="663">
        <f>BM799+BM821</f>
        <v>1106118.3014700001</v>
      </c>
      <c r="BN824" s="663">
        <f>BN821+BN799</f>
        <v>532384.56403999962</v>
      </c>
      <c r="BO824" s="663">
        <f t="shared" si="560"/>
        <v>15116632.080779999</v>
      </c>
      <c r="BP824" s="663">
        <f>BP799+BP821</f>
        <v>7442309.3362399992</v>
      </c>
      <c r="BQ824" s="663">
        <f>BQ799+BQ821</f>
        <v>5161029.3482399993</v>
      </c>
      <c r="BR824" s="663">
        <f>BR799+BR821</f>
        <v>1407175.0948299998</v>
      </c>
      <c r="BS824" s="663">
        <f>BS799+BS821</f>
        <v>1106118.3014700001</v>
      </c>
      <c r="BT824" s="182">
        <f t="shared" si="549"/>
        <v>874790.53078999999</v>
      </c>
      <c r="BU824" s="663" t="e">
        <f>BU799+BU821</f>
        <v>#REF!</v>
      </c>
      <c r="BV824" s="663" t="e">
        <f t="shared" si="561"/>
        <v>#REF!</v>
      </c>
      <c r="BW824" s="663">
        <f>BW799+BW821</f>
        <v>6247605.0623899996</v>
      </c>
      <c r="BX824" s="663">
        <f>BX799+BX821</f>
        <v>6592140.1347699994</v>
      </c>
      <c r="BY824" s="663">
        <f>BY799+BY821</f>
        <v>823937.02388999995</v>
      </c>
      <c r="BZ824" s="663" t="e">
        <f>BZ799+BZ821</f>
        <v>#REF!</v>
      </c>
      <c r="CA824" s="663" t="e">
        <f>CB824+CC824+CD824</f>
        <v>#REF!</v>
      </c>
      <c r="CB824" s="182" t="e">
        <f>CB799+CB821</f>
        <v>#REF!</v>
      </c>
      <c r="CC824" s="182" t="e">
        <f>CC799+CC821</f>
        <v>#REF!</v>
      </c>
      <c r="CD824" s="663" t="e">
        <f>CD799+CD821</f>
        <v>#REF!</v>
      </c>
      <c r="CE824" s="663">
        <f t="shared" ref="CE824:CE830" si="570">CF824+CG824+CH824+CI824</f>
        <v>18224839.880011383</v>
      </c>
      <c r="CF824" s="663">
        <f>CF799+CF821</f>
        <v>6747004.3695199993</v>
      </c>
      <c r="CG824" s="663">
        <f>CG799+CG821</f>
        <v>9534861.5146413818</v>
      </c>
      <c r="CH824" s="663">
        <f>CH799+CH821</f>
        <v>823937.02388999995</v>
      </c>
      <c r="CI824" s="663">
        <f>CI799+CI821</f>
        <v>1119036.97196</v>
      </c>
      <c r="CJ824" s="663">
        <f>CJ821+CJ799</f>
        <v>0</v>
      </c>
      <c r="CK824" s="663">
        <f t="shared" si="562"/>
        <v>18243103.493011381</v>
      </c>
      <c r="CL824" s="663">
        <f>CL799+CL821</f>
        <v>6747004.3695199993</v>
      </c>
      <c r="CM824" s="663">
        <f>CM799+CM821</f>
        <v>9553125.1276413817</v>
      </c>
      <c r="CN824" s="663">
        <f>CN799+CN821</f>
        <v>823937.02388999995</v>
      </c>
      <c r="CO824" s="663">
        <f>CO799+CO821</f>
        <v>1119036.97196</v>
      </c>
    </row>
    <row r="825" spans="2:93" s="25" customFormat="1" ht="59.25" customHeight="1" x14ac:dyDescent="0.25">
      <c r="B825" s="897" t="s">
        <v>264</v>
      </c>
      <c r="C825" s="897"/>
      <c r="D825" s="183">
        <f t="shared" si="557"/>
        <v>1847940.5</v>
      </c>
      <c r="E825" s="183">
        <f>E800</f>
        <v>331770.44519</v>
      </c>
      <c r="F825" s="183">
        <f>F800</f>
        <v>1516170.0548100001</v>
      </c>
      <c r="G825" s="183">
        <f>G800</f>
        <v>0</v>
      </c>
      <c r="H825" s="183">
        <f>H800</f>
        <v>0</v>
      </c>
      <c r="I825" s="183">
        <f t="shared" si="563"/>
        <v>1847940.4478200001</v>
      </c>
      <c r="J825" s="594">
        <f t="shared" si="567"/>
        <v>0.99999997176316013</v>
      </c>
      <c r="K825" s="183">
        <f>K800</f>
        <v>331770.39302000002</v>
      </c>
      <c r="L825" s="594">
        <f>K825/E825</f>
        <v>0.99999984275272036</v>
      </c>
      <c r="M825" s="183">
        <f>M800</f>
        <v>1516170.0548</v>
      </c>
      <c r="N825" s="594">
        <f>M825/F825</f>
        <v>0.99999999999340439</v>
      </c>
      <c r="O825" s="183">
        <f>O800</f>
        <v>0</v>
      </c>
      <c r="P825" s="594">
        <v>0</v>
      </c>
      <c r="Q825" s="183">
        <f>Q800</f>
        <v>0</v>
      </c>
      <c r="R825" s="116"/>
      <c r="S825" s="183">
        <f t="shared" si="541"/>
        <v>1632193.7763999999</v>
      </c>
      <c r="T825" s="594">
        <f t="shared" si="542"/>
        <v>0.88325017845542098</v>
      </c>
      <c r="U825" s="183">
        <f>U800</f>
        <v>348398.30817999999</v>
      </c>
      <c r="V825" s="594">
        <f t="shared" si="565"/>
        <v>1.0501185781647231</v>
      </c>
      <c r="W825" s="183">
        <f>W800</f>
        <v>1283795.4682199999</v>
      </c>
      <c r="X825" s="594">
        <f>W825/F825</f>
        <v>0.846735802588371</v>
      </c>
      <c r="Y825" s="116">
        <f>Y800</f>
        <v>0</v>
      </c>
      <c r="Z825" s="116"/>
      <c r="AA825" s="183">
        <f>AA800</f>
        <v>0</v>
      </c>
      <c r="AB825" s="116" t="e">
        <f t="shared" si="566"/>
        <v>#DIV/0!</v>
      </c>
      <c r="AC825" s="183">
        <f t="shared" ref="AC825:AC830" si="571">AE825+AG825+AI825+AK825</f>
        <v>1847940.4478200001</v>
      </c>
      <c r="AD825" s="594">
        <f t="shared" si="568"/>
        <v>0.99999997176316013</v>
      </c>
      <c r="AE825" s="183">
        <f>AE800</f>
        <v>331770.39301</v>
      </c>
      <c r="AF825" s="594">
        <f t="shared" si="543"/>
        <v>0.99999984272257891</v>
      </c>
      <c r="AG825" s="183">
        <f>AG800</f>
        <v>1516170.0548100001</v>
      </c>
      <c r="AH825" s="594">
        <f t="shared" si="544"/>
        <v>1</v>
      </c>
      <c r="AI825" s="183">
        <f>AI800</f>
        <v>0</v>
      </c>
      <c r="AJ825" s="594"/>
      <c r="AK825" s="183">
        <f>AK800</f>
        <v>0</v>
      </c>
      <c r="AL825" s="594">
        <v>0</v>
      </c>
      <c r="AM825" s="116"/>
      <c r="AN825" s="116"/>
      <c r="AO825" s="116"/>
      <c r="AP825" s="116"/>
      <c r="AQ825" s="116"/>
      <c r="AR825" s="116"/>
      <c r="AS825" s="116"/>
      <c r="AT825" s="116"/>
      <c r="AU825" s="116">
        <f>AU800</f>
        <v>0</v>
      </c>
      <c r="AV825" s="116">
        <f t="shared" si="558"/>
        <v>1847940.5</v>
      </c>
      <c r="AW825" s="116">
        <f t="shared" ref="AW825:BD825" si="572">AW800</f>
        <v>331770.44519</v>
      </c>
      <c r="AX825" s="116">
        <f t="shared" si="572"/>
        <v>1516170.0548099999</v>
      </c>
      <c r="AY825" s="116">
        <f t="shared" si="572"/>
        <v>0</v>
      </c>
      <c r="AZ825" s="116">
        <f t="shared" si="572"/>
        <v>0</v>
      </c>
      <c r="BA825" s="116" t="e">
        <f t="shared" si="572"/>
        <v>#REF!</v>
      </c>
      <c r="BB825" s="116" t="e">
        <f t="shared" si="572"/>
        <v>#REF!</v>
      </c>
      <c r="BC825" s="116" t="e">
        <f t="shared" si="572"/>
        <v>#REF!</v>
      </c>
      <c r="BD825" s="116" t="e">
        <f t="shared" si="572"/>
        <v>#REF!</v>
      </c>
      <c r="BE825" s="116" t="e">
        <f t="shared" si="548"/>
        <v>#REF!</v>
      </c>
      <c r="BF825" s="116" t="e">
        <f>BF800</f>
        <v>#REF!</v>
      </c>
      <c r="BG825" s="116">
        <f>G825</f>
        <v>0</v>
      </c>
      <c r="BH825" s="116">
        <f>H825</f>
        <v>0</v>
      </c>
      <c r="BI825" s="116">
        <f t="shared" si="559"/>
        <v>4931899.5999999996</v>
      </c>
      <c r="BJ825" s="116">
        <f>BJ800</f>
        <v>2092041.51232</v>
      </c>
      <c r="BK825" s="116">
        <f>BK800</f>
        <v>2839858.0876799999</v>
      </c>
      <c r="BL825" s="116">
        <f>BL800</f>
        <v>0</v>
      </c>
      <c r="BM825" s="116">
        <f>BM800</f>
        <v>0</v>
      </c>
      <c r="BN825" s="116">
        <f>BN800</f>
        <v>0</v>
      </c>
      <c r="BO825" s="116">
        <f t="shared" si="560"/>
        <v>4931899.5999999996</v>
      </c>
      <c r="BP825" s="116">
        <f>BP800</f>
        <v>2092041.51232</v>
      </c>
      <c r="BQ825" s="116">
        <f>BQ800</f>
        <v>2839858.0876799999</v>
      </c>
      <c r="BR825" s="116">
        <f>BR800</f>
        <v>0</v>
      </c>
      <c r="BS825" s="116">
        <f>BS800</f>
        <v>0</v>
      </c>
      <c r="BT825" s="116">
        <f t="shared" si="549"/>
        <v>0</v>
      </c>
      <c r="BU825" s="116">
        <f>BM825</f>
        <v>0</v>
      </c>
      <c r="BV825" s="116">
        <f t="shared" si="561"/>
        <v>0</v>
      </c>
      <c r="BW825" s="116">
        <f>BW800</f>
        <v>0</v>
      </c>
      <c r="BX825" s="116">
        <f>BX800</f>
        <v>0</v>
      </c>
      <c r="BY825" s="116">
        <f>BY800</f>
        <v>0</v>
      </c>
      <c r="BZ825" s="116">
        <f>BZ800</f>
        <v>0</v>
      </c>
      <c r="CA825" s="116" t="e">
        <f>CB825+CC825+CD825</f>
        <v>#REF!</v>
      </c>
      <c r="CB825" s="116" t="e">
        <f>CB800</f>
        <v>#REF!</v>
      </c>
      <c r="CC825" s="116" t="e">
        <f>CC800</f>
        <v>#REF!</v>
      </c>
      <c r="CD825" s="116" t="e">
        <f>CD800</f>
        <v>#REF!</v>
      </c>
      <c r="CE825" s="116">
        <f t="shared" si="570"/>
        <v>7036123.2000000002</v>
      </c>
      <c r="CF825" s="116">
        <f>CF800</f>
        <v>1719405.71</v>
      </c>
      <c r="CG825" s="116">
        <f>CG800</f>
        <v>5316717.49</v>
      </c>
      <c r="CH825" s="116">
        <f>CH800</f>
        <v>0</v>
      </c>
      <c r="CI825" s="116">
        <f>CI800</f>
        <v>0</v>
      </c>
      <c r="CJ825" s="116">
        <f>CJ800</f>
        <v>0</v>
      </c>
      <c r="CK825" s="116">
        <f t="shared" si="562"/>
        <v>7036123.2000000002</v>
      </c>
      <c r="CL825" s="116">
        <f>CL800</f>
        <v>1719405.71</v>
      </c>
      <c r="CM825" s="116">
        <f>CM800</f>
        <v>5316717.49</v>
      </c>
      <c r="CN825" s="116">
        <f>CN800</f>
        <v>0</v>
      </c>
      <c r="CO825" s="116">
        <f>CO800</f>
        <v>0</v>
      </c>
    </row>
    <row r="826" spans="2:93" s="25" customFormat="1" ht="59.25" hidden="1" customHeight="1" x14ac:dyDescent="0.25">
      <c r="B826" s="903" t="s">
        <v>471</v>
      </c>
      <c r="C826" s="904"/>
      <c r="D826" s="183"/>
      <c r="E826" s="183"/>
      <c r="F826" s="183"/>
      <c r="G826" s="183"/>
      <c r="H826" s="183"/>
      <c r="I826" s="183"/>
      <c r="J826" s="594"/>
      <c r="K826" s="183"/>
      <c r="L826" s="594"/>
      <c r="M826" s="183"/>
      <c r="N826" s="594"/>
      <c r="O826" s="183"/>
      <c r="P826" s="594"/>
      <c r="Q826" s="183"/>
      <c r="R826" s="116"/>
      <c r="S826" s="183">
        <f>W826</f>
        <v>0</v>
      </c>
      <c r="T826" s="594">
        <v>0</v>
      </c>
      <c r="U826" s="183"/>
      <c r="V826" s="594"/>
      <c r="W826" s="183">
        <f>W801</f>
        <v>0</v>
      </c>
      <c r="X826" s="594">
        <v>0</v>
      </c>
      <c r="Y826" s="116"/>
      <c r="Z826" s="116"/>
      <c r="AA826" s="183"/>
      <c r="AB826" s="116"/>
      <c r="AC826" s="183"/>
      <c r="AD826" s="594"/>
      <c r="AE826" s="183"/>
      <c r="AF826" s="594"/>
      <c r="AG826" s="183"/>
      <c r="AH826" s="594"/>
      <c r="AI826" s="183"/>
      <c r="AJ826" s="116"/>
      <c r="AK826" s="183"/>
      <c r="AL826" s="594"/>
      <c r="AM826" s="116"/>
      <c r="AN826" s="116"/>
      <c r="AO826" s="116"/>
      <c r="AP826" s="116"/>
      <c r="AQ826" s="116"/>
      <c r="AR826" s="116"/>
      <c r="AS826" s="116"/>
      <c r="AT826" s="116"/>
      <c r="AU826" s="116"/>
      <c r="AV826" s="116"/>
      <c r="AW826" s="116"/>
      <c r="AX826" s="116"/>
      <c r="AY826" s="116"/>
      <c r="AZ826" s="116"/>
      <c r="BA826" s="116"/>
      <c r="BB826" s="116"/>
      <c r="BC826" s="116"/>
      <c r="BD826" s="116"/>
      <c r="BE826" s="116"/>
      <c r="BF826" s="116"/>
      <c r="BG826" s="116"/>
      <c r="BH826" s="116"/>
      <c r="BI826" s="116"/>
      <c r="BJ826" s="116"/>
      <c r="BK826" s="116"/>
      <c r="BL826" s="116"/>
      <c r="BM826" s="116"/>
      <c r="BN826" s="116"/>
      <c r="BO826" s="116"/>
      <c r="BP826" s="116"/>
      <c r="BQ826" s="116"/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6"/>
      <c r="CB826" s="116"/>
      <c r="CC826" s="116"/>
      <c r="CD826" s="116"/>
      <c r="CE826" s="116"/>
      <c r="CF826" s="116"/>
      <c r="CG826" s="116"/>
      <c r="CH826" s="116"/>
      <c r="CI826" s="116"/>
      <c r="CJ826" s="116"/>
      <c r="CK826" s="116"/>
      <c r="CL826" s="116"/>
      <c r="CM826" s="116"/>
      <c r="CN826" s="116"/>
      <c r="CO826" s="116"/>
    </row>
    <row r="827" spans="2:93" s="201" customFormat="1" ht="52.5" customHeight="1" x14ac:dyDescent="0.25">
      <c r="B827" s="892" t="s">
        <v>266</v>
      </c>
      <c r="C827" s="892"/>
      <c r="D827" s="246">
        <f t="shared" si="557"/>
        <v>2363476.21</v>
      </c>
      <c r="E827" s="246">
        <f>E802</f>
        <v>0</v>
      </c>
      <c r="F827" s="246">
        <f>F802</f>
        <v>2363476.21</v>
      </c>
      <c r="G827" s="246">
        <f>G802</f>
        <v>0</v>
      </c>
      <c r="H827" s="246">
        <f>H802</f>
        <v>0</v>
      </c>
      <c r="I827" s="246">
        <f t="shared" si="563"/>
        <v>2363476.21</v>
      </c>
      <c r="J827" s="571">
        <f t="shared" si="567"/>
        <v>1</v>
      </c>
      <c r="K827" s="246">
        <f>K802</f>
        <v>0</v>
      </c>
      <c r="L827" s="571">
        <v>0</v>
      </c>
      <c r="M827" s="246">
        <f>M802</f>
        <v>2363476.21</v>
      </c>
      <c r="N827" s="571">
        <f>M827/F827</f>
        <v>1</v>
      </c>
      <c r="O827" s="246">
        <f>O802</f>
        <v>0</v>
      </c>
      <c r="P827" s="571">
        <v>0</v>
      </c>
      <c r="Q827" s="246">
        <f>Q802</f>
        <v>0</v>
      </c>
      <c r="R827" s="202"/>
      <c r="S827" s="246">
        <f t="shared" si="541"/>
        <v>2326252.5200100001</v>
      </c>
      <c r="T827" s="571">
        <f t="shared" si="542"/>
        <v>0.9842504486262631</v>
      </c>
      <c r="U827" s="246">
        <f>U802</f>
        <v>0</v>
      </c>
      <c r="V827" s="571">
        <v>0</v>
      </c>
      <c r="W827" s="246">
        <f>W802</f>
        <v>2326252.5200100001</v>
      </c>
      <c r="X827" s="571">
        <f>W827/F827</f>
        <v>0.9842504486262631</v>
      </c>
      <c r="Y827" s="202">
        <f>Y802</f>
        <v>0</v>
      </c>
      <c r="Z827" s="202"/>
      <c r="AA827" s="246">
        <f>AA802</f>
        <v>0</v>
      </c>
      <c r="AB827" s="202"/>
      <c r="AC827" s="246">
        <f t="shared" si="571"/>
        <v>2363476.21</v>
      </c>
      <c r="AD827" s="571">
        <f t="shared" si="568"/>
        <v>1</v>
      </c>
      <c r="AE827" s="246">
        <f>AE802</f>
        <v>0</v>
      </c>
      <c r="AF827" s="571"/>
      <c r="AG827" s="246">
        <f>AG802</f>
        <v>2363476.21</v>
      </c>
      <c r="AH827" s="571">
        <f t="shared" si="544"/>
        <v>1</v>
      </c>
      <c r="AI827" s="246">
        <f>AI802</f>
        <v>0</v>
      </c>
      <c r="AJ827" s="202"/>
      <c r="AK827" s="246">
        <f>AK802</f>
        <v>0</v>
      </c>
      <c r="AL827" s="571">
        <v>0</v>
      </c>
      <c r="AM827" s="202"/>
      <c r="AN827" s="202"/>
      <c r="AO827" s="202"/>
      <c r="AP827" s="202"/>
      <c r="AQ827" s="202"/>
      <c r="AR827" s="202"/>
      <c r="AS827" s="202"/>
      <c r="AT827" s="202"/>
      <c r="AU827" s="202">
        <f>AU802</f>
        <v>1.4690000098198652E-2</v>
      </c>
      <c r="AV827" s="202">
        <f t="shared" si="558"/>
        <v>2363476.2246900001</v>
      </c>
      <c r="AW827" s="202">
        <f t="shared" ref="AW827:BD827" si="573">AW802</f>
        <v>0</v>
      </c>
      <c r="AX827" s="202">
        <f t="shared" si="573"/>
        <v>2363476.2246900001</v>
      </c>
      <c r="AY827" s="202">
        <f t="shared" si="573"/>
        <v>0</v>
      </c>
      <c r="AZ827" s="202">
        <f t="shared" si="573"/>
        <v>0</v>
      </c>
      <c r="BA827" s="202">
        <f t="shared" si="573"/>
        <v>0</v>
      </c>
      <c r="BB827" s="202">
        <f t="shared" si="573"/>
        <v>0</v>
      </c>
      <c r="BC827" s="202">
        <f t="shared" si="573"/>
        <v>0</v>
      </c>
      <c r="BD827" s="202">
        <f t="shared" si="573"/>
        <v>0</v>
      </c>
      <c r="BE827" s="202">
        <f t="shared" si="548"/>
        <v>0</v>
      </c>
      <c r="BF827" s="202">
        <f>BF802</f>
        <v>0</v>
      </c>
      <c r="BG827" s="202">
        <f>G827</f>
        <v>0</v>
      </c>
      <c r="BH827" s="202">
        <f>H827</f>
        <v>0</v>
      </c>
      <c r="BI827" s="202">
        <f t="shared" si="559"/>
        <v>1216606</v>
      </c>
      <c r="BJ827" s="202">
        <f>BJ802</f>
        <v>0</v>
      </c>
      <c r="BK827" s="202">
        <f>BK802</f>
        <v>1216606</v>
      </c>
      <c r="BL827" s="202">
        <f>BL802</f>
        <v>0</v>
      </c>
      <c r="BM827" s="202">
        <f>BM802</f>
        <v>0</v>
      </c>
      <c r="BN827" s="202">
        <f>BN802</f>
        <v>0</v>
      </c>
      <c r="BO827" s="202">
        <f t="shared" si="560"/>
        <v>1216605.9999999998</v>
      </c>
      <c r="BP827" s="202">
        <f>BP802</f>
        <v>0</v>
      </c>
      <c r="BQ827" s="202">
        <f>BQ802</f>
        <v>1216605.9999999998</v>
      </c>
      <c r="BR827" s="202">
        <f>BR802</f>
        <v>0</v>
      </c>
      <c r="BS827" s="202">
        <f>BS802</f>
        <v>0</v>
      </c>
      <c r="BT827" s="202">
        <f t="shared" si="549"/>
        <v>0</v>
      </c>
      <c r="BU827" s="202">
        <f>BM827</f>
        <v>0</v>
      </c>
      <c r="BV827" s="202">
        <f t="shared" si="561"/>
        <v>0</v>
      </c>
      <c r="BW827" s="202">
        <f>BW802</f>
        <v>0</v>
      </c>
      <c r="BX827" s="202">
        <f>BX802</f>
        <v>0</v>
      </c>
      <c r="BY827" s="202">
        <f>BY802</f>
        <v>0</v>
      </c>
      <c r="BZ827" s="202">
        <f>BZ802</f>
        <v>0</v>
      </c>
      <c r="CA827" s="202">
        <f>CB827+CC827+CD827</f>
        <v>0</v>
      </c>
      <c r="CB827" s="202">
        <f>CB802</f>
        <v>0</v>
      </c>
      <c r="CC827" s="202">
        <f>CC802</f>
        <v>0</v>
      </c>
      <c r="CD827" s="202">
        <f>CD802</f>
        <v>0</v>
      </c>
      <c r="CE827" s="202">
        <f t="shared" si="570"/>
        <v>0</v>
      </c>
      <c r="CF827" s="202">
        <f>CF802</f>
        <v>0</v>
      </c>
      <c r="CG827" s="202">
        <f>CG802</f>
        <v>0</v>
      </c>
      <c r="CH827" s="202">
        <f>CH802</f>
        <v>0</v>
      </c>
      <c r="CI827" s="202">
        <f>CI802</f>
        <v>0</v>
      </c>
      <c r="CJ827" s="202">
        <f>CJ802</f>
        <v>0</v>
      </c>
      <c r="CK827" s="202">
        <f t="shared" si="562"/>
        <v>0</v>
      </c>
      <c r="CL827" s="202">
        <f>CL802</f>
        <v>0</v>
      </c>
      <c r="CM827" s="202">
        <f>CM802</f>
        <v>0</v>
      </c>
      <c r="CN827" s="202">
        <f>CN802</f>
        <v>0</v>
      </c>
      <c r="CO827" s="202">
        <f>CO802</f>
        <v>0</v>
      </c>
    </row>
    <row r="828" spans="2:93" s="686" customFormat="1" ht="37.5" customHeight="1" x14ac:dyDescent="0.25">
      <c r="B828" s="893" t="s">
        <v>283</v>
      </c>
      <c r="C828" s="894"/>
      <c r="D828" s="685">
        <f t="shared" si="557"/>
        <v>346117.6</v>
      </c>
      <c r="E828" s="685">
        <f>E733</f>
        <v>149146.27134000001</v>
      </c>
      <c r="F828" s="685">
        <f>F733</f>
        <v>0</v>
      </c>
      <c r="G828" s="685"/>
      <c r="H828" s="685">
        <f>H803</f>
        <v>196971.32866</v>
      </c>
      <c r="I828" s="685">
        <f t="shared" si="563"/>
        <v>335900.46568999998</v>
      </c>
      <c r="J828" s="684">
        <f t="shared" si="567"/>
        <v>0.97048074322137912</v>
      </c>
      <c r="K828" s="685">
        <f>K733</f>
        <v>149146.27134000001</v>
      </c>
      <c r="L828" s="684">
        <f>K828/E828</f>
        <v>1</v>
      </c>
      <c r="M828" s="685">
        <f>M733</f>
        <v>0</v>
      </c>
      <c r="N828" s="684">
        <v>0</v>
      </c>
      <c r="O828" s="685"/>
      <c r="P828" s="684">
        <v>0</v>
      </c>
      <c r="Q828" s="685">
        <f>Q803</f>
        <v>186754.19435000001</v>
      </c>
      <c r="R828" s="606"/>
      <c r="S828" s="685">
        <f t="shared" si="541"/>
        <v>335900.46568999998</v>
      </c>
      <c r="T828" s="684">
        <f t="shared" si="542"/>
        <v>0.97048074322137912</v>
      </c>
      <c r="U828" s="685">
        <f>U733</f>
        <v>149146.27134000001</v>
      </c>
      <c r="V828" s="684">
        <f t="shared" si="565"/>
        <v>1</v>
      </c>
      <c r="W828" s="685">
        <f>W733</f>
        <v>0</v>
      </c>
      <c r="X828" s="684"/>
      <c r="Y828" s="606"/>
      <c r="Z828" s="606"/>
      <c r="AA828" s="685">
        <f>AA803</f>
        <v>186754.19435000001</v>
      </c>
      <c r="AB828" s="606"/>
      <c r="AC828" s="685">
        <f t="shared" si="571"/>
        <v>346117.6</v>
      </c>
      <c r="AD828" s="684">
        <f t="shared" si="568"/>
        <v>1</v>
      </c>
      <c r="AE828" s="685">
        <f>AE733</f>
        <v>149146.27134000001</v>
      </c>
      <c r="AF828" s="684">
        <f t="shared" si="543"/>
        <v>1</v>
      </c>
      <c r="AG828" s="685">
        <f>AG733</f>
        <v>0</v>
      </c>
      <c r="AH828" s="684"/>
      <c r="AI828" s="685"/>
      <c r="AJ828" s="606"/>
      <c r="AK828" s="685">
        <f>AK803</f>
        <v>196971.32866</v>
      </c>
      <c r="AL828" s="684">
        <v>0</v>
      </c>
      <c r="AM828" s="606"/>
      <c r="AN828" s="606"/>
      <c r="AO828" s="606"/>
      <c r="AP828" s="606"/>
      <c r="AQ828" s="606"/>
      <c r="AR828" s="606"/>
      <c r="AS828" s="606"/>
      <c r="AT828" s="606"/>
      <c r="AU828" s="606">
        <f>AV828-D828</f>
        <v>-196971.32865999997</v>
      </c>
      <c r="AV828" s="606">
        <f t="shared" si="558"/>
        <v>149146.27134000001</v>
      </c>
      <c r="AW828" s="606">
        <f>AW733</f>
        <v>145811.63620000001</v>
      </c>
      <c r="AX828" s="606">
        <f>AX733</f>
        <v>0</v>
      </c>
      <c r="AY828" s="606">
        <f>AY733</f>
        <v>0</v>
      </c>
      <c r="AZ828" s="606">
        <f>AZ733</f>
        <v>3334.6351399999985</v>
      </c>
      <c r="BA828" s="606">
        <f>BB828-AV828</f>
        <v>-149146.27134000001</v>
      </c>
      <c r="BB828" s="606">
        <f>BB733</f>
        <v>0</v>
      </c>
      <c r="BC828" s="606"/>
      <c r="BD828" s="606"/>
      <c r="BE828" s="606">
        <f>BF828+BG828+BH828</f>
        <v>346117.6</v>
      </c>
      <c r="BF828" s="606">
        <f>BF733</f>
        <v>346117.6</v>
      </c>
      <c r="BG828" s="606"/>
      <c r="BH828" s="606"/>
      <c r="BI828" s="606">
        <f t="shared" si="559"/>
        <v>300000</v>
      </c>
      <c r="BJ828" s="606">
        <f>BJ733</f>
        <v>300000</v>
      </c>
      <c r="BK828" s="606">
        <f>BK733</f>
        <v>0</v>
      </c>
      <c r="BL828" s="606"/>
      <c r="BM828" s="606"/>
      <c r="BN828" s="606">
        <v>0</v>
      </c>
      <c r="BO828" s="606">
        <f t="shared" si="560"/>
        <v>300000</v>
      </c>
      <c r="BP828" s="606">
        <f>BP733</f>
        <v>300000</v>
      </c>
      <c r="BQ828" s="606">
        <f>BQ733</f>
        <v>0</v>
      </c>
      <c r="BR828" s="606"/>
      <c r="BS828" s="606"/>
      <c r="BT828" s="606"/>
      <c r="BU828" s="606"/>
      <c r="BV828" s="606">
        <f t="shared" si="561"/>
        <v>0</v>
      </c>
      <c r="BW828" s="606">
        <f>BW733</f>
        <v>0</v>
      </c>
      <c r="BX828" s="606">
        <f>BX733</f>
        <v>0</v>
      </c>
      <c r="BY828" s="606"/>
      <c r="BZ828" s="606"/>
      <c r="CA828" s="606">
        <f>CB828+CC828+CD828</f>
        <v>0</v>
      </c>
      <c r="CB828" s="606">
        <f>CB733</f>
        <v>0</v>
      </c>
      <c r="CC828" s="606"/>
      <c r="CD828" s="606"/>
      <c r="CE828" s="606">
        <f t="shared" si="570"/>
        <v>0</v>
      </c>
      <c r="CF828" s="606">
        <f>CF733</f>
        <v>0</v>
      </c>
      <c r="CG828" s="606">
        <f>CG733</f>
        <v>0</v>
      </c>
      <c r="CH828" s="606"/>
      <c r="CI828" s="606"/>
      <c r="CJ828" s="606">
        <v>0</v>
      </c>
      <c r="CK828" s="606">
        <f t="shared" si="562"/>
        <v>0</v>
      </c>
      <c r="CL828" s="606">
        <f>CL733</f>
        <v>0</v>
      </c>
      <c r="CM828" s="606">
        <f>CM733</f>
        <v>0</v>
      </c>
      <c r="CN828" s="606"/>
      <c r="CO828" s="606"/>
    </row>
    <row r="829" spans="2:93" s="44" customFormat="1" ht="52.5" customHeight="1" x14ac:dyDescent="0.25">
      <c r="B829" s="896" t="s">
        <v>267</v>
      </c>
      <c r="C829" s="896"/>
      <c r="D829" s="182">
        <f t="shared" si="557"/>
        <v>650</v>
      </c>
      <c r="E829" s="182">
        <f>E822</f>
        <v>500</v>
      </c>
      <c r="F829" s="182">
        <f>F817</f>
        <v>0</v>
      </c>
      <c r="G829" s="182">
        <f>G817</f>
        <v>0</v>
      </c>
      <c r="H829" s="182">
        <f>H817</f>
        <v>150</v>
      </c>
      <c r="I829" s="182">
        <f t="shared" si="563"/>
        <v>582.52499999999998</v>
      </c>
      <c r="J829" s="569">
        <f t="shared" si="567"/>
        <v>0.89619230769230762</v>
      </c>
      <c r="K829" s="182">
        <f>K822</f>
        <v>432.52499999999998</v>
      </c>
      <c r="L829" s="569">
        <v>0</v>
      </c>
      <c r="M829" s="182">
        <f>M817</f>
        <v>0</v>
      </c>
      <c r="N829" s="569">
        <v>0</v>
      </c>
      <c r="O829" s="182">
        <f>O817</f>
        <v>0</v>
      </c>
      <c r="P829" s="569">
        <v>0</v>
      </c>
      <c r="Q829" s="182">
        <f>Q817</f>
        <v>150</v>
      </c>
      <c r="R829" s="663"/>
      <c r="S829" s="182">
        <f t="shared" si="541"/>
        <v>582.52499999999998</v>
      </c>
      <c r="T829" s="569">
        <f t="shared" si="542"/>
        <v>0.89619230769230762</v>
      </c>
      <c r="U829" s="182">
        <f>U822</f>
        <v>432.52499999999998</v>
      </c>
      <c r="V829" s="569">
        <v>0</v>
      </c>
      <c r="W829" s="182">
        <f>W817</f>
        <v>0</v>
      </c>
      <c r="X829" s="569"/>
      <c r="Y829" s="663">
        <f>Y817</f>
        <v>0</v>
      </c>
      <c r="Z829" s="663"/>
      <c r="AA829" s="182">
        <f>AA817</f>
        <v>150</v>
      </c>
      <c r="AB829" s="663">
        <f t="shared" si="566"/>
        <v>1</v>
      </c>
      <c r="AC829" s="182">
        <f t="shared" si="571"/>
        <v>582.52499999999998</v>
      </c>
      <c r="AD829" s="569">
        <f t="shared" si="568"/>
        <v>0.89619230769230762</v>
      </c>
      <c r="AE829" s="182">
        <f>AE822</f>
        <v>432.52499999999998</v>
      </c>
      <c r="AF829" s="569"/>
      <c r="AG829" s="182">
        <f>AG817</f>
        <v>0</v>
      </c>
      <c r="AH829" s="569"/>
      <c r="AI829" s="182">
        <f>AI817</f>
        <v>0</v>
      </c>
      <c r="AJ829" s="663"/>
      <c r="AK829" s="182">
        <f>AK817</f>
        <v>150</v>
      </c>
      <c r="AL829" s="569">
        <f t="shared" si="569"/>
        <v>1</v>
      </c>
      <c r="AM829" s="663"/>
      <c r="AN829" s="663"/>
      <c r="AO829" s="663"/>
      <c r="AP829" s="663"/>
      <c r="AQ829" s="663"/>
      <c r="AR829" s="663"/>
      <c r="AS829" s="663"/>
      <c r="AT829" s="663"/>
      <c r="AU829" s="128">
        <v>0</v>
      </c>
      <c r="AV829" s="663">
        <f t="shared" si="558"/>
        <v>650</v>
      </c>
      <c r="AW829" s="663">
        <f>AW822</f>
        <v>500</v>
      </c>
      <c r="AX829" s="663">
        <f>AX817</f>
        <v>0</v>
      </c>
      <c r="AY829" s="663">
        <f>AY817</f>
        <v>0</v>
      </c>
      <c r="AZ829" s="663">
        <f>AZ817</f>
        <v>150</v>
      </c>
      <c r="BA829" s="128">
        <v>0</v>
      </c>
      <c r="BB829" s="663">
        <f>BB817</f>
        <v>0</v>
      </c>
      <c r="BC829" s="663">
        <f>BC817</f>
        <v>0</v>
      </c>
      <c r="BD829" s="663">
        <f>BD817</f>
        <v>0</v>
      </c>
      <c r="BE829" s="663">
        <f t="shared" si="548"/>
        <v>150</v>
      </c>
      <c r="BF829" s="663">
        <f>BF817</f>
        <v>0</v>
      </c>
      <c r="BG829" s="663">
        <f>G829</f>
        <v>0</v>
      </c>
      <c r="BH829" s="663">
        <f>H829</f>
        <v>150</v>
      </c>
      <c r="BI829" s="663">
        <f t="shared" si="559"/>
        <v>150</v>
      </c>
      <c r="BJ829" s="663">
        <f>BJ817</f>
        <v>0</v>
      </c>
      <c r="BK829" s="663">
        <f>BK817</f>
        <v>0</v>
      </c>
      <c r="BL829" s="663">
        <f>BL817</f>
        <v>0</v>
      </c>
      <c r="BM829" s="663">
        <f>BM817</f>
        <v>150</v>
      </c>
      <c r="BN829" s="128">
        <v>0</v>
      </c>
      <c r="BO829" s="663">
        <f t="shared" si="560"/>
        <v>150</v>
      </c>
      <c r="BP829" s="663">
        <f>BP817</f>
        <v>0</v>
      </c>
      <c r="BQ829" s="663">
        <f>BQ817</f>
        <v>0</v>
      </c>
      <c r="BR829" s="663">
        <f>BR817</f>
        <v>0</v>
      </c>
      <c r="BS829" s="663">
        <f>BS817</f>
        <v>150</v>
      </c>
      <c r="BT829" s="182">
        <f t="shared" si="549"/>
        <v>0</v>
      </c>
      <c r="BU829" s="182">
        <f>BM829</f>
        <v>150</v>
      </c>
      <c r="BV829" s="663">
        <f t="shared" si="561"/>
        <v>150</v>
      </c>
      <c r="BW829" s="663">
        <f>BW817</f>
        <v>0</v>
      </c>
      <c r="BX829" s="663">
        <f>BX817</f>
        <v>0</v>
      </c>
      <c r="BY829" s="663">
        <f>BY817</f>
        <v>0</v>
      </c>
      <c r="BZ829" s="663">
        <f>BZ817</f>
        <v>150</v>
      </c>
      <c r="CA829" s="663">
        <f>CB829+CC829+CD829</f>
        <v>150</v>
      </c>
      <c r="CB829" s="182">
        <f>BS829</f>
        <v>150</v>
      </c>
      <c r="CC829" s="182">
        <f>CC817</f>
        <v>0</v>
      </c>
      <c r="CD829" s="182">
        <f>CD817</f>
        <v>0</v>
      </c>
      <c r="CE829" s="663">
        <f t="shared" si="570"/>
        <v>150</v>
      </c>
      <c r="CF829" s="663">
        <f>CF817</f>
        <v>0</v>
      </c>
      <c r="CG829" s="663">
        <f>CG817</f>
        <v>0</v>
      </c>
      <c r="CH829" s="663">
        <f>CH817</f>
        <v>0</v>
      </c>
      <c r="CI829" s="663">
        <f>CI817</f>
        <v>150</v>
      </c>
      <c r="CJ829" s="128">
        <v>0</v>
      </c>
      <c r="CK829" s="663">
        <f t="shared" si="562"/>
        <v>150</v>
      </c>
      <c r="CL829" s="663">
        <f>CL817</f>
        <v>0</v>
      </c>
      <c r="CM829" s="663">
        <f>CM817</f>
        <v>0</v>
      </c>
      <c r="CN829" s="663">
        <f>CN817</f>
        <v>0</v>
      </c>
      <c r="CO829" s="663">
        <f>CO817</f>
        <v>150</v>
      </c>
    </row>
    <row r="830" spans="2:93" s="631" customFormat="1" ht="43.5" customHeight="1" x14ac:dyDescent="0.25">
      <c r="B830" s="882" t="s">
        <v>187</v>
      </c>
      <c r="C830" s="882"/>
      <c r="D830" s="184">
        <f t="shared" si="557"/>
        <v>1519754.5803499999</v>
      </c>
      <c r="E830" s="184">
        <f>E734</f>
        <v>0</v>
      </c>
      <c r="F830" s="184">
        <f>F734</f>
        <v>0</v>
      </c>
      <c r="G830" s="184">
        <f>G734</f>
        <v>0</v>
      </c>
      <c r="H830" s="184">
        <f>H734</f>
        <v>1519754.5803499999</v>
      </c>
      <c r="I830" s="184">
        <f t="shared" si="563"/>
        <v>1344675.51397</v>
      </c>
      <c r="J830" s="600">
        <f t="shared" si="567"/>
        <v>0.88479780311655376</v>
      </c>
      <c r="K830" s="184">
        <f>K734</f>
        <v>0</v>
      </c>
      <c r="L830" s="600">
        <v>0</v>
      </c>
      <c r="M830" s="184">
        <f>M734</f>
        <v>0</v>
      </c>
      <c r="N830" s="600">
        <v>0</v>
      </c>
      <c r="O830" s="184">
        <f>O734</f>
        <v>0</v>
      </c>
      <c r="P830" s="600">
        <v>0</v>
      </c>
      <c r="Q830" s="184">
        <f>Q734</f>
        <v>1344675.51397</v>
      </c>
      <c r="R830" s="598">
        <f>Q830/H830</f>
        <v>0.88479780311655376</v>
      </c>
      <c r="S830" s="184">
        <f t="shared" si="541"/>
        <v>1263506.7937700001</v>
      </c>
      <c r="T830" s="600">
        <f t="shared" si="542"/>
        <v>0.83138870585210811</v>
      </c>
      <c r="U830" s="184">
        <f>U734</f>
        <v>0</v>
      </c>
      <c r="V830" s="600">
        <v>0</v>
      </c>
      <c r="W830" s="184">
        <f>W734</f>
        <v>0</v>
      </c>
      <c r="X830" s="132"/>
      <c r="Y830" s="132">
        <f>Y734</f>
        <v>0</v>
      </c>
      <c r="Z830" s="132"/>
      <c r="AA830" s="184">
        <f>AA734</f>
        <v>1263506.7937700001</v>
      </c>
      <c r="AB830" s="598">
        <f t="shared" si="566"/>
        <v>0.83138870585210811</v>
      </c>
      <c r="AC830" s="184">
        <f t="shared" si="571"/>
        <v>1519754.5803499999</v>
      </c>
      <c r="AD830" s="600">
        <f t="shared" si="568"/>
        <v>1</v>
      </c>
      <c r="AE830" s="184">
        <f>AE734</f>
        <v>0</v>
      </c>
      <c r="AF830" s="600"/>
      <c r="AG830" s="184">
        <f>AG734</f>
        <v>0</v>
      </c>
      <c r="AH830" s="600"/>
      <c r="AI830" s="184">
        <f>AI734</f>
        <v>0</v>
      </c>
      <c r="AJ830" s="132"/>
      <c r="AK830" s="184">
        <f>AK734</f>
        <v>1519754.5803499999</v>
      </c>
      <c r="AL830" s="600">
        <f t="shared" si="569"/>
        <v>1</v>
      </c>
      <c r="AM830" s="132"/>
      <c r="AN830" s="132"/>
      <c r="AO830" s="132"/>
      <c r="AP830" s="132"/>
      <c r="AQ830" s="132"/>
      <c r="AR830" s="132"/>
      <c r="AS830" s="132"/>
      <c r="AT830" s="132"/>
      <c r="AU830" s="132">
        <f>AU734</f>
        <v>-149074.81017000019</v>
      </c>
      <c r="AV830" s="132">
        <f t="shared" si="558"/>
        <v>1370679.7701799998</v>
      </c>
      <c r="AW830" s="132">
        <f t="shared" ref="AW830:BD830" si="574">AW734</f>
        <v>0</v>
      </c>
      <c r="AX830" s="132">
        <f t="shared" si="574"/>
        <v>0</v>
      </c>
      <c r="AY830" s="132">
        <f t="shared" si="574"/>
        <v>0</v>
      </c>
      <c r="AZ830" s="132">
        <f t="shared" si="574"/>
        <v>1370679.7701799998</v>
      </c>
      <c r="BA830" s="132">
        <f t="shared" si="574"/>
        <v>-301339.18094999995</v>
      </c>
      <c r="BB830" s="132">
        <f t="shared" si="574"/>
        <v>0</v>
      </c>
      <c r="BC830" s="132">
        <f t="shared" si="574"/>
        <v>0</v>
      </c>
      <c r="BD830" s="132">
        <f t="shared" si="574"/>
        <v>-301339.18094999995</v>
      </c>
      <c r="BE830" s="132">
        <f t="shared" si="548"/>
        <v>1519754.5803499999</v>
      </c>
      <c r="BF830" s="132">
        <f>E830</f>
        <v>0</v>
      </c>
      <c r="BG830" s="132">
        <f>G830</f>
        <v>0</v>
      </c>
      <c r="BH830" s="132">
        <f>H830</f>
        <v>1519754.5803499999</v>
      </c>
      <c r="BI830" s="132">
        <f t="shared" si="559"/>
        <v>1053111.71263</v>
      </c>
      <c r="BJ830" s="132">
        <f>BJ734</f>
        <v>0</v>
      </c>
      <c r="BK830" s="132">
        <f>BK734</f>
        <v>0</v>
      </c>
      <c r="BL830" s="132">
        <f>BL734</f>
        <v>0</v>
      </c>
      <c r="BM830" s="132">
        <f>BM734</f>
        <v>1053111.71263</v>
      </c>
      <c r="BN830" s="132">
        <f>BN734</f>
        <v>0</v>
      </c>
      <c r="BO830" s="132">
        <f t="shared" si="560"/>
        <v>1053111.71263</v>
      </c>
      <c r="BP830" s="132">
        <f>BP734</f>
        <v>0</v>
      </c>
      <c r="BQ830" s="132">
        <f>BQ734</f>
        <v>0</v>
      </c>
      <c r="BR830" s="132">
        <f>BR734</f>
        <v>0</v>
      </c>
      <c r="BS830" s="132">
        <f>BS734</f>
        <v>1053111.71263</v>
      </c>
      <c r="BT830" s="184">
        <f t="shared" si="549"/>
        <v>0</v>
      </c>
      <c r="BU830" s="184">
        <f>BU734</f>
        <v>788248.13207000005</v>
      </c>
      <c r="BV830" s="132" t="e">
        <f t="shared" si="561"/>
        <v>#REF!</v>
      </c>
      <c r="BW830" s="132">
        <f>BW734</f>
        <v>0</v>
      </c>
      <c r="BX830" s="132">
        <f>BX734</f>
        <v>0</v>
      </c>
      <c r="BY830" s="132">
        <f>BY734</f>
        <v>0</v>
      </c>
      <c r="BZ830" s="132" t="e">
        <f>BZ734</f>
        <v>#REF!</v>
      </c>
      <c r="CA830" s="132">
        <f>CB830+CC830+CD830</f>
        <v>944111.71262999997</v>
      </c>
      <c r="CB830" s="184">
        <f>BS830</f>
        <v>1053111.71263</v>
      </c>
      <c r="CC830" s="184">
        <f>CC734</f>
        <v>0</v>
      </c>
      <c r="CD830" s="184">
        <f>CD734</f>
        <v>-109000</v>
      </c>
      <c r="CE830" s="132">
        <f t="shared" si="570"/>
        <v>1090000</v>
      </c>
      <c r="CF830" s="132">
        <f>CF734</f>
        <v>0</v>
      </c>
      <c r="CG830" s="132">
        <f>CG734</f>
        <v>0</v>
      </c>
      <c r="CH830" s="132">
        <f>CH734</f>
        <v>0</v>
      </c>
      <c r="CI830" s="132">
        <f>CI734</f>
        <v>1090000</v>
      </c>
      <c r="CJ830" s="132">
        <f>CJ734</f>
        <v>0</v>
      </c>
      <c r="CK830" s="132">
        <f t="shared" si="562"/>
        <v>1090000</v>
      </c>
      <c r="CL830" s="132">
        <f>CL734</f>
        <v>0</v>
      </c>
      <c r="CM830" s="132">
        <f>CM734</f>
        <v>0</v>
      </c>
      <c r="CN830" s="132">
        <f>CN734</f>
        <v>0</v>
      </c>
      <c r="CO830" s="132">
        <f>CO734</f>
        <v>1090000</v>
      </c>
    </row>
    <row r="831" spans="2:93" s="28" customFormat="1" ht="51" customHeight="1" x14ac:dyDescent="0.25">
      <c r="B831" s="900" t="s">
        <v>130</v>
      </c>
      <c r="C831" s="901"/>
      <c r="D831" s="901"/>
      <c r="E831" s="901"/>
      <c r="F831" s="901"/>
      <c r="G831" s="901"/>
      <c r="H831" s="901"/>
      <c r="I831" s="901"/>
      <c r="J831" s="901"/>
      <c r="K831" s="901"/>
      <c r="L831" s="901"/>
      <c r="M831" s="901"/>
      <c r="N831" s="901"/>
      <c r="O831" s="901"/>
      <c r="P831" s="901"/>
      <c r="Q831" s="901"/>
      <c r="R831" s="901"/>
      <c r="S831" s="901"/>
      <c r="T831" s="901"/>
      <c r="U831" s="901"/>
      <c r="V831" s="901"/>
      <c r="W831" s="901"/>
      <c r="X831" s="901"/>
      <c r="Y831" s="901"/>
      <c r="Z831" s="901"/>
      <c r="AA831" s="901"/>
      <c r="AB831" s="901"/>
      <c r="AC831" s="901"/>
      <c r="AD831" s="901"/>
      <c r="AE831" s="901"/>
      <c r="AF831" s="901"/>
      <c r="AG831" s="901"/>
      <c r="AH831" s="901"/>
      <c r="AI831" s="901"/>
      <c r="AJ831" s="901"/>
      <c r="AK831" s="901"/>
      <c r="AL831" s="901"/>
      <c r="AM831" s="901"/>
      <c r="AN831" s="901"/>
      <c r="AO831" s="901"/>
      <c r="AP831" s="901"/>
      <c r="AQ831" s="901"/>
      <c r="AR831" s="901"/>
      <c r="AS831" s="901"/>
      <c r="AT831" s="901"/>
      <c r="AU831" s="901"/>
      <c r="AV831" s="901"/>
      <c r="AW831" s="901"/>
      <c r="AX831" s="901"/>
      <c r="AY831" s="901"/>
      <c r="AZ831" s="901"/>
      <c r="BA831" s="901"/>
      <c r="BB831" s="901"/>
      <c r="BC831" s="901"/>
      <c r="BD831" s="901"/>
      <c r="BE831" s="901"/>
      <c r="BF831" s="901"/>
      <c r="BG831" s="901"/>
      <c r="BH831" s="901"/>
      <c r="BI831" s="901"/>
      <c r="BJ831" s="901"/>
      <c r="BK831" s="901"/>
      <c r="BL831" s="901"/>
      <c r="BM831" s="901"/>
      <c r="BN831" s="901"/>
      <c r="BO831" s="901"/>
      <c r="BP831" s="901"/>
      <c r="BQ831" s="901"/>
      <c r="BR831" s="901"/>
      <c r="BS831" s="901"/>
      <c r="BT831" s="901"/>
      <c r="BU831" s="901"/>
      <c r="BV831" s="901"/>
      <c r="BW831" s="901"/>
      <c r="BX831" s="901"/>
      <c r="BY831" s="901"/>
      <c r="BZ831" s="901"/>
      <c r="CA831" s="901"/>
      <c r="CB831" s="901"/>
      <c r="CC831" s="901"/>
      <c r="CD831" s="901"/>
      <c r="CE831" s="901"/>
      <c r="CF831" s="901"/>
      <c r="CG831" s="901"/>
      <c r="CH831" s="901"/>
      <c r="CI831" s="901"/>
      <c r="CJ831" s="901"/>
      <c r="CK831" s="901"/>
      <c r="CL831" s="27"/>
      <c r="CM831" s="27"/>
      <c r="CN831" s="27"/>
      <c r="CO831" s="27"/>
    </row>
    <row r="832" spans="2:93" s="28" customFormat="1" ht="47.25" hidden="1" customHeight="1" x14ac:dyDescent="0.3">
      <c r="B832" s="879" t="s">
        <v>180</v>
      </c>
      <c r="C832" s="879"/>
      <c r="D832" s="879"/>
      <c r="E832" s="879"/>
      <c r="F832" s="879"/>
      <c r="G832" s="879"/>
      <c r="H832" s="879"/>
      <c r="I832" s="879"/>
      <c r="J832" s="879"/>
      <c r="K832" s="879"/>
      <c r="L832" s="879"/>
      <c r="M832" s="879"/>
      <c r="N832" s="879"/>
      <c r="O832" s="879"/>
      <c r="P832" s="879"/>
      <c r="Q832" s="879"/>
      <c r="R832" s="879"/>
      <c r="S832" s="879"/>
      <c r="T832" s="879"/>
      <c r="U832" s="879"/>
      <c r="V832" s="879"/>
      <c r="W832" s="879"/>
      <c r="X832" s="879"/>
      <c r="Y832" s="879"/>
      <c r="Z832" s="879"/>
      <c r="AA832" s="879"/>
      <c r="AB832" s="879"/>
      <c r="AC832" s="879"/>
      <c r="AD832" s="879"/>
      <c r="AE832" s="879"/>
      <c r="AF832" s="879"/>
      <c r="AG832" s="879"/>
      <c r="AH832" s="879"/>
      <c r="AI832" s="879"/>
      <c r="AJ832" s="879"/>
      <c r="AK832" s="879"/>
      <c r="AL832" s="879"/>
      <c r="AM832" s="879"/>
      <c r="AN832" s="879"/>
      <c r="AO832" s="879"/>
      <c r="AP832" s="879"/>
      <c r="AQ832" s="879"/>
      <c r="AR832" s="879"/>
      <c r="AS832" s="879"/>
      <c r="AT832" s="879"/>
      <c r="AU832" s="879"/>
      <c r="AV832" s="879"/>
      <c r="AW832" s="879"/>
      <c r="AX832" s="879"/>
      <c r="AY832" s="879"/>
      <c r="AZ832" s="879"/>
      <c r="BA832" s="879"/>
      <c r="BB832" s="879"/>
      <c r="BC832" s="879"/>
      <c r="BD832" s="879"/>
      <c r="BE832" s="879"/>
      <c r="BF832" s="879"/>
      <c r="BG832" s="879"/>
      <c r="BH832" s="879"/>
      <c r="BI832" s="879"/>
      <c r="BJ832" s="879"/>
      <c r="BK832" s="879"/>
      <c r="BL832" s="879"/>
      <c r="BM832" s="879"/>
      <c r="BN832" s="879"/>
      <c r="BO832" s="879"/>
      <c r="BP832" s="879"/>
      <c r="BQ832" s="879"/>
      <c r="BR832" s="879"/>
      <c r="BS832" s="879"/>
      <c r="BT832" s="879"/>
      <c r="BU832" s="879"/>
      <c r="BV832" s="879"/>
      <c r="BW832" s="879"/>
      <c r="BX832" s="879"/>
      <c r="BY832" s="879"/>
      <c r="BZ832" s="879"/>
      <c r="CA832" s="879"/>
      <c r="CB832" s="879"/>
      <c r="CC832" s="879"/>
      <c r="CD832" s="879"/>
      <c r="CE832" s="879"/>
      <c r="CF832" s="879"/>
      <c r="CG832" s="879"/>
      <c r="CH832" s="879"/>
      <c r="CI832" s="879"/>
      <c r="CJ832" s="81"/>
      <c r="CK832" s="81"/>
      <c r="CL832" s="27"/>
      <c r="CM832" s="27"/>
      <c r="CN832" s="27"/>
      <c r="CO832" s="27"/>
    </row>
    <row r="833" spans="2:93" s="28" customFormat="1" ht="64.5" hidden="1" customHeight="1" x14ac:dyDescent="0.3">
      <c r="B833" s="889" t="s">
        <v>185</v>
      </c>
      <c r="C833" s="889"/>
      <c r="D833" s="889"/>
      <c r="E833" s="889"/>
      <c r="F833" s="889"/>
      <c r="G833" s="889"/>
      <c r="H833" s="889"/>
      <c r="I833" s="889"/>
      <c r="J833" s="889"/>
      <c r="K833" s="889"/>
      <c r="L833" s="889"/>
      <c r="M833" s="889"/>
      <c r="N833" s="889"/>
      <c r="O833" s="889"/>
      <c r="P833" s="889"/>
      <c r="Q833" s="889"/>
      <c r="R833" s="889"/>
      <c r="S833" s="889"/>
      <c r="T833" s="889"/>
      <c r="U833" s="889"/>
      <c r="V833" s="889"/>
      <c r="W833" s="889"/>
      <c r="X833" s="889"/>
      <c r="Y833" s="889"/>
      <c r="Z833" s="889"/>
      <c r="AA833" s="889"/>
      <c r="AB833" s="889"/>
      <c r="AC833" s="889"/>
      <c r="AD833" s="889"/>
      <c r="AE833" s="889"/>
      <c r="AF833" s="889"/>
      <c r="AG833" s="889"/>
      <c r="AH833" s="889"/>
      <c r="AI833" s="889"/>
      <c r="AJ833" s="889"/>
      <c r="AK833" s="889"/>
      <c r="AL833" s="889"/>
      <c r="AM833" s="889"/>
      <c r="AN833" s="889"/>
      <c r="AO833" s="889"/>
      <c r="AP833" s="889"/>
      <c r="AQ833" s="889"/>
      <c r="AR833" s="889"/>
      <c r="AS833" s="889"/>
      <c r="AT833" s="889"/>
      <c r="AU833" s="889"/>
      <c r="AV833" s="889"/>
      <c r="AW833" s="889"/>
      <c r="AX833" s="889"/>
      <c r="AY833" s="889"/>
      <c r="AZ833" s="889"/>
      <c r="BA833" s="889"/>
      <c r="BB833" s="889"/>
      <c r="BC833" s="889"/>
      <c r="BD833" s="889"/>
      <c r="BE833" s="889"/>
      <c r="BF833" s="889"/>
      <c r="BG833" s="889"/>
      <c r="BH833" s="889"/>
      <c r="BI833" s="889"/>
      <c r="BJ833" s="889"/>
      <c r="BK833" s="889"/>
      <c r="BL833" s="889"/>
      <c r="BM833" s="889"/>
      <c r="BN833" s="889"/>
      <c r="BO833" s="889"/>
      <c r="BP833" s="889"/>
      <c r="BQ833" s="889"/>
      <c r="BR833" s="889"/>
      <c r="BS833" s="889"/>
      <c r="BT833" s="889"/>
      <c r="BU833" s="889"/>
      <c r="BV833" s="889"/>
      <c r="BW833" s="889"/>
      <c r="BX833" s="889"/>
      <c r="BY833" s="889"/>
      <c r="BZ833" s="889"/>
      <c r="CA833" s="889"/>
      <c r="CB833" s="889"/>
      <c r="CC833" s="889"/>
      <c r="CD833" s="889"/>
      <c r="CE833" s="889"/>
      <c r="CF833" s="889"/>
      <c r="CG833" s="889"/>
      <c r="CH833" s="889"/>
      <c r="CI833" s="889"/>
      <c r="CJ833" s="81"/>
      <c r="CK833" s="81"/>
      <c r="CL833" s="27"/>
      <c r="CM833" s="27"/>
      <c r="CN833" s="27"/>
      <c r="CO833" s="27"/>
    </row>
    <row r="834" spans="2:93" s="54" customFormat="1" ht="258" hidden="1" customHeight="1" x14ac:dyDescent="0.25">
      <c r="B834" s="208">
        <v>1</v>
      </c>
      <c r="C834" s="150" t="s">
        <v>197</v>
      </c>
      <c r="D834" s="298">
        <f>D856+D858</f>
        <v>0</v>
      </c>
      <c r="E834" s="298"/>
      <c r="F834" s="353"/>
      <c r="G834" s="102"/>
      <c r="H834" s="298">
        <f>SUM(H854:H864)</f>
        <v>107091.8849</v>
      </c>
      <c r="I834" s="554"/>
      <c r="J834" s="554"/>
      <c r="K834" s="554"/>
      <c r="L834" s="554"/>
      <c r="M834" s="554"/>
      <c r="N834" s="554"/>
      <c r="O834" s="554"/>
      <c r="P834" s="554"/>
      <c r="Q834" s="554"/>
      <c r="R834" s="554"/>
      <c r="S834" s="554"/>
      <c r="T834" s="554"/>
      <c r="U834" s="554"/>
      <c r="V834" s="554"/>
      <c r="W834" s="554"/>
      <c r="X834" s="554"/>
      <c r="Y834" s="554"/>
      <c r="Z834" s="554"/>
      <c r="AA834" s="554"/>
      <c r="AB834" s="554"/>
      <c r="AC834" s="577"/>
      <c r="AD834" s="554"/>
      <c r="AE834" s="554"/>
      <c r="AF834" s="554"/>
      <c r="AG834" s="554"/>
      <c r="AH834" s="554"/>
      <c r="AI834" s="554"/>
      <c r="AJ834" s="554"/>
      <c r="AK834" s="554"/>
      <c r="AL834" s="577"/>
      <c r="AM834" s="554"/>
      <c r="AN834" s="554"/>
      <c r="AO834" s="554"/>
      <c r="AP834" s="554"/>
      <c r="AQ834" s="554"/>
      <c r="AR834" s="554"/>
      <c r="AS834" s="554"/>
      <c r="AT834" s="554"/>
      <c r="AU834" s="554">
        <f>AX834</f>
        <v>0</v>
      </c>
      <c r="AV834" s="559">
        <f>AV856+AV858</f>
        <v>0</v>
      </c>
      <c r="AW834" s="486"/>
      <c r="AX834" s="486"/>
      <c r="AY834" s="102"/>
      <c r="AZ834" s="486">
        <f>SUM(AZ854:AZ864)</f>
        <v>120402.8</v>
      </c>
      <c r="BA834" s="102">
        <f>BB834+BC834+BD834</f>
        <v>0</v>
      </c>
      <c r="BB834" s="102"/>
      <c r="BC834" s="102"/>
      <c r="BD834" s="102"/>
      <c r="BE834" s="102">
        <f>BF834+BG834+BH834</f>
        <v>107091.8849</v>
      </c>
      <c r="BF834" s="102">
        <f t="shared" ref="BF834:BF858" si="575">E834</f>
        <v>0</v>
      </c>
      <c r="BG834" s="102">
        <f t="shared" ref="BG834:BG858" si="576">G834</f>
        <v>0</v>
      </c>
      <c r="BH834" s="102">
        <f t="shared" ref="BH834:BH858" si="577">H834</f>
        <v>107091.8849</v>
      </c>
      <c r="BI834" s="495">
        <f>BI856+BI858</f>
        <v>0</v>
      </c>
      <c r="BJ834" s="185"/>
      <c r="BK834" s="185"/>
      <c r="BL834" s="35"/>
      <c r="BM834" s="185">
        <f>SUM(BM854:BM864)</f>
        <v>36410</v>
      </c>
      <c r="BN834" s="323">
        <f>BO834+BP834+BQ834</f>
        <v>0</v>
      </c>
      <c r="BO834" s="495">
        <f>BO856+BO858</f>
        <v>0</v>
      </c>
      <c r="BP834" s="185"/>
      <c r="BQ834" s="185"/>
      <c r="BR834" s="35"/>
      <c r="BS834" s="185">
        <f>SUM(BS854:BS864)</f>
        <v>36410</v>
      </c>
      <c r="BT834" s="35">
        <f>BL834</f>
        <v>0</v>
      </c>
      <c r="BU834" s="185">
        <f>BM834</f>
        <v>36410</v>
      </c>
      <c r="BV834" s="495">
        <f>BV856+BV858</f>
        <v>0</v>
      </c>
      <c r="BW834" s="185"/>
      <c r="BX834" s="185"/>
      <c r="BY834" s="35"/>
      <c r="BZ834" s="185">
        <f>SUM(BZ854:BZ864)</f>
        <v>0</v>
      </c>
      <c r="CA834" s="340">
        <f>CB834+CC834+CD834</f>
        <v>0</v>
      </c>
      <c r="CB834" s="185"/>
      <c r="CC834" s="35"/>
      <c r="CD834" s="185"/>
      <c r="CE834" s="340">
        <f>CF834+CH834+CI834</f>
        <v>0</v>
      </c>
      <c r="CF834" s="185">
        <f>BW834</f>
        <v>0</v>
      </c>
      <c r="CG834" s="185"/>
      <c r="CH834" s="35">
        <f t="shared" ref="CH834:CH858" si="578">BY834</f>
        <v>0</v>
      </c>
      <c r="CI834" s="185">
        <f t="shared" ref="CI834:CI858" si="579">BZ834</f>
        <v>0</v>
      </c>
      <c r="CJ834" s="486"/>
      <c r="CK834" s="495">
        <f>CK856+CK858</f>
        <v>0</v>
      </c>
      <c r="CL834" s="185"/>
      <c r="CM834" s="185"/>
      <c r="CN834" s="35"/>
      <c r="CO834" s="185">
        <f>SUM(CO854:CO864)</f>
        <v>139002.4</v>
      </c>
    </row>
    <row r="835" spans="2:93" s="27" customFormat="1" ht="15" hidden="1" customHeight="1" x14ac:dyDescent="0.25">
      <c r="B835" s="216"/>
      <c r="C835" s="128" t="s">
        <v>35</v>
      </c>
      <c r="D835" s="130">
        <f>H835</f>
        <v>0</v>
      </c>
      <c r="E835" s="37"/>
      <c r="F835" s="37"/>
      <c r="G835" s="37"/>
      <c r="H835" s="130"/>
      <c r="I835" s="130"/>
      <c r="J835" s="130"/>
      <c r="K835" s="130"/>
      <c r="L835" s="130"/>
      <c r="M835" s="130"/>
      <c r="N835" s="130"/>
      <c r="O835" s="130"/>
      <c r="P835" s="130"/>
      <c r="Q835" s="130"/>
      <c r="R835" s="130"/>
      <c r="S835" s="130"/>
      <c r="T835" s="130"/>
      <c r="U835" s="130"/>
      <c r="V835" s="130"/>
      <c r="W835" s="130"/>
      <c r="X835" s="130"/>
      <c r="Y835" s="130"/>
      <c r="Z835" s="130"/>
      <c r="AA835" s="130"/>
      <c r="AB835" s="130"/>
      <c r="AC835" s="130"/>
      <c r="AD835" s="130"/>
      <c r="AE835" s="130"/>
      <c r="AF835" s="130"/>
      <c r="AG835" s="130"/>
      <c r="AH835" s="130"/>
      <c r="AI835" s="130"/>
      <c r="AJ835" s="130"/>
      <c r="AK835" s="130"/>
      <c r="AL835" s="130"/>
      <c r="AM835" s="130"/>
      <c r="AN835" s="130"/>
      <c r="AO835" s="130"/>
      <c r="AP835" s="130"/>
      <c r="AQ835" s="130"/>
      <c r="AR835" s="130"/>
      <c r="AS835" s="130"/>
      <c r="AT835" s="130"/>
      <c r="AU835" s="130">
        <f>AX835</f>
        <v>0</v>
      </c>
      <c r="AV835" s="130">
        <f>AZ835</f>
        <v>0</v>
      </c>
      <c r="AW835" s="37"/>
      <c r="AX835" s="37"/>
      <c r="AY835" s="37"/>
      <c r="AZ835" s="130"/>
      <c r="BA835" s="102">
        <f t="shared" ref="BA835:BA871" si="580">BB835+BC835+BD835</f>
        <v>0</v>
      </c>
      <c r="BB835" s="37"/>
      <c r="BC835" s="37"/>
      <c r="BD835" s="37"/>
      <c r="BE835" s="102">
        <f t="shared" ref="BE835:BE871" si="581">BF835+BG835+BH835</f>
        <v>0</v>
      </c>
      <c r="BF835" s="102">
        <f t="shared" si="575"/>
        <v>0</v>
      </c>
      <c r="BG835" s="102">
        <f t="shared" si="576"/>
        <v>0</v>
      </c>
      <c r="BH835" s="102">
        <f t="shared" si="577"/>
        <v>0</v>
      </c>
      <c r="BI835" s="130">
        <f>BM835</f>
        <v>0</v>
      </c>
      <c r="BJ835" s="189"/>
      <c r="BK835" s="189"/>
      <c r="BL835" s="189"/>
      <c r="BM835" s="188"/>
      <c r="BN835" s="130">
        <f t="shared" ref="BN835:BN871" si="582">BO835+BP835+BQ835</f>
        <v>0</v>
      </c>
      <c r="BO835" s="130">
        <f>BS835</f>
        <v>0</v>
      </c>
      <c r="BP835" s="189"/>
      <c r="BQ835" s="189"/>
      <c r="BR835" s="189"/>
      <c r="BS835" s="188"/>
      <c r="BT835" s="189">
        <f t="shared" ref="BT835:BT871" si="583">BL835</f>
        <v>0</v>
      </c>
      <c r="BU835" s="188">
        <f t="shared" ref="BU835:BU871" si="584">BM835</f>
        <v>0</v>
      </c>
      <c r="BV835" s="130">
        <f>BZ835</f>
        <v>0</v>
      </c>
      <c r="BW835" s="189"/>
      <c r="BX835" s="189"/>
      <c r="BY835" s="189"/>
      <c r="BZ835" s="188"/>
      <c r="CA835" s="130">
        <f t="shared" ref="CA835:CA858" si="585">CB835+CC835+CD835</f>
        <v>0</v>
      </c>
      <c r="CB835" s="189"/>
      <c r="CC835" s="189"/>
      <c r="CD835" s="188"/>
      <c r="CE835" s="130">
        <f t="shared" ref="CE835:CE858" si="586">CF835+CH835+CI835</f>
        <v>0</v>
      </c>
      <c r="CF835" s="189">
        <f t="shared" ref="CF835:CF858" si="587">BW835</f>
        <v>0</v>
      </c>
      <c r="CG835" s="189"/>
      <c r="CH835" s="189">
        <f t="shared" si="578"/>
        <v>0</v>
      </c>
      <c r="CI835" s="188">
        <f t="shared" si="579"/>
        <v>0</v>
      </c>
      <c r="CJ835" s="130"/>
      <c r="CK835" s="130">
        <f>CO835</f>
        <v>0</v>
      </c>
      <c r="CL835" s="189"/>
      <c r="CM835" s="189"/>
      <c r="CN835" s="189"/>
      <c r="CO835" s="188"/>
    </row>
    <row r="836" spans="2:93" s="27" customFormat="1" ht="15.75" hidden="1" customHeight="1" x14ac:dyDescent="0.25">
      <c r="B836" s="216"/>
      <c r="C836" s="153" t="s">
        <v>131</v>
      </c>
      <c r="D836" s="154">
        <f>H836</f>
        <v>0</v>
      </c>
      <c r="E836" s="320"/>
      <c r="F836" s="320"/>
      <c r="G836" s="320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  <c r="T836" s="154"/>
      <c r="U836" s="154"/>
      <c r="V836" s="154"/>
      <c r="W836" s="154"/>
      <c r="X836" s="154"/>
      <c r="Y836" s="154"/>
      <c r="Z836" s="154"/>
      <c r="AA836" s="154"/>
      <c r="AB836" s="154"/>
      <c r="AC836" s="154"/>
      <c r="AD836" s="154"/>
      <c r="AE836" s="154"/>
      <c r="AF836" s="154"/>
      <c r="AG836" s="154"/>
      <c r="AH836" s="154"/>
      <c r="AI836" s="154"/>
      <c r="AJ836" s="154"/>
      <c r="AK836" s="154"/>
      <c r="AL836" s="154"/>
      <c r="AM836" s="154"/>
      <c r="AN836" s="154"/>
      <c r="AO836" s="154"/>
      <c r="AP836" s="154"/>
      <c r="AQ836" s="154"/>
      <c r="AR836" s="154"/>
      <c r="AS836" s="154"/>
      <c r="AT836" s="154"/>
      <c r="AU836" s="154">
        <f>AX836</f>
        <v>0</v>
      </c>
      <c r="AV836" s="130">
        <f>AZ836</f>
        <v>0</v>
      </c>
      <c r="AW836" s="320"/>
      <c r="AX836" s="320"/>
      <c r="AY836" s="320"/>
      <c r="AZ836" s="154"/>
      <c r="BA836" s="102">
        <f t="shared" si="580"/>
        <v>0</v>
      </c>
      <c r="BB836" s="320"/>
      <c r="BC836" s="320"/>
      <c r="BD836" s="320"/>
      <c r="BE836" s="102">
        <f t="shared" si="581"/>
        <v>0</v>
      </c>
      <c r="BF836" s="102">
        <f t="shared" si="575"/>
        <v>0</v>
      </c>
      <c r="BG836" s="102">
        <f t="shared" si="576"/>
        <v>0</v>
      </c>
      <c r="BH836" s="102">
        <f t="shared" si="577"/>
        <v>0</v>
      </c>
      <c r="BI836" s="154">
        <f>BM836</f>
        <v>0</v>
      </c>
      <c r="BJ836" s="268"/>
      <c r="BK836" s="268"/>
      <c r="BL836" s="268"/>
      <c r="BM836" s="267"/>
      <c r="BN836" s="154">
        <f t="shared" si="582"/>
        <v>0</v>
      </c>
      <c r="BO836" s="154">
        <f>BS836</f>
        <v>0</v>
      </c>
      <c r="BP836" s="268"/>
      <c r="BQ836" s="268"/>
      <c r="BR836" s="268"/>
      <c r="BS836" s="267"/>
      <c r="BT836" s="268">
        <f t="shared" si="583"/>
        <v>0</v>
      </c>
      <c r="BU836" s="267">
        <f t="shared" si="584"/>
        <v>0</v>
      </c>
      <c r="BV836" s="154">
        <f>BZ836</f>
        <v>0</v>
      </c>
      <c r="BW836" s="268"/>
      <c r="BX836" s="268"/>
      <c r="BY836" s="268"/>
      <c r="BZ836" s="267"/>
      <c r="CA836" s="154">
        <f t="shared" si="585"/>
        <v>0</v>
      </c>
      <c r="CB836" s="268"/>
      <c r="CC836" s="268"/>
      <c r="CD836" s="267"/>
      <c r="CE836" s="154">
        <f t="shared" si="586"/>
        <v>0</v>
      </c>
      <c r="CF836" s="268">
        <f t="shared" si="587"/>
        <v>0</v>
      </c>
      <c r="CG836" s="268"/>
      <c r="CH836" s="268">
        <f t="shared" si="578"/>
        <v>0</v>
      </c>
      <c r="CI836" s="267">
        <f t="shared" si="579"/>
        <v>0</v>
      </c>
      <c r="CJ836" s="154"/>
      <c r="CK836" s="154">
        <f>CO836</f>
        <v>0</v>
      </c>
      <c r="CL836" s="268"/>
      <c r="CM836" s="268"/>
      <c r="CN836" s="268"/>
      <c r="CO836" s="267"/>
    </row>
    <row r="837" spans="2:93" s="27" customFormat="1" ht="15" hidden="1" customHeight="1" x14ac:dyDescent="0.25">
      <c r="B837" s="233"/>
      <c r="C837" s="148" t="s">
        <v>132</v>
      </c>
      <c r="D837" s="130">
        <f>E837+H837</f>
        <v>0</v>
      </c>
      <c r="E837" s="37">
        <f>E840+E843</f>
        <v>0</v>
      </c>
      <c r="F837" s="37"/>
      <c r="G837" s="37"/>
      <c r="H837" s="130">
        <f>H840+H843</f>
        <v>0</v>
      </c>
      <c r="I837" s="130"/>
      <c r="J837" s="130"/>
      <c r="K837" s="130"/>
      <c r="L837" s="130"/>
      <c r="M837" s="130"/>
      <c r="N837" s="130"/>
      <c r="O837" s="130"/>
      <c r="P837" s="130"/>
      <c r="Q837" s="130"/>
      <c r="R837" s="130"/>
      <c r="S837" s="130"/>
      <c r="T837" s="130"/>
      <c r="U837" s="130"/>
      <c r="V837" s="130"/>
      <c r="W837" s="130"/>
      <c r="X837" s="130"/>
      <c r="Y837" s="130"/>
      <c r="Z837" s="130"/>
      <c r="AA837" s="130"/>
      <c r="AB837" s="130"/>
      <c r="AC837" s="130"/>
      <c r="AD837" s="130"/>
      <c r="AE837" s="130"/>
      <c r="AF837" s="130"/>
      <c r="AG837" s="130"/>
      <c r="AH837" s="130"/>
      <c r="AI837" s="130"/>
      <c r="AJ837" s="130"/>
      <c r="AK837" s="130"/>
      <c r="AL837" s="130"/>
      <c r="AM837" s="130"/>
      <c r="AN837" s="130"/>
      <c r="AO837" s="130"/>
      <c r="AP837" s="130"/>
      <c r="AQ837" s="130"/>
      <c r="AR837" s="130"/>
      <c r="AS837" s="130"/>
      <c r="AT837" s="130"/>
      <c r="AU837" s="130">
        <f>AV837+AX837</f>
        <v>0</v>
      </c>
      <c r="AV837" s="130">
        <f>AW837+AZ837</f>
        <v>0</v>
      </c>
      <c r="AW837" s="37">
        <f>AW840+AW843</f>
        <v>0</v>
      </c>
      <c r="AX837" s="37"/>
      <c r="AY837" s="37"/>
      <c r="AZ837" s="130">
        <f>AZ840+AZ843</f>
        <v>0</v>
      </c>
      <c r="BA837" s="102">
        <f t="shared" si="580"/>
        <v>0</v>
      </c>
      <c r="BB837" s="37"/>
      <c r="BC837" s="37"/>
      <c r="BD837" s="37"/>
      <c r="BE837" s="102">
        <f t="shared" si="581"/>
        <v>0</v>
      </c>
      <c r="BF837" s="102">
        <f t="shared" si="575"/>
        <v>0</v>
      </c>
      <c r="BG837" s="102">
        <f t="shared" si="576"/>
        <v>0</v>
      </c>
      <c r="BH837" s="102">
        <f t="shared" si="577"/>
        <v>0</v>
      </c>
      <c r="BI837" s="130">
        <f>BJ837+BM837</f>
        <v>0</v>
      </c>
      <c r="BJ837" s="189">
        <f>BJ840+BJ843</f>
        <v>0</v>
      </c>
      <c r="BK837" s="189"/>
      <c r="BL837" s="189"/>
      <c r="BM837" s="188">
        <f>BM840+BM843</f>
        <v>0</v>
      </c>
      <c r="BN837" s="130">
        <f t="shared" si="582"/>
        <v>0</v>
      </c>
      <c r="BO837" s="130">
        <f>BP837+BS837</f>
        <v>0</v>
      </c>
      <c r="BP837" s="189">
        <f>BP840+BP843</f>
        <v>0</v>
      </c>
      <c r="BQ837" s="189"/>
      <c r="BR837" s="189"/>
      <c r="BS837" s="188">
        <f>BS840+BS843</f>
        <v>0</v>
      </c>
      <c r="BT837" s="189">
        <f t="shared" si="583"/>
        <v>0</v>
      </c>
      <c r="BU837" s="188">
        <f t="shared" si="584"/>
        <v>0</v>
      </c>
      <c r="BV837" s="130">
        <f>BW837+BZ837</f>
        <v>0</v>
      </c>
      <c r="BW837" s="189">
        <f>BW840+BW843</f>
        <v>0</v>
      </c>
      <c r="BX837" s="189"/>
      <c r="BY837" s="189"/>
      <c r="BZ837" s="188">
        <f>BZ840+BZ843</f>
        <v>0</v>
      </c>
      <c r="CA837" s="130">
        <f t="shared" si="585"/>
        <v>0</v>
      </c>
      <c r="CB837" s="189"/>
      <c r="CC837" s="189"/>
      <c r="CD837" s="188"/>
      <c r="CE837" s="130">
        <f t="shared" si="586"/>
        <v>0</v>
      </c>
      <c r="CF837" s="189">
        <f t="shared" si="587"/>
        <v>0</v>
      </c>
      <c r="CG837" s="189"/>
      <c r="CH837" s="189">
        <f t="shared" si="578"/>
        <v>0</v>
      </c>
      <c r="CI837" s="188">
        <f t="shared" si="579"/>
        <v>0</v>
      </c>
      <c r="CJ837" s="130"/>
      <c r="CK837" s="130">
        <f>CL837+CO837</f>
        <v>0</v>
      </c>
      <c r="CL837" s="189">
        <f>CL840+CL843</f>
        <v>0</v>
      </c>
      <c r="CM837" s="189"/>
      <c r="CN837" s="189"/>
      <c r="CO837" s="188">
        <f>CO840+CO843</f>
        <v>0</v>
      </c>
    </row>
    <row r="838" spans="2:93" s="27" customFormat="1" ht="15" hidden="1" customHeight="1" x14ac:dyDescent="0.25">
      <c r="B838" s="233"/>
      <c r="C838" s="148" t="s">
        <v>133</v>
      </c>
      <c r="D838" s="130">
        <f>E838+H838</f>
        <v>0</v>
      </c>
      <c r="E838" s="37">
        <f>E841+E844</f>
        <v>0</v>
      </c>
      <c r="F838" s="37"/>
      <c r="G838" s="37"/>
      <c r="H838" s="130">
        <f>H841+H844</f>
        <v>0</v>
      </c>
      <c r="I838" s="130"/>
      <c r="J838" s="130"/>
      <c r="K838" s="130"/>
      <c r="L838" s="130"/>
      <c r="M838" s="130"/>
      <c r="N838" s="130"/>
      <c r="O838" s="130"/>
      <c r="P838" s="130"/>
      <c r="Q838" s="130"/>
      <c r="R838" s="130"/>
      <c r="S838" s="130"/>
      <c r="T838" s="130"/>
      <c r="U838" s="130"/>
      <c r="V838" s="130"/>
      <c r="W838" s="130"/>
      <c r="X838" s="130"/>
      <c r="Y838" s="130"/>
      <c r="Z838" s="130"/>
      <c r="AA838" s="130"/>
      <c r="AB838" s="130"/>
      <c r="AC838" s="130"/>
      <c r="AD838" s="130"/>
      <c r="AE838" s="130"/>
      <c r="AF838" s="130"/>
      <c r="AG838" s="130"/>
      <c r="AH838" s="130"/>
      <c r="AI838" s="130"/>
      <c r="AJ838" s="130"/>
      <c r="AK838" s="130"/>
      <c r="AL838" s="130"/>
      <c r="AM838" s="130"/>
      <c r="AN838" s="130"/>
      <c r="AO838" s="130"/>
      <c r="AP838" s="130"/>
      <c r="AQ838" s="130"/>
      <c r="AR838" s="130"/>
      <c r="AS838" s="130"/>
      <c r="AT838" s="130"/>
      <c r="AU838" s="130">
        <f>AV838+AX838</f>
        <v>0</v>
      </c>
      <c r="AV838" s="130">
        <f>AW838+AZ838</f>
        <v>0</v>
      </c>
      <c r="AW838" s="37">
        <f>AW841+AW844</f>
        <v>0</v>
      </c>
      <c r="AX838" s="37"/>
      <c r="AY838" s="37"/>
      <c r="AZ838" s="130">
        <f>AZ841+AZ844</f>
        <v>0</v>
      </c>
      <c r="BA838" s="102">
        <f t="shared" si="580"/>
        <v>0</v>
      </c>
      <c r="BB838" s="37"/>
      <c r="BC838" s="37"/>
      <c r="BD838" s="37"/>
      <c r="BE838" s="102">
        <f t="shared" si="581"/>
        <v>0</v>
      </c>
      <c r="BF838" s="102">
        <f t="shared" si="575"/>
        <v>0</v>
      </c>
      <c r="BG838" s="102">
        <f t="shared" si="576"/>
        <v>0</v>
      </c>
      <c r="BH838" s="102">
        <f t="shared" si="577"/>
        <v>0</v>
      </c>
      <c r="BI838" s="130">
        <f>BJ838+BM838</f>
        <v>0</v>
      </c>
      <c r="BJ838" s="189">
        <f>BJ841+BJ844</f>
        <v>0</v>
      </c>
      <c r="BK838" s="189"/>
      <c r="BL838" s="189"/>
      <c r="BM838" s="188">
        <f>BM841+BM844</f>
        <v>0</v>
      </c>
      <c r="BN838" s="130">
        <f t="shared" si="582"/>
        <v>0</v>
      </c>
      <c r="BO838" s="130">
        <f>BP838+BS838</f>
        <v>0</v>
      </c>
      <c r="BP838" s="189">
        <f>BP841+BP844</f>
        <v>0</v>
      </c>
      <c r="BQ838" s="189"/>
      <c r="BR838" s="189"/>
      <c r="BS838" s="188">
        <f>BS841+BS844</f>
        <v>0</v>
      </c>
      <c r="BT838" s="189">
        <f t="shared" si="583"/>
        <v>0</v>
      </c>
      <c r="BU838" s="188">
        <f t="shared" si="584"/>
        <v>0</v>
      </c>
      <c r="BV838" s="130">
        <f>BW838+BZ838</f>
        <v>0</v>
      </c>
      <c r="BW838" s="189">
        <f>BW841+BW844</f>
        <v>0</v>
      </c>
      <c r="BX838" s="189"/>
      <c r="BY838" s="189"/>
      <c r="BZ838" s="188">
        <f>BZ841+BZ844</f>
        <v>0</v>
      </c>
      <c r="CA838" s="130">
        <f t="shared" si="585"/>
        <v>0</v>
      </c>
      <c r="CB838" s="189"/>
      <c r="CC838" s="189"/>
      <c r="CD838" s="188"/>
      <c r="CE838" s="130">
        <f t="shared" si="586"/>
        <v>0</v>
      </c>
      <c r="CF838" s="189">
        <f t="shared" si="587"/>
        <v>0</v>
      </c>
      <c r="CG838" s="189"/>
      <c r="CH838" s="189">
        <f t="shared" si="578"/>
        <v>0</v>
      </c>
      <c r="CI838" s="188">
        <f t="shared" si="579"/>
        <v>0</v>
      </c>
      <c r="CJ838" s="130"/>
      <c r="CK838" s="130">
        <f>CL838+CO838</f>
        <v>0</v>
      </c>
      <c r="CL838" s="189">
        <f>CL841+CL844</f>
        <v>0</v>
      </c>
      <c r="CM838" s="189"/>
      <c r="CN838" s="189"/>
      <c r="CO838" s="188">
        <f>CO841+CO844</f>
        <v>0</v>
      </c>
    </row>
    <row r="839" spans="2:93" s="27" customFormat="1" ht="33.75" hidden="1" customHeight="1" x14ac:dyDescent="0.25">
      <c r="B839" s="233"/>
      <c r="C839" s="148" t="s">
        <v>134</v>
      </c>
      <c r="D839" s="130">
        <f>E839+H839</f>
        <v>0</v>
      </c>
      <c r="E839" s="37">
        <f>E840+E841</f>
        <v>0</v>
      </c>
      <c r="F839" s="37"/>
      <c r="G839" s="37"/>
      <c r="H839" s="130">
        <f>H840+H841</f>
        <v>0</v>
      </c>
      <c r="I839" s="130"/>
      <c r="J839" s="130"/>
      <c r="K839" s="130"/>
      <c r="L839" s="130"/>
      <c r="M839" s="130"/>
      <c r="N839" s="130"/>
      <c r="O839" s="130"/>
      <c r="P839" s="130"/>
      <c r="Q839" s="130"/>
      <c r="R839" s="130"/>
      <c r="S839" s="130"/>
      <c r="T839" s="130"/>
      <c r="U839" s="130"/>
      <c r="V839" s="130"/>
      <c r="W839" s="130"/>
      <c r="X839" s="130"/>
      <c r="Y839" s="130"/>
      <c r="Z839" s="130"/>
      <c r="AA839" s="130"/>
      <c r="AB839" s="130"/>
      <c r="AC839" s="130"/>
      <c r="AD839" s="130"/>
      <c r="AE839" s="130"/>
      <c r="AF839" s="130"/>
      <c r="AG839" s="130"/>
      <c r="AH839" s="130"/>
      <c r="AI839" s="130"/>
      <c r="AJ839" s="130"/>
      <c r="AK839" s="130"/>
      <c r="AL839" s="130"/>
      <c r="AM839" s="130"/>
      <c r="AN839" s="130"/>
      <c r="AO839" s="130"/>
      <c r="AP839" s="130"/>
      <c r="AQ839" s="130"/>
      <c r="AR839" s="130"/>
      <c r="AS839" s="130"/>
      <c r="AT839" s="130"/>
      <c r="AU839" s="130">
        <f>AV839+AX839</f>
        <v>0</v>
      </c>
      <c r="AV839" s="130">
        <f>AW839+AZ839</f>
        <v>0</v>
      </c>
      <c r="AW839" s="37">
        <f>AW840+AW841</f>
        <v>0</v>
      </c>
      <c r="AX839" s="37"/>
      <c r="AY839" s="37"/>
      <c r="AZ839" s="130">
        <f>AZ840+AZ841</f>
        <v>0</v>
      </c>
      <c r="BA839" s="102">
        <f t="shared" si="580"/>
        <v>0</v>
      </c>
      <c r="BB839" s="37"/>
      <c r="BC839" s="37"/>
      <c r="BD839" s="37"/>
      <c r="BE839" s="102">
        <f t="shared" si="581"/>
        <v>0</v>
      </c>
      <c r="BF839" s="102">
        <f t="shared" si="575"/>
        <v>0</v>
      </c>
      <c r="BG839" s="102">
        <f t="shared" si="576"/>
        <v>0</v>
      </c>
      <c r="BH839" s="102">
        <f t="shared" si="577"/>
        <v>0</v>
      </c>
      <c r="BI839" s="130">
        <f>BJ839+BM839</f>
        <v>0</v>
      </c>
      <c r="BJ839" s="189">
        <f>BJ840+BJ841</f>
        <v>0</v>
      </c>
      <c r="BK839" s="189"/>
      <c r="BL839" s="189"/>
      <c r="BM839" s="188">
        <f>BM840+BM841</f>
        <v>0</v>
      </c>
      <c r="BN839" s="130">
        <f t="shared" si="582"/>
        <v>0</v>
      </c>
      <c r="BO839" s="130">
        <f>BP839+BS839</f>
        <v>0</v>
      </c>
      <c r="BP839" s="189">
        <f>BP840+BP841</f>
        <v>0</v>
      </c>
      <c r="BQ839" s="189"/>
      <c r="BR839" s="189"/>
      <c r="BS839" s="188">
        <f>BS840+BS841</f>
        <v>0</v>
      </c>
      <c r="BT839" s="189">
        <f t="shared" si="583"/>
        <v>0</v>
      </c>
      <c r="BU839" s="188">
        <f t="shared" si="584"/>
        <v>0</v>
      </c>
      <c r="BV839" s="130">
        <f>BW839+BZ839</f>
        <v>0</v>
      </c>
      <c r="BW839" s="189">
        <f>BW840+BW841</f>
        <v>0</v>
      </c>
      <c r="BX839" s="189"/>
      <c r="BY839" s="189"/>
      <c r="BZ839" s="188">
        <f>BZ840+BZ841</f>
        <v>0</v>
      </c>
      <c r="CA839" s="130">
        <f t="shared" si="585"/>
        <v>0</v>
      </c>
      <c r="CB839" s="189"/>
      <c r="CC839" s="189"/>
      <c r="CD839" s="188"/>
      <c r="CE839" s="130">
        <f t="shared" si="586"/>
        <v>0</v>
      </c>
      <c r="CF839" s="189">
        <f t="shared" si="587"/>
        <v>0</v>
      </c>
      <c r="CG839" s="189"/>
      <c r="CH839" s="189">
        <f t="shared" si="578"/>
        <v>0</v>
      </c>
      <c r="CI839" s="188">
        <f t="shared" si="579"/>
        <v>0</v>
      </c>
      <c r="CJ839" s="130"/>
      <c r="CK839" s="130">
        <f>CL839+CO839</f>
        <v>0</v>
      </c>
      <c r="CL839" s="189">
        <f>CL840+CL841</f>
        <v>0</v>
      </c>
      <c r="CM839" s="189"/>
      <c r="CN839" s="189"/>
      <c r="CO839" s="188">
        <f>CO840+CO841</f>
        <v>0</v>
      </c>
    </row>
    <row r="840" spans="2:93" s="27" customFormat="1" ht="17.25" hidden="1" customHeight="1" x14ac:dyDescent="0.25">
      <c r="B840" s="233"/>
      <c r="C840" s="148" t="s">
        <v>132</v>
      </c>
      <c r="D840" s="130">
        <f>E840</f>
        <v>0</v>
      </c>
      <c r="E840" s="37"/>
      <c r="F840" s="37"/>
      <c r="G840" s="37"/>
      <c r="H840" s="130"/>
      <c r="I840" s="130"/>
      <c r="J840" s="130"/>
      <c r="K840" s="130"/>
      <c r="L840" s="130"/>
      <c r="M840" s="130"/>
      <c r="N840" s="130"/>
      <c r="O840" s="130"/>
      <c r="P840" s="130"/>
      <c r="Q840" s="130"/>
      <c r="R840" s="130"/>
      <c r="S840" s="130"/>
      <c r="T840" s="130"/>
      <c r="U840" s="130"/>
      <c r="V840" s="130"/>
      <c r="W840" s="130"/>
      <c r="X840" s="130"/>
      <c r="Y840" s="130"/>
      <c r="Z840" s="130"/>
      <c r="AA840" s="130"/>
      <c r="AB840" s="130"/>
      <c r="AC840" s="130"/>
      <c r="AD840" s="130"/>
      <c r="AE840" s="130"/>
      <c r="AF840" s="130"/>
      <c r="AG840" s="130"/>
      <c r="AH840" s="130"/>
      <c r="AI840" s="130"/>
      <c r="AJ840" s="130"/>
      <c r="AK840" s="130"/>
      <c r="AL840" s="130"/>
      <c r="AM840" s="130"/>
      <c r="AN840" s="130"/>
      <c r="AO840" s="130"/>
      <c r="AP840" s="130"/>
      <c r="AQ840" s="130"/>
      <c r="AR840" s="130"/>
      <c r="AS840" s="130"/>
      <c r="AT840" s="130"/>
      <c r="AU840" s="130">
        <f>AV840</f>
        <v>0</v>
      </c>
      <c r="AV840" s="130">
        <f>AW840</f>
        <v>0</v>
      </c>
      <c r="AW840" s="37"/>
      <c r="AX840" s="37"/>
      <c r="AY840" s="37"/>
      <c r="AZ840" s="130"/>
      <c r="BA840" s="102">
        <f t="shared" si="580"/>
        <v>0</v>
      </c>
      <c r="BB840" s="37"/>
      <c r="BC840" s="37"/>
      <c r="BD840" s="37"/>
      <c r="BE840" s="102">
        <f t="shared" si="581"/>
        <v>0</v>
      </c>
      <c r="BF840" s="102">
        <f t="shared" si="575"/>
        <v>0</v>
      </c>
      <c r="BG840" s="102">
        <f t="shared" si="576"/>
        <v>0</v>
      </c>
      <c r="BH840" s="102">
        <f t="shared" si="577"/>
        <v>0</v>
      </c>
      <c r="BI840" s="130">
        <f>BJ840</f>
        <v>0</v>
      </c>
      <c r="BJ840" s="189"/>
      <c r="BK840" s="189"/>
      <c r="BL840" s="189"/>
      <c r="BM840" s="188"/>
      <c r="BN840" s="130">
        <f t="shared" si="582"/>
        <v>0</v>
      </c>
      <c r="BO840" s="130">
        <f>BP840</f>
        <v>0</v>
      </c>
      <c r="BP840" s="189"/>
      <c r="BQ840" s="189"/>
      <c r="BR840" s="189"/>
      <c r="BS840" s="188"/>
      <c r="BT840" s="189">
        <f t="shared" si="583"/>
        <v>0</v>
      </c>
      <c r="BU840" s="188">
        <f t="shared" si="584"/>
        <v>0</v>
      </c>
      <c r="BV840" s="130">
        <f>BW840</f>
        <v>0</v>
      </c>
      <c r="BW840" s="189"/>
      <c r="BX840" s="189"/>
      <c r="BY840" s="189"/>
      <c r="BZ840" s="188"/>
      <c r="CA840" s="130">
        <f t="shared" si="585"/>
        <v>0</v>
      </c>
      <c r="CB840" s="189"/>
      <c r="CC840" s="189"/>
      <c r="CD840" s="188"/>
      <c r="CE840" s="130">
        <f t="shared" si="586"/>
        <v>0</v>
      </c>
      <c r="CF840" s="189">
        <f t="shared" si="587"/>
        <v>0</v>
      </c>
      <c r="CG840" s="189"/>
      <c r="CH840" s="189">
        <f t="shared" si="578"/>
        <v>0</v>
      </c>
      <c r="CI840" s="188">
        <f t="shared" si="579"/>
        <v>0</v>
      </c>
      <c r="CJ840" s="130"/>
      <c r="CK840" s="130">
        <f>CL840</f>
        <v>0</v>
      </c>
      <c r="CL840" s="189"/>
      <c r="CM840" s="189"/>
      <c r="CN840" s="189"/>
      <c r="CO840" s="188"/>
    </row>
    <row r="841" spans="2:93" s="27" customFormat="1" ht="29.25" hidden="1" customHeight="1" x14ac:dyDescent="0.25">
      <c r="B841" s="233"/>
      <c r="C841" s="148" t="s">
        <v>133</v>
      </c>
      <c r="D841" s="130">
        <f>E841</f>
        <v>0</v>
      </c>
      <c r="E841" s="37"/>
      <c r="F841" s="37"/>
      <c r="G841" s="37"/>
      <c r="H841" s="130"/>
      <c r="I841" s="130"/>
      <c r="J841" s="130"/>
      <c r="K841" s="130"/>
      <c r="L841" s="130"/>
      <c r="M841" s="130"/>
      <c r="N841" s="130"/>
      <c r="O841" s="130"/>
      <c r="P841" s="130"/>
      <c r="Q841" s="130"/>
      <c r="R841" s="130"/>
      <c r="S841" s="130"/>
      <c r="T841" s="130"/>
      <c r="U841" s="130"/>
      <c r="V841" s="130"/>
      <c r="W841" s="130"/>
      <c r="X841" s="130"/>
      <c r="Y841" s="130"/>
      <c r="Z841" s="130"/>
      <c r="AA841" s="130"/>
      <c r="AB841" s="130"/>
      <c r="AC841" s="130"/>
      <c r="AD841" s="130"/>
      <c r="AE841" s="130"/>
      <c r="AF841" s="130"/>
      <c r="AG841" s="130"/>
      <c r="AH841" s="130"/>
      <c r="AI841" s="130"/>
      <c r="AJ841" s="130"/>
      <c r="AK841" s="130"/>
      <c r="AL841" s="130"/>
      <c r="AM841" s="130"/>
      <c r="AN841" s="130"/>
      <c r="AO841" s="130"/>
      <c r="AP841" s="130"/>
      <c r="AQ841" s="130"/>
      <c r="AR841" s="130"/>
      <c r="AS841" s="130"/>
      <c r="AT841" s="130"/>
      <c r="AU841" s="130">
        <f>AV841</f>
        <v>0</v>
      </c>
      <c r="AV841" s="130">
        <f>AW841</f>
        <v>0</v>
      </c>
      <c r="AW841" s="37"/>
      <c r="AX841" s="37"/>
      <c r="AY841" s="37"/>
      <c r="AZ841" s="130"/>
      <c r="BA841" s="102">
        <f t="shared" si="580"/>
        <v>0</v>
      </c>
      <c r="BB841" s="37"/>
      <c r="BC841" s="37"/>
      <c r="BD841" s="37"/>
      <c r="BE841" s="102">
        <f t="shared" si="581"/>
        <v>0</v>
      </c>
      <c r="BF841" s="102">
        <f t="shared" si="575"/>
        <v>0</v>
      </c>
      <c r="BG841" s="102">
        <f t="shared" si="576"/>
        <v>0</v>
      </c>
      <c r="BH841" s="102">
        <f t="shared" si="577"/>
        <v>0</v>
      </c>
      <c r="BI841" s="130">
        <f>BJ841</f>
        <v>0</v>
      </c>
      <c r="BJ841" s="189"/>
      <c r="BK841" s="189"/>
      <c r="BL841" s="189"/>
      <c r="BM841" s="188"/>
      <c r="BN841" s="130">
        <f t="shared" si="582"/>
        <v>0</v>
      </c>
      <c r="BO841" s="130">
        <f>BP841</f>
        <v>0</v>
      </c>
      <c r="BP841" s="189"/>
      <c r="BQ841" s="189"/>
      <c r="BR841" s="189"/>
      <c r="BS841" s="188"/>
      <c r="BT841" s="189">
        <f t="shared" si="583"/>
        <v>0</v>
      </c>
      <c r="BU841" s="188">
        <f t="shared" si="584"/>
        <v>0</v>
      </c>
      <c r="BV841" s="130">
        <f>BW841</f>
        <v>0</v>
      </c>
      <c r="BW841" s="189"/>
      <c r="BX841" s="189"/>
      <c r="BY841" s="189"/>
      <c r="BZ841" s="188"/>
      <c r="CA841" s="130">
        <f t="shared" si="585"/>
        <v>0</v>
      </c>
      <c r="CB841" s="189"/>
      <c r="CC841" s="189"/>
      <c r="CD841" s="188"/>
      <c r="CE841" s="130">
        <f t="shared" si="586"/>
        <v>0</v>
      </c>
      <c r="CF841" s="189">
        <f t="shared" si="587"/>
        <v>0</v>
      </c>
      <c r="CG841" s="189"/>
      <c r="CH841" s="189">
        <f t="shared" si="578"/>
        <v>0</v>
      </c>
      <c r="CI841" s="188">
        <f t="shared" si="579"/>
        <v>0</v>
      </c>
      <c r="CJ841" s="130"/>
      <c r="CK841" s="130">
        <f>CL841</f>
        <v>0</v>
      </c>
      <c r="CL841" s="189"/>
      <c r="CM841" s="189"/>
      <c r="CN841" s="189"/>
      <c r="CO841" s="188"/>
    </row>
    <row r="842" spans="2:93" s="27" customFormat="1" ht="32.25" hidden="1" customHeight="1" x14ac:dyDescent="0.25">
      <c r="B842" s="233"/>
      <c r="C842" s="148" t="s">
        <v>135</v>
      </c>
      <c r="D842" s="130">
        <f>E842+H842</f>
        <v>0</v>
      </c>
      <c r="E842" s="37"/>
      <c r="F842" s="37"/>
      <c r="G842" s="37"/>
      <c r="H842" s="130">
        <f>H843+H844</f>
        <v>0</v>
      </c>
      <c r="I842" s="130"/>
      <c r="J842" s="130"/>
      <c r="K842" s="130"/>
      <c r="L842" s="130"/>
      <c r="M842" s="130"/>
      <c r="N842" s="130"/>
      <c r="O842" s="130"/>
      <c r="P842" s="130"/>
      <c r="Q842" s="130"/>
      <c r="R842" s="130"/>
      <c r="S842" s="130"/>
      <c r="T842" s="130"/>
      <c r="U842" s="130"/>
      <c r="V842" s="130"/>
      <c r="W842" s="130"/>
      <c r="X842" s="130"/>
      <c r="Y842" s="130"/>
      <c r="Z842" s="130"/>
      <c r="AA842" s="130"/>
      <c r="AB842" s="130"/>
      <c r="AC842" s="130"/>
      <c r="AD842" s="130"/>
      <c r="AE842" s="130"/>
      <c r="AF842" s="130"/>
      <c r="AG842" s="130"/>
      <c r="AH842" s="130"/>
      <c r="AI842" s="130"/>
      <c r="AJ842" s="130"/>
      <c r="AK842" s="130"/>
      <c r="AL842" s="130"/>
      <c r="AM842" s="130"/>
      <c r="AN842" s="130"/>
      <c r="AO842" s="130"/>
      <c r="AP842" s="130"/>
      <c r="AQ842" s="130"/>
      <c r="AR842" s="130"/>
      <c r="AS842" s="130"/>
      <c r="AT842" s="130"/>
      <c r="AU842" s="130">
        <f>AV842+AX842</f>
        <v>0</v>
      </c>
      <c r="AV842" s="130">
        <f>AW842+AZ842</f>
        <v>0</v>
      </c>
      <c r="AW842" s="37"/>
      <c r="AX842" s="37"/>
      <c r="AY842" s="37"/>
      <c r="AZ842" s="130">
        <f>AZ843+AZ844</f>
        <v>0</v>
      </c>
      <c r="BA842" s="102">
        <f t="shared" si="580"/>
        <v>0</v>
      </c>
      <c r="BB842" s="37"/>
      <c r="BC842" s="37"/>
      <c r="BD842" s="37"/>
      <c r="BE842" s="102">
        <f t="shared" si="581"/>
        <v>0</v>
      </c>
      <c r="BF842" s="102">
        <f t="shared" si="575"/>
        <v>0</v>
      </c>
      <c r="BG842" s="102">
        <f t="shared" si="576"/>
        <v>0</v>
      </c>
      <c r="BH842" s="102">
        <f t="shared" si="577"/>
        <v>0</v>
      </c>
      <c r="BI842" s="130">
        <f>BJ842+BM842</f>
        <v>0</v>
      </c>
      <c r="BJ842" s="189"/>
      <c r="BK842" s="189"/>
      <c r="BL842" s="189"/>
      <c r="BM842" s="188">
        <f>BM843+BM844</f>
        <v>0</v>
      </c>
      <c r="BN842" s="130">
        <f t="shared" si="582"/>
        <v>0</v>
      </c>
      <c r="BO842" s="130">
        <f>BP842+BS842</f>
        <v>0</v>
      </c>
      <c r="BP842" s="189"/>
      <c r="BQ842" s="189"/>
      <c r="BR842" s="189"/>
      <c r="BS842" s="188">
        <f>BS843+BS844</f>
        <v>0</v>
      </c>
      <c r="BT842" s="189">
        <f t="shared" si="583"/>
        <v>0</v>
      </c>
      <c r="BU842" s="188">
        <f t="shared" si="584"/>
        <v>0</v>
      </c>
      <c r="BV842" s="130">
        <f>BW842+BZ842</f>
        <v>0</v>
      </c>
      <c r="BW842" s="189"/>
      <c r="BX842" s="189"/>
      <c r="BY842" s="189"/>
      <c r="BZ842" s="188">
        <f>BZ843+BZ844</f>
        <v>0</v>
      </c>
      <c r="CA842" s="130">
        <f t="shared" si="585"/>
        <v>0</v>
      </c>
      <c r="CB842" s="189"/>
      <c r="CC842" s="189"/>
      <c r="CD842" s="188"/>
      <c r="CE842" s="130">
        <f t="shared" si="586"/>
        <v>0</v>
      </c>
      <c r="CF842" s="189">
        <f t="shared" si="587"/>
        <v>0</v>
      </c>
      <c r="CG842" s="189"/>
      <c r="CH842" s="189">
        <f t="shared" si="578"/>
        <v>0</v>
      </c>
      <c r="CI842" s="188">
        <f t="shared" si="579"/>
        <v>0</v>
      </c>
      <c r="CJ842" s="130"/>
      <c r="CK842" s="130">
        <f>CL842+CO842</f>
        <v>0</v>
      </c>
      <c r="CL842" s="189"/>
      <c r="CM842" s="189"/>
      <c r="CN842" s="189"/>
      <c r="CO842" s="188">
        <f>CO843+CO844</f>
        <v>0</v>
      </c>
    </row>
    <row r="843" spans="2:93" s="27" customFormat="1" ht="15" hidden="1" customHeight="1" x14ac:dyDescent="0.25">
      <c r="B843" s="233"/>
      <c r="C843" s="148" t="s">
        <v>132</v>
      </c>
      <c r="D843" s="130">
        <f>H843</f>
        <v>0</v>
      </c>
      <c r="E843" s="37"/>
      <c r="F843" s="37"/>
      <c r="G843" s="37"/>
      <c r="H843" s="130">
        <f>H846+H849</f>
        <v>0</v>
      </c>
      <c r="I843" s="130"/>
      <c r="J843" s="130"/>
      <c r="K843" s="130"/>
      <c r="L843" s="130"/>
      <c r="M843" s="130"/>
      <c r="N843" s="130"/>
      <c r="O843" s="130"/>
      <c r="P843" s="130"/>
      <c r="Q843" s="130"/>
      <c r="R843" s="130"/>
      <c r="S843" s="130"/>
      <c r="T843" s="130"/>
      <c r="U843" s="130"/>
      <c r="V843" s="130"/>
      <c r="W843" s="130"/>
      <c r="X843" s="130"/>
      <c r="Y843" s="130"/>
      <c r="Z843" s="130"/>
      <c r="AA843" s="130"/>
      <c r="AB843" s="130"/>
      <c r="AC843" s="130"/>
      <c r="AD843" s="130"/>
      <c r="AE843" s="130"/>
      <c r="AF843" s="130"/>
      <c r="AG843" s="130"/>
      <c r="AH843" s="130"/>
      <c r="AI843" s="130"/>
      <c r="AJ843" s="130"/>
      <c r="AK843" s="130"/>
      <c r="AL843" s="130"/>
      <c r="AM843" s="130"/>
      <c r="AN843" s="130"/>
      <c r="AO843" s="130"/>
      <c r="AP843" s="130"/>
      <c r="AQ843" s="130"/>
      <c r="AR843" s="130"/>
      <c r="AS843" s="130"/>
      <c r="AT843" s="130"/>
      <c r="AU843" s="130">
        <f>AX843</f>
        <v>0</v>
      </c>
      <c r="AV843" s="130">
        <f>AZ843</f>
        <v>0</v>
      </c>
      <c r="AW843" s="37"/>
      <c r="AX843" s="37"/>
      <c r="AY843" s="37"/>
      <c r="AZ843" s="130">
        <f>AZ846+AZ849</f>
        <v>0</v>
      </c>
      <c r="BA843" s="102">
        <f t="shared" si="580"/>
        <v>0</v>
      </c>
      <c r="BB843" s="37"/>
      <c r="BC843" s="37"/>
      <c r="BD843" s="37"/>
      <c r="BE843" s="102">
        <f t="shared" si="581"/>
        <v>0</v>
      </c>
      <c r="BF843" s="102">
        <f t="shared" si="575"/>
        <v>0</v>
      </c>
      <c r="BG843" s="102">
        <f t="shared" si="576"/>
        <v>0</v>
      </c>
      <c r="BH843" s="102">
        <f t="shared" si="577"/>
        <v>0</v>
      </c>
      <c r="BI843" s="130">
        <f>BM843</f>
        <v>0</v>
      </c>
      <c r="BJ843" s="189"/>
      <c r="BK843" s="189"/>
      <c r="BL843" s="189"/>
      <c r="BM843" s="188">
        <f>BM846+BM849</f>
        <v>0</v>
      </c>
      <c r="BN843" s="130">
        <f t="shared" si="582"/>
        <v>0</v>
      </c>
      <c r="BO843" s="130">
        <f>BS843</f>
        <v>0</v>
      </c>
      <c r="BP843" s="189"/>
      <c r="BQ843" s="189"/>
      <c r="BR843" s="189"/>
      <c r="BS843" s="188">
        <f>BS846+BS849</f>
        <v>0</v>
      </c>
      <c r="BT843" s="189">
        <f t="shared" si="583"/>
        <v>0</v>
      </c>
      <c r="BU843" s="188">
        <f t="shared" si="584"/>
        <v>0</v>
      </c>
      <c r="BV843" s="130">
        <f>BZ843</f>
        <v>0</v>
      </c>
      <c r="BW843" s="189"/>
      <c r="BX843" s="189"/>
      <c r="BY843" s="189"/>
      <c r="BZ843" s="188">
        <f>BZ846+BZ849</f>
        <v>0</v>
      </c>
      <c r="CA843" s="130">
        <f t="shared" si="585"/>
        <v>0</v>
      </c>
      <c r="CB843" s="189"/>
      <c r="CC843" s="189"/>
      <c r="CD843" s="188"/>
      <c r="CE843" s="130">
        <f t="shared" si="586"/>
        <v>0</v>
      </c>
      <c r="CF843" s="189">
        <f t="shared" si="587"/>
        <v>0</v>
      </c>
      <c r="CG843" s="189"/>
      <c r="CH843" s="189">
        <f t="shared" si="578"/>
        <v>0</v>
      </c>
      <c r="CI843" s="188">
        <f t="shared" si="579"/>
        <v>0</v>
      </c>
      <c r="CJ843" s="130"/>
      <c r="CK843" s="130">
        <f>CO843</f>
        <v>0</v>
      </c>
      <c r="CL843" s="189"/>
      <c r="CM843" s="189"/>
      <c r="CN843" s="189"/>
      <c r="CO843" s="188">
        <f>CO846+CO849</f>
        <v>0</v>
      </c>
    </row>
    <row r="844" spans="2:93" s="27" customFormat="1" ht="15" hidden="1" customHeight="1" x14ac:dyDescent="0.25">
      <c r="B844" s="233"/>
      <c r="C844" s="148" t="s">
        <v>133</v>
      </c>
      <c r="D844" s="130">
        <f>H844</f>
        <v>0</v>
      </c>
      <c r="E844" s="37"/>
      <c r="F844" s="37"/>
      <c r="G844" s="37"/>
      <c r="H844" s="130">
        <f>H847+H850</f>
        <v>0</v>
      </c>
      <c r="I844" s="130"/>
      <c r="J844" s="130"/>
      <c r="K844" s="130"/>
      <c r="L844" s="130"/>
      <c r="M844" s="130"/>
      <c r="N844" s="130"/>
      <c r="O844" s="130"/>
      <c r="P844" s="130"/>
      <c r="Q844" s="130"/>
      <c r="R844" s="130"/>
      <c r="S844" s="130"/>
      <c r="T844" s="130"/>
      <c r="U844" s="130"/>
      <c r="V844" s="130"/>
      <c r="W844" s="130"/>
      <c r="X844" s="130"/>
      <c r="Y844" s="130"/>
      <c r="Z844" s="130"/>
      <c r="AA844" s="130"/>
      <c r="AB844" s="130"/>
      <c r="AC844" s="130"/>
      <c r="AD844" s="130"/>
      <c r="AE844" s="130"/>
      <c r="AF844" s="130"/>
      <c r="AG844" s="130"/>
      <c r="AH844" s="130"/>
      <c r="AI844" s="130"/>
      <c r="AJ844" s="130"/>
      <c r="AK844" s="130"/>
      <c r="AL844" s="130"/>
      <c r="AM844" s="130"/>
      <c r="AN844" s="130"/>
      <c r="AO844" s="130"/>
      <c r="AP844" s="130"/>
      <c r="AQ844" s="130"/>
      <c r="AR844" s="130"/>
      <c r="AS844" s="130"/>
      <c r="AT844" s="130"/>
      <c r="AU844" s="130">
        <f>AX844</f>
        <v>0</v>
      </c>
      <c r="AV844" s="130">
        <f>AZ844</f>
        <v>0</v>
      </c>
      <c r="AW844" s="37"/>
      <c r="AX844" s="37"/>
      <c r="AY844" s="37"/>
      <c r="AZ844" s="130">
        <f>AZ847+AZ850</f>
        <v>0</v>
      </c>
      <c r="BA844" s="102">
        <f t="shared" si="580"/>
        <v>0</v>
      </c>
      <c r="BB844" s="37"/>
      <c r="BC844" s="37"/>
      <c r="BD844" s="37"/>
      <c r="BE844" s="102">
        <f t="shared" si="581"/>
        <v>0</v>
      </c>
      <c r="BF844" s="102">
        <f t="shared" si="575"/>
        <v>0</v>
      </c>
      <c r="BG844" s="102">
        <f t="shared" si="576"/>
        <v>0</v>
      </c>
      <c r="BH844" s="102">
        <f t="shared" si="577"/>
        <v>0</v>
      </c>
      <c r="BI844" s="130">
        <f>BM844</f>
        <v>0</v>
      </c>
      <c r="BJ844" s="189"/>
      <c r="BK844" s="189"/>
      <c r="BL844" s="189"/>
      <c r="BM844" s="188">
        <f>BM847+BM850</f>
        <v>0</v>
      </c>
      <c r="BN844" s="130">
        <f t="shared" si="582"/>
        <v>0</v>
      </c>
      <c r="BO844" s="130">
        <f>BS844</f>
        <v>0</v>
      </c>
      <c r="BP844" s="189"/>
      <c r="BQ844" s="189"/>
      <c r="BR844" s="189"/>
      <c r="BS844" s="188">
        <f>BS847+BS850</f>
        <v>0</v>
      </c>
      <c r="BT844" s="189">
        <f t="shared" si="583"/>
        <v>0</v>
      </c>
      <c r="BU844" s="188">
        <f t="shared" si="584"/>
        <v>0</v>
      </c>
      <c r="BV844" s="130">
        <f>BZ844</f>
        <v>0</v>
      </c>
      <c r="BW844" s="189"/>
      <c r="BX844" s="189"/>
      <c r="BY844" s="189"/>
      <c r="BZ844" s="188">
        <f>BZ847+BZ850</f>
        <v>0</v>
      </c>
      <c r="CA844" s="130">
        <f t="shared" si="585"/>
        <v>0</v>
      </c>
      <c r="CB844" s="189"/>
      <c r="CC844" s="189"/>
      <c r="CD844" s="188"/>
      <c r="CE844" s="130">
        <f t="shared" si="586"/>
        <v>0</v>
      </c>
      <c r="CF844" s="189">
        <f t="shared" si="587"/>
        <v>0</v>
      </c>
      <c r="CG844" s="189"/>
      <c r="CH844" s="189">
        <f t="shared" si="578"/>
        <v>0</v>
      </c>
      <c r="CI844" s="188">
        <f t="shared" si="579"/>
        <v>0</v>
      </c>
      <c r="CJ844" s="130"/>
      <c r="CK844" s="130">
        <f>CO844</f>
        <v>0</v>
      </c>
      <c r="CL844" s="189"/>
      <c r="CM844" s="189"/>
      <c r="CN844" s="189"/>
      <c r="CO844" s="188">
        <f>CO847+CO850</f>
        <v>0</v>
      </c>
    </row>
    <row r="845" spans="2:93" s="27" customFormat="1" ht="33.75" hidden="1" customHeight="1" x14ac:dyDescent="0.25">
      <c r="B845" s="233"/>
      <c r="C845" s="148" t="s">
        <v>136</v>
      </c>
      <c r="D845" s="130">
        <f>E845+H845</f>
        <v>0</v>
      </c>
      <c r="E845" s="37"/>
      <c r="F845" s="37"/>
      <c r="G845" s="37"/>
      <c r="H845" s="130">
        <f>H846+H847</f>
        <v>0</v>
      </c>
      <c r="I845" s="130"/>
      <c r="J845" s="130"/>
      <c r="K845" s="130"/>
      <c r="L845" s="130"/>
      <c r="M845" s="130"/>
      <c r="N845" s="130"/>
      <c r="O845" s="130"/>
      <c r="P845" s="130"/>
      <c r="Q845" s="130"/>
      <c r="R845" s="130"/>
      <c r="S845" s="130"/>
      <c r="T845" s="130"/>
      <c r="U845" s="130"/>
      <c r="V845" s="130"/>
      <c r="W845" s="130"/>
      <c r="X845" s="130"/>
      <c r="Y845" s="130"/>
      <c r="Z845" s="130"/>
      <c r="AA845" s="130"/>
      <c r="AB845" s="130"/>
      <c r="AC845" s="130"/>
      <c r="AD845" s="130"/>
      <c r="AE845" s="130"/>
      <c r="AF845" s="130"/>
      <c r="AG845" s="130"/>
      <c r="AH845" s="130"/>
      <c r="AI845" s="130"/>
      <c r="AJ845" s="130"/>
      <c r="AK845" s="130"/>
      <c r="AL845" s="130"/>
      <c r="AM845" s="130"/>
      <c r="AN845" s="130"/>
      <c r="AO845" s="130"/>
      <c r="AP845" s="130"/>
      <c r="AQ845" s="130"/>
      <c r="AR845" s="130"/>
      <c r="AS845" s="130"/>
      <c r="AT845" s="130"/>
      <c r="AU845" s="130">
        <f>AV845+AX845</f>
        <v>0</v>
      </c>
      <c r="AV845" s="130">
        <f>AW845+AZ845</f>
        <v>0</v>
      </c>
      <c r="AW845" s="37"/>
      <c r="AX845" s="37"/>
      <c r="AY845" s="37"/>
      <c r="AZ845" s="130">
        <f>AZ846+AZ847</f>
        <v>0</v>
      </c>
      <c r="BA845" s="102">
        <f t="shared" si="580"/>
        <v>0</v>
      </c>
      <c r="BB845" s="37"/>
      <c r="BC845" s="37"/>
      <c r="BD845" s="37"/>
      <c r="BE845" s="102">
        <f t="shared" si="581"/>
        <v>0</v>
      </c>
      <c r="BF845" s="102">
        <f t="shared" si="575"/>
        <v>0</v>
      </c>
      <c r="BG845" s="102">
        <f t="shared" si="576"/>
        <v>0</v>
      </c>
      <c r="BH845" s="102">
        <f t="shared" si="577"/>
        <v>0</v>
      </c>
      <c r="BI845" s="130">
        <f>BJ845+BM845</f>
        <v>0</v>
      </c>
      <c r="BJ845" s="189"/>
      <c r="BK845" s="189"/>
      <c r="BL845" s="189"/>
      <c r="BM845" s="188">
        <f>BM846+BM847</f>
        <v>0</v>
      </c>
      <c r="BN845" s="130">
        <f t="shared" si="582"/>
        <v>0</v>
      </c>
      <c r="BO845" s="130">
        <f>BP845+BS845</f>
        <v>0</v>
      </c>
      <c r="BP845" s="189"/>
      <c r="BQ845" s="189"/>
      <c r="BR845" s="189"/>
      <c r="BS845" s="188">
        <f>BS846+BS847</f>
        <v>0</v>
      </c>
      <c r="BT845" s="189">
        <f t="shared" si="583"/>
        <v>0</v>
      </c>
      <c r="BU845" s="188">
        <f t="shared" si="584"/>
        <v>0</v>
      </c>
      <c r="BV845" s="130">
        <f>BW845+BZ845</f>
        <v>0</v>
      </c>
      <c r="BW845" s="189"/>
      <c r="BX845" s="189"/>
      <c r="BY845" s="189"/>
      <c r="BZ845" s="188">
        <f>BZ846+BZ847</f>
        <v>0</v>
      </c>
      <c r="CA845" s="130">
        <f t="shared" si="585"/>
        <v>0</v>
      </c>
      <c r="CB845" s="189"/>
      <c r="CC845" s="189"/>
      <c r="CD845" s="188"/>
      <c r="CE845" s="130">
        <f t="shared" si="586"/>
        <v>0</v>
      </c>
      <c r="CF845" s="189">
        <f t="shared" si="587"/>
        <v>0</v>
      </c>
      <c r="CG845" s="189"/>
      <c r="CH845" s="189">
        <f t="shared" si="578"/>
        <v>0</v>
      </c>
      <c r="CI845" s="188">
        <f t="shared" si="579"/>
        <v>0</v>
      </c>
      <c r="CJ845" s="130"/>
      <c r="CK845" s="130">
        <f>CL845+CO845</f>
        <v>0</v>
      </c>
      <c r="CL845" s="189"/>
      <c r="CM845" s="189"/>
      <c r="CN845" s="189"/>
      <c r="CO845" s="188">
        <f>CO846+CO847</f>
        <v>0</v>
      </c>
    </row>
    <row r="846" spans="2:93" s="27" customFormat="1" ht="15" hidden="1" customHeight="1" x14ac:dyDescent="0.25">
      <c r="B846" s="233"/>
      <c r="C846" s="148" t="s">
        <v>132</v>
      </c>
      <c r="D846" s="130">
        <f>H846</f>
        <v>0</v>
      </c>
      <c r="E846" s="37"/>
      <c r="F846" s="37"/>
      <c r="G846" s="37"/>
      <c r="H846" s="130"/>
      <c r="I846" s="130"/>
      <c r="J846" s="130"/>
      <c r="K846" s="130"/>
      <c r="L846" s="130"/>
      <c r="M846" s="130"/>
      <c r="N846" s="130"/>
      <c r="O846" s="130"/>
      <c r="P846" s="130"/>
      <c r="Q846" s="130"/>
      <c r="R846" s="130"/>
      <c r="S846" s="130"/>
      <c r="T846" s="130"/>
      <c r="U846" s="130"/>
      <c r="V846" s="130"/>
      <c r="W846" s="130"/>
      <c r="X846" s="130"/>
      <c r="Y846" s="130"/>
      <c r="Z846" s="130"/>
      <c r="AA846" s="130"/>
      <c r="AB846" s="130"/>
      <c r="AC846" s="130"/>
      <c r="AD846" s="130"/>
      <c r="AE846" s="130"/>
      <c r="AF846" s="130"/>
      <c r="AG846" s="130"/>
      <c r="AH846" s="130"/>
      <c r="AI846" s="130"/>
      <c r="AJ846" s="130"/>
      <c r="AK846" s="130"/>
      <c r="AL846" s="130"/>
      <c r="AM846" s="130"/>
      <c r="AN846" s="130"/>
      <c r="AO846" s="130"/>
      <c r="AP846" s="130"/>
      <c r="AQ846" s="130"/>
      <c r="AR846" s="130"/>
      <c r="AS846" s="130"/>
      <c r="AT846" s="130"/>
      <c r="AU846" s="130">
        <f>AX846</f>
        <v>0</v>
      </c>
      <c r="AV846" s="130">
        <f>AZ846</f>
        <v>0</v>
      </c>
      <c r="AW846" s="37"/>
      <c r="AX846" s="37"/>
      <c r="AY846" s="37"/>
      <c r="AZ846" s="130"/>
      <c r="BA846" s="102">
        <f t="shared" si="580"/>
        <v>0</v>
      </c>
      <c r="BB846" s="37"/>
      <c r="BC846" s="37"/>
      <c r="BD846" s="37"/>
      <c r="BE846" s="102">
        <f t="shared" si="581"/>
        <v>0</v>
      </c>
      <c r="BF846" s="102">
        <f t="shared" si="575"/>
        <v>0</v>
      </c>
      <c r="BG846" s="102">
        <f t="shared" si="576"/>
        <v>0</v>
      </c>
      <c r="BH846" s="102">
        <f t="shared" si="577"/>
        <v>0</v>
      </c>
      <c r="BI846" s="130">
        <f>BM846</f>
        <v>0</v>
      </c>
      <c r="BJ846" s="189"/>
      <c r="BK846" s="189"/>
      <c r="BL846" s="189"/>
      <c r="BM846" s="188"/>
      <c r="BN846" s="130">
        <f t="shared" si="582"/>
        <v>0</v>
      </c>
      <c r="BO846" s="130">
        <f>BS846</f>
        <v>0</v>
      </c>
      <c r="BP846" s="189"/>
      <c r="BQ846" s="189"/>
      <c r="BR846" s="189"/>
      <c r="BS846" s="188"/>
      <c r="BT846" s="189">
        <f t="shared" si="583"/>
        <v>0</v>
      </c>
      <c r="BU846" s="188">
        <f t="shared" si="584"/>
        <v>0</v>
      </c>
      <c r="BV846" s="130">
        <f>BZ846</f>
        <v>0</v>
      </c>
      <c r="BW846" s="189"/>
      <c r="BX846" s="189"/>
      <c r="BY846" s="189"/>
      <c r="BZ846" s="188"/>
      <c r="CA846" s="130">
        <f t="shared" si="585"/>
        <v>0</v>
      </c>
      <c r="CB846" s="189"/>
      <c r="CC846" s="189"/>
      <c r="CD846" s="188"/>
      <c r="CE846" s="130">
        <f t="shared" si="586"/>
        <v>0</v>
      </c>
      <c r="CF846" s="189">
        <f t="shared" si="587"/>
        <v>0</v>
      </c>
      <c r="CG846" s="189"/>
      <c r="CH846" s="189">
        <f t="shared" si="578"/>
        <v>0</v>
      </c>
      <c r="CI846" s="188">
        <f t="shared" si="579"/>
        <v>0</v>
      </c>
      <c r="CJ846" s="130"/>
      <c r="CK846" s="130">
        <f>CO846</f>
        <v>0</v>
      </c>
      <c r="CL846" s="189"/>
      <c r="CM846" s="189"/>
      <c r="CN846" s="189"/>
      <c r="CO846" s="188"/>
    </row>
    <row r="847" spans="2:93" s="27" customFormat="1" ht="15" hidden="1" customHeight="1" x14ac:dyDescent="0.25">
      <c r="B847" s="233"/>
      <c r="C847" s="148" t="s">
        <v>133</v>
      </c>
      <c r="D847" s="130">
        <f>H847</f>
        <v>0</v>
      </c>
      <c r="E847" s="37"/>
      <c r="F847" s="37"/>
      <c r="G847" s="37"/>
      <c r="H847" s="130"/>
      <c r="I847" s="130"/>
      <c r="J847" s="130"/>
      <c r="K847" s="130"/>
      <c r="L847" s="130"/>
      <c r="M847" s="130"/>
      <c r="N847" s="130"/>
      <c r="O847" s="130"/>
      <c r="P847" s="130"/>
      <c r="Q847" s="130"/>
      <c r="R847" s="130"/>
      <c r="S847" s="130"/>
      <c r="T847" s="130"/>
      <c r="U847" s="130"/>
      <c r="V847" s="130"/>
      <c r="W847" s="130"/>
      <c r="X847" s="130"/>
      <c r="Y847" s="130"/>
      <c r="Z847" s="130"/>
      <c r="AA847" s="130"/>
      <c r="AB847" s="130"/>
      <c r="AC847" s="130"/>
      <c r="AD847" s="130"/>
      <c r="AE847" s="130"/>
      <c r="AF847" s="130"/>
      <c r="AG847" s="130"/>
      <c r="AH847" s="130"/>
      <c r="AI847" s="130"/>
      <c r="AJ847" s="130"/>
      <c r="AK847" s="130"/>
      <c r="AL847" s="130"/>
      <c r="AM847" s="130"/>
      <c r="AN847" s="130"/>
      <c r="AO847" s="130"/>
      <c r="AP847" s="130"/>
      <c r="AQ847" s="130"/>
      <c r="AR847" s="130"/>
      <c r="AS847" s="130"/>
      <c r="AT847" s="130"/>
      <c r="AU847" s="130">
        <f>AX847</f>
        <v>0</v>
      </c>
      <c r="AV847" s="130">
        <f>AZ847</f>
        <v>0</v>
      </c>
      <c r="AW847" s="37"/>
      <c r="AX847" s="37"/>
      <c r="AY847" s="37"/>
      <c r="AZ847" s="130"/>
      <c r="BA847" s="102">
        <f t="shared" si="580"/>
        <v>0</v>
      </c>
      <c r="BB847" s="37"/>
      <c r="BC847" s="37"/>
      <c r="BD847" s="37"/>
      <c r="BE847" s="102">
        <f t="shared" si="581"/>
        <v>0</v>
      </c>
      <c r="BF847" s="102">
        <f t="shared" si="575"/>
        <v>0</v>
      </c>
      <c r="BG847" s="102">
        <f t="shared" si="576"/>
        <v>0</v>
      </c>
      <c r="BH847" s="102">
        <f t="shared" si="577"/>
        <v>0</v>
      </c>
      <c r="BI847" s="130">
        <f>BM847</f>
        <v>0</v>
      </c>
      <c r="BJ847" s="189"/>
      <c r="BK847" s="189"/>
      <c r="BL847" s="189"/>
      <c r="BM847" s="188"/>
      <c r="BN847" s="130">
        <f t="shared" si="582"/>
        <v>0</v>
      </c>
      <c r="BO847" s="130">
        <f>BS847</f>
        <v>0</v>
      </c>
      <c r="BP847" s="189"/>
      <c r="BQ847" s="189"/>
      <c r="BR847" s="189"/>
      <c r="BS847" s="188"/>
      <c r="BT847" s="189">
        <f t="shared" si="583"/>
        <v>0</v>
      </c>
      <c r="BU847" s="188">
        <f t="shared" si="584"/>
        <v>0</v>
      </c>
      <c r="BV847" s="130">
        <f>BZ847</f>
        <v>0</v>
      </c>
      <c r="BW847" s="189"/>
      <c r="BX847" s="189"/>
      <c r="BY847" s="189"/>
      <c r="BZ847" s="188"/>
      <c r="CA847" s="130">
        <f t="shared" si="585"/>
        <v>0</v>
      </c>
      <c r="CB847" s="189"/>
      <c r="CC847" s="189"/>
      <c r="CD847" s="188"/>
      <c r="CE847" s="130">
        <f t="shared" si="586"/>
        <v>0</v>
      </c>
      <c r="CF847" s="189">
        <f t="shared" si="587"/>
        <v>0</v>
      </c>
      <c r="CG847" s="189"/>
      <c r="CH847" s="189">
        <f t="shared" si="578"/>
        <v>0</v>
      </c>
      <c r="CI847" s="188">
        <f t="shared" si="579"/>
        <v>0</v>
      </c>
      <c r="CJ847" s="130"/>
      <c r="CK847" s="130">
        <f>CO847</f>
        <v>0</v>
      </c>
      <c r="CL847" s="189"/>
      <c r="CM847" s="189"/>
      <c r="CN847" s="189"/>
      <c r="CO847" s="188"/>
    </row>
    <row r="848" spans="2:93" s="27" customFormat="1" ht="31.5" hidden="1" customHeight="1" x14ac:dyDescent="0.25">
      <c r="B848" s="233"/>
      <c r="C848" s="148" t="s">
        <v>137</v>
      </c>
      <c r="D848" s="130">
        <f>E848+H848</f>
        <v>0</v>
      </c>
      <c r="E848" s="37"/>
      <c r="F848" s="37"/>
      <c r="G848" s="37"/>
      <c r="H848" s="130">
        <f>H849+H850</f>
        <v>0</v>
      </c>
      <c r="I848" s="130"/>
      <c r="J848" s="130"/>
      <c r="K848" s="130"/>
      <c r="L848" s="130"/>
      <c r="M848" s="130"/>
      <c r="N848" s="130"/>
      <c r="O848" s="130"/>
      <c r="P848" s="130"/>
      <c r="Q848" s="130"/>
      <c r="R848" s="130"/>
      <c r="S848" s="130"/>
      <c r="T848" s="130"/>
      <c r="U848" s="130"/>
      <c r="V848" s="130"/>
      <c r="W848" s="130"/>
      <c r="X848" s="130"/>
      <c r="Y848" s="130"/>
      <c r="Z848" s="130"/>
      <c r="AA848" s="130"/>
      <c r="AB848" s="130"/>
      <c r="AC848" s="130"/>
      <c r="AD848" s="130"/>
      <c r="AE848" s="130"/>
      <c r="AF848" s="130"/>
      <c r="AG848" s="130"/>
      <c r="AH848" s="130"/>
      <c r="AI848" s="130"/>
      <c r="AJ848" s="130"/>
      <c r="AK848" s="130"/>
      <c r="AL848" s="130"/>
      <c r="AM848" s="130"/>
      <c r="AN848" s="130"/>
      <c r="AO848" s="130"/>
      <c r="AP848" s="130"/>
      <c r="AQ848" s="130"/>
      <c r="AR848" s="130"/>
      <c r="AS848" s="130"/>
      <c r="AT848" s="130"/>
      <c r="AU848" s="130">
        <f>AV848+AX848</f>
        <v>0</v>
      </c>
      <c r="AV848" s="130">
        <f>AW848+AZ848</f>
        <v>0</v>
      </c>
      <c r="AW848" s="37"/>
      <c r="AX848" s="37"/>
      <c r="AY848" s="37"/>
      <c r="AZ848" s="130">
        <f>AZ849+AZ850</f>
        <v>0</v>
      </c>
      <c r="BA848" s="102">
        <f t="shared" si="580"/>
        <v>0</v>
      </c>
      <c r="BB848" s="37"/>
      <c r="BC848" s="37"/>
      <c r="BD848" s="37"/>
      <c r="BE848" s="102">
        <f t="shared" si="581"/>
        <v>0</v>
      </c>
      <c r="BF848" s="102">
        <f t="shared" si="575"/>
        <v>0</v>
      </c>
      <c r="BG848" s="102">
        <f t="shared" si="576"/>
        <v>0</v>
      </c>
      <c r="BH848" s="102">
        <f t="shared" si="577"/>
        <v>0</v>
      </c>
      <c r="BI848" s="130">
        <f>BJ848+BM848</f>
        <v>0</v>
      </c>
      <c r="BJ848" s="189"/>
      <c r="BK848" s="189"/>
      <c r="BL848" s="189"/>
      <c r="BM848" s="188">
        <f>BM849+BM850</f>
        <v>0</v>
      </c>
      <c r="BN848" s="130">
        <f t="shared" si="582"/>
        <v>0</v>
      </c>
      <c r="BO848" s="130">
        <f>BP848+BS848</f>
        <v>0</v>
      </c>
      <c r="BP848" s="189"/>
      <c r="BQ848" s="189"/>
      <c r="BR848" s="189"/>
      <c r="BS848" s="188">
        <f>BS849+BS850</f>
        <v>0</v>
      </c>
      <c r="BT848" s="189">
        <f t="shared" si="583"/>
        <v>0</v>
      </c>
      <c r="BU848" s="188">
        <f t="shared" si="584"/>
        <v>0</v>
      </c>
      <c r="BV848" s="130">
        <f>BW848+BZ848</f>
        <v>0</v>
      </c>
      <c r="BW848" s="189"/>
      <c r="BX848" s="189"/>
      <c r="BY848" s="189"/>
      <c r="BZ848" s="188">
        <f>BZ849+BZ850</f>
        <v>0</v>
      </c>
      <c r="CA848" s="130">
        <f t="shared" si="585"/>
        <v>0</v>
      </c>
      <c r="CB848" s="189"/>
      <c r="CC848" s="189"/>
      <c r="CD848" s="188"/>
      <c r="CE848" s="130">
        <f t="shared" si="586"/>
        <v>0</v>
      </c>
      <c r="CF848" s="189">
        <f t="shared" si="587"/>
        <v>0</v>
      </c>
      <c r="CG848" s="189"/>
      <c r="CH848" s="189">
        <f t="shared" si="578"/>
        <v>0</v>
      </c>
      <c r="CI848" s="188">
        <f t="shared" si="579"/>
        <v>0</v>
      </c>
      <c r="CJ848" s="130"/>
      <c r="CK848" s="130">
        <f>CL848+CO848</f>
        <v>0</v>
      </c>
      <c r="CL848" s="189"/>
      <c r="CM848" s="189"/>
      <c r="CN848" s="189"/>
      <c r="CO848" s="188">
        <f>CO849+CO850</f>
        <v>0</v>
      </c>
    </row>
    <row r="849" spans="1:93" s="27" customFormat="1" ht="20.25" hidden="1" customHeight="1" x14ac:dyDescent="0.25">
      <c r="B849" s="233"/>
      <c r="C849" s="148" t="s">
        <v>132</v>
      </c>
      <c r="D849" s="130">
        <f>H849</f>
        <v>0</v>
      </c>
      <c r="E849" s="37"/>
      <c r="F849" s="37"/>
      <c r="G849" s="37"/>
      <c r="H849" s="130"/>
      <c r="I849" s="130"/>
      <c r="J849" s="130"/>
      <c r="K849" s="130"/>
      <c r="L849" s="130"/>
      <c r="M849" s="130"/>
      <c r="N849" s="130"/>
      <c r="O849" s="130"/>
      <c r="P849" s="130"/>
      <c r="Q849" s="130"/>
      <c r="R849" s="130"/>
      <c r="S849" s="130"/>
      <c r="T849" s="130"/>
      <c r="U849" s="130"/>
      <c r="V849" s="130"/>
      <c r="W849" s="130"/>
      <c r="X849" s="130"/>
      <c r="Y849" s="130"/>
      <c r="Z849" s="130"/>
      <c r="AA849" s="130"/>
      <c r="AB849" s="130"/>
      <c r="AC849" s="130"/>
      <c r="AD849" s="130"/>
      <c r="AE849" s="130"/>
      <c r="AF849" s="130"/>
      <c r="AG849" s="130"/>
      <c r="AH849" s="130"/>
      <c r="AI849" s="130"/>
      <c r="AJ849" s="130"/>
      <c r="AK849" s="130"/>
      <c r="AL849" s="130"/>
      <c r="AM849" s="130"/>
      <c r="AN849" s="130"/>
      <c r="AO849" s="130"/>
      <c r="AP849" s="130"/>
      <c r="AQ849" s="130"/>
      <c r="AR849" s="130"/>
      <c r="AS849" s="130"/>
      <c r="AT849" s="130"/>
      <c r="AU849" s="130">
        <f>AX849</f>
        <v>0</v>
      </c>
      <c r="AV849" s="130">
        <f>AZ849</f>
        <v>0</v>
      </c>
      <c r="AW849" s="37"/>
      <c r="AX849" s="37"/>
      <c r="AY849" s="37"/>
      <c r="AZ849" s="130"/>
      <c r="BA849" s="102">
        <f t="shared" si="580"/>
        <v>0</v>
      </c>
      <c r="BB849" s="37"/>
      <c r="BC849" s="37"/>
      <c r="BD849" s="37"/>
      <c r="BE849" s="102">
        <f t="shared" si="581"/>
        <v>0</v>
      </c>
      <c r="BF849" s="102">
        <f t="shared" si="575"/>
        <v>0</v>
      </c>
      <c r="BG849" s="102">
        <f t="shared" si="576"/>
        <v>0</v>
      </c>
      <c r="BH849" s="102">
        <f t="shared" si="577"/>
        <v>0</v>
      </c>
      <c r="BI849" s="130">
        <f>BM849</f>
        <v>0</v>
      </c>
      <c r="BJ849" s="189"/>
      <c r="BK849" s="189"/>
      <c r="BL849" s="189"/>
      <c r="BM849" s="188"/>
      <c r="BN849" s="130">
        <f t="shared" si="582"/>
        <v>0</v>
      </c>
      <c r="BO849" s="130">
        <f>BS849</f>
        <v>0</v>
      </c>
      <c r="BP849" s="189"/>
      <c r="BQ849" s="189"/>
      <c r="BR849" s="189"/>
      <c r="BS849" s="188"/>
      <c r="BT849" s="189">
        <f t="shared" si="583"/>
        <v>0</v>
      </c>
      <c r="BU849" s="188">
        <f t="shared" si="584"/>
        <v>0</v>
      </c>
      <c r="BV849" s="130">
        <f>BZ849</f>
        <v>0</v>
      </c>
      <c r="BW849" s="189"/>
      <c r="BX849" s="189"/>
      <c r="BY849" s="189"/>
      <c r="BZ849" s="188"/>
      <c r="CA849" s="130">
        <f t="shared" si="585"/>
        <v>0</v>
      </c>
      <c r="CB849" s="189"/>
      <c r="CC849" s="189"/>
      <c r="CD849" s="188"/>
      <c r="CE849" s="130">
        <f t="shared" si="586"/>
        <v>0</v>
      </c>
      <c r="CF849" s="189">
        <f t="shared" si="587"/>
        <v>0</v>
      </c>
      <c r="CG849" s="189"/>
      <c r="CH849" s="189">
        <f t="shared" si="578"/>
        <v>0</v>
      </c>
      <c r="CI849" s="188">
        <f t="shared" si="579"/>
        <v>0</v>
      </c>
      <c r="CJ849" s="130"/>
      <c r="CK849" s="130">
        <f>CO849</f>
        <v>0</v>
      </c>
      <c r="CL849" s="189"/>
      <c r="CM849" s="189"/>
      <c r="CN849" s="189"/>
      <c r="CO849" s="188"/>
    </row>
    <row r="850" spans="1:93" s="27" customFormat="1" ht="18.75" hidden="1" customHeight="1" x14ac:dyDescent="0.25">
      <c r="B850" s="233"/>
      <c r="C850" s="148" t="s">
        <v>133</v>
      </c>
      <c r="D850" s="130">
        <f>H850</f>
        <v>0</v>
      </c>
      <c r="E850" s="37"/>
      <c r="F850" s="37"/>
      <c r="G850" s="37"/>
      <c r="H850" s="130"/>
      <c r="I850" s="130"/>
      <c r="J850" s="130"/>
      <c r="K850" s="130"/>
      <c r="L850" s="130"/>
      <c r="M850" s="130"/>
      <c r="N850" s="130"/>
      <c r="O850" s="130"/>
      <c r="P850" s="130"/>
      <c r="Q850" s="130"/>
      <c r="R850" s="130"/>
      <c r="S850" s="130"/>
      <c r="T850" s="130"/>
      <c r="U850" s="130"/>
      <c r="V850" s="130"/>
      <c r="W850" s="130"/>
      <c r="X850" s="130"/>
      <c r="Y850" s="130"/>
      <c r="Z850" s="130"/>
      <c r="AA850" s="130"/>
      <c r="AB850" s="130"/>
      <c r="AC850" s="130"/>
      <c r="AD850" s="130"/>
      <c r="AE850" s="130"/>
      <c r="AF850" s="130"/>
      <c r="AG850" s="130"/>
      <c r="AH850" s="130"/>
      <c r="AI850" s="130"/>
      <c r="AJ850" s="130"/>
      <c r="AK850" s="130"/>
      <c r="AL850" s="130"/>
      <c r="AM850" s="130"/>
      <c r="AN850" s="130"/>
      <c r="AO850" s="130"/>
      <c r="AP850" s="130"/>
      <c r="AQ850" s="130"/>
      <c r="AR850" s="130"/>
      <c r="AS850" s="130"/>
      <c r="AT850" s="130"/>
      <c r="AU850" s="130">
        <f>AX850</f>
        <v>0</v>
      </c>
      <c r="AV850" s="130">
        <f>AZ850</f>
        <v>0</v>
      </c>
      <c r="AW850" s="37"/>
      <c r="AX850" s="37"/>
      <c r="AY850" s="37"/>
      <c r="AZ850" s="130"/>
      <c r="BA850" s="102">
        <f t="shared" si="580"/>
        <v>0</v>
      </c>
      <c r="BB850" s="37"/>
      <c r="BC850" s="37"/>
      <c r="BD850" s="37"/>
      <c r="BE850" s="102">
        <f t="shared" si="581"/>
        <v>0</v>
      </c>
      <c r="BF850" s="102">
        <f t="shared" si="575"/>
        <v>0</v>
      </c>
      <c r="BG850" s="102">
        <f t="shared" si="576"/>
        <v>0</v>
      </c>
      <c r="BH850" s="102">
        <f t="shared" si="577"/>
        <v>0</v>
      </c>
      <c r="BI850" s="130">
        <f>BM850</f>
        <v>0</v>
      </c>
      <c r="BJ850" s="189"/>
      <c r="BK850" s="189"/>
      <c r="BL850" s="189"/>
      <c r="BM850" s="188"/>
      <c r="BN850" s="130">
        <f t="shared" si="582"/>
        <v>0</v>
      </c>
      <c r="BO850" s="130">
        <f>BS850</f>
        <v>0</v>
      </c>
      <c r="BP850" s="189"/>
      <c r="BQ850" s="189"/>
      <c r="BR850" s="189"/>
      <c r="BS850" s="188"/>
      <c r="BT850" s="189">
        <f t="shared" si="583"/>
        <v>0</v>
      </c>
      <c r="BU850" s="188">
        <f t="shared" si="584"/>
        <v>0</v>
      </c>
      <c r="BV850" s="130">
        <f>BZ850</f>
        <v>0</v>
      </c>
      <c r="BW850" s="189"/>
      <c r="BX850" s="189"/>
      <c r="BY850" s="189"/>
      <c r="BZ850" s="188"/>
      <c r="CA850" s="130">
        <f t="shared" si="585"/>
        <v>0</v>
      </c>
      <c r="CB850" s="189"/>
      <c r="CC850" s="189"/>
      <c r="CD850" s="188"/>
      <c r="CE850" s="130">
        <f t="shared" si="586"/>
        <v>0</v>
      </c>
      <c r="CF850" s="189">
        <f t="shared" si="587"/>
        <v>0</v>
      </c>
      <c r="CG850" s="189"/>
      <c r="CH850" s="189">
        <f t="shared" si="578"/>
        <v>0</v>
      </c>
      <c r="CI850" s="188">
        <f t="shared" si="579"/>
        <v>0</v>
      </c>
      <c r="CJ850" s="130"/>
      <c r="CK850" s="130">
        <f>CO850</f>
        <v>0</v>
      </c>
      <c r="CL850" s="189"/>
      <c r="CM850" s="189"/>
      <c r="CN850" s="189"/>
      <c r="CO850" s="188"/>
    </row>
    <row r="851" spans="1:93" s="51" customFormat="1" ht="26.25" hidden="1" customHeight="1" x14ac:dyDescent="0.25">
      <c r="B851" s="233" t="s">
        <v>12</v>
      </c>
      <c r="C851" s="148" t="s">
        <v>138</v>
      </c>
      <c r="D851" s="128">
        <f>D852+D853</f>
        <v>0</v>
      </c>
      <c r="E851" s="43">
        <f>E852</f>
        <v>0</v>
      </c>
      <c r="F851" s="43"/>
      <c r="G851" s="43"/>
      <c r="H851" s="128">
        <f>H852+H853</f>
        <v>0</v>
      </c>
      <c r="I851" s="128"/>
      <c r="J851" s="128"/>
      <c r="K851" s="128"/>
      <c r="L851" s="128"/>
      <c r="M851" s="128"/>
      <c r="N851" s="128"/>
      <c r="O851" s="128"/>
      <c r="P851" s="128"/>
      <c r="Q851" s="128"/>
      <c r="R851" s="128"/>
      <c r="S851" s="128"/>
      <c r="T851" s="128"/>
      <c r="U851" s="128"/>
      <c r="V851" s="128"/>
      <c r="W851" s="128"/>
      <c r="X851" s="128"/>
      <c r="Y851" s="128"/>
      <c r="Z851" s="128"/>
      <c r="AA851" s="128"/>
      <c r="AB851" s="128"/>
      <c r="AC851" s="128"/>
      <c r="AD851" s="128"/>
      <c r="AE851" s="128"/>
      <c r="AF851" s="128"/>
      <c r="AG851" s="128"/>
      <c r="AH851" s="128"/>
      <c r="AI851" s="128"/>
      <c r="AJ851" s="128"/>
      <c r="AK851" s="128"/>
      <c r="AL851" s="128"/>
      <c r="AM851" s="128"/>
      <c r="AN851" s="128"/>
      <c r="AO851" s="128"/>
      <c r="AP851" s="128"/>
      <c r="AQ851" s="128"/>
      <c r="AR851" s="128"/>
      <c r="AS851" s="128"/>
      <c r="AT851" s="128"/>
      <c r="AU851" s="128">
        <f>AU852+AU853</f>
        <v>0</v>
      </c>
      <c r="AV851" s="128">
        <f>AV852+AV853</f>
        <v>0</v>
      </c>
      <c r="AW851" s="43">
        <f>AW852</f>
        <v>0</v>
      </c>
      <c r="AX851" s="43"/>
      <c r="AY851" s="43"/>
      <c r="AZ851" s="128">
        <f>AZ852+AZ853</f>
        <v>0</v>
      </c>
      <c r="BA851" s="102">
        <f t="shared" si="580"/>
        <v>0</v>
      </c>
      <c r="BB851" s="43"/>
      <c r="BC851" s="43"/>
      <c r="BD851" s="43"/>
      <c r="BE851" s="102">
        <f t="shared" si="581"/>
        <v>0</v>
      </c>
      <c r="BF851" s="102">
        <f t="shared" si="575"/>
        <v>0</v>
      </c>
      <c r="BG851" s="102">
        <f t="shared" si="576"/>
        <v>0</v>
      </c>
      <c r="BH851" s="102">
        <f t="shared" si="577"/>
        <v>0</v>
      </c>
      <c r="BI851" s="128">
        <f>BI852+BI853</f>
        <v>0</v>
      </c>
      <c r="BJ851" s="276">
        <f>BJ852</f>
        <v>0</v>
      </c>
      <c r="BK851" s="276"/>
      <c r="BL851" s="276"/>
      <c r="BM851" s="489">
        <f>BM852+BM853</f>
        <v>0</v>
      </c>
      <c r="BN851" s="128">
        <f t="shared" si="582"/>
        <v>0</v>
      </c>
      <c r="BO851" s="128">
        <f>BO852+BO853</f>
        <v>0</v>
      </c>
      <c r="BP851" s="276">
        <f>BP852</f>
        <v>0</v>
      </c>
      <c r="BQ851" s="276"/>
      <c r="BR851" s="276"/>
      <c r="BS851" s="489">
        <f>BS852+BS853</f>
        <v>0</v>
      </c>
      <c r="BT851" s="276">
        <f t="shared" si="583"/>
        <v>0</v>
      </c>
      <c r="BU851" s="321">
        <f t="shared" si="584"/>
        <v>0</v>
      </c>
      <c r="BV851" s="128">
        <f>BV852+BV853</f>
        <v>0</v>
      </c>
      <c r="BW851" s="276">
        <f>BW852</f>
        <v>0</v>
      </c>
      <c r="BX851" s="276"/>
      <c r="BY851" s="276"/>
      <c r="BZ851" s="337">
        <f>BZ852+BZ853</f>
        <v>0</v>
      </c>
      <c r="CA851" s="128">
        <f t="shared" si="585"/>
        <v>0</v>
      </c>
      <c r="CB851" s="276"/>
      <c r="CC851" s="276"/>
      <c r="CD851" s="337"/>
      <c r="CE851" s="128">
        <f t="shared" si="586"/>
        <v>0</v>
      </c>
      <c r="CF851" s="276">
        <f t="shared" si="587"/>
        <v>0</v>
      </c>
      <c r="CG851" s="276"/>
      <c r="CH851" s="276">
        <f t="shared" si="578"/>
        <v>0</v>
      </c>
      <c r="CI851" s="337">
        <f t="shared" si="579"/>
        <v>0</v>
      </c>
      <c r="CJ851" s="128"/>
      <c r="CK851" s="128">
        <f>CK852+CK853</f>
        <v>0</v>
      </c>
      <c r="CL851" s="276">
        <f>CL852</f>
        <v>0</v>
      </c>
      <c r="CM851" s="276"/>
      <c r="CN851" s="276"/>
      <c r="CO851" s="489">
        <f>CO852+CO853</f>
        <v>0</v>
      </c>
    </row>
    <row r="852" spans="1:93" s="27" customFormat="1" ht="15" hidden="1" customHeight="1" x14ac:dyDescent="0.25">
      <c r="B852" s="233"/>
      <c r="C852" s="155" t="s">
        <v>139</v>
      </c>
      <c r="D852" s="130">
        <f>E852+H852</f>
        <v>0</v>
      </c>
      <c r="E852" s="37"/>
      <c r="F852" s="37"/>
      <c r="G852" s="37"/>
      <c r="H852" s="130"/>
      <c r="I852" s="130"/>
      <c r="J852" s="130"/>
      <c r="K852" s="130"/>
      <c r="L852" s="130"/>
      <c r="M852" s="130"/>
      <c r="N852" s="130"/>
      <c r="O852" s="130"/>
      <c r="P852" s="130"/>
      <c r="Q852" s="130"/>
      <c r="R852" s="130"/>
      <c r="S852" s="130"/>
      <c r="T852" s="130"/>
      <c r="U852" s="130"/>
      <c r="V852" s="130"/>
      <c r="W852" s="130"/>
      <c r="X852" s="130"/>
      <c r="Y852" s="130"/>
      <c r="Z852" s="130"/>
      <c r="AA852" s="130"/>
      <c r="AB852" s="130"/>
      <c r="AC852" s="130"/>
      <c r="AD852" s="130"/>
      <c r="AE852" s="130"/>
      <c r="AF852" s="130"/>
      <c r="AG852" s="130"/>
      <c r="AH852" s="130"/>
      <c r="AI852" s="130"/>
      <c r="AJ852" s="130"/>
      <c r="AK852" s="130"/>
      <c r="AL852" s="130"/>
      <c r="AM852" s="130"/>
      <c r="AN852" s="130"/>
      <c r="AO852" s="130"/>
      <c r="AP852" s="130"/>
      <c r="AQ852" s="130"/>
      <c r="AR852" s="130"/>
      <c r="AS852" s="130"/>
      <c r="AT852" s="130"/>
      <c r="AU852" s="130">
        <f>AV852+AX852</f>
        <v>0</v>
      </c>
      <c r="AV852" s="130">
        <f>AW852+AZ852</f>
        <v>0</v>
      </c>
      <c r="AW852" s="37"/>
      <c r="AX852" s="37"/>
      <c r="AY852" s="37"/>
      <c r="AZ852" s="130"/>
      <c r="BA852" s="102">
        <f t="shared" si="580"/>
        <v>0</v>
      </c>
      <c r="BB852" s="37"/>
      <c r="BC852" s="37"/>
      <c r="BD852" s="37"/>
      <c r="BE852" s="102">
        <f t="shared" si="581"/>
        <v>0</v>
      </c>
      <c r="BF852" s="102">
        <f t="shared" si="575"/>
        <v>0</v>
      </c>
      <c r="BG852" s="102">
        <f t="shared" si="576"/>
        <v>0</v>
      </c>
      <c r="BH852" s="102">
        <f t="shared" si="577"/>
        <v>0</v>
      </c>
      <c r="BI852" s="130">
        <f>BJ852+BM852</f>
        <v>0</v>
      </c>
      <c r="BJ852" s="189"/>
      <c r="BK852" s="189"/>
      <c r="BL852" s="189"/>
      <c r="BM852" s="188"/>
      <c r="BN852" s="130">
        <f t="shared" si="582"/>
        <v>0</v>
      </c>
      <c r="BO852" s="130">
        <f>BP852+BS852</f>
        <v>0</v>
      </c>
      <c r="BP852" s="189"/>
      <c r="BQ852" s="189"/>
      <c r="BR852" s="189"/>
      <c r="BS852" s="188"/>
      <c r="BT852" s="189">
        <f t="shared" si="583"/>
        <v>0</v>
      </c>
      <c r="BU852" s="188">
        <f t="shared" si="584"/>
        <v>0</v>
      </c>
      <c r="BV852" s="130">
        <f>BW852+BZ852</f>
        <v>0</v>
      </c>
      <c r="BW852" s="189"/>
      <c r="BX852" s="189"/>
      <c r="BY852" s="189"/>
      <c r="BZ852" s="188"/>
      <c r="CA852" s="130">
        <f t="shared" si="585"/>
        <v>0</v>
      </c>
      <c r="CB852" s="189"/>
      <c r="CC852" s="189"/>
      <c r="CD852" s="188"/>
      <c r="CE852" s="130">
        <f t="shared" si="586"/>
        <v>0</v>
      </c>
      <c r="CF852" s="189">
        <f t="shared" si="587"/>
        <v>0</v>
      </c>
      <c r="CG852" s="189"/>
      <c r="CH852" s="189">
        <f t="shared" si="578"/>
        <v>0</v>
      </c>
      <c r="CI852" s="188">
        <f t="shared" si="579"/>
        <v>0</v>
      </c>
      <c r="CJ852" s="130"/>
      <c r="CK852" s="130">
        <f>CL852+CO852</f>
        <v>0</v>
      </c>
      <c r="CL852" s="189"/>
      <c r="CM852" s="189"/>
      <c r="CN852" s="189"/>
      <c r="CO852" s="188"/>
    </row>
    <row r="853" spans="1:93" s="27" customFormat="1" ht="15" hidden="1" customHeight="1" x14ac:dyDescent="0.25">
      <c r="B853" s="233"/>
      <c r="C853" s="148" t="s">
        <v>140</v>
      </c>
      <c r="D853" s="130">
        <f>H853</f>
        <v>0</v>
      </c>
      <c r="E853" s="37"/>
      <c r="F853" s="37"/>
      <c r="G853" s="37"/>
      <c r="H853" s="130"/>
      <c r="I853" s="130"/>
      <c r="J853" s="130"/>
      <c r="K853" s="130"/>
      <c r="L853" s="130"/>
      <c r="M853" s="130"/>
      <c r="N853" s="130"/>
      <c r="O853" s="130"/>
      <c r="P853" s="130"/>
      <c r="Q853" s="130"/>
      <c r="R853" s="130"/>
      <c r="S853" s="130"/>
      <c r="T853" s="130"/>
      <c r="U853" s="130"/>
      <c r="V853" s="130"/>
      <c r="W853" s="130"/>
      <c r="X853" s="130"/>
      <c r="Y853" s="130"/>
      <c r="Z853" s="130"/>
      <c r="AA853" s="130"/>
      <c r="AB853" s="130"/>
      <c r="AC853" s="130"/>
      <c r="AD853" s="130"/>
      <c r="AE853" s="130"/>
      <c r="AF853" s="130"/>
      <c r="AG853" s="130"/>
      <c r="AH853" s="130"/>
      <c r="AI853" s="130"/>
      <c r="AJ853" s="130"/>
      <c r="AK853" s="130"/>
      <c r="AL853" s="130"/>
      <c r="AM853" s="130"/>
      <c r="AN853" s="130"/>
      <c r="AO853" s="130"/>
      <c r="AP853" s="130"/>
      <c r="AQ853" s="130"/>
      <c r="AR853" s="130"/>
      <c r="AS853" s="130"/>
      <c r="AT853" s="130"/>
      <c r="AU853" s="130">
        <f>AX853</f>
        <v>0</v>
      </c>
      <c r="AV853" s="130">
        <f>AZ853</f>
        <v>0</v>
      </c>
      <c r="AW853" s="37"/>
      <c r="AX853" s="37"/>
      <c r="AY853" s="37"/>
      <c r="AZ853" s="130"/>
      <c r="BA853" s="102">
        <f t="shared" si="580"/>
        <v>0</v>
      </c>
      <c r="BB853" s="37"/>
      <c r="BC853" s="37"/>
      <c r="BD853" s="37"/>
      <c r="BE853" s="102">
        <f t="shared" si="581"/>
        <v>0</v>
      </c>
      <c r="BF853" s="102">
        <f t="shared" si="575"/>
        <v>0</v>
      </c>
      <c r="BG853" s="102">
        <f t="shared" si="576"/>
        <v>0</v>
      </c>
      <c r="BH853" s="102">
        <f t="shared" si="577"/>
        <v>0</v>
      </c>
      <c r="BI853" s="130">
        <f>BM853</f>
        <v>0</v>
      </c>
      <c r="BJ853" s="189"/>
      <c r="BK853" s="189"/>
      <c r="BL853" s="189"/>
      <c r="BM853" s="188"/>
      <c r="BN853" s="130">
        <f t="shared" si="582"/>
        <v>0</v>
      </c>
      <c r="BO853" s="130">
        <f>BS853</f>
        <v>0</v>
      </c>
      <c r="BP853" s="189"/>
      <c r="BQ853" s="189"/>
      <c r="BR853" s="189"/>
      <c r="BS853" s="188"/>
      <c r="BT853" s="189">
        <f t="shared" si="583"/>
        <v>0</v>
      </c>
      <c r="BU853" s="188">
        <f t="shared" si="584"/>
        <v>0</v>
      </c>
      <c r="BV853" s="130">
        <f>BZ853</f>
        <v>0</v>
      </c>
      <c r="BW853" s="189"/>
      <c r="BX853" s="189"/>
      <c r="BY853" s="189"/>
      <c r="BZ853" s="188"/>
      <c r="CA853" s="130">
        <f t="shared" si="585"/>
        <v>0</v>
      </c>
      <c r="CB853" s="189"/>
      <c r="CC853" s="189"/>
      <c r="CD853" s="188"/>
      <c r="CE853" s="130">
        <f t="shared" si="586"/>
        <v>0</v>
      </c>
      <c r="CF853" s="189">
        <f t="shared" si="587"/>
        <v>0</v>
      </c>
      <c r="CG853" s="189"/>
      <c r="CH853" s="189">
        <f t="shared" si="578"/>
        <v>0</v>
      </c>
      <c r="CI853" s="188">
        <f t="shared" si="579"/>
        <v>0</v>
      </c>
      <c r="CJ853" s="130"/>
      <c r="CK853" s="130">
        <f>CO853</f>
        <v>0</v>
      </c>
      <c r="CL853" s="189"/>
      <c r="CM853" s="189"/>
      <c r="CN853" s="189"/>
      <c r="CO853" s="188"/>
    </row>
    <row r="854" spans="1:93" s="27" customFormat="1" ht="89.25" hidden="1" customHeight="1" x14ac:dyDescent="0.25">
      <c r="B854" s="168" t="s">
        <v>34</v>
      </c>
      <c r="C854" s="127" t="s">
        <v>141</v>
      </c>
      <c r="D854" s="130"/>
      <c r="E854" s="37"/>
      <c r="F854" s="37"/>
      <c r="G854" s="37"/>
      <c r="H854" s="130">
        <v>0</v>
      </c>
      <c r="I854" s="130"/>
      <c r="J854" s="130"/>
      <c r="K854" s="130"/>
      <c r="L854" s="130"/>
      <c r="M854" s="130"/>
      <c r="N854" s="130"/>
      <c r="O854" s="130"/>
      <c r="P854" s="130"/>
      <c r="Q854" s="130"/>
      <c r="R854" s="130"/>
      <c r="S854" s="130"/>
      <c r="T854" s="130"/>
      <c r="U854" s="130"/>
      <c r="V854" s="130"/>
      <c r="W854" s="130"/>
      <c r="X854" s="130"/>
      <c r="Y854" s="130"/>
      <c r="Z854" s="130"/>
      <c r="AA854" s="130"/>
      <c r="AB854" s="130"/>
      <c r="AC854" s="130"/>
      <c r="AD854" s="130"/>
      <c r="AE854" s="130"/>
      <c r="AF854" s="130"/>
      <c r="AG854" s="130"/>
      <c r="AH854" s="130"/>
      <c r="AI854" s="130"/>
      <c r="AJ854" s="130"/>
      <c r="AK854" s="130"/>
      <c r="AL854" s="130"/>
      <c r="AM854" s="130"/>
      <c r="AN854" s="130"/>
      <c r="AO854" s="130"/>
      <c r="AP854" s="130"/>
      <c r="AQ854" s="130"/>
      <c r="AR854" s="130"/>
      <c r="AS854" s="130"/>
      <c r="AT854" s="130"/>
      <c r="AU854" s="130"/>
      <c r="AV854" s="130"/>
      <c r="AW854" s="37"/>
      <c r="AX854" s="37"/>
      <c r="AY854" s="37"/>
      <c r="AZ854" s="130">
        <v>0</v>
      </c>
      <c r="BA854" s="102">
        <f t="shared" si="580"/>
        <v>0</v>
      </c>
      <c r="BB854" s="37"/>
      <c r="BC854" s="37"/>
      <c r="BD854" s="37"/>
      <c r="BE854" s="102">
        <f t="shared" si="581"/>
        <v>0</v>
      </c>
      <c r="BF854" s="102">
        <f t="shared" si="575"/>
        <v>0</v>
      </c>
      <c r="BG854" s="102">
        <f t="shared" si="576"/>
        <v>0</v>
      </c>
      <c r="BH854" s="102">
        <f t="shared" si="577"/>
        <v>0</v>
      </c>
      <c r="BI854" s="130"/>
      <c r="BJ854" s="189"/>
      <c r="BK854" s="189"/>
      <c r="BL854" s="189"/>
      <c r="BM854" s="188">
        <v>0</v>
      </c>
      <c r="BN854" s="130">
        <f t="shared" si="582"/>
        <v>0</v>
      </c>
      <c r="BO854" s="130"/>
      <c r="BP854" s="189"/>
      <c r="BQ854" s="189"/>
      <c r="BR854" s="189"/>
      <c r="BS854" s="188">
        <v>0</v>
      </c>
      <c r="BT854" s="189">
        <f t="shared" si="583"/>
        <v>0</v>
      </c>
      <c r="BU854" s="188">
        <f t="shared" si="584"/>
        <v>0</v>
      </c>
      <c r="BV854" s="130"/>
      <c r="BW854" s="189"/>
      <c r="BX854" s="189"/>
      <c r="BY854" s="189"/>
      <c r="BZ854" s="188">
        <v>0</v>
      </c>
      <c r="CA854" s="130">
        <f t="shared" si="585"/>
        <v>0</v>
      </c>
      <c r="CB854" s="189"/>
      <c r="CC854" s="189"/>
      <c r="CD854" s="188"/>
      <c r="CE854" s="130">
        <f t="shared" si="586"/>
        <v>0</v>
      </c>
      <c r="CF854" s="189">
        <f t="shared" si="587"/>
        <v>0</v>
      </c>
      <c r="CG854" s="189"/>
      <c r="CH854" s="189">
        <f t="shared" si="578"/>
        <v>0</v>
      </c>
      <c r="CI854" s="188">
        <f t="shared" si="579"/>
        <v>0</v>
      </c>
      <c r="CJ854" s="130"/>
      <c r="CK854" s="130"/>
      <c r="CL854" s="189"/>
      <c r="CM854" s="189"/>
      <c r="CN854" s="189"/>
      <c r="CO854" s="188">
        <v>0</v>
      </c>
    </row>
    <row r="855" spans="1:93" s="27" customFormat="1" ht="200.25" hidden="1" customHeight="1" x14ac:dyDescent="0.25">
      <c r="A855" s="27">
        <v>0</v>
      </c>
      <c r="B855" s="168" t="s">
        <v>142</v>
      </c>
      <c r="C855" s="133" t="s">
        <v>143</v>
      </c>
      <c r="D855" s="130">
        <f>E855+H855</f>
        <v>0</v>
      </c>
      <c r="E855" s="37">
        <v>0</v>
      </c>
      <c r="F855" s="37"/>
      <c r="G855" s="37"/>
      <c r="H855" s="130">
        <v>0</v>
      </c>
      <c r="I855" s="130"/>
      <c r="J855" s="130"/>
      <c r="K855" s="130"/>
      <c r="L855" s="130"/>
      <c r="M855" s="130"/>
      <c r="N855" s="130"/>
      <c r="O855" s="130"/>
      <c r="P855" s="130"/>
      <c r="Q855" s="130"/>
      <c r="R855" s="130"/>
      <c r="S855" s="130"/>
      <c r="T855" s="130"/>
      <c r="U855" s="130"/>
      <c r="V855" s="130"/>
      <c r="W855" s="130"/>
      <c r="X855" s="130"/>
      <c r="Y855" s="130"/>
      <c r="Z855" s="130"/>
      <c r="AA855" s="130"/>
      <c r="AB855" s="130"/>
      <c r="AC855" s="130"/>
      <c r="AD855" s="130"/>
      <c r="AE855" s="130"/>
      <c r="AF855" s="130"/>
      <c r="AG855" s="130"/>
      <c r="AH855" s="130"/>
      <c r="AI855" s="130"/>
      <c r="AJ855" s="130"/>
      <c r="AK855" s="130"/>
      <c r="AL855" s="130"/>
      <c r="AM855" s="130"/>
      <c r="AN855" s="130"/>
      <c r="AO855" s="130"/>
      <c r="AP855" s="130"/>
      <c r="AQ855" s="130"/>
      <c r="AR855" s="130"/>
      <c r="AS855" s="130"/>
      <c r="AT855" s="130"/>
      <c r="AU855" s="130">
        <f>AV855+AX855</f>
        <v>0</v>
      </c>
      <c r="AV855" s="130">
        <f>AW855+AZ855</f>
        <v>0</v>
      </c>
      <c r="AW855" s="37">
        <v>0</v>
      </c>
      <c r="AX855" s="37"/>
      <c r="AY855" s="37"/>
      <c r="AZ855" s="130">
        <v>0</v>
      </c>
      <c r="BA855" s="102">
        <f t="shared" si="580"/>
        <v>0</v>
      </c>
      <c r="BB855" s="37"/>
      <c r="BC855" s="37"/>
      <c r="BD855" s="37"/>
      <c r="BE855" s="102">
        <f t="shared" si="581"/>
        <v>0</v>
      </c>
      <c r="BF855" s="102">
        <f t="shared" si="575"/>
        <v>0</v>
      </c>
      <c r="BG855" s="102">
        <f t="shared" si="576"/>
        <v>0</v>
      </c>
      <c r="BH855" s="102">
        <f t="shared" si="577"/>
        <v>0</v>
      </c>
      <c r="BI855" s="130">
        <f>BJ855+BM855</f>
        <v>0</v>
      </c>
      <c r="BJ855" s="189">
        <v>0</v>
      </c>
      <c r="BK855" s="189"/>
      <c r="BL855" s="189"/>
      <c r="BM855" s="188">
        <v>0</v>
      </c>
      <c r="BN855" s="130">
        <f t="shared" si="582"/>
        <v>0</v>
      </c>
      <c r="BO855" s="130">
        <f>BP855+BS855</f>
        <v>0</v>
      </c>
      <c r="BP855" s="189">
        <v>0</v>
      </c>
      <c r="BQ855" s="189"/>
      <c r="BR855" s="189"/>
      <c r="BS855" s="188">
        <v>0</v>
      </c>
      <c r="BT855" s="189">
        <f t="shared" si="583"/>
        <v>0</v>
      </c>
      <c r="BU855" s="188">
        <f t="shared" si="584"/>
        <v>0</v>
      </c>
      <c r="BV855" s="130">
        <f>BW855+BZ855</f>
        <v>0</v>
      </c>
      <c r="BW855" s="189">
        <v>0</v>
      </c>
      <c r="BX855" s="189"/>
      <c r="BY855" s="189"/>
      <c r="BZ855" s="188">
        <v>0</v>
      </c>
      <c r="CA855" s="130">
        <f t="shared" si="585"/>
        <v>0</v>
      </c>
      <c r="CB855" s="189"/>
      <c r="CC855" s="189"/>
      <c r="CD855" s="188"/>
      <c r="CE855" s="130">
        <f t="shared" si="586"/>
        <v>0</v>
      </c>
      <c r="CF855" s="189">
        <f t="shared" si="587"/>
        <v>0</v>
      </c>
      <c r="CG855" s="189"/>
      <c r="CH855" s="189">
        <f t="shared" si="578"/>
        <v>0</v>
      </c>
      <c r="CI855" s="188">
        <f t="shared" si="579"/>
        <v>0</v>
      </c>
      <c r="CJ855" s="130"/>
      <c r="CK855" s="130">
        <f>CL855+CO855</f>
        <v>0</v>
      </c>
      <c r="CL855" s="189">
        <v>0</v>
      </c>
      <c r="CM855" s="189"/>
      <c r="CN855" s="189"/>
      <c r="CO855" s="188">
        <v>0</v>
      </c>
    </row>
    <row r="856" spans="1:93" s="27" customFormat="1" ht="102.75" hidden="1" customHeight="1" x14ac:dyDescent="0.25">
      <c r="B856" s="168" t="s">
        <v>62</v>
      </c>
      <c r="C856" s="127" t="s">
        <v>144</v>
      </c>
      <c r="D856" s="130">
        <f>E856+H856</f>
        <v>0</v>
      </c>
      <c r="E856" s="37"/>
      <c r="F856" s="37"/>
      <c r="G856" s="37"/>
      <c r="H856" s="130">
        <v>0</v>
      </c>
      <c r="I856" s="130"/>
      <c r="J856" s="130"/>
      <c r="K856" s="130"/>
      <c r="L856" s="130"/>
      <c r="M856" s="130"/>
      <c r="N856" s="130"/>
      <c r="O856" s="130"/>
      <c r="P856" s="130"/>
      <c r="Q856" s="130"/>
      <c r="R856" s="130"/>
      <c r="S856" s="130"/>
      <c r="T856" s="130"/>
      <c r="U856" s="130"/>
      <c r="V856" s="130"/>
      <c r="W856" s="130"/>
      <c r="X856" s="130"/>
      <c r="Y856" s="130"/>
      <c r="Z856" s="130"/>
      <c r="AA856" s="130"/>
      <c r="AB856" s="130"/>
      <c r="AC856" s="130"/>
      <c r="AD856" s="130"/>
      <c r="AE856" s="130"/>
      <c r="AF856" s="130"/>
      <c r="AG856" s="130"/>
      <c r="AH856" s="130"/>
      <c r="AI856" s="130"/>
      <c r="AJ856" s="130"/>
      <c r="AK856" s="130"/>
      <c r="AL856" s="130"/>
      <c r="AM856" s="130"/>
      <c r="AN856" s="130"/>
      <c r="AO856" s="130"/>
      <c r="AP856" s="130"/>
      <c r="AQ856" s="130"/>
      <c r="AR856" s="130"/>
      <c r="AS856" s="130"/>
      <c r="AT856" s="130"/>
      <c r="AU856" s="130">
        <f>AV856+AX856</f>
        <v>0</v>
      </c>
      <c r="AV856" s="130">
        <f>AW856+AZ856</f>
        <v>0</v>
      </c>
      <c r="AW856" s="37"/>
      <c r="AX856" s="37"/>
      <c r="AY856" s="37"/>
      <c r="AZ856" s="130">
        <v>0</v>
      </c>
      <c r="BA856" s="102">
        <f t="shared" si="580"/>
        <v>0</v>
      </c>
      <c r="BB856" s="37"/>
      <c r="BC856" s="37"/>
      <c r="BD856" s="37"/>
      <c r="BE856" s="102">
        <f t="shared" si="581"/>
        <v>0</v>
      </c>
      <c r="BF856" s="102">
        <f t="shared" si="575"/>
        <v>0</v>
      </c>
      <c r="BG856" s="102">
        <f t="shared" si="576"/>
        <v>0</v>
      </c>
      <c r="BH856" s="102">
        <f t="shared" si="577"/>
        <v>0</v>
      </c>
      <c r="BI856" s="130">
        <f>BJ856+BM856</f>
        <v>0</v>
      </c>
      <c r="BJ856" s="189"/>
      <c r="BK856" s="189"/>
      <c r="BL856" s="189"/>
      <c r="BM856" s="188">
        <v>0</v>
      </c>
      <c r="BN856" s="130">
        <f t="shared" si="582"/>
        <v>0</v>
      </c>
      <c r="BO856" s="130">
        <f>BP856+BS856</f>
        <v>0</v>
      </c>
      <c r="BP856" s="189"/>
      <c r="BQ856" s="189"/>
      <c r="BR856" s="189"/>
      <c r="BS856" s="188">
        <v>0</v>
      </c>
      <c r="BT856" s="189">
        <f t="shared" si="583"/>
        <v>0</v>
      </c>
      <c r="BU856" s="188">
        <f t="shared" si="584"/>
        <v>0</v>
      </c>
      <c r="BV856" s="130">
        <f>BW856+BZ856</f>
        <v>0</v>
      </c>
      <c r="BW856" s="189"/>
      <c r="BX856" s="189"/>
      <c r="BY856" s="189"/>
      <c r="BZ856" s="188">
        <v>0</v>
      </c>
      <c r="CA856" s="130">
        <f t="shared" si="585"/>
        <v>0</v>
      </c>
      <c r="CB856" s="189"/>
      <c r="CC856" s="189"/>
      <c r="CD856" s="188"/>
      <c r="CE856" s="130">
        <f t="shared" si="586"/>
        <v>0</v>
      </c>
      <c r="CF856" s="189">
        <f t="shared" si="587"/>
        <v>0</v>
      </c>
      <c r="CG856" s="189"/>
      <c r="CH856" s="189">
        <f t="shared" si="578"/>
        <v>0</v>
      </c>
      <c r="CI856" s="188">
        <f t="shared" si="579"/>
        <v>0</v>
      </c>
      <c r="CJ856" s="130"/>
      <c r="CK856" s="130">
        <f>CL856+CO856</f>
        <v>0</v>
      </c>
      <c r="CL856" s="189"/>
      <c r="CM856" s="189"/>
      <c r="CN856" s="189"/>
      <c r="CO856" s="188">
        <v>0</v>
      </c>
    </row>
    <row r="857" spans="1:93" s="27" customFormat="1" ht="54" hidden="1" customHeight="1" x14ac:dyDescent="0.25">
      <c r="B857" s="168" t="s">
        <v>145</v>
      </c>
      <c r="C857" s="133" t="s">
        <v>146</v>
      </c>
      <c r="D857" s="130">
        <f>E857+H857</f>
        <v>0</v>
      </c>
      <c r="E857" s="37"/>
      <c r="F857" s="37"/>
      <c r="G857" s="37"/>
      <c r="H857" s="130">
        <v>0</v>
      </c>
      <c r="I857" s="130"/>
      <c r="J857" s="130"/>
      <c r="K857" s="130"/>
      <c r="L857" s="130"/>
      <c r="M857" s="130"/>
      <c r="N857" s="130"/>
      <c r="O857" s="130"/>
      <c r="P857" s="130"/>
      <c r="Q857" s="130"/>
      <c r="R857" s="130"/>
      <c r="S857" s="130"/>
      <c r="T857" s="130"/>
      <c r="U857" s="130"/>
      <c r="V857" s="130"/>
      <c r="W857" s="130"/>
      <c r="X857" s="130"/>
      <c r="Y857" s="130"/>
      <c r="Z857" s="130"/>
      <c r="AA857" s="130"/>
      <c r="AB857" s="130"/>
      <c r="AC857" s="130"/>
      <c r="AD857" s="130"/>
      <c r="AE857" s="130"/>
      <c r="AF857" s="130"/>
      <c r="AG857" s="130"/>
      <c r="AH857" s="130"/>
      <c r="AI857" s="130"/>
      <c r="AJ857" s="130"/>
      <c r="AK857" s="130"/>
      <c r="AL857" s="130"/>
      <c r="AM857" s="130"/>
      <c r="AN857" s="130"/>
      <c r="AO857" s="130"/>
      <c r="AP857" s="130"/>
      <c r="AQ857" s="130"/>
      <c r="AR857" s="130"/>
      <c r="AS857" s="130"/>
      <c r="AT857" s="130"/>
      <c r="AU857" s="130">
        <f>AV857+AX857</f>
        <v>0</v>
      </c>
      <c r="AV857" s="130">
        <f>AW857+AZ857</f>
        <v>0</v>
      </c>
      <c r="AW857" s="37"/>
      <c r="AX857" s="37"/>
      <c r="AY857" s="37"/>
      <c r="AZ857" s="130">
        <v>0</v>
      </c>
      <c r="BA857" s="102">
        <f t="shared" si="580"/>
        <v>0</v>
      </c>
      <c r="BB857" s="37"/>
      <c r="BC857" s="37"/>
      <c r="BD857" s="37"/>
      <c r="BE857" s="102">
        <f t="shared" si="581"/>
        <v>0</v>
      </c>
      <c r="BF857" s="102">
        <f t="shared" si="575"/>
        <v>0</v>
      </c>
      <c r="BG857" s="102">
        <f t="shared" si="576"/>
        <v>0</v>
      </c>
      <c r="BH857" s="102">
        <f t="shared" si="577"/>
        <v>0</v>
      </c>
      <c r="BI857" s="130">
        <f>BJ857+BM857</f>
        <v>0</v>
      </c>
      <c r="BJ857" s="189"/>
      <c r="BK857" s="189"/>
      <c r="BL857" s="189"/>
      <c r="BM857" s="188">
        <v>0</v>
      </c>
      <c r="BN857" s="130">
        <f t="shared" si="582"/>
        <v>0</v>
      </c>
      <c r="BO857" s="130">
        <f>BP857+BS857</f>
        <v>0</v>
      </c>
      <c r="BP857" s="189"/>
      <c r="BQ857" s="189"/>
      <c r="BR857" s="189"/>
      <c r="BS857" s="188">
        <v>0</v>
      </c>
      <c r="BT857" s="189">
        <f t="shared" si="583"/>
        <v>0</v>
      </c>
      <c r="BU857" s="188">
        <f t="shared" si="584"/>
        <v>0</v>
      </c>
      <c r="BV857" s="130">
        <f>BW857+BZ857</f>
        <v>0</v>
      </c>
      <c r="BW857" s="189"/>
      <c r="BX857" s="189"/>
      <c r="BY857" s="189"/>
      <c r="BZ857" s="188">
        <v>0</v>
      </c>
      <c r="CA857" s="130">
        <f t="shared" si="585"/>
        <v>0</v>
      </c>
      <c r="CB857" s="189"/>
      <c r="CC857" s="189"/>
      <c r="CD857" s="188"/>
      <c r="CE857" s="130">
        <f t="shared" si="586"/>
        <v>0</v>
      </c>
      <c r="CF857" s="189">
        <f t="shared" si="587"/>
        <v>0</v>
      </c>
      <c r="CG857" s="189"/>
      <c r="CH857" s="189">
        <f t="shared" si="578"/>
        <v>0</v>
      </c>
      <c r="CI857" s="188">
        <f t="shared" si="579"/>
        <v>0</v>
      </c>
      <c r="CJ857" s="130"/>
      <c r="CK857" s="130">
        <f>CL857+CO857</f>
        <v>0</v>
      </c>
      <c r="CL857" s="189"/>
      <c r="CM857" s="189"/>
      <c r="CN857" s="189"/>
      <c r="CO857" s="188">
        <v>0</v>
      </c>
    </row>
    <row r="858" spans="1:93" s="27" customFormat="1" ht="118.5" hidden="1" customHeight="1" x14ac:dyDescent="0.25">
      <c r="B858" s="234"/>
      <c r="C858" s="127" t="s">
        <v>147</v>
      </c>
      <c r="D858" s="130">
        <f>E858+H858</f>
        <v>0</v>
      </c>
      <c r="E858" s="37"/>
      <c r="F858" s="37"/>
      <c r="G858" s="37"/>
      <c r="H858" s="130">
        <v>0</v>
      </c>
      <c r="I858" s="130"/>
      <c r="J858" s="130"/>
      <c r="K858" s="130"/>
      <c r="L858" s="130"/>
      <c r="M858" s="130"/>
      <c r="N858" s="130"/>
      <c r="O858" s="130"/>
      <c r="P858" s="130"/>
      <c r="Q858" s="130"/>
      <c r="R858" s="130"/>
      <c r="S858" s="130"/>
      <c r="T858" s="130"/>
      <c r="U858" s="130"/>
      <c r="V858" s="130"/>
      <c r="W858" s="130"/>
      <c r="X858" s="130"/>
      <c r="Y858" s="130"/>
      <c r="Z858" s="130"/>
      <c r="AA858" s="130"/>
      <c r="AB858" s="130"/>
      <c r="AC858" s="130"/>
      <c r="AD858" s="130"/>
      <c r="AE858" s="130"/>
      <c r="AF858" s="130"/>
      <c r="AG858" s="130"/>
      <c r="AH858" s="130"/>
      <c r="AI858" s="130"/>
      <c r="AJ858" s="130"/>
      <c r="AK858" s="130"/>
      <c r="AL858" s="130"/>
      <c r="AM858" s="130"/>
      <c r="AN858" s="130"/>
      <c r="AO858" s="130"/>
      <c r="AP858" s="130"/>
      <c r="AQ858" s="130"/>
      <c r="AR858" s="130"/>
      <c r="AS858" s="130"/>
      <c r="AT858" s="130"/>
      <c r="AU858" s="130">
        <f>AV858+AX858</f>
        <v>0</v>
      </c>
      <c r="AV858" s="130">
        <f>AW858+AZ858</f>
        <v>0</v>
      </c>
      <c r="AW858" s="37"/>
      <c r="AX858" s="37"/>
      <c r="AY858" s="37"/>
      <c r="AZ858" s="130">
        <v>0</v>
      </c>
      <c r="BA858" s="102">
        <f t="shared" si="580"/>
        <v>0</v>
      </c>
      <c r="BB858" s="37"/>
      <c r="BC858" s="37"/>
      <c r="BD858" s="37"/>
      <c r="BE858" s="102">
        <f t="shared" si="581"/>
        <v>0</v>
      </c>
      <c r="BF858" s="102">
        <f t="shared" si="575"/>
        <v>0</v>
      </c>
      <c r="BG858" s="102">
        <f t="shared" si="576"/>
        <v>0</v>
      </c>
      <c r="BH858" s="102">
        <f t="shared" si="577"/>
        <v>0</v>
      </c>
      <c r="BI858" s="130">
        <f>BJ858+BM858</f>
        <v>0</v>
      </c>
      <c r="BJ858" s="189"/>
      <c r="BK858" s="189"/>
      <c r="BL858" s="189"/>
      <c r="BM858" s="188">
        <v>0</v>
      </c>
      <c r="BN858" s="130">
        <f t="shared" si="582"/>
        <v>0</v>
      </c>
      <c r="BO858" s="130">
        <f>BP858+BS858</f>
        <v>0</v>
      </c>
      <c r="BP858" s="189"/>
      <c r="BQ858" s="189"/>
      <c r="BR858" s="189"/>
      <c r="BS858" s="188">
        <v>0</v>
      </c>
      <c r="BT858" s="189">
        <f t="shared" si="583"/>
        <v>0</v>
      </c>
      <c r="BU858" s="188">
        <f t="shared" si="584"/>
        <v>0</v>
      </c>
      <c r="BV858" s="130">
        <f>BW858+BZ858</f>
        <v>0</v>
      </c>
      <c r="BW858" s="189"/>
      <c r="BX858" s="189"/>
      <c r="BY858" s="189"/>
      <c r="BZ858" s="188">
        <v>0</v>
      </c>
      <c r="CA858" s="130">
        <f t="shared" si="585"/>
        <v>0</v>
      </c>
      <c r="CB858" s="189"/>
      <c r="CC858" s="189"/>
      <c r="CD858" s="188"/>
      <c r="CE858" s="130">
        <f t="shared" si="586"/>
        <v>0</v>
      </c>
      <c r="CF858" s="189">
        <f t="shared" si="587"/>
        <v>0</v>
      </c>
      <c r="CG858" s="189"/>
      <c r="CH858" s="189">
        <f t="shared" si="578"/>
        <v>0</v>
      </c>
      <c r="CI858" s="188">
        <f t="shared" si="579"/>
        <v>0</v>
      </c>
      <c r="CJ858" s="130"/>
      <c r="CK858" s="130">
        <f>CL858+CO858</f>
        <v>0</v>
      </c>
      <c r="CL858" s="189"/>
      <c r="CM858" s="189"/>
      <c r="CN858" s="189"/>
      <c r="CO858" s="188">
        <v>0</v>
      </c>
    </row>
    <row r="859" spans="1:93" s="27" customFormat="1" ht="118.5" hidden="1" customHeight="1" x14ac:dyDescent="0.25">
      <c r="B859" s="234"/>
      <c r="C859" s="127" t="s">
        <v>144</v>
      </c>
      <c r="D859" s="130"/>
      <c r="E859" s="37"/>
      <c r="F859" s="37"/>
      <c r="G859" s="37"/>
      <c r="H859" s="130"/>
      <c r="I859" s="130"/>
      <c r="J859" s="130"/>
      <c r="K859" s="130"/>
      <c r="L859" s="130"/>
      <c r="M859" s="130"/>
      <c r="N859" s="130"/>
      <c r="O859" s="130"/>
      <c r="P859" s="130"/>
      <c r="Q859" s="130"/>
      <c r="R859" s="130"/>
      <c r="S859" s="130"/>
      <c r="T859" s="130"/>
      <c r="U859" s="130"/>
      <c r="V859" s="130"/>
      <c r="W859" s="130"/>
      <c r="X859" s="130"/>
      <c r="Y859" s="130"/>
      <c r="Z859" s="130"/>
      <c r="AA859" s="130"/>
      <c r="AB859" s="130"/>
      <c r="AC859" s="130"/>
      <c r="AD859" s="130"/>
      <c r="AE859" s="130"/>
      <c r="AF859" s="130"/>
      <c r="AG859" s="130"/>
      <c r="AH859" s="130"/>
      <c r="AI859" s="130"/>
      <c r="AJ859" s="130"/>
      <c r="AK859" s="130"/>
      <c r="AL859" s="130"/>
      <c r="AM859" s="130"/>
      <c r="AN859" s="130"/>
      <c r="AO859" s="130"/>
      <c r="AP859" s="130"/>
      <c r="AQ859" s="130"/>
      <c r="AR859" s="130"/>
      <c r="AS859" s="130"/>
      <c r="AT859" s="130"/>
      <c r="AU859" s="130"/>
      <c r="AV859" s="130"/>
      <c r="AW859" s="37"/>
      <c r="AX859" s="37"/>
      <c r="AY859" s="37"/>
      <c r="AZ859" s="130"/>
      <c r="BA859" s="102"/>
      <c r="BB859" s="37"/>
      <c r="BC859" s="37"/>
      <c r="BD859" s="37"/>
      <c r="BE859" s="102"/>
      <c r="BF859" s="102"/>
      <c r="BG859" s="102"/>
      <c r="BH859" s="102"/>
      <c r="BI859" s="130"/>
      <c r="BJ859" s="189"/>
      <c r="BK859" s="189"/>
      <c r="BL859" s="189"/>
      <c r="BM859" s="188"/>
      <c r="BN859" s="130"/>
      <c r="BO859" s="130"/>
      <c r="BP859" s="189"/>
      <c r="BQ859" s="189"/>
      <c r="BR859" s="189"/>
      <c r="BS859" s="188"/>
      <c r="BT859" s="189"/>
      <c r="BU859" s="188"/>
      <c r="BV859" s="130"/>
      <c r="BW859" s="189"/>
      <c r="BX859" s="189"/>
      <c r="BY859" s="189"/>
      <c r="BZ859" s="188"/>
      <c r="CA859" s="130"/>
      <c r="CB859" s="189"/>
      <c r="CC859" s="189"/>
      <c r="CD859" s="188"/>
      <c r="CE859" s="130"/>
      <c r="CF859" s="189"/>
      <c r="CG859" s="189"/>
      <c r="CH859" s="189"/>
      <c r="CI859" s="188"/>
      <c r="CJ859" s="130"/>
      <c r="CK859" s="130"/>
      <c r="CL859" s="189"/>
      <c r="CM859" s="189"/>
      <c r="CN859" s="189"/>
      <c r="CO859" s="188"/>
    </row>
    <row r="860" spans="1:93" s="380" customFormat="1" ht="91.5" customHeight="1" x14ac:dyDescent="0.25">
      <c r="B860" s="455" t="s">
        <v>336</v>
      </c>
      <c r="C860" s="456" t="s">
        <v>343</v>
      </c>
      <c r="D860" s="547">
        <f>SUM(E860:H860)</f>
        <v>53545.942450000002</v>
      </c>
      <c r="E860" s="547">
        <f>E861+E862</f>
        <v>0</v>
      </c>
      <c r="F860" s="547">
        <f>F862</f>
        <v>0</v>
      </c>
      <c r="G860" s="547">
        <f>G861+G862</f>
        <v>0</v>
      </c>
      <c r="H860" s="547">
        <f>H861+H862</f>
        <v>53545.942450000002</v>
      </c>
      <c r="I860" s="547">
        <f>Q860</f>
        <v>53545.942450000002</v>
      </c>
      <c r="J860" s="595">
        <f>I860/D860</f>
        <v>1</v>
      </c>
      <c r="K860" s="547"/>
      <c r="L860" s="547"/>
      <c r="M860" s="547"/>
      <c r="N860" s="547"/>
      <c r="O860" s="547"/>
      <c r="P860" s="547"/>
      <c r="Q860" s="547">
        <f>Q861+Q862</f>
        <v>53545.942450000002</v>
      </c>
      <c r="R860" s="595">
        <f>Q860/H860</f>
        <v>1</v>
      </c>
      <c r="S860" s="547">
        <f t="shared" ref="S860:S868" si="588">U860+W860+Y860+AA860</f>
        <v>53545.942450000002</v>
      </c>
      <c r="T860" s="595">
        <f t="shared" ref="T860:T868" si="589">S860/D860</f>
        <v>1</v>
      </c>
      <c r="U860" s="410">
        <f>U861+U862</f>
        <v>0</v>
      </c>
      <c r="V860" s="547"/>
      <c r="W860" s="410">
        <f>W862</f>
        <v>0</v>
      </c>
      <c r="X860" s="547"/>
      <c r="Y860" s="547"/>
      <c r="Z860" s="547"/>
      <c r="AA860" s="547">
        <f>AA861+AA862</f>
        <v>53545.942450000002</v>
      </c>
      <c r="AB860" s="595">
        <f>AA860/H860</f>
        <v>1</v>
      </c>
      <c r="AC860" s="547">
        <f>AE860+AG860+AI860+AK860</f>
        <v>53545.942450000002</v>
      </c>
      <c r="AD860" s="595">
        <f>AC860/D860</f>
        <v>1</v>
      </c>
      <c r="AE860" s="410"/>
      <c r="AF860" s="595"/>
      <c r="AG860" s="547">
        <f>AG862</f>
        <v>0</v>
      </c>
      <c r="AH860" s="595">
        <v>0</v>
      </c>
      <c r="AI860" s="547"/>
      <c r="AJ860" s="547"/>
      <c r="AK860" s="547">
        <f>AK861+AK862</f>
        <v>53545.942450000002</v>
      </c>
      <c r="AL860" s="595">
        <f>AK860/H860</f>
        <v>1</v>
      </c>
      <c r="AM860" s="547"/>
      <c r="AN860" s="547"/>
      <c r="AO860" s="547"/>
      <c r="AP860" s="547"/>
      <c r="AQ860" s="547"/>
      <c r="AR860" s="547"/>
      <c r="AS860" s="547"/>
      <c r="AT860" s="547"/>
      <c r="AU860" s="410">
        <f>AU861+AU862</f>
        <v>18067.957549999999</v>
      </c>
      <c r="AV860" s="410">
        <f>SUM(AW860:AZ860)</f>
        <v>71613.899999999994</v>
      </c>
      <c r="AW860" s="410">
        <f>AW861+AW862</f>
        <v>0</v>
      </c>
      <c r="AX860" s="410">
        <f>AX862</f>
        <v>11412.5</v>
      </c>
      <c r="AY860" s="410">
        <f>AY861+AY862</f>
        <v>0</v>
      </c>
      <c r="AZ860" s="410">
        <f>AZ861+AZ862</f>
        <v>60201.4</v>
      </c>
      <c r="BA860" s="410"/>
      <c r="BB860" s="410"/>
      <c r="BC860" s="410"/>
      <c r="BD860" s="410"/>
      <c r="BE860" s="410"/>
      <c r="BF860" s="410"/>
      <c r="BG860" s="410"/>
      <c r="BH860" s="410"/>
      <c r="BI860" s="410">
        <f>BJ860+BL860+BM860</f>
        <v>18205</v>
      </c>
      <c r="BJ860" s="410"/>
      <c r="BK860" s="410"/>
      <c r="BL860" s="410">
        <f>BL861+BL862</f>
        <v>0</v>
      </c>
      <c r="BM860" s="410">
        <f>BM861+BM862</f>
        <v>18205</v>
      </c>
      <c r="BN860" s="410">
        <f>BN861+BN862</f>
        <v>0</v>
      </c>
      <c r="BO860" s="410">
        <f>BP860+BR860+BS860</f>
        <v>18205</v>
      </c>
      <c r="BP860" s="410">
        <f>BP861+BP862</f>
        <v>0</v>
      </c>
      <c r="BQ860" s="410"/>
      <c r="BR860" s="410">
        <f>BR861+BR862</f>
        <v>0</v>
      </c>
      <c r="BS860" s="410">
        <f>BS861+BS862</f>
        <v>18205</v>
      </c>
      <c r="BT860" s="410"/>
      <c r="BU860" s="410"/>
      <c r="BV860" s="410">
        <f>BW860+BY860+BZ860</f>
        <v>0</v>
      </c>
      <c r="BW860" s="410">
        <f>BW861+BW862</f>
        <v>0</v>
      </c>
      <c r="BX860" s="410"/>
      <c r="BY860" s="410">
        <f>BY861+BY862</f>
        <v>0</v>
      </c>
      <c r="BZ860" s="410">
        <f>BZ861+BZ862</f>
        <v>0</v>
      </c>
      <c r="CA860" s="410"/>
      <c r="CB860" s="410"/>
      <c r="CC860" s="410"/>
      <c r="CD860" s="410"/>
      <c r="CE860" s="410">
        <f>CI860</f>
        <v>69501.2</v>
      </c>
      <c r="CF860" s="410"/>
      <c r="CG860" s="410"/>
      <c r="CH860" s="410"/>
      <c r="CI860" s="410">
        <f>CI861+CI862</f>
        <v>69501.2</v>
      </c>
      <c r="CJ860" s="410">
        <v>0</v>
      </c>
      <c r="CK860" s="410">
        <f>CL860+CN860+CO860</f>
        <v>69501.2</v>
      </c>
      <c r="CL860" s="128">
        <f>CL861+CL862</f>
        <v>0</v>
      </c>
      <c r="CM860" s="410"/>
      <c r="CN860" s="410">
        <f>CN861+CN862</f>
        <v>0</v>
      </c>
      <c r="CO860" s="410">
        <f>CO861+CO862</f>
        <v>69501.2</v>
      </c>
    </row>
    <row r="861" spans="1:93" s="25" customFormat="1" ht="62.25" customHeight="1" x14ac:dyDescent="0.25">
      <c r="B861" s="462"/>
      <c r="C861" s="525" t="s">
        <v>32</v>
      </c>
      <c r="D861" s="192">
        <f>E861+G861+H861</f>
        <v>35875.747640000001</v>
      </c>
      <c r="E861" s="192">
        <f>E877</f>
        <v>0</v>
      </c>
      <c r="F861" s="192">
        <f>F877</f>
        <v>0</v>
      </c>
      <c r="G861" s="192">
        <f>G877</f>
        <v>0</v>
      </c>
      <c r="H861" s="192">
        <f>H891</f>
        <v>35875.747640000001</v>
      </c>
      <c r="I861" s="192">
        <f>Q861</f>
        <v>35875.747640000001</v>
      </c>
      <c r="J861" s="594">
        <f>I861/D861</f>
        <v>1</v>
      </c>
      <c r="K861" s="558"/>
      <c r="L861" s="558"/>
      <c r="M861" s="558"/>
      <c r="N861" s="558"/>
      <c r="O861" s="558"/>
      <c r="P861" s="558"/>
      <c r="Q861" s="565">
        <f>Q891</f>
        <v>35875.747640000001</v>
      </c>
      <c r="R861" s="594">
        <f>Q861/H861</f>
        <v>1</v>
      </c>
      <c r="S861" s="664">
        <f t="shared" si="588"/>
        <v>35875.747640000001</v>
      </c>
      <c r="T861" s="594">
        <f t="shared" si="589"/>
        <v>1</v>
      </c>
      <c r="U861" s="580">
        <f>U877</f>
        <v>0</v>
      </c>
      <c r="V861" s="558"/>
      <c r="W861" s="580">
        <f>W877</f>
        <v>0</v>
      </c>
      <c r="X861" s="558"/>
      <c r="Y861" s="558"/>
      <c r="Z861" s="558"/>
      <c r="AA861" s="580">
        <f>AA891</f>
        <v>35875.747640000001</v>
      </c>
      <c r="AB861" s="594">
        <f>AA861/H861</f>
        <v>1</v>
      </c>
      <c r="AC861" s="192">
        <f>AK861</f>
        <v>35875.747640000001</v>
      </c>
      <c r="AD861" s="594">
        <f>AC861/D861</f>
        <v>1</v>
      </c>
      <c r="AE861" s="580"/>
      <c r="AF861" s="575"/>
      <c r="AG861" s="811">
        <f>AG891</f>
        <v>0</v>
      </c>
      <c r="AH861" s="594">
        <v>0</v>
      </c>
      <c r="AI861" s="558"/>
      <c r="AJ861" s="558"/>
      <c r="AK861" s="192">
        <f>AK891</f>
        <v>35875.747640000001</v>
      </c>
      <c r="AL861" s="618">
        <f>AK861/H861</f>
        <v>1</v>
      </c>
      <c r="AM861" s="558"/>
      <c r="AN861" s="558"/>
      <c r="AO861" s="558"/>
      <c r="AP861" s="558"/>
      <c r="AQ861" s="558"/>
      <c r="AR861" s="558"/>
      <c r="AS861" s="558"/>
      <c r="AT861" s="558"/>
      <c r="AU861" s="558">
        <f>AZ861-H861</f>
        <v>4459.15236</v>
      </c>
      <c r="AV861" s="558">
        <f>AW861+AY861+AZ861</f>
        <v>40334.9</v>
      </c>
      <c r="AW861" s="483">
        <f>AW877</f>
        <v>0</v>
      </c>
      <c r="AX861" s="539">
        <f>AX877</f>
        <v>0</v>
      </c>
      <c r="AY861" s="483">
        <f>AY877</f>
        <v>0</v>
      </c>
      <c r="AZ861" s="483">
        <f>AZ891</f>
        <v>40334.9</v>
      </c>
      <c r="BA861" s="483">
        <f>BB861+BC861+BD861</f>
        <v>0</v>
      </c>
      <c r="BB861" s="525">
        <f>BB864</f>
        <v>0</v>
      </c>
      <c r="BC861" s="525"/>
      <c r="BD861" s="525">
        <f>BD864</f>
        <v>0</v>
      </c>
      <c r="BE861" s="525">
        <f>BF861+BG861+BH861</f>
        <v>0</v>
      </c>
      <c r="BF861" s="483">
        <f>BF864</f>
        <v>0</v>
      </c>
      <c r="BG861" s="483">
        <f>BG864</f>
        <v>0</v>
      </c>
      <c r="BH861" s="483">
        <f>BH864</f>
        <v>0</v>
      </c>
      <c r="BI861" s="490">
        <f>BJ861+BL861+BM861</f>
        <v>12197.3</v>
      </c>
      <c r="BJ861" s="539"/>
      <c r="BK861" s="483"/>
      <c r="BL861" s="483">
        <f>BL877</f>
        <v>0</v>
      </c>
      <c r="BM861" s="539">
        <f>BM891</f>
        <v>12197.3</v>
      </c>
      <c r="BN861" s="483">
        <f>BS861-BM861</f>
        <v>0</v>
      </c>
      <c r="BO861" s="490">
        <f>BP861+BR861+BS861</f>
        <v>12197.3</v>
      </c>
      <c r="BP861" s="483">
        <f>BP877</f>
        <v>0</v>
      </c>
      <c r="BQ861" s="483"/>
      <c r="BR861" s="483">
        <f>BR877</f>
        <v>0</v>
      </c>
      <c r="BS861" s="483">
        <f>BS891</f>
        <v>12197.3</v>
      </c>
      <c r="BT861" s="483"/>
      <c r="BU861" s="483"/>
      <c r="BV861" s="490">
        <f>BW861+BY861+BZ861</f>
        <v>0</v>
      </c>
      <c r="BW861" s="483">
        <f>BW877</f>
        <v>0</v>
      </c>
      <c r="BX861" s="483"/>
      <c r="BY861" s="483">
        <f>BY877</f>
        <v>0</v>
      </c>
      <c r="BZ861" s="483">
        <f>BZ877</f>
        <v>0</v>
      </c>
      <c r="CA861" s="483"/>
      <c r="CB861" s="483"/>
      <c r="CC861" s="483"/>
      <c r="CD861" s="483"/>
      <c r="CE861" s="483">
        <f>CI861</f>
        <v>29885.5</v>
      </c>
      <c r="CF861" s="483"/>
      <c r="CG861" s="525"/>
      <c r="CH861" s="483"/>
      <c r="CI861" s="545">
        <f>CI891</f>
        <v>29885.5</v>
      </c>
      <c r="CJ861" s="483">
        <v>0</v>
      </c>
      <c r="CK861" s="490">
        <f>CL861+CN861+CO861</f>
        <v>29885.5</v>
      </c>
      <c r="CL861" s="483">
        <f>CL877</f>
        <v>0</v>
      </c>
      <c r="CM861" s="483"/>
      <c r="CN861" s="483">
        <f>CN877</f>
        <v>0</v>
      </c>
      <c r="CO861" s="483">
        <f>CO891</f>
        <v>29885.5</v>
      </c>
    </row>
    <row r="862" spans="1:93" s="163" customFormat="1" ht="67.5" customHeight="1" x14ac:dyDescent="0.25">
      <c r="B862" s="457"/>
      <c r="C862" s="526" t="s">
        <v>282</v>
      </c>
      <c r="D862" s="182">
        <f>SUM(E862:H862)</f>
        <v>17670.194810000001</v>
      </c>
      <c r="E862" s="182">
        <f>E870+E892</f>
        <v>0</v>
      </c>
      <c r="F862" s="182">
        <f>F868</f>
        <v>0</v>
      </c>
      <c r="G862" s="182">
        <f>G870+G892</f>
        <v>0</v>
      </c>
      <c r="H862" s="182">
        <f>H870+H892</f>
        <v>17670.194810000001</v>
      </c>
      <c r="I862" s="182">
        <f>Q862</f>
        <v>17670.194810000001</v>
      </c>
      <c r="J862" s="569">
        <f>I862/D862</f>
        <v>1</v>
      </c>
      <c r="K862" s="559"/>
      <c r="L862" s="559"/>
      <c r="M862" s="559"/>
      <c r="N862" s="559"/>
      <c r="O862" s="559"/>
      <c r="P862" s="559"/>
      <c r="Q862" s="564">
        <f>Q870+Q892</f>
        <v>17670.194810000001</v>
      </c>
      <c r="R862" s="569">
        <f>Q862/H862</f>
        <v>1</v>
      </c>
      <c r="S862" s="663">
        <f t="shared" si="588"/>
        <v>17670.194810000001</v>
      </c>
      <c r="T862" s="569">
        <f t="shared" si="589"/>
        <v>1</v>
      </c>
      <c r="U862" s="581">
        <f>U870+U892</f>
        <v>0</v>
      </c>
      <c r="V862" s="559"/>
      <c r="W862" s="581">
        <f>W871+W885</f>
        <v>0</v>
      </c>
      <c r="X862" s="559"/>
      <c r="Y862" s="559"/>
      <c r="Z862" s="559"/>
      <c r="AA862" s="581">
        <f>AA870+AA892</f>
        <v>17670.194810000001</v>
      </c>
      <c r="AB862" s="569">
        <f>AA862/H862</f>
        <v>1</v>
      </c>
      <c r="AC862" s="182">
        <f>AG862+AK862</f>
        <v>17670.194810000001</v>
      </c>
      <c r="AD862" s="569">
        <f>AC862/D862</f>
        <v>1</v>
      </c>
      <c r="AE862" s="581"/>
      <c r="AF862" s="575"/>
      <c r="AG862" s="810">
        <f>AG870+AG892</f>
        <v>0</v>
      </c>
      <c r="AH862" s="569">
        <v>0</v>
      </c>
      <c r="AI862" s="559"/>
      <c r="AJ862" s="559"/>
      <c r="AK862" s="182">
        <f>AK870+AK892</f>
        <v>17670.194810000001</v>
      </c>
      <c r="AL862" s="618">
        <f>AK862/H862</f>
        <v>1</v>
      </c>
      <c r="AM862" s="559"/>
      <c r="AN862" s="559"/>
      <c r="AO862" s="559"/>
      <c r="AP862" s="559"/>
      <c r="AQ862" s="559"/>
      <c r="AR862" s="559"/>
      <c r="AS862" s="559"/>
      <c r="AT862" s="559"/>
      <c r="AU862" s="559">
        <f>AU870+AU892</f>
        <v>13608.805189999999</v>
      </c>
      <c r="AV862" s="559">
        <f>SUM(AW862:AZ862)</f>
        <v>31279</v>
      </c>
      <c r="AW862" s="482">
        <f>AW870+AW892</f>
        <v>0</v>
      </c>
      <c r="AX862" s="540">
        <f>AX871+AX885</f>
        <v>11412.5</v>
      </c>
      <c r="AY862" s="482">
        <f t="shared" ref="AY862:BH862" si="590">AY870+AY892</f>
        <v>0</v>
      </c>
      <c r="AZ862" s="482">
        <f t="shared" si="590"/>
        <v>19866.5</v>
      </c>
      <c r="BA862" s="433">
        <f t="shared" si="590"/>
        <v>0</v>
      </c>
      <c r="BB862" s="526">
        <f t="shared" si="590"/>
        <v>0</v>
      </c>
      <c r="BC862" s="526">
        <f t="shared" si="590"/>
        <v>0</v>
      </c>
      <c r="BD862" s="526">
        <f t="shared" si="590"/>
        <v>0</v>
      </c>
      <c r="BE862" s="526" t="e">
        <f t="shared" si="590"/>
        <v>#REF!</v>
      </c>
      <c r="BF862" s="433" t="e">
        <f t="shared" si="590"/>
        <v>#REF!</v>
      </c>
      <c r="BG862" s="433">
        <f t="shared" si="590"/>
        <v>0</v>
      </c>
      <c r="BH862" s="433">
        <f t="shared" si="590"/>
        <v>0</v>
      </c>
      <c r="BI862" s="491">
        <f>BJ862+BL862+BM862</f>
        <v>6007.7</v>
      </c>
      <c r="BJ862" s="540"/>
      <c r="BK862" s="482"/>
      <c r="BL862" s="482">
        <f>BL867+BL878</f>
        <v>0</v>
      </c>
      <c r="BM862" s="540">
        <f>BM870+BM892</f>
        <v>6007.7</v>
      </c>
      <c r="BN862" s="482">
        <f>BN870+BN892</f>
        <v>0</v>
      </c>
      <c r="BO862" s="491">
        <f>BP862+BR862+BS862</f>
        <v>6007.7</v>
      </c>
      <c r="BP862" s="482">
        <f>BP867+BP878</f>
        <v>0</v>
      </c>
      <c r="BQ862" s="482"/>
      <c r="BR862" s="482">
        <f>BR867+BR878</f>
        <v>0</v>
      </c>
      <c r="BS862" s="482">
        <f>BS870+BS892</f>
        <v>6007.7</v>
      </c>
      <c r="BT862" s="437"/>
      <c r="BU862" s="437"/>
      <c r="BV862" s="491">
        <f>BW862+BY862+BZ862</f>
        <v>0</v>
      </c>
      <c r="BW862" s="433">
        <f>BW867+BW878</f>
        <v>0</v>
      </c>
      <c r="BX862" s="433"/>
      <c r="BY862" s="433">
        <f>BY867+BY878</f>
        <v>0</v>
      </c>
      <c r="BZ862" s="433">
        <f>BZ867+BZ878</f>
        <v>0</v>
      </c>
      <c r="CA862" s="437"/>
      <c r="CB862" s="437"/>
      <c r="CC862" s="437"/>
      <c r="CD862" s="437"/>
      <c r="CE862" s="437">
        <f>CI862</f>
        <v>39615.699999999997</v>
      </c>
      <c r="CF862" s="437"/>
      <c r="CG862" s="533"/>
      <c r="CH862" s="437"/>
      <c r="CI862" s="544">
        <f>CI870+CI892</f>
        <v>39615.699999999997</v>
      </c>
      <c r="CJ862" s="482">
        <f>CJ870+CJ892</f>
        <v>0</v>
      </c>
      <c r="CK862" s="491">
        <f>CL862+CN862+CO862</f>
        <v>39615.699999999997</v>
      </c>
      <c r="CL862" s="482">
        <f>CL867+CL878</f>
        <v>0</v>
      </c>
      <c r="CM862" s="482"/>
      <c r="CN862" s="482">
        <f>CN867+CN878</f>
        <v>0</v>
      </c>
      <c r="CO862" s="482">
        <f>CO870+CO892</f>
        <v>39615.699999999997</v>
      </c>
    </row>
    <row r="863" spans="1:93" s="411" customFormat="1" ht="201" hidden="1" customHeight="1" x14ac:dyDescent="0.25">
      <c r="B863" s="454">
        <v>1</v>
      </c>
      <c r="C863" s="459" t="s">
        <v>374</v>
      </c>
      <c r="D863" s="412">
        <f>E863+F863</f>
        <v>4852.5</v>
      </c>
      <c r="E863" s="405">
        <f>E867</f>
        <v>0</v>
      </c>
      <c r="F863" s="405">
        <f>F867</f>
        <v>4852.5</v>
      </c>
      <c r="G863" s="409"/>
      <c r="H863" s="409"/>
      <c r="I863" s="409"/>
      <c r="J863" s="408"/>
      <c r="K863" s="408"/>
      <c r="L863" s="408"/>
      <c r="M863" s="408"/>
      <c r="N863" s="408"/>
      <c r="O863" s="408"/>
      <c r="P863" s="408"/>
      <c r="Q863" s="408"/>
      <c r="R863" s="583"/>
      <c r="S863" s="408">
        <f t="shared" si="588"/>
        <v>0</v>
      </c>
      <c r="T863" s="583">
        <f t="shared" si="589"/>
        <v>0</v>
      </c>
      <c r="U863" s="404">
        <f>U867</f>
        <v>0</v>
      </c>
      <c r="V863" s="408"/>
      <c r="W863" s="404">
        <f>W867</f>
        <v>0</v>
      </c>
      <c r="X863" s="408"/>
      <c r="Y863" s="408"/>
      <c r="Z863" s="408"/>
      <c r="AA863" s="408"/>
      <c r="AB863" s="408"/>
      <c r="AC863" s="45"/>
      <c r="AD863" s="408"/>
      <c r="AE863" s="404">
        <f>AE867</f>
        <v>0</v>
      </c>
      <c r="AF863" s="575" t="e">
        <f>AE863/E863</f>
        <v>#DIV/0!</v>
      </c>
      <c r="AG863" s="404">
        <f>AG867</f>
        <v>0</v>
      </c>
      <c r="AH863" s="595">
        <f t="shared" ref="AH863:AH867" si="591">AG863/F863</f>
        <v>0</v>
      </c>
      <c r="AI863" s="408"/>
      <c r="AJ863" s="408"/>
      <c r="AK863" s="408"/>
      <c r="AL863" s="45"/>
      <c r="AM863" s="408"/>
      <c r="AN863" s="408"/>
      <c r="AO863" s="408"/>
      <c r="AP863" s="408"/>
      <c r="AQ863" s="408"/>
      <c r="AR863" s="408"/>
      <c r="AS863" s="408"/>
      <c r="AT863" s="408"/>
      <c r="AU863" s="413">
        <f>AV863</f>
        <v>0</v>
      </c>
      <c r="AV863" s="559">
        <f>AW863+AX863</f>
        <v>0</v>
      </c>
      <c r="AW863" s="404">
        <f>AW867</f>
        <v>0</v>
      </c>
      <c r="AX863" s="404">
        <f>AX867</f>
        <v>0</v>
      </c>
      <c r="AY863" s="408"/>
      <c r="AZ863" s="408"/>
      <c r="BA863" s="404">
        <f t="shared" si="580"/>
        <v>79865.937000000005</v>
      </c>
      <c r="BB863" s="404">
        <f>BB871</f>
        <v>79865.937000000005</v>
      </c>
      <c r="BC863" s="408"/>
      <c r="BD863" s="408"/>
      <c r="BE863" s="404">
        <f t="shared" si="581"/>
        <v>79865.937000000005</v>
      </c>
      <c r="BF863" s="404">
        <f>BF871</f>
        <v>79865.937000000005</v>
      </c>
      <c r="BG863" s="404">
        <f>G863</f>
        <v>0</v>
      </c>
      <c r="BH863" s="414">
        <f>H863</f>
        <v>0</v>
      </c>
      <c r="BI863" s="495">
        <f>BJ863</f>
        <v>0</v>
      </c>
      <c r="BJ863" s="404">
        <f>BJ867</f>
        <v>0</v>
      </c>
      <c r="BK863" s="404"/>
      <c r="BL863" s="408"/>
      <c r="BM863" s="408"/>
      <c r="BN863" s="413">
        <f t="shared" si="582"/>
        <v>0</v>
      </c>
      <c r="BO863" s="495">
        <f>BP863</f>
        <v>0</v>
      </c>
      <c r="BP863" s="125">
        <f>BP867</f>
        <v>0</v>
      </c>
      <c r="BQ863" s="404"/>
      <c r="BR863" s="408"/>
      <c r="BS863" s="408"/>
      <c r="BT863" s="408">
        <f t="shared" si="583"/>
        <v>0</v>
      </c>
      <c r="BU863" s="408">
        <f t="shared" si="584"/>
        <v>0</v>
      </c>
      <c r="BV863" s="495">
        <f>BW863</f>
        <v>0</v>
      </c>
      <c r="BW863" s="404">
        <f>BW867</f>
        <v>0</v>
      </c>
      <c r="BX863" s="404"/>
      <c r="BY863" s="408"/>
      <c r="BZ863" s="408"/>
      <c r="CA863" s="413">
        <f>CB863+CC863+CD863</f>
        <v>0</v>
      </c>
      <c r="CB863" s="404"/>
      <c r="CC863" s="408"/>
      <c r="CD863" s="408"/>
      <c r="CE863" s="413">
        <f>CF863+CH863+CI863</f>
        <v>0</v>
      </c>
      <c r="CF863" s="404">
        <f>BW863</f>
        <v>0</v>
      </c>
      <c r="CG863" s="404"/>
      <c r="CH863" s="408">
        <f>BY863</f>
        <v>0</v>
      </c>
      <c r="CI863" s="408">
        <f>BZ863</f>
        <v>0</v>
      </c>
      <c r="CJ863" s="413"/>
      <c r="CK863" s="495">
        <f>CL863</f>
        <v>0</v>
      </c>
      <c r="CL863" s="404">
        <f>CL867</f>
        <v>0</v>
      </c>
      <c r="CM863" s="404"/>
      <c r="CN863" s="408"/>
      <c r="CO863" s="408"/>
    </row>
    <row r="864" spans="1:93" s="39" customFormat="1" ht="75" hidden="1" customHeight="1" x14ac:dyDescent="0.25">
      <c r="B864" s="168"/>
      <c r="C864" s="133" t="s">
        <v>149</v>
      </c>
      <c r="D864" s="247"/>
      <c r="E864" s="189"/>
      <c r="F864" s="189"/>
      <c r="G864" s="189"/>
      <c r="H864" s="189"/>
      <c r="I864" s="189"/>
      <c r="J864" s="37"/>
      <c r="K864" s="37"/>
      <c r="L864" s="37"/>
      <c r="M864" s="37"/>
      <c r="N864" s="37"/>
      <c r="O864" s="37"/>
      <c r="P864" s="37"/>
      <c r="Q864" s="37"/>
      <c r="R864" s="585"/>
      <c r="S864" s="37">
        <f t="shared" si="588"/>
        <v>0</v>
      </c>
      <c r="T864" s="585" t="e">
        <f t="shared" si="589"/>
        <v>#DIV/0!</v>
      </c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575" t="e">
        <f>AE864/E864</f>
        <v>#DIV/0!</v>
      </c>
      <c r="AG864" s="37"/>
      <c r="AH864" s="595" t="e">
        <f t="shared" si="591"/>
        <v>#DIV/0!</v>
      </c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120">
        <f>AV864</f>
        <v>0</v>
      </c>
      <c r="AV864" s="33"/>
      <c r="AW864" s="37"/>
      <c r="AX864" s="37"/>
      <c r="AY864" s="37"/>
      <c r="AZ864" s="37"/>
      <c r="BA864" s="102">
        <f t="shared" si="580"/>
        <v>0</v>
      </c>
      <c r="BB864" s="37"/>
      <c r="BC864" s="37"/>
      <c r="BD864" s="37"/>
      <c r="BE864" s="102">
        <f t="shared" si="581"/>
        <v>0</v>
      </c>
      <c r="BF864" s="102">
        <f>E864</f>
        <v>0</v>
      </c>
      <c r="BG864" s="102">
        <f>G864</f>
        <v>0</v>
      </c>
      <c r="BH864" s="102">
        <f>H864</f>
        <v>0</v>
      </c>
      <c r="BI864" s="33"/>
      <c r="BJ864" s="37"/>
      <c r="BK864" s="37"/>
      <c r="BL864" s="37"/>
      <c r="BM864" s="37"/>
      <c r="BN864" s="33">
        <f t="shared" si="582"/>
        <v>0</v>
      </c>
      <c r="BO864" s="33"/>
      <c r="BP864" s="37"/>
      <c r="BQ864" s="37"/>
      <c r="BR864" s="37"/>
      <c r="BS864" s="37"/>
      <c r="BT864" s="37">
        <f t="shared" si="583"/>
        <v>0</v>
      </c>
      <c r="BU864" s="37">
        <f t="shared" si="584"/>
        <v>0</v>
      </c>
      <c r="BV864" s="33"/>
      <c r="BW864" s="37"/>
      <c r="BX864" s="37"/>
      <c r="BY864" s="37"/>
      <c r="BZ864" s="37"/>
      <c r="CA864" s="33">
        <f>CB864+CC864+CD864</f>
        <v>0</v>
      </c>
      <c r="CB864" s="37"/>
      <c r="CC864" s="37"/>
      <c r="CD864" s="37"/>
      <c r="CE864" s="33">
        <f>CF864+CH864+CI864</f>
        <v>0</v>
      </c>
      <c r="CF864" s="37">
        <f>BW864</f>
        <v>0</v>
      </c>
      <c r="CG864" s="37"/>
      <c r="CH864" s="37">
        <f>BY864</f>
        <v>0</v>
      </c>
      <c r="CI864" s="37">
        <f>BZ864</f>
        <v>0</v>
      </c>
      <c r="CJ864" s="33"/>
      <c r="CK864" s="33"/>
      <c r="CL864" s="37"/>
      <c r="CM864" s="37"/>
      <c r="CN864" s="37"/>
      <c r="CO864" s="37"/>
    </row>
    <row r="865" spans="2:93" s="39" customFormat="1" ht="132.75" hidden="1" customHeight="1" x14ac:dyDescent="0.25">
      <c r="B865" s="168">
        <v>1</v>
      </c>
      <c r="C865" s="133" t="s">
        <v>314</v>
      </c>
      <c r="D865" s="247"/>
      <c r="E865" s="189"/>
      <c r="F865" s="189"/>
      <c r="G865" s="189"/>
      <c r="H865" s="189"/>
      <c r="I865" s="189"/>
      <c r="J865" s="37"/>
      <c r="K865" s="37"/>
      <c r="L865" s="37"/>
      <c r="M865" s="37"/>
      <c r="N865" s="37"/>
      <c r="O865" s="37"/>
      <c r="P865" s="37"/>
      <c r="Q865" s="37"/>
      <c r="R865" s="585"/>
      <c r="S865" s="37">
        <f t="shared" si="588"/>
        <v>0</v>
      </c>
      <c r="T865" s="585" t="e">
        <f t="shared" si="589"/>
        <v>#DIV/0!</v>
      </c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575" t="e">
        <f>AE865/E865</f>
        <v>#DIV/0!</v>
      </c>
      <c r="AG865" s="37"/>
      <c r="AH865" s="595" t="e">
        <f t="shared" si="591"/>
        <v>#DIV/0!</v>
      </c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120"/>
      <c r="AV865" s="33"/>
      <c r="AW865" s="37"/>
      <c r="AX865" s="37"/>
      <c r="AY865" s="37"/>
      <c r="AZ865" s="37"/>
      <c r="BA865" s="102"/>
      <c r="BB865" s="37"/>
      <c r="BC865" s="37"/>
      <c r="BD865" s="37"/>
      <c r="BE865" s="102"/>
      <c r="BF865" s="102"/>
      <c r="BG865" s="102"/>
      <c r="BH865" s="102"/>
      <c r="BI865" s="33"/>
      <c r="BJ865" s="37"/>
      <c r="BK865" s="37"/>
      <c r="BL865" s="37"/>
      <c r="BM865" s="37"/>
      <c r="BN865" s="33"/>
      <c r="BO865" s="33"/>
      <c r="BP865" s="37"/>
      <c r="BQ865" s="37"/>
      <c r="BR865" s="37"/>
      <c r="BS865" s="37"/>
      <c r="BT865" s="37"/>
      <c r="BU865" s="37"/>
      <c r="BV865" s="33"/>
      <c r="BW865" s="37"/>
      <c r="BX865" s="37"/>
      <c r="BY865" s="37"/>
      <c r="BZ865" s="37"/>
      <c r="CA865" s="33"/>
      <c r="CB865" s="37"/>
      <c r="CC865" s="37"/>
      <c r="CD865" s="37"/>
      <c r="CE865" s="33"/>
      <c r="CF865" s="37"/>
      <c r="CG865" s="37"/>
      <c r="CH865" s="37"/>
      <c r="CI865" s="37"/>
      <c r="CJ865" s="33"/>
      <c r="CK865" s="33"/>
      <c r="CL865" s="37"/>
      <c r="CM865" s="37"/>
      <c r="CN865" s="37"/>
      <c r="CO865" s="37"/>
    </row>
    <row r="866" spans="2:93" s="39" customFormat="1" ht="133.5" hidden="1" customHeight="1" x14ac:dyDescent="0.25">
      <c r="B866" s="168">
        <v>2</v>
      </c>
      <c r="C866" s="133" t="s">
        <v>313</v>
      </c>
      <c r="D866" s="247"/>
      <c r="E866" s="189"/>
      <c r="F866" s="189"/>
      <c r="G866" s="189"/>
      <c r="H866" s="189"/>
      <c r="I866" s="189"/>
      <c r="J866" s="37"/>
      <c r="K866" s="37"/>
      <c r="L866" s="37"/>
      <c r="M866" s="37"/>
      <c r="N866" s="37"/>
      <c r="O866" s="37"/>
      <c r="P866" s="37"/>
      <c r="Q866" s="37"/>
      <c r="R866" s="585"/>
      <c r="S866" s="37">
        <f t="shared" si="588"/>
        <v>0</v>
      </c>
      <c r="T866" s="585" t="e">
        <f t="shared" si="589"/>
        <v>#DIV/0!</v>
      </c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575" t="e">
        <f>AE866/E866</f>
        <v>#DIV/0!</v>
      </c>
      <c r="AG866" s="37"/>
      <c r="AH866" s="595" t="e">
        <f t="shared" si="591"/>
        <v>#DIV/0!</v>
      </c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120"/>
      <c r="AV866" s="33"/>
      <c r="AW866" s="37"/>
      <c r="AX866" s="37"/>
      <c r="AY866" s="37"/>
      <c r="AZ866" s="37"/>
      <c r="BA866" s="102"/>
      <c r="BB866" s="37"/>
      <c r="BC866" s="37"/>
      <c r="BD866" s="37"/>
      <c r="BE866" s="102"/>
      <c r="BF866" s="102"/>
      <c r="BG866" s="102"/>
      <c r="BH866" s="102"/>
      <c r="BI866" s="33"/>
      <c r="BJ866" s="37"/>
      <c r="BK866" s="37"/>
      <c r="BL866" s="37"/>
      <c r="BM866" s="37"/>
      <c r="BN866" s="33"/>
      <c r="BO866" s="33"/>
      <c r="BP866" s="37"/>
      <c r="BQ866" s="37"/>
      <c r="BR866" s="37"/>
      <c r="BS866" s="37"/>
      <c r="BT866" s="37"/>
      <c r="BU866" s="37"/>
      <c r="BV866" s="33"/>
      <c r="BW866" s="37"/>
      <c r="BX866" s="37"/>
      <c r="BY866" s="37"/>
      <c r="BZ866" s="37"/>
      <c r="CA866" s="33"/>
      <c r="CB866" s="37"/>
      <c r="CC866" s="37"/>
      <c r="CD866" s="37"/>
      <c r="CE866" s="33"/>
      <c r="CF866" s="37"/>
      <c r="CG866" s="37"/>
      <c r="CH866" s="37"/>
      <c r="CI866" s="37"/>
      <c r="CJ866" s="33"/>
      <c r="CK866" s="33"/>
      <c r="CL866" s="37"/>
      <c r="CM866" s="37"/>
      <c r="CN866" s="37"/>
      <c r="CO866" s="37"/>
    </row>
    <row r="867" spans="2:93" s="163" customFormat="1" ht="67.5" hidden="1" customHeight="1" x14ac:dyDescent="0.25">
      <c r="B867" s="457"/>
      <c r="C867" s="526" t="s">
        <v>282</v>
      </c>
      <c r="D867" s="182">
        <f>E867+F867</f>
        <v>4852.5</v>
      </c>
      <c r="E867" s="182">
        <f>E871</f>
        <v>0</v>
      </c>
      <c r="F867" s="182">
        <f>F871</f>
        <v>4852.5</v>
      </c>
      <c r="G867" s="182">
        <f>G872</f>
        <v>0</v>
      </c>
      <c r="H867" s="182">
        <f>H872</f>
        <v>0</v>
      </c>
      <c r="I867" s="182"/>
      <c r="J867" s="559"/>
      <c r="K867" s="559"/>
      <c r="L867" s="559"/>
      <c r="M867" s="559"/>
      <c r="N867" s="559"/>
      <c r="O867" s="559"/>
      <c r="P867" s="559"/>
      <c r="Q867" s="559"/>
      <c r="R867" s="569"/>
      <c r="S867" s="663">
        <f t="shared" si="588"/>
        <v>0</v>
      </c>
      <c r="T867" s="569">
        <f t="shared" si="589"/>
        <v>0</v>
      </c>
      <c r="U867" s="581">
        <f>U871</f>
        <v>0</v>
      </c>
      <c r="V867" s="559"/>
      <c r="W867" s="581">
        <f>W871</f>
        <v>0</v>
      </c>
      <c r="X867" s="559"/>
      <c r="Y867" s="559"/>
      <c r="Z867" s="559"/>
      <c r="AA867" s="559"/>
      <c r="AB867" s="559"/>
      <c r="AC867" s="581"/>
      <c r="AD867" s="559"/>
      <c r="AE867" s="581">
        <f>AE871</f>
        <v>0</v>
      </c>
      <c r="AF867" s="575" t="e">
        <f>AE867/E867</f>
        <v>#DIV/0!</v>
      </c>
      <c r="AG867" s="657">
        <f>AG871</f>
        <v>0</v>
      </c>
      <c r="AH867" s="595">
        <f t="shared" si="591"/>
        <v>0</v>
      </c>
      <c r="AI867" s="559"/>
      <c r="AJ867" s="559"/>
      <c r="AK867" s="559"/>
      <c r="AL867" s="581"/>
      <c r="AM867" s="559"/>
      <c r="AN867" s="559"/>
      <c r="AO867" s="559"/>
      <c r="AP867" s="559"/>
      <c r="AQ867" s="559"/>
      <c r="AR867" s="559"/>
      <c r="AS867" s="559"/>
      <c r="AT867" s="559"/>
      <c r="AU867" s="557"/>
      <c r="AV867" s="559">
        <f>AW867+AX867</f>
        <v>0</v>
      </c>
      <c r="AW867" s="482">
        <f>AW871</f>
        <v>0</v>
      </c>
      <c r="AX867" s="482">
        <f>AX871</f>
        <v>0</v>
      </c>
      <c r="AY867" s="482">
        <f>AY872</f>
        <v>0</v>
      </c>
      <c r="AZ867" s="482">
        <f>AZ872</f>
        <v>0</v>
      </c>
      <c r="BA867" s="433">
        <f>BB867+BC867+BD867</f>
        <v>0</v>
      </c>
      <c r="BB867" s="526">
        <f>BB872</f>
        <v>0</v>
      </c>
      <c r="BC867" s="533"/>
      <c r="BD867" s="526">
        <f>BD872</f>
        <v>0</v>
      </c>
      <c r="BE867" s="526">
        <f>BF867+BG867+BH867</f>
        <v>0</v>
      </c>
      <c r="BF867" s="433">
        <f>BF872</f>
        <v>0</v>
      </c>
      <c r="BG867" s="433">
        <f>BG872</f>
        <v>0</v>
      </c>
      <c r="BH867" s="433">
        <f>BH872</f>
        <v>0</v>
      </c>
      <c r="BI867" s="491">
        <f>BJ867+BL867+BM867</f>
        <v>0</v>
      </c>
      <c r="BJ867" s="482">
        <f>BJ871</f>
        <v>0</v>
      </c>
      <c r="BK867" s="482"/>
      <c r="BL867" s="482">
        <f>BL872</f>
        <v>0</v>
      </c>
      <c r="BM867" s="482">
        <f>BM872</f>
        <v>0</v>
      </c>
      <c r="BN867" s="437"/>
      <c r="BO867" s="491">
        <f>BP867+BR867+BS867</f>
        <v>0</v>
      </c>
      <c r="BP867" s="482">
        <f>BP871</f>
        <v>0</v>
      </c>
      <c r="BQ867" s="482"/>
      <c r="BR867" s="482">
        <f>BR872</f>
        <v>0</v>
      </c>
      <c r="BS867" s="482">
        <f>BS872</f>
        <v>0</v>
      </c>
      <c r="BT867" s="437"/>
      <c r="BU867" s="437"/>
      <c r="BV867" s="491">
        <f>BW867+BY867+BZ867</f>
        <v>0</v>
      </c>
      <c r="BW867" s="433">
        <f>BW871</f>
        <v>0</v>
      </c>
      <c r="BX867" s="433"/>
      <c r="BY867" s="433">
        <f>BY872</f>
        <v>0</v>
      </c>
      <c r="BZ867" s="433">
        <f>BZ872</f>
        <v>0</v>
      </c>
      <c r="CA867" s="437"/>
      <c r="CB867" s="437"/>
      <c r="CC867" s="437"/>
      <c r="CD867" s="437"/>
      <c r="CE867" s="437"/>
      <c r="CF867" s="437"/>
      <c r="CG867" s="533"/>
      <c r="CH867" s="437"/>
      <c r="CI867" s="437"/>
      <c r="CJ867" s="485"/>
      <c r="CK867" s="491">
        <f>CL867+CN867+CO867</f>
        <v>0</v>
      </c>
      <c r="CL867" s="482">
        <f>CL871</f>
        <v>0</v>
      </c>
      <c r="CM867" s="482"/>
      <c r="CN867" s="482">
        <f>CN872</f>
        <v>0</v>
      </c>
      <c r="CO867" s="482">
        <f>CO872</f>
        <v>0</v>
      </c>
    </row>
    <row r="868" spans="2:93" s="467" customFormat="1" ht="248.25" hidden="1" customHeight="1" x14ac:dyDescent="0.25">
      <c r="B868" s="470">
        <v>1</v>
      </c>
      <c r="C868" s="468" t="s">
        <v>409</v>
      </c>
      <c r="D868" s="451">
        <f>F868</f>
        <v>0</v>
      </c>
      <c r="E868" s="451"/>
      <c r="F868" s="451">
        <f>F870</f>
        <v>0</v>
      </c>
      <c r="G868" s="451"/>
      <c r="H868" s="451"/>
      <c r="I868" s="451"/>
      <c r="J868" s="465"/>
      <c r="K868" s="465"/>
      <c r="L868" s="465"/>
      <c r="M868" s="465"/>
      <c r="N868" s="465"/>
      <c r="O868" s="465"/>
      <c r="P868" s="465"/>
      <c r="Q868" s="465"/>
      <c r="R868" s="593"/>
      <c r="S868" s="465">
        <f t="shared" si="588"/>
        <v>0</v>
      </c>
      <c r="T868" s="593" t="e">
        <f t="shared" si="589"/>
        <v>#DIV/0!</v>
      </c>
      <c r="U868" s="465"/>
      <c r="V868" s="465"/>
      <c r="W868" s="465">
        <f>W870</f>
        <v>0</v>
      </c>
      <c r="X868" s="465"/>
      <c r="Y868" s="465"/>
      <c r="Z868" s="465"/>
      <c r="AA868" s="465"/>
      <c r="AB868" s="465"/>
      <c r="AC868" s="451">
        <f>AC870</f>
        <v>0</v>
      </c>
      <c r="AD868" s="593" t="e">
        <f>AC868/D868</f>
        <v>#DIV/0!</v>
      </c>
      <c r="AE868" s="465"/>
      <c r="AF868" s="570"/>
      <c r="AG868" s="451">
        <f>AG870</f>
        <v>0</v>
      </c>
      <c r="AH868" s="593" t="e">
        <f>AG868/D868</f>
        <v>#DIV/0!</v>
      </c>
      <c r="AI868" s="465"/>
      <c r="AJ868" s="465"/>
      <c r="AK868" s="465"/>
      <c r="AL868" s="465"/>
      <c r="AM868" s="465"/>
      <c r="AN868" s="465"/>
      <c r="AO868" s="465"/>
      <c r="AP868" s="465"/>
      <c r="AQ868" s="465"/>
      <c r="AR868" s="465"/>
      <c r="AS868" s="465"/>
      <c r="AT868" s="465"/>
      <c r="AU868" s="465">
        <f>AX868-F868</f>
        <v>11412.5</v>
      </c>
      <c r="AV868" s="465">
        <f>AX868</f>
        <v>11412.5</v>
      </c>
      <c r="AW868" s="469"/>
      <c r="AX868" s="465">
        <f>AX870</f>
        <v>11412.5</v>
      </c>
      <c r="AY868" s="469"/>
      <c r="AZ868" s="469"/>
      <c r="BA868" s="469"/>
      <c r="BB868" s="469"/>
      <c r="BC868" s="469"/>
      <c r="BD868" s="469"/>
      <c r="BE868" s="469"/>
      <c r="BF868" s="469"/>
      <c r="BG868" s="469"/>
      <c r="BH868" s="469"/>
      <c r="BI868" s="469"/>
      <c r="BJ868" s="469"/>
      <c r="BK868" s="469"/>
      <c r="BL868" s="469"/>
      <c r="BM868" s="469"/>
      <c r="BN868" s="469"/>
      <c r="BO868" s="469"/>
      <c r="BP868" s="469"/>
      <c r="BQ868" s="469"/>
      <c r="BR868" s="469"/>
      <c r="BS868" s="469"/>
      <c r="BT868" s="469"/>
      <c r="BU868" s="469"/>
      <c r="BV868" s="469"/>
      <c r="BW868" s="469"/>
      <c r="BX868" s="469"/>
      <c r="BY868" s="469"/>
      <c r="BZ868" s="469"/>
      <c r="CA868" s="469"/>
      <c r="CB868" s="469"/>
      <c r="CC868" s="469"/>
      <c r="CD868" s="469"/>
      <c r="CE868" s="469"/>
      <c r="CF868" s="469"/>
      <c r="CG868" s="469"/>
      <c r="CH868" s="469"/>
      <c r="CI868" s="469"/>
      <c r="CJ868" s="469"/>
      <c r="CK868" s="469"/>
      <c r="CL868" s="465"/>
      <c r="CM868" s="465"/>
      <c r="CN868" s="465"/>
      <c r="CO868" s="465"/>
    </row>
    <row r="869" spans="2:93" s="163" customFormat="1" ht="62.25" hidden="1" customHeight="1" x14ac:dyDescent="0.25">
      <c r="B869" s="457"/>
      <c r="C869" s="525" t="s">
        <v>32</v>
      </c>
      <c r="D869" s="192">
        <f>E869+G869+H869</f>
        <v>0</v>
      </c>
      <c r="E869" s="192">
        <f>E890</f>
        <v>0</v>
      </c>
      <c r="F869" s="192">
        <f>F890</f>
        <v>0</v>
      </c>
      <c r="G869" s="192">
        <f>G890</f>
        <v>0</v>
      </c>
      <c r="H869" s="192">
        <v>0</v>
      </c>
      <c r="I869" s="192"/>
      <c r="J869" s="558"/>
      <c r="K869" s="558"/>
      <c r="L869" s="558"/>
      <c r="M869" s="558"/>
      <c r="N869" s="558"/>
      <c r="O869" s="558"/>
      <c r="P869" s="558"/>
      <c r="Q869" s="558"/>
      <c r="R869" s="558"/>
      <c r="S869" s="558"/>
      <c r="T869" s="558"/>
      <c r="U869" s="580">
        <f>U890</f>
        <v>0</v>
      </c>
      <c r="V869" s="558"/>
      <c r="W869" s="580">
        <f>W890</f>
        <v>0</v>
      </c>
      <c r="X869" s="558"/>
      <c r="Y869" s="558"/>
      <c r="Z869" s="558"/>
      <c r="AA869" s="558"/>
      <c r="AB869" s="558"/>
      <c r="AC869" s="580"/>
      <c r="AD869" s="558"/>
      <c r="AE869" s="580"/>
      <c r="AF869" s="558"/>
      <c r="AG869" s="188"/>
      <c r="AH869" s="558"/>
      <c r="AI869" s="558"/>
      <c r="AJ869" s="558"/>
      <c r="AK869" s="558"/>
      <c r="AL869" s="580"/>
      <c r="AM869" s="558"/>
      <c r="AN869" s="558"/>
      <c r="AO869" s="558"/>
      <c r="AP869" s="558"/>
      <c r="AQ869" s="558"/>
      <c r="AR869" s="558"/>
      <c r="AS869" s="558"/>
      <c r="AT869" s="558"/>
      <c r="AU869" s="557"/>
      <c r="AV869" s="559">
        <f>AW869+AY869+AZ869</f>
        <v>0</v>
      </c>
      <c r="AW869" s="483">
        <f>AW890</f>
        <v>0</v>
      </c>
      <c r="AX869" s="483">
        <f>AX890</f>
        <v>0</v>
      </c>
      <c r="AY869" s="483">
        <f>AY890</f>
        <v>0</v>
      </c>
      <c r="AZ869" s="483">
        <v>0</v>
      </c>
      <c r="BA869" s="434">
        <f>BB869+BC869+BD869</f>
        <v>0</v>
      </c>
      <c r="BB869" s="525">
        <f>BB872</f>
        <v>0</v>
      </c>
      <c r="BC869" s="533"/>
      <c r="BD869" s="525">
        <f>BD872</f>
        <v>0</v>
      </c>
      <c r="BE869" s="525">
        <f>BF869+BG869+BH869</f>
        <v>0</v>
      </c>
      <c r="BF869" s="434">
        <f t="shared" ref="BF869:BH870" si="592">BF872</f>
        <v>0</v>
      </c>
      <c r="BG869" s="434">
        <f t="shared" si="592"/>
        <v>0</v>
      </c>
      <c r="BH869" s="434">
        <f t="shared" si="592"/>
        <v>0</v>
      </c>
      <c r="BI869" s="490">
        <f>BJ869+BL869+BM869</f>
        <v>18205</v>
      </c>
      <c r="BJ869" s="483">
        <f>BJ890</f>
        <v>0</v>
      </c>
      <c r="BK869" s="483"/>
      <c r="BL869" s="483">
        <f>BL890</f>
        <v>0</v>
      </c>
      <c r="BM869" s="483">
        <f>BM890</f>
        <v>18205</v>
      </c>
      <c r="BN869" s="437"/>
      <c r="BO869" s="490">
        <f>BP869+BR869+BS869</f>
        <v>18205</v>
      </c>
      <c r="BP869" s="483">
        <f>BP890</f>
        <v>0</v>
      </c>
      <c r="BQ869" s="483"/>
      <c r="BR869" s="483">
        <f>BR890</f>
        <v>0</v>
      </c>
      <c r="BS869" s="483">
        <f>BS890</f>
        <v>18205</v>
      </c>
      <c r="BT869" s="437"/>
      <c r="BU869" s="437"/>
      <c r="BV869" s="490">
        <f>BW869+BY869+BZ869</f>
        <v>0</v>
      </c>
      <c r="BW869" s="434">
        <f>BW890</f>
        <v>0</v>
      </c>
      <c r="BX869" s="434"/>
      <c r="BY869" s="434">
        <f>BY890</f>
        <v>0</v>
      </c>
      <c r="BZ869" s="434">
        <f>BZ890</f>
        <v>0</v>
      </c>
      <c r="CA869" s="437"/>
      <c r="CB869" s="437"/>
      <c r="CC869" s="437"/>
      <c r="CD869" s="437"/>
      <c r="CE869" s="437"/>
      <c r="CF869" s="437"/>
      <c r="CG869" s="533"/>
      <c r="CH869" s="437"/>
      <c r="CI869" s="437"/>
      <c r="CJ869" s="485"/>
      <c r="CK869" s="490">
        <f>CL869+CN869+CO869</f>
        <v>69501.2</v>
      </c>
      <c r="CL869" s="483">
        <f>CL890</f>
        <v>0</v>
      </c>
      <c r="CM869" s="483"/>
      <c r="CN869" s="483">
        <f>CN890</f>
        <v>0</v>
      </c>
      <c r="CO869" s="483">
        <f>CO890</f>
        <v>69501.2</v>
      </c>
    </row>
    <row r="870" spans="2:93" s="163" customFormat="1" ht="67.5" hidden="1" customHeight="1" x14ac:dyDescent="0.25">
      <c r="B870" s="457"/>
      <c r="C870" s="526" t="s">
        <v>282</v>
      </c>
      <c r="D870" s="182">
        <f>SUM(E870:H870)</f>
        <v>0</v>
      </c>
      <c r="E870" s="182">
        <f>E875+E891</f>
        <v>0</v>
      </c>
      <c r="F870" s="182">
        <v>0</v>
      </c>
      <c r="G870" s="182">
        <f>G875+G891</f>
        <v>0</v>
      </c>
      <c r="H870" s="182">
        <v>0</v>
      </c>
      <c r="I870" s="182"/>
      <c r="J870" s="559"/>
      <c r="K870" s="559"/>
      <c r="L870" s="559"/>
      <c r="M870" s="559"/>
      <c r="N870" s="559"/>
      <c r="O870" s="559"/>
      <c r="P870" s="559"/>
      <c r="Q870" s="559"/>
      <c r="R870" s="559"/>
      <c r="S870" s="182">
        <f>U870+W870+Y870+AA870</f>
        <v>0</v>
      </c>
      <c r="T870" s="569" t="e">
        <f>S870/D870</f>
        <v>#DIV/0!</v>
      </c>
      <c r="U870" s="581">
        <f>U875+U891</f>
        <v>0</v>
      </c>
      <c r="V870" s="559"/>
      <c r="W870" s="581">
        <f>W862</f>
        <v>0</v>
      </c>
      <c r="X870" s="559"/>
      <c r="Y870" s="559"/>
      <c r="Z870" s="559"/>
      <c r="AA870" s="559"/>
      <c r="AB870" s="559"/>
      <c r="AC870" s="182">
        <f>AC871+AC886</f>
        <v>0</v>
      </c>
      <c r="AD870" s="569" t="e">
        <f>AC870/D870</f>
        <v>#DIV/0!</v>
      </c>
      <c r="AE870" s="657"/>
      <c r="AF870" s="575"/>
      <c r="AG870" s="182">
        <f>AG871+AG886</f>
        <v>0</v>
      </c>
      <c r="AH870" s="569" t="e">
        <f>AG870/F870</f>
        <v>#DIV/0!</v>
      </c>
      <c r="AI870" s="559"/>
      <c r="AJ870" s="559"/>
      <c r="AK870" s="559"/>
      <c r="AL870" s="581"/>
      <c r="AM870" s="559"/>
      <c r="AN870" s="559"/>
      <c r="AO870" s="559"/>
      <c r="AP870" s="559"/>
      <c r="AQ870" s="559"/>
      <c r="AR870" s="559"/>
      <c r="AS870" s="559"/>
      <c r="AT870" s="559"/>
      <c r="AU870" s="559">
        <f>AX870-F870</f>
        <v>11412.5</v>
      </c>
      <c r="AV870" s="559">
        <f>SUM(AW870:AZ870)</f>
        <v>11412.5</v>
      </c>
      <c r="AW870" s="482">
        <f>AW875+AW891</f>
        <v>0</v>
      </c>
      <c r="AX870" s="482">
        <f>AX871+AX885</f>
        <v>11412.5</v>
      </c>
      <c r="AY870" s="482">
        <f>AY875+AY891</f>
        <v>0</v>
      </c>
      <c r="AZ870" s="482">
        <v>0</v>
      </c>
      <c r="BA870" s="433">
        <f>BB870+BC870+BD870</f>
        <v>0</v>
      </c>
      <c r="BB870" s="526">
        <f>BB873</f>
        <v>0</v>
      </c>
      <c r="BC870" s="533"/>
      <c r="BD870" s="526">
        <f>BD873</f>
        <v>0</v>
      </c>
      <c r="BE870" s="526">
        <f>BF870+BG870+BH870</f>
        <v>0</v>
      </c>
      <c r="BF870" s="433">
        <f t="shared" si="592"/>
        <v>0</v>
      </c>
      <c r="BG870" s="433">
        <f t="shared" si="592"/>
        <v>0</v>
      </c>
      <c r="BH870" s="433">
        <f t="shared" si="592"/>
        <v>0</v>
      </c>
      <c r="BI870" s="491">
        <f>BJ870+BL870+BM870</f>
        <v>0</v>
      </c>
      <c r="BJ870" s="482">
        <f>BJ875+BJ891</f>
        <v>0</v>
      </c>
      <c r="BK870" s="482"/>
      <c r="BL870" s="482">
        <f>BL875+BL891</f>
        <v>0</v>
      </c>
      <c r="BM870" s="482">
        <v>0</v>
      </c>
      <c r="BN870" s="437"/>
      <c r="BO870" s="491">
        <f>BP870+BR870+BS870</f>
        <v>0</v>
      </c>
      <c r="BP870" s="482">
        <f>BP875+BP891</f>
        <v>0</v>
      </c>
      <c r="BQ870" s="482"/>
      <c r="BR870" s="482">
        <f>BR875+BR891</f>
        <v>0</v>
      </c>
      <c r="BS870" s="482"/>
      <c r="BT870" s="437"/>
      <c r="BU870" s="437"/>
      <c r="BV870" s="491">
        <f>BW870+BY870+BZ870</f>
        <v>0</v>
      </c>
      <c r="BW870" s="433">
        <f>BW875+BW891</f>
        <v>0</v>
      </c>
      <c r="BX870" s="433"/>
      <c r="BY870" s="433">
        <f>BY875+BY891</f>
        <v>0</v>
      </c>
      <c r="BZ870" s="433">
        <f>BZ875+BZ891</f>
        <v>0</v>
      </c>
      <c r="CA870" s="437"/>
      <c r="CB870" s="437"/>
      <c r="CC870" s="437"/>
      <c r="CD870" s="437"/>
      <c r="CE870" s="437"/>
      <c r="CF870" s="437"/>
      <c r="CG870" s="533"/>
      <c r="CH870" s="437"/>
      <c r="CI870" s="437"/>
      <c r="CJ870" s="485"/>
      <c r="CK870" s="491"/>
      <c r="CL870" s="482"/>
      <c r="CM870" s="482"/>
      <c r="CN870" s="482"/>
      <c r="CO870" s="482"/>
    </row>
    <row r="871" spans="2:93" s="39" customFormat="1" ht="81.75" hidden="1" customHeight="1" x14ac:dyDescent="0.25">
      <c r="B871" s="471">
        <v>1</v>
      </c>
      <c r="C871" s="133" t="s">
        <v>461</v>
      </c>
      <c r="D871" s="188">
        <f>E871+F871</f>
        <v>4852.5</v>
      </c>
      <c r="E871" s="123">
        <v>0</v>
      </c>
      <c r="F871" s="123">
        <v>4852.5</v>
      </c>
      <c r="G871" s="189"/>
      <c r="H871" s="189"/>
      <c r="I871" s="189"/>
      <c r="J871" s="37"/>
      <c r="K871" s="37"/>
      <c r="L871" s="37"/>
      <c r="M871" s="37"/>
      <c r="N871" s="37"/>
      <c r="O871" s="37"/>
      <c r="P871" s="37"/>
      <c r="Q871" s="37"/>
      <c r="R871" s="37"/>
      <c r="S871" s="188">
        <f>U871+W871+Y871+AA871</f>
        <v>0</v>
      </c>
      <c r="T871" s="569">
        <f>S871/D871</f>
        <v>0</v>
      </c>
      <c r="U871" s="120">
        <v>0</v>
      </c>
      <c r="V871" s="37"/>
      <c r="W871" s="120"/>
      <c r="X871" s="37"/>
      <c r="Y871" s="37"/>
      <c r="Z871" s="37"/>
      <c r="AA871" s="37"/>
      <c r="AB871" s="37"/>
      <c r="AC871" s="188">
        <f>AG871</f>
        <v>0</v>
      </c>
      <c r="AD871" s="586">
        <f>AC871/D871</f>
        <v>0</v>
      </c>
      <c r="AE871" s="120"/>
      <c r="AF871" s="575"/>
      <c r="AG871" s="188">
        <v>0</v>
      </c>
      <c r="AH871" s="586">
        <f>AG871/F871</f>
        <v>0</v>
      </c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120">
        <f>AX871-F871</f>
        <v>-4852.5</v>
      </c>
      <c r="AV871" s="130">
        <f>AW871+AX871</f>
        <v>0</v>
      </c>
      <c r="AW871" s="120">
        <v>0</v>
      </c>
      <c r="AX871" s="120">
        <v>0</v>
      </c>
      <c r="AY871" s="37"/>
      <c r="AZ871" s="37"/>
      <c r="BA871" s="120">
        <f t="shared" si="580"/>
        <v>79865.937000000005</v>
      </c>
      <c r="BB871" s="120">
        <f>BF871-E871</f>
        <v>79865.937000000005</v>
      </c>
      <c r="BC871" s="37"/>
      <c r="BD871" s="37"/>
      <c r="BE871" s="120">
        <f t="shared" si="581"/>
        <v>79865.937000000005</v>
      </c>
      <c r="BF871" s="120">
        <v>79865.937000000005</v>
      </c>
      <c r="BG871" s="33">
        <f>G871</f>
        <v>0</v>
      </c>
      <c r="BH871" s="33">
        <f>H871</f>
        <v>0</v>
      </c>
      <c r="BI871" s="33"/>
      <c r="BJ871" s="37"/>
      <c r="BK871" s="37"/>
      <c r="BL871" s="37"/>
      <c r="BM871" s="37"/>
      <c r="BN871" s="33">
        <f t="shared" si="582"/>
        <v>0</v>
      </c>
      <c r="BO871" s="33"/>
      <c r="BP871" s="37"/>
      <c r="BQ871" s="37"/>
      <c r="BR871" s="37"/>
      <c r="BS871" s="37"/>
      <c r="BT871" s="37">
        <f t="shared" si="583"/>
        <v>0</v>
      </c>
      <c r="BU871" s="37">
        <f t="shared" si="584"/>
        <v>0</v>
      </c>
      <c r="BV871" s="33"/>
      <c r="BW871" s="37"/>
      <c r="BX871" s="37"/>
      <c r="BY871" s="37"/>
      <c r="BZ871" s="37"/>
      <c r="CA871" s="33">
        <f>CB871+CC871+CD871</f>
        <v>0</v>
      </c>
      <c r="CB871" s="37"/>
      <c r="CC871" s="37"/>
      <c r="CD871" s="37"/>
      <c r="CE871" s="33">
        <f>CF871+CH871+CI871</f>
        <v>0</v>
      </c>
      <c r="CF871" s="37">
        <f>BW871</f>
        <v>0</v>
      </c>
      <c r="CG871" s="37"/>
      <c r="CH871" s="37">
        <f>BY871</f>
        <v>0</v>
      </c>
      <c r="CI871" s="37">
        <f>BZ871</f>
        <v>0</v>
      </c>
      <c r="CJ871" s="33"/>
      <c r="CK871" s="33"/>
      <c r="CL871" s="37"/>
      <c r="CM871" s="37"/>
      <c r="CN871" s="37"/>
      <c r="CO871" s="37"/>
    </row>
    <row r="872" spans="2:93" s="27" customFormat="1" ht="46.5" hidden="1" customHeight="1" x14ac:dyDescent="0.25">
      <c r="B872" s="889" t="s">
        <v>186</v>
      </c>
      <c r="C872" s="889"/>
      <c r="D872" s="889"/>
      <c r="E872" s="889"/>
      <c r="F872" s="889"/>
      <c r="G872" s="889"/>
      <c r="H872" s="889"/>
      <c r="I872" s="889"/>
      <c r="J872" s="889"/>
      <c r="K872" s="889"/>
      <c r="L872" s="889"/>
      <c r="M872" s="889"/>
      <c r="N872" s="889"/>
      <c r="O872" s="889"/>
      <c r="P872" s="889"/>
      <c r="Q872" s="889"/>
      <c r="R872" s="889"/>
      <c r="S872" s="889"/>
      <c r="T872" s="889"/>
      <c r="U872" s="889"/>
      <c r="V872" s="889"/>
      <c r="W872" s="889"/>
      <c r="X872" s="889"/>
      <c r="Y872" s="889"/>
      <c r="Z872" s="889"/>
      <c r="AA872" s="889"/>
      <c r="AB872" s="889"/>
      <c r="AC872" s="889"/>
      <c r="AD872" s="889"/>
      <c r="AE872" s="889"/>
      <c r="AF872" s="889"/>
      <c r="AG872" s="889"/>
      <c r="AH872" s="889"/>
      <c r="AI872" s="889"/>
      <c r="AJ872" s="889"/>
      <c r="AK872" s="889"/>
      <c r="AL872" s="889"/>
      <c r="AM872" s="889"/>
      <c r="AN872" s="889"/>
      <c r="AO872" s="889"/>
      <c r="AP872" s="889"/>
      <c r="AQ872" s="889"/>
      <c r="AR872" s="889"/>
      <c r="AS872" s="889"/>
      <c r="AT872" s="889"/>
      <c r="AU872" s="889"/>
      <c r="AV872" s="889"/>
      <c r="AW872" s="889"/>
      <c r="AX872" s="889"/>
      <c r="AY872" s="889"/>
      <c r="AZ872" s="889"/>
      <c r="BA872" s="889"/>
      <c r="BB872" s="889"/>
      <c r="BC872" s="889"/>
      <c r="BD872" s="889"/>
      <c r="BE872" s="889"/>
      <c r="BF872" s="889"/>
      <c r="BG872" s="889"/>
      <c r="BH872" s="889"/>
      <c r="BI872" s="889"/>
      <c r="BJ872" s="889"/>
      <c r="BK872" s="889"/>
      <c r="BL872" s="889"/>
      <c r="BM872" s="889"/>
      <c r="BN872" s="889"/>
      <c r="BO872" s="889"/>
      <c r="BP872" s="889"/>
      <c r="BQ872" s="889"/>
      <c r="BR872" s="889"/>
      <c r="BS872" s="889"/>
      <c r="BT872" s="889"/>
      <c r="BU872" s="889"/>
      <c r="BV872" s="889"/>
      <c r="BW872" s="889"/>
      <c r="BX872" s="889"/>
      <c r="BY872" s="889"/>
      <c r="BZ872" s="889"/>
      <c r="CA872" s="889"/>
      <c r="CB872" s="889"/>
      <c r="CC872" s="889"/>
      <c r="CD872" s="889"/>
      <c r="CE872" s="889"/>
      <c r="CF872" s="889"/>
      <c r="CG872" s="889"/>
      <c r="CH872" s="889"/>
      <c r="CI872" s="889"/>
      <c r="CJ872" s="38"/>
      <c r="CK872" s="38"/>
    </row>
    <row r="873" spans="2:93" s="67" customFormat="1" ht="160.5" hidden="1" customHeight="1" x14ac:dyDescent="0.25">
      <c r="B873" s="232">
        <v>1</v>
      </c>
      <c r="C873" s="150" t="s">
        <v>198</v>
      </c>
      <c r="D873" s="436">
        <f t="shared" ref="D873:D878" si="593">E873+G873+H873</f>
        <v>0</v>
      </c>
      <c r="E873" s="436">
        <f>E874+E875</f>
        <v>0</v>
      </c>
      <c r="F873" s="436"/>
      <c r="G873" s="125">
        <f>G874</f>
        <v>0</v>
      </c>
      <c r="H873" s="102">
        <f>H874+H875</f>
        <v>0</v>
      </c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  <c r="AA873" s="102"/>
      <c r="AB873" s="102"/>
      <c r="AC873" s="102"/>
      <c r="AD873" s="102"/>
      <c r="AE873" s="102"/>
      <c r="AF873" s="102"/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102"/>
      <c r="AQ873" s="102"/>
      <c r="AR873" s="102"/>
      <c r="AS873" s="102"/>
      <c r="AT873" s="102"/>
      <c r="AU873" s="554">
        <f>AV873+AW873+AX873</f>
        <v>0</v>
      </c>
      <c r="AV873" s="559">
        <f t="shared" ref="AV873:AV878" si="594">AW873+AY873+AZ873</f>
        <v>0</v>
      </c>
      <c r="AW873" s="486">
        <f>AW874+AW875</f>
        <v>0</v>
      </c>
      <c r="AX873" s="486"/>
      <c r="AY873" s="125">
        <f>AY874</f>
        <v>0</v>
      </c>
      <c r="AZ873" s="102">
        <f>AZ874+AZ875</f>
        <v>0</v>
      </c>
      <c r="BA873" s="102"/>
      <c r="BB873" s="102"/>
      <c r="BC873" s="102"/>
      <c r="BD873" s="102"/>
      <c r="BE873" s="102"/>
      <c r="BF873" s="102"/>
      <c r="BG873" s="102"/>
      <c r="BH873" s="102"/>
      <c r="BI873" s="495">
        <f>BJ873+BL873+BM873</f>
        <v>0</v>
      </c>
      <c r="BJ873" s="486">
        <f>BJ874+BJ875</f>
        <v>0</v>
      </c>
      <c r="BK873" s="486"/>
      <c r="BL873" s="125">
        <f>BL874</f>
        <v>0</v>
      </c>
      <c r="BM873" s="102">
        <f>BM874+BM875</f>
        <v>0</v>
      </c>
      <c r="BN873" s="102"/>
      <c r="BO873" s="495">
        <f>BP873+BR873+BS873</f>
        <v>0</v>
      </c>
      <c r="BP873" s="486">
        <f>BP874+BP875</f>
        <v>0</v>
      </c>
      <c r="BQ873" s="486"/>
      <c r="BR873" s="125">
        <f>BR874</f>
        <v>0</v>
      </c>
      <c r="BS873" s="102">
        <f>BS874+BS875</f>
        <v>0</v>
      </c>
      <c r="BT873" s="102"/>
      <c r="BU873" s="102"/>
      <c r="BV873" s="495">
        <f>BW873+BY873+BZ873</f>
        <v>0</v>
      </c>
      <c r="BW873" s="436">
        <f>BW874+BW875</f>
        <v>0</v>
      </c>
      <c r="BX873" s="436"/>
      <c r="BY873" s="125">
        <f>BY874</f>
        <v>0</v>
      </c>
      <c r="BZ873" s="102">
        <f>BZ874+BZ875</f>
        <v>0</v>
      </c>
      <c r="CA873" s="102"/>
      <c r="CB873" s="102"/>
      <c r="CC873" s="102"/>
      <c r="CD873" s="102"/>
      <c r="CE873" s="102"/>
      <c r="CF873" s="102"/>
      <c r="CG873" s="102"/>
      <c r="CH873" s="102"/>
      <c r="CI873" s="102"/>
      <c r="CJ873" s="102"/>
      <c r="CK873" s="495">
        <f>CL873+CN873+CO873</f>
        <v>0</v>
      </c>
      <c r="CL873" s="486">
        <f>CL874+CL875</f>
        <v>0</v>
      </c>
      <c r="CM873" s="486"/>
      <c r="CN873" s="125">
        <f>CN874</f>
        <v>0</v>
      </c>
      <c r="CO873" s="102">
        <f>CO874+CO875</f>
        <v>0</v>
      </c>
    </row>
    <row r="874" spans="2:93" s="67" customFormat="1" ht="69.75" hidden="1" customHeight="1" x14ac:dyDescent="0.25">
      <c r="B874" s="232"/>
      <c r="C874" s="156" t="s">
        <v>164</v>
      </c>
      <c r="D874" s="157">
        <f t="shared" si="593"/>
        <v>0</v>
      </c>
      <c r="E874" s="157">
        <v>0</v>
      </c>
      <c r="F874" s="157"/>
      <c r="G874" s="157">
        <v>0</v>
      </c>
      <c r="H874" s="82">
        <v>0</v>
      </c>
      <c r="I874" s="82"/>
      <c r="J874" s="82"/>
      <c r="K874" s="82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157">
        <f>AV874</f>
        <v>0</v>
      </c>
      <c r="AV874" s="120">
        <f t="shared" si="594"/>
        <v>0</v>
      </c>
      <c r="AW874" s="157">
        <v>0</v>
      </c>
      <c r="AX874" s="157"/>
      <c r="AY874" s="157">
        <v>0</v>
      </c>
      <c r="AZ874" s="82">
        <v>0</v>
      </c>
      <c r="BA874" s="82"/>
      <c r="BB874" s="82"/>
      <c r="BC874" s="82"/>
      <c r="BD874" s="82"/>
      <c r="BE874" s="82"/>
      <c r="BF874" s="82"/>
      <c r="BG874" s="82"/>
      <c r="BH874" s="82"/>
      <c r="BI874" s="157">
        <f>BJ874+BL874+BM874</f>
        <v>0</v>
      </c>
      <c r="BJ874" s="157">
        <v>0</v>
      </c>
      <c r="BK874" s="157"/>
      <c r="BL874" s="157">
        <v>0</v>
      </c>
      <c r="BM874" s="82">
        <v>0</v>
      </c>
      <c r="BN874" s="82"/>
      <c r="BO874" s="157">
        <f>BP874+BR874+BS874</f>
        <v>0</v>
      </c>
      <c r="BP874" s="157">
        <v>0</v>
      </c>
      <c r="BQ874" s="157"/>
      <c r="BR874" s="157">
        <v>0</v>
      </c>
      <c r="BS874" s="82">
        <v>0</v>
      </c>
      <c r="BT874" s="82"/>
      <c r="BU874" s="82"/>
      <c r="BV874" s="157">
        <f>BW874+BY874+BZ874</f>
        <v>0</v>
      </c>
      <c r="BW874" s="157">
        <v>0</v>
      </c>
      <c r="BX874" s="157"/>
      <c r="BY874" s="157">
        <v>0</v>
      </c>
      <c r="BZ874" s="82">
        <v>0</v>
      </c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157">
        <f>CL874+CN874+CO874</f>
        <v>0</v>
      </c>
      <c r="CL874" s="157">
        <v>0</v>
      </c>
      <c r="CM874" s="157"/>
      <c r="CN874" s="157">
        <v>0</v>
      </c>
      <c r="CO874" s="82">
        <v>0</v>
      </c>
    </row>
    <row r="875" spans="2:93" s="44" customFormat="1" ht="69.75" hidden="1" customHeight="1" x14ac:dyDescent="0.25">
      <c r="B875" s="232"/>
      <c r="C875" s="133" t="s">
        <v>165</v>
      </c>
      <c r="D875" s="120">
        <f t="shared" si="593"/>
        <v>0</v>
      </c>
      <c r="E875" s="120">
        <v>0</v>
      </c>
      <c r="F875" s="120"/>
      <c r="G875" s="120">
        <v>0</v>
      </c>
      <c r="H875" s="33">
        <v>0</v>
      </c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120">
        <f>AV875</f>
        <v>0</v>
      </c>
      <c r="AV875" s="120">
        <f t="shared" si="594"/>
        <v>0</v>
      </c>
      <c r="AW875" s="120">
        <v>0</v>
      </c>
      <c r="AX875" s="120"/>
      <c r="AY875" s="120">
        <v>0</v>
      </c>
      <c r="AZ875" s="33">
        <v>0</v>
      </c>
      <c r="BA875" s="33"/>
      <c r="BB875" s="33"/>
      <c r="BC875" s="33"/>
      <c r="BD875" s="33"/>
      <c r="BE875" s="33"/>
      <c r="BF875" s="33"/>
      <c r="BG875" s="33"/>
      <c r="BH875" s="33"/>
      <c r="BI875" s="120">
        <f>BJ875+BL875+BM875</f>
        <v>0</v>
      </c>
      <c r="BJ875" s="120">
        <v>0</v>
      </c>
      <c r="BK875" s="120"/>
      <c r="BL875" s="120">
        <v>0</v>
      </c>
      <c r="BM875" s="33">
        <v>0</v>
      </c>
      <c r="BN875" s="33"/>
      <c r="BO875" s="120">
        <f>BP875+BR875+BS875</f>
        <v>0</v>
      </c>
      <c r="BP875" s="120">
        <v>0</v>
      </c>
      <c r="BQ875" s="120"/>
      <c r="BR875" s="120">
        <v>0</v>
      </c>
      <c r="BS875" s="33">
        <v>0</v>
      </c>
      <c r="BT875" s="33"/>
      <c r="BU875" s="33"/>
      <c r="BV875" s="120">
        <f>BW875+BY875+BZ875</f>
        <v>0</v>
      </c>
      <c r="BW875" s="120">
        <v>0</v>
      </c>
      <c r="BX875" s="120"/>
      <c r="BY875" s="120">
        <v>0</v>
      </c>
      <c r="BZ875" s="33">
        <v>0</v>
      </c>
      <c r="CA875" s="33"/>
      <c r="CB875" s="33"/>
      <c r="CC875" s="33"/>
      <c r="CD875" s="33"/>
      <c r="CE875" s="33"/>
      <c r="CF875" s="33"/>
      <c r="CG875" s="33"/>
      <c r="CH875" s="33"/>
      <c r="CI875" s="33"/>
      <c r="CJ875" s="33"/>
      <c r="CK875" s="120">
        <f>CL875+CN875+CO875</f>
        <v>0</v>
      </c>
      <c r="CL875" s="120">
        <v>0</v>
      </c>
      <c r="CM875" s="120"/>
      <c r="CN875" s="120">
        <v>0</v>
      </c>
      <c r="CO875" s="33">
        <v>0</v>
      </c>
    </row>
    <row r="876" spans="2:93" s="411" customFormat="1" ht="90.75" hidden="1" customHeight="1" x14ac:dyDescent="0.25">
      <c r="B876" s="454" t="s">
        <v>62</v>
      </c>
      <c r="C876" s="459" t="s">
        <v>344</v>
      </c>
      <c r="D876" s="413">
        <f t="shared" si="593"/>
        <v>64823.217450000011</v>
      </c>
      <c r="E876" s="413">
        <f>E914+E915</f>
        <v>0</v>
      </c>
      <c r="F876" s="413"/>
      <c r="G876" s="413">
        <f>G914+G915</f>
        <v>0</v>
      </c>
      <c r="H876" s="413">
        <f>H877+H878</f>
        <v>64823.217450000011</v>
      </c>
      <c r="I876" s="413"/>
      <c r="J876" s="413"/>
      <c r="K876" s="413"/>
      <c r="L876" s="413"/>
      <c r="M876" s="413"/>
      <c r="N876" s="413"/>
      <c r="O876" s="413"/>
      <c r="P876" s="413"/>
      <c r="Q876" s="413"/>
      <c r="R876" s="413"/>
      <c r="S876" s="413"/>
      <c r="T876" s="413"/>
      <c r="U876" s="413"/>
      <c r="V876" s="413"/>
      <c r="W876" s="413"/>
      <c r="X876" s="413"/>
      <c r="Y876" s="413"/>
      <c r="Z876" s="413"/>
      <c r="AA876" s="413"/>
      <c r="AB876" s="413"/>
      <c r="AC876" s="577"/>
      <c r="AD876" s="413"/>
      <c r="AE876" s="413"/>
      <c r="AF876" s="413"/>
      <c r="AG876" s="413"/>
      <c r="AH876" s="413"/>
      <c r="AI876" s="413"/>
      <c r="AJ876" s="413"/>
      <c r="AK876" s="413"/>
      <c r="AL876" s="577"/>
      <c r="AM876" s="413"/>
      <c r="AN876" s="413"/>
      <c r="AO876" s="413"/>
      <c r="AP876" s="413"/>
      <c r="AQ876" s="413"/>
      <c r="AR876" s="413"/>
      <c r="AS876" s="413"/>
      <c r="AT876" s="413"/>
      <c r="AU876" s="413">
        <f>AV876</f>
        <v>60201.4</v>
      </c>
      <c r="AV876" s="559">
        <f t="shared" si="594"/>
        <v>60201.4</v>
      </c>
      <c r="AW876" s="413">
        <f>AW914+AW915</f>
        <v>0</v>
      </c>
      <c r="AX876" s="413"/>
      <c r="AY876" s="413">
        <f>AY914+AY915</f>
        <v>0</v>
      </c>
      <c r="AZ876" s="413">
        <f>AZ877+AZ878</f>
        <v>60201.4</v>
      </c>
      <c r="BA876" s="413">
        <f>BB876+BC876+BD876</f>
        <v>0</v>
      </c>
      <c r="BB876" s="413">
        <f>BB914+BB915</f>
        <v>0</v>
      </c>
      <c r="BC876" s="413"/>
      <c r="BD876" s="413">
        <f>BD877+BD878</f>
        <v>0</v>
      </c>
      <c r="BE876" s="413">
        <f>BF876+BG876+BH876</f>
        <v>71478.635000000009</v>
      </c>
      <c r="BF876" s="413">
        <f>BF914+BF915</f>
        <v>0</v>
      </c>
      <c r="BG876" s="413">
        <f>BG914+BG915</f>
        <v>0</v>
      </c>
      <c r="BH876" s="413">
        <f>BH877+BH878</f>
        <v>71478.635000000009</v>
      </c>
      <c r="BI876" s="495">
        <f>BJ876</f>
        <v>0</v>
      </c>
      <c r="BJ876" s="413">
        <f>BJ914+BJ915</f>
        <v>0</v>
      </c>
      <c r="BK876" s="413"/>
      <c r="BL876" s="413"/>
      <c r="BM876" s="414"/>
      <c r="BN876" s="413">
        <f>BO876+BP876+BQ876</f>
        <v>0</v>
      </c>
      <c r="BO876" s="495">
        <f>BP876</f>
        <v>0</v>
      </c>
      <c r="BP876" s="486">
        <f>BP914+BP915</f>
        <v>0</v>
      </c>
      <c r="BQ876" s="413"/>
      <c r="BR876" s="413"/>
      <c r="BS876" s="414"/>
      <c r="BT876" s="413">
        <f>BL876</f>
        <v>0</v>
      </c>
      <c r="BU876" s="414">
        <f>BM876</f>
        <v>0</v>
      </c>
      <c r="BV876" s="495">
        <f>BW876</f>
        <v>0</v>
      </c>
      <c r="BW876" s="413">
        <f>BW914+BW915</f>
        <v>0</v>
      </c>
      <c r="BX876" s="413"/>
      <c r="BY876" s="413"/>
      <c r="BZ876" s="414"/>
      <c r="CA876" s="413">
        <f>CB876+CC876+CD876</f>
        <v>0</v>
      </c>
      <c r="CB876" s="413"/>
      <c r="CC876" s="413"/>
      <c r="CD876" s="414"/>
      <c r="CE876" s="413">
        <f>CF876+CH876+CI876</f>
        <v>0</v>
      </c>
      <c r="CF876" s="413">
        <f>BW876</f>
        <v>0</v>
      </c>
      <c r="CG876" s="413"/>
      <c r="CH876" s="413">
        <f>BY876</f>
        <v>0</v>
      </c>
      <c r="CI876" s="414">
        <f>BZ876</f>
        <v>0</v>
      </c>
      <c r="CJ876" s="413"/>
      <c r="CK876" s="495">
        <f>CL876</f>
        <v>0</v>
      </c>
      <c r="CL876" s="413">
        <f>CL914+CL915</f>
        <v>0</v>
      </c>
      <c r="CM876" s="413"/>
      <c r="CN876" s="413"/>
      <c r="CO876" s="414"/>
    </row>
    <row r="877" spans="2:93" s="67" customFormat="1" ht="57" hidden="1" customHeight="1" x14ac:dyDescent="0.25">
      <c r="B877" s="460"/>
      <c r="C877" s="525" t="s">
        <v>32</v>
      </c>
      <c r="D877" s="434">
        <f t="shared" si="593"/>
        <v>43431.447640000006</v>
      </c>
      <c r="E877" s="434">
        <f>E914</f>
        <v>0</v>
      </c>
      <c r="F877" s="434"/>
      <c r="G877" s="437"/>
      <c r="H877" s="434">
        <f>H894+H906+H909+H912</f>
        <v>43431.447640000006</v>
      </c>
      <c r="I877" s="558"/>
      <c r="J877" s="558"/>
      <c r="K877" s="558"/>
      <c r="L877" s="558"/>
      <c r="M877" s="558"/>
      <c r="N877" s="558"/>
      <c r="O877" s="558"/>
      <c r="P877" s="558"/>
      <c r="Q877" s="558"/>
      <c r="R877" s="558"/>
      <c r="S877" s="558"/>
      <c r="T877" s="558"/>
      <c r="U877" s="558"/>
      <c r="V877" s="558"/>
      <c r="W877" s="558"/>
      <c r="X877" s="558"/>
      <c r="Y877" s="558"/>
      <c r="Z877" s="558"/>
      <c r="AA877" s="558"/>
      <c r="AB877" s="558"/>
      <c r="AC877" s="580"/>
      <c r="AD877" s="558"/>
      <c r="AE877" s="558"/>
      <c r="AF877" s="558"/>
      <c r="AG877" s="558"/>
      <c r="AH877" s="558"/>
      <c r="AI877" s="558"/>
      <c r="AJ877" s="558"/>
      <c r="AK877" s="558"/>
      <c r="AL877" s="580"/>
      <c r="AM877" s="558"/>
      <c r="AN877" s="558"/>
      <c r="AO877" s="558"/>
      <c r="AP877" s="558"/>
      <c r="AQ877" s="558"/>
      <c r="AR877" s="558"/>
      <c r="AS877" s="558"/>
      <c r="AT877" s="558"/>
      <c r="AU877" s="554"/>
      <c r="AV877" s="559">
        <f t="shared" si="594"/>
        <v>40334.9</v>
      </c>
      <c r="AW877" s="483">
        <f>AW914</f>
        <v>0</v>
      </c>
      <c r="AX877" s="483"/>
      <c r="AY877" s="485"/>
      <c r="AZ877" s="483">
        <f>AZ894+AZ906+AZ909+AZ912</f>
        <v>40334.9</v>
      </c>
      <c r="BA877" s="434">
        <f>BB877+BC877+BD877</f>
        <v>0</v>
      </c>
      <c r="BB877" s="525">
        <f>BB894+BB914</f>
        <v>0</v>
      </c>
      <c r="BC877" s="525">
        <f>BC894+BC914</f>
        <v>0</v>
      </c>
      <c r="BD877" s="525">
        <f>BD894+BD906+BD909+BD912</f>
        <v>0</v>
      </c>
      <c r="BE877" s="525">
        <f>BF877+BG877+BH877</f>
        <v>47890.600000000006</v>
      </c>
      <c r="BF877" s="434">
        <f>BF914</f>
        <v>0</v>
      </c>
      <c r="BG877" s="437"/>
      <c r="BH877" s="434">
        <f>BH894+BH906+BH909+BH912</f>
        <v>47890.600000000006</v>
      </c>
      <c r="BI877" s="495"/>
      <c r="BJ877" s="486"/>
      <c r="BK877" s="486"/>
      <c r="BL877" s="486"/>
      <c r="BM877" s="102"/>
      <c r="BN877" s="436"/>
      <c r="BO877" s="495"/>
      <c r="BP877" s="486"/>
      <c r="BQ877" s="486"/>
      <c r="BR877" s="486"/>
      <c r="BS877" s="102"/>
      <c r="BT877" s="436"/>
      <c r="BU877" s="102"/>
      <c r="BV877" s="495"/>
      <c r="BW877" s="436"/>
      <c r="BX877" s="436"/>
      <c r="BY877" s="436"/>
      <c r="BZ877" s="102"/>
      <c r="CA877" s="436"/>
      <c r="CB877" s="436"/>
      <c r="CC877" s="436"/>
      <c r="CD877" s="102"/>
      <c r="CE877" s="436"/>
      <c r="CF877" s="436"/>
      <c r="CG877" s="535"/>
      <c r="CH877" s="436"/>
      <c r="CI877" s="102"/>
      <c r="CJ877" s="486"/>
      <c r="CK877" s="495"/>
      <c r="CL877" s="486"/>
      <c r="CM877" s="486"/>
      <c r="CN877" s="486"/>
      <c r="CO877" s="102"/>
    </row>
    <row r="878" spans="2:93" s="67" customFormat="1" ht="52.5" hidden="1" customHeight="1" x14ac:dyDescent="0.25">
      <c r="B878" s="460"/>
      <c r="C878" s="526" t="s">
        <v>282</v>
      </c>
      <c r="D878" s="433">
        <f t="shared" si="593"/>
        <v>21391.769810000002</v>
      </c>
      <c r="E878" s="433">
        <f>E915</f>
        <v>0</v>
      </c>
      <c r="F878" s="433"/>
      <c r="G878" s="437"/>
      <c r="H878" s="433">
        <f>H895+H907+H910+H913</f>
        <v>21391.769810000002</v>
      </c>
      <c r="I878" s="559"/>
      <c r="J878" s="559"/>
      <c r="K878" s="559"/>
      <c r="L878" s="559"/>
      <c r="M878" s="559"/>
      <c r="N878" s="559"/>
      <c r="O878" s="559"/>
      <c r="P878" s="559"/>
      <c r="Q878" s="559"/>
      <c r="R878" s="559"/>
      <c r="S878" s="559"/>
      <c r="T878" s="559"/>
      <c r="U878" s="559"/>
      <c r="V878" s="559"/>
      <c r="W878" s="559"/>
      <c r="X878" s="559"/>
      <c r="Y878" s="559"/>
      <c r="Z878" s="559"/>
      <c r="AA878" s="559"/>
      <c r="AB878" s="559"/>
      <c r="AC878" s="581"/>
      <c r="AD878" s="559"/>
      <c r="AE878" s="559"/>
      <c r="AF878" s="559"/>
      <c r="AG878" s="559"/>
      <c r="AH878" s="559"/>
      <c r="AI878" s="559"/>
      <c r="AJ878" s="559"/>
      <c r="AK878" s="559"/>
      <c r="AL878" s="581"/>
      <c r="AM878" s="559"/>
      <c r="AN878" s="559"/>
      <c r="AO878" s="559"/>
      <c r="AP878" s="559"/>
      <c r="AQ878" s="559"/>
      <c r="AR878" s="559"/>
      <c r="AS878" s="559"/>
      <c r="AT878" s="559"/>
      <c r="AU878" s="554"/>
      <c r="AV878" s="559">
        <f t="shared" si="594"/>
        <v>19866.5</v>
      </c>
      <c r="AW878" s="482">
        <f>AW915</f>
        <v>0</v>
      </c>
      <c r="AX878" s="482"/>
      <c r="AY878" s="485"/>
      <c r="AZ878" s="482">
        <f>AZ895+AZ907+AZ910+AZ913</f>
        <v>19866.5</v>
      </c>
      <c r="BA878" s="433">
        <f>BB878+BC878+BD878</f>
        <v>0</v>
      </c>
      <c r="BB878" s="526">
        <f>BB915</f>
        <v>0</v>
      </c>
      <c r="BC878" s="526">
        <f>BC915</f>
        <v>0</v>
      </c>
      <c r="BD878" s="526">
        <f>BD895+BD907+BD910+BD913</f>
        <v>0</v>
      </c>
      <c r="BE878" s="526">
        <f>BF878+BG878+BH878</f>
        <v>23588.035</v>
      </c>
      <c r="BF878" s="433">
        <f>BF915</f>
        <v>0</v>
      </c>
      <c r="BG878" s="437"/>
      <c r="BH878" s="433">
        <f>BH895+BH907+BH910+BH913</f>
        <v>23588.035</v>
      </c>
      <c r="BI878" s="495"/>
      <c r="BJ878" s="486"/>
      <c r="BK878" s="486"/>
      <c r="BL878" s="486"/>
      <c r="BM878" s="102"/>
      <c r="BN878" s="436"/>
      <c r="BO878" s="495"/>
      <c r="BP878" s="486"/>
      <c r="BQ878" s="486"/>
      <c r="BR878" s="486"/>
      <c r="BS878" s="102"/>
      <c r="BT878" s="436"/>
      <c r="BU878" s="102"/>
      <c r="BV878" s="495"/>
      <c r="BW878" s="436"/>
      <c r="BX878" s="436"/>
      <c r="BY878" s="436"/>
      <c r="BZ878" s="102"/>
      <c r="CA878" s="436"/>
      <c r="CB878" s="436"/>
      <c r="CC878" s="436"/>
      <c r="CD878" s="102"/>
      <c r="CE878" s="436"/>
      <c r="CF878" s="436"/>
      <c r="CG878" s="535"/>
      <c r="CH878" s="436"/>
      <c r="CI878" s="102"/>
      <c r="CJ878" s="486"/>
      <c r="CK878" s="495"/>
      <c r="CL878" s="486"/>
      <c r="CM878" s="486"/>
      <c r="CN878" s="486"/>
      <c r="CO878" s="102"/>
    </row>
    <row r="879" spans="2:93" s="67" customFormat="1" ht="143.25" hidden="1" customHeight="1" x14ac:dyDescent="0.25">
      <c r="B879" s="460">
        <v>1</v>
      </c>
      <c r="C879" s="133" t="s">
        <v>280</v>
      </c>
      <c r="D879" s="436"/>
      <c r="E879" s="436"/>
      <c r="F879" s="436"/>
      <c r="G879" s="436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  <c r="AA879" s="102"/>
      <c r="AB879" s="102"/>
      <c r="AC879" s="102"/>
      <c r="AD879" s="102"/>
      <c r="AE879" s="102"/>
      <c r="AF879" s="102"/>
      <c r="AG879" s="102"/>
      <c r="AH879" s="102"/>
      <c r="AI879" s="102"/>
      <c r="AJ879" s="102"/>
      <c r="AK879" s="102"/>
      <c r="AL879" s="102"/>
      <c r="AM879" s="102"/>
      <c r="AN879" s="102"/>
      <c r="AO879" s="102"/>
      <c r="AP879" s="102"/>
      <c r="AQ879" s="102"/>
      <c r="AR879" s="102"/>
      <c r="AS879" s="102"/>
      <c r="AT879" s="102"/>
      <c r="AU879" s="554"/>
      <c r="AV879" s="559"/>
      <c r="AW879" s="486"/>
      <c r="AX879" s="486"/>
      <c r="AY879" s="486"/>
      <c r="AZ879" s="102"/>
      <c r="BA879" s="437"/>
      <c r="BB879" s="102"/>
      <c r="BC879" s="102"/>
      <c r="BD879" s="102"/>
      <c r="BE879" s="533"/>
      <c r="BF879" s="437"/>
      <c r="BG879" s="437"/>
      <c r="BH879" s="437"/>
      <c r="BI879" s="495"/>
      <c r="BJ879" s="486"/>
      <c r="BK879" s="486"/>
      <c r="BL879" s="486"/>
      <c r="BM879" s="102"/>
      <c r="BN879" s="436"/>
      <c r="BO879" s="495"/>
      <c r="BP879" s="486"/>
      <c r="BQ879" s="486"/>
      <c r="BR879" s="486"/>
      <c r="BS879" s="102"/>
      <c r="BT879" s="436"/>
      <c r="BU879" s="102"/>
      <c r="BV879" s="495"/>
      <c r="BW879" s="436"/>
      <c r="BX879" s="436"/>
      <c r="BY879" s="436"/>
      <c r="BZ879" s="102"/>
      <c r="CA879" s="436"/>
      <c r="CB879" s="436"/>
      <c r="CC879" s="436"/>
      <c r="CD879" s="102"/>
      <c r="CE879" s="436"/>
      <c r="CF879" s="436"/>
      <c r="CG879" s="535"/>
      <c r="CH879" s="436"/>
      <c r="CI879" s="102"/>
      <c r="CJ879" s="486"/>
      <c r="CK879" s="495"/>
      <c r="CL879" s="486"/>
      <c r="CM879" s="486"/>
      <c r="CN879" s="486"/>
      <c r="CO879" s="102"/>
    </row>
    <row r="880" spans="2:93" s="25" customFormat="1" ht="46.5" hidden="1" customHeight="1" x14ac:dyDescent="0.25">
      <c r="B880" s="461"/>
      <c r="C880" s="525" t="s">
        <v>32</v>
      </c>
      <c r="D880" s="434"/>
      <c r="E880" s="434"/>
      <c r="F880" s="434"/>
      <c r="G880" s="434"/>
      <c r="H880" s="300"/>
      <c r="I880" s="300"/>
      <c r="J880" s="300"/>
      <c r="K880" s="300"/>
      <c r="L880" s="300"/>
      <c r="M880" s="300"/>
      <c r="N880" s="300"/>
      <c r="O880" s="300"/>
      <c r="P880" s="300"/>
      <c r="Q880" s="300"/>
      <c r="R880" s="300"/>
      <c r="S880" s="300"/>
      <c r="T880" s="300"/>
      <c r="U880" s="300"/>
      <c r="V880" s="300"/>
      <c r="W880" s="300"/>
      <c r="X880" s="300"/>
      <c r="Y880" s="300"/>
      <c r="Z880" s="300"/>
      <c r="AA880" s="300"/>
      <c r="AB880" s="300"/>
      <c r="AC880" s="300"/>
      <c r="AD880" s="300"/>
      <c r="AE880" s="300"/>
      <c r="AF880" s="300"/>
      <c r="AG880" s="300"/>
      <c r="AH880" s="300"/>
      <c r="AI880" s="300"/>
      <c r="AJ880" s="300"/>
      <c r="AK880" s="300"/>
      <c r="AL880" s="300"/>
      <c r="AM880" s="300"/>
      <c r="AN880" s="300"/>
      <c r="AO880" s="300"/>
      <c r="AP880" s="300"/>
      <c r="AQ880" s="300"/>
      <c r="AR880" s="300"/>
      <c r="AS880" s="300"/>
      <c r="AT880" s="300"/>
      <c r="AU880" s="558"/>
      <c r="AV880" s="559"/>
      <c r="AW880" s="483"/>
      <c r="AX880" s="483"/>
      <c r="AY880" s="483"/>
      <c r="AZ880" s="300"/>
      <c r="BA880" s="434"/>
      <c r="BB880" s="300"/>
      <c r="BC880" s="300"/>
      <c r="BD880" s="300"/>
      <c r="BE880" s="525">
        <f>BH880</f>
        <v>0</v>
      </c>
      <c r="BF880" s="434"/>
      <c r="BG880" s="434"/>
      <c r="BH880" s="434">
        <f>'[24]Свод (краткий)'!$W$13</f>
        <v>0</v>
      </c>
      <c r="BI880" s="490"/>
      <c r="BJ880" s="483"/>
      <c r="BK880" s="483"/>
      <c r="BL880" s="483"/>
      <c r="BM880" s="300"/>
      <c r="BN880" s="434"/>
      <c r="BO880" s="490"/>
      <c r="BP880" s="483"/>
      <c r="BQ880" s="483"/>
      <c r="BR880" s="483"/>
      <c r="BS880" s="300"/>
      <c r="BT880" s="434"/>
      <c r="BU880" s="300"/>
      <c r="BV880" s="490"/>
      <c r="BW880" s="434"/>
      <c r="BX880" s="434"/>
      <c r="BY880" s="434"/>
      <c r="BZ880" s="300"/>
      <c r="CA880" s="434"/>
      <c r="CB880" s="434"/>
      <c r="CC880" s="434"/>
      <c r="CD880" s="300"/>
      <c r="CE880" s="434"/>
      <c r="CF880" s="434"/>
      <c r="CG880" s="525"/>
      <c r="CH880" s="434"/>
      <c r="CI880" s="300"/>
      <c r="CJ880" s="483"/>
      <c r="CK880" s="490"/>
      <c r="CL880" s="483"/>
      <c r="CM880" s="483"/>
      <c r="CN880" s="483"/>
      <c r="CO880" s="300"/>
    </row>
    <row r="881" spans="2:93" s="44" customFormat="1" ht="48" hidden="1" customHeight="1" x14ac:dyDescent="0.25">
      <c r="B881" s="151"/>
      <c r="C881" s="526" t="s">
        <v>282</v>
      </c>
      <c r="D881" s="433"/>
      <c r="E881" s="433"/>
      <c r="F881" s="433"/>
      <c r="G881" s="433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559"/>
      <c r="AV881" s="559"/>
      <c r="AW881" s="482"/>
      <c r="AX881" s="482"/>
      <c r="AY881" s="482"/>
      <c r="AZ881" s="21"/>
      <c r="BA881" s="433"/>
      <c r="BB881" s="21"/>
      <c r="BC881" s="21"/>
      <c r="BD881" s="21"/>
      <c r="BE881" s="526"/>
      <c r="BF881" s="433"/>
      <c r="BG881" s="433"/>
      <c r="BH881" s="433"/>
      <c r="BI881" s="491"/>
      <c r="BJ881" s="482"/>
      <c r="BK881" s="482"/>
      <c r="BL881" s="482"/>
      <c r="BM881" s="21"/>
      <c r="BN881" s="433"/>
      <c r="BO881" s="491"/>
      <c r="BP881" s="482"/>
      <c r="BQ881" s="482"/>
      <c r="BR881" s="482"/>
      <c r="BS881" s="21"/>
      <c r="BT881" s="433"/>
      <c r="BU881" s="21"/>
      <c r="BV881" s="491"/>
      <c r="BW881" s="433"/>
      <c r="BX881" s="433"/>
      <c r="BY881" s="433"/>
      <c r="BZ881" s="21"/>
      <c r="CA881" s="433"/>
      <c r="CB881" s="433"/>
      <c r="CC881" s="433"/>
      <c r="CD881" s="21"/>
      <c r="CE881" s="433"/>
      <c r="CF881" s="433"/>
      <c r="CG881" s="526"/>
      <c r="CH881" s="433"/>
      <c r="CI881" s="21"/>
      <c r="CJ881" s="482"/>
      <c r="CK881" s="491"/>
      <c r="CL881" s="482"/>
      <c r="CM881" s="482"/>
      <c r="CN881" s="482"/>
      <c r="CO881" s="21"/>
    </row>
    <row r="882" spans="2:93" s="67" customFormat="1" ht="165.75" hidden="1" customHeight="1" x14ac:dyDescent="0.25">
      <c r="B882" s="460">
        <v>2</v>
      </c>
      <c r="C882" s="133" t="s">
        <v>281</v>
      </c>
      <c r="D882" s="436"/>
      <c r="E882" s="436"/>
      <c r="F882" s="436"/>
      <c r="G882" s="436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  <c r="AA882" s="102"/>
      <c r="AB882" s="102"/>
      <c r="AC882" s="102"/>
      <c r="AD882" s="102"/>
      <c r="AE882" s="102"/>
      <c r="AF882" s="102"/>
      <c r="AG882" s="102"/>
      <c r="AH882" s="102"/>
      <c r="AI882" s="102"/>
      <c r="AJ882" s="102"/>
      <c r="AK882" s="102"/>
      <c r="AL882" s="102"/>
      <c r="AM882" s="102"/>
      <c r="AN882" s="102"/>
      <c r="AO882" s="102"/>
      <c r="AP882" s="102"/>
      <c r="AQ882" s="102"/>
      <c r="AR882" s="102"/>
      <c r="AS882" s="102"/>
      <c r="AT882" s="102"/>
      <c r="AU882" s="554"/>
      <c r="AV882" s="559"/>
      <c r="AW882" s="486"/>
      <c r="AX882" s="486"/>
      <c r="AY882" s="486"/>
      <c r="AZ882" s="102"/>
      <c r="BA882" s="437"/>
      <c r="BB882" s="102"/>
      <c r="BC882" s="102"/>
      <c r="BD882" s="102"/>
      <c r="BE882" s="533"/>
      <c r="BF882" s="437"/>
      <c r="BG882" s="437"/>
      <c r="BH882" s="437"/>
      <c r="BI882" s="495"/>
      <c r="BJ882" s="486"/>
      <c r="BK882" s="486"/>
      <c r="BL882" s="486"/>
      <c r="BM882" s="102"/>
      <c r="BN882" s="436"/>
      <c r="BO882" s="495"/>
      <c r="BP882" s="486"/>
      <c r="BQ882" s="486"/>
      <c r="BR882" s="486"/>
      <c r="BS882" s="102"/>
      <c r="BT882" s="436"/>
      <c r="BU882" s="102"/>
      <c r="BV882" s="495"/>
      <c r="BW882" s="436"/>
      <c r="BX882" s="436"/>
      <c r="BY882" s="436"/>
      <c r="BZ882" s="102"/>
      <c r="CA882" s="436"/>
      <c r="CB882" s="436"/>
      <c r="CC882" s="436"/>
      <c r="CD882" s="102"/>
      <c r="CE882" s="436"/>
      <c r="CF882" s="436"/>
      <c r="CG882" s="535"/>
      <c r="CH882" s="436"/>
      <c r="CI882" s="102"/>
      <c r="CJ882" s="486"/>
      <c r="CK882" s="495"/>
      <c r="CL882" s="486"/>
      <c r="CM882" s="486"/>
      <c r="CN882" s="486"/>
      <c r="CO882" s="102"/>
    </row>
    <row r="883" spans="2:93" s="67" customFormat="1" ht="49.5" hidden="1" customHeight="1" x14ac:dyDescent="0.25">
      <c r="B883" s="460"/>
      <c r="C883" s="525" t="s">
        <v>32</v>
      </c>
      <c r="D883" s="436"/>
      <c r="E883" s="436"/>
      <c r="F883" s="436"/>
      <c r="G883" s="436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  <c r="AA883" s="102"/>
      <c r="AB883" s="102"/>
      <c r="AC883" s="102"/>
      <c r="AD883" s="102"/>
      <c r="AE883" s="102"/>
      <c r="AF883" s="102"/>
      <c r="AG883" s="102"/>
      <c r="AH883" s="102"/>
      <c r="AI883" s="102"/>
      <c r="AJ883" s="102"/>
      <c r="AK883" s="102"/>
      <c r="AL883" s="102"/>
      <c r="AM883" s="102"/>
      <c r="AN883" s="102"/>
      <c r="AO883" s="102"/>
      <c r="AP883" s="102"/>
      <c r="AQ883" s="102"/>
      <c r="AR883" s="102"/>
      <c r="AS883" s="102"/>
      <c r="AT883" s="102"/>
      <c r="AU883" s="554"/>
      <c r="AV883" s="559"/>
      <c r="AW883" s="486"/>
      <c r="AX883" s="486"/>
      <c r="AY883" s="486"/>
      <c r="AZ883" s="102"/>
      <c r="BA883" s="437"/>
      <c r="BB883" s="102"/>
      <c r="BC883" s="102"/>
      <c r="BD883" s="102"/>
      <c r="BE883" s="533"/>
      <c r="BF883" s="437"/>
      <c r="BG883" s="437"/>
      <c r="BH883" s="437"/>
      <c r="BI883" s="495"/>
      <c r="BJ883" s="486"/>
      <c r="BK883" s="486"/>
      <c r="BL883" s="486"/>
      <c r="BM883" s="102"/>
      <c r="BN883" s="436"/>
      <c r="BO883" s="495"/>
      <c r="BP883" s="486"/>
      <c r="BQ883" s="486"/>
      <c r="BR883" s="486"/>
      <c r="BS883" s="102"/>
      <c r="BT883" s="436"/>
      <c r="BU883" s="102"/>
      <c r="BV883" s="495"/>
      <c r="BW883" s="436"/>
      <c r="BX883" s="436"/>
      <c r="BY883" s="436"/>
      <c r="BZ883" s="102"/>
      <c r="CA883" s="436"/>
      <c r="CB883" s="436"/>
      <c r="CC883" s="436"/>
      <c r="CD883" s="102"/>
      <c r="CE883" s="436"/>
      <c r="CF883" s="436"/>
      <c r="CG883" s="535"/>
      <c r="CH883" s="436"/>
      <c r="CI883" s="102"/>
      <c r="CJ883" s="486"/>
      <c r="CK883" s="495"/>
      <c r="CL883" s="486"/>
      <c r="CM883" s="486"/>
      <c r="CN883" s="486"/>
      <c r="CO883" s="102"/>
    </row>
    <row r="884" spans="2:93" s="67" customFormat="1" ht="39" hidden="1" customHeight="1" x14ac:dyDescent="0.25">
      <c r="B884" s="460"/>
      <c r="C884" s="526" t="s">
        <v>282</v>
      </c>
      <c r="D884" s="436"/>
      <c r="E884" s="436"/>
      <c r="F884" s="436"/>
      <c r="G884" s="436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  <c r="AA884" s="102"/>
      <c r="AB884" s="102"/>
      <c r="AC884" s="102"/>
      <c r="AD884" s="102"/>
      <c r="AE884" s="102"/>
      <c r="AF884" s="102"/>
      <c r="AG884" s="102"/>
      <c r="AH884" s="102"/>
      <c r="AI884" s="102"/>
      <c r="AJ884" s="102"/>
      <c r="AK884" s="102"/>
      <c r="AL884" s="102"/>
      <c r="AM884" s="102"/>
      <c r="AN884" s="102"/>
      <c r="AO884" s="102"/>
      <c r="AP884" s="102"/>
      <c r="AQ884" s="102"/>
      <c r="AR884" s="102"/>
      <c r="AS884" s="102"/>
      <c r="AT884" s="102"/>
      <c r="AU884" s="554"/>
      <c r="AV884" s="559"/>
      <c r="AW884" s="486"/>
      <c r="AX884" s="486"/>
      <c r="AY884" s="486"/>
      <c r="AZ884" s="102"/>
      <c r="BA884" s="437"/>
      <c r="BB884" s="102"/>
      <c r="BC884" s="102"/>
      <c r="BD884" s="102"/>
      <c r="BE884" s="533"/>
      <c r="BF884" s="437"/>
      <c r="BG884" s="437"/>
      <c r="BH884" s="437"/>
      <c r="BI884" s="495"/>
      <c r="BJ884" s="486"/>
      <c r="BK884" s="486"/>
      <c r="BL884" s="486"/>
      <c r="BM884" s="102"/>
      <c r="BN884" s="436"/>
      <c r="BO884" s="495"/>
      <c r="BP884" s="486"/>
      <c r="BQ884" s="486"/>
      <c r="BR884" s="486"/>
      <c r="BS884" s="102"/>
      <c r="BT884" s="436"/>
      <c r="BU884" s="102"/>
      <c r="BV884" s="495"/>
      <c r="BW884" s="436"/>
      <c r="BX884" s="436"/>
      <c r="BY884" s="436"/>
      <c r="BZ884" s="102"/>
      <c r="CA884" s="436"/>
      <c r="CB884" s="436"/>
      <c r="CC884" s="436"/>
      <c r="CD884" s="102"/>
      <c r="CE884" s="436"/>
      <c r="CF884" s="436"/>
      <c r="CG884" s="535"/>
      <c r="CH884" s="436"/>
      <c r="CI884" s="102"/>
      <c r="CJ884" s="486"/>
      <c r="CK884" s="495"/>
      <c r="CL884" s="486"/>
      <c r="CM884" s="486"/>
      <c r="CN884" s="486"/>
      <c r="CO884" s="102"/>
    </row>
    <row r="885" spans="2:93" s="67" customFormat="1" ht="39" hidden="1" customHeight="1" x14ac:dyDescent="0.25">
      <c r="B885" s="211">
        <v>2</v>
      </c>
      <c r="C885" s="133" t="s">
        <v>462</v>
      </c>
      <c r="D885" s="188">
        <f>F885</f>
        <v>0</v>
      </c>
      <c r="E885" s="120">
        <v>0</v>
      </c>
      <c r="F885" s="120">
        <v>0</v>
      </c>
      <c r="G885" s="538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88">
        <f t="shared" ref="S885:S932" si="595">U885+W885+Y885+AA885</f>
        <v>0</v>
      </c>
      <c r="T885" s="569" t="e">
        <f t="shared" ref="T885:T932" si="596">S885/D885</f>
        <v>#DIV/0!</v>
      </c>
      <c r="U885" s="102"/>
      <c r="V885" s="102"/>
      <c r="W885" s="120"/>
      <c r="X885" s="102"/>
      <c r="Y885" s="102"/>
      <c r="Z885" s="102"/>
      <c r="AA885" s="102"/>
      <c r="AB885" s="102"/>
      <c r="AC885" s="102"/>
      <c r="AD885" s="102"/>
      <c r="AE885" s="102"/>
      <c r="AF885" s="575"/>
      <c r="AG885" s="102"/>
      <c r="AH885" s="102"/>
      <c r="AI885" s="102"/>
      <c r="AJ885" s="102"/>
      <c r="AK885" s="102"/>
      <c r="AL885" s="102"/>
      <c r="AM885" s="102"/>
      <c r="AN885" s="102"/>
      <c r="AO885" s="102"/>
      <c r="AP885" s="102"/>
      <c r="AQ885" s="102"/>
      <c r="AR885" s="102"/>
      <c r="AS885" s="102"/>
      <c r="AT885" s="102"/>
      <c r="AU885" s="120">
        <f>AX885-F885</f>
        <v>11412.5</v>
      </c>
      <c r="AV885" s="120">
        <f>AX885</f>
        <v>11412.5</v>
      </c>
      <c r="AW885" s="120"/>
      <c r="AX885" s="120">
        <f>AX886+AX887+AX888+AX889</f>
        <v>11412.5</v>
      </c>
      <c r="AY885" s="538"/>
      <c r="AZ885" s="102"/>
      <c r="BA885" s="541"/>
      <c r="BB885" s="102"/>
      <c r="BC885" s="102"/>
      <c r="BD885" s="102"/>
      <c r="BE885" s="541"/>
      <c r="BF885" s="541"/>
      <c r="BG885" s="541"/>
      <c r="BH885" s="541"/>
      <c r="BI885" s="538"/>
      <c r="BJ885" s="538"/>
      <c r="BK885" s="538"/>
      <c r="BL885" s="538"/>
      <c r="BM885" s="102"/>
      <c r="BN885" s="538"/>
      <c r="BO885" s="538"/>
      <c r="BP885" s="538"/>
      <c r="BQ885" s="538"/>
      <c r="BR885" s="538"/>
      <c r="BS885" s="102"/>
      <c r="BT885" s="538"/>
      <c r="BU885" s="102"/>
      <c r="BV885" s="538"/>
      <c r="BW885" s="538"/>
      <c r="BX885" s="538"/>
      <c r="BY885" s="538"/>
      <c r="BZ885" s="102"/>
      <c r="CA885" s="538"/>
      <c r="CB885" s="538"/>
      <c r="CC885" s="538"/>
      <c r="CD885" s="102"/>
      <c r="CE885" s="538"/>
      <c r="CF885" s="538"/>
      <c r="CG885" s="538"/>
      <c r="CH885" s="538"/>
      <c r="CI885" s="102"/>
      <c r="CJ885" s="538"/>
      <c r="CK885" s="538"/>
      <c r="CL885" s="538"/>
      <c r="CM885" s="538"/>
      <c r="CN885" s="538"/>
      <c r="CO885" s="102"/>
    </row>
    <row r="886" spans="2:93" s="67" customFormat="1" ht="105" hidden="1" customHeight="1" x14ac:dyDescent="0.25">
      <c r="B886" s="471">
        <v>2</v>
      </c>
      <c r="C886" s="133" t="s">
        <v>430</v>
      </c>
      <c r="D886" s="123">
        <f>F886</f>
        <v>6560</v>
      </c>
      <c r="E886" s="123">
        <v>0</v>
      </c>
      <c r="F886" s="120">
        <v>6560</v>
      </c>
      <c r="G886" s="538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88">
        <f t="shared" si="595"/>
        <v>0</v>
      </c>
      <c r="T886" s="569">
        <f t="shared" si="596"/>
        <v>0</v>
      </c>
      <c r="U886" s="102"/>
      <c r="V886" s="102"/>
      <c r="W886" s="102"/>
      <c r="X886" s="102"/>
      <c r="Y886" s="102"/>
      <c r="Z886" s="102"/>
      <c r="AA886" s="102"/>
      <c r="AB886" s="102"/>
      <c r="AC886" s="188">
        <f>AG886</f>
        <v>0</v>
      </c>
      <c r="AD886" s="586">
        <f>AC886/D886</f>
        <v>0</v>
      </c>
      <c r="AE886" s="120"/>
      <c r="AF886" s="575"/>
      <c r="AG886" s="188">
        <v>0</v>
      </c>
      <c r="AH886" s="586">
        <f>AG886/D886</f>
        <v>0</v>
      </c>
      <c r="AI886" s="102"/>
      <c r="AJ886" s="102"/>
      <c r="AK886" s="102"/>
      <c r="AL886" s="102"/>
      <c r="AM886" s="102"/>
      <c r="AN886" s="102"/>
      <c r="AO886" s="102"/>
      <c r="AP886" s="102"/>
      <c r="AQ886" s="102"/>
      <c r="AR886" s="102"/>
      <c r="AS886" s="102"/>
      <c r="AT886" s="102"/>
      <c r="AU886" s="120">
        <f>AX886-F886</f>
        <v>-1400</v>
      </c>
      <c r="AV886" s="120">
        <f>AX886</f>
        <v>5160</v>
      </c>
      <c r="AW886" s="538"/>
      <c r="AX886" s="120">
        <f>'[13]2 вариант (2)'!$L$812</f>
        <v>5160</v>
      </c>
      <c r="AY886" s="538"/>
      <c r="AZ886" s="102"/>
      <c r="BA886" s="541"/>
      <c r="BB886" s="102"/>
      <c r="BC886" s="102"/>
      <c r="BD886" s="102"/>
      <c r="BE886" s="541"/>
      <c r="BF886" s="541"/>
      <c r="BG886" s="541"/>
      <c r="BH886" s="541"/>
      <c r="BI886" s="538"/>
      <c r="BJ886" s="538"/>
      <c r="BK886" s="538"/>
      <c r="BL886" s="538"/>
      <c r="BM886" s="102"/>
      <c r="BN886" s="538"/>
      <c r="BO886" s="538"/>
      <c r="BP886" s="538"/>
      <c r="BQ886" s="538"/>
      <c r="BR886" s="538"/>
      <c r="BS886" s="102"/>
      <c r="BT886" s="538"/>
      <c r="BU886" s="102"/>
      <c r="BV886" s="538"/>
      <c r="BW886" s="538"/>
      <c r="BX886" s="538"/>
      <c r="BY886" s="538"/>
      <c r="BZ886" s="102"/>
      <c r="CA886" s="538"/>
      <c r="CB886" s="538"/>
      <c r="CC886" s="538"/>
      <c r="CD886" s="102"/>
      <c r="CE886" s="538"/>
      <c r="CF886" s="538"/>
      <c r="CG886" s="538"/>
      <c r="CH886" s="538"/>
      <c r="CI886" s="102"/>
      <c r="CJ886" s="538"/>
      <c r="CK886" s="538"/>
      <c r="CL886" s="538"/>
      <c r="CM886" s="538"/>
      <c r="CN886" s="538"/>
      <c r="CO886" s="102"/>
    </row>
    <row r="887" spans="2:93" s="67" customFormat="1" ht="102.75" hidden="1" customHeight="1" x14ac:dyDescent="0.25">
      <c r="B887" s="460"/>
      <c r="C887" s="133" t="s">
        <v>431</v>
      </c>
      <c r="D887" s="185"/>
      <c r="E887" s="538"/>
      <c r="F887" s="120">
        <v>0</v>
      </c>
      <c r="G887" s="538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579">
        <f t="shared" si="595"/>
        <v>0</v>
      </c>
      <c r="T887" s="572" t="e">
        <f t="shared" si="596"/>
        <v>#DIV/0!</v>
      </c>
      <c r="U887" s="102"/>
      <c r="V887" s="102"/>
      <c r="W887" s="102"/>
      <c r="X887" s="102"/>
      <c r="Y887" s="102"/>
      <c r="Z887" s="102"/>
      <c r="AA887" s="102"/>
      <c r="AB887" s="102"/>
      <c r="AC887" s="102"/>
      <c r="AD887" s="102"/>
      <c r="AE887" s="102"/>
      <c r="AF887" s="575" t="e">
        <f>AE887/E887</f>
        <v>#DIV/0!</v>
      </c>
      <c r="AG887" s="102"/>
      <c r="AH887" s="102"/>
      <c r="AI887" s="102"/>
      <c r="AJ887" s="102"/>
      <c r="AK887" s="102"/>
      <c r="AL887" s="102"/>
      <c r="AM887" s="102"/>
      <c r="AN887" s="102"/>
      <c r="AO887" s="102"/>
      <c r="AP887" s="102"/>
      <c r="AQ887" s="102"/>
      <c r="AR887" s="102"/>
      <c r="AS887" s="102"/>
      <c r="AT887" s="102"/>
      <c r="AU887" s="120">
        <f>AX887-F887</f>
        <v>1400</v>
      </c>
      <c r="AV887" s="120">
        <f>AX887</f>
        <v>1400</v>
      </c>
      <c r="AW887" s="538"/>
      <c r="AX887" s="120">
        <f>'[13]2 вариант (2)'!$L$813</f>
        <v>1400</v>
      </c>
      <c r="AY887" s="538"/>
      <c r="AZ887" s="102"/>
      <c r="BA887" s="541"/>
      <c r="BB887" s="102"/>
      <c r="BC887" s="102"/>
      <c r="BD887" s="102"/>
      <c r="BE887" s="541"/>
      <c r="BF887" s="541"/>
      <c r="BG887" s="541"/>
      <c r="BH887" s="541"/>
      <c r="BI887" s="538"/>
      <c r="BJ887" s="538"/>
      <c r="BK887" s="538"/>
      <c r="BL887" s="538"/>
      <c r="BM887" s="102"/>
      <c r="BN887" s="538"/>
      <c r="BO887" s="538"/>
      <c r="BP887" s="538"/>
      <c r="BQ887" s="538"/>
      <c r="BR887" s="538"/>
      <c r="BS887" s="102"/>
      <c r="BT887" s="538"/>
      <c r="BU887" s="102"/>
      <c r="BV887" s="538"/>
      <c r="BW887" s="538"/>
      <c r="BX887" s="538"/>
      <c r="BY887" s="538"/>
      <c r="BZ887" s="102"/>
      <c r="CA887" s="538"/>
      <c r="CB887" s="538"/>
      <c r="CC887" s="538"/>
      <c r="CD887" s="102"/>
      <c r="CE887" s="538"/>
      <c r="CF887" s="538"/>
      <c r="CG887" s="538"/>
      <c r="CH887" s="538"/>
      <c r="CI887" s="102"/>
      <c r="CJ887" s="538"/>
      <c r="CK887" s="538"/>
      <c r="CL887" s="538"/>
      <c r="CM887" s="538"/>
      <c r="CN887" s="538"/>
      <c r="CO887" s="102"/>
    </row>
    <row r="888" spans="2:93" s="67" customFormat="1" ht="100.5" hidden="1" customHeight="1" x14ac:dyDescent="0.25">
      <c r="B888" s="460"/>
      <c r="C888" s="133" t="s">
        <v>432</v>
      </c>
      <c r="D888" s="185"/>
      <c r="E888" s="538"/>
      <c r="F888" s="120">
        <v>0</v>
      </c>
      <c r="G888" s="538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579">
        <f t="shared" si="595"/>
        <v>0</v>
      </c>
      <c r="T888" s="572" t="e">
        <f t="shared" si="596"/>
        <v>#DIV/0!</v>
      </c>
      <c r="U888" s="102"/>
      <c r="V888" s="102"/>
      <c r="W888" s="102"/>
      <c r="X888" s="102"/>
      <c r="Y888" s="102"/>
      <c r="Z888" s="102"/>
      <c r="AA888" s="102"/>
      <c r="AB888" s="102"/>
      <c r="AC888" s="102"/>
      <c r="AD888" s="102"/>
      <c r="AE888" s="102"/>
      <c r="AF888" s="575" t="e">
        <f>AE888/E888</f>
        <v>#DIV/0!</v>
      </c>
      <c r="AG888" s="102"/>
      <c r="AH888" s="102"/>
      <c r="AI888" s="102"/>
      <c r="AJ888" s="102"/>
      <c r="AK888" s="102"/>
      <c r="AL888" s="102"/>
      <c r="AM888" s="102"/>
      <c r="AN888" s="102"/>
      <c r="AO888" s="102"/>
      <c r="AP888" s="102"/>
      <c r="AQ888" s="102"/>
      <c r="AR888" s="102"/>
      <c r="AS888" s="102"/>
      <c r="AT888" s="102"/>
      <c r="AU888" s="120">
        <f>AX888-F888</f>
        <v>3752.5</v>
      </c>
      <c r="AV888" s="120">
        <f>AX888</f>
        <v>3752.5</v>
      </c>
      <c r="AW888" s="538"/>
      <c r="AX888" s="120">
        <f>'[13]2 вариант (2)'!$L$814</f>
        <v>3752.5</v>
      </c>
      <c r="AY888" s="538"/>
      <c r="AZ888" s="102"/>
      <c r="BA888" s="541"/>
      <c r="BB888" s="102"/>
      <c r="BC888" s="102"/>
      <c r="BD888" s="102"/>
      <c r="BE888" s="541"/>
      <c r="BF888" s="541"/>
      <c r="BG888" s="541"/>
      <c r="BH888" s="541"/>
      <c r="BI888" s="538"/>
      <c r="BJ888" s="538"/>
      <c r="BK888" s="538"/>
      <c r="BL888" s="538"/>
      <c r="BM888" s="102"/>
      <c r="BN888" s="538"/>
      <c r="BO888" s="538"/>
      <c r="BP888" s="538"/>
      <c r="BQ888" s="538"/>
      <c r="BR888" s="538"/>
      <c r="BS888" s="102"/>
      <c r="BT888" s="538"/>
      <c r="BU888" s="102"/>
      <c r="BV888" s="538"/>
      <c r="BW888" s="538"/>
      <c r="BX888" s="538"/>
      <c r="BY888" s="538"/>
      <c r="BZ888" s="102"/>
      <c r="CA888" s="538"/>
      <c r="CB888" s="538"/>
      <c r="CC888" s="538"/>
      <c r="CD888" s="102"/>
      <c r="CE888" s="538"/>
      <c r="CF888" s="538"/>
      <c r="CG888" s="538"/>
      <c r="CH888" s="538"/>
      <c r="CI888" s="102"/>
      <c r="CJ888" s="538"/>
      <c r="CK888" s="538"/>
      <c r="CL888" s="538"/>
      <c r="CM888" s="538"/>
      <c r="CN888" s="538"/>
      <c r="CO888" s="102"/>
    </row>
    <row r="889" spans="2:93" s="67" customFormat="1" ht="114" hidden="1" customHeight="1" x14ac:dyDescent="0.25">
      <c r="B889" s="460"/>
      <c r="C889" s="133" t="s">
        <v>433</v>
      </c>
      <c r="D889" s="185"/>
      <c r="E889" s="538"/>
      <c r="F889" s="120">
        <v>0</v>
      </c>
      <c r="G889" s="538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579">
        <f t="shared" si="595"/>
        <v>0</v>
      </c>
      <c r="T889" s="572" t="e">
        <f t="shared" si="596"/>
        <v>#DIV/0!</v>
      </c>
      <c r="U889" s="102"/>
      <c r="V889" s="102"/>
      <c r="W889" s="102"/>
      <c r="X889" s="102"/>
      <c r="Y889" s="102"/>
      <c r="Z889" s="102"/>
      <c r="AA889" s="102"/>
      <c r="AB889" s="102"/>
      <c r="AC889" s="102"/>
      <c r="AD889" s="102"/>
      <c r="AE889" s="102"/>
      <c r="AF889" s="575" t="e">
        <f>AE889/E889</f>
        <v>#DIV/0!</v>
      </c>
      <c r="AG889" s="102"/>
      <c r="AH889" s="102"/>
      <c r="AI889" s="102"/>
      <c r="AJ889" s="102"/>
      <c r="AK889" s="102"/>
      <c r="AL889" s="102"/>
      <c r="AM889" s="102"/>
      <c r="AN889" s="102"/>
      <c r="AO889" s="102"/>
      <c r="AP889" s="102"/>
      <c r="AQ889" s="102"/>
      <c r="AR889" s="102"/>
      <c r="AS889" s="102"/>
      <c r="AT889" s="102"/>
      <c r="AU889" s="120">
        <f>AX889-F889</f>
        <v>1100</v>
      </c>
      <c r="AV889" s="120">
        <f>AX889</f>
        <v>1100</v>
      </c>
      <c r="AW889" s="538"/>
      <c r="AX889" s="120">
        <f>'[13]2 вариант (2)'!$L$815</f>
        <v>1100</v>
      </c>
      <c r="AY889" s="538"/>
      <c r="AZ889" s="102"/>
      <c r="BA889" s="541"/>
      <c r="BB889" s="102"/>
      <c r="BC889" s="102"/>
      <c r="BD889" s="102"/>
      <c r="BE889" s="541"/>
      <c r="BF889" s="541"/>
      <c r="BG889" s="541"/>
      <c r="BH889" s="541"/>
      <c r="BI889" s="538"/>
      <c r="BJ889" s="538"/>
      <c r="BK889" s="538"/>
      <c r="BL889" s="538"/>
      <c r="BM889" s="102"/>
      <c r="BN889" s="538"/>
      <c r="BO889" s="538"/>
      <c r="BP889" s="538"/>
      <c r="BQ889" s="538"/>
      <c r="BR889" s="538"/>
      <c r="BS889" s="102"/>
      <c r="BT889" s="538"/>
      <c r="BU889" s="102"/>
      <c r="BV889" s="538"/>
      <c r="BW889" s="538"/>
      <c r="BX889" s="538"/>
      <c r="BY889" s="538"/>
      <c r="BZ889" s="102"/>
      <c r="CA889" s="538"/>
      <c r="CB889" s="538"/>
      <c r="CC889" s="538"/>
      <c r="CD889" s="102"/>
      <c r="CE889" s="538"/>
      <c r="CF889" s="538"/>
      <c r="CG889" s="538"/>
      <c r="CH889" s="538"/>
      <c r="CI889" s="102"/>
      <c r="CJ889" s="538"/>
      <c r="CK889" s="538"/>
      <c r="CL889" s="538"/>
      <c r="CM889" s="538"/>
      <c r="CN889" s="538"/>
      <c r="CO889" s="102"/>
    </row>
    <row r="890" spans="2:93" s="467" customFormat="1" ht="81" customHeight="1" x14ac:dyDescent="0.25">
      <c r="B890" s="470">
        <v>1</v>
      </c>
      <c r="C890" s="468" t="s">
        <v>410</v>
      </c>
      <c r="D890" s="451">
        <f>H890</f>
        <v>53545.942450000002</v>
      </c>
      <c r="E890" s="465">
        <v>0</v>
      </c>
      <c r="F890" s="465"/>
      <c r="G890" s="465"/>
      <c r="H890" s="451">
        <f>H891+H892</f>
        <v>53545.942450000002</v>
      </c>
      <c r="I890" s="451">
        <f t="shared" ref="I890:I895" si="597">Q890</f>
        <v>53545.942450000002</v>
      </c>
      <c r="J890" s="570">
        <f t="shared" ref="J890:J895" si="598">I890/D890</f>
        <v>1</v>
      </c>
      <c r="K890" s="465"/>
      <c r="L890" s="465"/>
      <c r="M890" s="465"/>
      <c r="N890" s="465"/>
      <c r="O890" s="465"/>
      <c r="P890" s="465"/>
      <c r="Q890" s="451">
        <f>Q891+Q892</f>
        <v>53545.942450000002</v>
      </c>
      <c r="R890" s="570">
        <f t="shared" ref="R890:R895" si="599">Q890/H890</f>
        <v>1</v>
      </c>
      <c r="S890" s="451">
        <f t="shared" si="595"/>
        <v>53545.942450000002</v>
      </c>
      <c r="T890" s="782">
        <f t="shared" si="596"/>
        <v>1</v>
      </c>
      <c r="U890" s="465"/>
      <c r="V890" s="465"/>
      <c r="W890" s="465"/>
      <c r="X890" s="465"/>
      <c r="Y890" s="465"/>
      <c r="Z890" s="465"/>
      <c r="AA890" s="451">
        <f>AA891+AA892</f>
        <v>53545.942450000002</v>
      </c>
      <c r="AB890" s="570">
        <f t="shared" ref="AB890:AB895" si="600">AA890/D890</f>
        <v>1</v>
      </c>
      <c r="AC890" s="451">
        <f>AE890+AG890+AI890+AK890</f>
        <v>53545.942450000002</v>
      </c>
      <c r="AD890" s="620">
        <f t="shared" ref="AD890:AD895" si="601">AC890/D890</f>
        <v>1</v>
      </c>
      <c r="AE890" s="465"/>
      <c r="AF890" s="465"/>
      <c r="AG890" s="465"/>
      <c r="AH890" s="465"/>
      <c r="AI890" s="465"/>
      <c r="AJ890" s="465"/>
      <c r="AK890" s="451">
        <f>AK891+AK892</f>
        <v>53545.942450000002</v>
      </c>
      <c r="AL890" s="465"/>
      <c r="AM890" s="465"/>
      <c r="AN890" s="465"/>
      <c r="AO890" s="465"/>
      <c r="AP890" s="465"/>
      <c r="AQ890" s="465"/>
      <c r="AR890" s="465"/>
      <c r="AS890" s="465"/>
      <c r="AT890" s="465"/>
      <c r="AU890" s="465">
        <f>AU891+AU892</f>
        <v>6655.4575499999992</v>
      </c>
      <c r="AV890" s="465">
        <f>AZ890</f>
        <v>60201.4</v>
      </c>
      <c r="AW890" s="465">
        <v>0</v>
      </c>
      <c r="AX890" s="465"/>
      <c r="AY890" s="465"/>
      <c r="AZ890" s="465">
        <f>AZ891+AZ892</f>
        <v>60201.4</v>
      </c>
      <c r="BA890" s="465"/>
      <c r="BB890" s="465"/>
      <c r="BC890" s="465"/>
      <c r="BD890" s="465"/>
      <c r="BE890" s="465"/>
      <c r="BF890" s="465"/>
      <c r="BG890" s="465"/>
      <c r="BH890" s="465"/>
      <c r="BI890" s="465">
        <f>BM890</f>
        <v>18205</v>
      </c>
      <c r="BJ890" s="465"/>
      <c r="BK890" s="465"/>
      <c r="BL890" s="465"/>
      <c r="BM890" s="465">
        <f>BM891+BM892</f>
        <v>18205</v>
      </c>
      <c r="BN890" s="465">
        <f>BN891+BN892</f>
        <v>0</v>
      </c>
      <c r="BO890" s="465">
        <f>BS890</f>
        <v>18205</v>
      </c>
      <c r="BP890" s="465"/>
      <c r="BQ890" s="465"/>
      <c r="BR890" s="465"/>
      <c r="BS890" s="465">
        <f>BS891+BS892</f>
        <v>18205</v>
      </c>
      <c r="BT890" s="465"/>
      <c r="BU890" s="465"/>
      <c r="BV890" s="465"/>
      <c r="BW890" s="465"/>
      <c r="BX890" s="465"/>
      <c r="BY890" s="465"/>
      <c r="BZ890" s="465"/>
      <c r="CA890" s="465"/>
      <c r="CB890" s="465"/>
      <c r="CC890" s="465"/>
      <c r="CD890" s="465"/>
      <c r="CE890" s="465">
        <f>CI890</f>
        <v>69501.2</v>
      </c>
      <c r="CF890" s="465"/>
      <c r="CG890" s="465"/>
      <c r="CH890" s="465"/>
      <c r="CI890" s="465">
        <f>CI891+CI892</f>
        <v>69501.2</v>
      </c>
      <c r="CJ890" s="465">
        <f>CJ891+CJ892</f>
        <v>0</v>
      </c>
      <c r="CK890" s="465">
        <f>CO890</f>
        <v>69501.2</v>
      </c>
      <c r="CL890" s="482"/>
      <c r="CM890" s="465"/>
      <c r="CN890" s="465"/>
      <c r="CO890" s="465">
        <f>CO891+CO892</f>
        <v>69501.2</v>
      </c>
    </row>
    <row r="891" spans="2:93" s="67" customFormat="1" ht="57" customHeight="1" x14ac:dyDescent="0.25">
      <c r="B891" s="460"/>
      <c r="C891" s="525" t="s">
        <v>32</v>
      </c>
      <c r="D891" s="192">
        <f>E891+G891+H891</f>
        <v>35875.747640000001</v>
      </c>
      <c r="E891" s="434">
        <f>E923</f>
        <v>0</v>
      </c>
      <c r="F891" s="434"/>
      <c r="G891" s="437"/>
      <c r="H891" s="192">
        <f>H894</f>
        <v>35875.747640000001</v>
      </c>
      <c r="I891" s="192">
        <f t="shared" si="597"/>
        <v>35875.747640000001</v>
      </c>
      <c r="J891" s="594">
        <f t="shared" si="598"/>
        <v>1</v>
      </c>
      <c r="K891" s="558"/>
      <c r="L891" s="558"/>
      <c r="M891" s="558"/>
      <c r="N891" s="558"/>
      <c r="O891" s="558"/>
      <c r="P891" s="558"/>
      <c r="Q891" s="192">
        <f>Q894</f>
        <v>35875.747640000001</v>
      </c>
      <c r="R891" s="594">
        <f t="shared" si="599"/>
        <v>1</v>
      </c>
      <c r="S891" s="192">
        <f t="shared" si="595"/>
        <v>35875.747640000001</v>
      </c>
      <c r="T891" s="594">
        <f t="shared" si="596"/>
        <v>1</v>
      </c>
      <c r="U891" s="558"/>
      <c r="V891" s="558"/>
      <c r="W891" s="558"/>
      <c r="X891" s="558"/>
      <c r="Y891" s="558"/>
      <c r="Z891" s="558"/>
      <c r="AA891" s="192">
        <f>AA894</f>
        <v>35875.747640000001</v>
      </c>
      <c r="AB891" s="594">
        <f t="shared" si="600"/>
        <v>1</v>
      </c>
      <c r="AC891" s="192">
        <f>AK891</f>
        <v>35875.747640000001</v>
      </c>
      <c r="AD891" s="594">
        <f t="shared" si="601"/>
        <v>1</v>
      </c>
      <c r="AE891" s="558"/>
      <c r="AF891" s="575"/>
      <c r="AG891" s="558"/>
      <c r="AH891" s="558"/>
      <c r="AI891" s="558"/>
      <c r="AJ891" s="558"/>
      <c r="AK891" s="192">
        <f>AK894</f>
        <v>35875.747640000001</v>
      </c>
      <c r="AL891" s="580"/>
      <c r="AM891" s="558"/>
      <c r="AN891" s="558"/>
      <c r="AO891" s="558"/>
      <c r="AP891" s="558"/>
      <c r="AQ891" s="558"/>
      <c r="AR891" s="558"/>
      <c r="AS891" s="558"/>
      <c r="AT891" s="558"/>
      <c r="AU891" s="558">
        <f>AZ891-H891</f>
        <v>4459.15236</v>
      </c>
      <c r="AV891" s="558">
        <f>AW891+AY891+AZ891</f>
        <v>40334.9</v>
      </c>
      <c r="AW891" s="490">
        <f>AW923</f>
        <v>0</v>
      </c>
      <c r="AX891" s="490"/>
      <c r="AY891" s="490"/>
      <c r="AZ891" s="490">
        <f>AZ877</f>
        <v>40334.9</v>
      </c>
      <c r="BA891" s="490">
        <f>BB891+BC891+BD891</f>
        <v>0</v>
      </c>
      <c r="BB891" s="525">
        <f>BB903+BB923</f>
        <v>0</v>
      </c>
      <c r="BC891" s="525">
        <f>BC903+BC923</f>
        <v>0</v>
      </c>
      <c r="BD891" s="525">
        <f>BD903+BD915+BD918+BD921</f>
        <v>0</v>
      </c>
      <c r="BE891" s="525">
        <f>BF891+BG891+BH891</f>
        <v>0</v>
      </c>
      <c r="BF891" s="490">
        <f>BF923</f>
        <v>0</v>
      </c>
      <c r="BG891" s="490"/>
      <c r="BH891" s="490">
        <f>BH903+BH915+BH918+BH921</f>
        <v>0</v>
      </c>
      <c r="BI891" s="539">
        <f>BM891</f>
        <v>12197.3</v>
      </c>
      <c r="BJ891" s="486"/>
      <c r="BK891" s="486"/>
      <c r="BL891" s="486"/>
      <c r="BM891" s="539">
        <f>BM931</f>
        <v>12197.3</v>
      </c>
      <c r="BN891" s="483">
        <f>BS891-BM891</f>
        <v>0</v>
      </c>
      <c r="BO891" s="490">
        <f>BS891</f>
        <v>12197.3</v>
      </c>
      <c r="BP891" s="483"/>
      <c r="BQ891" s="483"/>
      <c r="BR891" s="483"/>
      <c r="BS891" s="483">
        <f>BS931</f>
        <v>12197.3</v>
      </c>
      <c r="BT891" s="436"/>
      <c r="BU891" s="102"/>
      <c r="BV891" s="495"/>
      <c r="BW891" s="436"/>
      <c r="BX891" s="436"/>
      <c r="BY891" s="436"/>
      <c r="BZ891" s="102"/>
      <c r="CA891" s="436"/>
      <c r="CB891" s="436"/>
      <c r="CC891" s="436"/>
      <c r="CD891" s="102"/>
      <c r="CE891" s="539">
        <f>CI891</f>
        <v>29885.5</v>
      </c>
      <c r="CF891" s="436"/>
      <c r="CG891" s="535"/>
      <c r="CH891" s="436"/>
      <c r="CI891" s="539">
        <f>CI931</f>
        <v>29885.5</v>
      </c>
      <c r="CJ891" s="483">
        <v>0</v>
      </c>
      <c r="CK891" s="490">
        <f>CO891</f>
        <v>29885.5</v>
      </c>
      <c r="CL891" s="483"/>
      <c r="CM891" s="483"/>
      <c r="CN891" s="483"/>
      <c r="CO891" s="483">
        <f>CO931</f>
        <v>29885.5</v>
      </c>
    </row>
    <row r="892" spans="2:93" s="67" customFormat="1" ht="52.5" customHeight="1" x14ac:dyDescent="0.25">
      <c r="B892" s="460"/>
      <c r="C892" s="526" t="s">
        <v>282</v>
      </c>
      <c r="D892" s="182">
        <f>E892+G892+H892</f>
        <v>17670.194810000001</v>
      </c>
      <c r="E892" s="433">
        <v>0</v>
      </c>
      <c r="F892" s="433"/>
      <c r="G892" s="437"/>
      <c r="H892" s="182">
        <f>H895</f>
        <v>17670.194810000001</v>
      </c>
      <c r="I892" s="182">
        <f t="shared" si="597"/>
        <v>17670.194810000001</v>
      </c>
      <c r="J892" s="569">
        <f t="shared" si="598"/>
        <v>1</v>
      </c>
      <c r="K892" s="559"/>
      <c r="L892" s="559"/>
      <c r="M892" s="559"/>
      <c r="N892" s="559"/>
      <c r="O892" s="559"/>
      <c r="P892" s="559"/>
      <c r="Q892" s="182">
        <f>Q895</f>
        <v>17670.194810000001</v>
      </c>
      <c r="R892" s="569">
        <f t="shared" si="599"/>
        <v>1</v>
      </c>
      <c r="S892" s="182">
        <f t="shared" si="595"/>
        <v>17670.194810000001</v>
      </c>
      <c r="T892" s="569">
        <f t="shared" si="596"/>
        <v>1</v>
      </c>
      <c r="U892" s="559"/>
      <c r="V892" s="559"/>
      <c r="W892" s="559"/>
      <c r="X892" s="559"/>
      <c r="Y892" s="559"/>
      <c r="Z892" s="559"/>
      <c r="AA892" s="182">
        <f>AA895</f>
        <v>17670.194810000001</v>
      </c>
      <c r="AB892" s="569">
        <f t="shared" si="600"/>
        <v>1</v>
      </c>
      <c r="AC892" s="182">
        <f>AK892</f>
        <v>17670.194810000001</v>
      </c>
      <c r="AD892" s="569">
        <f t="shared" si="601"/>
        <v>1</v>
      </c>
      <c r="AE892" s="559"/>
      <c r="AF892" s="575"/>
      <c r="AG892" s="559"/>
      <c r="AH892" s="559"/>
      <c r="AI892" s="559"/>
      <c r="AJ892" s="559"/>
      <c r="AK892" s="182">
        <f>AK895</f>
        <v>17670.194810000001</v>
      </c>
      <c r="AL892" s="581"/>
      <c r="AM892" s="559"/>
      <c r="AN892" s="559"/>
      <c r="AO892" s="559"/>
      <c r="AP892" s="559"/>
      <c r="AQ892" s="559"/>
      <c r="AR892" s="559"/>
      <c r="AS892" s="559"/>
      <c r="AT892" s="559"/>
      <c r="AU892" s="559">
        <f>AZ892-H892</f>
        <v>2196.3051899999991</v>
      </c>
      <c r="AV892" s="559">
        <f>AW892+AY892+AZ892</f>
        <v>19866.5</v>
      </c>
      <c r="AW892" s="482">
        <v>0</v>
      </c>
      <c r="AX892" s="482"/>
      <c r="AY892" s="485"/>
      <c r="AZ892" s="482">
        <f>AZ878</f>
        <v>19866.5</v>
      </c>
      <c r="BA892" s="433">
        <f>BB892+BC892+BD892</f>
        <v>0</v>
      </c>
      <c r="BB892" s="526">
        <f>BB924</f>
        <v>0</v>
      </c>
      <c r="BC892" s="526">
        <f>BC924</f>
        <v>0</v>
      </c>
      <c r="BD892" s="526">
        <f>BD904+BD916+BD919+BD922</f>
        <v>0</v>
      </c>
      <c r="BE892" s="526" t="e">
        <f>BF892+BG892+BH892</f>
        <v>#REF!</v>
      </c>
      <c r="BF892" s="433" t="e">
        <f>BF924</f>
        <v>#REF!</v>
      </c>
      <c r="BG892" s="437"/>
      <c r="BH892" s="433">
        <f>BH904+BH916+BH919+BH922</f>
        <v>0</v>
      </c>
      <c r="BI892" s="540">
        <f>BM892</f>
        <v>6007.7</v>
      </c>
      <c r="BJ892" s="486"/>
      <c r="BK892" s="486"/>
      <c r="BL892" s="486"/>
      <c r="BM892" s="540">
        <f>BM932</f>
        <v>6007.7</v>
      </c>
      <c r="BN892" s="482">
        <f>BS892-BM892</f>
        <v>0</v>
      </c>
      <c r="BO892" s="491">
        <f>BS892</f>
        <v>6007.7</v>
      </c>
      <c r="BP892" s="482"/>
      <c r="BQ892" s="482"/>
      <c r="BR892" s="482"/>
      <c r="BS892" s="482">
        <f>BS932</f>
        <v>6007.7</v>
      </c>
      <c r="BT892" s="436"/>
      <c r="BU892" s="102"/>
      <c r="BV892" s="495"/>
      <c r="BW892" s="436"/>
      <c r="BX892" s="436"/>
      <c r="BY892" s="436"/>
      <c r="BZ892" s="102"/>
      <c r="CA892" s="436"/>
      <c r="CB892" s="436"/>
      <c r="CC892" s="436"/>
      <c r="CD892" s="102"/>
      <c r="CE892" s="436">
        <f>CI892</f>
        <v>39615.699999999997</v>
      </c>
      <c r="CF892" s="436"/>
      <c r="CG892" s="535"/>
      <c r="CH892" s="436"/>
      <c r="CI892" s="540">
        <f>CI932</f>
        <v>39615.699999999997</v>
      </c>
      <c r="CJ892" s="482">
        <v>0</v>
      </c>
      <c r="CK892" s="491">
        <f>CO892</f>
        <v>39615.699999999997</v>
      </c>
      <c r="CL892" s="482"/>
      <c r="CM892" s="482"/>
      <c r="CN892" s="482"/>
      <c r="CO892" s="482">
        <f>CO932</f>
        <v>39615.699999999997</v>
      </c>
    </row>
    <row r="893" spans="2:93" s="67" customFormat="1" ht="138.75" customHeight="1" x14ac:dyDescent="0.25">
      <c r="B893" s="460" t="s">
        <v>34</v>
      </c>
      <c r="C893" s="133" t="s">
        <v>372</v>
      </c>
      <c r="D893" s="185">
        <f>E893+G893+H893</f>
        <v>53545.942450000002</v>
      </c>
      <c r="E893" s="436">
        <f>E894+E895</f>
        <v>0</v>
      </c>
      <c r="F893" s="436"/>
      <c r="G893" s="436"/>
      <c r="H893" s="185">
        <f>H894+H895</f>
        <v>53545.942450000002</v>
      </c>
      <c r="I893" s="185">
        <f t="shared" si="597"/>
        <v>53545.942450000002</v>
      </c>
      <c r="J893" s="575">
        <f t="shared" si="598"/>
        <v>1</v>
      </c>
      <c r="K893" s="554"/>
      <c r="L893" s="554"/>
      <c r="M893" s="554"/>
      <c r="N893" s="554"/>
      <c r="O893" s="554"/>
      <c r="P893" s="554"/>
      <c r="Q893" s="185">
        <f>Q894+Q895</f>
        <v>53545.942450000002</v>
      </c>
      <c r="R893" s="575">
        <f t="shared" si="599"/>
        <v>1</v>
      </c>
      <c r="S893" s="185">
        <f t="shared" si="595"/>
        <v>53545.942450000002</v>
      </c>
      <c r="T893" s="575">
        <f t="shared" si="596"/>
        <v>1</v>
      </c>
      <c r="U893" s="554"/>
      <c r="V893" s="554"/>
      <c r="W893" s="554"/>
      <c r="X893" s="554"/>
      <c r="Y893" s="554"/>
      <c r="Z893" s="554"/>
      <c r="AA893" s="185">
        <f>AA894+AA895</f>
        <v>53545.942450000002</v>
      </c>
      <c r="AB893" s="575">
        <f t="shared" si="600"/>
        <v>1</v>
      </c>
      <c r="AC893" s="185">
        <f>AE893+AG893+AI893+AK893</f>
        <v>53545.942450000002</v>
      </c>
      <c r="AD893" s="621">
        <f t="shared" si="601"/>
        <v>1</v>
      </c>
      <c r="AE893" s="554"/>
      <c r="AF893" s="575"/>
      <c r="AG893" s="554"/>
      <c r="AH893" s="554"/>
      <c r="AI893" s="554"/>
      <c r="AJ893" s="554"/>
      <c r="AK893" s="185">
        <f>AK894+AK895</f>
        <v>53545.942450000002</v>
      </c>
      <c r="AL893" s="577"/>
      <c r="AM893" s="554"/>
      <c r="AN893" s="554"/>
      <c r="AO893" s="554"/>
      <c r="AP893" s="554"/>
      <c r="AQ893" s="554"/>
      <c r="AR893" s="554"/>
      <c r="AS893" s="554"/>
      <c r="AT893" s="554"/>
      <c r="AU893" s="554"/>
      <c r="AV893" s="559">
        <f>AW893+AY893+AZ893</f>
        <v>60201.4</v>
      </c>
      <c r="AW893" s="486">
        <f>AW894+AW895</f>
        <v>0</v>
      </c>
      <c r="AX893" s="486"/>
      <c r="AY893" s="486"/>
      <c r="AZ893" s="486">
        <f>AZ894+AZ895</f>
        <v>60201.4</v>
      </c>
      <c r="BA893" s="436">
        <f>BB893+BC893+BD893</f>
        <v>0</v>
      </c>
      <c r="BB893" s="535"/>
      <c r="BC893" s="535"/>
      <c r="BD893" s="535">
        <f>BD894+BD895</f>
        <v>0</v>
      </c>
      <c r="BE893" s="535">
        <f>BH893</f>
        <v>60201.36</v>
      </c>
      <c r="BF893" s="436"/>
      <c r="BG893" s="436"/>
      <c r="BH893" s="436">
        <f>BH894+BH895</f>
        <v>60201.36</v>
      </c>
      <c r="BI893" s="538"/>
      <c r="BJ893" s="486"/>
      <c r="BK893" s="486"/>
      <c r="BL893" s="486"/>
      <c r="BM893" s="538"/>
      <c r="BN893" s="436"/>
      <c r="BO893" s="495"/>
      <c r="BP893" s="486"/>
      <c r="BQ893" s="486"/>
      <c r="BR893" s="486"/>
      <c r="BS893" s="486"/>
      <c r="BT893" s="102"/>
      <c r="BU893" s="436"/>
      <c r="BV893" s="495"/>
      <c r="BW893" s="436"/>
      <c r="BX893" s="436"/>
      <c r="BY893" s="436"/>
      <c r="BZ893" s="436"/>
      <c r="CA893" s="436"/>
      <c r="CB893" s="436"/>
      <c r="CC893" s="436"/>
      <c r="CD893" s="102"/>
      <c r="CE893" s="102"/>
      <c r="CF893" s="102"/>
      <c r="CG893" s="102"/>
      <c r="CH893" s="102"/>
      <c r="CI893" s="436"/>
      <c r="CJ893" s="486"/>
      <c r="CK893" s="495"/>
      <c r="CL893" s="486"/>
      <c r="CM893" s="486"/>
      <c r="CN893" s="486"/>
      <c r="CO893" s="486"/>
    </row>
    <row r="894" spans="2:93" s="67" customFormat="1" ht="52.5" customHeight="1" x14ac:dyDescent="0.25">
      <c r="B894" s="460"/>
      <c r="C894" s="525" t="s">
        <v>32</v>
      </c>
      <c r="D894" s="192">
        <f>E894+G894+H894</f>
        <v>35875.747640000001</v>
      </c>
      <c r="E894" s="434"/>
      <c r="F894" s="434"/>
      <c r="G894" s="434"/>
      <c r="H894" s="192">
        <v>35875.747640000001</v>
      </c>
      <c r="I894" s="192">
        <f t="shared" si="597"/>
        <v>35875.747640000001</v>
      </c>
      <c r="J894" s="594">
        <f t="shared" si="598"/>
        <v>1</v>
      </c>
      <c r="K894" s="558"/>
      <c r="L894" s="558"/>
      <c r="M894" s="558"/>
      <c r="N894" s="558"/>
      <c r="O894" s="558"/>
      <c r="P894" s="558"/>
      <c r="Q894" s="192">
        <v>35875.747640000001</v>
      </c>
      <c r="R894" s="594">
        <f t="shared" si="599"/>
        <v>1</v>
      </c>
      <c r="S894" s="192">
        <f t="shared" si="595"/>
        <v>35875.747640000001</v>
      </c>
      <c r="T894" s="594">
        <f t="shared" si="596"/>
        <v>1</v>
      </c>
      <c r="U894" s="558"/>
      <c r="V894" s="558"/>
      <c r="W894" s="558"/>
      <c r="X894" s="558"/>
      <c r="Y894" s="558"/>
      <c r="Z894" s="558"/>
      <c r="AA894" s="192">
        <f>Q894</f>
        <v>35875.747640000001</v>
      </c>
      <c r="AB894" s="594">
        <f t="shared" si="600"/>
        <v>1</v>
      </c>
      <c r="AC894" s="192">
        <f>AK894</f>
        <v>35875.747640000001</v>
      </c>
      <c r="AD894" s="594">
        <f t="shared" si="601"/>
        <v>1</v>
      </c>
      <c r="AE894" s="558"/>
      <c r="AF894" s="575"/>
      <c r="AG894" s="558"/>
      <c r="AH894" s="558"/>
      <c r="AI894" s="558"/>
      <c r="AJ894" s="558"/>
      <c r="AK894" s="192">
        <f>D894</f>
        <v>35875.747640000001</v>
      </c>
      <c r="AL894" s="580"/>
      <c r="AM894" s="558"/>
      <c r="AN894" s="558"/>
      <c r="AO894" s="558"/>
      <c r="AP894" s="558"/>
      <c r="AQ894" s="558"/>
      <c r="AR894" s="558"/>
      <c r="AS894" s="558"/>
      <c r="AT894" s="558"/>
      <c r="AU894" s="554"/>
      <c r="AV894" s="558">
        <f>AW894+AY894+AZ894</f>
        <v>40334.9</v>
      </c>
      <c r="AW894" s="483"/>
      <c r="AX894" s="483"/>
      <c r="AY894" s="483"/>
      <c r="AZ894" s="483">
        <f>[6]Лист1!$B$49</f>
        <v>40334.9</v>
      </c>
      <c r="BA894" s="434">
        <f>BB894+BC894+BD894</f>
        <v>0</v>
      </c>
      <c r="BB894" s="525"/>
      <c r="BC894" s="525"/>
      <c r="BD894" s="525"/>
      <c r="BE894" s="525">
        <f>BH894</f>
        <v>40334.9</v>
      </c>
      <c r="BF894" s="434"/>
      <c r="BG894" s="434"/>
      <c r="BH894" s="434">
        <v>40334.9</v>
      </c>
      <c r="BI894" s="538"/>
      <c r="BJ894" s="486"/>
      <c r="BK894" s="486"/>
      <c r="BL894" s="486"/>
      <c r="BM894" s="538"/>
      <c r="BN894" s="436"/>
      <c r="BO894" s="495"/>
      <c r="BP894" s="486"/>
      <c r="BQ894" s="486"/>
      <c r="BR894" s="486"/>
      <c r="BS894" s="486"/>
      <c r="BT894" s="102"/>
      <c r="BU894" s="434"/>
      <c r="BV894" s="495"/>
      <c r="BW894" s="436"/>
      <c r="BX894" s="436"/>
      <c r="BY894" s="436"/>
      <c r="BZ894" s="436"/>
      <c r="CA894" s="436"/>
      <c r="CB894" s="436"/>
      <c r="CC894" s="436"/>
      <c r="CD894" s="102"/>
      <c r="CE894" s="102"/>
      <c r="CF894" s="102"/>
      <c r="CG894" s="102"/>
      <c r="CH894" s="102"/>
      <c r="CI894" s="434"/>
      <c r="CJ894" s="486"/>
      <c r="CK894" s="495"/>
      <c r="CL894" s="486"/>
      <c r="CM894" s="486"/>
      <c r="CN894" s="486"/>
      <c r="CO894" s="486"/>
    </row>
    <row r="895" spans="2:93" s="67" customFormat="1" ht="55.5" customHeight="1" x14ac:dyDescent="0.25">
      <c r="B895" s="460"/>
      <c r="C895" s="526" t="s">
        <v>282</v>
      </c>
      <c r="D895" s="182">
        <f>H895</f>
        <v>17670.194810000001</v>
      </c>
      <c r="E895" s="433"/>
      <c r="F895" s="433"/>
      <c r="G895" s="433"/>
      <c r="H895" s="182">
        <f>53545.94245-H894</f>
        <v>17670.194810000001</v>
      </c>
      <c r="I895" s="182">
        <f t="shared" si="597"/>
        <v>17670.194810000001</v>
      </c>
      <c r="J895" s="569">
        <f t="shared" si="598"/>
        <v>1</v>
      </c>
      <c r="K895" s="559"/>
      <c r="L895" s="559"/>
      <c r="M895" s="559"/>
      <c r="N895" s="559"/>
      <c r="O895" s="559"/>
      <c r="P895" s="559"/>
      <c r="Q895" s="182">
        <f>53545.94245-Q894</f>
        <v>17670.194810000001</v>
      </c>
      <c r="R895" s="569">
        <f t="shared" si="599"/>
        <v>1</v>
      </c>
      <c r="S895" s="182">
        <f t="shared" si="595"/>
        <v>17670.194810000001</v>
      </c>
      <c r="T895" s="569">
        <f t="shared" si="596"/>
        <v>1</v>
      </c>
      <c r="U895" s="559"/>
      <c r="V895" s="559"/>
      <c r="W895" s="559"/>
      <c r="X895" s="559"/>
      <c r="Y895" s="559"/>
      <c r="Z895" s="559"/>
      <c r="AA895" s="182">
        <f>Q895</f>
        <v>17670.194810000001</v>
      </c>
      <c r="AB895" s="569">
        <f t="shared" si="600"/>
        <v>1</v>
      </c>
      <c r="AC895" s="182">
        <f>AK895</f>
        <v>17670.194810000001</v>
      </c>
      <c r="AD895" s="569">
        <f t="shared" si="601"/>
        <v>1</v>
      </c>
      <c r="AE895" s="559"/>
      <c r="AF895" s="575"/>
      <c r="AG895" s="559"/>
      <c r="AH895" s="559"/>
      <c r="AI895" s="559"/>
      <c r="AJ895" s="559"/>
      <c r="AK895" s="182">
        <f>D895</f>
        <v>17670.194810000001</v>
      </c>
      <c r="AL895" s="581"/>
      <c r="AM895" s="559"/>
      <c r="AN895" s="559"/>
      <c r="AO895" s="559"/>
      <c r="AP895" s="559"/>
      <c r="AQ895" s="559"/>
      <c r="AR895" s="559"/>
      <c r="AS895" s="559"/>
      <c r="AT895" s="559"/>
      <c r="AU895" s="554"/>
      <c r="AV895" s="559">
        <f>AZ895</f>
        <v>19866.5</v>
      </c>
      <c r="AW895" s="482"/>
      <c r="AX895" s="482"/>
      <c r="AY895" s="482"/>
      <c r="AZ895" s="482">
        <f>[6]Лист1!$B$50</f>
        <v>19866.5</v>
      </c>
      <c r="BA895" s="433">
        <f>BD895</f>
        <v>0</v>
      </c>
      <c r="BB895" s="526"/>
      <c r="BC895" s="526"/>
      <c r="BD895" s="526"/>
      <c r="BE895" s="526">
        <f>BH895</f>
        <v>19866.46</v>
      </c>
      <c r="BF895" s="433"/>
      <c r="BG895" s="433"/>
      <c r="BH895" s="433">
        <v>19866.46</v>
      </c>
      <c r="BI895" s="538"/>
      <c r="BJ895" s="486"/>
      <c r="BK895" s="486"/>
      <c r="BL895" s="486"/>
      <c r="BM895" s="538"/>
      <c r="BN895" s="436"/>
      <c r="BO895" s="495"/>
      <c r="BP895" s="486"/>
      <c r="BQ895" s="486"/>
      <c r="BR895" s="486"/>
      <c r="BS895" s="486"/>
      <c r="BT895" s="102"/>
      <c r="BU895" s="433"/>
      <c r="BV895" s="495"/>
      <c r="BW895" s="436"/>
      <c r="BX895" s="436"/>
      <c r="BY895" s="436"/>
      <c r="BZ895" s="436"/>
      <c r="CA895" s="436"/>
      <c r="CB895" s="436"/>
      <c r="CC895" s="436"/>
      <c r="CD895" s="102"/>
      <c r="CE895" s="102"/>
      <c r="CF895" s="102"/>
      <c r="CG895" s="102"/>
      <c r="CH895" s="102"/>
      <c r="CI895" s="433"/>
      <c r="CJ895" s="486"/>
      <c r="CK895" s="495"/>
      <c r="CL895" s="486"/>
      <c r="CM895" s="486"/>
      <c r="CN895" s="486"/>
      <c r="CO895" s="486"/>
    </row>
    <row r="896" spans="2:93" s="67" customFormat="1" ht="138.75" hidden="1" customHeight="1" x14ac:dyDescent="0.25">
      <c r="B896" s="460">
        <v>4</v>
      </c>
      <c r="C896" s="133" t="s">
        <v>285</v>
      </c>
      <c r="D896" s="436"/>
      <c r="E896" s="436"/>
      <c r="F896" s="436"/>
      <c r="G896" s="436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579">
        <f t="shared" si="595"/>
        <v>0</v>
      </c>
      <c r="T896" s="572" t="e">
        <f t="shared" si="596"/>
        <v>#DIV/0!</v>
      </c>
      <c r="U896" s="102"/>
      <c r="V896" s="102"/>
      <c r="W896" s="102"/>
      <c r="X896" s="102"/>
      <c r="Y896" s="102"/>
      <c r="Z896" s="102"/>
      <c r="AA896" s="102"/>
      <c r="AB896" s="102"/>
      <c r="AC896" s="102"/>
      <c r="AD896" s="102"/>
      <c r="AE896" s="102"/>
      <c r="AF896" s="575"/>
      <c r="AG896" s="102"/>
      <c r="AH896" s="102"/>
      <c r="AI896" s="102"/>
      <c r="AJ896" s="102"/>
      <c r="AK896" s="102"/>
      <c r="AL896" s="102"/>
      <c r="AM896" s="102"/>
      <c r="AN896" s="102"/>
      <c r="AO896" s="102"/>
      <c r="AP896" s="102"/>
      <c r="AQ896" s="102"/>
      <c r="AR896" s="102"/>
      <c r="AS896" s="102"/>
      <c r="AT896" s="102"/>
      <c r="AU896" s="554"/>
      <c r="AV896" s="559"/>
      <c r="AW896" s="486"/>
      <c r="AX896" s="486"/>
      <c r="AY896" s="486"/>
      <c r="AZ896" s="102"/>
      <c r="BA896" s="437"/>
      <c r="BB896" s="102"/>
      <c r="BC896" s="102"/>
      <c r="BD896" s="102"/>
      <c r="BE896" s="533"/>
      <c r="BF896" s="437"/>
      <c r="BG896" s="437"/>
      <c r="BH896" s="437"/>
      <c r="BI896" s="538"/>
      <c r="BJ896" s="486"/>
      <c r="BK896" s="486"/>
      <c r="BL896" s="486"/>
      <c r="BM896" s="102"/>
      <c r="BN896" s="436"/>
      <c r="BO896" s="495"/>
      <c r="BP896" s="486"/>
      <c r="BQ896" s="486"/>
      <c r="BR896" s="486"/>
      <c r="BS896" s="102"/>
      <c r="BT896" s="436"/>
      <c r="BU896" s="102"/>
      <c r="BV896" s="495"/>
      <c r="BW896" s="436"/>
      <c r="BX896" s="436"/>
      <c r="BY896" s="436"/>
      <c r="BZ896" s="102"/>
      <c r="CA896" s="436"/>
      <c r="CB896" s="436"/>
      <c r="CC896" s="436"/>
      <c r="CD896" s="102"/>
      <c r="CE896" s="436"/>
      <c r="CF896" s="436"/>
      <c r="CG896" s="535"/>
      <c r="CH896" s="436"/>
      <c r="CI896" s="102"/>
      <c r="CJ896" s="486"/>
      <c r="CK896" s="495"/>
      <c r="CL896" s="486"/>
      <c r="CM896" s="486"/>
      <c r="CN896" s="486"/>
      <c r="CO896" s="102"/>
    </row>
    <row r="897" spans="2:93" s="67" customFormat="1" ht="42" hidden="1" customHeight="1" x14ac:dyDescent="0.25">
      <c r="B897" s="460"/>
      <c r="C897" s="525" t="s">
        <v>32</v>
      </c>
      <c r="D897" s="436"/>
      <c r="E897" s="436"/>
      <c r="F897" s="436"/>
      <c r="G897" s="436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579">
        <f t="shared" si="595"/>
        <v>0</v>
      </c>
      <c r="T897" s="572" t="e">
        <f t="shared" si="596"/>
        <v>#DIV/0!</v>
      </c>
      <c r="U897" s="102"/>
      <c r="V897" s="102"/>
      <c r="W897" s="102"/>
      <c r="X897" s="102"/>
      <c r="Y897" s="102"/>
      <c r="Z897" s="102"/>
      <c r="AA897" s="102"/>
      <c r="AB897" s="102"/>
      <c r="AC897" s="102"/>
      <c r="AD897" s="102"/>
      <c r="AE897" s="102"/>
      <c r="AF897" s="575"/>
      <c r="AG897" s="102"/>
      <c r="AH897" s="102"/>
      <c r="AI897" s="102"/>
      <c r="AJ897" s="102"/>
      <c r="AK897" s="102"/>
      <c r="AL897" s="102"/>
      <c r="AM897" s="102"/>
      <c r="AN897" s="102"/>
      <c r="AO897" s="102"/>
      <c r="AP897" s="102"/>
      <c r="AQ897" s="102"/>
      <c r="AR897" s="102"/>
      <c r="AS897" s="102"/>
      <c r="AT897" s="102"/>
      <c r="AU897" s="554"/>
      <c r="AV897" s="559"/>
      <c r="AW897" s="486"/>
      <c r="AX897" s="486"/>
      <c r="AY897" s="486"/>
      <c r="AZ897" s="102"/>
      <c r="BA897" s="437"/>
      <c r="BB897" s="102"/>
      <c r="BC897" s="102"/>
      <c r="BD897" s="102"/>
      <c r="BE897" s="533"/>
      <c r="BF897" s="437"/>
      <c r="BG897" s="437"/>
      <c r="BH897" s="437"/>
      <c r="BI897" s="538"/>
      <c r="BJ897" s="486"/>
      <c r="BK897" s="486"/>
      <c r="BL897" s="486"/>
      <c r="BM897" s="102"/>
      <c r="BN897" s="436"/>
      <c r="BO897" s="495"/>
      <c r="BP897" s="486"/>
      <c r="BQ897" s="486"/>
      <c r="BR897" s="486"/>
      <c r="BS897" s="102"/>
      <c r="BT897" s="436"/>
      <c r="BU897" s="102"/>
      <c r="BV897" s="495"/>
      <c r="BW897" s="436"/>
      <c r="BX897" s="436"/>
      <c r="BY897" s="436"/>
      <c r="BZ897" s="102"/>
      <c r="CA897" s="436"/>
      <c r="CB897" s="436"/>
      <c r="CC897" s="436"/>
      <c r="CD897" s="102"/>
      <c r="CE897" s="436"/>
      <c r="CF897" s="436"/>
      <c r="CG897" s="535"/>
      <c r="CH897" s="436"/>
      <c r="CI897" s="102"/>
      <c r="CJ897" s="486"/>
      <c r="CK897" s="495"/>
      <c r="CL897" s="486"/>
      <c r="CM897" s="486"/>
      <c r="CN897" s="486"/>
      <c r="CO897" s="102"/>
    </row>
    <row r="898" spans="2:93" s="67" customFormat="1" ht="43.5" hidden="1" customHeight="1" x14ac:dyDescent="0.25">
      <c r="B898" s="460"/>
      <c r="C898" s="526" t="s">
        <v>282</v>
      </c>
      <c r="D898" s="436"/>
      <c r="E898" s="436"/>
      <c r="F898" s="436"/>
      <c r="G898" s="436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579">
        <f t="shared" si="595"/>
        <v>0</v>
      </c>
      <c r="T898" s="572" t="e">
        <f t="shared" si="596"/>
        <v>#DIV/0!</v>
      </c>
      <c r="U898" s="102"/>
      <c r="V898" s="102"/>
      <c r="W898" s="102"/>
      <c r="X898" s="102"/>
      <c r="Y898" s="102"/>
      <c r="Z898" s="102"/>
      <c r="AA898" s="102"/>
      <c r="AB898" s="102"/>
      <c r="AC898" s="102"/>
      <c r="AD898" s="102"/>
      <c r="AE898" s="102"/>
      <c r="AF898" s="575"/>
      <c r="AG898" s="102"/>
      <c r="AH898" s="102"/>
      <c r="AI898" s="102"/>
      <c r="AJ898" s="102"/>
      <c r="AK898" s="102"/>
      <c r="AL898" s="102"/>
      <c r="AM898" s="102"/>
      <c r="AN898" s="102"/>
      <c r="AO898" s="102"/>
      <c r="AP898" s="102"/>
      <c r="AQ898" s="102"/>
      <c r="AR898" s="102"/>
      <c r="AS898" s="102"/>
      <c r="AT898" s="102"/>
      <c r="AU898" s="554"/>
      <c r="AV898" s="559"/>
      <c r="AW898" s="486"/>
      <c r="AX898" s="486"/>
      <c r="AY898" s="486"/>
      <c r="AZ898" s="102"/>
      <c r="BA898" s="437"/>
      <c r="BB898" s="102"/>
      <c r="BC898" s="102"/>
      <c r="BD898" s="102"/>
      <c r="BE898" s="533"/>
      <c r="BF898" s="437"/>
      <c r="BG898" s="437"/>
      <c r="BH898" s="437"/>
      <c r="BI898" s="538"/>
      <c r="BJ898" s="486"/>
      <c r="BK898" s="486"/>
      <c r="BL898" s="486"/>
      <c r="BM898" s="102"/>
      <c r="BN898" s="436"/>
      <c r="BO898" s="495"/>
      <c r="BP898" s="486"/>
      <c r="BQ898" s="486"/>
      <c r="BR898" s="486"/>
      <c r="BS898" s="102"/>
      <c r="BT898" s="436"/>
      <c r="BU898" s="102"/>
      <c r="BV898" s="495"/>
      <c r="BW898" s="436"/>
      <c r="BX898" s="436"/>
      <c r="BY898" s="436"/>
      <c r="BZ898" s="102"/>
      <c r="CA898" s="436"/>
      <c r="CB898" s="436"/>
      <c r="CC898" s="436"/>
      <c r="CD898" s="102"/>
      <c r="CE898" s="436"/>
      <c r="CF898" s="436"/>
      <c r="CG898" s="535"/>
      <c r="CH898" s="436"/>
      <c r="CI898" s="102"/>
      <c r="CJ898" s="486"/>
      <c r="CK898" s="495"/>
      <c r="CL898" s="486"/>
      <c r="CM898" s="486"/>
      <c r="CN898" s="486"/>
      <c r="CO898" s="102"/>
    </row>
    <row r="899" spans="2:93" s="67" customFormat="1" ht="107.25" hidden="1" customHeight="1" x14ac:dyDescent="0.25">
      <c r="B899" s="460">
        <v>5</v>
      </c>
      <c r="C899" s="133" t="s">
        <v>286</v>
      </c>
      <c r="D899" s="436"/>
      <c r="E899" s="436"/>
      <c r="F899" s="436"/>
      <c r="G899" s="436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579">
        <f t="shared" si="595"/>
        <v>0</v>
      </c>
      <c r="T899" s="572" t="e">
        <f t="shared" si="596"/>
        <v>#DIV/0!</v>
      </c>
      <c r="U899" s="102"/>
      <c r="V899" s="102"/>
      <c r="W899" s="102"/>
      <c r="X899" s="102"/>
      <c r="Y899" s="102"/>
      <c r="Z899" s="102"/>
      <c r="AA899" s="102"/>
      <c r="AB899" s="102"/>
      <c r="AC899" s="102"/>
      <c r="AD899" s="102"/>
      <c r="AE899" s="102"/>
      <c r="AF899" s="575"/>
      <c r="AG899" s="102"/>
      <c r="AH899" s="102"/>
      <c r="AI899" s="102"/>
      <c r="AJ899" s="102"/>
      <c r="AK899" s="102"/>
      <c r="AL899" s="102"/>
      <c r="AM899" s="102"/>
      <c r="AN899" s="102"/>
      <c r="AO899" s="102"/>
      <c r="AP899" s="102"/>
      <c r="AQ899" s="102"/>
      <c r="AR899" s="102"/>
      <c r="AS899" s="102"/>
      <c r="AT899" s="102"/>
      <c r="AU899" s="554"/>
      <c r="AV899" s="559"/>
      <c r="AW899" s="486"/>
      <c r="AX899" s="486"/>
      <c r="AY899" s="486"/>
      <c r="AZ899" s="102"/>
      <c r="BA899" s="437"/>
      <c r="BB899" s="102"/>
      <c r="BC899" s="102"/>
      <c r="BD899" s="102"/>
      <c r="BE899" s="533"/>
      <c r="BF899" s="437"/>
      <c r="BG899" s="437"/>
      <c r="BH899" s="437"/>
      <c r="BI899" s="538"/>
      <c r="BJ899" s="486"/>
      <c r="BK899" s="486"/>
      <c r="BL899" s="486"/>
      <c r="BM899" s="102"/>
      <c r="BN899" s="436"/>
      <c r="BO899" s="495"/>
      <c r="BP899" s="486"/>
      <c r="BQ899" s="486"/>
      <c r="BR899" s="486"/>
      <c r="BS899" s="102"/>
      <c r="BT899" s="436"/>
      <c r="BU899" s="102"/>
      <c r="BV899" s="495"/>
      <c r="BW899" s="436"/>
      <c r="BX899" s="436"/>
      <c r="BY899" s="436"/>
      <c r="BZ899" s="102"/>
      <c r="CA899" s="436"/>
      <c r="CB899" s="436"/>
      <c r="CC899" s="436"/>
      <c r="CD899" s="102"/>
      <c r="CE899" s="436"/>
      <c r="CF899" s="436"/>
      <c r="CG899" s="535"/>
      <c r="CH899" s="436"/>
      <c r="CI899" s="102"/>
      <c r="CJ899" s="486"/>
      <c r="CK899" s="495"/>
      <c r="CL899" s="486"/>
      <c r="CM899" s="486"/>
      <c r="CN899" s="486"/>
      <c r="CO899" s="102"/>
    </row>
    <row r="900" spans="2:93" s="67" customFormat="1" ht="51.75" hidden="1" customHeight="1" x14ac:dyDescent="0.25">
      <c r="B900" s="460"/>
      <c r="C900" s="525" t="s">
        <v>32</v>
      </c>
      <c r="D900" s="436"/>
      <c r="E900" s="436"/>
      <c r="F900" s="436"/>
      <c r="G900" s="436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579">
        <f t="shared" si="595"/>
        <v>0</v>
      </c>
      <c r="T900" s="572" t="e">
        <f t="shared" si="596"/>
        <v>#DIV/0!</v>
      </c>
      <c r="U900" s="102"/>
      <c r="V900" s="102"/>
      <c r="W900" s="102"/>
      <c r="X900" s="102"/>
      <c r="Y900" s="102"/>
      <c r="Z900" s="102"/>
      <c r="AA900" s="102"/>
      <c r="AB900" s="102"/>
      <c r="AC900" s="102"/>
      <c r="AD900" s="102"/>
      <c r="AE900" s="102"/>
      <c r="AF900" s="575"/>
      <c r="AG900" s="102"/>
      <c r="AH900" s="102"/>
      <c r="AI900" s="102"/>
      <c r="AJ900" s="102"/>
      <c r="AK900" s="102"/>
      <c r="AL900" s="102"/>
      <c r="AM900" s="102"/>
      <c r="AN900" s="102"/>
      <c r="AO900" s="102"/>
      <c r="AP900" s="102"/>
      <c r="AQ900" s="102"/>
      <c r="AR900" s="102"/>
      <c r="AS900" s="102"/>
      <c r="AT900" s="102"/>
      <c r="AU900" s="554"/>
      <c r="AV900" s="559"/>
      <c r="AW900" s="486"/>
      <c r="AX900" s="486"/>
      <c r="AY900" s="486"/>
      <c r="AZ900" s="102"/>
      <c r="BA900" s="437"/>
      <c r="BB900" s="102"/>
      <c r="BC900" s="102"/>
      <c r="BD900" s="102"/>
      <c r="BE900" s="533"/>
      <c r="BF900" s="437"/>
      <c r="BG900" s="437"/>
      <c r="BH900" s="437"/>
      <c r="BI900" s="538"/>
      <c r="BJ900" s="486"/>
      <c r="BK900" s="486"/>
      <c r="BL900" s="486"/>
      <c r="BM900" s="102"/>
      <c r="BN900" s="436"/>
      <c r="BO900" s="495"/>
      <c r="BP900" s="486"/>
      <c r="BQ900" s="486"/>
      <c r="BR900" s="486"/>
      <c r="BS900" s="102"/>
      <c r="BT900" s="436"/>
      <c r="BU900" s="102"/>
      <c r="BV900" s="495"/>
      <c r="BW900" s="436"/>
      <c r="BX900" s="436"/>
      <c r="BY900" s="436"/>
      <c r="BZ900" s="102"/>
      <c r="CA900" s="436"/>
      <c r="CB900" s="436"/>
      <c r="CC900" s="436"/>
      <c r="CD900" s="102"/>
      <c r="CE900" s="436"/>
      <c r="CF900" s="436"/>
      <c r="CG900" s="535"/>
      <c r="CH900" s="436"/>
      <c r="CI900" s="102"/>
      <c r="CJ900" s="486"/>
      <c r="CK900" s="495"/>
      <c r="CL900" s="486"/>
      <c r="CM900" s="486"/>
      <c r="CN900" s="486"/>
      <c r="CO900" s="102"/>
    </row>
    <row r="901" spans="2:93" s="67" customFormat="1" ht="47.25" hidden="1" customHeight="1" x14ac:dyDescent="0.25">
      <c r="B901" s="460"/>
      <c r="C901" s="526" t="s">
        <v>282</v>
      </c>
      <c r="D901" s="436"/>
      <c r="E901" s="436"/>
      <c r="F901" s="436"/>
      <c r="G901" s="436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579">
        <f t="shared" si="595"/>
        <v>0</v>
      </c>
      <c r="T901" s="572" t="e">
        <f t="shared" si="596"/>
        <v>#DIV/0!</v>
      </c>
      <c r="U901" s="102"/>
      <c r="V901" s="102"/>
      <c r="W901" s="102"/>
      <c r="X901" s="102"/>
      <c r="Y901" s="102"/>
      <c r="Z901" s="102"/>
      <c r="AA901" s="102"/>
      <c r="AB901" s="102"/>
      <c r="AC901" s="102"/>
      <c r="AD901" s="102"/>
      <c r="AE901" s="102"/>
      <c r="AF901" s="575"/>
      <c r="AG901" s="102"/>
      <c r="AH901" s="102"/>
      <c r="AI901" s="102"/>
      <c r="AJ901" s="102"/>
      <c r="AK901" s="102"/>
      <c r="AL901" s="102"/>
      <c r="AM901" s="102"/>
      <c r="AN901" s="102"/>
      <c r="AO901" s="102"/>
      <c r="AP901" s="102"/>
      <c r="AQ901" s="102"/>
      <c r="AR901" s="102"/>
      <c r="AS901" s="102"/>
      <c r="AT901" s="102"/>
      <c r="AU901" s="554"/>
      <c r="AV901" s="559"/>
      <c r="AW901" s="486"/>
      <c r="AX901" s="486"/>
      <c r="AY901" s="486"/>
      <c r="AZ901" s="102"/>
      <c r="BA901" s="437"/>
      <c r="BB901" s="102"/>
      <c r="BC901" s="102"/>
      <c r="BD901" s="102"/>
      <c r="BE901" s="533"/>
      <c r="BF901" s="437"/>
      <c r="BG901" s="437"/>
      <c r="BH901" s="437"/>
      <c r="BI901" s="538"/>
      <c r="BJ901" s="486"/>
      <c r="BK901" s="486"/>
      <c r="BL901" s="486"/>
      <c r="BM901" s="102"/>
      <c r="BN901" s="436"/>
      <c r="BO901" s="495"/>
      <c r="BP901" s="486"/>
      <c r="BQ901" s="486"/>
      <c r="BR901" s="486"/>
      <c r="BS901" s="102"/>
      <c r="BT901" s="436"/>
      <c r="BU901" s="102"/>
      <c r="BV901" s="495"/>
      <c r="BW901" s="436"/>
      <c r="BX901" s="436"/>
      <c r="BY901" s="436"/>
      <c r="BZ901" s="102"/>
      <c r="CA901" s="436"/>
      <c r="CB901" s="436"/>
      <c r="CC901" s="436"/>
      <c r="CD901" s="102"/>
      <c r="CE901" s="436"/>
      <c r="CF901" s="436"/>
      <c r="CG901" s="535"/>
      <c r="CH901" s="436"/>
      <c r="CI901" s="102"/>
      <c r="CJ901" s="486"/>
      <c r="CK901" s="495"/>
      <c r="CL901" s="486"/>
      <c r="CM901" s="486"/>
      <c r="CN901" s="486"/>
      <c r="CO901" s="102"/>
    </row>
    <row r="902" spans="2:93" s="67" customFormat="1" ht="138.75" hidden="1" customHeight="1" x14ac:dyDescent="0.25">
      <c r="B902" s="460">
        <v>6</v>
      </c>
      <c r="C902" s="133" t="s">
        <v>287</v>
      </c>
      <c r="D902" s="436"/>
      <c r="E902" s="436"/>
      <c r="F902" s="436"/>
      <c r="G902" s="436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579">
        <f t="shared" si="595"/>
        <v>0</v>
      </c>
      <c r="T902" s="572" t="e">
        <f t="shared" si="596"/>
        <v>#DIV/0!</v>
      </c>
      <c r="U902" s="102"/>
      <c r="V902" s="102"/>
      <c r="W902" s="102"/>
      <c r="X902" s="102"/>
      <c r="Y902" s="102"/>
      <c r="Z902" s="102"/>
      <c r="AA902" s="102"/>
      <c r="AB902" s="102"/>
      <c r="AC902" s="102"/>
      <c r="AD902" s="102"/>
      <c r="AE902" s="102"/>
      <c r="AF902" s="575"/>
      <c r="AG902" s="102"/>
      <c r="AH902" s="102"/>
      <c r="AI902" s="102"/>
      <c r="AJ902" s="102"/>
      <c r="AK902" s="102"/>
      <c r="AL902" s="102"/>
      <c r="AM902" s="102"/>
      <c r="AN902" s="102"/>
      <c r="AO902" s="102"/>
      <c r="AP902" s="102"/>
      <c r="AQ902" s="102"/>
      <c r="AR902" s="102"/>
      <c r="AS902" s="102"/>
      <c r="AT902" s="102"/>
      <c r="AU902" s="554"/>
      <c r="AV902" s="559"/>
      <c r="AW902" s="486"/>
      <c r="AX902" s="486"/>
      <c r="AY902" s="486"/>
      <c r="AZ902" s="102"/>
      <c r="BA902" s="437"/>
      <c r="BB902" s="102"/>
      <c r="BC902" s="102"/>
      <c r="BD902" s="102"/>
      <c r="BE902" s="533"/>
      <c r="BF902" s="437"/>
      <c r="BG902" s="437"/>
      <c r="BH902" s="437"/>
      <c r="BI902" s="538"/>
      <c r="BJ902" s="486"/>
      <c r="BK902" s="486"/>
      <c r="BL902" s="486"/>
      <c r="BM902" s="102"/>
      <c r="BN902" s="436"/>
      <c r="BO902" s="495"/>
      <c r="BP902" s="486"/>
      <c r="BQ902" s="486"/>
      <c r="BR902" s="486"/>
      <c r="BS902" s="102"/>
      <c r="BT902" s="436"/>
      <c r="BU902" s="102"/>
      <c r="BV902" s="495"/>
      <c r="BW902" s="436"/>
      <c r="BX902" s="436"/>
      <c r="BY902" s="436"/>
      <c r="BZ902" s="102"/>
      <c r="CA902" s="436"/>
      <c r="CB902" s="436"/>
      <c r="CC902" s="436"/>
      <c r="CD902" s="102"/>
      <c r="CE902" s="436"/>
      <c r="CF902" s="436"/>
      <c r="CG902" s="535"/>
      <c r="CH902" s="436"/>
      <c r="CI902" s="102"/>
      <c r="CJ902" s="486"/>
      <c r="CK902" s="495"/>
      <c r="CL902" s="486"/>
      <c r="CM902" s="486"/>
      <c r="CN902" s="486"/>
      <c r="CO902" s="102"/>
    </row>
    <row r="903" spans="2:93" s="67" customFormat="1" ht="48.75" hidden="1" customHeight="1" x14ac:dyDescent="0.25">
      <c r="B903" s="460"/>
      <c r="C903" s="525" t="s">
        <v>32</v>
      </c>
      <c r="D903" s="436"/>
      <c r="E903" s="436"/>
      <c r="F903" s="436"/>
      <c r="G903" s="436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579">
        <f t="shared" si="595"/>
        <v>0</v>
      </c>
      <c r="T903" s="572" t="e">
        <f t="shared" si="596"/>
        <v>#DIV/0!</v>
      </c>
      <c r="U903" s="102"/>
      <c r="V903" s="102"/>
      <c r="W903" s="102"/>
      <c r="X903" s="102"/>
      <c r="Y903" s="102"/>
      <c r="Z903" s="102"/>
      <c r="AA903" s="102"/>
      <c r="AB903" s="102"/>
      <c r="AC903" s="102"/>
      <c r="AD903" s="102"/>
      <c r="AE903" s="102"/>
      <c r="AF903" s="575"/>
      <c r="AG903" s="102"/>
      <c r="AH903" s="102"/>
      <c r="AI903" s="102"/>
      <c r="AJ903" s="102"/>
      <c r="AK903" s="102"/>
      <c r="AL903" s="102"/>
      <c r="AM903" s="102"/>
      <c r="AN903" s="102"/>
      <c r="AO903" s="102"/>
      <c r="AP903" s="102"/>
      <c r="AQ903" s="102"/>
      <c r="AR903" s="102"/>
      <c r="AS903" s="102"/>
      <c r="AT903" s="102"/>
      <c r="AU903" s="554"/>
      <c r="AV903" s="559"/>
      <c r="AW903" s="486"/>
      <c r="AX903" s="486"/>
      <c r="AY903" s="486"/>
      <c r="AZ903" s="102"/>
      <c r="BA903" s="437"/>
      <c r="BB903" s="102"/>
      <c r="BC903" s="102"/>
      <c r="BD903" s="102"/>
      <c r="BE903" s="533"/>
      <c r="BF903" s="437"/>
      <c r="BG903" s="437"/>
      <c r="BH903" s="437"/>
      <c r="BI903" s="538"/>
      <c r="BJ903" s="486"/>
      <c r="BK903" s="486"/>
      <c r="BL903" s="486"/>
      <c r="BM903" s="102"/>
      <c r="BN903" s="436"/>
      <c r="BO903" s="495"/>
      <c r="BP903" s="486"/>
      <c r="BQ903" s="486"/>
      <c r="BR903" s="486"/>
      <c r="BS903" s="102"/>
      <c r="BT903" s="436"/>
      <c r="BU903" s="102"/>
      <c r="BV903" s="495"/>
      <c r="BW903" s="436"/>
      <c r="BX903" s="436"/>
      <c r="BY903" s="436"/>
      <c r="BZ903" s="102"/>
      <c r="CA903" s="436"/>
      <c r="CB903" s="436"/>
      <c r="CC903" s="436"/>
      <c r="CD903" s="102"/>
      <c r="CE903" s="436"/>
      <c r="CF903" s="436"/>
      <c r="CG903" s="535"/>
      <c r="CH903" s="436"/>
      <c r="CI903" s="102"/>
      <c r="CJ903" s="486"/>
      <c r="CK903" s="495"/>
      <c r="CL903" s="486"/>
      <c r="CM903" s="486"/>
      <c r="CN903" s="486"/>
      <c r="CO903" s="102"/>
    </row>
    <row r="904" spans="2:93" s="67" customFormat="1" ht="47.25" hidden="1" customHeight="1" x14ac:dyDescent="0.25">
      <c r="B904" s="460"/>
      <c r="C904" s="526" t="s">
        <v>282</v>
      </c>
      <c r="D904" s="436"/>
      <c r="E904" s="436"/>
      <c r="F904" s="436"/>
      <c r="G904" s="436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579">
        <f t="shared" si="595"/>
        <v>0</v>
      </c>
      <c r="T904" s="572" t="e">
        <f t="shared" si="596"/>
        <v>#DIV/0!</v>
      </c>
      <c r="U904" s="102"/>
      <c r="V904" s="102"/>
      <c r="W904" s="102"/>
      <c r="X904" s="102"/>
      <c r="Y904" s="102"/>
      <c r="Z904" s="102"/>
      <c r="AA904" s="102"/>
      <c r="AB904" s="102"/>
      <c r="AC904" s="102"/>
      <c r="AD904" s="102"/>
      <c r="AE904" s="102"/>
      <c r="AF904" s="575"/>
      <c r="AG904" s="102"/>
      <c r="AH904" s="102"/>
      <c r="AI904" s="102"/>
      <c r="AJ904" s="102"/>
      <c r="AK904" s="102"/>
      <c r="AL904" s="102"/>
      <c r="AM904" s="102"/>
      <c r="AN904" s="102"/>
      <c r="AO904" s="102"/>
      <c r="AP904" s="102"/>
      <c r="AQ904" s="102"/>
      <c r="AR904" s="102"/>
      <c r="AS904" s="102"/>
      <c r="AT904" s="102"/>
      <c r="AU904" s="554"/>
      <c r="AV904" s="559"/>
      <c r="AW904" s="486"/>
      <c r="AX904" s="486"/>
      <c r="AY904" s="486"/>
      <c r="AZ904" s="102"/>
      <c r="BA904" s="437"/>
      <c r="BB904" s="102"/>
      <c r="BC904" s="102"/>
      <c r="BD904" s="102"/>
      <c r="BE904" s="533"/>
      <c r="BF904" s="437"/>
      <c r="BG904" s="437"/>
      <c r="BH904" s="437"/>
      <c r="BI904" s="538"/>
      <c r="BJ904" s="486"/>
      <c r="BK904" s="486"/>
      <c r="BL904" s="486"/>
      <c r="BM904" s="102"/>
      <c r="BN904" s="436"/>
      <c r="BO904" s="495"/>
      <c r="BP904" s="486"/>
      <c r="BQ904" s="486"/>
      <c r="BR904" s="486"/>
      <c r="BS904" s="102"/>
      <c r="BT904" s="436"/>
      <c r="BU904" s="102"/>
      <c r="BV904" s="495"/>
      <c r="BW904" s="436"/>
      <c r="BX904" s="436"/>
      <c r="BY904" s="436"/>
      <c r="BZ904" s="102"/>
      <c r="CA904" s="436"/>
      <c r="CB904" s="436"/>
      <c r="CC904" s="436"/>
      <c r="CD904" s="102"/>
      <c r="CE904" s="436"/>
      <c r="CF904" s="436"/>
      <c r="CG904" s="535"/>
      <c r="CH904" s="436"/>
      <c r="CI904" s="102"/>
      <c r="CJ904" s="486"/>
      <c r="CK904" s="495"/>
      <c r="CL904" s="486"/>
      <c r="CM904" s="486"/>
      <c r="CN904" s="486"/>
      <c r="CO904" s="102"/>
    </row>
    <row r="905" spans="2:93" s="67" customFormat="1" ht="70.5" hidden="1" customHeight="1" x14ac:dyDescent="0.25">
      <c r="B905" s="460" t="s">
        <v>62</v>
      </c>
      <c r="C905" s="133" t="s">
        <v>292</v>
      </c>
      <c r="D905" s="436">
        <f>H905</f>
        <v>4299.8850000000002</v>
      </c>
      <c r="E905" s="436"/>
      <c r="F905" s="436"/>
      <c r="G905" s="436"/>
      <c r="H905" s="436">
        <f>H906+H907</f>
        <v>4299.8850000000002</v>
      </c>
      <c r="I905" s="554"/>
      <c r="J905" s="554"/>
      <c r="K905" s="554"/>
      <c r="L905" s="554"/>
      <c r="M905" s="554"/>
      <c r="N905" s="554"/>
      <c r="O905" s="554"/>
      <c r="P905" s="554"/>
      <c r="Q905" s="554"/>
      <c r="R905" s="554"/>
      <c r="S905" s="579">
        <f t="shared" si="595"/>
        <v>0</v>
      </c>
      <c r="T905" s="572">
        <f t="shared" si="596"/>
        <v>0</v>
      </c>
      <c r="U905" s="554"/>
      <c r="V905" s="554"/>
      <c r="W905" s="554"/>
      <c r="X905" s="554"/>
      <c r="Y905" s="554"/>
      <c r="Z905" s="554"/>
      <c r="AA905" s="554"/>
      <c r="AB905" s="554"/>
      <c r="AC905" s="577"/>
      <c r="AD905" s="554"/>
      <c r="AE905" s="554"/>
      <c r="AF905" s="575"/>
      <c r="AG905" s="554"/>
      <c r="AH905" s="554"/>
      <c r="AI905" s="554"/>
      <c r="AJ905" s="554"/>
      <c r="AK905" s="554"/>
      <c r="AL905" s="577"/>
      <c r="AM905" s="554"/>
      <c r="AN905" s="554"/>
      <c r="AO905" s="554"/>
      <c r="AP905" s="554"/>
      <c r="AQ905" s="554"/>
      <c r="AR905" s="554"/>
      <c r="AS905" s="554"/>
      <c r="AT905" s="554"/>
      <c r="AU905" s="554">
        <f>AU906+AU907</f>
        <v>-4299.8850000000002</v>
      </c>
      <c r="AV905" s="559">
        <f>AZ905</f>
        <v>0</v>
      </c>
      <c r="AW905" s="486"/>
      <c r="AX905" s="486"/>
      <c r="AY905" s="486"/>
      <c r="AZ905" s="486">
        <f>AZ906+AZ907</f>
        <v>0</v>
      </c>
      <c r="BA905" s="436">
        <f>BB905+BC905+BD905</f>
        <v>0</v>
      </c>
      <c r="BB905" s="535"/>
      <c r="BC905" s="535"/>
      <c r="BD905" s="535">
        <f>BD906+BD907</f>
        <v>0</v>
      </c>
      <c r="BE905" s="535">
        <f t="shared" ref="BE905:BE913" si="602">BH905</f>
        <v>4299.8850000000002</v>
      </c>
      <c r="BF905" s="436"/>
      <c r="BG905" s="436"/>
      <c r="BH905" s="436">
        <f>BH906+BH907</f>
        <v>4299.8850000000002</v>
      </c>
      <c r="BI905" s="538"/>
      <c r="BJ905" s="486"/>
      <c r="BK905" s="486"/>
      <c r="BL905" s="486"/>
      <c r="BM905" s="102"/>
      <c r="BN905" s="436"/>
      <c r="BO905" s="495"/>
      <c r="BP905" s="486"/>
      <c r="BQ905" s="486"/>
      <c r="BR905" s="486"/>
      <c r="BS905" s="102"/>
      <c r="BT905" s="436"/>
      <c r="BU905" s="102"/>
      <c r="BV905" s="495"/>
      <c r="BW905" s="436"/>
      <c r="BX905" s="436"/>
      <c r="BY905" s="436"/>
      <c r="BZ905" s="102"/>
      <c r="CA905" s="436"/>
      <c r="CB905" s="436"/>
      <c r="CC905" s="436"/>
      <c r="CD905" s="102"/>
      <c r="CE905" s="436"/>
      <c r="CF905" s="436"/>
      <c r="CG905" s="535"/>
      <c r="CH905" s="436"/>
      <c r="CI905" s="102"/>
      <c r="CJ905" s="486"/>
      <c r="CK905" s="495"/>
      <c r="CL905" s="486"/>
      <c r="CM905" s="486"/>
      <c r="CN905" s="486"/>
      <c r="CO905" s="102"/>
    </row>
    <row r="906" spans="2:93" s="67" customFormat="1" ht="48.75" hidden="1" customHeight="1" x14ac:dyDescent="0.25">
      <c r="B906" s="460"/>
      <c r="C906" s="525" t="s">
        <v>32</v>
      </c>
      <c r="D906" s="434">
        <f>H906</f>
        <v>2880.9</v>
      </c>
      <c r="E906" s="436"/>
      <c r="F906" s="436"/>
      <c r="G906" s="436"/>
      <c r="H906" s="434">
        <v>2880.9</v>
      </c>
      <c r="I906" s="558"/>
      <c r="J906" s="558"/>
      <c r="K906" s="558"/>
      <c r="L906" s="558"/>
      <c r="M906" s="558"/>
      <c r="N906" s="558"/>
      <c r="O906" s="558"/>
      <c r="P906" s="558"/>
      <c r="Q906" s="558"/>
      <c r="R906" s="558"/>
      <c r="S906" s="579">
        <f t="shared" si="595"/>
        <v>0</v>
      </c>
      <c r="T906" s="572">
        <f t="shared" si="596"/>
        <v>0</v>
      </c>
      <c r="U906" s="558"/>
      <c r="V906" s="558"/>
      <c r="W906" s="558"/>
      <c r="X906" s="558"/>
      <c r="Y906" s="558"/>
      <c r="Z906" s="558"/>
      <c r="AA906" s="558"/>
      <c r="AB906" s="558"/>
      <c r="AC906" s="580"/>
      <c r="AD906" s="558"/>
      <c r="AE906" s="558"/>
      <c r="AF906" s="575"/>
      <c r="AG906" s="558"/>
      <c r="AH906" s="558"/>
      <c r="AI906" s="558"/>
      <c r="AJ906" s="558"/>
      <c r="AK906" s="558"/>
      <c r="AL906" s="580"/>
      <c r="AM906" s="558"/>
      <c r="AN906" s="558"/>
      <c r="AO906" s="558"/>
      <c r="AP906" s="558"/>
      <c r="AQ906" s="558"/>
      <c r="AR906" s="558"/>
      <c r="AS906" s="558"/>
      <c r="AT906" s="558"/>
      <c r="AU906" s="558">
        <f>AZ906-H906</f>
        <v>-2880.9</v>
      </c>
      <c r="AV906" s="559">
        <f>AZ906</f>
        <v>0</v>
      </c>
      <c r="AW906" s="486"/>
      <c r="AX906" s="486"/>
      <c r="AY906" s="486"/>
      <c r="AZ906" s="483">
        <v>0</v>
      </c>
      <c r="BA906" s="434">
        <f>BB906+BC906+BD906</f>
        <v>0</v>
      </c>
      <c r="BB906" s="525"/>
      <c r="BC906" s="525"/>
      <c r="BD906" s="525"/>
      <c r="BE906" s="525">
        <f t="shared" si="602"/>
        <v>2880.9</v>
      </c>
      <c r="BF906" s="434"/>
      <c r="BG906" s="434"/>
      <c r="BH906" s="434">
        <v>2880.9</v>
      </c>
      <c r="BI906" s="538"/>
      <c r="BJ906" s="486"/>
      <c r="BK906" s="486"/>
      <c r="BL906" s="486"/>
      <c r="BM906" s="102"/>
      <c r="BN906" s="436"/>
      <c r="BO906" s="495"/>
      <c r="BP906" s="486"/>
      <c r="BQ906" s="486"/>
      <c r="BR906" s="486"/>
      <c r="BS906" s="102"/>
      <c r="BT906" s="436"/>
      <c r="BU906" s="102"/>
      <c r="BV906" s="495"/>
      <c r="BW906" s="436"/>
      <c r="BX906" s="436"/>
      <c r="BY906" s="436"/>
      <c r="BZ906" s="102"/>
      <c r="CA906" s="436"/>
      <c r="CB906" s="436"/>
      <c r="CC906" s="436"/>
      <c r="CD906" s="102"/>
      <c r="CE906" s="436"/>
      <c r="CF906" s="436"/>
      <c r="CG906" s="535"/>
      <c r="CH906" s="436"/>
      <c r="CI906" s="102"/>
      <c r="CJ906" s="486"/>
      <c r="CK906" s="495"/>
      <c r="CL906" s="486"/>
      <c r="CM906" s="486"/>
      <c r="CN906" s="486"/>
      <c r="CO906" s="102"/>
    </row>
    <row r="907" spans="2:93" s="67" customFormat="1" ht="47.25" hidden="1" customHeight="1" x14ac:dyDescent="0.25">
      <c r="B907" s="460"/>
      <c r="C907" s="526" t="s">
        <v>282</v>
      </c>
      <c r="D907" s="433">
        <f>H907</f>
        <v>1418.9849999999999</v>
      </c>
      <c r="E907" s="436"/>
      <c r="F907" s="436"/>
      <c r="G907" s="436"/>
      <c r="H907" s="433">
        <v>1418.9849999999999</v>
      </c>
      <c r="I907" s="559"/>
      <c r="J907" s="559"/>
      <c r="K907" s="559"/>
      <c r="L907" s="559"/>
      <c r="M907" s="559"/>
      <c r="N907" s="559"/>
      <c r="O907" s="559"/>
      <c r="P907" s="559"/>
      <c r="Q907" s="559"/>
      <c r="R907" s="559"/>
      <c r="S907" s="579">
        <f t="shared" si="595"/>
        <v>0</v>
      </c>
      <c r="T907" s="572">
        <f t="shared" si="596"/>
        <v>0</v>
      </c>
      <c r="U907" s="559"/>
      <c r="V907" s="559"/>
      <c r="W907" s="559"/>
      <c r="X907" s="559"/>
      <c r="Y907" s="559"/>
      <c r="Z907" s="559"/>
      <c r="AA907" s="559"/>
      <c r="AB907" s="559"/>
      <c r="AC907" s="581"/>
      <c r="AD907" s="559"/>
      <c r="AE907" s="559"/>
      <c r="AF907" s="575"/>
      <c r="AG907" s="559"/>
      <c r="AH907" s="559"/>
      <c r="AI907" s="559"/>
      <c r="AJ907" s="559"/>
      <c r="AK907" s="559"/>
      <c r="AL907" s="581"/>
      <c r="AM907" s="559"/>
      <c r="AN907" s="559"/>
      <c r="AO907" s="559"/>
      <c r="AP907" s="559"/>
      <c r="AQ907" s="559"/>
      <c r="AR907" s="559"/>
      <c r="AS907" s="559"/>
      <c r="AT907" s="559"/>
      <c r="AU907" s="559">
        <f>AZ907-H907</f>
        <v>-1418.9849999999999</v>
      </c>
      <c r="AV907" s="559">
        <f>AZ907</f>
        <v>0</v>
      </c>
      <c r="AW907" s="486"/>
      <c r="AX907" s="486"/>
      <c r="AY907" s="486"/>
      <c r="AZ907" s="482">
        <v>0</v>
      </c>
      <c r="BA907" s="433">
        <f>BD907</f>
        <v>0</v>
      </c>
      <c r="BB907" s="526"/>
      <c r="BC907" s="526"/>
      <c r="BD907" s="526"/>
      <c r="BE907" s="526">
        <f t="shared" si="602"/>
        <v>1418.9849999999999</v>
      </c>
      <c r="BF907" s="433"/>
      <c r="BG907" s="433"/>
      <c r="BH907" s="433">
        <v>1418.9849999999999</v>
      </c>
      <c r="BI907" s="538"/>
      <c r="BJ907" s="486"/>
      <c r="BK907" s="486"/>
      <c r="BL907" s="486"/>
      <c r="BM907" s="102"/>
      <c r="BN907" s="436"/>
      <c r="BO907" s="495"/>
      <c r="BP907" s="486"/>
      <c r="BQ907" s="486"/>
      <c r="BR907" s="486"/>
      <c r="BS907" s="102"/>
      <c r="BT907" s="436"/>
      <c r="BU907" s="102"/>
      <c r="BV907" s="495"/>
      <c r="BW907" s="436"/>
      <c r="BX907" s="436"/>
      <c r="BY907" s="436"/>
      <c r="BZ907" s="102"/>
      <c r="CA907" s="436"/>
      <c r="CB907" s="436"/>
      <c r="CC907" s="436"/>
      <c r="CD907" s="102"/>
      <c r="CE907" s="436"/>
      <c r="CF907" s="436"/>
      <c r="CG907" s="535"/>
      <c r="CH907" s="436"/>
      <c r="CI907" s="102"/>
      <c r="CJ907" s="486"/>
      <c r="CK907" s="495"/>
      <c r="CL907" s="486"/>
      <c r="CM907" s="486"/>
      <c r="CN907" s="486"/>
      <c r="CO907" s="102"/>
    </row>
    <row r="908" spans="2:93" s="67" customFormat="1" ht="138.75" hidden="1" customHeight="1" x14ac:dyDescent="0.25">
      <c r="B908" s="460" t="s">
        <v>7</v>
      </c>
      <c r="C908" s="133" t="s">
        <v>294</v>
      </c>
      <c r="D908" s="436">
        <f t="shared" ref="D908:D913" si="603">H908</f>
        <v>4344.6620000000003</v>
      </c>
      <c r="E908" s="436"/>
      <c r="F908" s="436"/>
      <c r="G908" s="436"/>
      <c r="H908" s="436">
        <f>H909+H910</f>
        <v>4344.6620000000003</v>
      </c>
      <c r="I908" s="554"/>
      <c r="J908" s="554"/>
      <c r="K908" s="554"/>
      <c r="L908" s="554"/>
      <c r="M908" s="554"/>
      <c r="N908" s="554"/>
      <c r="O908" s="554"/>
      <c r="P908" s="554"/>
      <c r="Q908" s="554"/>
      <c r="R908" s="554"/>
      <c r="S908" s="579">
        <f t="shared" si="595"/>
        <v>0</v>
      </c>
      <c r="T908" s="572">
        <f t="shared" si="596"/>
        <v>0</v>
      </c>
      <c r="U908" s="554"/>
      <c r="V908" s="554"/>
      <c r="W908" s="554"/>
      <c r="X908" s="554"/>
      <c r="Y908" s="554"/>
      <c r="Z908" s="554"/>
      <c r="AA908" s="554"/>
      <c r="AB908" s="554"/>
      <c r="AC908" s="577"/>
      <c r="AD908" s="554"/>
      <c r="AE908" s="554"/>
      <c r="AF908" s="575"/>
      <c r="AG908" s="554"/>
      <c r="AH908" s="554"/>
      <c r="AI908" s="554"/>
      <c r="AJ908" s="554"/>
      <c r="AK908" s="554"/>
      <c r="AL908" s="577"/>
      <c r="AM908" s="554"/>
      <c r="AN908" s="554"/>
      <c r="AO908" s="554"/>
      <c r="AP908" s="554"/>
      <c r="AQ908" s="554"/>
      <c r="AR908" s="554"/>
      <c r="AS908" s="554"/>
      <c r="AT908" s="554"/>
      <c r="AU908" s="554">
        <f>AU909+AU910</f>
        <v>-4344.6620000000003</v>
      </c>
      <c r="AV908" s="559">
        <f t="shared" ref="AV908:AV913" si="604">AZ908</f>
        <v>0</v>
      </c>
      <c r="AW908" s="486"/>
      <c r="AX908" s="486"/>
      <c r="AY908" s="486"/>
      <c r="AZ908" s="486">
        <f>AZ909+AZ910</f>
        <v>0</v>
      </c>
      <c r="BA908" s="436">
        <f>BB908+BC908+BD908</f>
        <v>0</v>
      </c>
      <c r="BB908" s="535"/>
      <c r="BC908" s="535"/>
      <c r="BD908" s="535">
        <f>BD909+BD910</f>
        <v>0</v>
      </c>
      <c r="BE908" s="535">
        <f t="shared" si="602"/>
        <v>4344.6620000000003</v>
      </c>
      <c r="BF908" s="436"/>
      <c r="BG908" s="436"/>
      <c r="BH908" s="436">
        <f>BH909+BH910</f>
        <v>4344.6620000000003</v>
      </c>
      <c r="BI908" s="538"/>
      <c r="BJ908" s="486"/>
      <c r="BK908" s="486"/>
      <c r="BL908" s="486"/>
      <c r="BM908" s="102"/>
      <c r="BN908" s="436"/>
      <c r="BO908" s="495"/>
      <c r="BP908" s="486"/>
      <c r="BQ908" s="486"/>
      <c r="BR908" s="486"/>
      <c r="BS908" s="102"/>
      <c r="BT908" s="436"/>
      <c r="BU908" s="102"/>
      <c r="BV908" s="495"/>
      <c r="BW908" s="436"/>
      <c r="BX908" s="436"/>
      <c r="BY908" s="436"/>
      <c r="BZ908" s="102"/>
      <c r="CA908" s="436"/>
      <c r="CB908" s="436"/>
      <c r="CC908" s="436"/>
      <c r="CD908" s="102"/>
      <c r="CE908" s="436"/>
      <c r="CF908" s="436"/>
      <c r="CG908" s="535"/>
      <c r="CH908" s="436"/>
      <c r="CI908" s="102"/>
      <c r="CJ908" s="486"/>
      <c r="CK908" s="495"/>
      <c r="CL908" s="486"/>
      <c r="CM908" s="486"/>
      <c r="CN908" s="486"/>
      <c r="CO908" s="102"/>
    </row>
    <row r="909" spans="2:93" s="67" customFormat="1" ht="48.75" hidden="1" customHeight="1" x14ac:dyDescent="0.25">
      <c r="B909" s="460"/>
      <c r="C909" s="525" t="s">
        <v>32</v>
      </c>
      <c r="D909" s="434">
        <f t="shared" si="603"/>
        <v>2910.9</v>
      </c>
      <c r="E909" s="436"/>
      <c r="F909" s="436"/>
      <c r="G909" s="436"/>
      <c r="H909" s="434">
        <v>2910.9</v>
      </c>
      <c r="I909" s="558"/>
      <c r="J909" s="558"/>
      <c r="K909" s="558"/>
      <c r="L909" s="558"/>
      <c r="M909" s="558"/>
      <c r="N909" s="558"/>
      <c r="O909" s="558"/>
      <c r="P909" s="558"/>
      <c r="Q909" s="558"/>
      <c r="R909" s="558"/>
      <c r="S909" s="579">
        <f t="shared" si="595"/>
        <v>0</v>
      </c>
      <c r="T909" s="572">
        <f t="shared" si="596"/>
        <v>0</v>
      </c>
      <c r="U909" s="558"/>
      <c r="V909" s="558"/>
      <c r="W909" s="558"/>
      <c r="X909" s="558"/>
      <c r="Y909" s="558"/>
      <c r="Z909" s="558"/>
      <c r="AA909" s="558"/>
      <c r="AB909" s="558"/>
      <c r="AC909" s="580"/>
      <c r="AD909" s="558"/>
      <c r="AE909" s="558"/>
      <c r="AF909" s="575"/>
      <c r="AG909" s="558"/>
      <c r="AH909" s="558"/>
      <c r="AI909" s="558"/>
      <c r="AJ909" s="558"/>
      <c r="AK909" s="558"/>
      <c r="AL909" s="580"/>
      <c r="AM909" s="558"/>
      <c r="AN909" s="558"/>
      <c r="AO909" s="558"/>
      <c r="AP909" s="558"/>
      <c r="AQ909" s="558"/>
      <c r="AR909" s="558"/>
      <c r="AS909" s="558"/>
      <c r="AT909" s="558"/>
      <c r="AU909" s="558">
        <f>AZ909-H909</f>
        <v>-2910.9</v>
      </c>
      <c r="AV909" s="559">
        <f t="shared" si="604"/>
        <v>0</v>
      </c>
      <c r="AW909" s="486"/>
      <c r="AX909" s="486"/>
      <c r="AY909" s="486"/>
      <c r="AZ909" s="483">
        <v>0</v>
      </c>
      <c r="BA909" s="434">
        <f>BB909+BC909+BD909</f>
        <v>0</v>
      </c>
      <c r="BB909" s="525"/>
      <c r="BC909" s="525"/>
      <c r="BD909" s="525"/>
      <c r="BE909" s="525">
        <f t="shared" si="602"/>
        <v>2910.9</v>
      </c>
      <c r="BF909" s="434"/>
      <c r="BG909" s="434"/>
      <c r="BH909" s="434">
        <v>2910.9</v>
      </c>
      <c r="BI909" s="538"/>
      <c r="BJ909" s="486"/>
      <c r="BK909" s="486"/>
      <c r="BL909" s="486"/>
      <c r="BM909" s="102"/>
      <c r="BN909" s="436"/>
      <c r="BO909" s="495"/>
      <c r="BP909" s="486"/>
      <c r="BQ909" s="486"/>
      <c r="BR909" s="486"/>
      <c r="BS909" s="102"/>
      <c r="BT909" s="436"/>
      <c r="BU909" s="102"/>
      <c r="BV909" s="495"/>
      <c r="BW909" s="436"/>
      <c r="BX909" s="436"/>
      <c r="BY909" s="436"/>
      <c r="BZ909" s="102"/>
      <c r="CA909" s="436"/>
      <c r="CB909" s="436"/>
      <c r="CC909" s="436"/>
      <c r="CD909" s="102"/>
      <c r="CE909" s="436"/>
      <c r="CF909" s="436"/>
      <c r="CG909" s="535"/>
      <c r="CH909" s="436"/>
      <c r="CI909" s="102"/>
      <c r="CJ909" s="486"/>
      <c r="CK909" s="495"/>
      <c r="CL909" s="486"/>
      <c r="CM909" s="486"/>
      <c r="CN909" s="486"/>
      <c r="CO909" s="102"/>
    </row>
    <row r="910" spans="2:93" s="67" customFormat="1" ht="47.25" hidden="1" customHeight="1" x14ac:dyDescent="0.25">
      <c r="B910" s="460"/>
      <c r="C910" s="526" t="s">
        <v>282</v>
      </c>
      <c r="D910" s="433">
        <f t="shared" si="603"/>
        <v>1433.7619999999999</v>
      </c>
      <c r="E910" s="436"/>
      <c r="F910" s="436"/>
      <c r="G910" s="436"/>
      <c r="H910" s="433">
        <v>1433.7619999999999</v>
      </c>
      <c r="I910" s="559"/>
      <c r="J910" s="559"/>
      <c r="K910" s="559"/>
      <c r="L910" s="559"/>
      <c r="M910" s="559"/>
      <c r="N910" s="559"/>
      <c r="O910" s="559"/>
      <c r="P910" s="559"/>
      <c r="Q910" s="559"/>
      <c r="R910" s="559"/>
      <c r="S910" s="579">
        <f t="shared" si="595"/>
        <v>0</v>
      </c>
      <c r="T910" s="572">
        <f t="shared" si="596"/>
        <v>0</v>
      </c>
      <c r="U910" s="559"/>
      <c r="V910" s="559"/>
      <c r="W910" s="559"/>
      <c r="X910" s="559"/>
      <c r="Y910" s="559"/>
      <c r="Z910" s="559"/>
      <c r="AA910" s="559"/>
      <c r="AB910" s="559"/>
      <c r="AC910" s="581"/>
      <c r="AD910" s="559"/>
      <c r="AE910" s="559"/>
      <c r="AF910" s="575"/>
      <c r="AG910" s="559"/>
      <c r="AH910" s="559"/>
      <c r="AI910" s="559"/>
      <c r="AJ910" s="559"/>
      <c r="AK910" s="559"/>
      <c r="AL910" s="581"/>
      <c r="AM910" s="559"/>
      <c r="AN910" s="559"/>
      <c r="AO910" s="559"/>
      <c r="AP910" s="559"/>
      <c r="AQ910" s="559"/>
      <c r="AR910" s="559"/>
      <c r="AS910" s="559"/>
      <c r="AT910" s="559"/>
      <c r="AU910" s="559">
        <f>AZ910-H910</f>
        <v>-1433.7619999999999</v>
      </c>
      <c r="AV910" s="559">
        <f t="shared" si="604"/>
        <v>0</v>
      </c>
      <c r="AW910" s="486"/>
      <c r="AX910" s="486"/>
      <c r="AY910" s="486"/>
      <c r="AZ910" s="482">
        <v>0</v>
      </c>
      <c r="BA910" s="433">
        <f>BD910</f>
        <v>0</v>
      </c>
      <c r="BB910" s="526"/>
      <c r="BC910" s="526"/>
      <c r="BD910" s="526"/>
      <c r="BE910" s="526">
        <f t="shared" si="602"/>
        <v>1433.7619999999999</v>
      </c>
      <c r="BF910" s="433"/>
      <c r="BG910" s="433"/>
      <c r="BH910" s="433">
        <v>1433.7619999999999</v>
      </c>
      <c r="BI910" s="538"/>
      <c r="BJ910" s="486"/>
      <c r="BK910" s="486"/>
      <c r="BL910" s="486"/>
      <c r="BM910" s="102"/>
      <c r="BN910" s="436"/>
      <c r="BO910" s="495"/>
      <c r="BP910" s="486"/>
      <c r="BQ910" s="486"/>
      <c r="BR910" s="486"/>
      <c r="BS910" s="102"/>
      <c r="BT910" s="436"/>
      <c r="BU910" s="102"/>
      <c r="BV910" s="495"/>
      <c r="BW910" s="436"/>
      <c r="BX910" s="436"/>
      <c r="BY910" s="436"/>
      <c r="BZ910" s="102"/>
      <c r="CA910" s="436"/>
      <c r="CB910" s="436"/>
      <c r="CC910" s="436"/>
      <c r="CD910" s="102"/>
      <c r="CE910" s="436"/>
      <c r="CF910" s="436"/>
      <c r="CG910" s="535"/>
      <c r="CH910" s="436"/>
      <c r="CI910" s="102"/>
      <c r="CJ910" s="486"/>
      <c r="CK910" s="495"/>
      <c r="CL910" s="486"/>
      <c r="CM910" s="486"/>
      <c r="CN910" s="486"/>
      <c r="CO910" s="102"/>
    </row>
    <row r="911" spans="2:93" s="67" customFormat="1" ht="138.75" hidden="1" customHeight="1" x14ac:dyDescent="0.25">
      <c r="B911" s="460" t="s">
        <v>8</v>
      </c>
      <c r="C911" s="133" t="s">
        <v>293</v>
      </c>
      <c r="D911" s="436">
        <f t="shared" si="603"/>
        <v>2632.7280000000001</v>
      </c>
      <c r="E911" s="436"/>
      <c r="F911" s="436"/>
      <c r="G911" s="436"/>
      <c r="H911" s="436">
        <f>H912+H913</f>
        <v>2632.7280000000001</v>
      </c>
      <c r="I911" s="554"/>
      <c r="J911" s="554"/>
      <c r="K911" s="554"/>
      <c r="L911" s="554"/>
      <c r="M911" s="554"/>
      <c r="N911" s="554"/>
      <c r="O911" s="554"/>
      <c r="P911" s="554"/>
      <c r="Q911" s="554"/>
      <c r="R911" s="554"/>
      <c r="S911" s="579">
        <f t="shared" si="595"/>
        <v>0</v>
      </c>
      <c r="T911" s="572">
        <f t="shared" si="596"/>
        <v>0</v>
      </c>
      <c r="U911" s="554"/>
      <c r="V911" s="554"/>
      <c r="W911" s="554"/>
      <c r="X911" s="554"/>
      <c r="Y911" s="554"/>
      <c r="Z911" s="554"/>
      <c r="AA911" s="554"/>
      <c r="AB911" s="554"/>
      <c r="AC911" s="577"/>
      <c r="AD911" s="554"/>
      <c r="AE911" s="554"/>
      <c r="AF911" s="575"/>
      <c r="AG911" s="554"/>
      <c r="AH911" s="554"/>
      <c r="AI911" s="554"/>
      <c r="AJ911" s="554"/>
      <c r="AK911" s="554"/>
      <c r="AL911" s="577"/>
      <c r="AM911" s="554"/>
      <c r="AN911" s="554"/>
      <c r="AO911" s="554"/>
      <c r="AP911" s="554"/>
      <c r="AQ911" s="554"/>
      <c r="AR911" s="554"/>
      <c r="AS911" s="554"/>
      <c r="AT911" s="554"/>
      <c r="AU911" s="554">
        <f>AU912+AU913</f>
        <v>-2632.7280000000001</v>
      </c>
      <c r="AV911" s="559">
        <f t="shared" si="604"/>
        <v>0</v>
      </c>
      <c r="AW911" s="486"/>
      <c r="AX911" s="486"/>
      <c r="AY911" s="486"/>
      <c r="AZ911" s="486">
        <f>AZ912+AZ913</f>
        <v>0</v>
      </c>
      <c r="BA911" s="436">
        <f>BB911+BC911+BD911</f>
        <v>0</v>
      </c>
      <c r="BB911" s="535"/>
      <c r="BC911" s="535"/>
      <c r="BD911" s="535">
        <f>BD912+BD913</f>
        <v>0</v>
      </c>
      <c r="BE911" s="535">
        <f t="shared" si="602"/>
        <v>2632.7280000000001</v>
      </c>
      <c r="BF911" s="436"/>
      <c r="BG911" s="436"/>
      <c r="BH911" s="436">
        <f>BH912+BH913</f>
        <v>2632.7280000000001</v>
      </c>
      <c r="BI911" s="538"/>
      <c r="BJ911" s="486"/>
      <c r="BK911" s="486"/>
      <c r="BL911" s="486"/>
      <c r="BM911" s="102"/>
      <c r="BN911" s="436"/>
      <c r="BO911" s="495"/>
      <c r="BP911" s="486"/>
      <c r="BQ911" s="486"/>
      <c r="BR911" s="486"/>
      <c r="BS911" s="102"/>
      <c r="BT911" s="436"/>
      <c r="BU911" s="102"/>
      <c r="BV911" s="495"/>
      <c r="BW911" s="436"/>
      <c r="BX911" s="436"/>
      <c r="BY911" s="436"/>
      <c r="BZ911" s="102"/>
      <c r="CA911" s="436"/>
      <c r="CB911" s="436"/>
      <c r="CC911" s="436"/>
      <c r="CD911" s="102"/>
      <c r="CE911" s="436"/>
      <c r="CF911" s="436"/>
      <c r="CG911" s="535"/>
      <c r="CH911" s="436"/>
      <c r="CI911" s="102"/>
      <c r="CJ911" s="486"/>
      <c r="CK911" s="495"/>
      <c r="CL911" s="486"/>
      <c r="CM911" s="486"/>
      <c r="CN911" s="486"/>
      <c r="CO911" s="102"/>
    </row>
    <row r="912" spans="2:93" s="67" customFormat="1" ht="64.5" hidden="1" customHeight="1" x14ac:dyDescent="0.25">
      <c r="B912" s="460"/>
      <c r="C912" s="525" t="s">
        <v>32</v>
      </c>
      <c r="D912" s="434">
        <f t="shared" si="603"/>
        <v>1763.9</v>
      </c>
      <c r="E912" s="436"/>
      <c r="F912" s="436"/>
      <c r="G912" s="436"/>
      <c r="H912" s="434">
        <v>1763.9</v>
      </c>
      <c r="I912" s="558"/>
      <c r="J912" s="558"/>
      <c r="K912" s="558"/>
      <c r="L912" s="558"/>
      <c r="M912" s="558"/>
      <c r="N912" s="558"/>
      <c r="O912" s="558"/>
      <c r="P912" s="558"/>
      <c r="Q912" s="558"/>
      <c r="R912" s="558"/>
      <c r="S912" s="579">
        <f t="shared" si="595"/>
        <v>0</v>
      </c>
      <c r="T912" s="572">
        <f t="shared" si="596"/>
        <v>0</v>
      </c>
      <c r="U912" s="558"/>
      <c r="V912" s="558"/>
      <c r="W912" s="558"/>
      <c r="X912" s="558"/>
      <c r="Y912" s="558"/>
      <c r="Z912" s="558"/>
      <c r="AA912" s="558"/>
      <c r="AB912" s="558"/>
      <c r="AC912" s="580"/>
      <c r="AD912" s="558"/>
      <c r="AE912" s="558"/>
      <c r="AF912" s="575"/>
      <c r="AG912" s="558"/>
      <c r="AH912" s="558"/>
      <c r="AI912" s="558"/>
      <c r="AJ912" s="558"/>
      <c r="AK912" s="558"/>
      <c r="AL912" s="580"/>
      <c r="AM912" s="558"/>
      <c r="AN912" s="558"/>
      <c r="AO912" s="558"/>
      <c r="AP912" s="558"/>
      <c r="AQ912" s="558"/>
      <c r="AR912" s="558"/>
      <c r="AS912" s="558"/>
      <c r="AT912" s="558"/>
      <c r="AU912" s="558">
        <f>AZ912-H912</f>
        <v>-1763.9</v>
      </c>
      <c r="AV912" s="559">
        <f t="shared" si="604"/>
        <v>0</v>
      </c>
      <c r="AW912" s="486"/>
      <c r="AX912" s="486"/>
      <c r="AY912" s="486"/>
      <c r="AZ912" s="483">
        <v>0</v>
      </c>
      <c r="BA912" s="434">
        <f>BB912+BC912+BD912</f>
        <v>0</v>
      </c>
      <c r="BB912" s="525"/>
      <c r="BC912" s="525"/>
      <c r="BD912" s="525"/>
      <c r="BE912" s="525">
        <f t="shared" si="602"/>
        <v>1763.9</v>
      </c>
      <c r="BF912" s="434"/>
      <c r="BG912" s="434"/>
      <c r="BH912" s="434">
        <v>1763.9</v>
      </c>
      <c r="BI912" s="538"/>
      <c r="BJ912" s="486"/>
      <c r="BK912" s="486"/>
      <c r="BL912" s="486"/>
      <c r="BM912" s="102"/>
      <c r="BN912" s="436"/>
      <c r="BO912" s="495"/>
      <c r="BP912" s="486"/>
      <c r="BQ912" s="486"/>
      <c r="BR912" s="486"/>
      <c r="BS912" s="102"/>
      <c r="BT912" s="436"/>
      <c r="BU912" s="102"/>
      <c r="BV912" s="495"/>
      <c r="BW912" s="436"/>
      <c r="BX912" s="436"/>
      <c r="BY912" s="436"/>
      <c r="BZ912" s="102"/>
      <c r="CA912" s="436"/>
      <c r="CB912" s="436"/>
      <c r="CC912" s="436"/>
      <c r="CD912" s="102"/>
      <c r="CE912" s="436"/>
      <c r="CF912" s="436"/>
      <c r="CG912" s="535"/>
      <c r="CH912" s="436"/>
      <c r="CI912" s="102"/>
      <c r="CJ912" s="486"/>
      <c r="CK912" s="495"/>
      <c r="CL912" s="486"/>
      <c r="CM912" s="486"/>
      <c r="CN912" s="486"/>
      <c r="CO912" s="102"/>
    </row>
    <row r="913" spans="2:93" s="67" customFormat="1" ht="56.25" hidden="1" customHeight="1" x14ac:dyDescent="0.25">
      <c r="B913" s="460"/>
      <c r="C913" s="526" t="s">
        <v>282</v>
      </c>
      <c r="D913" s="433">
        <f t="shared" si="603"/>
        <v>868.82799999999997</v>
      </c>
      <c r="E913" s="436"/>
      <c r="F913" s="436"/>
      <c r="G913" s="436"/>
      <c r="H913" s="433">
        <v>868.82799999999997</v>
      </c>
      <c r="I913" s="559"/>
      <c r="J913" s="559"/>
      <c r="K913" s="559"/>
      <c r="L913" s="559"/>
      <c r="M913" s="559"/>
      <c r="N913" s="559"/>
      <c r="O913" s="559"/>
      <c r="P913" s="559"/>
      <c r="Q913" s="559"/>
      <c r="R913" s="559"/>
      <c r="S913" s="579">
        <f t="shared" si="595"/>
        <v>0</v>
      </c>
      <c r="T913" s="572">
        <f t="shared" si="596"/>
        <v>0</v>
      </c>
      <c r="U913" s="559"/>
      <c r="V913" s="559"/>
      <c r="W913" s="559"/>
      <c r="X913" s="559"/>
      <c r="Y913" s="559"/>
      <c r="Z913" s="559"/>
      <c r="AA913" s="559"/>
      <c r="AB913" s="559"/>
      <c r="AC913" s="581"/>
      <c r="AD913" s="559"/>
      <c r="AE913" s="559"/>
      <c r="AF913" s="575"/>
      <c r="AG913" s="559"/>
      <c r="AH913" s="559"/>
      <c r="AI913" s="559"/>
      <c r="AJ913" s="559"/>
      <c r="AK913" s="559"/>
      <c r="AL913" s="581"/>
      <c r="AM913" s="559"/>
      <c r="AN913" s="559"/>
      <c r="AO913" s="559"/>
      <c r="AP913" s="559"/>
      <c r="AQ913" s="559"/>
      <c r="AR913" s="559"/>
      <c r="AS913" s="559"/>
      <c r="AT913" s="559"/>
      <c r="AU913" s="559">
        <f>AZ913-H913</f>
        <v>-868.82799999999997</v>
      </c>
      <c r="AV913" s="559">
        <f t="shared" si="604"/>
        <v>0</v>
      </c>
      <c r="AW913" s="486"/>
      <c r="AX913" s="486"/>
      <c r="AY913" s="486"/>
      <c r="AZ913" s="482">
        <v>0</v>
      </c>
      <c r="BA913" s="433">
        <f>BD913</f>
        <v>0</v>
      </c>
      <c r="BB913" s="526"/>
      <c r="BC913" s="526"/>
      <c r="BD913" s="526"/>
      <c r="BE913" s="526">
        <f t="shared" si="602"/>
        <v>868.82799999999997</v>
      </c>
      <c r="BF913" s="433"/>
      <c r="BG913" s="433"/>
      <c r="BH913" s="433">
        <v>868.82799999999997</v>
      </c>
      <c r="BI913" s="538"/>
      <c r="BJ913" s="486"/>
      <c r="BK913" s="486"/>
      <c r="BL913" s="486"/>
      <c r="BM913" s="102"/>
      <c r="BN913" s="436"/>
      <c r="BO913" s="495"/>
      <c r="BP913" s="486"/>
      <c r="BQ913" s="486"/>
      <c r="BR913" s="486"/>
      <c r="BS913" s="102"/>
      <c r="BT913" s="436"/>
      <c r="BU913" s="102"/>
      <c r="BV913" s="495"/>
      <c r="BW913" s="436"/>
      <c r="BX913" s="436"/>
      <c r="BY913" s="436"/>
      <c r="BZ913" s="102"/>
      <c r="CA913" s="436"/>
      <c r="CB913" s="436"/>
      <c r="CC913" s="436"/>
      <c r="CD913" s="102"/>
      <c r="CE913" s="436"/>
      <c r="CF913" s="436"/>
      <c r="CG913" s="535"/>
      <c r="CH913" s="436"/>
      <c r="CI913" s="102"/>
      <c r="CJ913" s="486"/>
      <c r="CK913" s="495"/>
      <c r="CL913" s="486"/>
      <c r="CM913" s="486"/>
      <c r="CN913" s="486"/>
      <c r="CO913" s="102"/>
    </row>
    <row r="914" spans="2:93" s="44" customFormat="1" ht="69.75" hidden="1" customHeight="1" x14ac:dyDescent="0.25">
      <c r="B914" s="460" t="s">
        <v>14</v>
      </c>
      <c r="C914" s="156" t="s">
        <v>164</v>
      </c>
      <c r="D914" s="157">
        <f>E914+G914+H914</f>
        <v>0</v>
      </c>
      <c r="E914" s="157">
        <v>0</v>
      </c>
      <c r="F914" s="157"/>
      <c r="G914" s="157">
        <v>0</v>
      </c>
      <c r="H914" s="157">
        <v>0</v>
      </c>
      <c r="I914" s="157"/>
      <c r="J914" s="157"/>
      <c r="K914" s="157"/>
      <c r="L914" s="157"/>
      <c r="M914" s="157"/>
      <c r="N914" s="157"/>
      <c r="O914" s="157"/>
      <c r="P914" s="157"/>
      <c r="Q914" s="157"/>
      <c r="R914" s="157"/>
      <c r="S914" s="579">
        <f t="shared" si="595"/>
        <v>0</v>
      </c>
      <c r="T914" s="572" t="e">
        <f t="shared" si="596"/>
        <v>#DIV/0!</v>
      </c>
      <c r="U914" s="157"/>
      <c r="V914" s="157"/>
      <c r="W914" s="157"/>
      <c r="X914" s="157"/>
      <c r="Y914" s="157"/>
      <c r="Z914" s="157"/>
      <c r="AA914" s="157"/>
      <c r="AB914" s="157"/>
      <c r="AC914" s="157"/>
      <c r="AD914" s="157"/>
      <c r="AE914" s="157"/>
      <c r="AF914" s="575"/>
      <c r="AG914" s="157"/>
      <c r="AH914" s="157"/>
      <c r="AI914" s="157"/>
      <c r="AJ914" s="157"/>
      <c r="AK914" s="157"/>
      <c r="AL914" s="157"/>
      <c r="AM914" s="157"/>
      <c r="AN914" s="157"/>
      <c r="AO914" s="157"/>
      <c r="AP914" s="157"/>
      <c r="AQ914" s="157"/>
      <c r="AR914" s="157"/>
      <c r="AS914" s="157"/>
      <c r="AT914" s="157"/>
      <c r="AU914" s="157">
        <f>AV914</f>
        <v>0</v>
      </c>
      <c r="AV914" s="120">
        <f>AW914+AY914+AZ914</f>
        <v>0</v>
      </c>
      <c r="AW914" s="157">
        <v>0</v>
      </c>
      <c r="AX914" s="157"/>
      <c r="AY914" s="157">
        <v>0</v>
      </c>
      <c r="AZ914" s="157">
        <v>0</v>
      </c>
      <c r="BA914" s="157">
        <f t="shared" ref="BA914:BA929" si="605">BB914+BC914+BD914</f>
        <v>0</v>
      </c>
      <c r="BB914" s="157">
        <f>BF914-E914</f>
        <v>0</v>
      </c>
      <c r="BC914" s="157"/>
      <c r="BD914" s="157"/>
      <c r="BE914" s="157">
        <f t="shared" ref="BE914:BE938" si="606">BF914+BG914+BH914</f>
        <v>0</v>
      </c>
      <c r="BF914" s="157">
        <v>0</v>
      </c>
      <c r="BG914" s="437">
        <f t="shared" ref="BG914:BG929" si="607">G914</f>
        <v>0</v>
      </c>
      <c r="BH914" s="437">
        <f t="shared" ref="BH914:BH929" si="608">H914</f>
        <v>0</v>
      </c>
      <c r="BI914" s="157">
        <f>BJ914+BL914+BM914</f>
        <v>0</v>
      </c>
      <c r="BJ914" s="157">
        <v>0</v>
      </c>
      <c r="BK914" s="157"/>
      <c r="BL914" s="157">
        <v>0</v>
      </c>
      <c r="BM914" s="157">
        <v>0</v>
      </c>
      <c r="BN914" s="157">
        <f t="shared" ref="BN914:BN929" si="609">BO914+BP914+BQ914</f>
        <v>0</v>
      </c>
      <c r="BO914" s="157">
        <f>BP914+BR914+BS914</f>
        <v>0</v>
      </c>
      <c r="BP914" s="157">
        <v>0</v>
      </c>
      <c r="BQ914" s="157"/>
      <c r="BR914" s="157">
        <v>0</v>
      </c>
      <c r="BS914" s="157">
        <v>0</v>
      </c>
      <c r="BT914" s="157">
        <f t="shared" ref="BT914:BT929" si="610">BL914</f>
        <v>0</v>
      </c>
      <c r="BU914" s="157">
        <f t="shared" ref="BU914:BU929" si="611">BM914</f>
        <v>0</v>
      </c>
      <c r="BV914" s="157">
        <f>BW914+BY914+BZ914</f>
        <v>0</v>
      </c>
      <c r="BW914" s="157">
        <v>0</v>
      </c>
      <c r="BX914" s="157"/>
      <c r="BY914" s="157">
        <v>0</v>
      </c>
      <c r="BZ914" s="157">
        <v>0</v>
      </c>
      <c r="CA914" s="157">
        <f t="shared" ref="CA914:CA936" si="612">CB914+CC914+CD914</f>
        <v>0</v>
      </c>
      <c r="CB914" s="157"/>
      <c r="CC914" s="157"/>
      <c r="CD914" s="157"/>
      <c r="CE914" s="157">
        <f t="shared" ref="CE914:CE929" si="613">CF914+CH914+CI914</f>
        <v>0</v>
      </c>
      <c r="CF914" s="157">
        <f t="shared" ref="CF914:CF929" si="614">BW914</f>
        <v>0</v>
      </c>
      <c r="CG914" s="157"/>
      <c r="CH914" s="157">
        <f t="shared" ref="CH914:CH929" si="615">BY914</f>
        <v>0</v>
      </c>
      <c r="CI914" s="157">
        <f t="shared" ref="CI914:CI929" si="616">BZ914</f>
        <v>0</v>
      </c>
      <c r="CJ914" s="157"/>
      <c r="CK914" s="157">
        <f>CL914+CN914+CO914</f>
        <v>0</v>
      </c>
      <c r="CL914" s="157">
        <v>0</v>
      </c>
      <c r="CM914" s="157"/>
      <c r="CN914" s="157">
        <v>0</v>
      </c>
      <c r="CO914" s="157">
        <v>0</v>
      </c>
    </row>
    <row r="915" spans="2:93" s="44" customFormat="1" ht="66" hidden="1" customHeight="1" x14ac:dyDescent="0.25">
      <c r="B915" s="460" t="s">
        <v>279</v>
      </c>
      <c r="C915" s="133" t="s">
        <v>165</v>
      </c>
      <c r="D915" s="120">
        <f>E915+G915+H915</f>
        <v>0</v>
      </c>
      <c r="E915" s="120">
        <v>0</v>
      </c>
      <c r="F915" s="120"/>
      <c r="G915" s="120"/>
      <c r="H915" s="120">
        <v>0</v>
      </c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579">
        <f t="shared" si="595"/>
        <v>0</v>
      </c>
      <c r="T915" s="572" t="e">
        <f t="shared" si="596"/>
        <v>#DIV/0!</v>
      </c>
      <c r="U915" s="120"/>
      <c r="V915" s="120"/>
      <c r="W915" s="120"/>
      <c r="X915" s="120"/>
      <c r="Y915" s="120"/>
      <c r="Z915" s="120"/>
      <c r="AA915" s="120"/>
      <c r="AB915" s="120"/>
      <c r="AC915" s="120"/>
      <c r="AD915" s="120"/>
      <c r="AE915" s="120"/>
      <c r="AF915" s="575"/>
      <c r="AG915" s="120"/>
      <c r="AH915" s="120"/>
      <c r="AI915" s="120"/>
      <c r="AJ915" s="120"/>
      <c r="AK915" s="120"/>
      <c r="AL915" s="120"/>
      <c r="AM915" s="120"/>
      <c r="AN915" s="120"/>
      <c r="AO915" s="120"/>
      <c r="AP915" s="120"/>
      <c r="AQ915" s="120"/>
      <c r="AR915" s="120"/>
      <c r="AS915" s="120"/>
      <c r="AT915" s="120"/>
      <c r="AU915" s="120">
        <f>AV915</f>
        <v>0</v>
      </c>
      <c r="AV915" s="120">
        <f>AW915+AY915+AZ915</f>
        <v>0</v>
      </c>
      <c r="AW915" s="120">
        <v>0</v>
      </c>
      <c r="AX915" s="120"/>
      <c r="AY915" s="120"/>
      <c r="AZ915" s="120">
        <v>0</v>
      </c>
      <c r="BA915" s="120">
        <f t="shared" si="605"/>
        <v>0</v>
      </c>
      <c r="BB915" s="120">
        <f>BF915-E915</f>
        <v>0</v>
      </c>
      <c r="BC915" s="120"/>
      <c r="BD915" s="120"/>
      <c r="BE915" s="120">
        <f t="shared" si="606"/>
        <v>0</v>
      </c>
      <c r="BF915" s="120">
        <v>0</v>
      </c>
      <c r="BG915" s="437">
        <f t="shared" si="607"/>
        <v>0</v>
      </c>
      <c r="BH915" s="437">
        <f t="shared" si="608"/>
        <v>0</v>
      </c>
      <c r="BI915" s="120">
        <f>BJ915+BL915+BM915</f>
        <v>0</v>
      </c>
      <c r="BJ915" s="120">
        <v>0</v>
      </c>
      <c r="BK915" s="120"/>
      <c r="BL915" s="120"/>
      <c r="BM915" s="120">
        <v>0</v>
      </c>
      <c r="BN915" s="120">
        <f t="shared" si="609"/>
        <v>0</v>
      </c>
      <c r="BO915" s="120">
        <f>BP915+BR915+BS915</f>
        <v>0</v>
      </c>
      <c r="BP915" s="120">
        <v>0</v>
      </c>
      <c r="BQ915" s="120"/>
      <c r="BR915" s="120"/>
      <c r="BS915" s="120">
        <v>0</v>
      </c>
      <c r="BT915" s="120">
        <f t="shared" si="610"/>
        <v>0</v>
      </c>
      <c r="BU915" s="120">
        <f t="shared" si="611"/>
        <v>0</v>
      </c>
      <c r="BV915" s="120">
        <f>BW915+BY915+BZ915</f>
        <v>0</v>
      </c>
      <c r="BW915" s="120">
        <v>0</v>
      </c>
      <c r="BX915" s="120"/>
      <c r="BY915" s="120"/>
      <c r="BZ915" s="120">
        <v>0</v>
      </c>
      <c r="CA915" s="120">
        <f t="shared" si="612"/>
        <v>0</v>
      </c>
      <c r="CB915" s="120"/>
      <c r="CC915" s="120"/>
      <c r="CD915" s="120"/>
      <c r="CE915" s="120">
        <f t="shared" si="613"/>
        <v>0</v>
      </c>
      <c r="CF915" s="120">
        <f t="shared" si="614"/>
        <v>0</v>
      </c>
      <c r="CG915" s="120"/>
      <c r="CH915" s="120">
        <f t="shared" si="615"/>
        <v>0</v>
      </c>
      <c r="CI915" s="120">
        <f t="shared" si="616"/>
        <v>0</v>
      </c>
      <c r="CJ915" s="120"/>
      <c r="CK915" s="120">
        <f>CL915+CN915+CO915</f>
        <v>0</v>
      </c>
      <c r="CL915" s="120">
        <v>0</v>
      </c>
      <c r="CM915" s="120"/>
      <c r="CN915" s="120"/>
      <c r="CO915" s="120">
        <v>0</v>
      </c>
    </row>
    <row r="916" spans="2:93" s="67" customFormat="1" ht="105" hidden="1" customHeight="1" x14ac:dyDescent="0.25">
      <c r="B916" s="232" t="s">
        <v>62</v>
      </c>
      <c r="C916" s="127" t="s">
        <v>144</v>
      </c>
      <c r="D916" s="102"/>
      <c r="E916" s="45"/>
      <c r="F916" s="45"/>
      <c r="G916" s="45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579">
        <f t="shared" si="595"/>
        <v>0</v>
      </c>
      <c r="T916" s="572" t="e">
        <f t="shared" si="596"/>
        <v>#DIV/0!</v>
      </c>
      <c r="U916" s="102"/>
      <c r="V916" s="102"/>
      <c r="W916" s="102"/>
      <c r="X916" s="102"/>
      <c r="Y916" s="102"/>
      <c r="Z916" s="102"/>
      <c r="AA916" s="102"/>
      <c r="AB916" s="102"/>
      <c r="AC916" s="102"/>
      <c r="AD916" s="102"/>
      <c r="AE916" s="102"/>
      <c r="AF916" s="575"/>
      <c r="AG916" s="102"/>
      <c r="AH916" s="102"/>
      <c r="AI916" s="102"/>
      <c r="AJ916" s="102"/>
      <c r="AK916" s="102"/>
      <c r="AL916" s="102"/>
      <c r="AM916" s="102"/>
      <c r="AN916" s="102"/>
      <c r="AO916" s="102"/>
      <c r="AP916" s="102"/>
      <c r="AQ916" s="102"/>
      <c r="AR916" s="102"/>
      <c r="AS916" s="102"/>
      <c r="AT916" s="102"/>
      <c r="AU916" s="554"/>
      <c r="AV916" s="21"/>
      <c r="AW916" s="45"/>
      <c r="AX916" s="45"/>
      <c r="AY916" s="45"/>
      <c r="AZ916" s="102"/>
      <c r="BA916" s="437">
        <f t="shared" si="605"/>
        <v>0</v>
      </c>
      <c r="BB916" s="33"/>
      <c r="BC916" s="33"/>
      <c r="BD916" s="33"/>
      <c r="BE916" s="533">
        <f t="shared" si="606"/>
        <v>0</v>
      </c>
      <c r="BF916" s="437">
        <f t="shared" ref="BF916:BF929" si="617">E916</f>
        <v>0</v>
      </c>
      <c r="BG916" s="437">
        <f t="shared" si="607"/>
        <v>0</v>
      </c>
      <c r="BH916" s="437">
        <f t="shared" si="608"/>
        <v>0</v>
      </c>
      <c r="BI916" s="102"/>
      <c r="BJ916" s="45"/>
      <c r="BK916" s="45"/>
      <c r="BL916" s="45"/>
      <c r="BM916" s="102"/>
      <c r="BN916" s="102">
        <f t="shared" si="609"/>
        <v>0</v>
      </c>
      <c r="BO916" s="102"/>
      <c r="BP916" s="45"/>
      <c r="BQ916" s="45"/>
      <c r="BR916" s="45"/>
      <c r="BS916" s="102"/>
      <c r="BT916" s="45">
        <f t="shared" si="610"/>
        <v>0</v>
      </c>
      <c r="BU916" s="102">
        <f t="shared" si="611"/>
        <v>0</v>
      </c>
      <c r="BV916" s="102"/>
      <c r="BW916" s="45"/>
      <c r="BX916" s="45"/>
      <c r="BY916" s="45"/>
      <c r="BZ916" s="102"/>
      <c r="CA916" s="102">
        <f t="shared" si="612"/>
        <v>0</v>
      </c>
      <c r="CB916" s="45"/>
      <c r="CC916" s="45"/>
      <c r="CD916" s="102"/>
      <c r="CE916" s="102">
        <f t="shared" si="613"/>
        <v>0</v>
      </c>
      <c r="CF916" s="45">
        <f t="shared" si="614"/>
        <v>0</v>
      </c>
      <c r="CG916" s="45"/>
      <c r="CH916" s="45">
        <f t="shared" si="615"/>
        <v>0</v>
      </c>
      <c r="CI916" s="102">
        <f t="shared" si="616"/>
        <v>0</v>
      </c>
      <c r="CJ916" s="102"/>
      <c r="CK916" s="102"/>
      <c r="CL916" s="45"/>
      <c r="CM916" s="45"/>
      <c r="CN916" s="45"/>
      <c r="CO916" s="102"/>
    </row>
    <row r="917" spans="2:93" s="83" customFormat="1" ht="46.5" hidden="1" customHeight="1" x14ac:dyDescent="0.25">
      <c r="B917" s="462"/>
      <c r="C917" s="156" t="s">
        <v>32</v>
      </c>
      <c r="D917" s="157">
        <f>E917+G917+H917</f>
        <v>0</v>
      </c>
      <c r="E917" s="157">
        <v>0</v>
      </c>
      <c r="F917" s="157"/>
      <c r="G917" s="157"/>
      <c r="H917" s="157">
        <v>0</v>
      </c>
      <c r="I917" s="157"/>
      <c r="J917" s="157"/>
      <c r="K917" s="157"/>
      <c r="L917" s="157"/>
      <c r="M917" s="157"/>
      <c r="N917" s="157"/>
      <c r="O917" s="157"/>
      <c r="P917" s="157"/>
      <c r="Q917" s="157"/>
      <c r="R917" s="157"/>
      <c r="S917" s="579">
        <f t="shared" si="595"/>
        <v>0</v>
      </c>
      <c r="T917" s="572" t="e">
        <f t="shared" si="596"/>
        <v>#DIV/0!</v>
      </c>
      <c r="U917" s="157"/>
      <c r="V917" s="157"/>
      <c r="W917" s="157"/>
      <c r="X917" s="157"/>
      <c r="Y917" s="157"/>
      <c r="Z917" s="157"/>
      <c r="AA917" s="157"/>
      <c r="AB917" s="157"/>
      <c r="AC917" s="157"/>
      <c r="AD917" s="157"/>
      <c r="AE917" s="157"/>
      <c r="AF917" s="575"/>
      <c r="AG917" s="157"/>
      <c r="AH917" s="157"/>
      <c r="AI917" s="157"/>
      <c r="AJ917" s="157"/>
      <c r="AK917" s="157"/>
      <c r="AL917" s="157"/>
      <c r="AM917" s="157"/>
      <c r="AN917" s="157"/>
      <c r="AO917" s="157"/>
      <c r="AP917" s="157"/>
      <c r="AQ917" s="157"/>
      <c r="AR917" s="157"/>
      <c r="AS917" s="157"/>
      <c r="AT917" s="157"/>
      <c r="AU917" s="157">
        <f>AV917+AW917+AX917</f>
        <v>0</v>
      </c>
      <c r="AV917" s="120">
        <f>AW917+AY917+AZ917</f>
        <v>0</v>
      </c>
      <c r="AW917" s="157">
        <v>0</v>
      </c>
      <c r="AX917" s="157"/>
      <c r="AY917" s="157"/>
      <c r="AZ917" s="157">
        <v>0</v>
      </c>
      <c r="BA917" s="437">
        <f t="shared" si="605"/>
        <v>0</v>
      </c>
      <c r="BB917" s="157"/>
      <c r="BC917" s="157"/>
      <c r="BD917" s="157"/>
      <c r="BE917" s="533">
        <f t="shared" si="606"/>
        <v>0</v>
      </c>
      <c r="BF917" s="437">
        <f t="shared" si="617"/>
        <v>0</v>
      </c>
      <c r="BG917" s="437">
        <f t="shared" si="607"/>
        <v>0</v>
      </c>
      <c r="BH917" s="437">
        <f t="shared" si="608"/>
        <v>0</v>
      </c>
      <c r="BI917" s="157">
        <f>BJ917+BL917+BM917</f>
        <v>0</v>
      </c>
      <c r="BJ917" s="157">
        <v>0</v>
      </c>
      <c r="BK917" s="157"/>
      <c r="BL917" s="157"/>
      <c r="BM917" s="157">
        <v>0</v>
      </c>
      <c r="BN917" s="157">
        <f t="shared" si="609"/>
        <v>0</v>
      </c>
      <c r="BO917" s="157">
        <f>BP917+BR917+BS917</f>
        <v>0</v>
      </c>
      <c r="BP917" s="157">
        <v>0</v>
      </c>
      <c r="BQ917" s="157"/>
      <c r="BR917" s="157"/>
      <c r="BS917" s="157">
        <v>0</v>
      </c>
      <c r="BT917" s="157">
        <f t="shared" si="610"/>
        <v>0</v>
      </c>
      <c r="BU917" s="157">
        <f t="shared" si="611"/>
        <v>0</v>
      </c>
      <c r="BV917" s="157">
        <f>BW917+BY917+BZ917</f>
        <v>0</v>
      </c>
      <c r="BW917" s="157">
        <v>0</v>
      </c>
      <c r="BX917" s="157"/>
      <c r="BY917" s="157"/>
      <c r="BZ917" s="157">
        <v>0</v>
      </c>
      <c r="CA917" s="157">
        <f t="shared" si="612"/>
        <v>0</v>
      </c>
      <c r="CB917" s="157"/>
      <c r="CC917" s="157"/>
      <c r="CD917" s="157"/>
      <c r="CE917" s="157">
        <f t="shared" si="613"/>
        <v>0</v>
      </c>
      <c r="CF917" s="157">
        <f t="shared" si="614"/>
        <v>0</v>
      </c>
      <c r="CG917" s="157"/>
      <c r="CH917" s="157">
        <f t="shared" si="615"/>
        <v>0</v>
      </c>
      <c r="CI917" s="157">
        <f t="shared" si="616"/>
        <v>0</v>
      </c>
      <c r="CJ917" s="157"/>
      <c r="CK917" s="157">
        <f>CL917+CN917+CO917</f>
        <v>0</v>
      </c>
      <c r="CL917" s="157">
        <v>0</v>
      </c>
      <c r="CM917" s="157"/>
      <c r="CN917" s="157"/>
      <c r="CO917" s="157">
        <v>0</v>
      </c>
    </row>
    <row r="918" spans="2:93" s="27" customFormat="1" ht="52.5" hidden="1" customHeight="1" x14ac:dyDescent="0.25">
      <c r="B918" s="168"/>
      <c r="C918" s="133" t="s">
        <v>31</v>
      </c>
      <c r="D918" s="120">
        <f>E918+G918+H918</f>
        <v>0</v>
      </c>
      <c r="E918" s="120">
        <v>0</v>
      </c>
      <c r="F918" s="120"/>
      <c r="G918" s="120"/>
      <c r="H918" s="120">
        <v>0</v>
      </c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579">
        <f t="shared" si="595"/>
        <v>0</v>
      </c>
      <c r="T918" s="572" t="e">
        <f t="shared" si="596"/>
        <v>#DIV/0!</v>
      </c>
      <c r="U918" s="120"/>
      <c r="V918" s="120"/>
      <c r="W918" s="120"/>
      <c r="X918" s="120"/>
      <c r="Y918" s="120"/>
      <c r="Z918" s="120"/>
      <c r="AA918" s="120"/>
      <c r="AB918" s="120"/>
      <c r="AC918" s="120"/>
      <c r="AD918" s="120"/>
      <c r="AE918" s="120"/>
      <c r="AF918" s="575"/>
      <c r="AG918" s="120"/>
      <c r="AH918" s="120"/>
      <c r="AI918" s="120"/>
      <c r="AJ918" s="120"/>
      <c r="AK918" s="120"/>
      <c r="AL918" s="120"/>
      <c r="AM918" s="120"/>
      <c r="AN918" s="120"/>
      <c r="AO918" s="120"/>
      <c r="AP918" s="120"/>
      <c r="AQ918" s="120"/>
      <c r="AR918" s="120"/>
      <c r="AS918" s="120"/>
      <c r="AT918" s="120"/>
      <c r="AU918" s="120">
        <f>AV918+AW918+AX918</f>
        <v>0</v>
      </c>
      <c r="AV918" s="120">
        <f>AW918+AY918+AZ918</f>
        <v>0</v>
      </c>
      <c r="AW918" s="120">
        <v>0</v>
      </c>
      <c r="AX918" s="120"/>
      <c r="AY918" s="120"/>
      <c r="AZ918" s="120">
        <v>0</v>
      </c>
      <c r="BA918" s="437">
        <f t="shared" si="605"/>
        <v>0</v>
      </c>
      <c r="BB918" s="120"/>
      <c r="BC918" s="120"/>
      <c r="BD918" s="120"/>
      <c r="BE918" s="533">
        <f t="shared" si="606"/>
        <v>0</v>
      </c>
      <c r="BF918" s="437">
        <f t="shared" si="617"/>
        <v>0</v>
      </c>
      <c r="BG918" s="437">
        <f t="shared" si="607"/>
        <v>0</v>
      </c>
      <c r="BH918" s="437">
        <f t="shared" si="608"/>
        <v>0</v>
      </c>
      <c r="BI918" s="120">
        <f>BJ918+BL918+BM918</f>
        <v>0</v>
      </c>
      <c r="BJ918" s="120">
        <v>0</v>
      </c>
      <c r="BK918" s="120"/>
      <c r="BL918" s="120"/>
      <c r="BM918" s="120">
        <v>0</v>
      </c>
      <c r="BN918" s="120">
        <f t="shared" si="609"/>
        <v>0</v>
      </c>
      <c r="BO918" s="120">
        <f>BP918+BR918+BS918</f>
        <v>0</v>
      </c>
      <c r="BP918" s="120">
        <v>0</v>
      </c>
      <c r="BQ918" s="120"/>
      <c r="BR918" s="120"/>
      <c r="BS918" s="120">
        <v>0</v>
      </c>
      <c r="BT918" s="120">
        <f t="shared" si="610"/>
        <v>0</v>
      </c>
      <c r="BU918" s="120">
        <f t="shared" si="611"/>
        <v>0</v>
      </c>
      <c r="BV918" s="120">
        <f>BW918+BY918+BZ918</f>
        <v>0</v>
      </c>
      <c r="BW918" s="120">
        <v>0</v>
      </c>
      <c r="BX918" s="120"/>
      <c r="BY918" s="120"/>
      <c r="BZ918" s="120">
        <v>0</v>
      </c>
      <c r="CA918" s="120">
        <f t="shared" si="612"/>
        <v>0</v>
      </c>
      <c r="CB918" s="120"/>
      <c r="CC918" s="120"/>
      <c r="CD918" s="120"/>
      <c r="CE918" s="120">
        <f t="shared" si="613"/>
        <v>0</v>
      </c>
      <c r="CF918" s="120">
        <f t="shared" si="614"/>
        <v>0</v>
      </c>
      <c r="CG918" s="120"/>
      <c r="CH918" s="120">
        <f t="shared" si="615"/>
        <v>0</v>
      </c>
      <c r="CI918" s="120">
        <f t="shared" si="616"/>
        <v>0</v>
      </c>
      <c r="CJ918" s="120"/>
      <c r="CK918" s="120">
        <f>CL918+CN918+CO918</f>
        <v>0</v>
      </c>
      <c r="CL918" s="120">
        <v>0</v>
      </c>
      <c r="CM918" s="120"/>
      <c r="CN918" s="120"/>
      <c r="CO918" s="120">
        <v>0</v>
      </c>
    </row>
    <row r="919" spans="2:93" s="27" customFormat="1" ht="106.5" hidden="1" customHeight="1" x14ac:dyDescent="0.25">
      <c r="B919" s="168"/>
      <c r="C919" s="133"/>
      <c r="D919" s="33"/>
      <c r="E919" s="33"/>
      <c r="F919" s="33"/>
      <c r="G919" s="37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579">
        <f t="shared" si="595"/>
        <v>0</v>
      </c>
      <c r="T919" s="572" t="e">
        <f t="shared" si="596"/>
        <v>#DIV/0!</v>
      </c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575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120"/>
      <c r="AV919" s="33"/>
      <c r="AW919" s="33"/>
      <c r="AX919" s="33"/>
      <c r="AY919" s="37"/>
      <c r="AZ919" s="33"/>
      <c r="BA919" s="437">
        <f t="shared" si="605"/>
        <v>0</v>
      </c>
      <c r="BB919" s="33"/>
      <c r="BC919" s="33"/>
      <c r="BD919" s="33"/>
      <c r="BE919" s="533">
        <f t="shared" si="606"/>
        <v>0</v>
      </c>
      <c r="BF919" s="437">
        <f t="shared" si="617"/>
        <v>0</v>
      </c>
      <c r="BG919" s="437">
        <f t="shared" si="607"/>
        <v>0</v>
      </c>
      <c r="BH919" s="437">
        <f t="shared" si="608"/>
        <v>0</v>
      </c>
      <c r="BI919" s="33"/>
      <c r="BJ919" s="33"/>
      <c r="BK919" s="33"/>
      <c r="BL919" s="37"/>
      <c r="BM919" s="33"/>
      <c r="BN919" s="33">
        <f t="shared" si="609"/>
        <v>0</v>
      </c>
      <c r="BO919" s="33"/>
      <c r="BP919" s="33"/>
      <c r="BQ919" s="33"/>
      <c r="BR919" s="37"/>
      <c r="BS919" s="33"/>
      <c r="BT919" s="37">
        <f t="shared" si="610"/>
        <v>0</v>
      </c>
      <c r="BU919" s="33">
        <f t="shared" si="611"/>
        <v>0</v>
      </c>
      <c r="BV919" s="33"/>
      <c r="BW919" s="33"/>
      <c r="BX919" s="33"/>
      <c r="BY919" s="37"/>
      <c r="BZ919" s="33"/>
      <c r="CA919" s="33">
        <f t="shared" si="612"/>
        <v>0</v>
      </c>
      <c r="CB919" s="33"/>
      <c r="CC919" s="37"/>
      <c r="CD919" s="33"/>
      <c r="CE919" s="33">
        <f t="shared" si="613"/>
        <v>0</v>
      </c>
      <c r="CF919" s="33">
        <f t="shared" si="614"/>
        <v>0</v>
      </c>
      <c r="CG919" s="33"/>
      <c r="CH919" s="37">
        <f t="shared" si="615"/>
        <v>0</v>
      </c>
      <c r="CI919" s="33">
        <f t="shared" si="616"/>
        <v>0</v>
      </c>
      <c r="CJ919" s="33"/>
      <c r="CK919" s="33"/>
      <c r="CL919" s="33"/>
      <c r="CM919" s="33"/>
      <c r="CN919" s="37"/>
      <c r="CO919" s="33"/>
    </row>
    <row r="920" spans="2:93" s="27" customFormat="1" ht="51.75" hidden="1" customHeight="1" x14ac:dyDescent="0.25">
      <c r="B920" s="889" t="s">
        <v>193</v>
      </c>
      <c r="C920" s="889"/>
      <c r="D920" s="889"/>
      <c r="E920" s="889"/>
      <c r="F920" s="889"/>
      <c r="G920" s="889"/>
      <c r="H920" s="889"/>
      <c r="I920" s="553"/>
      <c r="J920" s="553"/>
      <c r="K920" s="553"/>
      <c r="L920" s="553"/>
      <c r="M920" s="553"/>
      <c r="N920" s="553"/>
      <c r="O920" s="553"/>
      <c r="P920" s="553"/>
      <c r="Q920" s="553"/>
      <c r="R920" s="553"/>
      <c r="S920" s="579">
        <f t="shared" si="595"/>
        <v>0</v>
      </c>
      <c r="T920" s="572" t="e">
        <f t="shared" si="596"/>
        <v>#DIV/0!</v>
      </c>
      <c r="U920" s="553"/>
      <c r="V920" s="553"/>
      <c r="W920" s="553"/>
      <c r="X920" s="553"/>
      <c r="Y920" s="553"/>
      <c r="Z920" s="553"/>
      <c r="AA920" s="553"/>
      <c r="AB920" s="553"/>
      <c r="AC920" s="582"/>
      <c r="AD920" s="553"/>
      <c r="AE920" s="553"/>
      <c r="AF920" s="575"/>
      <c r="AG920" s="553"/>
      <c r="AH920" s="553"/>
      <c r="AI920" s="553"/>
      <c r="AJ920" s="553"/>
      <c r="AK920" s="553"/>
      <c r="AL920" s="582"/>
      <c r="AM920" s="553"/>
      <c r="AN920" s="553"/>
      <c r="AO920" s="553"/>
      <c r="AP920" s="553"/>
      <c r="AQ920" s="553"/>
      <c r="AR920" s="553"/>
      <c r="AS920" s="553"/>
      <c r="AT920" s="553"/>
      <c r="AU920" s="553"/>
      <c r="AV920" s="509"/>
      <c r="AW920" s="487"/>
      <c r="AX920" s="487"/>
      <c r="AY920" s="487"/>
      <c r="AZ920" s="487"/>
      <c r="BA920" s="437">
        <f t="shared" si="605"/>
        <v>0</v>
      </c>
      <c r="BB920" s="530"/>
      <c r="BC920" s="530"/>
      <c r="BD920" s="530"/>
      <c r="BE920" s="533">
        <f t="shared" si="606"/>
        <v>0</v>
      </c>
      <c r="BF920" s="437">
        <f t="shared" si="617"/>
        <v>0</v>
      </c>
      <c r="BG920" s="437">
        <f t="shared" si="607"/>
        <v>0</v>
      </c>
      <c r="BH920" s="437">
        <f t="shared" si="608"/>
        <v>0</v>
      </c>
      <c r="BI920" s="542"/>
      <c r="BJ920" s="487"/>
      <c r="BK920" s="487"/>
      <c r="BL920" s="487"/>
      <c r="BM920" s="537"/>
      <c r="BN920" s="435">
        <f t="shared" si="609"/>
        <v>0</v>
      </c>
      <c r="BO920" s="492"/>
      <c r="BP920" s="481"/>
      <c r="BQ920" s="487"/>
      <c r="BR920" s="487"/>
      <c r="BS920" s="487"/>
      <c r="BT920" s="435">
        <f t="shared" si="610"/>
        <v>0</v>
      </c>
      <c r="BU920" s="435">
        <f t="shared" si="611"/>
        <v>0</v>
      </c>
      <c r="BV920" s="492"/>
      <c r="BW920" s="435"/>
      <c r="BX920" s="435"/>
      <c r="BY920" s="435"/>
      <c r="BZ920" s="435"/>
      <c r="CA920" s="435">
        <f t="shared" si="612"/>
        <v>0</v>
      </c>
      <c r="CB920" s="435"/>
      <c r="CC920" s="435"/>
      <c r="CD920" s="435"/>
      <c r="CE920" s="435">
        <f t="shared" si="613"/>
        <v>0</v>
      </c>
      <c r="CF920" s="435">
        <f t="shared" si="614"/>
        <v>0</v>
      </c>
      <c r="CG920" s="530"/>
      <c r="CH920" s="435">
        <f t="shared" si="615"/>
        <v>0</v>
      </c>
      <c r="CI920" s="435">
        <f t="shared" si="616"/>
        <v>0</v>
      </c>
      <c r="CJ920" s="487"/>
      <c r="CK920" s="492"/>
      <c r="CL920" s="487"/>
      <c r="CM920" s="487"/>
      <c r="CN920" s="487"/>
      <c r="CO920" s="487"/>
    </row>
    <row r="921" spans="2:93" s="67" customFormat="1" ht="198" hidden="1" customHeight="1" x14ac:dyDescent="0.25">
      <c r="B921" s="232">
        <v>1</v>
      </c>
      <c r="C921" s="158" t="s">
        <v>148</v>
      </c>
      <c r="D921" s="102" t="e">
        <f>E921</f>
        <v>#REF!</v>
      </c>
      <c r="E921" s="45" t="e">
        <f>SUM(E922:E927)</f>
        <v>#REF!</v>
      </c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579">
        <f t="shared" si="595"/>
        <v>0</v>
      </c>
      <c r="T921" s="572" t="e">
        <f t="shared" si="596"/>
        <v>#REF!</v>
      </c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57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554" t="e">
        <f>AV921</f>
        <v>#REF!</v>
      </c>
      <c r="AV921" s="21" t="e">
        <f>AW921</f>
        <v>#REF!</v>
      </c>
      <c r="AW921" s="45" t="e">
        <f>SUM(AW922:AW927)</f>
        <v>#REF!</v>
      </c>
      <c r="AX921" s="45"/>
      <c r="AY921" s="45"/>
      <c r="AZ921" s="45"/>
      <c r="BA921" s="437">
        <f t="shared" si="605"/>
        <v>0</v>
      </c>
      <c r="BB921" s="45"/>
      <c r="BC921" s="45"/>
      <c r="BD921" s="45"/>
      <c r="BE921" s="533" t="e">
        <f t="shared" si="606"/>
        <v>#REF!</v>
      </c>
      <c r="BF921" s="437" t="e">
        <f t="shared" si="617"/>
        <v>#REF!</v>
      </c>
      <c r="BG921" s="437">
        <f t="shared" si="607"/>
        <v>0</v>
      </c>
      <c r="BH921" s="437">
        <f t="shared" si="608"/>
        <v>0</v>
      </c>
      <c r="BI921" s="102" t="e">
        <f>BJ921</f>
        <v>#REF!</v>
      </c>
      <c r="BJ921" s="45" t="e">
        <f>SUM(BJ922:BJ927)</f>
        <v>#REF!</v>
      </c>
      <c r="BK921" s="45"/>
      <c r="BL921" s="45"/>
      <c r="BM921" s="45"/>
      <c r="BN921" s="102" t="e">
        <f t="shared" si="609"/>
        <v>#REF!</v>
      </c>
      <c r="BO921" s="102" t="e">
        <f>BP921</f>
        <v>#REF!</v>
      </c>
      <c r="BP921" s="45" t="e">
        <f>SUM(BP922:BP927)</f>
        <v>#REF!</v>
      </c>
      <c r="BQ921" s="45"/>
      <c r="BR921" s="45"/>
      <c r="BS921" s="45"/>
      <c r="BT921" s="45">
        <f t="shared" si="610"/>
        <v>0</v>
      </c>
      <c r="BU921" s="45">
        <f t="shared" si="611"/>
        <v>0</v>
      </c>
      <c r="BV921" s="102">
        <f>BW921</f>
        <v>0</v>
      </c>
      <c r="BW921" s="45">
        <f>SUM(BW922:BW927)</f>
        <v>0</v>
      </c>
      <c r="BX921" s="45"/>
      <c r="BY921" s="45"/>
      <c r="BZ921" s="45"/>
      <c r="CA921" s="102">
        <f t="shared" si="612"/>
        <v>0</v>
      </c>
      <c r="CB921" s="45"/>
      <c r="CC921" s="45"/>
      <c r="CD921" s="45"/>
      <c r="CE921" s="102">
        <f t="shared" si="613"/>
        <v>0</v>
      </c>
      <c r="CF921" s="45">
        <f t="shared" si="614"/>
        <v>0</v>
      </c>
      <c r="CG921" s="45"/>
      <c r="CH921" s="45">
        <f t="shared" si="615"/>
        <v>0</v>
      </c>
      <c r="CI921" s="45">
        <f t="shared" si="616"/>
        <v>0</v>
      </c>
      <c r="CJ921" s="102"/>
      <c r="CK921" s="102">
        <f>CL921</f>
        <v>0</v>
      </c>
      <c r="CL921" s="45">
        <f>SUM(CL922:CL927)</f>
        <v>0</v>
      </c>
      <c r="CM921" s="45"/>
      <c r="CN921" s="45"/>
      <c r="CO921" s="45"/>
    </row>
    <row r="922" spans="2:93" s="39" customFormat="1" ht="75" hidden="1" customHeight="1" x14ac:dyDescent="0.25">
      <c r="B922" s="168"/>
      <c r="C922" s="133" t="s">
        <v>149</v>
      </c>
      <c r="D922" s="33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579">
        <f t="shared" si="595"/>
        <v>0</v>
      </c>
      <c r="T922" s="572" t="e">
        <f t="shared" si="596"/>
        <v>#DIV/0!</v>
      </c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575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120"/>
      <c r="AV922" s="33"/>
      <c r="AW922" s="37"/>
      <c r="AX922" s="37"/>
      <c r="AY922" s="37"/>
      <c r="AZ922" s="37"/>
      <c r="BA922" s="437">
        <f t="shared" si="605"/>
        <v>0</v>
      </c>
      <c r="BB922" s="37"/>
      <c r="BC922" s="37"/>
      <c r="BD922" s="37"/>
      <c r="BE922" s="533">
        <f t="shared" si="606"/>
        <v>0</v>
      </c>
      <c r="BF922" s="437">
        <f t="shared" si="617"/>
        <v>0</v>
      </c>
      <c r="BG922" s="437">
        <f t="shared" si="607"/>
        <v>0</v>
      </c>
      <c r="BH922" s="437">
        <f t="shared" si="608"/>
        <v>0</v>
      </c>
      <c r="BI922" s="33"/>
      <c r="BJ922" s="37"/>
      <c r="BK922" s="37"/>
      <c r="BL922" s="37"/>
      <c r="BM922" s="37"/>
      <c r="BN922" s="33">
        <f t="shared" si="609"/>
        <v>0</v>
      </c>
      <c r="BO922" s="33"/>
      <c r="BP922" s="37"/>
      <c r="BQ922" s="37"/>
      <c r="BR922" s="37"/>
      <c r="BS922" s="37"/>
      <c r="BT922" s="37">
        <f t="shared" si="610"/>
        <v>0</v>
      </c>
      <c r="BU922" s="37">
        <f t="shared" si="611"/>
        <v>0</v>
      </c>
      <c r="BV922" s="33"/>
      <c r="BW922" s="37"/>
      <c r="BX922" s="37"/>
      <c r="BY922" s="37"/>
      <c r="BZ922" s="37"/>
      <c r="CA922" s="33">
        <f t="shared" si="612"/>
        <v>0</v>
      </c>
      <c r="CB922" s="37"/>
      <c r="CC922" s="37"/>
      <c r="CD922" s="37"/>
      <c r="CE922" s="33">
        <f t="shared" si="613"/>
        <v>0</v>
      </c>
      <c r="CF922" s="37">
        <f t="shared" si="614"/>
        <v>0</v>
      </c>
      <c r="CG922" s="37"/>
      <c r="CH922" s="37">
        <f t="shared" si="615"/>
        <v>0</v>
      </c>
      <c r="CI922" s="37">
        <f t="shared" si="616"/>
        <v>0</v>
      </c>
      <c r="CJ922" s="33"/>
      <c r="CK922" s="33"/>
      <c r="CL922" s="37"/>
      <c r="CM922" s="37"/>
      <c r="CN922" s="37"/>
      <c r="CO922" s="37"/>
    </row>
    <row r="923" spans="2:93" s="51" customFormat="1" ht="102.75" hidden="1" customHeight="1" x14ac:dyDescent="0.25">
      <c r="B923" s="233" t="s">
        <v>34</v>
      </c>
      <c r="C923" s="133" t="s">
        <v>150</v>
      </c>
      <c r="D923" s="37">
        <f>E923</f>
        <v>0</v>
      </c>
      <c r="E923" s="37">
        <v>0</v>
      </c>
      <c r="F923" s="37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579">
        <f t="shared" si="595"/>
        <v>0</v>
      </c>
      <c r="T923" s="572" t="e">
        <f t="shared" si="596"/>
        <v>#DIV/0!</v>
      </c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575"/>
      <c r="AG923" s="43"/>
      <c r="AH923" s="43"/>
      <c r="AI923" s="43"/>
      <c r="AJ923" s="43"/>
      <c r="AK923" s="43"/>
      <c r="AL923" s="43"/>
      <c r="AM923" s="43"/>
      <c r="AN923" s="43"/>
      <c r="AO923" s="43"/>
      <c r="AP923" s="43"/>
      <c r="AQ923" s="43"/>
      <c r="AR923" s="43"/>
      <c r="AS923" s="43"/>
      <c r="AT923" s="43"/>
      <c r="AU923" s="130">
        <f t="shared" ref="AU923:AV927" si="618">AV923</f>
        <v>0</v>
      </c>
      <c r="AV923" s="37">
        <f t="shared" si="618"/>
        <v>0</v>
      </c>
      <c r="AW923" s="37">
        <v>0</v>
      </c>
      <c r="AX923" s="37"/>
      <c r="AY923" s="43"/>
      <c r="AZ923" s="43"/>
      <c r="BA923" s="437">
        <f t="shared" si="605"/>
        <v>0</v>
      </c>
      <c r="BB923" s="37"/>
      <c r="BC923" s="37"/>
      <c r="BD923" s="37"/>
      <c r="BE923" s="533">
        <f t="shared" si="606"/>
        <v>0</v>
      </c>
      <c r="BF923" s="437">
        <f t="shared" si="617"/>
        <v>0</v>
      </c>
      <c r="BG923" s="437">
        <f t="shared" si="607"/>
        <v>0</v>
      </c>
      <c r="BH923" s="437">
        <f t="shared" si="608"/>
        <v>0</v>
      </c>
      <c r="BI923" s="37">
        <f>BJ923</f>
        <v>0</v>
      </c>
      <c r="BJ923" s="37">
        <v>0</v>
      </c>
      <c r="BK923" s="37"/>
      <c r="BL923" s="43"/>
      <c r="BM923" s="43"/>
      <c r="BN923" s="37">
        <f t="shared" si="609"/>
        <v>0</v>
      </c>
      <c r="BO923" s="37">
        <f>BP923</f>
        <v>0</v>
      </c>
      <c r="BP923" s="37">
        <v>0</v>
      </c>
      <c r="BQ923" s="37"/>
      <c r="BR923" s="43"/>
      <c r="BS923" s="43"/>
      <c r="BT923" s="43">
        <f t="shared" si="610"/>
        <v>0</v>
      </c>
      <c r="BU923" s="43">
        <f t="shared" si="611"/>
        <v>0</v>
      </c>
      <c r="BV923" s="37">
        <f>BW923</f>
        <v>0</v>
      </c>
      <c r="BW923" s="37">
        <v>0</v>
      </c>
      <c r="BX923" s="37"/>
      <c r="BY923" s="43"/>
      <c r="BZ923" s="43"/>
      <c r="CA923" s="37">
        <f t="shared" si="612"/>
        <v>0</v>
      </c>
      <c r="CB923" s="37"/>
      <c r="CC923" s="43"/>
      <c r="CD923" s="43"/>
      <c r="CE923" s="37">
        <f t="shared" si="613"/>
        <v>0</v>
      </c>
      <c r="CF923" s="37">
        <f t="shared" si="614"/>
        <v>0</v>
      </c>
      <c r="CG923" s="37"/>
      <c r="CH923" s="43">
        <f t="shared" si="615"/>
        <v>0</v>
      </c>
      <c r="CI923" s="43">
        <f t="shared" si="616"/>
        <v>0</v>
      </c>
      <c r="CJ923" s="37"/>
      <c r="CK923" s="37">
        <f>CL923</f>
        <v>0</v>
      </c>
      <c r="CL923" s="37">
        <v>0</v>
      </c>
      <c r="CM923" s="37"/>
      <c r="CN923" s="43"/>
      <c r="CO923" s="43"/>
    </row>
    <row r="924" spans="2:93" s="51" customFormat="1" ht="98.25" hidden="1" customHeight="1" x14ac:dyDescent="0.25">
      <c r="B924" s="233" t="s">
        <v>62</v>
      </c>
      <c r="C924" s="133" t="s">
        <v>151</v>
      </c>
      <c r="D924" s="37" t="e">
        <f>E924</f>
        <v>#REF!</v>
      </c>
      <c r="E924" s="43" t="e">
        <f>#REF!</f>
        <v>#REF!</v>
      </c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579">
        <f t="shared" si="595"/>
        <v>0</v>
      </c>
      <c r="T924" s="572" t="e">
        <f t="shared" si="596"/>
        <v>#REF!</v>
      </c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575"/>
      <c r="AG924" s="43"/>
      <c r="AH924" s="43"/>
      <c r="AI924" s="43"/>
      <c r="AJ924" s="43"/>
      <c r="AK924" s="43"/>
      <c r="AL924" s="43"/>
      <c r="AM924" s="43"/>
      <c r="AN924" s="43"/>
      <c r="AO924" s="43"/>
      <c r="AP924" s="43"/>
      <c r="AQ924" s="43"/>
      <c r="AR924" s="43"/>
      <c r="AS924" s="43"/>
      <c r="AT924" s="43"/>
      <c r="AU924" s="130" t="e">
        <f t="shared" si="618"/>
        <v>#REF!</v>
      </c>
      <c r="AV924" s="37" t="e">
        <f t="shared" si="618"/>
        <v>#REF!</v>
      </c>
      <c r="AW924" s="43" t="e">
        <f>#REF!</f>
        <v>#REF!</v>
      </c>
      <c r="AX924" s="43"/>
      <c r="AY924" s="43"/>
      <c r="AZ924" s="43"/>
      <c r="BA924" s="437">
        <f t="shared" si="605"/>
        <v>0</v>
      </c>
      <c r="BB924" s="37"/>
      <c r="BC924" s="37"/>
      <c r="BD924" s="37"/>
      <c r="BE924" s="533" t="e">
        <f t="shared" si="606"/>
        <v>#REF!</v>
      </c>
      <c r="BF924" s="437" t="e">
        <f t="shared" si="617"/>
        <v>#REF!</v>
      </c>
      <c r="BG924" s="437">
        <f t="shared" si="607"/>
        <v>0</v>
      </c>
      <c r="BH924" s="437">
        <f t="shared" si="608"/>
        <v>0</v>
      </c>
      <c r="BI924" s="37" t="e">
        <f>BJ924</f>
        <v>#REF!</v>
      </c>
      <c r="BJ924" s="43" t="e">
        <f>AV924</f>
        <v>#REF!</v>
      </c>
      <c r="BK924" s="43"/>
      <c r="BL924" s="43"/>
      <c r="BM924" s="43"/>
      <c r="BN924" s="37" t="e">
        <f t="shared" si="609"/>
        <v>#REF!</v>
      </c>
      <c r="BO924" s="37" t="e">
        <f>BP924</f>
        <v>#REF!</v>
      </c>
      <c r="BP924" s="43" t="e">
        <f>#REF!</f>
        <v>#REF!</v>
      </c>
      <c r="BQ924" s="43"/>
      <c r="BR924" s="43"/>
      <c r="BS924" s="43"/>
      <c r="BT924" s="43">
        <f t="shared" si="610"/>
        <v>0</v>
      </c>
      <c r="BU924" s="43">
        <f t="shared" si="611"/>
        <v>0</v>
      </c>
      <c r="BV924" s="37">
        <f>BW924</f>
        <v>0</v>
      </c>
      <c r="BW924" s="43">
        <f>BC924</f>
        <v>0</v>
      </c>
      <c r="BX924" s="43"/>
      <c r="BY924" s="43"/>
      <c r="BZ924" s="43"/>
      <c r="CA924" s="37">
        <f t="shared" si="612"/>
        <v>0</v>
      </c>
      <c r="CB924" s="43"/>
      <c r="CC924" s="43"/>
      <c r="CD924" s="43"/>
      <c r="CE924" s="37">
        <f t="shared" si="613"/>
        <v>0</v>
      </c>
      <c r="CF924" s="43">
        <f t="shared" si="614"/>
        <v>0</v>
      </c>
      <c r="CG924" s="43"/>
      <c r="CH924" s="43">
        <f t="shared" si="615"/>
        <v>0</v>
      </c>
      <c r="CI924" s="43">
        <f t="shared" si="616"/>
        <v>0</v>
      </c>
      <c r="CJ924" s="37"/>
      <c r="CK924" s="37">
        <f>CL924</f>
        <v>0</v>
      </c>
      <c r="CL924" s="43">
        <f>BY924</f>
        <v>0</v>
      </c>
      <c r="CM924" s="43"/>
      <c r="CN924" s="43"/>
      <c r="CO924" s="43"/>
    </row>
    <row r="925" spans="2:93" s="51" customFormat="1" ht="100.5" hidden="1" customHeight="1" x14ac:dyDescent="0.25">
      <c r="B925" s="233" t="s">
        <v>7</v>
      </c>
      <c r="C925" s="133" t="s">
        <v>152</v>
      </c>
      <c r="D925" s="37" t="e">
        <f>E925</f>
        <v>#REF!</v>
      </c>
      <c r="E925" s="43" t="e">
        <f>#REF!</f>
        <v>#REF!</v>
      </c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579">
        <f t="shared" si="595"/>
        <v>0</v>
      </c>
      <c r="T925" s="572" t="e">
        <f t="shared" si="596"/>
        <v>#REF!</v>
      </c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575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43"/>
      <c r="AU925" s="130" t="e">
        <f t="shared" si="618"/>
        <v>#REF!</v>
      </c>
      <c r="AV925" s="37" t="e">
        <f t="shared" si="618"/>
        <v>#REF!</v>
      </c>
      <c r="AW925" s="43" t="e">
        <f>#REF!</f>
        <v>#REF!</v>
      </c>
      <c r="AX925" s="43"/>
      <c r="AY925" s="43"/>
      <c r="AZ925" s="43"/>
      <c r="BA925" s="437">
        <f t="shared" si="605"/>
        <v>0</v>
      </c>
      <c r="BB925" s="37"/>
      <c r="BC925" s="37"/>
      <c r="BD925" s="37"/>
      <c r="BE925" s="533" t="e">
        <f t="shared" si="606"/>
        <v>#REF!</v>
      </c>
      <c r="BF925" s="437" t="e">
        <f t="shared" si="617"/>
        <v>#REF!</v>
      </c>
      <c r="BG925" s="437">
        <f t="shared" si="607"/>
        <v>0</v>
      </c>
      <c r="BH925" s="437">
        <f t="shared" si="608"/>
        <v>0</v>
      </c>
      <c r="BI925" s="37" t="e">
        <f>BJ925</f>
        <v>#REF!</v>
      </c>
      <c r="BJ925" s="43" t="e">
        <f>AV925</f>
        <v>#REF!</v>
      </c>
      <c r="BK925" s="43"/>
      <c r="BL925" s="43"/>
      <c r="BM925" s="43"/>
      <c r="BN925" s="37" t="e">
        <f t="shared" si="609"/>
        <v>#REF!</v>
      </c>
      <c r="BO925" s="37" t="e">
        <f>BP925</f>
        <v>#REF!</v>
      </c>
      <c r="BP925" s="43" t="e">
        <f>#REF!</f>
        <v>#REF!</v>
      </c>
      <c r="BQ925" s="43"/>
      <c r="BR925" s="43"/>
      <c r="BS925" s="43"/>
      <c r="BT925" s="43">
        <f t="shared" si="610"/>
        <v>0</v>
      </c>
      <c r="BU925" s="43">
        <f t="shared" si="611"/>
        <v>0</v>
      </c>
      <c r="BV925" s="37">
        <f>BW925</f>
        <v>0</v>
      </c>
      <c r="BW925" s="43">
        <f>BC925</f>
        <v>0</v>
      </c>
      <c r="BX925" s="43"/>
      <c r="BY925" s="43"/>
      <c r="BZ925" s="43"/>
      <c r="CA925" s="37">
        <f t="shared" si="612"/>
        <v>0</v>
      </c>
      <c r="CB925" s="43"/>
      <c r="CC925" s="43"/>
      <c r="CD925" s="43"/>
      <c r="CE925" s="37">
        <f t="shared" si="613"/>
        <v>0</v>
      </c>
      <c r="CF925" s="43">
        <f t="shared" si="614"/>
        <v>0</v>
      </c>
      <c r="CG925" s="43"/>
      <c r="CH925" s="43">
        <f t="shared" si="615"/>
        <v>0</v>
      </c>
      <c r="CI925" s="43">
        <f t="shared" si="616"/>
        <v>0</v>
      </c>
      <c r="CJ925" s="37"/>
      <c r="CK925" s="37">
        <f>CL925</f>
        <v>0</v>
      </c>
      <c r="CL925" s="43">
        <f>BY925</f>
        <v>0</v>
      </c>
      <c r="CM925" s="43"/>
      <c r="CN925" s="43"/>
      <c r="CO925" s="43"/>
    </row>
    <row r="926" spans="2:93" s="51" customFormat="1" ht="99" hidden="1" customHeight="1" x14ac:dyDescent="0.25">
      <c r="B926" s="233" t="s">
        <v>8</v>
      </c>
      <c r="C926" s="133" t="s">
        <v>153</v>
      </c>
      <c r="D926" s="37" t="e">
        <f>E926</f>
        <v>#REF!</v>
      </c>
      <c r="E926" s="43" t="e">
        <f>#REF!</f>
        <v>#REF!</v>
      </c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579">
        <f t="shared" si="595"/>
        <v>0</v>
      </c>
      <c r="T926" s="572" t="e">
        <f t="shared" si="596"/>
        <v>#REF!</v>
      </c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575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3"/>
      <c r="AU926" s="130" t="e">
        <f t="shared" si="618"/>
        <v>#REF!</v>
      </c>
      <c r="AV926" s="37" t="e">
        <f t="shared" si="618"/>
        <v>#REF!</v>
      </c>
      <c r="AW926" s="43" t="e">
        <f>#REF!</f>
        <v>#REF!</v>
      </c>
      <c r="AX926" s="43"/>
      <c r="AY926" s="43"/>
      <c r="AZ926" s="43"/>
      <c r="BA926" s="437">
        <f t="shared" si="605"/>
        <v>0</v>
      </c>
      <c r="BB926" s="37"/>
      <c r="BC926" s="37"/>
      <c r="BD926" s="37"/>
      <c r="BE926" s="533" t="e">
        <f t="shared" si="606"/>
        <v>#REF!</v>
      </c>
      <c r="BF926" s="437" t="e">
        <f t="shared" si="617"/>
        <v>#REF!</v>
      </c>
      <c r="BG926" s="437">
        <f t="shared" si="607"/>
        <v>0</v>
      </c>
      <c r="BH926" s="437">
        <f t="shared" si="608"/>
        <v>0</v>
      </c>
      <c r="BI926" s="37" t="e">
        <f>BJ926</f>
        <v>#REF!</v>
      </c>
      <c r="BJ926" s="43" t="e">
        <f>AV926</f>
        <v>#REF!</v>
      </c>
      <c r="BK926" s="43"/>
      <c r="BL926" s="43"/>
      <c r="BM926" s="43"/>
      <c r="BN926" s="37" t="e">
        <f t="shared" si="609"/>
        <v>#REF!</v>
      </c>
      <c r="BO926" s="37" t="e">
        <f>BP926</f>
        <v>#REF!</v>
      </c>
      <c r="BP926" s="43" t="e">
        <f>#REF!</f>
        <v>#REF!</v>
      </c>
      <c r="BQ926" s="43"/>
      <c r="BR926" s="43"/>
      <c r="BS926" s="43"/>
      <c r="BT926" s="43">
        <f t="shared" si="610"/>
        <v>0</v>
      </c>
      <c r="BU926" s="43">
        <f t="shared" si="611"/>
        <v>0</v>
      </c>
      <c r="BV926" s="37">
        <f>BW926</f>
        <v>0</v>
      </c>
      <c r="BW926" s="43">
        <f>BC926</f>
        <v>0</v>
      </c>
      <c r="BX926" s="43"/>
      <c r="BY926" s="43"/>
      <c r="BZ926" s="43"/>
      <c r="CA926" s="37">
        <f t="shared" si="612"/>
        <v>0</v>
      </c>
      <c r="CB926" s="43"/>
      <c r="CC926" s="43"/>
      <c r="CD926" s="43"/>
      <c r="CE926" s="37">
        <f t="shared" si="613"/>
        <v>0</v>
      </c>
      <c r="CF926" s="43">
        <f t="shared" si="614"/>
        <v>0</v>
      </c>
      <c r="CG926" s="43"/>
      <c r="CH926" s="43">
        <f t="shared" si="615"/>
        <v>0</v>
      </c>
      <c r="CI926" s="43">
        <f t="shared" si="616"/>
        <v>0</v>
      </c>
      <c r="CJ926" s="37"/>
      <c r="CK926" s="37">
        <f>CL926</f>
        <v>0</v>
      </c>
      <c r="CL926" s="43">
        <f>BY926</f>
        <v>0</v>
      </c>
      <c r="CM926" s="43"/>
      <c r="CN926" s="43"/>
      <c r="CO926" s="43"/>
    </row>
    <row r="927" spans="2:93" s="51" customFormat="1" ht="125.25" hidden="1" customHeight="1" x14ac:dyDescent="0.25">
      <c r="B927" s="233" t="s">
        <v>10</v>
      </c>
      <c r="C927" s="133" t="s">
        <v>154</v>
      </c>
      <c r="D927" s="37" t="e">
        <f>E927</f>
        <v>#REF!</v>
      </c>
      <c r="E927" s="43" t="e">
        <f>#REF!</f>
        <v>#REF!</v>
      </c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579">
        <f t="shared" si="595"/>
        <v>0</v>
      </c>
      <c r="T927" s="572" t="e">
        <f t="shared" si="596"/>
        <v>#REF!</v>
      </c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575"/>
      <c r="AG927" s="43"/>
      <c r="AH927" s="43"/>
      <c r="AI927" s="43"/>
      <c r="AJ927" s="43"/>
      <c r="AK927" s="43"/>
      <c r="AL927" s="43"/>
      <c r="AM927" s="43"/>
      <c r="AN927" s="43"/>
      <c r="AO927" s="43"/>
      <c r="AP927" s="43"/>
      <c r="AQ927" s="43"/>
      <c r="AR927" s="43"/>
      <c r="AS927" s="43"/>
      <c r="AT927" s="43"/>
      <c r="AU927" s="130" t="e">
        <f t="shared" si="618"/>
        <v>#REF!</v>
      </c>
      <c r="AV927" s="37" t="e">
        <f t="shared" si="618"/>
        <v>#REF!</v>
      </c>
      <c r="AW927" s="43" t="e">
        <f>#REF!</f>
        <v>#REF!</v>
      </c>
      <c r="AX927" s="43"/>
      <c r="AY927" s="43"/>
      <c r="AZ927" s="43"/>
      <c r="BA927" s="437">
        <f t="shared" si="605"/>
        <v>0</v>
      </c>
      <c r="BB927" s="37"/>
      <c r="BC927" s="37"/>
      <c r="BD927" s="37"/>
      <c r="BE927" s="533" t="e">
        <f t="shared" si="606"/>
        <v>#REF!</v>
      </c>
      <c r="BF927" s="437" t="e">
        <f t="shared" si="617"/>
        <v>#REF!</v>
      </c>
      <c r="BG927" s="437">
        <f t="shared" si="607"/>
        <v>0</v>
      </c>
      <c r="BH927" s="437">
        <f t="shared" si="608"/>
        <v>0</v>
      </c>
      <c r="BI927" s="37" t="e">
        <f>BJ927</f>
        <v>#REF!</v>
      </c>
      <c r="BJ927" s="43" t="e">
        <f>AV927</f>
        <v>#REF!</v>
      </c>
      <c r="BK927" s="43"/>
      <c r="BL927" s="43"/>
      <c r="BM927" s="43"/>
      <c r="BN927" s="37" t="e">
        <f t="shared" si="609"/>
        <v>#REF!</v>
      </c>
      <c r="BO927" s="37" t="e">
        <f>BP927</f>
        <v>#REF!</v>
      </c>
      <c r="BP927" s="43" t="e">
        <f>#REF!</f>
        <v>#REF!</v>
      </c>
      <c r="BQ927" s="43"/>
      <c r="BR927" s="43"/>
      <c r="BS927" s="43"/>
      <c r="BT927" s="43">
        <f t="shared" si="610"/>
        <v>0</v>
      </c>
      <c r="BU927" s="43">
        <f t="shared" si="611"/>
        <v>0</v>
      </c>
      <c r="BV927" s="37">
        <f>BW927</f>
        <v>0</v>
      </c>
      <c r="BW927" s="43">
        <f>BC927</f>
        <v>0</v>
      </c>
      <c r="BX927" s="43"/>
      <c r="BY927" s="43"/>
      <c r="BZ927" s="43"/>
      <c r="CA927" s="37">
        <f t="shared" si="612"/>
        <v>0</v>
      </c>
      <c r="CB927" s="43"/>
      <c r="CC927" s="43"/>
      <c r="CD927" s="43"/>
      <c r="CE927" s="37">
        <f t="shared" si="613"/>
        <v>0</v>
      </c>
      <c r="CF927" s="43">
        <f t="shared" si="614"/>
        <v>0</v>
      </c>
      <c r="CG927" s="43"/>
      <c r="CH927" s="43">
        <f t="shared" si="615"/>
        <v>0</v>
      </c>
      <c r="CI927" s="43">
        <f t="shared" si="616"/>
        <v>0</v>
      </c>
      <c r="CJ927" s="37"/>
      <c r="CK927" s="37">
        <f>CL927</f>
        <v>0</v>
      </c>
      <c r="CL927" s="43">
        <f>BY927</f>
        <v>0</v>
      </c>
      <c r="CM927" s="43"/>
      <c r="CN927" s="43"/>
      <c r="CO927" s="43"/>
    </row>
    <row r="928" spans="2:93" s="51" customFormat="1" ht="61.5" hidden="1" customHeight="1" x14ac:dyDescent="0.25">
      <c r="B928" s="872" t="s">
        <v>155</v>
      </c>
      <c r="C928" s="872"/>
      <c r="D928" s="312"/>
      <c r="E928" s="312"/>
      <c r="F928" s="312"/>
      <c r="G928" s="312"/>
      <c r="H928" s="312"/>
      <c r="I928" s="312"/>
      <c r="J928" s="312"/>
      <c r="K928" s="312"/>
      <c r="L928" s="312"/>
      <c r="M928" s="312"/>
      <c r="N928" s="312"/>
      <c r="O928" s="312"/>
      <c r="P928" s="312"/>
      <c r="Q928" s="312"/>
      <c r="R928" s="312"/>
      <c r="S928" s="579">
        <f t="shared" si="595"/>
        <v>0</v>
      </c>
      <c r="T928" s="572" t="e">
        <f t="shared" si="596"/>
        <v>#DIV/0!</v>
      </c>
      <c r="U928" s="312"/>
      <c r="V928" s="312"/>
      <c r="W928" s="312"/>
      <c r="X928" s="312"/>
      <c r="Y928" s="312"/>
      <c r="Z928" s="312"/>
      <c r="AA928" s="312"/>
      <c r="AB928" s="312"/>
      <c r="AC928" s="312"/>
      <c r="AD928" s="312"/>
      <c r="AE928" s="312"/>
      <c r="AF928" s="575"/>
      <c r="AG928" s="312"/>
      <c r="AH928" s="312"/>
      <c r="AI928" s="312"/>
      <c r="AJ928" s="312"/>
      <c r="AK928" s="312"/>
      <c r="AL928" s="312"/>
      <c r="AM928" s="312"/>
      <c r="AN928" s="312"/>
      <c r="AO928" s="312"/>
      <c r="AP928" s="312"/>
      <c r="AQ928" s="312"/>
      <c r="AR928" s="312"/>
      <c r="AS928" s="312"/>
      <c r="AT928" s="312"/>
      <c r="AU928" s="560"/>
      <c r="AV928" s="508"/>
      <c r="AW928" s="312"/>
      <c r="AX928" s="312"/>
      <c r="AY928" s="312"/>
      <c r="AZ928" s="312"/>
      <c r="BA928" s="437">
        <f t="shared" si="605"/>
        <v>0</v>
      </c>
      <c r="BB928" s="312"/>
      <c r="BC928" s="312"/>
      <c r="BD928" s="312"/>
      <c r="BE928" s="533">
        <f t="shared" si="606"/>
        <v>0</v>
      </c>
      <c r="BF928" s="437">
        <f t="shared" si="617"/>
        <v>0</v>
      </c>
      <c r="BG928" s="437">
        <f t="shared" si="607"/>
        <v>0</v>
      </c>
      <c r="BH928" s="437">
        <f t="shared" si="608"/>
        <v>0</v>
      </c>
      <c r="BI928" s="312"/>
      <c r="BJ928" s="312"/>
      <c r="BK928" s="312"/>
      <c r="BL928" s="312"/>
      <c r="BM928" s="312"/>
      <c r="BN928" s="312">
        <f t="shared" si="609"/>
        <v>0</v>
      </c>
      <c r="BO928" s="312"/>
      <c r="BP928" s="312"/>
      <c r="BQ928" s="312"/>
      <c r="BR928" s="312"/>
      <c r="BS928" s="312"/>
      <c r="BT928" s="312">
        <f t="shared" si="610"/>
        <v>0</v>
      </c>
      <c r="BU928" s="312">
        <f t="shared" si="611"/>
        <v>0</v>
      </c>
      <c r="BV928" s="312"/>
      <c r="BW928" s="312"/>
      <c r="BX928" s="312"/>
      <c r="BY928" s="312"/>
      <c r="BZ928" s="312"/>
      <c r="CA928" s="312">
        <f t="shared" si="612"/>
        <v>0</v>
      </c>
      <c r="CB928" s="312"/>
      <c r="CC928" s="312"/>
      <c r="CD928" s="312"/>
      <c r="CE928" s="312">
        <f t="shared" si="613"/>
        <v>0</v>
      </c>
      <c r="CF928" s="312">
        <f t="shared" si="614"/>
        <v>0</v>
      </c>
      <c r="CG928" s="312"/>
      <c r="CH928" s="312">
        <f t="shared" si="615"/>
        <v>0</v>
      </c>
      <c r="CI928" s="312">
        <f t="shared" si="616"/>
        <v>0</v>
      </c>
      <c r="CJ928" s="312"/>
      <c r="CK928" s="312"/>
      <c r="CL928" s="312"/>
      <c r="CM928" s="312"/>
      <c r="CN928" s="312"/>
      <c r="CO928" s="312"/>
    </row>
    <row r="929" spans="2:93" s="85" customFormat="1" ht="86.25" hidden="1" customHeight="1" x14ac:dyDescent="0.25">
      <c r="B929" s="463" t="s">
        <v>34</v>
      </c>
      <c r="C929" s="464" t="s">
        <v>156</v>
      </c>
      <c r="D929" s="68">
        <v>0</v>
      </c>
      <c r="E929" s="68">
        <v>0</v>
      </c>
      <c r="F929" s="68"/>
      <c r="G929" s="68">
        <v>0</v>
      </c>
      <c r="H929" s="68">
        <v>0</v>
      </c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579">
        <f t="shared" si="595"/>
        <v>0</v>
      </c>
      <c r="T929" s="572" t="e">
        <f t="shared" si="596"/>
        <v>#DIV/0!</v>
      </c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575"/>
      <c r="AG929" s="68"/>
      <c r="AH929" s="68"/>
      <c r="AI929" s="68"/>
      <c r="AJ929" s="68"/>
      <c r="AK929" s="68"/>
      <c r="AL929" s="68"/>
      <c r="AM929" s="68"/>
      <c r="AN929" s="68"/>
      <c r="AO929" s="68"/>
      <c r="AP929" s="68"/>
      <c r="AQ929" s="68"/>
      <c r="AR929" s="68"/>
      <c r="AS929" s="68"/>
      <c r="AT929" s="68"/>
      <c r="AU929" s="308">
        <v>0</v>
      </c>
      <c r="AV929" s="43">
        <v>0</v>
      </c>
      <c r="AW929" s="68">
        <v>0</v>
      </c>
      <c r="AX929" s="68"/>
      <c r="AY929" s="68">
        <v>0</v>
      </c>
      <c r="AZ929" s="68">
        <v>0</v>
      </c>
      <c r="BA929" s="437">
        <f t="shared" si="605"/>
        <v>0</v>
      </c>
      <c r="BB929" s="68"/>
      <c r="BC929" s="68"/>
      <c r="BD929" s="68"/>
      <c r="BE929" s="533">
        <f t="shared" si="606"/>
        <v>0</v>
      </c>
      <c r="BF929" s="437">
        <f t="shared" si="617"/>
        <v>0</v>
      </c>
      <c r="BG929" s="437">
        <f t="shared" si="607"/>
        <v>0</v>
      </c>
      <c r="BH929" s="437">
        <f t="shared" si="608"/>
        <v>0</v>
      </c>
      <c r="BI929" s="68">
        <v>0</v>
      </c>
      <c r="BJ929" s="68">
        <v>0</v>
      </c>
      <c r="BK929" s="68"/>
      <c r="BL929" s="68">
        <v>0</v>
      </c>
      <c r="BM929" s="68">
        <v>0</v>
      </c>
      <c r="BN929" s="68">
        <f t="shared" si="609"/>
        <v>0</v>
      </c>
      <c r="BO929" s="68">
        <v>0</v>
      </c>
      <c r="BP929" s="68">
        <v>0</v>
      </c>
      <c r="BQ929" s="68"/>
      <c r="BR929" s="68">
        <v>0</v>
      </c>
      <c r="BS929" s="68">
        <v>0</v>
      </c>
      <c r="BT929" s="68">
        <f t="shared" si="610"/>
        <v>0</v>
      </c>
      <c r="BU929" s="68">
        <f t="shared" si="611"/>
        <v>0</v>
      </c>
      <c r="BV929" s="68">
        <v>0</v>
      </c>
      <c r="BW929" s="68">
        <v>0</v>
      </c>
      <c r="BX929" s="68"/>
      <c r="BY929" s="68">
        <v>0</v>
      </c>
      <c r="BZ929" s="68">
        <v>0</v>
      </c>
      <c r="CA929" s="68">
        <f t="shared" si="612"/>
        <v>0</v>
      </c>
      <c r="CB929" s="68"/>
      <c r="CC929" s="68"/>
      <c r="CD929" s="68"/>
      <c r="CE929" s="68">
        <f t="shared" si="613"/>
        <v>0</v>
      </c>
      <c r="CF929" s="68">
        <f t="shared" si="614"/>
        <v>0</v>
      </c>
      <c r="CG929" s="68"/>
      <c r="CH929" s="68">
        <f t="shared" si="615"/>
        <v>0</v>
      </c>
      <c r="CI929" s="68">
        <f t="shared" si="616"/>
        <v>0</v>
      </c>
      <c r="CJ929" s="68"/>
      <c r="CK929" s="68">
        <v>0</v>
      </c>
      <c r="CL929" s="68">
        <v>0</v>
      </c>
      <c r="CM929" s="68"/>
      <c r="CN929" s="68">
        <v>0</v>
      </c>
      <c r="CO929" s="68">
        <v>0</v>
      </c>
    </row>
    <row r="930" spans="2:93" s="502" customFormat="1" ht="92.25" hidden="1" customHeight="1" x14ac:dyDescent="0.35">
      <c r="B930" s="500" t="s">
        <v>7</v>
      </c>
      <c r="C930" s="501" t="s">
        <v>450</v>
      </c>
      <c r="D930" s="458">
        <v>0</v>
      </c>
      <c r="E930" s="458"/>
      <c r="F930" s="458"/>
      <c r="G930" s="458"/>
      <c r="H930" s="458">
        <v>0</v>
      </c>
      <c r="I930" s="458"/>
      <c r="J930" s="458"/>
      <c r="K930" s="458"/>
      <c r="L930" s="458"/>
      <c r="M930" s="458"/>
      <c r="N930" s="458"/>
      <c r="O930" s="458"/>
      <c r="P930" s="458"/>
      <c r="Q930" s="458"/>
      <c r="R930" s="458"/>
      <c r="S930" s="579">
        <f t="shared" si="595"/>
        <v>0</v>
      </c>
      <c r="T930" s="572" t="e">
        <f t="shared" si="596"/>
        <v>#DIV/0!</v>
      </c>
      <c r="U930" s="458"/>
      <c r="V930" s="458"/>
      <c r="W930" s="458"/>
      <c r="X930" s="458"/>
      <c r="Y930" s="458"/>
      <c r="Z930" s="458"/>
      <c r="AA930" s="458"/>
      <c r="AB930" s="458"/>
      <c r="AC930" s="458"/>
      <c r="AD930" s="458"/>
      <c r="AE930" s="458"/>
      <c r="AF930" s="575"/>
      <c r="AG930" s="458"/>
      <c r="AH930" s="458"/>
      <c r="AI930" s="458"/>
      <c r="AJ930" s="458"/>
      <c r="AK930" s="458"/>
      <c r="AL930" s="458"/>
      <c r="AM930" s="458"/>
      <c r="AN930" s="458"/>
      <c r="AO930" s="458"/>
      <c r="AP930" s="458"/>
      <c r="AQ930" s="458"/>
      <c r="AR930" s="458"/>
      <c r="AS930" s="458"/>
      <c r="AT930" s="458"/>
      <c r="AU930" s="458">
        <v>0</v>
      </c>
      <c r="AV930" s="128">
        <v>0</v>
      </c>
      <c r="AW930" s="458"/>
      <c r="AX930" s="458"/>
      <c r="AY930" s="458"/>
      <c r="AZ930" s="458"/>
      <c r="BA930" s="485"/>
      <c r="BB930" s="458"/>
      <c r="BC930" s="458"/>
      <c r="BD930" s="458"/>
      <c r="BE930" s="533"/>
      <c r="BF930" s="485"/>
      <c r="BG930" s="485"/>
      <c r="BH930" s="485"/>
      <c r="BI930" s="458">
        <f>BM930</f>
        <v>18205</v>
      </c>
      <c r="BJ930" s="458"/>
      <c r="BK930" s="458"/>
      <c r="BL930" s="458"/>
      <c r="BM930" s="458">
        <f>BM931+BM932</f>
        <v>18205</v>
      </c>
      <c r="BN930" s="458">
        <f>BN931+BN932</f>
        <v>0</v>
      </c>
      <c r="BO930" s="458">
        <f>BS930</f>
        <v>18205</v>
      </c>
      <c r="BP930" s="458"/>
      <c r="BQ930" s="458"/>
      <c r="BR930" s="458"/>
      <c r="BS930" s="458">
        <f>BS931+BS932</f>
        <v>18205</v>
      </c>
      <c r="BT930" s="458"/>
      <c r="BU930" s="458"/>
      <c r="BV930" s="458">
        <v>0</v>
      </c>
      <c r="BW930" s="458"/>
      <c r="BX930" s="458"/>
      <c r="BY930" s="458"/>
      <c r="BZ930" s="458"/>
      <c r="CA930" s="458"/>
      <c r="CB930" s="458"/>
      <c r="CC930" s="458"/>
      <c r="CD930" s="458"/>
      <c r="CE930" s="458">
        <f>CI930</f>
        <v>69501.2</v>
      </c>
      <c r="CF930" s="458"/>
      <c r="CG930" s="458"/>
      <c r="CH930" s="458"/>
      <c r="CI930" s="458">
        <f>CI931+CI932</f>
        <v>69501.2</v>
      </c>
      <c r="CJ930" s="458">
        <v>0</v>
      </c>
      <c r="CK930" s="458">
        <f>CO930</f>
        <v>69501.2</v>
      </c>
      <c r="CL930" s="458"/>
      <c r="CM930" s="458"/>
      <c r="CN930" s="458"/>
      <c r="CO930" s="458">
        <f>CO931+CO932</f>
        <v>69501.2</v>
      </c>
    </row>
    <row r="931" spans="2:93" s="503" customFormat="1" ht="64.5" hidden="1" customHeight="1" x14ac:dyDescent="0.35">
      <c r="B931" s="461"/>
      <c r="C931" s="525" t="s">
        <v>32</v>
      </c>
      <c r="D931" s="483">
        <f>H931</f>
        <v>0</v>
      </c>
      <c r="E931" s="483"/>
      <c r="F931" s="483"/>
      <c r="G931" s="483"/>
      <c r="H931" s="483">
        <v>0</v>
      </c>
      <c r="I931" s="558"/>
      <c r="J931" s="558"/>
      <c r="K931" s="558"/>
      <c r="L931" s="558"/>
      <c r="M931" s="558"/>
      <c r="N931" s="558"/>
      <c r="O931" s="558"/>
      <c r="P931" s="558"/>
      <c r="Q931" s="558"/>
      <c r="R931" s="558"/>
      <c r="S931" s="579">
        <f t="shared" si="595"/>
        <v>0</v>
      </c>
      <c r="T931" s="572" t="e">
        <f t="shared" si="596"/>
        <v>#DIV/0!</v>
      </c>
      <c r="U931" s="558"/>
      <c r="V931" s="558"/>
      <c r="W931" s="558"/>
      <c r="X931" s="558"/>
      <c r="Y931" s="558"/>
      <c r="Z931" s="558"/>
      <c r="AA931" s="558"/>
      <c r="AB931" s="558"/>
      <c r="AC931" s="580"/>
      <c r="AD931" s="558"/>
      <c r="AE931" s="558"/>
      <c r="AF931" s="575"/>
      <c r="AG931" s="558"/>
      <c r="AH931" s="558"/>
      <c r="AI931" s="558"/>
      <c r="AJ931" s="558"/>
      <c r="AK931" s="558"/>
      <c r="AL931" s="580"/>
      <c r="AM931" s="558"/>
      <c r="AN931" s="558"/>
      <c r="AO931" s="558"/>
      <c r="AP931" s="558"/>
      <c r="AQ931" s="558"/>
      <c r="AR931" s="558"/>
      <c r="AS931" s="558"/>
      <c r="AT931" s="558"/>
      <c r="AU931" s="558">
        <f>AZ931-H931</f>
        <v>0</v>
      </c>
      <c r="AV931" s="559">
        <f>AZ931</f>
        <v>0</v>
      </c>
      <c r="AW931" s="483"/>
      <c r="AX931" s="483"/>
      <c r="AY931" s="483"/>
      <c r="AZ931" s="483">
        <v>0</v>
      </c>
      <c r="BA931" s="483">
        <f>BB931+BC931+BD931</f>
        <v>0</v>
      </c>
      <c r="BB931" s="525"/>
      <c r="BC931" s="525"/>
      <c r="BD931" s="525"/>
      <c r="BE931" s="525">
        <f>BH931</f>
        <v>1763.9</v>
      </c>
      <c r="BF931" s="483"/>
      <c r="BG931" s="483"/>
      <c r="BH931" s="483">
        <v>1763.9</v>
      </c>
      <c r="BI931" s="539">
        <f>BM931</f>
        <v>12197.3</v>
      </c>
      <c r="BJ931" s="483"/>
      <c r="BK931" s="483"/>
      <c r="BL931" s="483"/>
      <c r="BM931" s="539">
        <f>[6]Лист1!$C$49</f>
        <v>12197.3</v>
      </c>
      <c r="BN931" s="483">
        <f>BS931-BM931</f>
        <v>0</v>
      </c>
      <c r="BO931" s="490">
        <f>BS931</f>
        <v>12197.3</v>
      </c>
      <c r="BP931" s="483"/>
      <c r="BQ931" s="483"/>
      <c r="BR931" s="483"/>
      <c r="BS931" s="483">
        <f>[6]Лист1!$C$49</f>
        <v>12197.3</v>
      </c>
      <c r="BT931" s="483"/>
      <c r="BU931" s="483"/>
      <c r="BV931" s="490"/>
      <c r="BW931" s="483"/>
      <c r="BX931" s="483"/>
      <c r="BY931" s="483"/>
      <c r="BZ931" s="483"/>
      <c r="CA931" s="483"/>
      <c r="CB931" s="483"/>
      <c r="CC931" s="483"/>
      <c r="CD931" s="483"/>
      <c r="CE931" s="483">
        <f>CI931</f>
        <v>29885.5</v>
      </c>
      <c r="CF931" s="483"/>
      <c r="CG931" s="525"/>
      <c r="CH931" s="483"/>
      <c r="CI931" s="539">
        <f>[6]Лист1!$D$49</f>
        <v>29885.5</v>
      </c>
      <c r="CJ931" s="483">
        <v>0</v>
      </c>
      <c r="CK931" s="490">
        <f>CO931</f>
        <v>29885.5</v>
      </c>
      <c r="CL931" s="483"/>
      <c r="CM931" s="483"/>
      <c r="CN931" s="483"/>
      <c r="CO931" s="483">
        <f>[6]Лист1!$D$49</f>
        <v>29885.5</v>
      </c>
    </row>
    <row r="932" spans="2:93" s="504" customFormat="1" ht="63" hidden="1" customHeight="1" x14ac:dyDescent="0.35">
      <c r="B932" s="460"/>
      <c r="C932" s="526" t="s">
        <v>282</v>
      </c>
      <c r="D932" s="482">
        <f>H932</f>
        <v>0</v>
      </c>
      <c r="E932" s="482"/>
      <c r="F932" s="482"/>
      <c r="G932" s="482"/>
      <c r="H932" s="482">
        <v>0</v>
      </c>
      <c r="I932" s="559"/>
      <c r="J932" s="559"/>
      <c r="K932" s="559"/>
      <c r="L932" s="559"/>
      <c r="M932" s="559"/>
      <c r="N932" s="559"/>
      <c r="O932" s="559"/>
      <c r="P932" s="559"/>
      <c r="Q932" s="559"/>
      <c r="R932" s="559"/>
      <c r="S932" s="579">
        <f t="shared" si="595"/>
        <v>0</v>
      </c>
      <c r="T932" s="572" t="e">
        <f t="shared" si="596"/>
        <v>#DIV/0!</v>
      </c>
      <c r="U932" s="559"/>
      <c r="V932" s="559"/>
      <c r="W932" s="559"/>
      <c r="X932" s="559"/>
      <c r="Y932" s="559"/>
      <c r="Z932" s="559"/>
      <c r="AA932" s="559"/>
      <c r="AB932" s="559"/>
      <c r="AC932" s="581"/>
      <c r="AD932" s="559"/>
      <c r="AE932" s="559"/>
      <c r="AF932" s="575"/>
      <c r="AG932" s="559"/>
      <c r="AH932" s="559"/>
      <c r="AI932" s="559"/>
      <c r="AJ932" s="559"/>
      <c r="AK932" s="559"/>
      <c r="AL932" s="581"/>
      <c r="AM932" s="559"/>
      <c r="AN932" s="559"/>
      <c r="AO932" s="559"/>
      <c r="AP932" s="559"/>
      <c r="AQ932" s="559"/>
      <c r="AR932" s="559"/>
      <c r="AS932" s="559"/>
      <c r="AT932" s="559"/>
      <c r="AU932" s="559">
        <f>AZ932-H932</f>
        <v>0</v>
      </c>
      <c r="AV932" s="559">
        <f>AZ932</f>
        <v>0</v>
      </c>
      <c r="AW932" s="482"/>
      <c r="AX932" s="482"/>
      <c r="AY932" s="482"/>
      <c r="AZ932" s="482">
        <v>0</v>
      </c>
      <c r="BA932" s="482">
        <f>BD932</f>
        <v>0</v>
      </c>
      <c r="BB932" s="526"/>
      <c r="BC932" s="526"/>
      <c r="BD932" s="526"/>
      <c r="BE932" s="526">
        <f>BH932</f>
        <v>868.82799999999997</v>
      </c>
      <c r="BF932" s="482"/>
      <c r="BG932" s="482"/>
      <c r="BH932" s="482">
        <v>868.82799999999997</v>
      </c>
      <c r="BI932" s="540">
        <f>BM932</f>
        <v>6007.7</v>
      </c>
      <c r="BJ932" s="482"/>
      <c r="BK932" s="482"/>
      <c r="BL932" s="482"/>
      <c r="BM932" s="540">
        <f>[6]Лист1!$C$50</f>
        <v>6007.7</v>
      </c>
      <c r="BN932" s="482">
        <f>BS932-BM932</f>
        <v>0</v>
      </c>
      <c r="BO932" s="491">
        <f>BS932</f>
        <v>6007.7</v>
      </c>
      <c r="BP932" s="482"/>
      <c r="BQ932" s="482"/>
      <c r="BR932" s="482"/>
      <c r="BS932" s="482">
        <f>[6]Лист1!$C$50</f>
        <v>6007.7</v>
      </c>
      <c r="BT932" s="482"/>
      <c r="BU932" s="482"/>
      <c r="BV932" s="491"/>
      <c r="BW932" s="482"/>
      <c r="BX932" s="482"/>
      <c r="BY932" s="482"/>
      <c r="BZ932" s="482"/>
      <c r="CA932" s="482"/>
      <c r="CB932" s="482"/>
      <c r="CC932" s="482"/>
      <c r="CD932" s="482"/>
      <c r="CE932" s="482">
        <f>CI932</f>
        <v>39615.699999999997</v>
      </c>
      <c r="CF932" s="482"/>
      <c r="CG932" s="526"/>
      <c r="CH932" s="482"/>
      <c r="CI932" s="540">
        <f>[6]Лист1!$D$50</f>
        <v>39615.699999999997</v>
      </c>
      <c r="CJ932" s="482">
        <v>0</v>
      </c>
      <c r="CK932" s="491">
        <f>CO932</f>
        <v>39615.699999999997</v>
      </c>
      <c r="CL932" s="482"/>
      <c r="CM932" s="482"/>
      <c r="CN932" s="482"/>
      <c r="CO932" s="482">
        <f>[6]Лист1!$D$50</f>
        <v>39615.699999999997</v>
      </c>
    </row>
    <row r="933" spans="2:93" s="416" customFormat="1" ht="90" customHeight="1" x14ac:dyDescent="0.25">
      <c r="B933" s="881" t="s">
        <v>188</v>
      </c>
      <c r="C933" s="881"/>
      <c r="D933" s="789">
        <f>SUM(E933:H933)</f>
        <v>53545.942450000002</v>
      </c>
      <c r="E933" s="415">
        <f>E934+E935</f>
        <v>0</v>
      </c>
      <c r="F933" s="415">
        <f>F934+F935</f>
        <v>0</v>
      </c>
      <c r="G933" s="415">
        <f>G934+G935</f>
        <v>0</v>
      </c>
      <c r="H933" s="415">
        <f>H934+H935</f>
        <v>53545.942450000002</v>
      </c>
      <c r="I933" s="415">
        <f>Q933</f>
        <v>53545.942450000002</v>
      </c>
      <c r="J933" s="596">
        <f>I933/D933</f>
        <v>1</v>
      </c>
      <c r="K933" s="415"/>
      <c r="L933" s="415"/>
      <c r="M933" s="415"/>
      <c r="N933" s="415"/>
      <c r="O933" s="415"/>
      <c r="P933" s="415"/>
      <c r="Q933" s="789">
        <f>Q934+Q935</f>
        <v>53545.942450000002</v>
      </c>
      <c r="R933" s="596">
        <f>Q933/H933</f>
        <v>1</v>
      </c>
      <c r="S933" s="789">
        <f>U933+W933+Y933+AA933</f>
        <v>53545.942450000002</v>
      </c>
      <c r="T933" s="596">
        <f>S933/D933</f>
        <v>1</v>
      </c>
      <c r="U933" s="415">
        <f>U934+U935</f>
        <v>0</v>
      </c>
      <c r="V933" s="415"/>
      <c r="W933" s="415">
        <f>W934+W935</f>
        <v>0</v>
      </c>
      <c r="X933" s="415"/>
      <c r="Y933" s="415"/>
      <c r="Z933" s="415"/>
      <c r="AA933" s="789">
        <f>AA934+AA935</f>
        <v>53545.942450000002</v>
      </c>
      <c r="AB933" s="596">
        <f>AA933/H933</f>
        <v>1</v>
      </c>
      <c r="AC933" s="789">
        <f>AE933+AG933+AI933+AK933</f>
        <v>53545.942450000002</v>
      </c>
      <c r="AD933" s="596">
        <f>AC933/D933</f>
        <v>1</v>
      </c>
      <c r="AE933" s="415">
        <f>AE934+AE935</f>
        <v>0</v>
      </c>
      <c r="AF933" s="596">
        <v>0</v>
      </c>
      <c r="AG933" s="789">
        <f>AG934+AG935</f>
        <v>0</v>
      </c>
      <c r="AH933" s="415"/>
      <c r="AI933" s="415"/>
      <c r="AJ933" s="415"/>
      <c r="AK933" s="789">
        <f>AK934+AK935</f>
        <v>53545.942450000002</v>
      </c>
      <c r="AL933" s="596">
        <f>AK933/H933</f>
        <v>1</v>
      </c>
      <c r="AM933" s="415"/>
      <c r="AN933" s="415"/>
      <c r="AO933" s="415"/>
      <c r="AP933" s="415"/>
      <c r="AQ933" s="415"/>
      <c r="AR933" s="415"/>
      <c r="AS933" s="415"/>
      <c r="AT933" s="415"/>
      <c r="AU933" s="415">
        <f>AV933-D933</f>
        <v>18067.957549999992</v>
      </c>
      <c r="AV933" s="415">
        <f>SUM(AW933:AZ933)</f>
        <v>71613.899999999994</v>
      </c>
      <c r="AW933" s="415">
        <f>AW934+AW935</f>
        <v>0</v>
      </c>
      <c r="AX933" s="415">
        <f>AX934+AX935</f>
        <v>11412.5</v>
      </c>
      <c r="AY933" s="415">
        <f>AY934+AY935</f>
        <v>0</v>
      </c>
      <c r="AZ933" s="415">
        <f>AZ934+AZ935</f>
        <v>60201.4</v>
      </c>
      <c r="BA933" s="415">
        <f>BB933+BC933+BD933</f>
        <v>0</v>
      </c>
      <c r="BB933" s="415">
        <f>BB934+BB935</f>
        <v>0</v>
      </c>
      <c r="BC933" s="415">
        <f>BC934+BC935</f>
        <v>0</v>
      </c>
      <c r="BD933" s="415">
        <f>BD934+BD935</f>
        <v>0</v>
      </c>
      <c r="BE933" s="415" t="e">
        <f>BF933+BG933+BH933</f>
        <v>#REF!</v>
      </c>
      <c r="BF933" s="415" t="e">
        <f>BF934+BF935</f>
        <v>#REF!</v>
      </c>
      <c r="BG933" s="415">
        <f>G933</f>
        <v>0</v>
      </c>
      <c r="BH933" s="415">
        <f>BH934+BH935</f>
        <v>0</v>
      </c>
      <c r="BI933" s="415">
        <f>SUM(BJ933:BM933)</f>
        <v>18205</v>
      </c>
      <c r="BJ933" s="415">
        <f>BJ934+BJ935</f>
        <v>0</v>
      </c>
      <c r="BK933" s="415">
        <f>BK934+BK935</f>
        <v>0</v>
      </c>
      <c r="BL933" s="415">
        <f>BL934+BL935</f>
        <v>0</v>
      </c>
      <c r="BM933" s="415">
        <f>BM934+BM935</f>
        <v>18205</v>
      </c>
      <c r="BN933" s="415">
        <f>BN934+BN935</f>
        <v>0</v>
      </c>
      <c r="BO933" s="415">
        <f>SUM(BP933:BS933)</f>
        <v>18205</v>
      </c>
      <c r="BP933" s="415">
        <f>BP934+BP935</f>
        <v>0</v>
      </c>
      <c r="BQ933" s="415">
        <f>BQ934+BQ935</f>
        <v>0</v>
      </c>
      <c r="BR933" s="415">
        <f>BR934+BR935</f>
        <v>0</v>
      </c>
      <c r="BS933" s="415">
        <f>BS934+BS935</f>
        <v>18205</v>
      </c>
      <c r="BT933" s="415">
        <f t="shared" ref="BT933:BU936" si="619">BL933</f>
        <v>0</v>
      </c>
      <c r="BU933" s="415">
        <f t="shared" si="619"/>
        <v>18205</v>
      </c>
      <c r="BV933" s="415">
        <f>SUM(BW933:BZ933)</f>
        <v>0</v>
      </c>
      <c r="BW933" s="415">
        <f>BW934+BW935</f>
        <v>0</v>
      </c>
      <c r="BX933" s="415">
        <f>BX934+BX935</f>
        <v>0</v>
      </c>
      <c r="BY933" s="415">
        <f>BY934+BY935</f>
        <v>0</v>
      </c>
      <c r="BZ933" s="415">
        <f>BZ934+BZ935</f>
        <v>0</v>
      </c>
      <c r="CA933" s="415">
        <f t="shared" si="612"/>
        <v>0</v>
      </c>
      <c r="CB933" s="415"/>
      <c r="CC933" s="415"/>
      <c r="CD933" s="415"/>
      <c r="CE933" s="415">
        <f>SUM(CF933:CI933)</f>
        <v>69501.2</v>
      </c>
      <c r="CF933" s="415">
        <f>CF934+CF935</f>
        <v>0</v>
      </c>
      <c r="CG933" s="415">
        <f>CG934+CG935</f>
        <v>0</v>
      </c>
      <c r="CH933" s="415">
        <f>CH934+CH935</f>
        <v>0</v>
      </c>
      <c r="CI933" s="415">
        <f>CI934+CI935</f>
        <v>69501.2</v>
      </c>
      <c r="CJ933" s="415">
        <f>CJ934+CJ935</f>
        <v>0</v>
      </c>
      <c r="CK933" s="415">
        <f>SUM(CL933:CO933)</f>
        <v>69501.2</v>
      </c>
      <c r="CL933" s="415">
        <f>CL934+CL935</f>
        <v>0</v>
      </c>
      <c r="CM933" s="415">
        <f>CM934+CM935</f>
        <v>0</v>
      </c>
      <c r="CN933" s="415">
        <f>CN934+CN935</f>
        <v>0</v>
      </c>
      <c r="CO933" s="415">
        <f>CO934+CO935</f>
        <v>69501.2</v>
      </c>
    </row>
    <row r="934" spans="2:93" s="47" customFormat="1" ht="52.5" customHeight="1" x14ac:dyDescent="0.25">
      <c r="B934" s="151"/>
      <c r="C934" s="127" t="s">
        <v>31</v>
      </c>
      <c r="D934" s="182">
        <f>E934+F934+G934+H934</f>
        <v>17670.194810000001</v>
      </c>
      <c r="E934" s="663">
        <v>0</v>
      </c>
      <c r="F934" s="663">
        <f>F862</f>
        <v>0</v>
      </c>
      <c r="G934" s="663">
        <f>G862</f>
        <v>0</v>
      </c>
      <c r="H934" s="663">
        <f>H862</f>
        <v>17670.194810000001</v>
      </c>
      <c r="I934" s="663">
        <f>Q934</f>
        <v>17670.194810000001</v>
      </c>
      <c r="J934" s="569">
        <f>I934/D934</f>
        <v>1</v>
      </c>
      <c r="K934" s="663"/>
      <c r="L934" s="663"/>
      <c r="M934" s="663"/>
      <c r="N934" s="663"/>
      <c r="O934" s="663"/>
      <c r="P934" s="663"/>
      <c r="Q934" s="182">
        <f>Q862</f>
        <v>17670.194810000001</v>
      </c>
      <c r="R934" s="569">
        <f>Q934/D934</f>
        <v>1</v>
      </c>
      <c r="S934" s="182">
        <f>U934+W934+Y934+AA934</f>
        <v>17670.194810000001</v>
      </c>
      <c r="T934" s="569">
        <f>S934/D934</f>
        <v>1</v>
      </c>
      <c r="U934" s="663">
        <v>0</v>
      </c>
      <c r="V934" s="663"/>
      <c r="W934" s="663">
        <f>W862</f>
        <v>0</v>
      </c>
      <c r="X934" s="663"/>
      <c r="Y934" s="663"/>
      <c r="Z934" s="663"/>
      <c r="AA934" s="182">
        <f>AA862</f>
        <v>17670.194810000001</v>
      </c>
      <c r="AB934" s="569">
        <f>AA934/H934</f>
        <v>1</v>
      </c>
      <c r="AC934" s="182">
        <f>AE934+AG934+AI934+AK934</f>
        <v>17670.194810000001</v>
      </c>
      <c r="AD934" s="569">
        <f>AC934/D934</f>
        <v>1</v>
      </c>
      <c r="AE934" s="663">
        <v>0</v>
      </c>
      <c r="AF934" s="569">
        <v>0</v>
      </c>
      <c r="AG934" s="182">
        <f>AG862</f>
        <v>0</v>
      </c>
      <c r="AH934" s="663"/>
      <c r="AI934" s="663"/>
      <c r="AJ934" s="663"/>
      <c r="AK934" s="182">
        <f>AK862</f>
        <v>17670.194810000001</v>
      </c>
      <c r="AL934" s="569">
        <f>AK934/H934</f>
        <v>1</v>
      </c>
      <c r="AM934" s="663"/>
      <c r="AN934" s="663"/>
      <c r="AO934" s="663"/>
      <c r="AP934" s="663"/>
      <c r="AQ934" s="663"/>
      <c r="AR934" s="663"/>
      <c r="AS934" s="663"/>
      <c r="AT934" s="663"/>
      <c r="AU934" s="663">
        <f>AV934-D934</f>
        <v>13608.805189999999</v>
      </c>
      <c r="AV934" s="663">
        <f>AW934+AX934+AY934+AZ934</f>
        <v>31279</v>
      </c>
      <c r="AW934" s="663">
        <f>AW862</f>
        <v>0</v>
      </c>
      <c r="AX934" s="663">
        <f>AX862</f>
        <v>11412.5</v>
      </c>
      <c r="AY934" s="663">
        <f>AY862</f>
        <v>0</v>
      </c>
      <c r="AZ934" s="663">
        <f>AZ862</f>
        <v>19866.5</v>
      </c>
      <c r="BA934" s="663">
        <f t="shared" ref="BA934:BH934" si="620">BA862+BA892</f>
        <v>0</v>
      </c>
      <c r="BB934" s="663">
        <f t="shared" si="620"/>
        <v>0</v>
      </c>
      <c r="BC934" s="663">
        <f t="shared" si="620"/>
        <v>0</v>
      </c>
      <c r="BD934" s="663">
        <f t="shared" si="620"/>
        <v>0</v>
      </c>
      <c r="BE934" s="663" t="e">
        <f t="shared" si="620"/>
        <v>#REF!</v>
      </c>
      <c r="BF934" s="663" t="e">
        <f t="shared" si="620"/>
        <v>#REF!</v>
      </c>
      <c r="BG934" s="663">
        <f t="shared" si="620"/>
        <v>0</v>
      </c>
      <c r="BH934" s="663">
        <f t="shared" si="620"/>
        <v>0</v>
      </c>
      <c r="BI934" s="663">
        <f>BJ934+BK934+BL934+BM934</f>
        <v>6007.7</v>
      </c>
      <c r="BJ934" s="663">
        <f>BJ862</f>
        <v>0</v>
      </c>
      <c r="BK934" s="663">
        <f>BK862</f>
        <v>0</v>
      </c>
      <c r="BL934" s="663">
        <f>BL862</f>
        <v>0</v>
      </c>
      <c r="BM934" s="663">
        <f>BM932</f>
        <v>6007.7</v>
      </c>
      <c r="BN934" s="663">
        <f>BN892</f>
        <v>0</v>
      </c>
      <c r="BO934" s="663">
        <f>BP934+BQ934+BR934+BS934</f>
        <v>6007.7</v>
      </c>
      <c r="BP934" s="663">
        <f>BP862</f>
        <v>0</v>
      </c>
      <c r="BQ934" s="663">
        <f>BQ862</f>
        <v>0</v>
      </c>
      <c r="BR934" s="663">
        <f>BR862</f>
        <v>0</v>
      </c>
      <c r="BS934" s="663">
        <f>BS932</f>
        <v>6007.7</v>
      </c>
      <c r="BT934" s="663">
        <f t="shared" si="619"/>
        <v>0</v>
      </c>
      <c r="BU934" s="663">
        <f t="shared" si="619"/>
        <v>6007.7</v>
      </c>
      <c r="BV934" s="663">
        <f>BW934+BX934+BY934+BZ934</f>
        <v>0</v>
      </c>
      <c r="BW934" s="663">
        <f>BW862</f>
        <v>0</v>
      </c>
      <c r="BX934" s="663">
        <f>BX862</f>
        <v>0</v>
      </c>
      <c r="BY934" s="663">
        <f>BY862</f>
        <v>0</v>
      </c>
      <c r="BZ934" s="663">
        <f>BZ895+BZ907+BZ910+BZ913</f>
        <v>0</v>
      </c>
      <c r="CA934" s="663">
        <f t="shared" si="612"/>
        <v>0</v>
      </c>
      <c r="CB934" s="663"/>
      <c r="CC934" s="663"/>
      <c r="CD934" s="663"/>
      <c r="CE934" s="663">
        <f>CF934+CG934+CH934+CI934</f>
        <v>39615.699999999997</v>
      </c>
      <c r="CF934" s="663">
        <f>CF862</f>
        <v>0</v>
      </c>
      <c r="CG934" s="663">
        <f>CG862</f>
        <v>0</v>
      </c>
      <c r="CH934" s="663">
        <f>CH862</f>
        <v>0</v>
      </c>
      <c r="CI934" s="663">
        <f>CI932</f>
        <v>39615.699999999997</v>
      </c>
      <c r="CJ934" s="663">
        <f>CJ892</f>
        <v>0</v>
      </c>
      <c r="CK934" s="663">
        <f>CL934+CM934+CN934+CO934</f>
        <v>39615.699999999997</v>
      </c>
      <c r="CL934" s="663">
        <f>CL862</f>
        <v>0</v>
      </c>
      <c r="CM934" s="663">
        <f>CM862</f>
        <v>0</v>
      </c>
      <c r="CN934" s="663">
        <f>CN862</f>
        <v>0</v>
      </c>
      <c r="CO934" s="663">
        <f>CO932</f>
        <v>39615.699999999997</v>
      </c>
    </row>
    <row r="935" spans="2:93" s="25" customFormat="1" ht="60" customHeight="1" x14ac:dyDescent="0.25">
      <c r="B935" s="152"/>
      <c r="C935" s="126" t="s">
        <v>32</v>
      </c>
      <c r="D935" s="183">
        <f>E935+F935+G935+H935</f>
        <v>35875.747640000001</v>
      </c>
      <c r="E935" s="116">
        <f>E861</f>
        <v>0</v>
      </c>
      <c r="F935" s="116">
        <f>F861</f>
        <v>0</v>
      </c>
      <c r="G935" s="116">
        <f>G861</f>
        <v>0</v>
      </c>
      <c r="H935" s="116">
        <f>H861</f>
        <v>35875.747640000001</v>
      </c>
      <c r="I935" s="116">
        <f>Q935</f>
        <v>35875.747640000001</v>
      </c>
      <c r="J935" s="597">
        <f>I935/D935</f>
        <v>1</v>
      </c>
      <c r="K935" s="116"/>
      <c r="L935" s="116"/>
      <c r="M935" s="116"/>
      <c r="N935" s="116"/>
      <c r="O935" s="116"/>
      <c r="P935" s="116"/>
      <c r="Q935" s="183">
        <f>Q861</f>
        <v>35875.747640000001</v>
      </c>
      <c r="R935" s="597">
        <f>Q935/D935</f>
        <v>1</v>
      </c>
      <c r="S935" s="183">
        <f>U935+W935+Y935+AA935</f>
        <v>35875.747640000001</v>
      </c>
      <c r="T935" s="594">
        <f>S935/D935</f>
        <v>1</v>
      </c>
      <c r="U935" s="116">
        <f>U861</f>
        <v>0</v>
      </c>
      <c r="V935" s="116"/>
      <c r="W935" s="116">
        <f>W861</f>
        <v>0</v>
      </c>
      <c r="X935" s="116"/>
      <c r="Y935" s="116"/>
      <c r="Z935" s="116"/>
      <c r="AA935" s="183">
        <f>AA861</f>
        <v>35875.747640000001</v>
      </c>
      <c r="AB935" s="597">
        <f>AA935/H935</f>
        <v>1</v>
      </c>
      <c r="AC935" s="183">
        <f>AE935+AG935+AI935+AK935</f>
        <v>35875.747640000001</v>
      </c>
      <c r="AD935" s="594">
        <f>AC935/D935</f>
        <v>1</v>
      </c>
      <c r="AE935" s="116">
        <f>AE861</f>
        <v>0</v>
      </c>
      <c r="AF935" s="594">
        <v>0</v>
      </c>
      <c r="AG935" s="183">
        <f>AG861</f>
        <v>0</v>
      </c>
      <c r="AH935" s="116"/>
      <c r="AI935" s="116"/>
      <c r="AJ935" s="116"/>
      <c r="AK935" s="183">
        <f>AK861</f>
        <v>35875.747640000001</v>
      </c>
      <c r="AL935" s="594">
        <f>AK935/H935</f>
        <v>1</v>
      </c>
      <c r="AM935" s="116"/>
      <c r="AN935" s="116"/>
      <c r="AO935" s="116"/>
      <c r="AP935" s="116"/>
      <c r="AQ935" s="116"/>
      <c r="AR935" s="116"/>
      <c r="AS935" s="116"/>
      <c r="AT935" s="116"/>
      <c r="AU935" s="116">
        <f>AU891</f>
        <v>4459.15236</v>
      </c>
      <c r="AV935" s="116">
        <f>AW935+AX935+AY935+AZ935</f>
        <v>40334.9</v>
      </c>
      <c r="AW935" s="116">
        <f>AW861</f>
        <v>0</v>
      </c>
      <c r="AX935" s="116">
        <f>AX861</f>
        <v>0</v>
      </c>
      <c r="AY935" s="116">
        <f>AY861</f>
        <v>0</v>
      </c>
      <c r="AZ935" s="116">
        <f>AZ861</f>
        <v>40334.9</v>
      </c>
      <c r="BA935" s="116">
        <f t="shared" ref="BA935:BH935" si="621">BA861+BA891</f>
        <v>0</v>
      </c>
      <c r="BB935" s="116">
        <f t="shared" si="621"/>
        <v>0</v>
      </c>
      <c r="BC935" s="116">
        <f t="shared" si="621"/>
        <v>0</v>
      </c>
      <c r="BD935" s="116">
        <f t="shared" si="621"/>
        <v>0</v>
      </c>
      <c r="BE935" s="116">
        <f t="shared" si="621"/>
        <v>0</v>
      </c>
      <c r="BF935" s="116">
        <f t="shared" si="621"/>
        <v>0</v>
      </c>
      <c r="BG935" s="116">
        <f t="shared" si="621"/>
        <v>0</v>
      </c>
      <c r="BH935" s="116">
        <f t="shared" si="621"/>
        <v>0</v>
      </c>
      <c r="BI935" s="116">
        <f>BJ935+BK935+BL935+BM935</f>
        <v>12197.3</v>
      </c>
      <c r="BJ935" s="116">
        <f>BJ894+BJ906+BJ909+BJ912</f>
        <v>0</v>
      </c>
      <c r="BK935" s="116">
        <f>BK894+BK906+BK909+BK912</f>
        <v>0</v>
      </c>
      <c r="BL935" s="664">
        <v>0</v>
      </c>
      <c r="BM935" s="116">
        <f>BM931</f>
        <v>12197.3</v>
      </c>
      <c r="BN935" s="116">
        <f>BN891</f>
        <v>0</v>
      </c>
      <c r="BO935" s="116">
        <f>BP935+BQ935+BR935+BS935</f>
        <v>12197.3</v>
      </c>
      <c r="BP935" s="116">
        <f>BP894+BP906+BP909+BP912</f>
        <v>0</v>
      </c>
      <c r="BQ935" s="116">
        <f>BQ894+BQ906+BQ909+BQ912</f>
        <v>0</v>
      </c>
      <c r="BR935" s="664">
        <v>0</v>
      </c>
      <c r="BS935" s="116">
        <f>BS931</f>
        <v>12197.3</v>
      </c>
      <c r="BT935" s="116">
        <f t="shared" si="619"/>
        <v>0</v>
      </c>
      <c r="BU935" s="116">
        <f t="shared" si="619"/>
        <v>12197.3</v>
      </c>
      <c r="BV935" s="116">
        <f>BW935+BX935+BY935+BZ935</f>
        <v>0</v>
      </c>
      <c r="BW935" s="116">
        <f>BW894+BW906+BW909+BW912</f>
        <v>0</v>
      </c>
      <c r="BX935" s="116">
        <f>BX894+BX906+BX909+BX912</f>
        <v>0</v>
      </c>
      <c r="BY935" s="664">
        <v>0</v>
      </c>
      <c r="BZ935" s="116">
        <f>BZ894+BZ906+BZ909+BZ912</f>
        <v>0</v>
      </c>
      <c r="CA935" s="116">
        <f t="shared" si="612"/>
        <v>0</v>
      </c>
      <c r="CB935" s="116"/>
      <c r="CC935" s="116"/>
      <c r="CD935" s="116"/>
      <c r="CE935" s="116">
        <f>CF935+CG935+CH935+CI935</f>
        <v>29885.5</v>
      </c>
      <c r="CF935" s="116">
        <f>CF894+CF906+CF909+CF912</f>
        <v>0</v>
      </c>
      <c r="CG935" s="116">
        <f>CG894+CG906+CG909+CG912</f>
        <v>0</v>
      </c>
      <c r="CH935" s="116">
        <f>CH894+CH906+CH909+CH912</f>
        <v>0</v>
      </c>
      <c r="CI935" s="116">
        <f>CI931</f>
        <v>29885.5</v>
      </c>
      <c r="CJ935" s="116">
        <f>CJ891</f>
        <v>0</v>
      </c>
      <c r="CK935" s="116">
        <f>CL935+CM935+CN935+CO935</f>
        <v>29885.5</v>
      </c>
      <c r="CL935" s="116">
        <f>CL894+CL906+CL909+CL912</f>
        <v>0</v>
      </c>
      <c r="CM935" s="116">
        <f>CM894+CM906+CM909+CM912</f>
        <v>0</v>
      </c>
      <c r="CN935" s="664">
        <f>CA935</f>
        <v>0</v>
      </c>
      <c r="CO935" s="116">
        <f>CO931</f>
        <v>29885.5</v>
      </c>
    </row>
    <row r="936" spans="2:93" s="631" customFormat="1" ht="62.25" customHeight="1" x14ac:dyDescent="0.25">
      <c r="B936" s="882" t="s">
        <v>194</v>
      </c>
      <c r="C936" s="882"/>
      <c r="D936" s="184">
        <f>E936+F936+G936+H936</f>
        <v>53545.942450000002</v>
      </c>
      <c r="E936" s="132">
        <f>E876</f>
        <v>0</v>
      </c>
      <c r="F936" s="132">
        <f>F876</f>
        <v>0</v>
      </c>
      <c r="G936" s="132">
        <v>0</v>
      </c>
      <c r="H936" s="132">
        <f>H933</f>
        <v>53545.942450000002</v>
      </c>
      <c r="I936" s="132">
        <f>Q936</f>
        <v>53545.942450000002</v>
      </c>
      <c r="J936" s="598">
        <f>I936/D936</f>
        <v>1</v>
      </c>
      <c r="K936" s="132"/>
      <c r="L936" s="132"/>
      <c r="M936" s="132"/>
      <c r="N936" s="132"/>
      <c r="O936" s="132"/>
      <c r="P936" s="132"/>
      <c r="Q936" s="184">
        <f>Q933</f>
        <v>53545.942450000002</v>
      </c>
      <c r="R936" s="598">
        <f>Q936/D936</f>
        <v>1</v>
      </c>
      <c r="S936" s="184">
        <f>U936+W936+Y936+AA936</f>
        <v>53545.942450000002</v>
      </c>
      <c r="T936" s="600">
        <f>S936/D936</f>
        <v>1</v>
      </c>
      <c r="U936" s="132">
        <f>U876</f>
        <v>0</v>
      </c>
      <c r="V936" s="132"/>
      <c r="W936" s="132">
        <f>W876</f>
        <v>0</v>
      </c>
      <c r="X936" s="132"/>
      <c r="Y936" s="132"/>
      <c r="Z936" s="132"/>
      <c r="AA936" s="184">
        <f>AA933</f>
        <v>53545.942450000002</v>
      </c>
      <c r="AB936" s="598">
        <f>AA936/H936</f>
        <v>1</v>
      </c>
      <c r="AC936" s="184">
        <f>AE936+AG936+AI936+AK936</f>
        <v>53545.942450000002</v>
      </c>
      <c r="AD936" s="600">
        <f>AC936/D936</f>
        <v>1</v>
      </c>
      <c r="AE936" s="132">
        <f>AE876</f>
        <v>0</v>
      </c>
      <c r="AF936" s="600">
        <v>0</v>
      </c>
      <c r="AG936" s="184">
        <f>AG876</f>
        <v>0</v>
      </c>
      <c r="AH936" s="132"/>
      <c r="AI936" s="132"/>
      <c r="AJ936" s="132"/>
      <c r="AK936" s="184">
        <f>AK933</f>
        <v>53545.942450000002</v>
      </c>
      <c r="AL936" s="600">
        <f>AK936/H936</f>
        <v>1</v>
      </c>
      <c r="AM936" s="132"/>
      <c r="AN936" s="132"/>
      <c r="AO936" s="132"/>
      <c r="AP936" s="132"/>
      <c r="AQ936" s="132"/>
      <c r="AR936" s="132"/>
      <c r="AS936" s="132"/>
      <c r="AT936" s="132"/>
      <c r="AU936" s="132">
        <f>AZ936-H936</f>
        <v>6655.4575499999992</v>
      </c>
      <c r="AV936" s="132">
        <f>AW936+AX936+AY936+AZ936</f>
        <v>60201.4</v>
      </c>
      <c r="AW936" s="132">
        <f>AW876</f>
        <v>0</v>
      </c>
      <c r="AX936" s="132">
        <f>AX876</f>
        <v>0</v>
      </c>
      <c r="AY936" s="132">
        <v>0</v>
      </c>
      <c r="AZ936" s="132">
        <f>AZ933</f>
        <v>60201.4</v>
      </c>
      <c r="BA936" s="132" t="e">
        <f>BB936+BC936+BD936</f>
        <v>#REF!</v>
      </c>
      <c r="BB936" s="132">
        <v>0</v>
      </c>
      <c r="BC936" s="132"/>
      <c r="BD936" s="132" t="e">
        <f>#REF!+#REF!</f>
        <v>#REF!</v>
      </c>
      <c r="BE936" s="132" t="e">
        <f t="shared" si="606"/>
        <v>#REF!</v>
      </c>
      <c r="BF936" s="132">
        <v>0</v>
      </c>
      <c r="BG936" s="132">
        <v>0</v>
      </c>
      <c r="BH936" s="132" t="e">
        <f>#REF!+#REF!</f>
        <v>#REF!</v>
      </c>
      <c r="BI936" s="132">
        <f>BJ936+BK936+BL936+BM936</f>
        <v>18205</v>
      </c>
      <c r="BJ936" s="132">
        <f>BJ876</f>
        <v>0</v>
      </c>
      <c r="BK936" s="132">
        <f>BK876</f>
        <v>0</v>
      </c>
      <c r="BL936" s="132">
        <v>0</v>
      </c>
      <c r="BM936" s="132">
        <f>BM930</f>
        <v>18205</v>
      </c>
      <c r="BN936" s="132">
        <f>BS936-BM936</f>
        <v>0</v>
      </c>
      <c r="BO936" s="132">
        <f>BP936+BQ936+BR936+BS936</f>
        <v>18205</v>
      </c>
      <c r="BP936" s="132">
        <f>BP876</f>
        <v>0</v>
      </c>
      <c r="BQ936" s="132">
        <f>BQ876</f>
        <v>0</v>
      </c>
      <c r="BR936" s="132">
        <v>0</v>
      </c>
      <c r="BS936" s="132">
        <f>BS930</f>
        <v>18205</v>
      </c>
      <c r="BT936" s="132">
        <f t="shared" si="619"/>
        <v>0</v>
      </c>
      <c r="BU936" s="132">
        <f t="shared" si="619"/>
        <v>18205</v>
      </c>
      <c r="BV936" s="132">
        <f>BW936+BX936+BY936+BZ936</f>
        <v>0</v>
      </c>
      <c r="BW936" s="132">
        <f>BW876</f>
        <v>0</v>
      </c>
      <c r="BX936" s="132">
        <f>BX876</f>
        <v>0</v>
      </c>
      <c r="BY936" s="132">
        <v>0</v>
      </c>
      <c r="BZ936" s="132">
        <f>BZ876</f>
        <v>0</v>
      </c>
      <c r="CA936" s="132">
        <f t="shared" si="612"/>
        <v>0</v>
      </c>
      <c r="CB936" s="132"/>
      <c r="CC936" s="132"/>
      <c r="CD936" s="132"/>
      <c r="CE936" s="132">
        <f>CF936+CG936+CH936+CI936</f>
        <v>69501.2</v>
      </c>
      <c r="CF936" s="132">
        <f>CF876</f>
        <v>0</v>
      </c>
      <c r="CG936" s="132">
        <f>CG876</f>
        <v>0</v>
      </c>
      <c r="CH936" s="132">
        <v>0</v>
      </c>
      <c r="CI936" s="132">
        <f>CI930</f>
        <v>69501.2</v>
      </c>
      <c r="CJ936" s="132">
        <v>0</v>
      </c>
      <c r="CK936" s="132">
        <f>CL936+CM936+CN936+CO936</f>
        <v>69501.2</v>
      </c>
      <c r="CL936" s="132">
        <f>CL876</f>
        <v>0</v>
      </c>
      <c r="CM936" s="132">
        <f>CM876</f>
        <v>0</v>
      </c>
      <c r="CN936" s="132">
        <v>0</v>
      </c>
      <c r="CO936" s="132">
        <f>CO930</f>
        <v>69501.2</v>
      </c>
    </row>
    <row r="937" spans="2:93" s="85" customFormat="1" ht="86.25" hidden="1" customHeight="1" x14ac:dyDescent="0.25">
      <c r="B937" s="175"/>
      <c r="C937" s="176"/>
      <c r="D937" s="177"/>
      <c r="E937" s="68"/>
      <c r="F937" s="68"/>
      <c r="G937" s="68"/>
      <c r="H937" s="68"/>
      <c r="I937" s="68"/>
      <c r="J937" s="68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  <c r="AA937" s="68"/>
      <c r="AB937" s="68"/>
      <c r="AC937" s="68"/>
      <c r="AD937" s="68"/>
      <c r="AE937" s="68"/>
      <c r="AF937" s="596" t="e">
        <f>AE937/E937</f>
        <v>#DIV/0!</v>
      </c>
      <c r="AG937" s="68"/>
      <c r="AH937" s="68"/>
      <c r="AI937" s="68"/>
      <c r="AJ937" s="68"/>
      <c r="AK937" s="68"/>
      <c r="AL937" s="68"/>
      <c r="AM937" s="68"/>
      <c r="AN937" s="68"/>
      <c r="AO937" s="68"/>
      <c r="AP937" s="68"/>
      <c r="AQ937" s="68"/>
      <c r="AR937" s="68"/>
      <c r="AS937" s="68"/>
      <c r="AT937" s="68"/>
      <c r="AU937" s="177"/>
      <c r="AV937" s="512"/>
      <c r="AW937" s="68"/>
      <c r="AX937" s="68"/>
      <c r="AY937" s="68"/>
      <c r="AZ937" s="68"/>
      <c r="BA937" s="177"/>
      <c r="BB937" s="177"/>
      <c r="BC937" s="177"/>
      <c r="BD937" s="177"/>
      <c r="BE937" s="533">
        <f t="shared" si="606"/>
        <v>0</v>
      </c>
      <c r="BF937" s="177"/>
      <c r="BG937" s="177"/>
      <c r="BH937" s="177"/>
      <c r="BI937" s="177"/>
      <c r="BJ937" s="68"/>
      <c r="BK937" s="68"/>
      <c r="BL937" s="68"/>
      <c r="BM937" s="68"/>
      <c r="BN937" s="177"/>
      <c r="BO937" s="177"/>
      <c r="BP937" s="68"/>
      <c r="BQ937" s="68"/>
      <c r="BR937" s="68"/>
      <c r="BS937" s="68"/>
      <c r="BT937" s="177"/>
      <c r="BU937" s="177"/>
      <c r="BV937" s="177"/>
      <c r="BW937" s="68"/>
      <c r="BX937" s="68"/>
      <c r="BY937" s="68"/>
      <c r="BZ937" s="68"/>
      <c r="CA937" s="177"/>
      <c r="CB937" s="177"/>
      <c r="CC937" s="177"/>
      <c r="CD937" s="177"/>
      <c r="CE937" s="177"/>
      <c r="CF937" s="177"/>
      <c r="CG937" s="177"/>
      <c r="CH937" s="177"/>
      <c r="CI937" s="177"/>
      <c r="CJ937" s="177"/>
      <c r="CK937" s="177"/>
      <c r="CL937" s="68"/>
      <c r="CM937" s="68"/>
      <c r="CN937" s="68"/>
      <c r="CO937" s="68"/>
    </row>
    <row r="938" spans="2:93" s="85" customFormat="1" ht="86.25" hidden="1" customHeight="1" x14ac:dyDescent="0.25">
      <c r="B938" s="175"/>
      <c r="C938" s="176"/>
      <c r="D938" s="177"/>
      <c r="E938" s="68"/>
      <c r="F938" s="68"/>
      <c r="G938" s="68"/>
      <c r="H938" s="68"/>
      <c r="I938" s="68"/>
      <c r="J938" s="68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  <c r="AA938" s="68"/>
      <c r="AB938" s="68"/>
      <c r="AC938" s="68"/>
      <c r="AD938" s="68"/>
      <c r="AE938" s="68"/>
      <c r="AF938" s="596" t="e">
        <f>AE938/E938</f>
        <v>#DIV/0!</v>
      </c>
      <c r="AG938" s="68"/>
      <c r="AH938" s="68"/>
      <c r="AI938" s="68"/>
      <c r="AJ938" s="68"/>
      <c r="AK938" s="68"/>
      <c r="AL938" s="68"/>
      <c r="AM938" s="68"/>
      <c r="AN938" s="68"/>
      <c r="AO938" s="68"/>
      <c r="AP938" s="68"/>
      <c r="AQ938" s="68"/>
      <c r="AR938" s="68"/>
      <c r="AS938" s="68"/>
      <c r="AT938" s="68"/>
      <c r="AU938" s="177"/>
      <c r="AV938" s="512"/>
      <c r="AW938" s="68"/>
      <c r="AX938" s="68"/>
      <c r="AY938" s="68"/>
      <c r="AZ938" s="68"/>
      <c r="BA938" s="177"/>
      <c r="BB938" s="177"/>
      <c r="BC938" s="177"/>
      <c r="BD938" s="177"/>
      <c r="BE938" s="533">
        <f t="shared" si="606"/>
        <v>0</v>
      </c>
      <c r="BF938" s="177"/>
      <c r="BG938" s="177"/>
      <c r="BH938" s="177"/>
      <c r="BI938" s="177"/>
      <c r="BJ938" s="68"/>
      <c r="BK938" s="68"/>
      <c r="BL938" s="68"/>
      <c r="BM938" s="68"/>
      <c r="BN938" s="177"/>
      <c r="BO938" s="177"/>
      <c r="BP938" s="68"/>
      <c r="BQ938" s="68"/>
      <c r="BR938" s="68"/>
      <c r="BS938" s="68"/>
      <c r="BT938" s="177"/>
      <c r="BU938" s="177"/>
      <c r="BV938" s="177"/>
      <c r="BW938" s="68"/>
      <c r="BX938" s="68"/>
      <c r="BY938" s="68"/>
      <c r="BZ938" s="68"/>
      <c r="CA938" s="177"/>
      <c r="CB938" s="177"/>
      <c r="CC938" s="177"/>
      <c r="CD938" s="177"/>
      <c r="CE938" s="177"/>
      <c r="CF938" s="177"/>
      <c r="CG938" s="177"/>
      <c r="CH938" s="177"/>
      <c r="CI938" s="177"/>
      <c r="CJ938" s="177"/>
      <c r="CK938" s="177"/>
      <c r="CL938" s="68"/>
      <c r="CM938" s="68"/>
      <c r="CN938" s="68"/>
      <c r="CO938" s="68"/>
    </row>
    <row r="939" spans="2:93" s="85" customFormat="1" ht="53.25" customHeight="1" x14ac:dyDescent="0.25">
      <c r="B939" s="887" t="s">
        <v>206</v>
      </c>
      <c r="C939" s="888"/>
      <c r="D939" s="888"/>
      <c r="E939" s="888"/>
      <c r="F939" s="888"/>
      <c r="G939" s="888"/>
      <c r="H939" s="888"/>
      <c r="I939" s="888"/>
      <c r="J939" s="888"/>
      <c r="K939" s="888"/>
      <c r="L939" s="888"/>
      <c r="M939" s="888"/>
      <c r="N939" s="888"/>
      <c r="O939" s="888"/>
      <c r="P939" s="888"/>
      <c r="Q939" s="888"/>
      <c r="R939" s="888"/>
      <c r="S939" s="888"/>
      <c r="T939" s="888"/>
      <c r="U939" s="888"/>
      <c r="V939" s="888"/>
      <c r="W939" s="888"/>
      <c r="X939" s="888"/>
      <c r="Y939" s="888"/>
      <c r="Z939" s="888"/>
      <c r="AA939" s="888"/>
      <c r="AB939" s="888"/>
      <c r="AC939" s="888"/>
      <c r="AD939" s="888"/>
      <c r="AE939" s="888"/>
      <c r="AF939" s="888"/>
      <c r="AG939" s="888"/>
      <c r="AH939" s="888"/>
      <c r="AI939" s="888"/>
      <c r="AJ939" s="888"/>
      <c r="AK939" s="888"/>
      <c r="AL939" s="888"/>
      <c r="AM939" s="888"/>
      <c r="AN939" s="888"/>
      <c r="AO939" s="888"/>
      <c r="AP939" s="888"/>
      <c r="AQ939" s="888"/>
      <c r="AR939" s="888"/>
      <c r="AS939" s="888"/>
      <c r="AT939" s="888"/>
      <c r="AU939" s="888"/>
      <c r="AV939" s="888"/>
      <c r="AW939" s="888"/>
      <c r="AX939" s="888"/>
      <c r="AY939" s="888"/>
      <c r="AZ939" s="888"/>
      <c r="BA939" s="888"/>
      <c r="BB939" s="888"/>
      <c r="BC939" s="888"/>
      <c r="BD939" s="888"/>
      <c r="BE939" s="888"/>
      <c r="BF939" s="888"/>
      <c r="BG939" s="888"/>
      <c r="BH939" s="888"/>
      <c r="BI939" s="888"/>
      <c r="BJ939" s="888"/>
      <c r="BK939" s="888"/>
      <c r="BL939" s="888"/>
      <c r="BM939" s="888"/>
      <c r="BN939" s="888"/>
      <c r="BO939" s="888"/>
      <c r="BP939" s="888"/>
      <c r="BQ939" s="888"/>
      <c r="BR939" s="888"/>
      <c r="BS939" s="888"/>
      <c r="BT939" s="888"/>
      <c r="BU939" s="888"/>
      <c r="BV939" s="888"/>
      <c r="BW939" s="888"/>
      <c r="BX939" s="888"/>
      <c r="BY939" s="888"/>
      <c r="BZ939" s="888"/>
      <c r="CA939" s="888"/>
      <c r="CB939" s="888"/>
      <c r="CC939" s="888"/>
      <c r="CD939" s="888"/>
      <c r="CE939" s="888"/>
      <c r="CF939" s="888"/>
      <c r="CG939" s="888"/>
      <c r="CH939" s="888"/>
      <c r="CI939" s="888"/>
      <c r="CJ939" s="888"/>
      <c r="CK939" s="888"/>
    </row>
    <row r="940" spans="2:93" s="85" customFormat="1" ht="48" hidden="1" customHeight="1" x14ac:dyDescent="0.25">
      <c r="B940" s="879" t="s">
        <v>180</v>
      </c>
      <c r="C940" s="879"/>
      <c r="D940" s="879"/>
      <c r="E940" s="879"/>
      <c r="F940" s="879"/>
      <c r="G940" s="879"/>
      <c r="H940" s="879"/>
      <c r="I940" s="879"/>
      <c r="J940" s="879"/>
      <c r="K940" s="879"/>
      <c r="L940" s="879"/>
      <c r="M940" s="879"/>
      <c r="N940" s="879"/>
      <c r="O940" s="879"/>
      <c r="P940" s="879"/>
      <c r="Q940" s="879"/>
      <c r="R940" s="879"/>
      <c r="S940" s="879"/>
      <c r="T940" s="879"/>
      <c r="U940" s="879"/>
      <c r="V940" s="879"/>
      <c r="W940" s="879"/>
      <c r="X940" s="879"/>
      <c r="Y940" s="879"/>
      <c r="Z940" s="879"/>
      <c r="AA940" s="879"/>
      <c r="AB940" s="879"/>
      <c r="AC940" s="879"/>
      <c r="AD940" s="879"/>
      <c r="AE940" s="879"/>
      <c r="AF940" s="879"/>
      <c r="AG940" s="879"/>
      <c r="AH940" s="879"/>
      <c r="AI940" s="879"/>
      <c r="AJ940" s="879"/>
      <c r="AK940" s="879"/>
      <c r="AL940" s="879"/>
      <c r="AM940" s="879"/>
      <c r="AN940" s="879"/>
      <c r="AO940" s="879"/>
      <c r="AP940" s="879"/>
      <c r="AQ940" s="879"/>
      <c r="AR940" s="879"/>
      <c r="AS940" s="879"/>
      <c r="AT940" s="879"/>
      <c r="AU940" s="879"/>
      <c r="AV940" s="879"/>
      <c r="AW940" s="879"/>
      <c r="AX940" s="879"/>
      <c r="AY940" s="879"/>
      <c r="AZ940" s="879"/>
      <c r="BA940" s="879"/>
      <c r="BB940" s="879"/>
      <c r="BC940" s="879"/>
      <c r="BD940" s="879"/>
      <c r="BE940" s="879"/>
      <c r="BF940" s="879"/>
      <c r="BG940" s="879"/>
      <c r="BH940" s="879"/>
      <c r="BI940" s="879"/>
      <c r="BJ940" s="879"/>
      <c r="BK940" s="879"/>
      <c r="BL940" s="879"/>
      <c r="BM940" s="879"/>
      <c r="BN940" s="879"/>
      <c r="BO940" s="879"/>
      <c r="BP940" s="879"/>
      <c r="BQ940" s="879"/>
      <c r="BR940" s="879"/>
      <c r="BS940" s="879"/>
      <c r="BT940" s="879"/>
      <c r="BU940" s="879"/>
      <c r="BV940" s="879"/>
      <c r="BW940" s="879"/>
      <c r="BX940" s="879"/>
      <c r="BY940" s="879"/>
      <c r="BZ940" s="879"/>
      <c r="CA940" s="879"/>
      <c r="CB940" s="879"/>
      <c r="CC940" s="879"/>
      <c r="CD940" s="879"/>
      <c r="CE940" s="879"/>
      <c r="CF940" s="879"/>
      <c r="CG940" s="879"/>
      <c r="CH940" s="879"/>
      <c r="CI940" s="879"/>
      <c r="CJ940" s="84"/>
      <c r="CK940" s="84"/>
    </row>
    <row r="941" spans="2:93" s="85" customFormat="1" ht="48" hidden="1" customHeight="1" x14ac:dyDescent="0.25">
      <c r="B941" s="875" t="s">
        <v>182</v>
      </c>
      <c r="C941" s="876"/>
      <c r="D941" s="876"/>
      <c r="E941" s="876"/>
      <c r="F941" s="876"/>
      <c r="G941" s="876"/>
      <c r="H941" s="876"/>
      <c r="I941" s="876"/>
      <c r="J941" s="876"/>
      <c r="K941" s="876"/>
      <c r="L941" s="876"/>
      <c r="M941" s="876"/>
      <c r="N941" s="876"/>
      <c r="O941" s="876"/>
      <c r="P941" s="876"/>
      <c r="Q941" s="876"/>
      <c r="R941" s="876"/>
      <c r="S941" s="876"/>
      <c r="T941" s="876"/>
      <c r="U941" s="876"/>
      <c r="V941" s="876"/>
      <c r="W941" s="876"/>
      <c r="X941" s="876"/>
      <c r="Y941" s="876"/>
      <c r="Z941" s="876"/>
      <c r="AA941" s="876"/>
      <c r="AB941" s="876"/>
      <c r="AC941" s="876"/>
      <c r="AD941" s="876"/>
      <c r="AE941" s="876"/>
      <c r="AF941" s="876"/>
      <c r="AG941" s="876"/>
      <c r="AH941" s="876"/>
      <c r="AI941" s="876"/>
      <c r="AJ941" s="876"/>
      <c r="AK941" s="876"/>
      <c r="AL941" s="876"/>
      <c r="AM941" s="876"/>
      <c r="AN941" s="876"/>
      <c r="AO941" s="876"/>
      <c r="AP941" s="876"/>
      <c r="AQ941" s="876"/>
      <c r="AR941" s="876"/>
      <c r="AS941" s="876"/>
      <c r="AT941" s="876"/>
      <c r="AU941" s="876"/>
      <c r="AV941" s="876"/>
      <c r="AW941" s="876"/>
      <c r="AX941" s="876"/>
      <c r="AY941" s="876"/>
      <c r="AZ941" s="876"/>
      <c r="BA941" s="876"/>
      <c r="BB941" s="876"/>
      <c r="BC941" s="876"/>
      <c r="BD941" s="876"/>
      <c r="BE941" s="876"/>
      <c r="BF941" s="876"/>
      <c r="BG941" s="876"/>
      <c r="BH941" s="876"/>
      <c r="BI941" s="876"/>
      <c r="BJ941" s="876"/>
      <c r="BK941" s="876"/>
      <c r="BL941" s="876"/>
      <c r="BM941" s="876"/>
      <c r="BN941" s="876"/>
      <c r="BO941" s="876"/>
      <c r="BP941" s="876"/>
      <c r="BQ941" s="876"/>
      <c r="BR941" s="876"/>
      <c r="BS941" s="876"/>
      <c r="BT941" s="876"/>
      <c r="BU941" s="876"/>
      <c r="BV941" s="876"/>
      <c r="BW941" s="876"/>
      <c r="BX941" s="876"/>
      <c r="BY941" s="876"/>
      <c r="BZ941" s="876"/>
      <c r="CA941" s="876"/>
      <c r="CB941" s="876"/>
      <c r="CC941" s="876"/>
      <c r="CD941" s="876"/>
      <c r="CE941" s="876"/>
      <c r="CF941" s="876"/>
      <c r="CG941" s="876"/>
      <c r="CH941" s="876"/>
      <c r="CI941" s="876"/>
      <c r="CJ941" s="84"/>
      <c r="CK941" s="84"/>
    </row>
    <row r="942" spans="2:93" s="420" customFormat="1" ht="96" hidden="1" customHeight="1" x14ac:dyDescent="0.25">
      <c r="B942" s="378">
        <v>1</v>
      </c>
      <c r="C942" s="417" t="s">
        <v>205</v>
      </c>
      <c r="D942" s="418">
        <f>D943</f>
        <v>0</v>
      </c>
      <c r="E942" s="418">
        <f>E943</f>
        <v>0</v>
      </c>
      <c r="F942" s="418"/>
      <c r="G942" s="418">
        <f>G943</f>
        <v>0</v>
      </c>
      <c r="H942" s="418">
        <f>H943</f>
        <v>0</v>
      </c>
      <c r="I942" s="418"/>
      <c r="J942" s="418"/>
      <c r="K942" s="418"/>
      <c r="L942" s="418"/>
      <c r="M942" s="418"/>
      <c r="N942" s="418"/>
      <c r="O942" s="418"/>
      <c r="P942" s="418"/>
      <c r="Q942" s="418"/>
      <c r="R942" s="418"/>
      <c r="S942" s="418"/>
      <c r="T942" s="418"/>
      <c r="U942" s="418"/>
      <c r="V942" s="418"/>
      <c r="W942" s="418"/>
      <c r="X942" s="418"/>
      <c r="Y942" s="418"/>
      <c r="Z942" s="418"/>
      <c r="AA942" s="418"/>
      <c r="AB942" s="418"/>
      <c r="AC942" s="517"/>
      <c r="AD942" s="418"/>
      <c r="AE942" s="418"/>
      <c r="AF942" s="418"/>
      <c r="AG942" s="418"/>
      <c r="AH942" s="418"/>
      <c r="AI942" s="418"/>
      <c r="AJ942" s="418"/>
      <c r="AK942" s="418"/>
      <c r="AL942" s="517"/>
      <c r="AM942" s="418"/>
      <c r="AN942" s="418"/>
      <c r="AO942" s="418"/>
      <c r="AP942" s="418"/>
      <c r="AQ942" s="418"/>
      <c r="AR942" s="418"/>
      <c r="AS942" s="418"/>
      <c r="AT942" s="418"/>
      <c r="AU942" s="418">
        <f>AU943</f>
        <v>0</v>
      </c>
      <c r="AV942" s="509">
        <f>AV943</f>
        <v>0</v>
      </c>
      <c r="AW942" s="418">
        <f>AW943</f>
        <v>0</v>
      </c>
      <c r="AX942" s="418"/>
      <c r="AY942" s="418">
        <f>AY943</f>
        <v>0</v>
      </c>
      <c r="AZ942" s="418">
        <f>AZ943</f>
        <v>0</v>
      </c>
      <c r="BA942" s="418">
        <f>BB942+BC942+BD942</f>
        <v>0</v>
      </c>
      <c r="BB942" s="418"/>
      <c r="BC942" s="418"/>
      <c r="BD942" s="418"/>
      <c r="BE942" s="418">
        <f>BF942+BG942+BH942</f>
        <v>0</v>
      </c>
      <c r="BF942" s="418">
        <f t="shared" ref="BF942:BF948" si="622">E942</f>
        <v>0</v>
      </c>
      <c r="BG942" s="418">
        <f t="shared" ref="BG942:BH948" si="623">G942</f>
        <v>0</v>
      </c>
      <c r="BH942" s="418">
        <f t="shared" si="623"/>
        <v>0</v>
      </c>
      <c r="BI942" s="517">
        <f t="shared" ref="BI942:BS942" si="624">BI943</f>
        <v>66630.399999999994</v>
      </c>
      <c r="BJ942" s="419">
        <f t="shared" si="624"/>
        <v>0</v>
      </c>
      <c r="BK942" s="419"/>
      <c r="BL942" s="419">
        <f t="shared" si="624"/>
        <v>0</v>
      </c>
      <c r="BM942" s="419">
        <f t="shared" si="624"/>
        <v>66630.399999999994</v>
      </c>
      <c r="BN942" s="418">
        <f>BO942+BP942+BQ942</f>
        <v>66630.399999999994</v>
      </c>
      <c r="BO942" s="517">
        <f t="shared" si="624"/>
        <v>66630.399999999994</v>
      </c>
      <c r="BP942" s="498">
        <f t="shared" si="624"/>
        <v>0</v>
      </c>
      <c r="BQ942" s="419"/>
      <c r="BR942" s="419">
        <f t="shared" si="624"/>
        <v>0</v>
      </c>
      <c r="BS942" s="419">
        <f t="shared" si="624"/>
        <v>66630.399999999994</v>
      </c>
      <c r="BT942" s="419">
        <f>BL942</f>
        <v>0</v>
      </c>
      <c r="BU942" s="419">
        <f>BM942</f>
        <v>66630.399999999994</v>
      </c>
      <c r="BV942" s="517">
        <f>BV943</f>
        <v>0</v>
      </c>
      <c r="BW942" s="419">
        <f>BW943</f>
        <v>0</v>
      </c>
      <c r="BX942" s="419"/>
      <c r="BY942" s="419">
        <f>BY943</f>
        <v>0</v>
      </c>
      <c r="BZ942" s="419">
        <f>BZ943</f>
        <v>0</v>
      </c>
      <c r="CA942" s="418">
        <f>CB942+CC942+CD942</f>
        <v>0</v>
      </c>
      <c r="CB942" s="419"/>
      <c r="CC942" s="419"/>
      <c r="CD942" s="419"/>
      <c r="CE942" s="418">
        <f>CF942+CH942+CI942</f>
        <v>0</v>
      </c>
      <c r="CF942" s="419">
        <f>BW942</f>
        <v>0</v>
      </c>
      <c r="CG942" s="419"/>
      <c r="CH942" s="419">
        <f t="shared" ref="CH942:CH948" si="625">BY942</f>
        <v>0</v>
      </c>
      <c r="CI942" s="419">
        <f t="shared" ref="CI942:CI948" si="626">BZ942</f>
        <v>0</v>
      </c>
      <c r="CJ942" s="418"/>
      <c r="CK942" s="517">
        <f>CK943</f>
        <v>287735</v>
      </c>
      <c r="CL942" s="419">
        <f>CL943</f>
        <v>0</v>
      </c>
      <c r="CM942" s="419"/>
      <c r="CN942" s="419">
        <f>CN943</f>
        <v>0</v>
      </c>
      <c r="CO942" s="419">
        <f>CO943</f>
        <v>287735</v>
      </c>
    </row>
    <row r="943" spans="2:93" s="169" customFormat="1" ht="86.25" hidden="1" customHeight="1" x14ac:dyDescent="0.3">
      <c r="B943" s="334" t="s">
        <v>345</v>
      </c>
      <c r="C943" s="171" t="s">
        <v>208</v>
      </c>
      <c r="D943" s="298">
        <f>E943+G943+H943</f>
        <v>0</v>
      </c>
      <c r="E943" s="298">
        <f>E944+E945</f>
        <v>0</v>
      </c>
      <c r="F943" s="353"/>
      <c r="G943" s="298">
        <f>G944+G945</f>
        <v>0</v>
      </c>
      <c r="H943" s="298">
        <f>H944+H945</f>
        <v>0</v>
      </c>
      <c r="I943" s="554"/>
      <c r="J943" s="554"/>
      <c r="K943" s="554"/>
      <c r="L943" s="554"/>
      <c r="M943" s="554"/>
      <c r="N943" s="554"/>
      <c r="O943" s="554"/>
      <c r="P943" s="554"/>
      <c r="Q943" s="554"/>
      <c r="R943" s="554"/>
      <c r="S943" s="554"/>
      <c r="T943" s="554"/>
      <c r="U943" s="554"/>
      <c r="V943" s="554"/>
      <c r="W943" s="554"/>
      <c r="X943" s="554"/>
      <c r="Y943" s="554"/>
      <c r="Z943" s="554"/>
      <c r="AA943" s="554"/>
      <c r="AB943" s="554"/>
      <c r="AC943" s="577"/>
      <c r="AD943" s="554"/>
      <c r="AE943" s="554"/>
      <c r="AF943" s="554"/>
      <c r="AG943" s="554"/>
      <c r="AH943" s="554"/>
      <c r="AI943" s="554"/>
      <c r="AJ943" s="554"/>
      <c r="AK943" s="554"/>
      <c r="AL943" s="577"/>
      <c r="AM943" s="554"/>
      <c r="AN943" s="554"/>
      <c r="AO943" s="554"/>
      <c r="AP943" s="554"/>
      <c r="AQ943" s="554"/>
      <c r="AR943" s="554"/>
      <c r="AS943" s="554"/>
      <c r="AT943" s="554"/>
      <c r="AU943" s="554">
        <f>AU944+AU945</f>
        <v>0</v>
      </c>
      <c r="AV943" s="559">
        <f>AW943+AY943+AZ943</f>
        <v>0</v>
      </c>
      <c r="AW943" s="486">
        <f>AW944+AW945</f>
        <v>0</v>
      </c>
      <c r="AX943" s="486"/>
      <c r="AY943" s="486">
        <f>AY944+AY945</f>
        <v>0</v>
      </c>
      <c r="AZ943" s="486">
        <f>AZ944+AZ945</f>
        <v>0</v>
      </c>
      <c r="BA943" s="170">
        <f t="shared" ref="BA943:BA955" si="627">BB943+BC943+BD943</f>
        <v>0</v>
      </c>
      <c r="BB943" s="535"/>
      <c r="BC943" s="535"/>
      <c r="BD943" s="535"/>
      <c r="BE943" s="535">
        <f t="shared" ref="BE943:BE948" si="628">BF943+BG943+BH943</f>
        <v>0</v>
      </c>
      <c r="BF943" s="331">
        <f t="shared" si="622"/>
        <v>0</v>
      </c>
      <c r="BG943" s="331">
        <f t="shared" si="623"/>
        <v>0</v>
      </c>
      <c r="BH943" s="331">
        <f t="shared" si="623"/>
        <v>0</v>
      </c>
      <c r="BI943" s="495">
        <f>BJ943+BL943+BM943</f>
        <v>66630.399999999994</v>
      </c>
      <c r="BJ943" s="185">
        <f>BJ944+BJ945</f>
        <v>0</v>
      </c>
      <c r="BK943" s="185"/>
      <c r="BL943" s="185">
        <f>BL944+BL945</f>
        <v>0</v>
      </c>
      <c r="BM943" s="185">
        <f>BM944+BM945</f>
        <v>66630.399999999994</v>
      </c>
      <c r="BN943" s="323">
        <f t="shared" ref="BN943:BN948" si="629">BO943+BP943+BQ943</f>
        <v>66630.399999999994</v>
      </c>
      <c r="BO943" s="495">
        <f>BP943+BR943+BS943</f>
        <v>66630.399999999994</v>
      </c>
      <c r="BP943" s="185">
        <f>BP944+BP945</f>
        <v>0</v>
      </c>
      <c r="BQ943" s="185"/>
      <c r="BR943" s="185">
        <f>BR944+BR945</f>
        <v>0</v>
      </c>
      <c r="BS943" s="185">
        <f>BS944+BS945</f>
        <v>66630.399999999994</v>
      </c>
      <c r="BT943" s="185">
        <f t="shared" ref="BT943:BT948" si="630">BL943</f>
        <v>0</v>
      </c>
      <c r="BU943" s="185">
        <f t="shared" ref="BU943:BU948" si="631">BM943</f>
        <v>66630.399999999994</v>
      </c>
      <c r="BV943" s="495">
        <f>BW943+BY943+BZ943</f>
        <v>0</v>
      </c>
      <c r="BW943" s="185">
        <f>BW944+BW945</f>
        <v>0</v>
      </c>
      <c r="BX943" s="185"/>
      <c r="BY943" s="185">
        <f>BY944+BY945</f>
        <v>0</v>
      </c>
      <c r="BZ943" s="185">
        <f>BZ944+BZ945</f>
        <v>0</v>
      </c>
      <c r="CA943" s="340">
        <f t="shared" ref="CA943:CA948" si="632">CB943+CC943+CD943</f>
        <v>0</v>
      </c>
      <c r="CB943" s="185"/>
      <c r="CC943" s="185"/>
      <c r="CD943" s="185"/>
      <c r="CE943" s="340">
        <f t="shared" ref="CE943:CE955" si="633">CF943+CH943+CI943</f>
        <v>0</v>
      </c>
      <c r="CF943" s="185">
        <f t="shared" ref="CF943:CF948" si="634">BW943</f>
        <v>0</v>
      </c>
      <c r="CG943" s="185"/>
      <c r="CH943" s="185">
        <f t="shared" si="625"/>
        <v>0</v>
      </c>
      <c r="CI943" s="185">
        <f t="shared" si="626"/>
        <v>0</v>
      </c>
      <c r="CJ943" s="486"/>
      <c r="CK943" s="495">
        <f>CL943+CN943+CO943</f>
        <v>287735</v>
      </c>
      <c r="CL943" s="185">
        <f>CL944+CL945</f>
        <v>0</v>
      </c>
      <c r="CM943" s="185"/>
      <c r="CN943" s="185">
        <f>CN944+CN945</f>
        <v>0</v>
      </c>
      <c r="CO943" s="185">
        <f>CO944+CO945</f>
        <v>287735</v>
      </c>
    </row>
    <row r="944" spans="2:93" s="52" customFormat="1" ht="45.75" hidden="1" customHeight="1" x14ac:dyDescent="0.25">
      <c r="B944" s="151"/>
      <c r="C944" s="127" t="s">
        <v>31</v>
      </c>
      <c r="D944" s="297">
        <v>0</v>
      </c>
      <c r="E944" s="297">
        <f>E947+E950</f>
        <v>0</v>
      </c>
      <c r="F944" s="352"/>
      <c r="G944" s="297">
        <f>G947+G950</f>
        <v>0</v>
      </c>
      <c r="H944" s="297">
        <f>H947+H950</f>
        <v>0</v>
      </c>
      <c r="I944" s="559"/>
      <c r="J944" s="559"/>
      <c r="K944" s="559"/>
      <c r="L944" s="559"/>
      <c r="M944" s="559"/>
      <c r="N944" s="559"/>
      <c r="O944" s="559"/>
      <c r="P944" s="559"/>
      <c r="Q944" s="559"/>
      <c r="R944" s="559"/>
      <c r="S944" s="559"/>
      <c r="T944" s="559"/>
      <c r="U944" s="559"/>
      <c r="V944" s="559"/>
      <c r="W944" s="559"/>
      <c r="X944" s="559"/>
      <c r="Y944" s="559"/>
      <c r="Z944" s="559"/>
      <c r="AA944" s="559"/>
      <c r="AB944" s="559"/>
      <c r="AC944" s="581"/>
      <c r="AD944" s="559"/>
      <c r="AE944" s="559"/>
      <c r="AF944" s="559"/>
      <c r="AG944" s="559"/>
      <c r="AH944" s="559"/>
      <c r="AI944" s="559"/>
      <c r="AJ944" s="559"/>
      <c r="AK944" s="559"/>
      <c r="AL944" s="581"/>
      <c r="AM944" s="559"/>
      <c r="AN944" s="559"/>
      <c r="AO944" s="559"/>
      <c r="AP944" s="559"/>
      <c r="AQ944" s="559"/>
      <c r="AR944" s="559"/>
      <c r="AS944" s="559"/>
      <c r="AT944" s="559"/>
      <c r="AU944" s="559">
        <f>AU947+AU950</f>
        <v>0</v>
      </c>
      <c r="AV944" s="559">
        <v>0</v>
      </c>
      <c r="AW944" s="482">
        <f>AW947+AW950</f>
        <v>0</v>
      </c>
      <c r="AX944" s="482"/>
      <c r="AY944" s="482">
        <f>AY947+AY950</f>
        <v>0</v>
      </c>
      <c r="AZ944" s="482">
        <f>AZ947+AZ950</f>
        <v>0</v>
      </c>
      <c r="BA944" s="170">
        <f t="shared" si="627"/>
        <v>0</v>
      </c>
      <c r="BB944" s="526"/>
      <c r="BC944" s="526"/>
      <c r="BD944" s="526"/>
      <c r="BE944" s="526">
        <f t="shared" si="628"/>
        <v>0</v>
      </c>
      <c r="BF944" s="330">
        <f t="shared" si="622"/>
        <v>0</v>
      </c>
      <c r="BG944" s="330">
        <f t="shared" si="623"/>
        <v>0</v>
      </c>
      <c r="BH944" s="330">
        <f t="shared" si="623"/>
        <v>0</v>
      </c>
      <c r="BI944" s="491">
        <v>0</v>
      </c>
      <c r="BJ944" s="182">
        <f>BJ947+BJ950</f>
        <v>0</v>
      </c>
      <c r="BK944" s="182"/>
      <c r="BL944" s="182">
        <f>BL947+BL950</f>
        <v>0</v>
      </c>
      <c r="BM944" s="182">
        <f>BM947+BM950</f>
        <v>12015.4</v>
      </c>
      <c r="BN944" s="322">
        <f t="shared" si="629"/>
        <v>0</v>
      </c>
      <c r="BO944" s="491">
        <v>0</v>
      </c>
      <c r="BP944" s="182">
        <f>BP947+BP950</f>
        <v>0</v>
      </c>
      <c r="BQ944" s="182"/>
      <c r="BR944" s="182">
        <f>BR947+BR950</f>
        <v>0</v>
      </c>
      <c r="BS944" s="182">
        <f>BS947+BS950</f>
        <v>12015.4</v>
      </c>
      <c r="BT944" s="182">
        <f t="shared" si="630"/>
        <v>0</v>
      </c>
      <c r="BU944" s="182">
        <f t="shared" si="631"/>
        <v>12015.4</v>
      </c>
      <c r="BV944" s="491">
        <v>0</v>
      </c>
      <c r="BW944" s="182">
        <f>BW947+BW950</f>
        <v>0</v>
      </c>
      <c r="BX944" s="182"/>
      <c r="BY944" s="182">
        <f>BY947+BY950</f>
        <v>0</v>
      </c>
      <c r="BZ944" s="182">
        <f>BZ947+BZ950</f>
        <v>0</v>
      </c>
      <c r="CA944" s="338">
        <f t="shared" si="632"/>
        <v>0</v>
      </c>
      <c r="CB944" s="182"/>
      <c r="CC944" s="182"/>
      <c r="CD944" s="182"/>
      <c r="CE944" s="338">
        <f t="shared" si="633"/>
        <v>0</v>
      </c>
      <c r="CF944" s="182">
        <f t="shared" si="634"/>
        <v>0</v>
      </c>
      <c r="CG944" s="182"/>
      <c r="CH944" s="182">
        <f t="shared" si="625"/>
        <v>0</v>
      </c>
      <c r="CI944" s="182">
        <f t="shared" si="626"/>
        <v>0</v>
      </c>
      <c r="CJ944" s="482"/>
      <c r="CK944" s="491">
        <v>0</v>
      </c>
      <c r="CL944" s="182">
        <f>CL947+CL950</f>
        <v>0</v>
      </c>
      <c r="CM944" s="182"/>
      <c r="CN944" s="182">
        <f>CN947+CN950</f>
        <v>0</v>
      </c>
      <c r="CO944" s="182">
        <f>CO947+CO950</f>
        <v>79231.399999999994</v>
      </c>
    </row>
    <row r="945" spans="2:93" s="25" customFormat="1" ht="46.5" hidden="1" customHeight="1" x14ac:dyDescent="0.25">
      <c r="B945" s="152"/>
      <c r="C945" s="126" t="s">
        <v>32</v>
      </c>
      <c r="D945" s="116">
        <v>0</v>
      </c>
      <c r="E945" s="116">
        <f>E948+E951</f>
        <v>0</v>
      </c>
      <c r="F945" s="116"/>
      <c r="G945" s="116">
        <f>G948+G951</f>
        <v>0</v>
      </c>
      <c r="H945" s="116">
        <f>H948+H951</f>
        <v>0</v>
      </c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116"/>
      <c r="AE945" s="116"/>
      <c r="AF945" s="116"/>
      <c r="AG945" s="116"/>
      <c r="AH945" s="116"/>
      <c r="AI945" s="116"/>
      <c r="AJ945" s="116"/>
      <c r="AK945" s="116"/>
      <c r="AL945" s="116"/>
      <c r="AM945" s="116"/>
      <c r="AN945" s="116"/>
      <c r="AO945" s="116"/>
      <c r="AP945" s="116"/>
      <c r="AQ945" s="116"/>
      <c r="AR945" s="116"/>
      <c r="AS945" s="116"/>
      <c r="AT945" s="116"/>
      <c r="AU945" s="116">
        <f>AU948+AU951</f>
        <v>0</v>
      </c>
      <c r="AV945" s="128">
        <v>0</v>
      </c>
      <c r="AW945" s="116">
        <f>AW948+AW951</f>
        <v>0</v>
      </c>
      <c r="AX945" s="116"/>
      <c r="AY945" s="116">
        <f>AY948+AY951</f>
        <v>0</v>
      </c>
      <c r="AZ945" s="116">
        <f>AZ948+AZ951</f>
        <v>0</v>
      </c>
      <c r="BA945" s="170">
        <f t="shared" si="627"/>
        <v>0</v>
      </c>
      <c r="BB945" s="116"/>
      <c r="BC945" s="116"/>
      <c r="BD945" s="116"/>
      <c r="BE945" s="116">
        <f t="shared" si="628"/>
        <v>0</v>
      </c>
      <c r="BF945" s="116">
        <f t="shared" si="622"/>
        <v>0</v>
      </c>
      <c r="BG945" s="116">
        <f t="shared" si="623"/>
        <v>0</v>
      </c>
      <c r="BH945" s="116">
        <f t="shared" si="623"/>
        <v>0</v>
      </c>
      <c r="BI945" s="116">
        <v>0</v>
      </c>
      <c r="BJ945" s="183">
        <f>BJ948+BJ951</f>
        <v>0</v>
      </c>
      <c r="BK945" s="183"/>
      <c r="BL945" s="183">
        <f>BL948+BL951</f>
        <v>0</v>
      </c>
      <c r="BM945" s="183">
        <f>BM948+BM951</f>
        <v>54615</v>
      </c>
      <c r="BN945" s="116">
        <f t="shared" si="629"/>
        <v>0</v>
      </c>
      <c r="BO945" s="116">
        <v>0</v>
      </c>
      <c r="BP945" s="183">
        <f>BP948+BP951</f>
        <v>0</v>
      </c>
      <c r="BQ945" s="183"/>
      <c r="BR945" s="183">
        <f>BR948+BR951</f>
        <v>0</v>
      </c>
      <c r="BS945" s="183">
        <f>BS948+BS951</f>
        <v>54615</v>
      </c>
      <c r="BT945" s="183">
        <f t="shared" si="630"/>
        <v>0</v>
      </c>
      <c r="BU945" s="183">
        <f t="shared" si="631"/>
        <v>54615</v>
      </c>
      <c r="BV945" s="116">
        <v>0</v>
      </c>
      <c r="BW945" s="183">
        <f>BW948+BW951</f>
        <v>0</v>
      </c>
      <c r="BX945" s="183"/>
      <c r="BY945" s="183">
        <f>BY948+BY951</f>
        <v>0</v>
      </c>
      <c r="BZ945" s="183">
        <f>BZ948+BZ951</f>
        <v>0</v>
      </c>
      <c r="CA945" s="116">
        <f t="shared" si="632"/>
        <v>0</v>
      </c>
      <c r="CB945" s="183"/>
      <c r="CC945" s="183"/>
      <c r="CD945" s="183"/>
      <c r="CE945" s="116">
        <f t="shared" si="633"/>
        <v>0</v>
      </c>
      <c r="CF945" s="183">
        <f t="shared" si="634"/>
        <v>0</v>
      </c>
      <c r="CG945" s="183"/>
      <c r="CH945" s="183">
        <f t="shared" si="625"/>
        <v>0</v>
      </c>
      <c r="CI945" s="183">
        <f t="shared" si="626"/>
        <v>0</v>
      </c>
      <c r="CJ945" s="116"/>
      <c r="CK945" s="116">
        <v>0</v>
      </c>
      <c r="CL945" s="183">
        <f>CL948+CL951</f>
        <v>0</v>
      </c>
      <c r="CM945" s="183"/>
      <c r="CN945" s="183">
        <f>CN948+CN951</f>
        <v>0</v>
      </c>
      <c r="CO945" s="183">
        <f>CO948+CO951</f>
        <v>208503.59999999998</v>
      </c>
    </row>
    <row r="946" spans="2:93" s="85" customFormat="1" ht="172.5" hidden="1" customHeight="1" x14ac:dyDescent="0.25">
      <c r="B946" s="172" t="s">
        <v>34</v>
      </c>
      <c r="C946" s="173" t="s">
        <v>207</v>
      </c>
      <c r="D946" s="297">
        <f t="shared" ref="D946:D951" si="635">E946</f>
        <v>0</v>
      </c>
      <c r="E946" s="297">
        <f>E947+E948</f>
        <v>0</v>
      </c>
      <c r="F946" s="352"/>
      <c r="G946" s="174"/>
      <c r="H946" s="297">
        <f>H947+H948</f>
        <v>0</v>
      </c>
      <c r="I946" s="559"/>
      <c r="J946" s="559"/>
      <c r="K946" s="559"/>
      <c r="L946" s="559"/>
      <c r="M946" s="559"/>
      <c r="N946" s="559"/>
      <c r="O946" s="559"/>
      <c r="P946" s="559"/>
      <c r="Q946" s="559"/>
      <c r="R946" s="559"/>
      <c r="S946" s="559"/>
      <c r="T946" s="559"/>
      <c r="U946" s="559"/>
      <c r="V946" s="559"/>
      <c r="W946" s="559"/>
      <c r="X946" s="559"/>
      <c r="Y946" s="559"/>
      <c r="Z946" s="559"/>
      <c r="AA946" s="559"/>
      <c r="AB946" s="559"/>
      <c r="AC946" s="581"/>
      <c r="AD946" s="559"/>
      <c r="AE946" s="559"/>
      <c r="AF946" s="559"/>
      <c r="AG946" s="559"/>
      <c r="AH946" s="559"/>
      <c r="AI946" s="559"/>
      <c r="AJ946" s="559"/>
      <c r="AK946" s="559"/>
      <c r="AL946" s="581"/>
      <c r="AM946" s="559"/>
      <c r="AN946" s="559"/>
      <c r="AO946" s="559"/>
      <c r="AP946" s="559"/>
      <c r="AQ946" s="559"/>
      <c r="AR946" s="559"/>
      <c r="AS946" s="559"/>
      <c r="AT946" s="559"/>
      <c r="AU946" s="559">
        <f>AU947+AU948</f>
        <v>0</v>
      </c>
      <c r="AV946" s="559">
        <f t="shared" ref="AV946:AV954" si="636">AW946</f>
        <v>0</v>
      </c>
      <c r="AW946" s="482">
        <f>AW947+AW948</f>
        <v>0</v>
      </c>
      <c r="AX946" s="482"/>
      <c r="AY946" s="174"/>
      <c r="AZ946" s="482">
        <f>AZ947+AZ948</f>
        <v>0</v>
      </c>
      <c r="BA946" s="170">
        <f t="shared" si="627"/>
        <v>0</v>
      </c>
      <c r="BB946" s="526"/>
      <c r="BC946" s="526"/>
      <c r="BD946" s="526"/>
      <c r="BE946" s="526">
        <f t="shared" si="628"/>
        <v>0</v>
      </c>
      <c r="BF946" s="330">
        <f t="shared" si="622"/>
        <v>0</v>
      </c>
      <c r="BG946" s="174">
        <f t="shared" si="623"/>
        <v>0</v>
      </c>
      <c r="BH946" s="330">
        <f t="shared" si="623"/>
        <v>0</v>
      </c>
      <c r="BI946" s="491">
        <f t="shared" ref="BI946:BI951" si="637">BJ946</f>
        <v>0</v>
      </c>
      <c r="BJ946" s="182">
        <f>BJ947+BJ948</f>
        <v>0</v>
      </c>
      <c r="BK946" s="182"/>
      <c r="BL946" s="272"/>
      <c r="BM946" s="182">
        <f>BM947+BM948</f>
        <v>24212.7</v>
      </c>
      <c r="BN946" s="322">
        <f t="shared" si="629"/>
        <v>0</v>
      </c>
      <c r="BO946" s="491">
        <f t="shared" ref="BO946:BO954" si="638">BP946</f>
        <v>0</v>
      </c>
      <c r="BP946" s="182">
        <f>BP947+BP948</f>
        <v>0</v>
      </c>
      <c r="BQ946" s="182"/>
      <c r="BR946" s="272"/>
      <c r="BS946" s="182">
        <f>BS947+BS948</f>
        <v>24212.7</v>
      </c>
      <c r="BT946" s="272">
        <f t="shared" si="630"/>
        <v>0</v>
      </c>
      <c r="BU946" s="182">
        <f t="shared" si="631"/>
        <v>24212.7</v>
      </c>
      <c r="BV946" s="491">
        <f t="shared" ref="BV946:BV954" si="639">BW946</f>
        <v>0</v>
      </c>
      <c r="BW946" s="182">
        <f>BW947+BW948</f>
        <v>0</v>
      </c>
      <c r="BX946" s="182"/>
      <c r="BY946" s="272"/>
      <c r="BZ946" s="182">
        <f>BZ947+BZ948</f>
        <v>0</v>
      </c>
      <c r="CA946" s="338">
        <f t="shared" si="632"/>
        <v>0</v>
      </c>
      <c r="CB946" s="182"/>
      <c r="CC946" s="272"/>
      <c r="CD946" s="182"/>
      <c r="CE946" s="338">
        <f t="shared" si="633"/>
        <v>0</v>
      </c>
      <c r="CF946" s="182">
        <f t="shared" si="634"/>
        <v>0</v>
      </c>
      <c r="CG946" s="182"/>
      <c r="CH946" s="272">
        <f t="shared" si="625"/>
        <v>0</v>
      </c>
      <c r="CI946" s="182">
        <f t="shared" si="626"/>
        <v>0</v>
      </c>
      <c r="CJ946" s="482"/>
      <c r="CK946" s="491">
        <f t="shared" ref="CK946:CK954" si="640">CL946</f>
        <v>0</v>
      </c>
      <c r="CL946" s="182">
        <f>CL947+CL948</f>
        <v>0</v>
      </c>
      <c r="CM946" s="182"/>
      <c r="CN946" s="272"/>
      <c r="CO946" s="182">
        <f>CO947+CO948</f>
        <v>109116.9</v>
      </c>
    </row>
    <row r="947" spans="2:93" s="52" customFormat="1" ht="45.75" hidden="1" customHeight="1" x14ac:dyDescent="0.25">
      <c r="B947" s="151"/>
      <c r="C947" s="127" t="s">
        <v>31</v>
      </c>
      <c r="D947" s="120">
        <f t="shared" si="635"/>
        <v>0</v>
      </c>
      <c r="E947" s="120">
        <v>0</v>
      </c>
      <c r="F947" s="120"/>
      <c r="G947" s="120">
        <f>G920+G924+G928+G934+G938</f>
        <v>0</v>
      </c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0"/>
      <c r="Z947" s="120"/>
      <c r="AA947" s="120"/>
      <c r="AB947" s="120"/>
      <c r="AC947" s="120"/>
      <c r="AD947" s="120"/>
      <c r="AE947" s="120"/>
      <c r="AF947" s="120"/>
      <c r="AG947" s="120"/>
      <c r="AH947" s="120"/>
      <c r="AI947" s="120"/>
      <c r="AJ947" s="120"/>
      <c r="AK947" s="120"/>
      <c r="AL947" s="120"/>
      <c r="AM947" s="120"/>
      <c r="AN947" s="120"/>
      <c r="AO947" s="120"/>
      <c r="AP947" s="120"/>
      <c r="AQ947" s="120"/>
      <c r="AR947" s="120"/>
      <c r="AS947" s="120"/>
      <c r="AT947" s="120"/>
      <c r="AU947" s="120">
        <v>0</v>
      </c>
      <c r="AV947" s="120">
        <f t="shared" si="636"/>
        <v>0</v>
      </c>
      <c r="AW947" s="120">
        <v>0</v>
      </c>
      <c r="AX947" s="120"/>
      <c r="AY947" s="120">
        <f>AY920+AY924+AY928+AY934+AY938</f>
        <v>0</v>
      </c>
      <c r="AZ947" s="120"/>
      <c r="BA947" s="170">
        <f t="shared" si="627"/>
        <v>0</v>
      </c>
      <c r="BB947" s="120"/>
      <c r="BC947" s="120"/>
      <c r="BD947" s="120"/>
      <c r="BE947" s="120">
        <f t="shared" si="628"/>
        <v>0</v>
      </c>
      <c r="BF947" s="120">
        <f t="shared" si="622"/>
        <v>0</v>
      </c>
      <c r="BG947" s="120">
        <f t="shared" si="623"/>
        <v>0</v>
      </c>
      <c r="BH947" s="120">
        <f t="shared" si="623"/>
        <v>0</v>
      </c>
      <c r="BI947" s="120">
        <f t="shared" si="637"/>
        <v>0</v>
      </c>
      <c r="BJ947" s="123">
        <v>0</v>
      </c>
      <c r="BK947" s="123"/>
      <c r="BL947" s="123">
        <f>BL920+BL924+BL928+BL934+BL938</f>
        <v>0</v>
      </c>
      <c r="BM947" s="123">
        <f>BM920+BM924+BM928+BM934+BM938</f>
        <v>6007.7</v>
      </c>
      <c r="BN947" s="120">
        <f t="shared" si="629"/>
        <v>0</v>
      </c>
      <c r="BO947" s="120">
        <f t="shared" si="638"/>
        <v>0</v>
      </c>
      <c r="BP947" s="123">
        <v>0</v>
      </c>
      <c r="BQ947" s="123"/>
      <c r="BR947" s="123">
        <f>BR920+BR924+BR928+BR934+BR938</f>
        <v>0</v>
      </c>
      <c r="BS947" s="123">
        <f>BS920+BS924+BS928+BS934+BS938</f>
        <v>6007.7</v>
      </c>
      <c r="BT947" s="123">
        <f t="shared" si="630"/>
        <v>0</v>
      </c>
      <c r="BU947" s="123">
        <f t="shared" si="631"/>
        <v>6007.7</v>
      </c>
      <c r="BV947" s="120">
        <f t="shared" si="639"/>
        <v>0</v>
      </c>
      <c r="BW947" s="123">
        <v>0</v>
      </c>
      <c r="BX947" s="123"/>
      <c r="BY947" s="123">
        <f>BY920+BY924+BY928+BY934+BY938</f>
        <v>0</v>
      </c>
      <c r="BZ947" s="123">
        <f>BZ920+BZ924+BZ928+BZ934+BZ938</f>
        <v>0</v>
      </c>
      <c r="CA947" s="120">
        <f t="shared" si="632"/>
        <v>0</v>
      </c>
      <c r="CB947" s="123"/>
      <c r="CC947" s="123"/>
      <c r="CD947" s="123"/>
      <c r="CE947" s="120">
        <f t="shared" si="633"/>
        <v>0</v>
      </c>
      <c r="CF947" s="123">
        <f t="shared" si="634"/>
        <v>0</v>
      </c>
      <c r="CG947" s="123"/>
      <c r="CH947" s="123">
        <f t="shared" si="625"/>
        <v>0</v>
      </c>
      <c r="CI947" s="123">
        <f t="shared" si="626"/>
        <v>0</v>
      </c>
      <c r="CJ947" s="120"/>
      <c r="CK947" s="120">
        <f t="shared" si="640"/>
        <v>0</v>
      </c>
      <c r="CL947" s="123">
        <v>0</v>
      </c>
      <c r="CM947" s="123"/>
      <c r="CN947" s="123">
        <f>CN920+CN924+CN928+CN934+CN938</f>
        <v>0</v>
      </c>
      <c r="CO947" s="123">
        <f>CO920+CO924+CO928+CO934+CO938</f>
        <v>39615.699999999997</v>
      </c>
    </row>
    <row r="948" spans="2:93" s="25" customFormat="1" ht="46.5" hidden="1" customHeight="1" x14ac:dyDescent="0.25">
      <c r="B948" s="152"/>
      <c r="C948" s="126" t="s">
        <v>32</v>
      </c>
      <c r="D948" s="116">
        <f t="shared" si="635"/>
        <v>0</v>
      </c>
      <c r="E948" s="116">
        <v>0</v>
      </c>
      <c r="F948" s="116"/>
      <c r="G948" s="116">
        <f>G923+G927+G933</f>
        <v>0</v>
      </c>
      <c r="H948" s="116"/>
      <c r="I948" s="116"/>
      <c r="J948" s="116"/>
      <c r="K948" s="116"/>
      <c r="L948" s="116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  <c r="Z948" s="116"/>
      <c r="AA948" s="116"/>
      <c r="AB948" s="116"/>
      <c r="AC948" s="116"/>
      <c r="AD948" s="116"/>
      <c r="AE948" s="116"/>
      <c r="AF948" s="116"/>
      <c r="AG948" s="116"/>
      <c r="AH948" s="116"/>
      <c r="AI948" s="116"/>
      <c r="AJ948" s="116"/>
      <c r="AK948" s="116"/>
      <c r="AL948" s="116"/>
      <c r="AM948" s="116"/>
      <c r="AN948" s="116"/>
      <c r="AO948" s="116"/>
      <c r="AP948" s="116"/>
      <c r="AQ948" s="116"/>
      <c r="AR948" s="116"/>
      <c r="AS948" s="116"/>
      <c r="AT948" s="116"/>
      <c r="AU948" s="116">
        <v>0</v>
      </c>
      <c r="AV948" s="128">
        <f t="shared" si="636"/>
        <v>0</v>
      </c>
      <c r="AW948" s="116">
        <v>0</v>
      </c>
      <c r="AX948" s="116"/>
      <c r="AY948" s="116">
        <f>AY923+AY927+AY933</f>
        <v>0</v>
      </c>
      <c r="AZ948" s="116"/>
      <c r="BA948" s="170">
        <f t="shared" si="627"/>
        <v>0</v>
      </c>
      <c r="BB948" s="116"/>
      <c r="BC948" s="116"/>
      <c r="BD948" s="116"/>
      <c r="BE948" s="116">
        <f t="shared" si="628"/>
        <v>0</v>
      </c>
      <c r="BF948" s="116">
        <f t="shared" si="622"/>
        <v>0</v>
      </c>
      <c r="BG948" s="116">
        <f t="shared" si="623"/>
        <v>0</v>
      </c>
      <c r="BH948" s="116">
        <f t="shared" si="623"/>
        <v>0</v>
      </c>
      <c r="BI948" s="116">
        <f t="shared" si="637"/>
        <v>0</v>
      </c>
      <c r="BJ948" s="183">
        <v>0</v>
      </c>
      <c r="BK948" s="183"/>
      <c r="BL948" s="183">
        <f>BL923+BL927+BL933</f>
        <v>0</v>
      </c>
      <c r="BM948" s="183">
        <f>BM923+BM927+BM933</f>
        <v>18205</v>
      </c>
      <c r="BN948" s="116">
        <f t="shared" si="629"/>
        <v>0</v>
      </c>
      <c r="BO948" s="116">
        <f t="shared" si="638"/>
        <v>0</v>
      </c>
      <c r="BP948" s="183">
        <v>0</v>
      </c>
      <c r="BQ948" s="183"/>
      <c r="BR948" s="183">
        <f>BR923+BR927+BR933</f>
        <v>0</v>
      </c>
      <c r="BS948" s="183">
        <f>BS923+BS927+BS933</f>
        <v>18205</v>
      </c>
      <c r="BT948" s="183">
        <f t="shared" si="630"/>
        <v>0</v>
      </c>
      <c r="BU948" s="183">
        <f t="shared" si="631"/>
        <v>18205</v>
      </c>
      <c r="BV948" s="116">
        <f t="shared" si="639"/>
        <v>0</v>
      </c>
      <c r="BW948" s="183">
        <v>0</v>
      </c>
      <c r="BX948" s="183"/>
      <c r="BY948" s="183">
        <f>BY923+BY927+BY933</f>
        <v>0</v>
      </c>
      <c r="BZ948" s="183">
        <f>BZ923+BZ927+BZ933</f>
        <v>0</v>
      </c>
      <c r="CA948" s="116">
        <f t="shared" si="632"/>
        <v>0</v>
      </c>
      <c r="CB948" s="183"/>
      <c r="CC948" s="183"/>
      <c r="CD948" s="183"/>
      <c r="CE948" s="116">
        <f t="shared" si="633"/>
        <v>0</v>
      </c>
      <c r="CF948" s="183">
        <f t="shared" si="634"/>
        <v>0</v>
      </c>
      <c r="CG948" s="183"/>
      <c r="CH948" s="183">
        <f t="shared" si="625"/>
        <v>0</v>
      </c>
      <c r="CI948" s="183">
        <f t="shared" si="626"/>
        <v>0</v>
      </c>
      <c r="CJ948" s="116"/>
      <c r="CK948" s="116">
        <f t="shared" si="640"/>
        <v>0</v>
      </c>
      <c r="CL948" s="183">
        <v>0</v>
      </c>
      <c r="CM948" s="183"/>
      <c r="CN948" s="183">
        <f>CN923+CN927+CN933</f>
        <v>0</v>
      </c>
      <c r="CO948" s="183">
        <f>CO923+CO927+CO933</f>
        <v>69501.2</v>
      </c>
    </row>
    <row r="949" spans="2:93" s="83" customFormat="1" ht="99" hidden="1" customHeight="1" x14ac:dyDescent="0.25">
      <c r="B949" s="172">
        <v>2</v>
      </c>
      <c r="C949" s="173" t="s">
        <v>295</v>
      </c>
      <c r="D949" s="336">
        <f t="shared" si="635"/>
        <v>0</v>
      </c>
      <c r="E949" s="182">
        <f>E950+E951</f>
        <v>0</v>
      </c>
      <c r="F949" s="182"/>
      <c r="G949" s="270"/>
      <c r="H949" s="182">
        <f>H950+H951</f>
        <v>0</v>
      </c>
      <c r="I949" s="182"/>
      <c r="J949" s="182"/>
      <c r="K949" s="182"/>
      <c r="L949" s="182"/>
      <c r="M949" s="182"/>
      <c r="N949" s="182"/>
      <c r="O949" s="182"/>
      <c r="P949" s="182"/>
      <c r="Q949" s="182"/>
      <c r="R949" s="182"/>
      <c r="S949" s="182"/>
      <c r="T949" s="182"/>
      <c r="U949" s="182"/>
      <c r="V949" s="182"/>
      <c r="W949" s="182"/>
      <c r="X949" s="182"/>
      <c r="Y949" s="182"/>
      <c r="Z949" s="182"/>
      <c r="AA949" s="182"/>
      <c r="AB949" s="182"/>
      <c r="AC949" s="182"/>
      <c r="AD949" s="182"/>
      <c r="AE949" s="182"/>
      <c r="AF949" s="182"/>
      <c r="AG949" s="182"/>
      <c r="AH949" s="182"/>
      <c r="AI949" s="182"/>
      <c r="AJ949" s="182"/>
      <c r="AK949" s="182"/>
      <c r="AL949" s="182"/>
      <c r="AM949" s="182"/>
      <c r="AN949" s="182"/>
      <c r="AO949" s="182"/>
      <c r="AP949" s="182"/>
      <c r="AQ949" s="182"/>
      <c r="AR949" s="182"/>
      <c r="AS949" s="182"/>
      <c r="AT949" s="182"/>
      <c r="AU949" s="182">
        <f>AU950+AU951</f>
        <v>0</v>
      </c>
      <c r="AV949" s="559">
        <f t="shared" si="636"/>
        <v>0</v>
      </c>
      <c r="AW949" s="182">
        <f>AW950+AW951</f>
        <v>0</v>
      </c>
      <c r="AX949" s="182"/>
      <c r="AY949" s="270"/>
      <c r="AZ949" s="182">
        <f>AZ950+AZ951</f>
        <v>0</v>
      </c>
      <c r="BA949" s="170">
        <f t="shared" si="627"/>
        <v>0</v>
      </c>
      <c r="BB949" s="182"/>
      <c r="BC949" s="182"/>
      <c r="BD949" s="182"/>
      <c r="BE949" s="526">
        <f t="shared" ref="BE949:BE954" si="641">BF949+BG949+BH949</f>
        <v>0</v>
      </c>
      <c r="BF949" s="336"/>
      <c r="BG949" s="336"/>
      <c r="BH949" s="336">
        <f>BH950+BH951</f>
        <v>0</v>
      </c>
      <c r="BI949" s="491">
        <f t="shared" si="637"/>
        <v>0</v>
      </c>
      <c r="BJ949" s="182">
        <f>BJ950+BJ951</f>
        <v>0</v>
      </c>
      <c r="BK949" s="182"/>
      <c r="BL949" s="270"/>
      <c r="BM949" s="182">
        <f>BM950+BM951</f>
        <v>42417.7</v>
      </c>
      <c r="BN949" s="182"/>
      <c r="BO949" s="491">
        <f t="shared" si="638"/>
        <v>0</v>
      </c>
      <c r="BP949" s="182">
        <f>BP950+BP951</f>
        <v>0</v>
      </c>
      <c r="BQ949" s="182"/>
      <c r="BR949" s="270"/>
      <c r="BS949" s="182">
        <f>BS950+BS951</f>
        <v>42417.7</v>
      </c>
      <c r="BT949" s="182"/>
      <c r="BU949" s="182"/>
      <c r="BV949" s="491">
        <f t="shared" si="639"/>
        <v>0</v>
      </c>
      <c r="BW949" s="182">
        <f>BW950+BW951</f>
        <v>0</v>
      </c>
      <c r="BX949" s="182"/>
      <c r="BY949" s="270"/>
      <c r="BZ949" s="182">
        <f>BZ950+BZ951</f>
        <v>0</v>
      </c>
      <c r="CA949" s="182"/>
      <c r="CB949" s="182"/>
      <c r="CC949" s="182"/>
      <c r="CD949" s="182"/>
      <c r="CE949" s="170">
        <f t="shared" si="633"/>
        <v>0</v>
      </c>
      <c r="CF949" s="182"/>
      <c r="CG949" s="182"/>
      <c r="CH949" s="182"/>
      <c r="CI949" s="182"/>
      <c r="CJ949" s="182"/>
      <c r="CK949" s="491">
        <f t="shared" si="640"/>
        <v>0</v>
      </c>
      <c r="CL949" s="182">
        <f>CL950+CL951</f>
        <v>0</v>
      </c>
      <c r="CM949" s="182"/>
      <c r="CN949" s="270"/>
      <c r="CO949" s="182">
        <f>CO950+CO951</f>
        <v>178618.09999999998</v>
      </c>
    </row>
    <row r="950" spans="2:93" s="52" customFormat="1" ht="45.75" hidden="1" customHeight="1" x14ac:dyDescent="0.25">
      <c r="B950" s="151"/>
      <c r="C950" s="127" t="s">
        <v>31</v>
      </c>
      <c r="D950" s="120">
        <f t="shared" si="635"/>
        <v>0</v>
      </c>
      <c r="E950" s="120">
        <v>0</v>
      </c>
      <c r="F950" s="120"/>
      <c r="G950" s="120">
        <f>G923+G927+G934+G937+G941</f>
        <v>0</v>
      </c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0"/>
      <c r="Z950" s="120"/>
      <c r="AA950" s="120"/>
      <c r="AB950" s="120"/>
      <c r="AC950" s="120"/>
      <c r="AD950" s="120"/>
      <c r="AE950" s="120"/>
      <c r="AF950" s="120"/>
      <c r="AG950" s="120"/>
      <c r="AH950" s="120"/>
      <c r="AI950" s="120"/>
      <c r="AJ950" s="120"/>
      <c r="AK950" s="120"/>
      <c r="AL950" s="120"/>
      <c r="AM950" s="120"/>
      <c r="AN950" s="120"/>
      <c r="AO950" s="120"/>
      <c r="AP950" s="120"/>
      <c r="AQ950" s="120"/>
      <c r="AR950" s="120"/>
      <c r="AS950" s="120"/>
      <c r="AT950" s="120"/>
      <c r="AU950" s="120">
        <v>0</v>
      </c>
      <c r="AV950" s="120">
        <f t="shared" si="636"/>
        <v>0</v>
      </c>
      <c r="AW950" s="120">
        <v>0</v>
      </c>
      <c r="AX950" s="120"/>
      <c r="AY950" s="120">
        <f>AY923+AY927+AY934+AY937+AY941</f>
        <v>0</v>
      </c>
      <c r="AZ950" s="120"/>
      <c r="BA950" s="170">
        <f t="shared" si="627"/>
        <v>0</v>
      </c>
      <c r="BB950" s="120"/>
      <c r="BC950" s="120"/>
      <c r="BD950" s="120"/>
      <c r="BE950" s="120">
        <f t="shared" si="641"/>
        <v>0</v>
      </c>
      <c r="BF950" s="120"/>
      <c r="BG950" s="120"/>
      <c r="BH950" s="120"/>
      <c r="BI950" s="120">
        <f t="shared" si="637"/>
        <v>0</v>
      </c>
      <c r="BJ950" s="123">
        <v>0</v>
      </c>
      <c r="BK950" s="123"/>
      <c r="BL950" s="123">
        <f>BL923+BL927+BL934+BL937+BL941</f>
        <v>0</v>
      </c>
      <c r="BM950" s="123">
        <f>BM923+BM927+BM934+BM937+BM941</f>
        <v>6007.7</v>
      </c>
      <c r="BN950" s="120"/>
      <c r="BO950" s="120">
        <f t="shared" si="638"/>
        <v>0</v>
      </c>
      <c r="BP950" s="123">
        <v>0</v>
      </c>
      <c r="BQ950" s="123"/>
      <c r="BR950" s="123">
        <f>BR923+BR927+BR934+BR937+BR941</f>
        <v>0</v>
      </c>
      <c r="BS950" s="123">
        <f>BS923+BS927+BS934+BS937+BS941</f>
        <v>6007.7</v>
      </c>
      <c r="BT950" s="123"/>
      <c r="BU950" s="123"/>
      <c r="BV950" s="120">
        <f t="shared" si="639"/>
        <v>0</v>
      </c>
      <c r="BW950" s="123">
        <v>0</v>
      </c>
      <c r="BX950" s="123"/>
      <c r="BY950" s="123">
        <f>BY923+BY927+BY934+BY937+BY941</f>
        <v>0</v>
      </c>
      <c r="BZ950" s="123">
        <f>BZ923+BZ927+BZ934+BZ937+BZ941</f>
        <v>0</v>
      </c>
      <c r="CA950" s="120"/>
      <c r="CB950" s="123"/>
      <c r="CC950" s="123"/>
      <c r="CD950" s="123"/>
      <c r="CE950" s="120">
        <f t="shared" si="633"/>
        <v>0</v>
      </c>
      <c r="CF950" s="123"/>
      <c r="CG950" s="123"/>
      <c r="CH950" s="123"/>
      <c r="CI950" s="123"/>
      <c r="CJ950" s="120"/>
      <c r="CK950" s="120">
        <f t="shared" si="640"/>
        <v>0</v>
      </c>
      <c r="CL950" s="123">
        <v>0</v>
      </c>
      <c r="CM950" s="123"/>
      <c r="CN950" s="123">
        <f>CN923+CN927+CN934+CN937+CN941</f>
        <v>0</v>
      </c>
      <c r="CO950" s="123">
        <f>CO923+CO927+CO934+CO937+CO941</f>
        <v>39615.699999999997</v>
      </c>
    </row>
    <row r="951" spans="2:93" s="25" customFormat="1" ht="46.5" hidden="1" customHeight="1" x14ac:dyDescent="0.25">
      <c r="B951" s="152"/>
      <c r="C951" s="126" t="s">
        <v>32</v>
      </c>
      <c r="D951" s="116">
        <f t="shared" si="635"/>
        <v>0</v>
      </c>
      <c r="E951" s="116">
        <v>0</v>
      </c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  <c r="Z951" s="116"/>
      <c r="AA951" s="116"/>
      <c r="AB951" s="116"/>
      <c r="AC951" s="116"/>
      <c r="AD951" s="116"/>
      <c r="AE951" s="116"/>
      <c r="AF951" s="116"/>
      <c r="AG951" s="116"/>
      <c r="AH951" s="116"/>
      <c r="AI951" s="116"/>
      <c r="AJ951" s="116"/>
      <c r="AK951" s="116"/>
      <c r="AL951" s="116"/>
      <c r="AM951" s="116"/>
      <c r="AN951" s="116"/>
      <c r="AO951" s="116"/>
      <c r="AP951" s="116"/>
      <c r="AQ951" s="116"/>
      <c r="AR951" s="116"/>
      <c r="AS951" s="116"/>
      <c r="AT951" s="116"/>
      <c r="AU951" s="116">
        <v>0</v>
      </c>
      <c r="AV951" s="128">
        <f t="shared" si="636"/>
        <v>0</v>
      </c>
      <c r="AW951" s="116">
        <v>0</v>
      </c>
      <c r="AX951" s="116"/>
      <c r="AY951" s="116"/>
      <c r="AZ951" s="116"/>
      <c r="BA951" s="170">
        <f t="shared" si="627"/>
        <v>0</v>
      </c>
      <c r="BB951" s="116"/>
      <c r="BC951" s="116"/>
      <c r="BD951" s="116"/>
      <c r="BE951" s="120">
        <f t="shared" si="641"/>
        <v>0</v>
      </c>
      <c r="BF951" s="116"/>
      <c r="BG951" s="116"/>
      <c r="BH951" s="116">
        <v>0</v>
      </c>
      <c r="BI951" s="116">
        <f t="shared" si="637"/>
        <v>0</v>
      </c>
      <c r="BJ951" s="183">
        <v>0</v>
      </c>
      <c r="BK951" s="183"/>
      <c r="BL951" s="183">
        <f>BL926+BL933+BL936</f>
        <v>0</v>
      </c>
      <c r="BM951" s="183">
        <f>BM926+BM933+BM936</f>
        <v>36410</v>
      </c>
      <c r="BN951" s="116"/>
      <c r="BO951" s="116">
        <f t="shared" si="638"/>
        <v>0</v>
      </c>
      <c r="BP951" s="183">
        <v>0</v>
      </c>
      <c r="BQ951" s="183"/>
      <c r="BR951" s="183">
        <f>BR926+BR933+BR936</f>
        <v>0</v>
      </c>
      <c r="BS951" s="183">
        <f>BS926+BS933+BS936</f>
        <v>36410</v>
      </c>
      <c r="BT951" s="183"/>
      <c r="BU951" s="183"/>
      <c r="BV951" s="116">
        <f t="shared" si="639"/>
        <v>0</v>
      </c>
      <c r="BW951" s="183">
        <v>0</v>
      </c>
      <c r="BX951" s="183"/>
      <c r="BY951" s="183">
        <f>BY926+BY933+BY936</f>
        <v>0</v>
      </c>
      <c r="BZ951" s="183">
        <f>BZ926+BZ933+BZ936</f>
        <v>0</v>
      </c>
      <c r="CA951" s="116"/>
      <c r="CB951" s="183"/>
      <c r="CC951" s="183"/>
      <c r="CD951" s="183"/>
      <c r="CE951" s="116">
        <f t="shared" si="633"/>
        <v>0</v>
      </c>
      <c r="CF951" s="183"/>
      <c r="CG951" s="183"/>
      <c r="CH951" s="183"/>
      <c r="CI951" s="183"/>
      <c r="CJ951" s="116"/>
      <c r="CK951" s="116">
        <f t="shared" si="640"/>
        <v>0</v>
      </c>
      <c r="CL951" s="183">
        <v>0</v>
      </c>
      <c r="CM951" s="183"/>
      <c r="CN951" s="183">
        <f>CN926+CN933+CN936</f>
        <v>0</v>
      </c>
      <c r="CO951" s="183">
        <f>CO926+CO933+CO936</f>
        <v>139002.4</v>
      </c>
    </row>
    <row r="952" spans="2:93" s="83" customFormat="1" ht="99" hidden="1" customHeight="1" x14ac:dyDescent="0.25">
      <c r="B952" s="172" t="s">
        <v>7</v>
      </c>
      <c r="C952" s="173" t="s">
        <v>296</v>
      </c>
      <c r="D952" s="336">
        <f>E952</f>
        <v>0</v>
      </c>
      <c r="E952" s="182">
        <f>E953+E954</f>
        <v>0</v>
      </c>
      <c r="F952" s="182"/>
      <c r="G952" s="270"/>
      <c r="H952" s="182">
        <f>H953+H954</f>
        <v>0</v>
      </c>
      <c r="I952" s="182"/>
      <c r="J952" s="182"/>
      <c r="K952" s="182"/>
      <c r="L952" s="182"/>
      <c r="M952" s="182"/>
      <c r="N952" s="182"/>
      <c r="O952" s="182"/>
      <c r="P952" s="182"/>
      <c r="Q952" s="182"/>
      <c r="R952" s="182"/>
      <c r="S952" s="182"/>
      <c r="T952" s="182"/>
      <c r="U952" s="182"/>
      <c r="V952" s="182"/>
      <c r="W952" s="182"/>
      <c r="X952" s="182"/>
      <c r="Y952" s="182"/>
      <c r="Z952" s="182"/>
      <c r="AA952" s="182"/>
      <c r="AB952" s="182"/>
      <c r="AC952" s="182"/>
      <c r="AD952" s="182"/>
      <c r="AE952" s="182"/>
      <c r="AF952" s="182"/>
      <c r="AG952" s="182"/>
      <c r="AH952" s="182"/>
      <c r="AI952" s="182"/>
      <c r="AJ952" s="182"/>
      <c r="AK952" s="182"/>
      <c r="AL952" s="182"/>
      <c r="AM952" s="182"/>
      <c r="AN952" s="182"/>
      <c r="AO952" s="182"/>
      <c r="AP952" s="182"/>
      <c r="AQ952" s="182"/>
      <c r="AR952" s="182"/>
      <c r="AS952" s="182"/>
      <c r="AT952" s="182"/>
      <c r="AU952" s="182">
        <f>AU953+AU954</f>
        <v>0</v>
      </c>
      <c r="AV952" s="559">
        <f t="shared" si="636"/>
        <v>0</v>
      </c>
      <c r="AW952" s="182">
        <f>AW953+AW954</f>
        <v>0</v>
      </c>
      <c r="AX952" s="182"/>
      <c r="AY952" s="270"/>
      <c r="AZ952" s="182">
        <f>AZ953+AZ954</f>
        <v>0</v>
      </c>
      <c r="BA952" s="170">
        <f>BB952+BC952+BD952</f>
        <v>0</v>
      </c>
      <c r="BB952" s="182"/>
      <c r="BC952" s="182"/>
      <c r="BD952" s="182"/>
      <c r="BE952" s="526">
        <f t="shared" si="641"/>
        <v>0</v>
      </c>
      <c r="BF952" s="336"/>
      <c r="BG952" s="336"/>
      <c r="BH952" s="336">
        <f>BH953+BH954</f>
        <v>0</v>
      </c>
      <c r="BI952" s="491">
        <f>BJ952</f>
        <v>0</v>
      </c>
      <c r="BJ952" s="182">
        <f>BJ953+BJ954</f>
        <v>0</v>
      </c>
      <c r="BK952" s="182"/>
      <c r="BL952" s="270"/>
      <c r="BM952" s="182">
        <f>BM953+BM954</f>
        <v>48425.4</v>
      </c>
      <c r="BN952" s="182"/>
      <c r="BO952" s="491">
        <f t="shared" si="638"/>
        <v>0</v>
      </c>
      <c r="BP952" s="182">
        <f>BP953+BP954</f>
        <v>0</v>
      </c>
      <c r="BQ952" s="182"/>
      <c r="BR952" s="270"/>
      <c r="BS952" s="182">
        <f>BS953+BS954</f>
        <v>48425.4</v>
      </c>
      <c r="BT952" s="182"/>
      <c r="BU952" s="182"/>
      <c r="BV952" s="491">
        <f t="shared" si="639"/>
        <v>0</v>
      </c>
      <c r="BW952" s="182">
        <f>BW953+BW954</f>
        <v>0</v>
      </c>
      <c r="BX952" s="182"/>
      <c r="BY952" s="270"/>
      <c r="BZ952" s="182">
        <f>BZ953+BZ954</f>
        <v>0</v>
      </c>
      <c r="CA952" s="182"/>
      <c r="CB952" s="182"/>
      <c r="CC952" s="182"/>
      <c r="CD952" s="182"/>
      <c r="CE952" s="170">
        <f t="shared" si="633"/>
        <v>0</v>
      </c>
      <c r="CF952" s="182"/>
      <c r="CG952" s="182"/>
      <c r="CH952" s="182"/>
      <c r="CI952" s="182"/>
      <c r="CJ952" s="182"/>
      <c r="CK952" s="491">
        <f t="shared" si="640"/>
        <v>0</v>
      </c>
      <c r="CL952" s="182">
        <f>CL953+CL954</f>
        <v>0</v>
      </c>
      <c r="CM952" s="182"/>
      <c r="CN952" s="270"/>
      <c r="CO952" s="182">
        <f>CO953+CO954</f>
        <v>218233.8</v>
      </c>
    </row>
    <row r="953" spans="2:93" s="52" customFormat="1" ht="45.75" hidden="1" customHeight="1" x14ac:dyDescent="0.25">
      <c r="B953" s="151"/>
      <c r="C953" s="127" t="s">
        <v>31</v>
      </c>
      <c r="D953" s="120">
        <f>E953</f>
        <v>0</v>
      </c>
      <c r="E953" s="120">
        <v>0</v>
      </c>
      <c r="F953" s="120"/>
      <c r="G953" s="120">
        <f>G926+G933+G937+G940+G944</f>
        <v>0</v>
      </c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0"/>
      <c r="Z953" s="120"/>
      <c r="AA953" s="120"/>
      <c r="AB953" s="120"/>
      <c r="AC953" s="120"/>
      <c r="AD953" s="120"/>
      <c r="AE953" s="120"/>
      <c r="AF953" s="120"/>
      <c r="AG953" s="120"/>
      <c r="AH953" s="120"/>
      <c r="AI953" s="120"/>
      <c r="AJ953" s="120"/>
      <c r="AK953" s="120"/>
      <c r="AL953" s="120"/>
      <c r="AM953" s="120"/>
      <c r="AN953" s="120"/>
      <c r="AO953" s="120"/>
      <c r="AP953" s="120"/>
      <c r="AQ953" s="120"/>
      <c r="AR953" s="120"/>
      <c r="AS953" s="120"/>
      <c r="AT953" s="120"/>
      <c r="AU953" s="120">
        <v>0</v>
      </c>
      <c r="AV953" s="120">
        <f t="shared" si="636"/>
        <v>0</v>
      </c>
      <c r="AW953" s="120">
        <v>0</v>
      </c>
      <c r="AX953" s="120"/>
      <c r="AY953" s="120">
        <f>AY926+AY933+AY937+AY940+AY944</f>
        <v>0</v>
      </c>
      <c r="AZ953" s="120"/>
      <c r="BA953" s="170">
        <f>BB953+BC953+BD953</f>
        <v>0</v>
      </c>
      <c r="BB953" s="120"/>
      <c r="BC953" s="120"/>
      <c r="BD953" s="120"/>
      <c r="BE953" s="120">
        <f t="shared" si="641"/>
        <v>0</v>
      </c>
      <c r="BF953" s="120"/>
      <c r="BG953" s="120"/>
      <c r="BH953" s="120"/>
      <c r="BI953" s="120">
        <f>BJ953</f>
        <v>0</v>
      </c>
      <c r="BJ953" s="123">
        <v>0</v>
      </c>
      <c r="BK953" s="123"/>
      <c r="BL953" s="123">
        <f>BL926+BL933+BL937+BL940+BL944</f>
        <v>0</v>
      </c>
      <c r="BM953" s="123">
        <f>BM926+BM933+BM937+BM940+BM944</f>
        <v>30220.400000000001</v>
      </c>
      <c r="BN953" s="120"/>
      <c r="BO953" s="120">
        <f t="shared" si="638"/>
        <v>0</v>
      </c>
      <c r="BP953" s="123">
        <v>0</v>
      </c>
      <c r="BQ953" s="123"/>
      <c r="BR953" s="123">
        <f>BR926+BR933+BR937+BR940+BR944</f>
        <v>0</v>
      </c>
      <c r="BS953" s="123">
        <f>BS926+BS933+BS937+BS940+BS944</f>
        <v>30220.400000000001</v>
      </c>
      <c r="BT953" s="123"/>
      <c r="BU953" s="123"/>
      <c r="BV953" s="120">
        <f t="shared" si="639"/>
        <v>0</v>
      </c>
      <c r="BW953" s="123">
        <v>0</v>
      </c>
      <c r="BX953" s="123"/>
      <c r="BY953" s="123">
        <f>BY926+BY933+BY937+BY940+BY944</f>
        <v>0</v>
      </c>
      <c r="BZ953" s="123">
        <f>BZ926+BZ933+BZ937+BZ940+BZ944</f>
        <v>0</v>
      </c>
      <c r="CA953" s="120"/>
      <c r="CB953" s="123"/>
      <c r="CC953" s="123"/>
      <c r="CD953" s="123"/>
      <c r="CE953" s="120">
        <f t="shared" si="633"/>
        <v>0</v>
      </c>
      <c r="CF953" s="123"/>
      <c r="CG953" s="123"/>
      <c r="CH953" s="123"/>
      <c r="CI953" s="123"/>
      <c r="CJ953" s="120"/>
      <c r="CK953" s="120">
        <f t="shared" si="640"/>
        <v>0</v>
      </c>
      <c r="CL953" s="123">
        <v>0</v>
      </c>
      <c r="CM953" s="123"/>
      <c r="CN953" s="123">
        <f>CN926+CN933+CN937+CN940+CN944</f>
        <v>0</v>
      </c>
      <c r="CO953" s="123">
        <f>CO926+CO933+CO937+CO940+CO944</f>
        <v>148732.59999999998</v>
      </c>
    </row>
    <row r="954" spans="2:93" s="25" customFormat="1" ht="46.5" hidden="1" customHeight="1" x14ac:dyDescent="0.25">
      <c r="B954" s="152"/>
      <c r="C954" s="126" t="s">
        <v>32</v>
      </c>
      <c r="D954" s="116">
        <f>E954</f>
        <v>0</v>
      </c>
      <c r="E954" s="116">
        <v>0</v>
      </c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  <c r="Z954" s="116"/>
      <c r="AA954" s="116"/>
      <c r="AB954" s="116"/>
      <c r="AC954" s="116"/>
      <c r="AD954" s="116"/>
      <c r="AE954" s="116"/>
      <c r="AF954" s="116"/>
      <c r="AG954" s="116"/>
      <c r="AH954" s="116"/>
      <c r="AI954" s="116"/>
      <c r="AJ954" s="116"/>
      <c r="AK954" s="116"/>
      <c r="AL954" s="116"/>
      <c r="AM954" s="116"/>
      <c r="AN954" s="116"/>
      <c r="AO954" s="116"/>
      <c r="AP954" s="116"/>
      <c r="AQ954" s="116"/>
      <c r="AR954" s="116"/>
      <c r="AS954" s="116"/>
      <c r="AT954" s="116"/>
      <c r="AU954" s="116">
        <v>0</v>
      </c>
      <c r="AV954" s="128">
        <f t="shared" si="636"/>
        <v>0</v>
      </c>
      <c r="AW954" s="116">
        <v>0</v>
      </c>
      <c r="AX954" s="116"/>
      <c r="AY954" s="116"/>
      <c r="AZ954" s="116"/>
      <c r="BA954" s="170">
        <f>BB954+BC954+BD954</f>
        <v>0</v>
      </c>
      <c r="BB954" s="116"/>
      <c r="BC954" s="116"/>
      <c r="BD954" s="116"/>
      <c r="BE954" s="120">
        <f t="shared" si="641"/>
        <v>0</v>
      </c>
      <c r="BF954" s="116"/>
      <c r="BG954" s="116"/>
      <c r="BH954" s="116"/>
      <c r="BI954" s="116">
        <f>BJ954</f>
        <v>0</v>
      </c>
      <c r="BJ954" s="183">
        <v>0</v>
      </c>
      <c r="BK954" s="183"/>
      <c r="BL954" s="183">
        <f>BL929+BL936+BL939</f>
        <v>0</v>
      </c>
      <c r="BM954" s="183">
        <f>BM929+BM936+BM939</f>
        <v>18205</v>
      </c>
      <c r="BN954" s="116"/>
      <c r="BO954" s="116">
        <f t="shared" si="638"/>
        <v>0</v>
      </c>
      <c r="BP954" s="183">
        <v>0</v>
      </c>
      <c r="BQ954" s="183"/>
      <c r="BR954" s="183">
        <f>BR929+BR936+BR939</f>
        <v>0</v>
      </c>
      <c r="BS954" s="183">
        <f>BS929+BS936+BS939</f>
        <v>18205</v>
      </c>
      <c r="BT954" s="183"/>
      <c r="BU954" s="183"/>
      <c r="BV954" s="116">
        <f t="shared" si="639"/>
        <v>0</v>
      </c>
      <c r="BW954" s="183">
        <v>0</v>
      </c>
      <c r="BX954" s="183"/>
      <c r="BY954" s="183">
        <f>BY929+BY936+BY939</f>
        <v>0</v>
      </c>
      <c r="BZ954" s="183">
        <f>BZ929+BZ936+BZ939</f>
        <v>0</v>
      </c>
      <c r="CA954" s="116"/>
      <c r="CB954" s="183"/>
      <c r="CC954" s="183"/>
      <c r="CD954" s="183"/>
      <c r="CE954" s="116">
        <f t="shared" si="633"/>
        <v>0</v>
      </c>
      <c r="CF954" s="183"/>
      <c r="CG954" s="183"/>
      <c r="CH954" s="183"/>
      <c r="CI954" s="183"/>
      <c r="CJ954" s="116"/>
      <c r="CK954" s="116">
        <f t="shared" si="640"/>
        <v>0</v>
      </c>
      <c r="CL954" s="183">
        <v>0</v>
      </c>
      <c r="CM954" s="183"/>
      <c r="CN954" s="183">
        <f>CN929+CN936+CN939</f>
        <v>0</v>
      </c>
      <c r="CO954" s="183">
        <f>CO929+CO936+CO939</f>
        <v>69501.2</v>
      </c>
    </row>
    <row r="955" spans="2:93" s="85" customFormat="1" ht="86.25" hidden="1" customHeight="1" x14ac:dyDescent="0.25">
      <c r="B955" s="175"/>
      <c r="C955" s="176"/>
      <c r="D955" s="177"/>
      <c r="E955" s="68"/>
      <c r="F955" s="68"/>
      <c r="G955" s="68"/>
      <c r="H955" s="68"/>
      <c r="I955" s="68"/>
      <c r="J955" s="68"/>
      <c r="K955" s="68"/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  <c r="AO955" s="68"/>
      <c r="AP955" s="68"/>
      <c r="AQ955" s="68"/>
      <c r="AR955" s="68"/>
      <c r="AS955" s="68"/>
      <c r="AT955" s="68"/>
      <c r="AU955" s="177"/>
      <c r="AV955" s="512"/>
      <c r="AW955" s="68"/>
      <c r="AX955" s="68"/>
      <c r="AY955" s="68"/>
      <c r="AZ955" s="68"/>
      <c r="BA955" s="170">
        <f t="shared" si="627"/>
        <v>0</v>
      </c>
      <c r="BB955" s="177"/>
      <c r="BC955" s="177"/>
      <c r="BD955" s="177"/>
      <c r="BE955" s="177"/>
      <c r="BF955" s="177"/>
      <c r="BG955" s="177"/>
      <c r="BH955" s="177"/>
      <c r="BI955" s="177"/>
      <c r="BJ955" s="68"/>
      <c r="BK955" s="68"/>
      <c r="BL955" s="68"/>
      <c r="BM955" s="68"/>
      <c r="BN955" s="177"/>
      <c r="BO955" s="177"/>
      <c r="BP955" s="68"/>
      <c r="BQ955" s="68"/>
      <c r="BR955" s="68"/>
      <c r="BS955" s="68"/>
      <c r="BT955" s="177"/>
      <c r="BU955" s="177"/>
      <c r="BV955" s="177"/>
      <c r="BW955" s="68"/>
      <c r="BX955" s="68"/>
      <c r="BY955" s="68"/>
      <c r="BZ955" s="68"/>
      <c r="CA955" s="177"/>
      <c r="CB955" s="177"/>
      <c r="CC955" s="177"/>
      <c r="CD955" s="177"/>
      <c r="CE955" s="170">
        <f t="shared" si="633"/>
        <v>0</v>
      </c>
      <c r="CF955" s="177"/>
      <c r="CG955" s="177"/>
      <c r="CH955" s="177"/>
      <c r="CI955" s="177"/>
      <c r="CJ955" s="177"/>
      <c r="CK955" s="177"/>
      <c r="CL955" s="68"/>
      <c r="CM955" s="68"/>
      <c r="CN955" s="68"/>
      <c r="CO955" s="68"/>
    </row>
    <row r="956" spans="2:93" s="85" customFormat="1" ht="59.25" hidden="1" customHeight="1" x14ac:dyDescent="0.25">
      <c r="B956" s="875" t="s">
        <v>186</v>
      </c>
      <c r="C956" s="876"/>
      <c r="D956" s="876"/>
      <c r="E956" s="876"/>
      <c r="F956" s="876"/>
      <c r="G956" s="876"/>
      <c r="H956" s="876"/>
      <c r="I956" s="876"/>
      <c r="J956" s="876"/>
      <c r="K956" s="876"/>
      <c r="L956" s="876"/>
      <c r="M956" s="876"/>
      <c r="N956" s="876"/>
      <c r="O956" s="876"/>
      <c r="P956" s="876"/>
      <c r="Q956" s="876"/>
      <c r="R956" s="876"/>
      <c r="S956" s="876"/>
      <c r="T956" s="876"/>
      <c r="U956" s="876"/>
      <c r="V956" s="876"/>
      <c r="W956" s="876"/>
      <c r="X956" s="876"/>
      <c r="Y956" s="876"/>
      <c r="Z956" s="876"/>
      <c r="AA956" s="876"/>
      <c r="AB956" s="876"/>
      <c r="AC956" s="876"/>
      <c r="AD956" s="876"/>
      <c r="AE956" s="876"/>
      <c r="AF956" s="876"/>
      <c r="AG956" s="876"/>
      <c r="AH956" s="876"/>
      <c r="AI956" s="876"/>
      <c r="AJ956" s="876"/>
      <c r="AK956" s="876"/>
      <c r="AL956" s="876"/>
      <c r="AM956" s="876"/>
      <c r="AN956" s="876"/>
      <c r="AO956" s="876"/>
      <c r="AP956" s="876"/>
      <c r="AQ956" s="876"/>
      <c r="AR956" s="876"/>
      <c r="AS956" s="876"/>
      <c r="AT956" s="876"/>
      <c r="AU956" s="876"/>
      <c r="AV956" s="876"/>
      <c r="AW956" s="876"/>
      <c r="AX956" s="876"/>
      <c r="AY956" s="876"/>
      <c r="AZ956" s="876"/>
      <c r="BA956" s="876"/>
      <c r="BB956" s="876"/>
      <c r="BC956" s="876"/>
      <c r="BD956" s="876"/>
      <c r="BE956" s="876"/>
      <c r="BF956" s="876"/>
      <c r="BG956" s="876"/>
      <c r="BH956" s="876"/>
      <c r="BI956" s="876"/>
      <c r="BJ956" s="876"/>
      <c r="BK956" s="876"/>
      <c r="BL956" s="876"/>
      <c r="BM956" s="876"/>
      <c r="BN956" s="876"/>
      <c r="BO956" s="876"/>
      <c r="BP956" s="876"/>
      <c r="BQ956" s="876"/>
      <c r="BR956" s="876"/>
      <c r="BS956" s="876"/>
      <c r="BT956" s="876"/>
      <c r="BU956" s="876"/>
      <c r="BV956" s="876"/>
      <c r="BW956" s="876"/>
      <c r="BX956" s="876"/>
      <c r="BY956" s="876"/>
      <c r="BZ956" s="876"/>
      <c r="CA956" s="876"/>
      <c r="CB956" s="876"/>
      <c r="CC956" s="876"/>
      <c r="CD956" s="876"/>
      <c r="CE956" s="876"/>
      <c r="CF956" s="876"/>
      <c r="CG956" s="876"/>
      <c r="CH956" s="876"/>
      <c r="CI956" s="876"/>
      <c r="CJ956" s="84"/>
      <c r="CK956" s="84"/>
    </row>
    <row r="957" spans="2:93" s="422" customFormat="1" ht="86.25" customHeight="1" x14ac:dyDescent="0.25">
      <c r="B957" s="790" t="s">
        <v>34</v>
      </c>
      <c r="C957" s="791" t="s">
        <v>411</v>
      </c>
      <c r="D957" s="794">
        <f>E957+F957+G957+H957</f>
        <v>76757.762149999995</v>
      </c>
      <c r="E957" s="795"/>
      <c r="F957" s="795"/>
      <c r="G957" s="795"/>
      <c r="H957" s="794">
        <f>H964</f>
        <v>76757.762149999995</v>
      </c>
      <c r="I957" s="794">
        <f>Q957</f>
        <v>75514.741620000001</v>
      </c>
      <c r="J957" s="793">
        <f>I957/D957</f>
        <v>0.98380593056411825</v>
      </c>
      <c r="K957" s="792"/>
      <c r="L957" s="792"/>
      <c r="M957" s="792"/>
      <c r="N957" s="792"/>
      <c r="O957" s="792"/>
      <c r="P957" s="792"/>
      <c r="Q957" s="794">
        <f>Q964</f>
        <v>75514.741620000001</v>
      </c>
      <c r="R957" s="793">
        <f>Q957/H957</f>
        <v>0.98380593056411825</v>
      </c>
      <c r="S957" s="794">
        <f>U957+W957+Y957+AA957</f>
        <v>67838.067179999998</v>
      </c>
      <c r="T957" s="793">
        <f>S957/D957</f>
        <v>0.88379422849028444</v>
      </c>
      <c r="U957" s="792"/>
      <c r="V957" s="792"/>
      <c r="W957" s="792"/>
      <c r="X957" s="792"/>
      <c r="Y957" s="792"/>
      <c r="Z957" s="792"/>
      <c r="AA957" s="794">
        <f>AA964</f>
        <v>67838.067179999998</v>
      </c>
      <c r="AB957" s="793">
        <f>AA957/H957</f>
        <v>0.88379422849028444</v>
      </c>
      <c r="AC957" s="794">
        <f>AE957+AG957+AI957+AK957</f>
        <v>76757.762149999995</v>
      </c>
      <c r="AD957" s="793">
        <f>AC957/D957</f>
        <v>1</v>
      </c>
      <c r="AE957" s="792"/>
      <c r="AF957" s="792"/>
      <c r="AG957" s="792"/>
      <c r="AH957" s="792"/>
      <c r="AI957" s="792"/>
      <c r="AJ957" s="792"/>
      <c r="AK957" s="794">
        <f>AK964</f>
        <v>76757.762149999995</v>
      </c>
      <c r="AL957" s="793">
        <f>AK957/H957</f>
        <v>1</v>
      </c>
      <c r="AM957" s="415"/>
      <c r="AN957" s="415"/>
      <c r="AO957" s="415"/>
      <c r="AP957" s="415"/>
      <c r="AQ957" s="415"/>
      <c r="AR957" s="415"/>
      <c r="AS957" s="415"/>
      <c r="AT957" s="415"/>
      <c r="AU957" s="415">
        <f>AU964</f>
        <v>-15352.0959</v>
      </c>
      <c r="AV957" s="415">
        <f>AW957+AX957+AY957+AZ957</f>
        <v>61405.666249999995</v>
      </c>
      <c r="AW957" s="415"/>
      <c r="AX957" s="415"/>
      <c r="AY957" s="415"/>
      <c r="AZ957" s="415">
        <f>AZ964</f>
        <v>61405.666249999995</v>
      </c>
      <c r="BA957" s="415">
        <f>BD957</f>
        <v>-15352.0959</v>
      </c>
      <c r="BB957" s="415"/>
      <c r="BC957" s="415"/>
      <c r="BD957" s="415">
        <f>BD966</f>
        <v>-15352.0959</v>
      </c>
      <c r="BE957" s="415">
        <f>BH957</f>
        <v>48344.334069999997</v>
      </c>
      <c r="BF957" s="415"/>
      <c r="BG957" s="415"/>
      <c r="BH957" s="415">
        <f>BH966</f>
        <v>48344.334069999997</v>
      </c>
      <c r="BI957" s="415">
        <f>BJ957+BK957+BL957+BM957</f>
        <v>16888.287369999998</v>
      </c>
      <c r="BJ957" s="415"/>
      <c r="BK957" s="415"/>
      <c r="BL957" s="415"/>
      <c r="BM957" s="415">
        <f>BM958</f>
        <v>16888.287369999998</v>
      </c>
      <c r="BN957" s="415">
        <f>BQ957</f>
        <v>0</v>
      </c>
      <c r="BO957" s="415">
        <f>BP957+BQ957+BR957+BS957</f>
        <v>16888.287369999998</v>
      </c>
      <c r="BP957" s="415"/>
      <c r="BQ957" s="415"/>
      <c r="BR957" s="415"/>
      <c r="BS957" s="415">
        <f>BS958</f>
        <v>16888.287369999998</v>
      </c>
      <c r="BT957" s="415"/>
      <c r="BU957" s="415">
        <f>BU959</f>
        <v>16888.287369999998</v>
      </c>
      <c r="BV957" s="415">
        <f>BW957+BX957+BY957+BZ957</f>
        <v>0</v>
      </c>
      <c r="BW957" s="415"/>
      <c r="BX957" s="415"/>
      <c r="BY957" s="415"/>
      <c r="BZ957" s="415">
        <f>BZ958</f>
        <v>0</v>
      </c>
      <c r="CA957" s="415">
        <f>CD957</f>
        <v>0</v>
      </c>
      <c r="CB957" s="415"/>
      <c r="CC957" s="415"/>
      <c r="CD957" s="415">
        <f>CD959</f>
        <v>0</v>
      </c>
      <c r="CE957" s="415">
        <f>CI957</f>
        <v>0</v>
      </c>
      <c r="CF957" s="415"/>
      <c r="CG957" s="415"/>
      <c r="CH957" s="415"/>
      <c r="CI957" s="415">
        <f>CI959</f>
        <v>0</v>
      </c>
      <c r="CJ957" s="415"/>
      <c r="CK957" s="415">
        <f>CL957+CM957+CN957+CO957</f>
        <v>0</v>
      </c>
      <c r="CL957" s="421"/>
      <c r="CM957" s="421"/>
      <c r="CN957" s="421"/>
      <c r="CO957" s="415">
        <f>CO958</f>
        <v>0</v>
      </c>
    </row>
    <row r="958" spans="2:93" s="446" customFormat="1" ht="86.25" hidden="1" customHeight="1" x14ac:dyDescent="0.25">
      <c r="B958" s="447" t="s">
        <v>34</v>
      </c>
      <c r="C958" s="448" t="s">
        <v>355</v>
      </c>
      <c r="D958" s="412">
        <f>E958+F958+G958+H958</f>
        <v>63696.429969999997</v>
      </c>
      <c r="E958" s="796"/>
      <c r="F958" s="796"/>
      <c r="G958" s="796"/>
      <c r="H958" s="412">
        <f>H959</f>
        <v>63696.429969999997</v>
      </c>
      <c r="I958" s="412"/>
      <c r="J958" s="569">
        <f t="shared" ref="J958:J965" si="642">I958/D958</f>
        <v>0</v>
      </c>
      <c r="K958" s="413"/>
      <c r="L958" s="413"/>
      <c r="M958" s="413"/>
      <c r="N958" s="413"/>
      <c r="O958" s="413"/>
      <c r="P958" s="413"/>
      <c r="Q958" s="412">
        <f>Q959</f>
        <v>63696.429969999997</v>
      </c>
      <c r="R958" s="570"/>
      <c r="S958" s="412">
        <f t="shared" ref="S958:S971" si="643">U958+W958+Y958+AA958</f>
        <v>56019.755530000002</v>
      </c>
      <c r="T958" s="596">
        <f t="shared" ref="T958:T971" si="644">S958/D958</f>
        <v>0.87948030299946811</v>
      </c>
      <c r="U958" s="413"/>
      <c r="V958" s="413"/>
      <c r="W958" s="413"/>
      <c r="X958" s="413"/>
      <c r="Y958" s="413"/>
      <c r="Z958" s="413"/>
      <c r="AA958" s="412">
        <f>AA959</f>
        <v>56019.755530000002</v>
      </c>
      <c r="AB958" s="570">
        <f t="shared" ref="AB958:AB965" si="645">AA958/H958</f>
        <v>0.87948030299946811</v>
      </c>
      <c r="AC958" s="412">
        <f t="shared" ref="AC958:AC965" si="646">AE958+AG958+AI958+AK958</f>
        <v>0</v>
      </c>
      <c r="AD958" s="596">
        <f t="shared" ref="AD958:AD967" si="647">AC958/D958</f>
        <v>0</v>
      </c>
      <c r="AE958" s="413"/>
      <c r="AF958" s="413"/>
      <c r="AG958" s="413"/>
      <c r="AH958" s="413"/>
      <c r="AI958" s="413"/>
      <c r="AJ958" s="413"/>
      <c r="AK958" s="412"/>
      <c r="AL958" s="575">
        <f t="shared" ref="AL958:AL967" si="648">AK958/H958</f>
        <v>0</v>
      </c>
      <c r="AM958" s="413"/>
      <c r="AN958" s="413"/>
      <c r="AO958" s="413"/>
      <c r="AP958" s="413"/>
      <c r="AQ958" s="413"/>
      <c r="AR958" s="413"/>
      <c r="AS958" s="413"/>
      <c r="AT958" s="413"/>
      <c r="AU958" s="413"/>
      <c r="AV958" s="559">
        <f>AW958+AX958+AY958+AZ958</f>
        <v>48344.334069999997</v>
      </c>
      <c r="AW958" s="450"/>
      <c r="AX958" s="450"/>
      <c r="AY958" s="450"/>
      <c r="AZ958" s="413">
        <f>AZ959</f>
        <v>48344.334069999997</v>
      </c>
      <c r="BA958" s="413"/>
      <c r="BB958" s="413"/>
      <c r="BC958" s="413"/>
      <c r="BD958" s="413"/>
      <c r="BE958" s="413"/>
      <c r="BF958" s="413"/>
      <c r="BG958" s="413"/>
      <c r="BH958" s="413"/>
      <c r="BI958" s="495">
        <f>BJ958+BK958+BL958+BM958</f>
        <v>16888.287369999998</v>
      </c>
      <c r="BJ958" s="450"/>
      <c r="BK958" s="450"/>
      <c r="BL958" s="450"/>
      <c r="BM958" s="413">
        <f>BM959</f>
        <v>16888.287369999998</v>
      </c>
      <c r="BN958" s="413"/>
      <c r="BO958" s="538">
        <f>BP958+BQ958+BR958+BS958</f>
        <v>16888.287369999998</v>
      </c>
      <c r="BP958" s="450"/>
      <c r="BQ958" s="450"/>
      <c r="BR958" s="450"/>
      <c r="BS958" s="413">
        <f>BS959</f>
        <v>16888.287369999998</v>
      </c>
      <c r="BT958" s="408"/>
      <c r="BU958" s="465"/>
      <c r="BV958" s="495">
        <f>BW958+BX958+BY958+BZ958</f>
        <v>0</v>
      </c>
      <c r="BW958" s="450"/>
      <c r="BX958" s="450"/>
      <c r="BY958" s="450"/>
      <c r="BZ958" s="413">
        <f>BZ959</f>
        <v>0</v>
      </c>
      <c r="CA958" s="413"/>
      <c r="CB958" s="413"/>
      <c r="CC958" s="413"/>
      <c r="CD958" s="413"/>
      <c r="CE958" s="413"/>
      <c r="CF958" s="449"/>
      <c r="CG958" s="449"/>
      <c r="CH958" s="449"/>
      <c r="CI958" s="451"/>
      <c r="CJ958" s="413"/>
      <c r="CK958" s="495">
        <f>CL958+CM958+CN958+CO958</f>
        <v>0</v>
      </c>
      <c r="CL958" s="450"/>
      <c r="CM958" s="450"/>
      <c r="CN958" s="450"/>
      <c r="CO958" s="413">
        <f>CO959</f>
        <v>0</v>
      </c>
    </row>
    <row r="959" spans="2:93" s="333" customFormat="1" ht="86.25" hidden="1" customHeight="1" x14ac:dyDescent="0.25">
      <c r="B959" s="175"/>
      <c r="C959" s="127" t="s">
        <v>31</v>
      </c>
      <c r="D959" s="123">
        <f>H959</f>
        <v>63696.429969999997</v>
      </c>
      <c r="E959" s="123"/>
      <c r="F959" s="123"/>
      <c r="G959" s="123"/>
      <c r="H959" s="123">
        <f>H967</f>
        <v>63696.429969999997</v>
      </c>
      <c r="I959" s="123"/>
      <c r="J959" s="569">
        <f t="shared" si="642"/>
        <v>0</v>
      </c>
      <c r="K959" s="120"/>
      <c r="L959" s="120"/>
      <c r="M959" s="120"/>
      <c r="N959" s="120"/>
      <c r="O959" s="120"/>
      <c r="P959" s="120"/>
      <c r="Q959" s="123">
        <f>Q967</f>
        <v>63696.429969999997</v>
      </c>
      <c r="R959" s="592"/>
      <c r="S959" s="123">
        <f t="shared" si="643"/>
        <v>56019.755530000002</v>
      </c>
      <c r="T959" s="596">
        <f t="shared" si="644"/>
        <v>0.87948030299946811</v>
      </c>
      <c r="U959" s="120"/>
      <c r="V959" s="120"/>
      <c r="W959" s="120"/>
      <c r="X959" s="120"/>
      <c r="Y959" s="120"/>
      <c r="Z959" s="120"/>
      <c r="AA959" s="123">
        <f>AA967</f>
        <v>56019.755530000002</v>
      </c>
      <c r="AB959" s="592">
        <f t="shared" si="645"/>
        <v>0.87948030299946811</v>
      </c>
      <c r="AC959" s="123">
        <f t="shared" si="646"/>
        <v>0</v>
      </c>
      <c r="AD959" s="596">
        <f t="shared" si="647"/>
        <v>0</v>
      </c>
      <c r="AE959" s="120"/>
      <c r="AF959" s="120"/>
      <c r="AG959" s="120"/>
      <c r="AH959" s="120"/>
      <c r="AI959" s="120"/>
      <c r="AJ959" s="120"/>
      <c r="AK959" s="123"/>
      <c r="AL959" s="575">
        <f t="shared" si="648"/>
        <v>0</v>
      </c>
      <c r="AM959" s="120"/>
      <c r="AN959" s="120"/>
      <c r="AO959" s="120"/>
      <c r="AP959" s="120"/>
      <c r="AQ959" s="120"/>
      <c r="AR959" s="120"/>
      <c r="AS959" s="120"/>
      <c r="AT959" s="120"/>
      <c r="AU959" s="120"/>
      <c r="AV959" s="120">
        <f>AZ959</f>
        <v>48344.334069999997</v>
      </c>
      <c r="AW959" s="120"/>
      <c r="AX959" s="120"/>
      <c r="AY959" s="120"/>
      <c r="AZ959" s="120">
        <f>AZ967</f>
        <v>48344.334069999997</v>
      </c>
      <c r="BA959" s="120">
        <f>BD959</f>
        <v>-15352.0959</v>
      </c>
      <c r="BB959" s="120"/>
      <c r="BC959" s="120"/>
      <c r="BD959" s="120">
        <f>BD967</f>
        <v>-15352.0959</v>
      </c>
      <c r="BE959" s="120">
        <f>BH959</f>
        <v>48344.334069999997</v>
      </c>
      <c r="BF959" s="120"/>
      <c r="BG959" s="120"/>
      <c r="BH959" s="120">
        <f>BH967</f>
        <v>48344.334069999997</v>
      </c>
      <c r="BI959" s="120">
        <f>BM959</f>
        <v>16888.287369999998</v>
      </c>
      <c r="BJ959" s="68"/>
      <c r="BK959" s="68"/>
      <c r="BL959" s="68"/>
      <c r="BM959" s="120">
        <f>BM966</f>
        <v>16888.287369999998</v>
      </c>
      <c r="BN959" s="120">
        <f>BQ959</f>
        <v>0</v>
      </c>
      <c r="BO959" s="120">
        <f>BS959</f>
        <v>16888.287369999998</v>
      </c>
      <c r="BP959" s="68"/>
      <c r="BQ959" s="68"/>
      <c r="BR959" s="68"/>
      <c r="BS959" s="120">
        <f>BS966</f>
        <v>16888.287369999998</v>
      </c>
      <c r="BT959" s="68"/>
      <c r="BU959" s="120">
        <f>BU966</f>
        <v>16888.287369999998</v>
      </c>
      <c r="BV959" s="120">
        <f>BZ959</f>
        <v>0</v>
      </c>
      <c r="BW959" s="68"/>
      <c r="BX959" s="68"/>
      <c r="BY959" s="68"/>
      <c r="BZ959" s="120">
        <f>BZ966</f>
        <v>0</v>
      </c>
      <c r="CA959" s="120">
        <f>CD959</f>
        <v>0</v>
      </c>
      <c r="CB959" s="177"/>
      <c r="CC959" s="177"/>
      <c r="CD959" s="120">
        <f>CD966</f>
        <v>0</v>
      </c>
      <c r="CE959" s="120">
        <f>CI959</f>
        <v>0</v>
      </c>
      <c r="CF959" s="177"/>
      <c r="CG959" s="177"/>
      <c r="CH959" s="177"/>
      <c r="CI959" s="120">
        <f>CI966</f>
        <v>0</v>
      </c>
      <c r="CJ959" s="120"/>
      <c r="CK959" s="120">
        <f>CO959</f>
        <v>0</v>
      </c>
      <c r="CL959" s="68"/>
      <c r="CM959" s="68"/>
      <c r="CN959" s="68"/>
      <c r="CO959" s="120">
        <f>CO966</f>
        <v>0</v>
      </c>
    </row>
    <row r="960" spans="2:93" s="85" customFormat="1" ht="127.5" hidden="1" customHeight="1" x14ac:dyDescent="0.25">
      <c r="B960" s="175" t="s">
        <v>34</v>
      </c>
      <c r="C960" s="173" t="s">
        <v>305</v>
      </c>
      <c r="D960" s="251"/>
      <c r="E960" s="251"/>
      <c r="F960" s="251"/>
      <c r="G960" s="251"/>
      <c r="H960" s="251"/>
      <c r="I960" s="251"/>
      <c r="J960" s="569" t="e">
        <f t="shared" si="642"/>
        <v>#DIV/0!</v>
      </c>
      <c r="K960" s="68"/>
      <c r="L960" s="68"/>
      <c r="M960" s="68"/>
      <c r="N960" s="68"/>
      <c r="O960" s="68"/>
      <c r="P960" s="68"/>
      <c r="Q960" s="251"/>
      <c r="R960" s="599"/>
      <c r="S960" s="251">
        <f t="shared" si="643"/>
        <v>0</v>
      </c>
      <c r="T960" s="596" t="e">
        <f t="shared" si="644"/>
        <v>#DIV/0!</v>
      </c>
      <c r="U960" s="68"/>
      <c r="V960" s="68"/>
      <c r="W960" s="68"/>
      <c r="X960" s="68"/>
      <c r="Y960" s="68"/>
      <c r="Z960" s="68"/>
      <c r="AA960" s="251"/>
      <c r="AB960" s="599" t="e">
        <f t="shared" si="645"/>
        <v>#DIV/0!</v>
      </c>
      <c r="AC960" s="251">
        <f t="shared" si="646"/>
        <v>0</v>
      </c>
      <c r="AD960" s="596" t="e">
        <f t="shared" si="647"/>
        <v>#DIV/0!</v>
      </c>
      <c r="AE960" s="68"/>
      <c r="AF960" s="68"/>
      <c r="AG960" s="68"/>
      <c r="AH960" s="68"/>
      <c r="AI960" s="68"/>
      <c r="AJ960" s="68"/>
      <c r="AK960" s="251"/>
      <c r="AL960" s="575" t="e">
        <f t="shared" si="648"/>
        <v>#DIV/0!</v>
      </c>
      <c r="AM960" s="68"/>
      <c r="AN960" s="68"/>
      <c r="AO960" s="68"/>
      <c r="AP960" s="68"/>
      <c r="AQ960" s="68"/>
      <c r="AR960" s="68"/>
      <c r="AS960" s="68"/>
      <c r="AT960" s="68"/>
      <c r="AU960" s="68"/>
      <c r="AV960" s="43"/>
      <c r="AW960" s="68"/>
      <c r="AX960" s="68"/>
      <c r="AY960" s="68"/>
      <c r="AZ960" s="68"/>
      <c r="BA960" s="170"/>
      <c r="BB960" s="68"/>
      <c r="BC960" s="68"/>
      <c r="BD960" s="68"/>
      <c r="BE960" s="68"/>
      <c r="BF960" s="68"/>
      <c r="BG960" s="68"/>
      <c r="BH960" s="68"/>
      <c r="BI960" s="68"/>
      <c r="BJ960" s="68"/>
      <c r="BK960" s="68"/>
      <c r="BL960" s="68"/>
      <c r="BM960" s="68"/>
      <c r="BN960" s="68"/>
      <c r="BO960" s="68"/>
      <c r="BP960" s="68"/>
      <c r="BQ960" s="68"/>
      <c r="BR960" s="68"/>
      <c r="BS960" s="68"/>
      <c r="BT960" s="68"/>
      <c r="BU960" s="68"/>
      <c r="BV960" s="68"/>
      <c r="BW960" s="68"/>
      <c r="BX960" s="68"/>
      <c r="BY960" s="68"/>
      <c r="BZ960" s="68"/>
      <c r="CA960" s="177"/>
      <c r="CB960" s="177"/>
      <c r="CC960" s="177"/>
      <c r="CD960" s="177"/>
      <c r="CE960" s="170"/>
      <c r="CF960" s="177"/>
      <c r="CG960" s="177"/>
      <c r="CH960" s="177"/>
      <c r="CI960" s="177"/>
      <c r="CJ960" s="68"/>
      <c r="CK960" s="68"/>
      <c r="CL960" s="68"/>
      <c r="CM960" s="68"/>
      <c r="CN960" s="68"/>
      <c r="CO960" s="68"/>
    </row>
    <row r="961" spans="2:93" s="85" customFormat="1" ht="55.5" hidden="1" customHeight="1" x14ac:dyDescent="0.25">
      <c r="B961" s="175"/>
      <c r="C961" s="127" t="s">
        <v>31</v>
      </c>
      <c r="D961" s="251"/>
      <c r="E961" s="251"/>
      <c r="F961" s="251"/>
      <c r="G961" s="251"/>
      <c r="H961" s="251"/>
      <c r="I961" s="251"/>
      <c r="J961" s="569" t="e">
        <f t="shared" si="642"/>
        <v>#DIV/0!</v>
      </c>
      <c r="K961" s="68"/>
      <c r="L961" s="68"/>
      <c r="M961" s="68"/>
      <c r="N961" s="68"/>
      <c r="O961" s="68"/>
      <c r="P961" s="68"/>
      <c r="Q961" s="251"/>
      <c r="R961" s="599"/>
      <c r="S961" s="251">
        <f t="shared" si="643"/>
        <v>0</v>
      </c>
      <c r="T961" s="596" t="e">
        <f t="shared" si="644"/>
        <v>#DIV/0!</v>
      </c>
      <c r="U961" s="68"/>
      <c r="V961" s="68"/>
      <c r="W961" s="68"/>
      <c r="X961" s="68"/>
      <c r="Y961" s="68"/>
      <c r="Z961" s="68"/>
      <c r="AA961" s="251"/>
      <c r="AB961" s="599" t="e">
        <f t="shared" si="645"/>
        <v>#DIV/0!</v>
      </c>
      <c r="AC961" s="251">
        <f t="shared" si="646"/>
        <v>0</v>
      </c>
      <c r="AD961" s="596" t="e">
        <f t="shared" si="647"/>
        <v>#DIV/0!</v>
      </c>
      <c r="AE961" s="68"/>
      <c r="AF961" s="68"/>
      <c r="AG961" s="68"/>
      <c r="AH961" s="68"/>
      <c r="AI961" s="68"/>
      <c r="AJ961" s="68"/>
      <c r="AK961" s="251"/>
      <c r="AL961" s="575" t="e">
        <f t="shared" si="648"/>
        <v>#DIV/0!</v>
      </c>
      <c r="AM961" s="68"/>
      <c r="AN961" s="68"/>
      <c r="AO961" s="68"/>
      <c r="AP961" s="68"/>
      <c r="AQ961" s="68"/>
      <c r="AR961" s="68"/>
      <c r="AS961" s="68"/>
      <c r="AT961" s="68"/>
      <c r="AU961" s="68"/>
      <c r="AV961" s="43"/>
      <c r="AW961" s="68"/>
      <c r="AX961" s="68"/>
      <c r="AY961" s="68"/>
      <c r="AZ961" s="68"/>
      <c r="BA961" s="170"/>
      <c r="BB961" s="68"/>
      <c r="BC961" s="68"/>
      <c r="BD961" s="68"/>
      <c r="BE961" s="68"/>
      <c r="BF961" s="68"/>
      <c r="BG961" s="68"/>
      <c r="BH961" s="68"/>
      <c r="BI961" s="68"/>
      <c r="BJ961" s="68"/>
      <c r="BK961" s="68"/>
      <c r="BL961" s="68"/>
      <c r="BM961" s="68"/>
      <c r="BN961" s="68"/>
      <c r="BO961" s="68"/>
      <c r="BP961" s="68"/>
      <c r="BQ961" s="68"/>
      <c r="BR961" s="68"/>
      <c r="BS961" s="68"/>
      <c r="BT961" s="68"/>
      <c r="BU961" s="68"/>
      <c r="BV961" s="68"/>
      <c r="BW961" s="68"/>
      <c r="BX961" s="68"/>
      <c r="BY961" s="68"/>
      <c r="BZ961" s="68"/>
      <c r="CA961" s="177"/>
      <c r="CB961" s="177"/>
      <c r="CC961" s="177"/>
      <c r="CD961" s="177"/>
      <c r="CE961" s="170"/>
      <c r="CF961" s="177"/>
      <c r="CG961" s="177"/>
      <c r="CH961" s="177"/>
      <c r="CI961" s="177"/>
      <c r="CJ961" s="68"/>
      <c r="CK961" s="68"/>
      <c r="CL961" s="68"/>
      <c r="CM961" s="68"/>
      <c r="CN961" s="68"/>
      <c r="CO961" s="68"/>
    </row>
    <row r="962" spans="2:93" s="85" customFormat="1" ht="195.75" hidden="1" customHeight="1" x14ac:dyDescent="0.25">
      <c r="B962" s="175" t="s">
        <v>62</v>
      </c>
      <c r="C962" s="173" t="s">
        <v>207</v>
      </c>
      <c r="D962" s="251"/>
      <c r="E962" s="251"/>
      <c r="F962" s="251"/>
      <c r="G962" s="251"/>
      <c r="H962" s="251"/>
      <c r="I962" s="251"/>
      <c r="J962" s="569" t="e">
        <f t="shared" si="642"/>
        <v>#DIV/0!</v>
      </c>
      <c r="K962" s="68"/>
      <c r="L962" s="68"/>
      <c r="M962" s="68"/>
      <c r="N962" s="68"/>
      <c r="O962" s="68"/>
      <c r="P962" s="68"/>
      <c r="Q962" s="251"/>
      <c r="R962" s="599"/>
      <c r="S962" s="251">
        <f t="shared" si="643"/>
        <v>0</v>
      </c>
      <c r="T962" s="596" t="e">
        <f t="shared" si="644"/>
        <v>#DIV/0!</v>
      </c>
      <c r="U962" s="68"/>
      <c r="V962" s="68"/>
      <c r="W962" s="68"/>
      <c r="X962" s="68"/>
      <c r="Y962" s="68"/>
      <c r="Z962" s="68"/>
      <c r="AA962" s="251"/>
      <c r="AB962" s="599" t="e">
        <f t="shared" si="645"/>
        <v>#DIV/0!</v>
      </c>
      <c r="AC962" s="251">
        <f t="shared" si="646"/>
        <v>0</v>
      </c>
      <c r="AD962" s="596" t="e">
        <f t="shared" si="647"/>
        <v>#DIV/0!</v>
      </c>
      <c r="AE962" s="68"/>
      <c r="AF962" s="68"/>
      <c r="AG962" s="68"/>
      <c r="AH962" s="68"/>
      <c r="AI962" s="68"/>
      <c r="AJ962" s="68"/>
      <c r="AK962" s="251"/>
      <c r="AL962" s="575" t="e">
        <f t="shared" si="648"/>
        <v>#DIV/0!</v>
      </c>
      <c r="AM962" s="68"/>
      <c r="AN962" s="68"/>
      <c r="AO962" s="68"/>
      <c r="AP962" s="68"/>
      <c r="AQ962" s="68"/>
      <c r="AR962" s="68"/>
      <c r="AS962" s="68"/>
      <c r="AT962" s="68"/>
      <c r="AU962" s="68"/>
      <c r="AV962" s="43"/>
      <c r="AW962" s="68"/>
      <c r="AX962" s="68"/>
      <c r="AY962" s="68"/>
      <c r="AZ962" s="68"/>
      <c r="BA962" s="170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68"/>
      <c r="BN962" s="68"/>
      <c r="BO962" s="68"/>
      <c r="BP962" s="68"/>
      <c r="BQ962" s="68"/>
      <c r="BR962" s="68"/>
      <c r="BS962" s="68"/>
      <c r="BT962" s="68"/>
      <c r="BU962" s="68"/>
      <c r="BV962" s="68"/>
      <c r="BW962" s="68"/>
      <c r="BX962" s="68"/>
      <c r="BY962" s="68"/>
      <c r="BZ962" s="68"/>
      <c r="CA962" s="177"/>
      <c r="CB962" s="177"/>
      <c r="CC962" s="177"/>
      <c r="CD962" s="177"/>
      <c r="CE962" s="170"/>
      <c r="CF962" s="177"/>
      <c r="CG962" s="177"/>
      <c r="CH962" s="177"/>
      <c r="CI962" s="177"/>
      <c r="CJ962" s="68"/>
      <c r="CK962" s="68"/>
      <c r="CL962" s="68"/>
      <c r="CM962" s="68"/>
      <c r="CN962" s="68"/>
      <c r="CO962" s="68"/>
    </row>
    <row r="963" spans="2:93" s="85" customFormat="1" ht="55.5" hidden="1" customHeight="1" x14ac:dyDescent="0.25">
      <c r="B963" s="175"/>
      <c r="C963" s="127" t="s">
        <v>31</v>
      </c>
      <c r="D963" s="251"/>
      <c r="E963" s="251"/>
      <c r="F963" s="251"/>
      <c r="G963" s="251"/>
      <c r="H963" s="251"/>
      <c r="I963" s="251"/>
      <c r="J963" s="569" t="e">
        <f t="shared" si="642"/>
        <v>#DIV/0!</v>
      </c>
      <c r="K963" s="68"/>
      <c r="L963" s="68"/>
      <c r="M963" s="68"/>
      <c r="N963" s="68"/>
      <c r="O963" s="68"/>
      <c r="P963" s="68"/>
      <c r="Q963" s="251"/>
      <c r="R963" s="599"/>
      <c r="S963" s="251">
        <f t="shared" si="643"/>
        <v>0</v>
      </c>
      <c r="T963" s="596" t="e">
        <f t="shared" si="644"/>
        <v>#DIV/0!</v>
      </c>
      <c r="U963" s="68"/>
      <c r="V963" s="68"/>
      <c r="W963" s="68"/>
      <c r="X963" s="68"/>
      <c r="Y963" s="68"/>
      <c r="Z963" s="68"/>
      <c r="AA963" s="251"/>
      <c r="AB963" s="599" t="e">
        <f t="shared" si="645"/>
        <v>#DIV/0!</v>
      </c>
      <c r="AC963" s="251">
        <f t="shared" si="646"/>
        <v>0</v>
      </c>
      <c r="AD963" s="596" t="e">
        <f t="shared" si="647"/>
        <v>#DIV/0!</v>
      </c>
      <c r="AE963" s="68"/>
      <c r="AF963" s="68"/>
      <c r="AG963" s="68"/>
      <c r="AH963" s="68"/>
      <c r="AI963" s="68"/>
      <c r="AJ963" s="68"/>
      <c r="AK963" s="251"/>
      <c r="AL963" s="575" t="e">
        <f t="shared" si="648"/>
        <v>#DIV/0!</v>
      </c>
      <c r="AM963" s="68"/>
      <c r="AN963" s="68"/>
      <c r="AO963" s="68"/>
      <c r="AP963" s="68"/>
      <c r="AQ963" s="68"/>
      <c r="AR963" s="68"/>
      <c r="AS963" s="68"/>
      <c r="AT963" s="68"/>
      <c r="AU963" s="68"/>
      <c r="AV963" s="43"/>
      <c r="AW963" s="68"/>
      <c r="AX963" s="68"/>
      <c r="AY963" s="68"/>
      <c r="AZ963" s="68"/>
      <c r="BA963" s="170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  <c r="BM963" s="68"/>
      <c r="BN963" s="68"/>
      <c r="BO963" s="68"/>
      <c r="BP963" s="68"/>
      <c r="BQ963" s="68"/>
      <c r="BR963" s="68"/>
      <c r="BS963" s="68"/>
      <c r="BT963" s="68"/>
      <c r="BU963" s="68"/>
      <c r="BV963" s="68"/>
      <c r="BW963" s="68"/>
      <c r="BX963" s="68"/>
      <c r="BY963" s="68"/>
      <c r="BZ963" s="68"/>
      <c r="CA963" s="177"/>
      <c r="CB963" s="177"/>
      <c r="CC963" s="177"/>
      <c r="CD963" s="177"/>
      <c r="CE963" s="170"/>
      <c r="CF963" s="177"/>
      <c r="CG963" s="177"/>
      <c r="CH963" s="177"/>
      <c r="CI963" s="177"/>
      <c r="CJ963" s="68"/>
      <c r="CK963" s="68"/>
      <c r="CL963" s="68"/>
      <c r="CM963" s="68"/>
      <c r="CN963" s="68"/>
      <c r="CO963" s="68"/>
    </row>
    <row r="964" spans="2:93" s="446" customFormat="1" ht="86.25" customHeight="1" x14ac:dyDescent="0.25">
      <c r="B964" s="447" t="s">
        <v>34</v>
      </c>
      <c r="C964" s="448" t="s">
        <v>208</v>
      </c>
      <c r="D964" s="412">
        <f t="shared" ref="D964:D969" si="649">H964</f>
        <v>76757.762149999995</v>
      </c>
      <c r="E964" s="796"/>
      <c r="F964" s="796"/>
      <c r="G964" s="796"/>
      <c r="H964" s="412">
        <f>H965</f>
        <v>76757.762149999995</v>
      </c>
      <c r="I964" s="412">
        <f>Q964</f>
        <v>75514.741620000001</v>
      </c>
      <c r="J964" s="593">
        <f t="shared" si="642"/>
        <v>0.98380593056411825</v>
      </c>
      <c r="K964" s="413"/>
      <c r="L964" s="413"/>
      <c r="M964" s="413"/>
      <c r="N964" s="413"/>
      <c r="O964" s="413"/>
      <c r="P964" s="413"/>
      <c r="Q964" s="412">
        <f>Q965</f>
        <v>75514.741620000001</v>
      </c>
      <c r="R964" s="570">
        <f t="shared" ref="R964:R971" si="650">Q964/H964</f>
        <v>0.98380593056411825</v>
      </c>
      <c r="S964" s="412">
        <f t="shared" si="643"/>
        <v>67838.067179999998</v>
      </c>
      <c r="T964" s="593">
        <f t="shared" si="644"/>
        <v>0.88379422849028444</v>
      </c>
      <c r="U964" s="413"/>
      <c r="V964" s="413"/>
      <c r="W964" s="413"/>
      <c r="X964" s="413"/>
      <c r="Y964" s="413"/>
      <c r="Z964" s="413"/>
      <c r="AA964" s="412">
        <f>AA965+AA968</f>
        <v>67838.067179999998</v>
      </c>
      <c r="AB964" s="570">
        <f t="shared" si="645"/>
        <v>0.88379422849028444</v>
      </c>
      <c r="AC964" s="412">
        <f t="shared" si="646"/>
        <v>76757.762149999995</v>
      </c>
      <c r="AD964" s="570">
        <f t="shared" si="647"/>
        <v>1</v>
      </c>
      <c r="AE964" s="413"/>
      <c r="AF964" s="413"/>
      <c r="AG964" s="413"/>
      <c r="AH964" s="413"/>
      <c r="AI964" s="413"/>
      <c r="AJ964" s="413"/>
      <c r="AK964" s="412">
        <f>AK965</f>
        <v>76757.762149999995</v>
      </c>
      <c r="AL964" s="570">
        <f t="shared" si="648"/>
        <v>1</v>
      </c>
      <c r="AM964" s="413"/>
      <c r="AN964" s="413"/>
      <c r="AO964" s="413"/>
      <c r="AP964" s="413"/>
      <c r="AQ964" s="413"/>
      <c r="AR964" s="413"/>
      <c r="AS964" s="413"/>
      <c r="AT964" s="413"/>
      <c r="AU964" s="413">
        <f>AV964-H964</f>
        <v>-15352.0959</v>
      </c>
      <c r="AV964" s="413">
        <f>AZ964</f>
        <v>61405.666249999995</v>
      </c>
      <c r="AW964" s="413"/>
      <c r="AX964" s="413"/>
      <c r="AY964" s="413"/>
      <c r="AZ964" s="413">
        <f>AZ965</f>
        <v>61405.666249999995</v>
      </c>
      <c r="BA964" s="413"/>
      <c r="BB964" s="413"/>
      <c r="BC964" s="413"/>
      <c r="BD964" s="413"/>
      <c r="BE964" s="413"/>
      <c r="BF964" s="413"/>
      <c r="BG964" s="413"/>
      <c r="BH964" s="413"/>
      <c r="BI964" s="413">
        <f>BM964</f>
        <v>16888.287369999998</v>
      </c>
      <c r="BJ964" s="413"/>
      <c r="BK964" s="413"/>
      <c r="BL964" s="413"/>
      <c r="BM964" s="413">
        <f>BM965</f>
        <v>16888.287369999998</v>
      </c>
      <c r="BN964" s="413"/>
      <c r="BO964" s="413">
        <f>BS964</f>
        <v>16888.287369999998</v>
      </c>
      <c r="BP964" s="413"/>
      <c r="BQ964" s="413"/>
      <c r="BR964" s="413"/>
      <c r="BS964" s="413">
        <f>BS965</f>
        <v>16888.287369999998</v>
      </c>
      <c r="BT964" s="413"/>
      <c r="BU964" s="413"/>
      <c r="BV964" s="413"/>
      <c r="BW964" s="413"/>
      <c r="BX964" s="413"/>
      <c r="BY964" s="413"/>
      <c r="BZ964" s="413"/>
      <c r="CA964" s="413"/>
      <c r="CB964" s="413"/>
      <c r="CC964" s="413"/>
      <c r="CD964" s="413"/>
      <c r="CE964" s="413"/>
      <c r="CF964" s="413"/>
      <c r="CG964" s="413"/>
      <c r="CH964" s="413"/>
      <c r="CI964" s="413"/>
      <c r="CJ964" s="413"/>
      <c r="CK964" s="413"/>
      <c r="CL964" s="450"/>
      <c r="CM964" s="450"/>
      <c r="CN964" s="450"/>
      <c r="CO964" s="413"/>
    </row>
    <row r="965" spans="2:93" s="333" customFormat="1" ht="63" customHeight="1" x14ac:dyDescent="0.25">
      <c r="B965" s="175"/>
      <c r="C965" s="127" t="s">
        <v>31</v>
      </c>
      <c r="D965" s="123">
        <f t="shared" si="649"/>
        <v>76757.762149999995</v>
      </c>
      <c r="E965" s="123"/>
      <c r="F965" s="123"/>
      <c r="G965" s="123"/>
      <c r="H965" s="123">
        <f>H967+H969</f>
        <v>76757.762149999995</v>
      </c>
      <c r="I965" s="123">
        <f>Q965</f>
        <v>75514.741620000001</v>
      </c>
      <c r="J965" s="569">
        <f t="shared" si="642"/>
        <v>0.98380593056411825</v>
      </c>
      <c r="K965" s="120"/>
      <c r="L965" s="120"/>
      <c r="M965" s="120"/>
      <c r="N965" s="120"/>
      <c r="O965" s="120"/>
      <c r="P965" s="120"/>
      <c r="Q965" s="123">
        <f>Q967+Q969</f>
        <v>75514.741620000001</v>
      </c>
      <c r="R965" s="592">
        <f t="shared" si="650"/>
        <v>0.98380593056411825</v>
      </c>
      <c r="S965" s="123">
        <f t="shared" si="643"/>
        <v>56019.755530000002</v>
      </c>
      <c r="T965" s="569">
        <f t="shared" si="644"/>
        <v>0.7298252836048843</v>
      </c>
      <c r="U965" s="120"/>
      <c r="V965" s="120"/>
      <c r="W965" s="120"/>
      <c r="X965" s="120"/>
      <c r="Y965" s="120"/>
      <c r="Z965" s="120"/>
      <c r="AA965" s="123">
        <f>AA967</f>
        <v>56019.755530000002</v>
      </c>
      <c r="AB965" s="592">
        <f t="shared" si="645"/>
        <v>0.7298252836048843</v>
      </c>
      <c r="AC965" s="123">
        <f t="shared" si="646"/>
        <v>76757.762149999995</v>
      </c>
      <c r="AD965" s="575">
        <f t="shared" si="647"/>
        <v>1</v>
      </c>
      <c r="AE965" s="120"/>
      <c r="AF965" s="120"/>
      <c r="AG965" s="120"/>
      <c r="AH965" s="120"/>
      <c r="AI965" s="120"/>
      <c r="AJ965" s="120"/>
      <c r="AK965" s="123">
        <f>AK967+AK969</f>
        <v>76757.762149999995</v>
      </c>
      <c r="AL965" s="575">
        <f t="shared" si="648"/>
        <v>1</v>
      </c>
      <c r="AM965" s="120"/>
      <c r="AN965" s="120"/>
      <c r="AO965" s="120"/>
      <c r="AP965" s="120"/>
      <c r="AQ965" s="120"/>
      <c r="AR965" s="120"/>
      <c r="AS965" s="120"/>
      <c r="AT965" s="120"/>
      <c r="AU965" s="120">
        <f>AV965-H965</f>
        <v>-15352.0959</v>
      </c>
      <c r="AV965" s="120">
        <f>AZ965</f>
        <v>61405.666249999995</v>
      </c>
      <c r="AW965" s="120"/>
      <c r="AX965" s="120"/>
      <c r="AY965" s="120"/>
      <c r="AZ965" s="120">
        <f>AZ967+AZ969</f>
        <v>61405.666249999995</v>
      </c>
      <c r="BA965" s="120">
        <f>BD965</f>
        <v>0</v>
      </c>
      <c r="BB965" s="120"/>
      <c r="BC965" s="120"/>
      <c r="BD965" s="120">
        <f>BD975</f>
        <v>0</v>
      </c>
      <c r="BE965" s="120">
        <f>BH965</f>
        <v>0</v>
      </c>
      <c r="BF965" s="120"/>
      <c r="BG965" s="120"/>
      <c r="BH965" s="120">
        <f>BH975</f>
        <v>0</v>
      </c>
      <c r="BI965" s="120">
        <f>BM965</f>
        <v>16888.287369999998</v>
      </c>
      <c r="BJ965" s="120"/>
      <c r="BK965" s="120"/>
      <c r="BL965" s="120"/>
      <c r="BM965" s="120">
        <f>BM967</f>
        <v>16888.287369999998</v>
      </c>
      <c r="BN965" s="120">
        <f>BQ965</f>
        <v>0</v>
      </c>
      <c r="BO965" s="120">
        <f>BS965</f>
        <v>16888.287369999998</v>
      </c>
      <c r="BP965" s="120"/>
      <c r="BQ965" s="120"/>
      <c r="BR965" s="120"/>
      <c r="BS965" s="120">
        <f>BS967</f>
        <v>16888.287369999998</v>
      </c>
      <c r="BT965" s="68"/>
      <c r="BU965" s="120">
        <f>BU974</f>
        <v>0</v>
      </c>
      <c r="BV965" s="120">
        <f>BZ965</f>
        <v>0</v>
      </c>
      <c r="BW965" s="68"/>
      <c r="BX965" s="68"/>
      <c r="BY965" s="68"/>
      <c r="BZ965" s="120">
        <f>BZ974</f>
        <v>0</v>
      </c>
      <c r="CA965" s="120">
        <f>CD965</f>
        <v>0</v>
      </c>
      <c r="CB965" s="177"/>
      <c r="CC965" s="177"/>
      <c r="CD965" s="120">
        <f>CD974</f>
        <v>0</v>
      </c>
      <c r="CE965" s="120">
        <f>CI965</f>
        <v>0</v>
      </c>
      <c r="CF965" s="177"/>
      <c r="CG965" s="177"/>
      <c r="CH965" s="177"/>
      <c r="CI965" s="120">
        <f>CI974</f>
        <v>0</v>
      </c>
      <c r="CJ965" s="120"/>
      <c r="CK965" s="120">
        <f>CO965</f>
        <v>0</v>
      </c>
      <c r="CL965" s="68"/>
      <c r="CM965" s="68"/>
      <c r="CN965" s="68"/>
      <c r="CO965" s="120">
        <f>CO974</f>
        <v>0</v>
      </c>
    </row>
    <row r="966" spans="2:93" s="85" customFormat="1" ht="196.5" customHeight="1" x14ac:dyDescent="0.25">
      <c r="B966" s="172" t="s">
        <v>34</v>
      </c>
      <c r="C966" s="173" t="s">
        <v>373</v>
      </c>
      <c r="D966" s="182">
        <f t="shared" si="649"/>
        <v>63696.429969999997</v>
      </c>
      <c r="E966" s="182"/>
      <c r="F966" s="182"/>
      <c r="G966" s="182"/>
      <c r="H966" s="182">
        <f>H967</f>
        <v>63696.429969999997</v>
      </c>
      <c r="I966" s="182">
        <f>I967</f>
        <v>63696.429969999997</v>
      </c>
      <c r="J966" s="569">
        <f t="shared" ref="J966:J971" si="651">I966/D966</f>
        <v>1</v>
      </c>
      <c r="K966" s="559"/>
      <c r="L966" s="559"/>
      <c r="M966" s="559"/>
      <c r="N966" s="559"/>
      <c r="O966" s="559"/>
      <c r="P966" s="559"/>
      <c r="Q966" s="182">
        <f>Q967</f>
        <v>63696.429969999997</v>
      </c>
      <c r="R966" s="569">
        <f t="shared" si="650"/>
        <v>1</v>
      </c>
      <c r="S966" s="182">
        <f t="shared" si="643"/>
        <v>56019.755530000002</v>
      </c>
      <c r="T966" s="569">
        <f t="shared" si="644"/>
        <v>0.87948030299946811</v>
      </c>
      <c r="U966" s="559"/>
      <c r="V966" s="559"/>
      <c r="W966" s="559"/>
      <c r="X966" s="559"/>
      <c r="Y966" s="559"/>
      <c r="Z966" s="559"/>
      <c r="AA966" s="182">
        <f>AA967</f>
        <v>56019.755530000002</v>
      </c>
      <c r="AB966" s="569">
        <f>AA966/D966</f>
        <v>0.87948030299946811</v>
      </c>
      <c r="AC966" s="182">
        <f t="shared" ref="AC966:AC971" si="652">AK966</f>
        <v>63696.429969999997</v>
      </c>
      <c r="AD966" s="575">
        <f t="shared" si="647"/>
        <v>1</v>
      </c>
      <c r="AE966" s="559"/>
      <c r="AF966" s="559"/>
      <c r="AG966" s="559"/>
      <c r="AH966" s="559"/>
      <c r="AI966" s="559"/>
      <c r="AJ966" s="559"/>
      <c r="AK966" s="182">
        <f>AK967</f>
        <v>63696.429969999997</v>
      </c>
      <c r="AL966" s="575">
        <f t="shared" si="648"/>
        <v>1</v>
      </c>
      <c r="AM966" s="559"/>
      <c r="AN966" s="559"/>
      <c r="AO966" s="559"/>
      <c r="AP966" s="559"/>
      <c r="AQ966" s="559"/>
      <c r="AR966" s="559"/>
      <c r="AS966" s="559"/>
      <c r="AT966" s="559"/>
      <c r="AU966" s="559"/>
      <c r="AV966" s="559">
        <f>AZ966</f>
        <v>48344.334069999997</v>
      </c>
      <c r="AW966" s="482"/>
      <c r="AX966" s="482"/>
      <c r="AY966" s="482"/>
      <c r="AZ966" s="482">
        <f>AZ967</f>
        <v>48344.334069999997</v>
      </c>
      <c r="BA966" s="433">
        <f>BD966</f>
        <v>-15352.0959</v>
      </c>
      <c r="BB966" s="526"/>
      <c r="BC966" s="526"/>
      <c r="BD966" s="526">
        <f>BD967</f>
        <v>-15352.0959</v>
      </c>
      <c r="BE966" s="526">
        <f>BH966</f>
        <v>48344.334069999997</v>
      </c>
      <c r="BF966" s="433"/>
      <c r="BG966" s="433"/>
      <c r="BH966" s="433">
        <f>BH967</f>
        <v>48344.334069999997</v>
      </c>
      <c r="BI966" s="491">
        <f>BM966</f>
        <v>16888.287369999998</v>
      </c>
      <c r="BJ966" s="482"/>
      <c r="BK966" s="482"/>
      <c r="BL966" s="482"/>
      <c r="BM966" s="482">
        <f>BM967</f>
        <v>16888.287369999998</v>
      </c>
      <c r="BN966" s="433">
        <f>BQ966</f>
        <v>0</v>
      </c>
      <c r="BO966" s="540">
        <f>BS966</f>
        <v>16888.287369999998</v>
      </c>
      <c r="BP966" s="540"/>
      <c r="BQ966" s="540"/>
      <c r="BR966" s="540"/>
      <c r="BS966" s="540">
        <f>BS967</f>
        <v>16888.287369999998</v>
      </c>
      <c r="BT966" s="147"/>
      <c r="BU966" s="433">
        <f>BU967</f>
        <v>16888.287369999998</v>
      </c>
      <c r="BV966" s="491">
        <f>BZ966</f>
        <v>0</v>
      </c>
      <c r="BW966" s="433"/>
      <c r="BX966" s="433"/>
      <c r="BY966" s="433"/>
      <c r="BZ966" s="433">
        <f>BZ967</f>
        <v>0</v>
      </c>
      <c r="CA966" s="338">
        <f>CD966</f>
        <v>0</v>
      </c>
      <c r="CB966" s="338"/>
      <c r="CC966" s="338"/>
      <c r="CD966" s="338">
        <f>CD967</f>
        <v>0</v>
      </c>
      <c r="CE966" s="338">
        <f>CI966</f>
        <v>0</v>
      </c>
      <c r="CF966" s="270"/>
      <c r="CG966" s="270"/>
      <c r="CH966" s="270"/>
      <c r="CI966" s="182">
        <f>CI967</f>
        <v>0</v>
      </c>
      <c r="CJ966" s="482"/>
      <c r="CK966" s="491">
        <f>CO966</f>
        <v>0</v>
      </c>
      <c r="CL966" s="482"/>
      <c r="CM966" s="482"/>
      <c r="CN966" s="482"/>
      <c r="CO966" s="482">
        <f>CO967</f>
        <v>0</v>
      </c>
    </row>
    <row r="967" spans="2:93" s="85" customFormat="1" ht="55.5" customHeight="1" x14ac:dyDescent="0.25">
      <c r="B967" s="175"/>
      <c r="C967" s="127" t="s">
        <v>31</v>
      </c>
      <c r="D967" s="123">
        <f t="shared" si="649"/>
        <v>63696.429969999997</v>
      </c>
      <c r="E967" s="123"/>
      <c r="F967" s="123"/>
      <c r="G967" s="123"/>
      <c r="H967" s="123">
        <v>63696.429969999997</v>
      </c>
      <c r="I967" s="123">
        <f>Q967</f>
        <v>63696.429969999997</v>
      </c>
      <c r="J967" s="592">
        <f t="shared" si="651"/>
        <v>1</v>
      </c>
      <c r="K967" s="120"/>
      <c r="L967" s="120"/>
      <c r="M967" s="120"/>
      <c r="N967" s="120"/>
      <c r="O967" s="120"/>
      <c r="P967" s="120"/>
      <c r="Q967" s="123">
        <f>H967</f>
        <v>63696.429969999997</v>
      </c>
      <c r="R967" s="592">
        <f t="shared" si="650"/>
        <v>1</v>
      </c>
      <c r="S967" s="123">
        <f t="shared" si="643"/>
        <v>56019.755530000002</v>
      </c>
      <c r="T967" s="592">
        <f t="shared" si="644"/>
        <v>0.87948030299946811</v>
      </c>
      <c r="U967" s="120"/>
      <c r="V967" s="120"/>
      <c r="W967" s="120"/>
      <c r="X967" s="120"/>
      <c r="Y967" s="120"/>
      <c r="Z967" s="120"/>
      <c r="AA967" s="123">
        <v>56019.755530000002</v>
      </c>
      <c r="AB967" s="592">
        <f>AA967/D967</f>
        <v>0.87948030299946811</v>
      </c>
      <c r="AC967" s="123">
        <f t="shared" si="652"/>
        <v>63696.429969999997</v>
      </c>
      <c r="AD967" s="575">
        <f t="shared" si="647"/>
        <v>1</v>
      </c>
      <c r="AE967" s="120"/>
      <c r="AF967" s="120"/>
      <c r="AG967" s="120"/>
      <c r="AH967" s="120"/>
      <c r="AI967" s="120"/>
      <c r="AJ967" s="120"/>
      <c r="AK967" s="123">
        <f>D967</f>
        <v>63696.429969999997</v>
      </c>
      <c r="AL967" s="575">
        <f t="shared" si="648"/>
        <v>1</v>
      </c>
      <c r="AM967" s="120"/>
      <c r="AN967" s="120"/>
      <c r="AO967" s="120"/>
      <c r="AP967" s="120"/>
      <c r="AQ967" s="120"/>
      <c r="AR967" s="120"/>
      <c r="AS967" s="120"/>
      <c r="AT967" s="120"/>
      <c r="AU967" s="68"/>
      <c r="AV967" s="120">
        <f>AZ967</f>
        <v>48344.334069999997</v>
      </c>
      <c r="AW967" s="120"/>
      <c r="AX967" s="120"/>
      <c r="AY967" s="120"/>
      <c r="AZ967" s="120">
        <v>48344.334069999997</v>
      </c>
      <c r="BA967" s="120">
        <f>BD967</f>
        <v>-15352.0959</v>
      </c>
      <c r="BB967" s="120"/>
      <c r="BC967" s="120"/>
      <c r="BD967" s="120">
        <f>BH967-H967</f>
        <v>-15352.0959</v>
      </c>
      <c r="BE967" s="120">
        <f>BH967</f>
        <v>48344.334069999997</v>
      </c>
      <c r="BF967" s="120"/>
      <c r="BG967" s="120"/>
      <c r="BH967" s="120">
        <f>48344.33407</f>
        <v>48344.334069999997</v>
      </c>
      <c r="BI967" s="120">
        <f>BM967</f>
        <v>16888.287369999998</v>
      </c>
      <c r="BJ967" s="120"/>
      <c r="BK967" s="120"/>
      <c r="BL967" s="120"/>
      <c r="BM967" s="120">
        <v>16888.287369999998</v>
      </c>
      <c r="BN967" s="120">
        <f>BQ967</f>
        <v>0</v>
      </c>
      <c r="BO967" s="120">
        <f>BS967</f>
        <v>16888.287369999998</v>
      </c>
      <c r="BP967" s="120"/>
      <c r="BQ967" s="120"/>
      <c r="BR967" s="120"/>
      <c r="BS967" s="120">
        <v>16888.287369999998</v>
      </c>
      <c r="BT967" s="120"/>
      <c r="BU967" s="120">
        <f>16888.28737</f>
        <v>16888.287369999998</v>
      </c>
      <c r="BV967" s="120">
        <f>BZ967</f>
        <v>0</v>
      </c>
      <c r="BW967" s="120"/>
      <c r="BX967" s="120"/>
      <c r="BY967" s="120"/>
      <c r="BZ967" s="120">
        <v>0</v>
      </c>
      <c r="CA967" s="120">
        <f>CD967</f>
        <v>0</v>
      </c>
      <c r="CB967" s="120"/>
      <c r="CC967" s="120"/>
      <c r="CD967" s="120">
        <f>CI967-BZ967</f>
        <v>0</v>
      </c>
      <c r="CE967" s="120">
        <f>CI967</f>
        <v>0</v>
      </c>
      <c r="CF967" s="120"/>
      <c r="CG967" s="120"/>
      <c r="CH967" s="120"/>
      <c r="CI967" s="120">
        <v>0</v>
      </c>
      <c r="CJ967" s="120"/>
      <c r="CK967" s="120">
        <f>CO967</f>
        <v>0</v>
      </c>
      <c r="CL967" s="120"/>
      <c r="CM967" s="120"/>
      <c r="CN967" s="120"/>
      <c r="CO967" s="120">
        <v>0</v>
      </c>
    </row>
    <row r="968" spans="2:93" s="85" customFormat="1" ht="186.75" customHeight="1" x14ac:dyDescent="0.25">
      <c r="B968" s="172" t="s">
        <v>62</v>
      </c>
      <c r="C968" s="173" t="s">
        <v>434</v>
      </c>
      <c r="D968" s="182">
        <f t="shared" si="649"/>
        <v>13061.332179999999</v>
      </c>
      <c r="E968" s="182"/>
      <c r="F968" s="182"/>
      <c r="G968" s="182"/>
      <c r="H968" s="182">
        <f>H969</f>
        <v>13061.332179999999</v>
      </c>
      <c r="I968" s="182">
        <f>I969</f>
        <v>11818.31165</v>
      </c>
      <c r="J968" s="569">
        <f t="shared" si="651"/>
        <v>0.90483202533480012</v>
      </c>
      <c r="K968" s="833"/>
      <c r="L968" s="833"/>
      <c r="M968" s="833"/>
      <c r="N968" s="833"/>
      <c r="O968" s="833"/>
      <c r="P968" s="833"/>
      <c r="Q968" s="182">
        <f>Q969</f>
        <v>11818.31165</v>
      </c>
      <c r="R968" s="569">
        <f t="shared" si="650"/>
        <v>0.90483202533480012</v>
      </c>
      <c r="S968" s="182">
        <f>S969</f>
        <v>11818.31165</v>
      </c>
      <c r="T968" s="569">
        <f>S968/D968</f>
        <v>0.90483202533480012</v>
      </c>
      <c r="U968" s="833"/>
      <c r="V968" s="833"/>
      <c r="W968" s="833"/>
      <c r="X968" s="833"/>
      <c r="Y968" s="833"/>
      <c r="Z968" s="833"/>
      <c r="AA968" s="182">
        <f>AA969</f>
        <v>11818.31165</v>
      </c>
      <c r="AB968" s="569">
        <f>AA968/D968</f>
        <v>0.90483202533480012</v>
      </c>
      <c r="AC968" s="182">
        <f t="shared" si="652"/>
        <v>13061.332179999999</v>
      </c>
      <c r="AD968" s="575">
        <f>AC968/D968</f>
        <v>1</v>
      </c>
      <c r="AE968" s="809"/>
      <c r="AF968" s="809"/>
      <c r="AG968" s="809"/>
      <c r="AH968" s="809"/>
      <c r="AI968" s="809"/>
      <c r="AJ968" s="809"/>
      <c r="AK968" s="182">
        <f>AK969</f>
        <v>13061.332179999999</v>
      </c>
      <c r="AL968" s="575">
        <f>AK968/H968</f>
        <v>1</v>
      </c>
      <c r="AM968" s="559"/>
      <c r="AN968" s="559"/>
      <c r="AO968" s="559"/>
      <c r="AP968" s="559"/>
      <c r="AQ968" s="559"/>
      <c r="AR968" s="559"/>
      <c r="AS968" s="559"/>
      <c r="AT968" s="559"/>
      <c r="AU968" s="559">
        <f>AV968-H968</f>
        <v>0</v>
      </c>
      <c r="AV968" s="559">
        <f>AV969</f>
        <v>13061.332179999999</v>
      </c>
      <c r="AW968" s="540"/>
      <c r="AX968" s="540"/>
      <c r="AY968" s="540"/>
      <c r="AZ968" s="540">
        <f>AZ969</f>
        <v>13061.332179999999</v>
      </c>
      <c r="BA968" s="120"/>
      <c r="BB968" s="120"/>
      <c r="BC968" s="120"/>
      <c r="BD968" s="120"/>
      <c r="BE968" s="120"/>
      <c r="BF968" s="120"/>
      <c r="BG968" s="120"/>
      <c r="BH968" s="120"/>
      <c r="BI968" s="120"/>
      <c r="BJ968" s="120"/>
      <c r="BK968" s="120"/>
      <c r="BL968" s="120"/>
      <c r="BM968" s="120"/>
      <c r="BN968" s="120"/>
      <c r="BO968" s="120"/>
      <c r="BP968" s="120"/>
      <c r="BQ968" s="120"/>
      <c r="BR968" s="120"/>
      <c r="BS968" s="120"/>
      <c r="BT968" s="120"/>
      <c r="BU968" s="120"/>
      <c r="BV968" s="120"/>
      <c r="BW968" s="120"/>
      <c r="BX968" s="120"/>
      <c r="BY968" s="120"/>
      <c r="BZ968" s="120"/>
      <c r="CA968" s="120"/>
      <c r="CB968" s="120"/>
      <c r="CC968" s="120"/>
      <c r="CD968" s="120"/>
      <c r="CE968" s="120"/>
      <c r="CF968" s="120"/>
      <c r="CG968" s="120"/>
      <c r="CH968" s="120"/>
      <c r="CI968" s="120"/>
      <c r="CJ968" s="120"/>
      <c r="CK968" s="120"/>
      <c r="CL968" s="120"/>
      <c r="CM968" s="120"/>
      <c r="CN968" s="120"/>
      <c r="CO968" s="120"/>
    </row>
    <row r="969" spans="2:93" s="85" customFormat="1" ht="55.5" customHeight="1" x14ac:dyDescent="0.25">
      <c r="B969" s="175"/>
      <c r="C969" s="127" t="s">
        <v>31</v>
      </c>
      <c r="D969" s="123">
        <f t="shared" si="649"/>
        <v>13061.332179999999</v>
      </c>
      <c r="E969" s="123"/>
      <c r="F969" s="123"/>
      <c r="G969" s="123"/>
      <c r="H969" s="123">
        <f>[11]Бюджет!$K$209/1000</f>
        <v>13061.332179999999</v>
      </c>
      <c r="I969" s="123">
        <f>Q969</f>
        <v>11818.31165</v>
      </c>
      <c r="J969" s="592">
        <f t="shared" si="651"/>
        <v>0.90483202533480012</v>
      </c>
      <c r="K969" s="120"/>
      <c r="L969" s="120"/>
      <c r="M969" s="120"/>
      <c r="N969" s="120"/>
      <c r="O969" s="120"/>
      <c r="P969" s="120"/>
      <c r="Q969" s="123">
        <v>11818.31165</v>
      </c>
      <c r="R969" s="592">
        <f t="shared" si="650"/>
        <v>0.90483202533480012</v>
      </c>
      <c r="S969" s="123">
        <f>AA969</f>
        <v>11818.31165</v>
      </c>
      <c r="T969" s="592">
        <f>S969/D969</f>
        <v>0.90483202533480012</v>
      </c>
      <c r="U969" s="120"/>
      <c r="V969" s="120"/>
      <c r="W969" s="120"/>
      <c r="X969" s="120"/>
      <c r="Y969" s="120"/>
      <c r="Z969" s="120"/>
      <c r="AA969" s="123">
        <v>11818.31165</v>
      </c>
      <c r="AB969" s="592">
        <f>AA969/D969</f>
        <v>0.90483202533480012</v>
      </c>
      <c r="AC969" s="123">
        <f t="shared" si="652"/>
        <v>13061.332179999999</v>
      </c>
      <c r="AD969" s="575">
        <f>AC969/D969</f>
        <v>1</v>
      </c>
      <c r="AE969" s="120"/>
      <c r="AF969" s="120"/>
      <c r="AG969" s="120"/>
      <c r="AH969" s="120"/>
      <c r="AI969" s="120"/>
      <c r="AJ969" s="120"/>
      <c r="AK969" s="123">
        <f>D969</f>
        <v>13061.332179999999</v>
      </c>
      <c r="AL969" s="575">
        <f>AK969/H969</f>
        <v>1</v>
      </c>
      <c r="AM969" s="120"/>
      <c r="AN969" s="120"/>
      <c r="AO969" s="120"/>
      <c r="AP969" s="120"/>
      <c r="AQ969" s="120"/>
      <c r="AR969" s="120"/>
      <c r="AS969" s="120"/>
      <c r="AT969" s="120"/>
      <c r="AU969" s="120">
        <f>AV969-D969</f>
        <v>0</v>
      </c>
      <c r="AV969" s="120">
        <f>AZ969</f>
        <v>13061.332179999999</v>
      </c>
      <c r="AW969" s="120"/>
      <c r="AX969" s="120"/>
      <c r="AY969" s="120"/>
      <c r="AZ969" s="120">
        <v>13061.332179999999</v>
      </c>
      <c r="BA969" s="120">
        <f>BD969</f>
        <v>35283.00189</v>
      </c>
      <c r="BB969" s="120"/>
      <c r="BC969" s="120"/>
      <c r="BD969" s="120">
        <f>BH969-H969</f>
        <v>35283.00189</v>
      </c>
      <c r="BE969" s="120">
        <f>BH969</f>
        <v>48344.334069999997</v>
      </c>
      <c r="BF969" s="120"/>
      <c r="BG969" s="120"/>
      <c r="BH969" s="120">
        <f>48344.33407</f>
        <v>48344.334069999997</v>
      </c>
      <c r="BI969" s="120">
        <f>BM969</f>
        <v>0</v>
      </c>
      <c r="BJ969" s="120"/>
      <c r="BK969" s="120"/>
      <c r="BL969" s="120"/>
      <c r="BM969" s="120"/>
      <c r="BN969" s="120">
        <f>BQ969</f>
        <v>0</v>
      </c>
      <c r="BO969" s="120">
        <f>BS969</f>
        <v>0</v>
      </c>
      <c r="BP969" s="120"/>
      <c r="BQ969" s="120"/>
      <c r="BR969" s="120"/>
      <c r="BS969" s="120"/>
      <c r="BT969" s="120"/>
      <c r="BU969" s="120">
        <f>16888.28737</f>
        <v>16888.287369999998</v>
      </c>
      <c r="BV969" s="120">
        <f>BZ969</f>
        <v>0</v>
      </c>
      <c r="BW969" s="120"/>
      <c r="BX969" s="120"/>
      <c r="BY969" s="120"/>
      <c r="BZ969" s="120">
        <v>0</v>
      </c>
      <c r="CA969" s="120">
        <f>CD969</f>
        <v>0</v>
      </c>
      <c r="CB969" s="120"/>
      <c r="CC969" s="120"/>
      <c r="CD969" s="120">
        <f>CI969-BZ969</f>
        <v>0</v>
      </c>
      <c r="CE969" s="120">
        <f>CI969</f>
        <v>0</v>
      </c>
      <c r="CF969" s="120"/>
      <c r="CG969" s="120"/>
      <c r="CH969" s="120"/>
      <c r="CI969" s="120">
        <v>0</v>
      </c>
      <c r="CJ969" s="120"/>
      <c r="CK969" s="120">
        <f>CO969</f>
        <v>0</v>
      </c>
      <c r="CL969" s="120"/>
      <c r="CM969" s="120"/>
      <c r="CN969" s="120"/>
      <c r="CO969" s="120">
        <v>0</v>
      </c>
    </row>
    <row r="970" spans="2:93" s="424" customFormat="1" ht="147" customHeight="1" x14ac:dyDescent="0.25">
      <c r="B970" s="423"/>
      <c r="C970" s="528" t="s">
        <v>356</v>
      </c>
      <c r="D970" s="789">
        <f>E970+F970+G970+H970</f>
        <v>76757.762149999995</v>
      </c>
      <c r="E970" s="789">
        <f>E971+E972</f>
        <v>0</v>
      </c>
      <c r="F970" s="789">
        <f>F971+F972</f>
        <v>0</v>
      </c>
      <c r="G970" s="789">
        <f>G971+G972</f>
        <v>0</v>
      </c>
      <c r="H970" s="789">
        <f>H971+H972</f>
        <v>76757.762149999995</v>
      </c>
      <c r="I970" s="789">
        <f>Q970</f>
        <v>75514.741620000001</v>
      </c>
      <c r="J970" s="596">
        <f t="shared" si="651"/>
        <v>0.98380593056411825</v>
      </c>
      <c r="K970" s="415"/>
      <c r="L970" s="415"/>
      <c r="M970" s="415"/>
      <c r="N970" s="415"/>
      <c r="O970" s="415"/>
      <c r="P970" s="415"/>
      <c r="Q970" s="789">
        <f>Q971+Q972</f>
        <v>75514.741620000001</v>
      </c>
      <c r="R970" s="596">
        <f t="shared" si="650"/>
        <v>0.98380593056411825</v>
      </c>
      <c r="S970" s="789">
        <f t="shared" si="643"/>
        <v>67838.067179999998</v>
      </c>
      <c r="T970" s="596">
        <f t="shared" si="644"/>
        <v>0.88379422849028444</v>
      </c>
      <c r="U970" s="415"/>
      <c r="V970" s="415"/>
      <c r="W970" s="415"/>
      <c r="X970" s="415"/>
      <c r="Y970" s="415"/>
      <c r="Z970" s="415"/>
      <c r="AA970" s="789">
        <f>AA971+AA972</f>
        <v>67838.067179999998</v>
      </c>
      <c r="AB970" s="596">
        <f>AA970/H970</f>
        <v>0.88379422849028444</v>
      </c>
      <c r="AC970" s="789">
        <f t="shared" si="652"/>
        <v>76757.762149999995</v>
      </c>
      <c r="AD970" s="596">
        <f>AC970/D970</f>
        <v>1</v>
      </c>
      <c r="AE970" s="415"/>
      <c r="AF970" s="415"/>
      <c r="AG970" s="415"/>
      <c r="AH970" s="415"/>
      <c r="AI970" s="415"/>
      <c r="AJ970" s="415"/>
      <c r="AK970" s="789">
        <f>AK969+AK967</f>
        <v>76757.762149999995</v>
      </c>
      <c r="AL970" s="596">
        <f>AK970/D970</f>
        <v>1</v>
      </c>
      <c r="AM970" s="415"/>
      <c r="AN970" s="415"/>
      <c r="AO970" s="415"/>
      <c r="AP970" s="415"/>
      <c r="AQ970" s="415"/>
      <c r="AR970" s="415"/>
      <c r="AS970" s="415"/>
      <c r="AT970" s="415"/>
      <c r="AU970" s="415">
        <f>AV970-H970</f>
        <v>-15352.0959</v>
      </c>
      <c r="AV970" s="415">
        <f>AW970+AX970+AY970+AZ970</f>
        <v>61405.666249999995</v>
      </c>
      <c r="AW970" s="415">
        <f>AW971+AW972</f>
        <v>0</v>
      </c>
      <c r="AX970" s="415">
        <f>AX971+AX972</f>
        <v>0</v>
      </c>
      <c r="AY970" s="415">
        <f>AY971+AY972</f>
        <v>0</v>
      </c>
      <c r="AZ970" s="415">
        <f>AZ971+AZ972</f>
        <v>61405.666249999995</v>
      </c>
      <c r="BA970" s="415"/>
      <c r="BB970" s="415"/>
      <c r="BC970" s="415"/>
      <c r="BD970" s="415"/>
      <c r="BE970" s="415"/>
      <c r="BF970" s="415"/>
      <c r="BG970" s="415"/>
      <c r="BH970" s="415"/>
      <c r="BI970" s="415">
        <f>BJ970+BK970+BL970+BM970</f>
        <v>16888.287369999998</v>
      </c>
      <c r="BJ970" s="415">
        <f>BJ971+BJ972</f>
        <v>0</v>
      </c>
      <c r="BK970" s="415">
        <f>BK971+BK972</f>
        <v>0</v>
      </c>
      <c r="BL970" s="415">
        <f>BL971+BL972</f>
        <v>0</v>
      </c>
      <c r="BM970" s="415">
        <f>BM971+BM972</f>
        <v>16888.287369999998</v>
      </c>
      <c r="BN970" s="415"/>
      <c r="BO970" s="415">
        <f>BP970+BQ970+BR970+BS970</f>
        <v>16888.287369999998</v>
      </c>
      <c r="BP970" s="415">
        <f>BP971+BP972</f>
        <v>0</v>
      </c>
      <c r="BQ970" s="415">
        <f>BQ971+BQ972</f>
        <v>0</v>
      </c>
      <c r="BR970" s="415">
        <f>BR971+BR972</f>
        <v>0</v>
      </c>
      <c r="BS970" s="415">
        <f>BS971</f>
        <v>16888.287369999998</v>
      </c>
      <c r="BT970" s="415"/>
      <c r="BU970" s="415"/>
      <c r="BV970" s="415">
        <f>BW970+BX970+BY970+BZ970</f>
        <v>0</v>
      </c>
      <c r="BW970" s="415">
        <f>BW971+BW972</f>
        <v>0</v>
      </c>
      <c r="BX970" s="415">
        <f>BX971+BX972</f>
        <v>0</v>
      </c>
      <c r="BY970" s="415">
        <f>BY971+BY972</f>
        <v>0</v>
      </c>
      <c r="BZ970" s="415">
        <f>BZ971+BZ972</f>
        <v>0</v>
      </c>
      <c r="CA970" s="415"/>
      <c r="CB970" s="415"/>
      <c r="CC970" s="415"/>
      <c r="CD970" s="415"/>
      <c r="CE970" s="415"/>
      <c r="CF970" s="415"/>
      <c r="CG970" s="415"/>
      <c r="CH970" s="415"/>
      <c r="CI970" s="415"/>
      <c r="CJ970" s="415"/>
      <c r="CK970" s="415">
        <f>CL970+CM970+CN970+CO970</f>
        <v>0</v>
      </c>
      <c r="CL970" s="415">
        <f>CL971+CL972</f>
        <v>0</v>
      </c>
      <c r="CM970" s="415">
        <f>CM971+CM972</f>
        <v>0</v>
      </c>
      <c r="CN970" s="415">
        <f>CN971+CN972</f>
        <v>0</v>
      </c>
      <c r="CO970" s="415">
        <v>0</v>
      </c>
    </row>
    <row r="971" spans="2:93" s="85" customFormat="1" ht="55.5" customHeight="1" x14ac:dyDescent="0.25">
      <c r="B971" s="175"/>
      <c r="C971" s="269" t="s">
        <v>31</v>
      </c>
      <c r="D971" s="182">
        <f>E971+F971+G971+H971</f>
        <v>76757.762149999995</v>
      </c>
      <c r="E971" s="182">
        <f>E944+E959</f>
        <v>0</v>
      </c>
      <c r="F971" s="182">
        <f>F944+F959</f>
        <v>0</v>
      </c>
      <c r="G971" s="182">
        <f>G944+G959</f>
        <v>0</v>
      </c>
      <c r="H971" s="182">
        <f>H965</f>
        <v>76757.762149999995</v>
      </c>
      <c r="I971" s="182">
        <f>Q971</f>
        <v>75514.741620000001</v>
      </c>
      <c r="J971" s="569">
        <f t="shared" si="651"/>
        <v>0.98380593056411825</v>
      </c>
      <c r="K971" s="559"/>
      <c r="L971" s="559"/>
      <c r="M971" s="559"/>
      <c r="N971" s="559"/>
      <c r="O971" s="559"/>
      <c r="P971" s="559"/>
      <c r="Q971" s="182">
        <f>Q965</f>
        <v>75514.741620000001</v>
      </c>
      <c r="R971" s="569">
        <f t="shared" si="650"/>
        <v>0.98380593056411825</v>
      </c>
      <c r="S971" s="182">
        <f t="shared" si="643"/>
        <v>67838.067179999998</v>
      </c>
      <c r="T971" s="569">
        <f t="shared" si="644"/>
        <v>0.88379422849028444</v>
      </c>
      <c r="U971" s="559"/>
      <c r="V971" s="559"/>
      <c r="W971" s="559"/>
      <c r="X971" s="559"/>
      <c r="Y971" s="559"/>
      <c r="Z971" s="559"/>
      <c r="AA971" s="182">
        <f>AA957</f>
        <v>67838.067179999998</v>
      </c>
      <c r="AB971" s="569">
        <f>AA971/H971</f>
        <v>0.88379422849028444</v>
      </c>
      <c r="AC971" s="182">
        <f t="shared" si="652"/>
        <v>76757.762149999995</v>
      </c>
      <c r="AD971" s="569">
        <f>AC971/D971</f>
        <v>1</v>
      </c>
      <c r="AE971" s="559"/>
      <c r="AF971" s="559"/>
      <c r="AG971" s="559"/>
      <c r="AH971" s="559"/>
      <c r="AI971" s="559"/>
      <c r="AJ971" s="559"/>
      <c r="AK971" s="182">
        <f>AK970</f>
        <v>76757.762149999995</v>
      </c>
      <c r="AL971" s="569">
        <f>AK971/D971</f>
        <v>1</v>
      </c>
      <c r="AM971" s="559"/>
      <c r="AN971" s="559"/>
      <c r="AO971" s="559"/>
      <c r="AP971" s="559"/>
      <c r="AQ971" s="559"/>
      <c r="AR971" s="559"/>
      <c r="AS971" s="559"/>
      <c r="AT971" s="559"/>
      <c r="AU971" s="559">
        <f>AV971-H971</f>
        <v>-15352.0959</v>
      </c>
      <c r="AV971" s="559">
        <f>AW971+AX971+AY971+AZ971</f>
        <v>61405.666249999995</v>
      </c>
      <c r="AW971" s="482">
        <f>AW944+AW959</f>
        <v>0</v>
      </c>
      <c r="AX971" s="482">
        <f>AX944+AX959</f>
        <v>0</v>
      </c>
      <c r="AY971" s="482">
        <f>AY944+AY959</f>
        <v>0</v>
      </c>
      <c r="AZ971" s="482">
        <f>AZ964</f>
        <v>61405.666249999995</v>
      </c>
      <c r="BA971" s="120"/>
      <c r="BB971" s="120"/>
      <c r="BC971" s="120"/>
      <c r="BD971" s="120"/>
      <c r="BE971" s="120"/>
      <c r="BF971" s="120"/>
      <c r="BG971" s="120"/>
      <c r="BH971" s="120"/>
      <c r="BI971" s="491">
        <f>BJ971+BK971+BL971+BM971</f>
        <v>16888.287369999998</v>
      </c>
      <c r="BJ971" s="482">
        <f>BJ944+BJ959</f>
        <v>0</v>
      </c>
      <c r="BK971" s="482">
        <f>BK944+BK959</f>
        <v>0</v>
      </c>
      <c r="BL971" s="482">
        <f>BL944+BL959</f>
        <v>0</v>
      </c>
      <c r="BM971" s="540">
        <f>BM957</f>
        <v>16888.287369999998</v>
      </c>
      <c r="BN971" s="120"/>
      <c r="BO971" s="491">
        <f>BP971+BQ971+BR971+BS971</f>
        <v>16888.287369999998</v>
      </c>
      <c r="BP971" s="482">
        <f>BP944+BP959</f>
        <v>0</v>
      </c>
      <c r="BQ971" s="482">
        <f>BQ944+BQ959</f>
        <v>0</v>
      </c>
      <c r="BR971" s="482">
        <f>BR944+BR959</f>
        <v>0</v>
      </c>
      <c r="BS971" s="482">
        <f>BS957</f>
        <v>16888.287369999998</v>
      </c>
      <c r="BT971" s="120"/>
      <c r="BU971" s="120"/>
      <c r="BV971" s="491">
        <f>BW971+BX971+BY971+BZ971</f>
        <v>0</v>
      </c>
      <c r="BW971" s="433">
        <f>BW944+BW959</f>
        <v>0</v>
      </c>
      <c r="BX971" s="433">
        <f>BX944+BX959</f>
        <v>0</v>
      </c>
      <c r="BY971" s="433">
        <f>BY944+BY959</f>
        <v>0</v>
      </c>
      <c r="BZ971" s="433">
        <f>BZ944+BZ959</f>
        <v>0</v>
      </c>
      <c r="CA971" s="120"/>
      <c r="CB971" s="120"/>
      <c r="CC971" s="120"/>
      <c r="CD971" s="120"/>
      <c r="CE971" s="120"/>
      <c r="CF971" s="120"/>
      <c r="CG971" s="120"/>
      <c r="CH971" s="120"/>
      <c r="CI971" s="120"/>
      <c r="CJ971" s="120"/>
      <c r="CK971" s="491">
        <f>CL971+CM971+CN971+CO971</f>
        <v>0</v>
      </c>
      <c r="CL971" s="482">
        <f>CL944+CL959</f>
        <v>0</v>
      </c>
      <c r="CM971" s="482">
        <f>CM944+CM959</f>
        <v>0</v>
      </c>
      <c r="CN971" s="482">
        <f>CN944+CN959</f>
        <v>0</v>
      </c>
      <c r="CO971" s="482">
        <v>0</v>
      </c>
    </row>
    <row r="972" spans="2:93" s="83" customFormat="1" ht="55.5" hidden="1" customHeight="1" x14ac:dyDescent="0.25">
      <c r="B972" s="519"/>
      <c r="C972" s="271" t="s">
        <v>32</v>
      </c>
      <c r="D972" s="490">
        <f>E972+F972+G972+H972</f>
        <v>0</v>
      </c>
      <c r="E972" s="490">
        <f>E945</f>
        <v>0</v>
      </c>
      <c r="F972" s="490">
        <f>F945</f>
        <v>0</v>
      </c>
      <c r="G972" s="490">
        <f>G945</f>
        <v>0</v>
      </c>
      <c r="H972" s="490">
        <f>H945</f>
        <v>0</v>
      </c>
      <c r="I972" s="558">
        <f>Q972</f>
        <v>0</v>
      </c>
      <c r="J972" s="594"/>
      <c r="K972" s="558"/>
      <c r="L972" s="558"/>
      <c r="M972" s="558"/>
      <c r="N972" s="558"/>
      <c r="O972" s="558"/>
      <c r="P972" s="558"/>
      <c r="Q972" s="565">
        <f>Q945</f>
        <v>0</v>
      </c>
      <c r="R972" s="594">
        <v>0</v>
      </c>
      <c r="S972" s="558"/>
      <c r="T972" s="558"/>
      <c r="U972" s="558"/>
      <c r="V972" s="558"/>
      <c r="W972" s="558"/>
      <c r="X972" s="558"/>
      <c r="Y972" s="558"/>
      <c r="Z972" s="558"/>
      <c r="AA972" s="558"/>
      <c r="AB972" s="558"/>
      <c r="AC972" s="580"/>
      <c r="AD972" s="558"/>
      <c r="AE972" s="558"/>
      <c r="AF972" s="558"/>
      <c r="AG972" s="558"/>
      <c r="AH972" s="558"/>
      <c r="AI972" s="558"/>
      <c r="AJ972" s="558"/>
      <c r="AK972" s="558"/>
      <c r="AL972" s="580"/>
      <c r="AM972" s="558"/>
      <c r="AN972" s="558"/>
      <c r="AO972" s="558"/>
      <c r="AP972" s="558"/>
      <c r="AQ972" s="558"/>
      <c r="AR972" s="558"/>
      <c r="AS972" s="558"/>
      <c r="AT972" s="558"/>
      <c r="AU972" s="24">
        <v>0</v>
      </c>
      <c r="AV972" s="558">
        <f>AW972+AX972+AY972+AZ972</f>
        <v>0</v>
      </c>
      <c r="AW972" s="490">
        <f>AW945</f>
        <v>0</v>
      </c>
      <c r="AX972" s="490">
        <f>AX945</f>
        <v>0</v>
      </c>
      <c r="AY972" s="490">
        <f>AY945</f>
        <v>0</v>
      </c>
      <c r="AZ972" s="490">
        <f>AZ945</f>
        <v>0</v>
      </c>
      <c r="BA972" s="521"/>
      <c r="BB972" s="24"/>
      <c r="BC972" s="24"/>
      <c r="BD972" s="24"/>
      <c r="BE972" s="24"/>
      <c r="BF972" s="24"/>
      <c r="BG972" s="24"/>
      <c r="BH972" s="24"/>
      <c r="BI972" s="490">
        <f>BJ972+BK972+BL972+BM972</f>
        <v>0</v>
      </c>
      <c r="BJ972" s="490">
        <f>BJ945</f>
        <v>0</v>
      </c>
      <c r="BK972" s="490">
        <f>BK945</f>
        <v>0</v>
      </c>
      <c r="BL972" s="490">
        <f>BL945</f>
        <v>0</v>
      </c>
      <c r="BM972" s="539"/>
      <c r="BN972" s="24"/>
      <c r="BO972" s="490">
        <f>BP972+BQ972+BR972+BS972</f>
        <v>0</v>
      </c>
      <c r="BP972" s="490">
        <f>BP945</f>
        <v>0</v>
      </c>
      <c r="BQ972" s="490">
        <f>BQ945</f>
        <v>0</v>
      </c>
      <c r="BR972" s="490">
        <f>BR945</f>
        <v>0</v>
      </c>
      <c r="BS972" s="490"/>
      <c r="BT972" s="24"/>
      <c r="BU972" s="24"/>
      <c r="BV972" s="490">
        <f>BW972+BX972+BY972+BZ972</f>
        <v>0</v>
      </c>
      <c r="BW972" s="490">
        <f>BW945</f>
        <v>0</v>
      </c>
      <c r="BX972" s="490">
        <f>BX945</f>
        <v>0</v>
      </c>
      <c r="BY972" s="490">
        <f>BY945</f>
        <v>0</v>
      </c>
      <c r="BZ972" s="490">
        <f>BZ945</f>
        <v>0</v>
      </c>
      <c r="CA972" s="520"/>
      <c r="CB972" s="520"/>
      <c r="CC972" s="520"/>
      <c r="CD972" s="520"/>
      <c r="CE972" s="521"/>
      <c r="CF972" s="520"/>
      <c r="CG972" s="520"/>
      <c r="CH972" s="520"/>
      <c r="CI972" s="520"/>
      <c r="CJ972" s="24"/>
      <c r="CK972" s="490">
        <f>CL972+CM972+CN972+CO972</f>
        <v>0</v>
      </c>
      <c r="CL972" s="490">
        <f>CL945</f>
        <v>0</v>
      </c>
      <c r="CM972" s="490">
        <f>CM945</f>
        <v>0</v>
      </c>
      <c r="CN972" s="490">
        <f>CN945</f>
        <v>0</v>
      </c>
      <c r="CO972" s="490"/>
    </row>
    <row r="973" spans="2:93" s="85" customFormat="1" ht="55.5" hidden="1" customHeight="1" x14ac:dyDescent="0.25">
      <c r="B973" s="175"/>
      <c r="C973" s="127"/>
      <c r="D973" s="177"/>
      <c r="E973" s="68"/>
      <c r="F973" s="68"/>
      <c r="G973" s="68"/>
      <c r="H973" s="68"/>
      <c r="I973" s="68"/>
      <c r="J973" s="68"/>
      <c r="K973" s="68"/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177"/>
      <c r="AV973" s="512"/>
      <c r="AW973" s="68"/>
      <c r="AX973" s="68"/>
      <c r="AY973" s="68"/>
      <c r="AZ973" s="68"/>
      <c r="BA973" s="170"/>
      <c r="BB973" s="177"/>
      <c r="BC973" s="177"/>
      <c r="BD973" s="177"/>
      <c r="BE973" s="177"/>
      <c r="BF973" s="177"/>
      <c r="BG973" s="177"/>
      <c r="BH973" s="177"/>
      <c r="BI973" s="177"/>
      <c r="BJ973" s="68"/>
      <c r="BK973" s="68"/>
      <c r="BL973" s="68"/>
      <c r="BM973" s="68"/>
      <c r="BN973" s="177"/>
      <c r="BO973" s="177"/>
      <c r="BP973" s="68"/>
      <c r="BQ973" s="68"/>
      <c r="BR973" s="68"/>
      <c r="BS973" s="68"/>
      <c r="BT973" s="177"/>
      <c r="BU973" s="177"/>
      <c r="BV973" s="177"/>
      <c r="BW973" s="68"/>
      <c r="BX973" s="68"/>
      <c r="BY973" s="68"/>
      <c r="BZ973" s="68"/>
      <c r="CA973" s="177"/>
      <c r="CB973" s="177"/>
      <c r="CC973" s="177"/>
      <c r="CD973" s="177"/>
      <c r="CE973" s="170"/>
      <c r="CF973" s="177"/>
      <c r="CG973" s="177"/>
      <c r="CH973" s="177"/>
      <c r="CI973" s="177"/>
      <c r="CJ973" s="177"/>
      <c r="CK973" s="177"/>
      <c r="CL973" s="68"/>
      <c r="CM973" s="68"/>
      <c r="CN973" s="68"/>
      <c r="CO973" s="68"/>
    </row>
    <row r="974" spans="2:93" s="27" customFormat="1" ht="36" customHeight="1" x14ac:dyDescent="0.25">
      <c r="B974" s="886" t="s">
        <v>228</v>
      </c>
      <c r="C974" s="874"/>
      <c r="D974" s="874"/>
      <c r="E974" s="874"/>
      <c r="F974" s="874"/>
      <c r="G974" s="874"/>
      <c r="H974" s="874"/>
      <c r="I974" s="874"/>
      <c r="J974" s="874"/>
      <c r="K974" s="874"/>
      <c r="L974" s="874"/>
      <c r="M974" s="874"/>
      <c r="N974" s="874"/>
      <c r="O974" s="874"/>
      <c r="P974" s="874"/>
      <c r="Q974" s="874"/>
      <c r="R974" s="874"/>
      <c r="S974" s="874"/>
      <c r="T974" s="874"/>
      <c r="U974" s="874"/>
      <c r="V974" s="874"/>
      <c r="W974" s="874"/>
      <c r="X974" s="874"/>
      <c r="Y974" s="874"/>
      <c r="Z974" s="874"/>
      <c r="AA974" s="874"/>
      <c r="AB974" s="874"/>
      <c r="AC974" s="874"/>
      <c r="AD974" s="874"/>
      <c r="AE974" s="874"/>
      <c r="AF974" s="874"/>
      <c r="AG974" s="874"/>
      <c r="AH974" s="874"/>
      <c r="AI974" s="874"/>
      <c r="AJ974" s="874"/>
      <c r="AK974" s="874"/>
      <c r="AL974" s="874"/>
      <c r="AM974" s="874"/>
      <c r="AN974" s="874"/>
      <c r="AO974" s="874"/>
      <c r="AP974" s="874"/>
      <c r="AQ974" s="874"/>
      <c r="AR974" s="874"/>
      <c r="AS974" s="874"/>
      <c r="AT974" s="874"/>
      <c r="AU974" s="874"/>
      <c r="AV974" s="874"/>
      <c r="AW974" s="874"/>
      <c r="AX974" s="874"/>
      <c r="AY974" s="874"/>
      <c r="AZ974" s="874"/>
      <c r="BA974" s="874"/>
      <c r="BB974" s="874"/>
      <c r="BC974" s="874"/>
      <c r="BD974" s="874"/>
      <c r="BE974" s="874"/>
      <c r="BF974" s="874"/>
      <c r="BG974" s="874"/>
      <c r="BH974" s="874"/>
      <c r="BI974" s="874"/>
      <c r="BJ974" s="874"/>
      <c r="BK974" s="874"/>
      <c r="BL974" s="874"/>
      <c r="BM974" s="874"/>
      <c r="BN974" s="874"/>
      <c r="BO974" s="874"/>
      <c r="BP974" s="874"/>
      <c r="BQ974" s="874"/>
      <c r="BR974" s="874"/>
      <c r="BS974" s="874"/>
      <c r="BT974" s="874"/>
      <c r="BU974" s="874"/>
      <c r="BV974" s="874"/>
      <c r="BW974" s="874"/>
      <c r="BX974" s="874"/>
      <c r="BY974" s="874"/>
      <c r="BZ974" s="874"/>
      <c r="CA974" s="874"/>
      <c r="CB974" s="874"/>
      <c r="CC974" s="874"/>
      <c r="CD974" s="874"/>
      <c r="CE974" s="874"/>
      <c r="CF974" s="874"/>
      <c r="CG974" s="874"/>
      <c r="CH974" s="874"/>
      <c r="CI974" s="874"/>
      <c r="CJ974" s="874"/>
      <c r="CK974" s="874"/>
    </row>
    <row r="975" spans="2:93" s="446" customFormat="1" ht="66" customHeight="1" x14ac:dyDescent="0.25">
      <c r="B975" s="452" t="s">
        <v>34</v>
      </c>
      <c r="C975" s="453" t="s">
        <v>189</v>
      </c>
      <c r="D975" s="405">
        <f>E975+F975+G975+H975</f>
        <v>18411</v>
      </c>
      <c r="E975" s="405">
        <v>17738.884719999998</v>
      </c>
      <c r="F975" s="405">
        <v>374</v>
      </c>
      <c r="G975" s="405">
        <v>106</v>
      </c>
      <c r="H975" s="405">
        <v>192.11528000000001</v>
      </c>
      <c r="I975" s="405">
        <f>K975+M975+O975+Q975</f>
        <v>8418.7778699999999</v>
      </c>
      <c r="J975" s="584">
        <f>I975/D975</f>
        <v>0.45726890826136546</v>
      </c>
      <c r="K975" s="405">
        <v>7746.6625899999999</v>
      </c>
      <c r="L975" s="584">
        <f>K975/E975</f>
        <v>0.43670516564470918</v>
      </c>
      <c r="M975" s="405">
        <v>374</v>
      </c>
      <c r="N975" s="584">
        <f>M975/F975</f>
        <v>1</v>
      </c>
      <c r="O975" s="405">
        <v>106</v>
      </c>
      <c r="P975" s="584">
        <f>O975/G975</f>
        <v>1</v>
      </c>
      <c r="Q975" s="405">
        <v>192.11528000000001</v>
      </c>
      <c r="R975" s="584">
        <f>Q975/H975</f>
        <v>1</v>
      </c>
      <c r="S975" s="405">
        <f>U975+W975+Y975+AA975</f>
        <v>8418.7778699999999</v>
      </c>
      <c r="T975" s="584">
        <f>S975/D975</f>
        <v>0.45726890826136546</v>
      </c>
      <c r="U975" s="405">
        <f>K975</f>
        <v>7746.6625899999999</v>
      </c>
      <c r="V975" s="584">
        <f>U975/E975</f>
        <v>0.43670516564470918</v>
      </c>
      <c r="W975" s="405">
        <f>M975</f>
        <v>374</v>
      </c>
      <c r="X975" s="584">
        <f>W975/F975</f>
        <v>1</v>
      </c>
      <c r="Y975" s="405">
        <v>106</v>
      </c>
      <c r="Z975" s="584">
        <f>Y975/G975</f>
        <v>1</v>
      </c>
      <c r="AA975" s="405">
        <f>Q975</f>
        <v>192.11528000000001</v>
      </c>
      <c r="AB975" s="584">
        <f>AA975/H975</f>
        <v>1</v>
      </c>
      <c r="AC975" s="405">
        <f>AE975+AG975+AI975+AK975</f>
        <v>8418.7778699999999</v>
      </c>
      <c r="AD975" s="584">
        <f>AC975/D975</f>
        <v>0.45726890826136546</v>
      </c>
      <c r="AE975" s="405">
        <f>U975</f>
        <v>7746.6625899999999</v>
      </c>
      <c r="AF975" s="584">
        <f>AE975/E975</f>
        <v>0.43670516564470918</v>
      </c>
      <c r="AG975" s="405">
        <f>W975</f>
        <v>374</v>
      </c>
      <c r="AH975" s="584">
        <f>AG975/F975</f>
        <v>1</v>
      </c>
      <c r="AI975" s="405">
        <f>Y975</f>
        <v>106</v>
      </c>
      <c r="AJ975" s="584">
        <f>AI975/G975</f>
        <v>1</v>
      </c>
      <c r="AK975" s="405">
        <f>AA975</f>
        <v>192.11528000000001</v>
      </c>
      <c r="AL975" s="584">
        <f>AK975/H975</f>
        <v>1</v>
      </c>
      <c r="AM975" s="408"/>
      <c r="AN975" s="408"/>
      <c r="AO975" s="408"/>
      <c r="AP975" s="408"/>
      <c r="AQ975" s="408"/>
      <c r="AR975" s="408"/>
      <c r="AS975" s="408"/>
      <c r="AT975" s="408"/>
      <c r="AU975" s="404">
        <f>AW975-E975</f>
        <v>1272.1152800000018</v>
      </c>
      <c r="AV975" s="404">
        <f>AW975+AX975+AY975+AZ975</f>
        <v>19011</v>
      </c>
      <c r="AW975" s="404">
        <f>19511-500</f>
        <v>19011</v>
      </c>
      <c r="AX975" s="404"/>
      <c r="AY975" s="404"/>
      <c r="AZ975" s="404"/>
      <c r="BA975" s="404">
        <f>BB975+BC975+BD975</f>
        <v>0</v>
      </c>
      <c r="BB975" s="404"/>
      <c r="BC975" s="404"/>
      <c r="BD975" s="404"/>
      <c r="BE975" s="404">
        <f>BF975+BG975+BH975</f>
        <v>17738.884719999998</v>
      </c>
      <c r="BF975" s="404">
        <f>E975</f>
        <v>17738.884719999998</v>
      </c>
      <c r="BG975" s="404"/>
      <c r="BH975" s="404"/>
      <c r="BI975" s="404">
        <f>BJ975+BK975+BL975+BM975</f>
        <v>19624</v>
      </c>
      <c r="BJ975" s="404">
        <f>19850-226</f>
        <v>19624</v>
      </c>
      <c r="BK975" s="404"/>
      <c r="BL975" s="404"/>
      <c r="BM975" s="404"/>
      <c r="BN975" s="404">
        <v>0</v>
      </c>
      <c r="BO975" s="404">
        <f>BP975+BQ975+BR975+BS975</f>
        <v>19624</v>
      </c>
      <c r="BP975" s="404">
        <f>19850-226</f>
        <v>19624</v>
      </c>
      <c r="BQ975" s="404"/>
      <c r="BR975" s="404"/>
      <c r="BS975" s="404"/>
      <c r="BT975" s="404">
        <f>BL975</f>
        <v>0</v>
      </c>
      <c r="BU975" s="404">
        <f>BM975</f>
        <v>0</v>
      </c>
      <c r="BV975" s="404">
        <f>BW975+BX975+BY975+BZ975</f>
        <v>19793.5</v>
      </c>
      <c r="BW975" s="404">
        <f>19850-56.5</f>
        <v>19793.5</v>
      </c>
      <c r="BX975" s="404"/>
      <c r="BY975" s="404"/>
      <c r="BZ975" s="404"/>
      <c r="CA975" s="404">
        <f>CB975+CC975+CD975</f>
        <v>0</v>
      </c>
      <c r="CB975" s="404"/>
      <c r="CC975" s="404"/>
      <c r="CD975" s="404"/>
      <c r="CE975" s="404">
        <f>CF975+CH975+CI975</f>
        <v>19793.5</v>
      </c>
      <c r="CF975" s="404">
        <f>BW975</f>
        <v>19793.5</v>
      </c>
      <c r="CG975" s="404"/>
      <c r="CH975" s="404">
        <f>BY975</f>
        <v>0</v>
      </c>
      <c r="CI975" s="404">
        <f>BZ975</f>
        <v>0</v>
      </c>
      <c r="CJ975" s="404">
        <v>0</v>
      </c>
      <c r="CK975" s="404">
        <f>CL975+CM975+CN975+CO975</f>
        <v>19793.5</v>
      </c>
      <c r="CL975" s="404">
        <f>19850-56.5</f>
        <v>19793.5</v>
      </c>
      <c r="CM975" s="404"/>
      <c r="CN975" s="408"/>
      <c r="CO975" s="408"/>
    </row>
    <row r="976" spans="2:93" s="27" customFormat="1" ht="18" hidden="1" customHeight="1" x14ac:dyDescent="0.25">
      <c r="B976" s="235" t="s">
        <v>16</v>
      </c>
      <c r="C976" s="236" t="s">
        <v>157</v>
      </c>
      <c r="D976" s="797"/>
      <c r="E976" s="797"/>
      <c r="F976" s="797"/>
      <c r="G976" s="797"/>
      <c r="H976" s="797"/>
      <c r="I976" s="405">
        <f t="shared" ref="I976:I988" si="653">K976+M976</f>
        <v>0</v>
      </c>
      <c r="J976" s="584" t="e">
        <f t="shared" ref="J976:J988" si="654">I976/D976</f>
        <v>#DIV/0!</v>
      </c>
      <c r="K976" s="405"/>
      <c r="L976" s="584" t="e">
        <f t="shared" ref="L976:L988" si="655">K976/E976</f>
        <v>#DIV/0!</v>
      </c>
      <c r="M976" s="86"/>
      <c r="N976" s="86"/>
      <c r="O976" s="86"/>
      <c r="P976" s="86"/>
      <c r="Q976" s="86"/>
      <c r="R976" s="86"/>
      <c r="S976" s="405">
        <f t="shared" ref="S976:S988" si="656">U976+W976</f>
        <v>0</v>
      </c>
      <c r="T976" s="584" t="e">
        <f t="shared" ref="T976:T988" si="657">S976/D976</f>
        <v>#DIV/0!</v>
      </c>
      <c r="U976" s="405"/>
      <c r="V976" s="584" t="e">
        <f t="shared" ref="V976:V988" si="658">U976/E976</f>
        <v>#DIV/0!</v>
      </c>
      <c r="W976" s="86"/>
      <c r="X976" s="86"/>
      <c r="Y976" s="86"/>
      <c r="Z976" s="86"/>
      <c r="AA976" s="86"/>
      <c r="AB976" s="86"/>
      <c r="AC976" s="405">
        <f t="shared" ref="AC976:AC988" si="659">AE976+AG976+AI976+AK976</f>
        <v>0</v>
      </c>
      <c r="AD976" s="584" t="e">
        <f t="shared" ref="AD976:AD988" si="660">AC976/D976</f>
        <v>#DIV/0!</v>
      </c>
      <c r="AE976" s="405"/>
      <c r="AF976" s="584" t="e">
        <f t="shared" ref="AF976:AF988" si="661">AE976/E976</f>
        <v>#DIV/0!</v>
      </c>
      <c r="AG976" s="86"/>
      <c r="AH976" s="86"/>
      <c r="AI976" s="86"/>
      <c r="AJ976" s="86"/>
      <c r="AK976" s="86"/>
      <c r="AL976" s="86"/>
      <c r="AM976" s="86"/>
      <c r="AN976" s="86"/>
      <c r="AO976" s="86"/>
      <c r="AP976" s="86"/>
      <c r="AQ976" s="86"/>
      <c r="AR976" s="86"/>
      <c r="AS976" s="86"/>
      <c r="AT976" s="86"/>
      <c r="AU976" s="86"/>
      <c r="AV976" s="404"/>
      <c r="AW976" s="404"/>
      <c r="AX976" s="404"/>
      <c r="AY976" s="404"/>
      <c r="AZ976" s="404"/>
      <c r="BA976" s="404"/>
      <c r="BB976" s="404"/>
      <c r="BC976" s="404"/>
      <c r="BD976" s="404"/>
      <c r="BE976" s="404"/>
      <c r="BF976" s="404"/>
      <c r="BG976" s="404"/>
      <c r="BH976" s="404"/>
      <c r="BI976" s="404"/>
      <c r="BJ976" s="404"/>
      <c r="BK976" s="404"/>
      <c r="BL976" s="404"/>
      <c r="BM976" s="404"/>
      <c r="BN976" s="404"/>
      <c r="BO976" s="404"/>
      <c r="BP976" s="404"/>
      <c r="BQ976" s="404"/>
      <c r="BR976" s="404"/>
      <c r="BS976" s="404"/>
      <c r="BT976" s="404"/>
      <c r="BU976" s="404"/>
      <c r="BV976" s="404"/>
      <c r="BW976" s="404"/>
      <c r="BX976" s="404"/>
      <c r="BY976" s="404"/>
      <c r="BZ976" s="404"/>
      <c r="CA976" s="404"/>
      <c r="CB976" s="404"/>
      <c r="CC976" s="404"/>
      <c r="CD976" s="404"/>
      <c r="CE976" s="404"/>
      <c r="CF976" s="404"/>
      <c r="CG976" s="404"/>
      <c r="CH976" s="404"/>
      <c r="CI976" s="404"/>
      <c r="CJ976" s="404"/>
      <c r="CK976" s="404"/>
      <c r="CL976" s="86"/>
      <c r="CM976" s="86"/>
      <c r="CN976" s="86"/>
      <c r="CO976" s="86"/>
    </row>
    <row r="977" spans="1:93" s="27" customFormat="1" ht="21" hidden="1" customHeight="1" x14ac:dyDescent="0.25">
      <c r="B977" s="235" t="s">
        <v>17</v>
      </c>
      <c r="C977" s="236" t="s">
        <v>158</v>
      </c>
      <c r="D977" s="797"/>
      <c r="E977" s="797"/>
      <c r="F977" s="797"/>
      <c r="G977" s="797"/>
      <c r="H977" s="797"/>
      <c r="I977" s="405">
        <f t="shared" si="653"/>
        <v>0</v>
      </c>
      <c r="J977" s="584" t="e">
        <f t="shared" si="654"/>
        <v>#DIV/0!</v>
      </c>
      <c r="K977" s="405"/>
      <c r="L977" s="584" t="e">
        <f t="shared" si="655"/>
        <v>#DIV/0!</v>
      </c>
      <c r="M977" s="86"/>
      <c r="N977" s="86"/>
      <c r="O977" s="86"/>
      <c r="P977" s="86"/>
      <c r="Q977" s="86"/>
      <c r="R977" s="86"/>
      <c r="S977" s="405">
        <f t="shared" si="656"/>
        <v>0</v>
      </c>
      <c r="T977" s="584" t="e">
        <f t="shared" si="657"/>
        <v>#DIV/0!</v>
      </c>
      <c r="U977" s="405"/>
      <c r="V977" s="584" t="e">
        <f t="shared" si="658"/>
        <v>#DIV/0!</v>
      </c>
      <c r="W977" s="86"/>
      <c r="X977" s="86"/>
      <c r="Y977" s="86"/>
      <c r="Z977" s="86"/>
      <c r="AA977" s="86"/>
      <c r="AB977" s="86"/>
      <c r="AC977" s="405">
        <f t="shared" si="659"/>
        <v>0</v>
      </c>
      <c r="AD977" s="584" t="e">
        <f t="shared" si="660"/>
        <v>#DIV/0!</v>
      </c>
      <c r="AE977" s="405"/>
      <c r="AF977" s="584" t="e">
        <f t="shared" si="661"/>
        <v>#DIV/0!</v>
      </c>
      <c r="AG977" s="86"/>
      <c r="AH977" s="86"/>
      <c r="AI977" s="86"/>
      <c r="AJ977" s="86"/>
      <c r="AK977" s="86"/>
      <c r="AL977" s="86"/>
      <c r="AM977" s="86"/>
      <c r="AN977" s="86"/>
      <c r="AO977" s="86"/>
      <c r="AP977" s="86"/>
      <c r="AQ977" s="86"/>
      <c r="AR977" s="86"/>
      <c r="AS977" s="86"/>
      <c r="AT977" s="86"/>
      <c r="AU977" s="86"/>
      <c r="AV977" s="404"/>
      <c r="AW977" s="404"/>
      <c r="AX977" s="404"/>
      <c r="AY977" s="404"/>
      <c r="AZ977" s="404"/>
      <c r="BA977" s="404"/>
      <c r="BB977" s="404"/>
      <c r="BC977" s="404"/>
      <c r="BD977" s="404"/>
      <c r="BE977" s="404"/>
      <c r="BF977" s="404"/>
      <c r="BG977" s="404"/>
      <c r="BH977" s="404"/>
      <c r="BI977" s="404"/>
      <c r="BJ977" s="404"/>
      <c r="BK977" s="404"/>
      <c r="BL977" s="404"/>
      <c r="BM977" s="404"/>
      <c r="BN977" s="404"/>
      <c r="BO977" s="404"/>
      <c r="BP977" s="404"/>
      <c r="BQ977" s="404"/>
      <c r="BR977" s="404"/>
      <c r="BS977" s="404"/>
      <c r="BT977" s="404"/>
      <c r="BU977" s="404"/>
      <c r="BV977" s="404"/>
      <c r="BW977" s="404"/>
      <c r="BX977" s="404"/>
      <c r="BY977" s="404"/>
      <c r="BZ977" s="404"/>
      <c r="CA977" s="404"/>
      <c r="CB977" s="404"/>
      <c r="CC977" s="404"/>
      <c r="CD977" s="404"/>
      <c r="CE977" s="404"/>
      <c r="CF977" s="404"/>
      <c r="CG977" s="404"/>
      <c r="CH977" s="404"/>
      <c r="CI977" s="404"/>
      <c r="CJ977" s="404"/>
      <c r="CK977" s="404"/>
      <c r="CL977" s="86"/>
      <c r="CM977" s="86"/>
      <c r="CN977" s="86"/>
      <c r="CO977" s="86"/>
    </row>
    <row r="978" spans="1:93" s="27" customFormat="1" ht="92.25" hidden="1" customHeight="1" x14ac:dyDescent="0.25">
      <c r="B978" s="175" t="s">
        <v>13</v>
      </c>
      <c r="C978" s="237" t="s">
        <v>159</v>
      </c>
      <c r="D978" s="797"/>
      <c r="E978" s="797"/>
      <c r="F978" s="797"/>
      <c r="G978" s="797"/>
      <c r="H978" s="797"/>
      <c r="I978" s="405">
        <f t="shared" si="653"/>
        <v>0</v>
      </c>
      <c r="J978" s="584" t="e">
        <f t="shared" si="654"/>
        <v>#DIV/0!</v>
      </c>
      <c r="K978" s="405"/>
      <c r="L978" s="584" t="e">
        <f t="shared" si="655"/>
        <v>#DIV/0!</v>
      </c>
      <c r="M978" s="86"/>
      <c r="N978" s="86"/>
      <c r="O978" s="86"/>
      <c r="P978" s="86"/>
      <c r="Q978" s="86"/>
      <c r="R978" s="86"/>
      <c r="S978" s="405">
        <f t="shared" si="656"/>
        <v>0</v>
      </c>
      <c r="T978" s="584" t="e">
        <f t="shared" si="657"/>
        <v>#DIV/0!</v>
      </c>
      <c r="U978" s="405"/>
      <c r="V978" s="584" t="e">
        <f t="shared" si="658"/>
        <v>#DIV/0!</v>
      </c>
      <c r="W978" s="86"/>
      <c r="X978" s="86"/>
      <c r="Y978" s="86"/>
      <c r="Z978" s="86"/>
      <c r="AA978" s="86"/>
      <c r="AB978" s="86"/>
      <c r="AC978" s="405">
        <f t="shared" si="659"/>
        <v>0</v>
      </c>
      <c r="AD978" s="584" t="e">
        <f t="shared" si="660"/>
        <v>#DIV/0!</v>
      </c>
      <c r="AE978" s="405"/>
      <c r="AF978" s="584" t="e">
        <f t="shared" si="661"/>
        <v>#DIV/0!</v>
      </c>
      <c r="AG978" s="86"/>
      <c r="AH978" s="86"/>
      <c r="AI978" s="86"/>
      <c r="AJ978" s="86"/>
      <c r="AK978" s="86"/>
      <c r="AL978" s="86"/>
      <c r="AM978" s="86"/>
      <c r="AN978" s="86"/>
      <c r="AO978" s="86"/>
      <c r="AP978" s="86"/>
      <c r="AQ978" s="86"/>
      <c r="AR978" s="86"/>
      <c r="AS978" s="86"/>
      <c r="AT978" s="86"/>
      <c r="AU978" s="86"/>
      <c r="AV978" s="404"/>
      <c r="AW978" s="404"/>
      <c r="AX978" s="404"/>
      <c r="AY978" s="404"/>
      <c r="AZ978" s="404"/>
      <c r="BA978" s="404"/>
      <c r="BB978" s="404"/>
      <c r="BC978" s="404"/>
      <c r="BD978" s="404"/>
      <c r="BE978" s="404"/>
      <c r="BF978" s="404"/>
      <c r="BG978" s="404"/>
      <c r="BH978" s="404"/>
      <c r="BI978" s="404"/>
      <c r="BJ978" s="404"/>
      <c r="BK978" s="404"/>
      <c r="BL978" s="404"/>
      <c r="BM978" s="404"/>
      <c r="BN978" s="404"/>
      <c r="BO978" s="404"/>
      <c r="BP978" s="404"/>
      <c r="BQ978" s="404"/>
      <c r="BR978" s="404"/>
      <c r="BS978" s="404"/>
      <c r="BT978" s="404"/>
      <c r="BU978" s="404"/>
      <c r="BV978" s="404"/>
      <c r="BW978" s="404"/>
      <c r="BX978" s="404"/>
      <c r="BY978" s="404"/>
      <c r="BZ978" s="404"/>
      <c r="CA978" s="404"/>
      <c r="CB978" s="404"/>
      <c r="CC978" s="404"/>
      <c r="CD978" s="404"/>
      <c r="CE978" s="404"/>
      <c r="CF978" s="404"/>
      <c r="CG978" s="404"/>
      <c r="CH978" s="404"/>
      <c r="CI978" s="404"/>
      <c r="CJ978" s="404"/>
      <c r="CK978" s="404"/>
      <c r="CL978" s="86"/>
      <c r="CM978" s="86"/>
      <c r="CN978" s="86"/>
      <c r="CO978" s="86"/>
    </row>
    <row r="979" spans="1:93" s="32" customFormat="1" ht="45.75" hidden="1" customHeight="1" x14ac:dyDescent="0.2">
      <c r="B979" s="870" t="s">
        <v>25</v>
      </c>
      <c r="C979" s="870"/>
      <c r="D979" s="798" t="e">
        <f>D823+#REF!+D851+D975+D978</f>
        <v>#REF!</v>
      </c>
      <c r="E979" s="798" t="e">
        <f>E823+#REF!+E851+E975+E978</f>
        <v>#REF!</v>
      </c>
      <c r="F979" s="798"/>
      <c r="G979" s="798" t="e">
        <f>G823+#REF!+G851+G975+G978</f>
        <v>#REF!</v>
      </c>
      <c r="H979" s="798" t="e">
        <f>H823+#REF!+H851+H975+H978</f>
        <v>#REF!</v>
      </c>
      <c r="I979" s="405">
        <f t="shared" si="653"/>
        <v>0</v>
      </c>
      <c r="J979" s="584" t="e">
        <f t="shared" si="654"/>
        <v>#REF!</v>
      </c>
      <c r="K979" s="405"/>
      <c r="L979" s="584" t="e">
        <f t="shared" si="655"/>
        <v>#REF!</v>
      </c>
      <c r="M979" s="87"/>
      <c r="N979" s="87"/>
      <c r="O979" s="87"/>
      <c r="P979" s="87"/>
      <c r="Q979" s="87"/>
      <c r="R979" s="87"/>
      <c r="S979" s="405">
        <f t="shared" si="656"/>
        <v>0</v>
      </c>
      <c r="T979" s="584" t="e">
        <f t="shared" si="657"/>
        <v>#REF!</v>
      </c>
      <c r="U979" s="405"/>
      <c r="V979" s="584" t="e">
        <f t="shared" si="658"/>
        <v>#REF!</v>
      </c>
      <c r="W979" s="87"/>
      <c r="X979" s="87"/>
      <c r="Y979" s="87" t="e">
        <f>Y823+#REF!+Y851+Y975+Y978</f>
        <v>#REF!</v>
      </c>
      <c r="Z979" s="87"/>
      <c r="AA979" s="87"/>
      <c r="AB979" s="87"/>
      <c r="AC979" s="405" t="e">
        <f t="shared" si="659"/>
        <v>#REF!</v>
      </c>
      <c r="AD979" s="584" t="e">
        <f t="shared" si="660"/>
        <v>#REF!</v>
      </c>
      <c r="AE979" s="405"/>
      <c r="AF979" s="584" t="e">
        <f t="shared" si="661"/>
        <v>#REF!</v>
      </c>
      <c r="AG979" s="87"/>
      <c r="AH979" s="87"/>
      <c r="AI979" s="87" t="e">
        <f>AI823+#REF!+AI851+AI975+AI978</f>
        <v>#REF!</v>
      </c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 t="e">
        <f>AU823+#REF!+AU851+AU975+AU978</f>
        <v>#REF!</v>
      </c>
      <c r="AV979" s="404" t="e">
        <f>AV823+#REF!+AV851+AV975+AV978</f>
        <v>#REF!</v>
      </c>
      <c r="AW979" s="404" t="e">
        <f>AW823+#REF!+AW851+AW975+AW978</f>
        <v>#REF!</v>
      </c>
      <c r="AX979" s="404"/>
      <c r="AY979" s="404" t="e">
        <f>AY823+#REF!+AY851+AY975+AY978</f>
        <v>#REF!</v>
      </c>
      <c r="AZ979" s="404" t="e">
        <f>AZ823+#REF!+AZ851+AZ975+AZ978</f>
        <v>#REF!</v>
      </c>
      <c r="BA979" s="404"/>
      <c r="BB979" s="404"/>
      <c r="BC979" s="404"/>
      <c r="BD979" s="404"/>
      <c r="BE979" s="404"/>
      <c r="BF979" s="404"/>
      <c r="BG979" s="404"/>
      <c r="BH979" s="404"/>
      <c r="BI979" s="404" t="e">
        <f>BI823+#REF!+BI851+BI975+BI978</f>
        <v>#REF!</v>
      </c>
      <c r="BJ979" s="404" t="e">
        <f>BJ823+#REF!+BJ851+BJ975+BJ978</f>
        <v>#REF!</v>
      </c>
      <c r="BK979" s="404"/>
      <c r="BL979" s="404" t="e">
        <f>BL823+#REF!+BL851+BL975+BL978</f>
        <v>#REF!</v>
      </c>
      <c r="BM979" s="404" t="e">
        <f>BM823+#REF!+BM851+BM975+BM978</f>
        <v>#REF!</v>
      </c>
      <c r="BN979" s="404"/>
      <c r="BO979" s="404" t="e">
        <f>BO823+#REF!+BO851+BO975+BO978</f>
        <v>#REF!</v>
      </c>
      <c r="BP979" s="404" t="e">
        <f>BP823+#REF!+BP851+BP975+BP978</f>
        <v>#REF!</v>
      </c>
      <c r="BQ979" s="404"/>
      <c r="BR979" s="404" t="e">
        <f>BR823+#REF!+BR851+BR975+BR978</f>
        <v>#REF!</v>
      </c>
      <c r="BS979" s="404" t="e">
        <f>BS823+#REF!+BS851+BS975+BS978</f>
        <v>#REF!</v>
      </c>
      <c r="BT979" s="404"/>
      <c r="BU979" s="404"/>
      <c r="BV979" s="404" t="e">
        <f>BV823+#REF!+BV851+BV975+BV978</f>
        <v>#REF!</v>
      </c>
      <c r="BW979" s="404" t="e">
        <f>BW823+#REF!+BW851+BW975+BW978</f>
        <v>#REF!</v>
      </c>
      <c r="BX979" s="404"/>
      <c r="BY979" s="404" t="e">
        <f>BY823+#REF!+BY851+BY975+BY978</f>
        <v>#REF!</v>
      </c>
      <c r="BZ979" s="404" t="e">
        <f>BZ823+#REF!+BZ851+BZ975+BZ978</f>
        <v>#REF!</v>
      </c>
      <c r="CA979" s="404"/>
      <c r="CB979" s="404"/>
      <c r="CC979" s="404"/>
      <c r="CD979" s="404"/>
      <c r="CE979" s="404"/>
      <c r="CF979" s="404"/>
      <c r="CG979" s="404"/>
      <c r="CH979" s="404"/>
      <c r="CI979" s="404"/>
      <c r="CJ979" s="404"/>
      <c r="CK979" s="404" t="e">
        <f>CK823+#REF!+CK851+CK975+CK978</f>
        <v>#REF!</v>
      </c>
      <c r="CL979" s="87" t="e">
        <f>CL823+#REF!+CL851+CL975+CL978</f>
        <v>#REF!</v>
      </c>
      <c r="CM979" s="87"/>
      <c r="CN979" s="87" t="e">
        <f>CN823+#REF!+CN851+CN975+CN978</f>
        <v>#REF!</v>
      </c>
      <c r="CO979" s="87" t="e">
        <f>CO823+#REF!+CO851+CO975+CO978</f>
        <v>#REF!</v>
      </c>
    </row>
    <row r="980" spans="1:93" s="32" customFormat="1" ht="10.5" hidden="1" customHeight="1" x14ac:dyDescent="0.25">
      <c r="B980" s="238"/>
      <c r="C980" s="88"/>
      <c r="D980" s="799"/>
      <c r="E980" s="799"/>
      <c r="F980" s="799"/>
      <c r="G980" s="799"/>
      <c r="H980" s="799"/>
      <c r="I980" s="405">
        <f t="shared" si="653"/>
        <v>0</v>
      </c>
      <c r="J980" s="584" t="e">
        <f t="shared" si="654"/>
        <v>#DIV/0!</v>
      </c>
      <c r="K980" s="405"/>
      <c r="L980" s="584" t="e">
        <f t="shared" si="655"/>
        <v>#DIV/0!</v>
      </c>
      <c r="M980" s="89"/>
      <c r="N980" s="89"/>
      <c r="O980" s="89"/>
      <c r="P980" s="89"/>
      <c r="Q980" s="89"/>
      <c r="R980" s="89"/>
      <c r="S980" s="405">
        <f t="shared" si="656"/>
        <v>0</v>
      </c>
      <c r="T980" s="584" t="e">
        <f t="shared" si="657"/>
        <v>#DIV/0!</v>
      </c>
      <c r="U980" s="405"/>
      <c r="V980" s="584" t="e">
        <f t="shared" si="658"/>
        <v>#DIV/0!</v>
      </c>
      <c r="W980" s="89"/>
      <c r="X980" s="89"/>
      <c r="Y980" s="89"/>
      <c r="Z980" s="89"/>
      <c r="AA980" s="89"/>
      <c r="AB980" s="89"/>
      <c r="AC980" s="405">
        <f t="shared" si="659"/>
        <v>0</v>
      </c>
      <c r="AD980" s="584" t="e">
        <f t="shared" si="660"/>
        <v>#DIV/0!</v>
      </c>
      <c r="AE980" s="405"/>
      <c r="AF980" s="584" t="e">
        <f t="shared" si="661"/>
        <v>#DIV/0!</v>
      </c>
      <c r="AG980" s="89"/>
      <c r="AH980" s="89"/>
      <c r="AI980" s="89"/>
      <c r="AJ980" s="89"/>
      <c r="AK980" s="89"/>
      <c r="AL980" s="89"/>
      <c r="AM980" s="89"/>
      <c r="AN980" s="89"/>
      <c r="AO980" s="89"/>
      <c r="AP980" s="89"/>
      <c r="AQ980" s="89"/>
      <c r="AR980" s="89"/>
      <c r="AS980" s="89"/>
      <c r="AT980" s="89"/>
      <c r="AU980" s="89"/>
      <c r="AV980" s="404"/>
      <c r="AW980" s="404"/>
      <c r="AX980" s="404"/>
      <c r="AY980" s="404"/>
      <c r="AZ980" s="404"/>
      <c r="BA980" s="404"/>
      <c r="BB980" s="404"/>
      <c r="BC980" s="404"/>
      <c r="BD980" s="404"/>
      <c r="BE980" s="404"/>
      <c r="BF980" s="404"/>
      <c r="BG980" s="404"/>
      <c r="BH980" s="404"/>
      <c r="BI980" s="404"/>
      <c r="BJ980" s="404"/>
      <c r="BK980" s="404"/>
      <c r="BL980" s="404"/>
      <c r="BM980" s="404"/>
      <c r="BN980" s="404"/>
      <c r="BO980" s="404"/>
      <c r="BP980" s="404"/>
      <c r="BQ980" s="404"/>
      <c r="BR980" s="404"/>
      <c r="BS980" s="404"/>
      <c r="BT980" s="404"/>
      <c r="BU980" s="404"/>
      <c r="BV980" s="404"/>
      <c r="BW980" s="404"/>
      <c r="BX980" s="404"/>
      <c r="BY980" s="404"/>
      <c r="BZ980" s="404"/>
      <c r="CA980" s="404"/>
      <c r="CB980" s="404"/>
      <c r="CC980" s="404"/>
      <c r="CD980" s="404"/>
      <c r="CE980" s="404"/>
      <c r="CF980" s="404"/>
      <c r="CG980" s="404"/>
      <c r="CH980" s="404"/>
      <c r="CI980" s="404"/>
      <c r="CJ980" s="404"/>
      <c r="CK980" s="404"/>
      <c r="CL980" s="89"/>
      <c r="CM980" s="89"/>
      <c r="CN980" s="89"/>
      <c r="CO980" s="89"/>
    </row>
    <row r="981" spans="1:93" s="32" customFormat="1" ht="27.75" hidden="1" customHeight="1" x14ac:dyDescent="0.2">
      <c r="B981" s="870" t="s">
        <v>160</v>
      </c>
      <c r="C981" s="870"/>
      <c r="D981" s="798" t="e">
        <f>D823+#REF!</f>
        <v>#REF!</v>
      </c>
      <c r="E981" s="798" t="e">
        <f>E823+#REF!</f>
        <v>#REF!</v>
      </c>
      <c r="F981" s="798"/>
      <c r="G981" s="798" t="e">
        <f>G823+#REF!</f>
        <v>#REF!</v>
      </c>
      <c r="H981" s="798" t="e">
        <f>H823+#REF!</f>
        <v>#REF!</v>
      </c>
      <c r="I981" s="405">
        <f t="shared" si="653"/>
        <v>0</v>
      </c>
      <c r="J981" s="584" t="e">
        <f t="shared" si="654"/>
        <v>#REF!</v>
      </c>
      <c r="K981" s="405"/>
      <c r="L981" s="584" t="e">
        <f t="shared" si="655"/>
        <v>#REF!</v>
      </c>
      <c r="M981" s="87"/>
      <c r="N981" s="87"/>
      <c r="O981" s="87"/>
      <c r="P981" s="87"/>
      <c r="Q981" s="87"/>
      <c r="R981" s="87"/>
      <c r="S981" s="405">
        <f t="shared" si="656"/>
        <v>0</v>
      </c>
      <c r="T981" s="584" t="e">
        <f t="shared" si="657"/>
        <v>#REF!</v>
      </c>
      <c r="U981" s="405"/>
      <c r="V981" s="584" t="e">
        <f t="shared" si="658"/>
        <v>#REF!</v>
      </c>
      <c r="W981" s="87"/>
      <c r="X981" s="87"/>
      <c r="Y981" s="87" t="e">
        <f>Y823+#REF!</f>
        <v>#REF!</v>
      </c>
      <c r="Z981" s="87"/>
      <c r="AA981" s="87"/>
      <c r="AB981" s="87"/>
      <c r="AC981" s="405" t="e">
        <f t="shared" si="659"/>
        <v>#REF!</v>
      </c>
      <c r="AD981" s="584" t="e">
        <f t="shared" si="660"/>
        <v>#REF!</v>
      </c>
      <c r="AE981" s="405"/>
      <c r="AF981" s="584" t="e">
        <f t="shared" si="661"/>
        <v>#REF!</v>
      </c>
      <c r="AG981" s="87"/>
      <c r="AH981" s="87"/>
      <c r="AI981" s="87" t="e">
        <f>AI823+#REF!</f>
        <v>#REF!</v>
      </c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 t="e">
        <f>AU823+#REF!</f>
        <v>#REF!</v>
      </c>
      <c r="AV981" s="404" t="e">
        <f>AV823+#REF!</f>
        <v>#REF!</v>
      </c>
      <c r="AW981" s="404" t="e">
        <f>AW823+#REF!</f>
        <v>#REF!</v>
      </c>
      <c r="AX981" s="404"/>
      <c r="AY981" s="404" t="e">
        <f>AY823+#REF!</f>
        <v>#REF!</v>
      </c>
      <c r="AZ981" s="404" t="e">
        <f>AZ823+#REF!</f>
        <v>#REF!</v>
      </c>
      <c r="BA981" s="404"/>
      <c r="BB981" s="404"/>
      <c r="BC981" s="404"/>
      <c r="BD981" s="404"/>
      <c r="BE981" s="404"/>
      <c r="BF981" s="404"/>
      <c r="BG981" s="404"/>
      <c r="BH981" s="404"/>
      <c r="BI981" s="404" t="e">
        <f>BI823+#REF!</f>
        <v>#REF!</v>
      </c>
      <c r="BJ981" s="404" t="e">
        <f>BJ823+#REF!</f>
        <v>#REF!</v>
      </c>
      <c r="BK981" s="404"/>
      <c r="BL981" s="404" t="e">
        <f>BL823+#REF!</f>
        <v>#REF!</v>
      </c>
      <c r="BM981" s="404" t="e">
        <f>BM823+#REF!</f>
        <v>#REF!</v>
      </c>
      <c r="BN981" s="404"/>
      <c r="BO981" s="404" t="e">
        <f>BO823+#REF!</f>
        <v>#REF!</v>
      </c>
      <c r="BP981" s="404" t="e">
        <f>BP823+#REF!</f>
        <v>#REF!</v>
      </c>
      <c r="BQ981" s="404"/>
      <c r="BR981" s="404" t="e">
        <f>BR823+#REF!</f>
        <v>#REF!</v>
      </c>
      <c r="BS981" s="404" t="e">
        <f>BS823+#REF!</f>
        <v>#REF!</v>
      </c>
      <c r="BT981" s="404"/>
      <c r="BU981" s="404"/>
      <c r="BV981" s="404" t="e">
        <f>BV823+#REF!</f>
        <v>#REF!</v>
      </c>
      <c r="BW981" s="404" t="e">
        <f>BW823+#REF!</f>
        <v>#REF!</v>
      </c>
      <c r="BX981" s="404"/>
      <c r="BY981" s="404" t="e">
        <f>BY823+#REF!</f>
        <v>#REF!</v>
      </c>
      <c r="BZ981" s="404" t="e">
        <f>BZ823+#REF!</f>
        <v>#REF!</v>
      </c>
      <c r="CA981" s="404"/>
      <c r="CB981" s="404"/>
      <c r="CC981" s="404"/>
      <c r="CD981" s="404"/>
      <c r="CE981" s="404"/>
      <c r="CF981" s="404"/>
      <c r="CG981" s="404"/>
      <c r="CH981" s="404"/>
      <c r="CI981" s="404"/>
      <c r="CJ981" s="404"/>
      <c r="CK981" s="404" t="e">
        <f>CK823+#REF!</f>
        <v>#REF!</v>
      </c>
      <c r="CL981" s="87" t="e">
        <f>CL823+#REF!</f>
        <v>#REF!</v>
      </c>
      <c r="CM981" s="87"/>
      <c r="CN981" s="87" t="e">
        <f>CN823+#REF!</f>
        <v>#REF!</v>
      </c>
      <c r="CO981" s="87" t="e">
        <f>CO823+#REF!</f>
        <v>#REF!</v>
      </c>
    </row>
    <row r="982" spans="1:93" s="32" customFormat="1" ht="29.25" hidden="1" customHeight="1" x14ac:dyDescent="0.2">
      <c r="B982" s="870" t="s">
        <v>161</v>
      </c>
      <c r="C982" s="870"/>
      <c r="D982" s="798">
        <f>E982+G982+H982</f>
        <v>0</v>
      </c>
      <c r="E982" s="798">
        <v>0</v>
      </c>
      <c r="F982" s="798"/>
      <c r="G982" s="798">
        <v>0</v>
      </c>
      <c r="H982" s="798">
        <v>0</v>
      </c>
      <c r="I982" s="405">
        <f t="shared" si="653"/>
        <v>0</v>
      </c>
      <c r="J982" s="584" t="e">
        <f t="shared" si="654"/>
        <v>#DIV/0!</v>
      </c>
      <c r="K982" s="405"/>
      <c r="L982" s="584" t="e">
        <f t="shared" si="655"/>
        <v>#DIV/0!</v>
      </c>
      <c r="M982" s="87"/>
      <c r="N982" s="87"/>
      <c r="O982" s="87"/>
      <c r="P982" s="87"/>
      <c r="Q982" s="87"/>
      <c r="R982" s="87"/>
      <c r="S982" s="405">
        <f t="shared" si="656"/>
        <v>0</v>
      </c>
      <c r="T982" s="584" t="e">
        <f t="shared" si="657"/>
        <v>#DIV/0!</v>
      </c>
      <c r="U982" s="405"/>
      <c r="V982" s="584" t="e">
        <f t="shared" si="658"/>
        <v>#DIV/0!</v>
      </c>
      <c r="W982" s="87"/>
      <c r="X982" s="87"/>
      <c r="Y982" s="87">
        <v>0</v>
      </c>
      <c r="Z982" s="87"/>
      <c r="AA982" s="87"/>
      <c r="AB982" s="87"/>
      <c r="AC982" s="405">
        <f t="shared" si="659"/>
        <v>0</v>
      </c>
      <c r="AD982" s="584" t="e">
        <f t="shared" si="660"/>
        <v>#DIV/0!</v>
      </c>
      <c r="AE982" s="405"/>
      <c r="AF982" s="584" t="e">
        <f t="shared" si="661"/>
        <v>#DIV/0!</v>
      </c>
      <c r="AG982" s="87"/>
      <c r="AH982" s="87"/>
      <c r="AI982" s="87">
        <v>0</v>
      </c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>
        <f>AV982+AW982+AX982</f>
        <v>0</v>
      </c>
      <c r="AV982" s="404">
        <f>AW982+AY982+AZ982</f>
        <v>0</v>
      </c>
      <c r="AW982" s="404">
        <v>0</v>
      </c>
      <c r="AX982" s="404"/>
      <c r="AY982" s="404">
        <v>0</v>
      </c>
      <c r="AZ982" s="404">
        <v>0</v>
      </c>
      <c r="BA982" s="404"/>
      <c r="BB982" s="404"/>
      <c r="BC982" s="404"/>
      <c r="BD982" s="404"/>
      <c r="BE982" s="404"/>
      <c r="BF982" s="404"/>
      <c r="BG982" s="404"/>
      <c r="BH982" s="404"/>
      <c r="BI982" s="404">
        <f>BJ982+BL982+BM982</f>
        <v>0</v>
      </c>
      <c r="BJ982" s="404">
        <v>0</v>
      </c>
      <c r="BK982" s="404"/>
      <c r="BL982" s="404">
        <v>0</v>
      </c>
      <c r="BM982" s="404">
        <v>0</v>
      </c>
      <c r="BN982" s="404"/>
      <c r="BO982" s="404">
        <f>BP982+BR982+BS982</f>
        <v>0</v>
      </c>
      <c r="BP982" s="404">
        <v>0</v>
      </c>
      <c r="BQ982" s="404"/>
      <c r="BR982" s="404">
        <v>0</v>
      </c>
      <c r="BS982" s="404">
        <v>0</v>
      </c>
      <c r="BT982" s="404"/>
      <c r="BU982" s="404"/>
      <c r="BV982" s="404">
        <f>BW982+BY982+BZ982</f>
        <v>0</v>
      </c>
      <c r="BW982" s="404">
        <v>0</v>
      </c>
      <c r="BX982" s="404"/>
      <c r="BY982" s="404">
        <v>0</v>
      </c>
      <c r="BZ982" s="404">
        <v>0</v>
      </c>
      <c r="CA982" s="404"/>
      <c r="CB982" s="404"/>
      <c r="CC982" s="404"/>
      <c r="CD982" s="404"/>
      <c r="CE982" s="404"/>
      <c r="CF982" s="404"/>
      <c r="CG982" s="404"/>
      <c r="CH982" s="404"/>
      <c r="CI982" s="404"/>
      <c r="CJ982" s="404"/>
      <c r="CK982" s="404">
        <f>CL982+CN982+CO982</f>
        <v>0</v>
      </c>
      <c r="CL982" s="87">
        <v>0</v>
      </c>
      <c r="CM982" s="87"/>
      <c r="CN982" s="87">
        <v>0</v>
      </c>
      <c r="CO982" s="87">
        <v>0</v>
      </c>
    </row>
    <row r="983" spans="1:93" s="32" customFormat="1" ht="21" hidden="1" customHeight="1" x14ac:dyDescent="0.2">
      <c r="B983" s="870" t="s">
        <v>162</v>
      </c>
      <c r="C983" s="870"/>
      <c r="D983" s="798" t="e">
        <f>E983+H983</f>
        <v>#REF!</v>
      </c>
      <c r="E983" s="798" t="e">
        <f>E823+#REF!</f>
        <v>#REF!</v>
      </c>
      <c r="F983" s="798"/>
      <c r="G983" s="798" t="e">
        <f>G823+#REF!</f>
        <v>#REF!</v>
      </c>
      <c r="H983" s="798" t="e">
        <f>H823+#REF!</f>
        <v>#REF!</v>
      </c>
      <c r="I983" s="405">
        <f t="shared" si="653"/>
        <v>0</v>
      </c>
      <c r="J983" s="584" t="e">
        <f t="shared" si="654"/>
        <v>#REF!</v>
      </c>
      <c r="K983" s="405"/>
      <c r="L983" s="584" t="e">
        <f t="shared" si="655"/>
        <v>#REF!</v>
      </c>
      <c r="M983" s="87"/>
      <c r="N983" s="87"/>
      <c r="O983" s="87"/>
      <c r="P983" s="87"/>
      <c r="Q983" s="87"/>
      <c r="R983" s="87"/>
      <c r="S983" s="405">
        <f t="shared" si="656"/>
        <v>0</v>
      </c>
      <c r="T983" s="584" t="e">
        <f t="shared" si="657"/>
        <v>#REF!</v>
      </c>
      <c r="U983" s="405"/>
      <c r="V983" s="584" t="e">
        <f t="shared" si="658"/>
        <v>#REF!</v>
      </c>
      <c r="W983" s="87"/>
      <c r="X983" s="87"/>
      <c r="Y983" s="87" t="e">
        <f>Y823+#REF!</f>
        <v>#REF!</v>
      </c>
      <c r="Z983" s="87"/>
      <c r="AA983" s="87"/>
      <c r="AB983" s="87"/>
      <c r="AC983" s="405" t="e">
        <f t="shared" si="659"/>
        <v>#REF!</v>
      </c>
      <c r="AD983" s="584" t="e">
        <f t="shared" si="660"/>
        <v>#REF!</v>
      </c>
      <c r="AE983" s="405"/>
      <c r="AF983" s="584" t="e">
        <f t="shared" si="661"/>
        <v>#REF!</v>
      </c>
      <c r="AG983" s="87"/>
      <c r="AH983" s="87"/>
      <c r="AI983" s="87" t="e">
        <f>AI823+#REF!</f>
        <v>#REF!</v>
      </c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 t="e">
        <f>AV983+AX983</f>
        <v>#REF!</v>
      </c>
      <c r="AV983" s="404" t="e">
        <f>AW983+AZ983</f>
        <v>#REF!</v>
      </c>
      <c r="AW983" s="404" t="e">
        <f>AW823+#REF!</f>
        <v>#REF!</v>
      </c>
      <c r="AX983" s="404"/>
      <c r="AY983" s="404" t="e">
        <f>AY823+#REF!</f>
        <v>#REF!</v>
      </c>
      <c r="AZ983" s="404" t="e">
        <f>AZ823+#REF!</f>
        <v>#REF!</v>
      </c>
      <c r="BA983" s="404"/>
      <c r="BB983" s="404"/>
      <c r="BC983" s="404"/>
      <c r="BD983" s="404"/>
      <c r="BE983" s="404"/>
      <c r="BF983" s="404"/>
      <c r="BG983" s="404"/>
      <c r="BH983" s="404"/>
      <c r="BI983" s="404" t="e">
        <f>BJ983+BM983</f>
        <v>#REF!</v>
      </c>
      <c r="BJ983" s="404" t="e">
        <f>BJ823+#REF!</f>
        <v>#REF!</v>
      </c>
      <c r="BK983" s="404"/>
      <c r="BL983" s="404" t="e">
        <f>BL823+#REF!</f>
        <v>#REF!</v>
      </c>
      <c r="BM983" s="404" t="e">
        <f>BM823+#REF!</f>
        <v>#REF!</v>
      </c>
      <c r="BN983" s="404"/>
      <c r="BO983" s="404" t="e">
        <f>BP983+BS983</f>
        <v>#REF!</v>
      </c>
      <c r="BP983" s="404" t="e">
        <f>BP823+#REF!</f>
        <v>#REF!</v>
      </c>
      <c r="BQ983" s="404"/>
      <c r="BR983" s="404" t="e">
        <f>BR823+#REF!</f>
        <v>#REF!</v>
      </c>
      <c r="BS983" s="404" t="e">
        <f>BS823+#REF!</f>
        <v>#REF!</v>
      </c>
      <c r="BT983" s="404"/>
      <c r="BU983" s="404"/>
      <c r="BV983" s="404" t="e">
        <f>BW983+BZ983</f>
        <v>#REF!</v>
      </c>
      <c r="BW983" s="404" t="e">
        <f>BW823+#REF!</f>
        <v>#REF!</v>
      </c>
      <c r="BX983" s="404"/>
      <c r="BY983" s="404" t="e">
        <f>BY823+#REF!</f>
        <v>#REF!</v>
      </c>
      <c r="BZ983" s="404" t="e">
        <f>BZ823+#REF!</f>
        <v>#REF!</v>
      </c>
      <c r="CA983" s="404"/>
      <c r="CB983" s="404"/>
      <c r="CC983" s="404"/>
      <c r="CD983" s="404"/>
      <c r="CE983" s="404"/>
      <c r="CF983" s="404"/>
      <c r="CG983" s="404"/>
      <c r="CH983" s="404"/>
      <c r="CI983" s="404"/>
      <c r="CJ983" s="404"/>
      <c r="CK983" s="404" t="e">
        <f>CL983+CO983</f>
        <v>#REF!</v>
      </c>
      <c r="CL983" s="87" t="e">
        <f>CL823+#REF!</f>
        <v>#REF!</v>
      </c>
      <c r="CM983" s="87"/>
      <c r="CN983" s="87" t="e">
        <f>CN823+#REF!</f>
        <v>#REF!</v>
      </c>
      <c r="CO983" s="87" t="e">
        <f>CO823+#REF!</f>
        <v>#REF!</v>
      </c>
    </row>
    <row r="984" spans="1:93" s="32" customFormat="1" ht="41.25" hidden="1" customHeight="1" x14ac:dyDescent="0.2">
      <c r="B984" s="870" t="s">
        <v>163</v>
      </c>
      <c r="C984" s="870"/>
      <c r="D984" s="798">
        <f>D830+D834</f>
        <v>1519754.5803499999</v>
      </c>
      <c r="E984" s="798">
        <f>E830</f>
        <v>0</v>
      </c>
      <c r="F984" s="798"/>
      <c r="G984" s="798">
        <f>G830</f>
        <v>0</v>
      </c>
      <c r="H984" s="798">
        <f>H830+H834</f>
        <v>1626846.4652499999</v>
      </c>
      <c r="I984" s="405">
        <f t="shared" si="653"/>
        <v>0</v>
      </c>
      <c r="J984" s="584">
        <f t="shared" si="654"/>
        <v>0</v>
      </c>
      <c r="K984" s="405"/>
      <c r="L984" s="584" t="e">
        <f t="shared" si="655"/>
        <v>#DIV/0!</v>
      </c>
      <c r="M984" s="87"/>
      <c r="N984" s="87"/>
      <c r="O984" s="87"/>
      <c r="P984" s="87"/>
      <c r="Q984" s="87"/>
      <c r="R984" s="87"/>
      <c r="S984" s="405">
        <f t="shared" si="656"/>
        <v>0</v>
      </c>
      <c r="T984" s="584">
        <f t="shared" si="657"/>
        <v>0</v>
      </c>
      <c r="U984" s="405"/>
      <c r="V984" s="584" t="e">
        <f t="shared" si="658"/>
        <v>#DIV/0!</v>
      </c>
      <c r="W984" s="87"/>
      <c r="X984" s="87"/>
      <c r="Y984" s="87">
        <f>Y830</f>
        <v>0</v>
      </c>
      <c r="Z984" s="87"/>
      <c r="AA984" s="87"/>
      <c r="AB984" s="87"/>
      <c r="AC984" s="405">
        <f t="shared" si="659"/>
        <v>0</v>
      </c>
      <c r="AD984" s="584">
        <f t="shared" si="660"/>
        <v>0</v>
      </c>
      <c r="AE984" s="405"/>
      <c r="AF984" s="584" t="e">
        <f t="shared" si="661"/>
        <v>#DIV/0!</v>
      </c>
      <c r="AG984" s="87"/>
      <c r="AH984" s="87"/>
      <c r="AI984" s="87">
        <f>AI830</f>
        <v>0</v>
      </c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>
        <f>AU830+AU834</f>
        <v>-149074.81017000019</v>
      </c>
      <c r="AV984" s="404">
        <f>AV830+AV834</f>
        <v>1370679.7701799998</v>
      </c>
      <c r="AW984" s="404">
        <f>AW830</f>
        <v>0</v>
      </c>
      <c r="AX984" s="404"/>
      <c r="AY984" s="404">
        <f>AY830</f>
        <v>0</v>
      </c>
      <c r="AZ984" s="404">
        <f>AZ830+AZ834</f>
        <v>1491082.5701799998</v>
      </c>
      <c r="BA984" s="404"/>
      <c r="BB984" s="404"/>
      <c r="BC984" s="404"/>
      <c r="BD984" s="404"/>
      <c r="BE984" s="404"/>
      <c r="BF984" s="404"/>
      <c r="BG984" s="404"/>
      <c r="BH984" s="404"/>
      <c r="BI984" s="404">
        <f>BI830+BI834</f>
        <v>1053111.71263</v>
      </c>
      <c r="BJ984" s="404">
        <f>BJ830</f>
        <v>0</v>
      </c>
      <c r="BK984" s="404"/>
      <c r="BL984" s="404">
        <f>BL830</f>
        <v>0</v>
      </c>
      <c r="BM984" s="404">
        <f>BM830+BM834</f>
        <v>1089521.71263</v>
      </c>
      <c r="BN984" s="404"/>
      <c r="BO984" s="404">
        <f>BO830+BO834</f>
        <v>1053111.71263</v>
      </c>
      <c r="BP984" s="404">
        <f>BP830</f>
        <v>0</v>
      </c>
      <c r="BQ984" s="404"/>
      <c r="BR984" s="404">
        <f>BR830</f>
        <v>0</v>
      </c>
      <c r="BS984" s="404">
        <f>BS830+BS834</f>
        <v>1089521.71263</v>
      </c>
      <c r="BT984" s="404"/>
      <c r="BU984" s="404"/>
      <c r="BV984" s="404" t="e">
        <f>BV830+BV834</f>
        <v>#REF!</v>
      </c>
      <c r="BW984" s="404">
        <f>BW830</f>
        <v>0</v>
      </c>
      <c r="BX984" s="404"/>
      <c r="BY984" s="404">
        <f>BY830</f>
        <v>0</v>
      </c>
      <c r="BZ984" s="404" t="e">
        <f>BZ830+BZ834</f>
        <v>#REF!</v>
      </c>
      <c r="CA984" s="404"/>
      <c r="CB984" s="404"/>
      <c r="CC984" s="404"/>
      <c r="CD984" s="404"/>
      <c r="CE984" s="404"/>
      <c r="CF984" s="404"/>
      <c r="CG984" s="404"/>
      <c r="CH984" s="404"/>
      <c r="CI984" s="404"/>
      <c r="CJ984" s="404"/>
      <c r="CK984" s="404">
        <f>CK830+CK834</f>
        <v>1090000</v>
      </c>
      <c r="CL984" s="87">
        <f>CL830</f>
        <v>0</v>
      </c>
      <c r="CM984" s="87"/>
      <c r="CN984" s="87">
        <f>CN830</f>
        <v>0</v>
      </c>
      <c r="CO984" s="87">
        <f>CO830+CO834</f>
        <v>1229002.3999999999</v>
      </c>
    </row>
    <row r="985" spans="1:93" s="6" customFormat="1" ht="9.75" hidden="1" customHeight="1" x14ac:dyDescent="0.25">
      <c r="B985" s="239"/>
      <c r="C985" s="240"/>
      <c r="D985" s="241"/>
      <c r="E985" s="241"/>
      <c r="F985" s="241"/>
      <c r="G985" s="241"/>
      <c r="H985" s="241"/>
      <c r="I985" s="405">
        <f t="shared" si="653"/>
        <v>0</v>
      </c>
      <c r="J985" s="584" t="e">
        <f t="shared" si="654"/>
        <v>#DIV/0!</v>
      </c>
      <c r="K985" s="405"/>
      <c r="L985" s="584" t="e">
        <f t="shared" si="655"/>
        <v>#DIV/0!</v>
      </c>
      <c r="M985" s="241"/>
      <c r="N985" s="241"/>
      <c r="O985" s="241"/>
      <c r="P985" s="241"/>
      <c r="Q985" s="241"/>
      <c r="R985" s="241"/>
      <c r="S985" s="405">
        <f t="shared" si="656"/>
        <v>0</v>
      </c>
      <c r="T985" s="584" t="e">
        <f t="shared" si="657"/>
        <v>#DIV/0!</v>
      </c>
      <c r="U985" s="405"/>
      <c r="V985" s="584" t="e">
        <f t="shared" si="658"/>
        <v>#DIV/0!</v>
      </c>
      <c r="W985" s="241"/>
      <c r="X985" s="241"/>
      <c r="Y985" s="241"/>
      <c r="Z985" s="241"/>
      <c r="AA985" s="241"/>
      <c r="AB985" s="241"/>
      <c r="AC985" s="405">
        <f t="shared" si="659"/>
        <v>0</v>
      </c>
      <c r="AD985" s="584" t="e">
        <f t="shared" si="660"/>
        <v>#DIV/0!</v>
      </c>
      <c r="AE985" s="405"/>
      <c r="AF985" s="584" t="e">
        <f t="shared" si="661"/>
        <v>#DIV/0!</v>
      </c>
      <c r="AG985" s="241"/>
      <c r="AH985" s="241"/>
      <c r="AI985" s="241"/>
      <c r="AJ985" s="241"/>
      <c r="AK985" s="241"/>
      <c r="AL985" s="241"/>
      <c r="AM985" s="241"/>
      <c r="AN985" s="241"/>
      <c r="AO985" s="241"/>
      <c r="AP985" s="241"/>
      <c r="AQ985" s="241"/>
      <c r="AR985" s="241"/>
      <c r="AS985" s="241"/>
      <c r="AT985" s="241"/>
      <c r="AU985" s="241"/>
      <c r="AV985" s="404"/>
      <c r="AW985" s="404"/>
      <c r="AX985" s="404"/>
      <c r="AY985" s="404"/>
      <c r="AZ985" s="404"/>
      <c r="BA985" s="404"/>
      <c r="BB985" s="404"/>
      <c r="BC985" s="404"/>
      <c r="BD985" s="404"/>
      <c r="BE985" s="404"/>
      <c r="BF985" s="404"/>
      <c r="BG985" s="404"/>
      <c r="BH985" s="404"/>
      <c r="BI985" s="404"/>
      <c r="BJ985" s="404"/>
      <c r="BK985" s="404"/>
      <c r="BL985" s="404"/>
      <c r="BM985" s="404"/>
      <c r="BN985" s="404"/>
      <c r="BO985" s="404"/>
      <c r="BP985" s="404"/>
      <c r="BQ985" s="404"/>
      <c r="BR985" s="404"/>
      <c r="BS985" s="404"/>
      <c r="BT985" s="404"/>
      <c r="BU985" s="404"/>
      <c r="BV985" s="404"/>
      <c r="BW985" s="404"/>
      <c r="BX985" s="404"/>
      <c r="BY985" s="404"/>
      <c r="BZ985" s="404"/>
      <c r="CA985" s="404"/>
      <c r="CB985" s="404"/>
      <c r="CC985" s="404"/>
      <c r="CD985" s="404"/>
      <c r="CE985" s="404"/>
      <c r="CF985" s="404"/>
      <c r="CG985" s="404"/>
      <c r="CH985" s="404"/>
      <c r="CI985" s="404"/>
      <c r="CJ985" s="404"/>
      <c r="CK985" s="404"/>
      <c r="CL985" s="241"/>
      <c r="CM985" s="241"/>
      <c r="CN985" s="241"/>
      <c r="CO985" s="241"/>
    </row>
    <row r="986" spans="1:93" s="6" customFormat="1" ht="30.75" hidden="1" customHeight="1" x14ac:dyDescent="0.25">
      <c r="B986" s="239"/>
      <c r="C986" s="240"/>
      <c r="D986" s="241"/>
      <c r="E986" s="241"/>
      <c r="F986" s="241"/>
      <c r="G986" s="241"/>
      <c r="H986" s="241"/>
      <c r="I986" s="405">
        <f t="shared" si="653"/>
        <v>0</v>
      </c>
      <c r="J986" s="584" t="e">
        <f t="shared" si="654"/>
        <v>#DIV/0!</v>
      </c>
      <c r="K986" s="405"/>
      <c r="L986" s="584" t="e">
        <f t="shared" si="655"/>
        <v>#DIV/0!</v>
      </c>
      <c r="M986" s="241"/>
      <c r="N986" s="241"/>
      <c r="O986" s="241"/>
      <c r="P986" s="241"/>
      <c r="Q986" s="241"/>
      <c r="R986" s="241"/>
      <c r="S986" s="405">
        <f t="shared" si="656"/>
        <v>0</v>
      </c>
      <c r="T986" s="584" t="e">
        <f t="shared" si="657"/>
        <v>#DIV/0!</v>
      </c>
      <c r="U986" s="405"/>
      <c r="V986" s="584" t="e">
        <f t="shared" si="658"/>
        <v>#DIV/0!</v>
      </c>
      <c r="W986" s="241"/>
      <c r="X986" s="241"/>
      <c r="Y986" s="241"/>
      <c r="Z986" s="241"/>
      <c r="AA986" s="241"/>
      <c r="AB986" s="241"/>
      <c r="AC986" s="405">
        <f t="shared" si="659"/>
        <v>0</v>
      </c>
      <c r="AD986" s="584" t="e">
        <f t="shared" si="660"/>
        <v>#DIV/0!</v>
      </c>
      <c r="AE986" s="405"/>
      <c r="AF986" s="584" t="e">
        <f t="shared" si="661"/>
        <v>#DIV/0!</v>
      </c>
      <c r="AG986" s="241"/>
      <c r="AH986" s="241"/>
      <c r="AI986" s="241"/>
      <c r="AJ986" s="241"/>
      <c r="AK986" s="241"/>
      <c r="AL986" s="241"/>
      <c r="AM986" s="241"/>
      <c r="AN986" s="241"/>
      <c r="AO986" s="241"/>
      <c r="AP986" s="241"/>
      <c r="AQ986" s="241"/>
      <c r="AR986" s="241"/>
      <c r="AS986" s="241"/>
      <c r="AT986" s="241"/>
      <c r="AU986" s="241"/>
      <c r="AV986" s="404"/>
      <c r="AW986" s="404"/>
      <c r="AX986" s="404"/>
      <c r="AY986" s="404"/>
      <c r="AZ986" s="404"/>
      <c r="BA986" s="404"/>
      <c r="BB986" s="404"/>
      <c r="BC986" s="404"/>
      <c r="BD986" s="404"/>
      <c r="BE986" s="404"/>
      <c r="BF986" s="404"/>
      <c r="BG986" s="404"/>
      <c r="BH986" s="404"/>
      <c r="BI986" s="404"/>
      <c r="BJ986" s="404"/>
      <c r="BK986" s="404"/>
      <c r="BL986" s="404"/>
      <c r="BM986" s="404"/>
      <c r="BN986" s="404"/>
      <c r="BO986" s="404"/>
      <c r="BP986" s="404"/>
      <c r="BQ986" s="404"/>
      <c r="BR986" s="404"/>
      <c r="BS986" s="404"/>
      <c r="BT986" s="404"/>
      <c r="BU986" s="404"/>
      <c r="BV986" s="404"/>
      <c r="BW986" s="404"/>
      <c r="BX986" s="404"/>
      <c r="BY986" s="404"/>
      <c r="BZ986" s="404"/>
      <c r="CA986" s="404"/>
      <c r="CB986" s="404"/>
      <c r="CC986" s="404"/>
      <c r="CD986" s="404"/>
      <c r="CE986" s="404"/>
      <c r="CF986" s="404"/>
      <c r="CG986" s="404"/>
      <c r="CH986" s="404"/>
      <c r="CI986" s="404"/>
      <c r="CJ986" s="404"/>
      <c r="CK986" s="404"/>
      <c r="CL986" s="241"/>
      <c r="CM986" s="241"/>
      <c r="CN986" s="241"/>
      <c r="CO986" s="241"/>
    </row>
    <row r="987" spans="1:93" s="277" customFormat="1" ht="111" hidden="1" customHeight="1" x14ac:dyDescent="0.25">
      <c r="B987" s="278" t="s">
        <v>34</v>
      </c>
      <c r="C987" s="279" t="s">
        <v>252</v>
      </c>
      <c r="D987" s="246" t="e">
        <f>E987</f>
        <v>#REF!</v>
      </c>
      <c r="E987" s="246" t="e">
        <f>#REF!</f>
        <v>#REF!</v>
      </c>
      <c r="F987" s="246"/>
      <c r="G987" s="261"/>
      <c r="H987" s="261"/>
      <c r="I987" s="405">
        <f t="shared" si="653"/>
        <v>0</v>
      </c>
      <c r="J987" s="584" t="e">
        <f t="shared" si="654"/>
        <v>#REF!</v>
      </c>
      <c r="K987" s="405"/>
      <c r="L987" s="584" t="e">
        <f t="shared" si="655"/>
        <v>#REF!</v>
      </c>
      <c r="M987" s="261"/>
      <c r="N987" s="261"/>
      <c r="O987" s="261"/>
      <c r="P987" s="261"/>
      <c r="Q987" s="261"/>
      <c r="R987" s="261"/>
      <c r="S987" s="405">
        <f t="shared" si="656"/>
        <v>0</v>
      </c>
      <c r="T987" s="584" t="e">
        <f t="shared" si="657"/>
        <v>#REF!</v>
      </c>
      <c r="U987" s="405"/>
      <c r="V987" s="584" t="e">
        <f t="shared" si="658"/>
        <v>#REF!</v>
      </c>
      <c r="W987" s="261"/>
      <c r="X987" s="261"/>
      <c r="Y987" s="261"/>
      <c r="Z987" s="261"/>
      <c r="AA987" s="261"/>
      <c r="AB987" s="261"/>
      <c r="AC987" s="405">
        <f t="shared" si="659"/>
        <v>0</v>
      </c>
      <c r="AD987" s="584" t="e">
        <f t="shared" si="660"/>
        <v>#REF!</v>
      </c>
      <c r="AE987" s="405"/>
      <c r="AF987" s="584" t="e">
        <f t="shared" si="661"/>
        <v>#REF!</v>
      </c>
      <c r="AG987" s="261"/>
      <c r="AH987" s="261"/>
      <c r="AI987" s="261"/>
      <c r="AJ987" s="261"/>
      <c r="AK987" s="261"/>
      <c r="AL987" s="261"/>
      <c r="AM987" s="261"/>
      <c r="AN987" s="261"/>
      <c r="AO987" s="261"/>
      <c r="AP987" s="261"/>
      <c r="AQ987" s="261"/>
      <c r="AR987" s="261"/>
      <c r="AS987" s="261"/>
      <c r="AT987" s="261"/>
      <c r="AU987" s="246" t="e">
        <f>AV987</f>
        <v>#REF!</v>
      </c>
      <c r="AV987" s="404" t="e">
        <f>AW987</f>
        <v>#REF!</v>
      </c>
      <c r="AW987" s="404" t="e">
        <f>#REF!</f>
        <v>#REF!</v>
      </c>
      <c r="AX987" s="404"/>
      <c r="AY987" s="404"/>
      <c r="AZ987" s="404"/>
      <c r="BA987" s="404"/>
      <c r="BB987" s="404"/>
      <c r="BC987" s="404"/>
      <c r="BD987" s="404"/>
      <c r="BE987" s="404"/>
      <c r="BF987" s="404"/>
      <c r="BG987" s="404"/>
      <c r="BH987" s="404"/>
      <c r="BI987" s="404" t="e">
        <f>BJ987</f>
        <v>#REF!</v>
      </c>
      <c r="BJ987" s="404" t="e">
        <f>AV987</f>
        <v>#REF!</v>
      </c>
      <c r="BK987" s="404"/>
      <c r="BL987" s="404"/>
      <c r="BM987" s="404"/>
      <c r="BN987" s="404"/>
      <c r="BO987" s="404" t="e">
        <f>BP987</f>
        <v>#REF!</v>
      </c>
      <c r="BP987" s="404" t="e">
        <f>#REF!</f>
        <v>#REF!</v>
      </c>
      <c r="BQ987" s="404"/>
      <c r="BR987" s="404"/>
      <c r="BS987" s="404"/>
      <c r="BT987" s="404"/>
      <c r="BU987" s="404"/>
      <c r="BV987" s="404">
        <f>BW987</f>
        <v>0</v>
      </c>
      <c r="BW987" s="404">
        <f>BC987</f>
        <v>0</v>
      </c>
      <c r="BX987" s="404"/>
      <c r="BY987" s="404"/>
      <c r="BZ987" s="404"/>
      <c r="CA987" s="404"/>
      <c r="CB987" s="404"/>
      <c r="CC987" s="404"/>
      <c r="CD987" s="404"/>
      <c r="CE987" s="404"/>
      <c r="CF987" s="404"/>
      <c r="CG987" s="404"/>
      <c r="CH987" s="404"/>
      <c r="CI987" s="404"/>
      <c r="CJ987" s="404"/>
      <c r="CK987" s="404">
        <f>CL987</f>
        <v>0</v>
      </c>
      <c r="CL987" s="246">
        <f>BY987</f>
        <v>0</v>
      </c>
      <c r="CM987" s="246"/>
      <c r="CN987" s="261"/>
      <c r="CO987" s="261"/>
    </row>
    <row r="988" spans="1:93" s="446" customFormat="1" ht="141" customHeight="1" x14ac:dyDescent="0.25">
      <c r="B988" s="452" t="s">
        <v>62</v>
      </c>
      <c r="C988" s="453" t="s">
        <v>416</v>
      </c>
      <c r="D988" s="405">
        <f>E988</f>
        <v>462886.12092000002</v>
      </c>
      <c r="E988" s="405">
        <v>462886.12092000002</v>
      </c>
      <c r="F988" s="405"/>
      <c r="G988" s="409"/>
      <c r="H988" s="409"/>
      <c r="I988" s="405">
        <f t="shared" si="653"/>
        <v>459636.49028000003</v>
      </c>
      <c r="J988" s="584">
        <f t="shared" si="654"/>
        <v>0.99297963258535116</v>
      </c>
      <c r="K988" s="405">
        <v>459636.49028000003</v>
      </c>
      <c r="L988" s="584">
        <f t="shared" si="655"/>
        <v>0.99297963258535116</v>
      </c>
      <c r="M988" s="408"/>
      <c r="N988" s="408"/>
      <c r="O988" s="408"/>
      <c r="P988" s="408"/>
      <c r="Q988" s="408"/>
      <c r="R988" s="408"/>
      <c r="S988" s="405">
        <f t="shared" si="656"/>
        <v>456587.06469999999</v>
      </c>
      <c r="T988" s="584">
        <f t="shared" si="657"/>
        <v>0.98639177988858151</v>
      </c>
      <c r="U988" s="405">
        <v>456587.06469999999</v>
      </c>
      <c r="V988" s="584">
        <f t="shared" si="658"/>
        <v>0.98639177988858151</v>
      </c>
      <c r="W988" s="408"/>
      <c r="X988" s="408"/>
      <c r="Y988" s="408"/>
      <c r="Z988" s="408"/>
      <c r="AA988" s="408"/>
      <c r="AB988" s="408"/>
      <c r="AC988" s="405">
        <f t="shared" si="659"/>
        <v>462886.12092000002</v>
      </c>
      <c r="AD988" s="584">
        <f t="shared" si="660"/>
        <v>1</v>
      </c>
      <c r="AE988" s="405">
        <v>462886.12092000002</v>
      </c>
      <c r="AF988" s="584">
        <f t="shared" si="661"/>
        <v>1</v>
      </c>
      <c r="AG988" s="408"/>
      <c r="AH988" s="408"/>
      <c r="AI988" s="408"/>
      <c r="AJ988" s="408"/>
      <c r="AK988" s="408"/>
      <c r="AL988" s="408"/>
      <c r="AM988" s="408"/>
      <c r="AN988" s="408"/>
      <c r="AO988" s="408"/>
      <c r="AP988" s="408"/>
      <c r="AQ988" s="408"/>
      <c r="AR988" s="408"/>
      <c r="AS988" s="408"/>
      <c r="AT988" s="408"/>
      <c r="AU988" s="404">
        <f>AW988-E988</f>
        <v>-118399.37852000003</v>
      </c>
      <c r="AV988" s="404">
        <f>AW988</f>
        <v>344486.74239999999</v>
      </c>
      <c r="AW988" s="404">
        <f>290760.65001+53726.09239</f>
        <v>344486.74239999999</v>
      </c>
      <c r="AX988" s="404"/>
      <c r="AY988" s="404"/>
      <c r="AZ988" s="404"/>
      <c r="BA988" s="404"/>
      <c r="BB988" s="404"/>
      <c r="BC988" s="404"/>
      <c r="BD988" s="404"/>
      <c r="BE988" s="404"/>
      <c r="BF988" s="404"/>
      <c r="BG988" s="404"/>
      <c r="BH988" s="404"/>
      <c r="BI988" s="404">
        <v>0</v>
      </c>
      <c r="BJ988" s="404">
        <v>250000</v>
      </c>
      <c r="BK988" s="404"/>
      <c r="BL988" s="404"/>
      <c r="BM988" s="404"/>
      <c r="BN988" s="404">
        <v>0</v>
      </c>
      <c r="BO988" s="404">
        <f>BP988</f>
        <v>250000</v>
      </c>
      <c r="BP988" s="404">
        <v>250000</v>
      </c>
      <c r="BQ988" s="404"/>
      <c r="BR988" s="404"/>
      <c r="BS988" s="404"/>
      <c r="BT988" s="404"/>
      <c r="BU988" s="404"/>
      <c r="BV988" s="404">
        <v>0</v>
      </c>
      <c r="BW988" s="404">
        <v>0</v>
      </c>
      <c r="BX988" s="404"/>
      <c r="BY988" s="404"/>
      <c r="BZ988" s="404"/>
      <c r="CA988" s="404"/>
      <c r="CB988" s="404"/>
      <c r="CC988" s="404"/>
      <c r="CD988" s="404"/>
      <c r="CE988" s="404">
        <v>0</v>
      </c>
      <c r="CF988" s="404">
        <v>0</v>
      </c>
      <c r="CG988" s="404"/>
      <c r="CH988" s="404"/>
      <c r="CI988" s="404"/>
      <c r="CJ988" s="404">
        <v>0</v>
      </c>
      <c r="CK988" s="404">
        <v>0</v>
      </c>
      <c r="CL988" s="404">
        <v>0</v>
      </c>
      <c r="CM988" s="404"/>
      <c r="CN988" s="408"/>
      <c r="CO988" s="408"/>
    </row>
    <row r="989" spans="1:93" s="27" customFormat="1" ht="44.25" customHeight="1" x14ac:dyDescent="0.25">
      <c r="B989" s="885" t="s">
        <v>229</v>
      </c>
      <c r="C989" s="873"/>
      <c r="D989" s="873"/>
      <c r="E989" s="873"/>
      <c r="F989" s="873"/>
      <c r="G989" s="873"/>
      <c r="H989" s="873"/>
      <c r="I989" s="873"/>
      <c r="J989" s="873"/>
      <c r="K989" s="873"/>
      <c r="L989" s="873"/>
      <c r="M989" s="873"/>
      <c r="N989" s="873"/>
      <c r="O989" s="873"/>
      <c r="P989" s="873"/>
      <c r="Q989" s="873"/>
      <c r="R989" s="873"/>
      <c r="S989" s="873"/>
      <c r="T989" s="873"/>
      <c r="U989" s="873"/>
      <c r="V989" s="873"/>
      <c r="W989" s="873"/>
      <c r="X989" s="873"/>
      <c r="Y989" s="873"/>
      <c r="Z989" s="873"/>
      <c r="AA989" s="873"/>
      <c r="AB989" s="873"/>
      <c r="AC989" s="873"/>
      <c r="AD989" s="873"/>
      <c r="AE989" s="873"/>
      <c r="AF989" s="873"/>
      <c r="AG989" s="873"/>
      <c r="AH989" s="873"/>
      <c r="AI989" s="873"/>
      <c r="AJ989" s="873"/>
      <c r="AK989" s="873"/>
      <c r="AL989" s="873"/>
      <c r="AM989" s="873"/>
      <c r="AN989" s="873"/>
      <c r="AO989" s="873"/>
      <c r="AP989" s="873"/>
      <c r="AQ989" s="873"/>
      <c r="AR989" s="873"/>
      <c r="AS989" s="873"/>
      <c r="AT989" s="873"/>
      <c r="AU989" s="873"/>
      <c r="AV989" s="873"/>
      <c r="AW989" s="873"/>
      <c r="AX989" s="873"/>
      <c r="AY989" s="873"/>
      <c r="AZ989" s="873"/>
      <c r="BA989" s="873"/>
      <c r="BB989" s="873"/>
      <c r="BC989" s="873"/>
      <c r="BD989" s="873"/>
      <c r="BE989" s="873"/>
      <c r="BF989" s="873"/>
      <c r="BG989" s="873"/>
      <c r="BH989" s="873"/>
      <c r="BI989" s="873"/>
      <c r="BJ989" s="873"/>
      <c r="BK989" s="873"/>
      <c r="BL989" s="873"/>
      <c r="BM989" s="873"/>
      <c r="BN989" s="873"/>
      <c r="BO989" s="873"/>
      <c r="BP989" s="873"/>
      <c r="BQ989" s="873"/>
      <c r="BR989" s="873"/>
      <c r="BS989" s="873"/>
      <c r="BT989" s="873"/>
      <c r="BU989" s="873"/>
      <c r="BV989" s="873"/>
      <c r="BW989" s="873"/>
      <c r="BX989" s="873"/>
      <c r="BY989" s="873"/>
      <c r="BZ989" s="873"/>
      <c r="CA989" s="873"/>
      <c r="CB989" s="873"/>
      <c r="CC989" s="873"/>
      <c r="CD989" s="873"/>
      <c r="CE989" s="873"/>
      <c r="CF989" s="873"/>
      <c r="CG989" s="873"/>
      <c r="CH989" s="873"/>
      <c r="CI989" s="873"/>
      <c r="CJ989" s="873"/>
      <c r="CK989" s="873"/>
    </row>
    <row r="990" spans="1:93" s="27" customFormat="1" ht="42.75" customHeight="1" x14ac:dyDescent="0.25">
      <c r="A990" s="883" t="s">
        <v>183</v>
      </c>
      <c r="B990" s="884"/>
      <c r="C990" s="884"/>
      <c r="D990" s="884"/>
      <c r="E990" s="884"/>
      <c r="F990" s="884"/>
      <c r="G990" s="884"/>
      <c r="H990" s="884"/>
      <c r="I990" s="884"/>
      <c r="J990" s="884"/>
      <c r="K990" s="884"/>
      <c r="L990" s="884"/>
      <c r="M990" s="884"/>
      <c r="N990" s="884"/>
      <c r="O990" s="884"/>
      <c r="P990" s="884"/>
      <c r="Q990" s="884"/>
      <c r="R990" s="884"/>
      <c r="S990" s="884"/>
      <c r="T990" s="884"/>
      <c r="U990" s="884"/>
      <c r="V990" s="884"/>
      <c r="W990" s="884"/>
      <c r="X990" s="884"/>
      <c r="Y990" s="884"/>
      <c r="Z990" s="884"/>
      <c r="AA990" s="884"/>
      <c r="AB990" s="884"/>
      <c r="AC990" s="884"/>
      <c r="AD990" s="884"/>
      <c r="AE990" s="884"/>
      <c r="AF990" s="884"/>
      <c r="AG990" s="884"/>
      <c r="AH990" s="884"/>
      <c r="AI990" s="884"/>
      <c r="AJ990" s="884"/>
      <c r="AK990" s="884"/>
      <c r="AL990" s="884"/>
      <c r="AM990" s="884"/>
      <c r="AN990" s="884"/>
      <c r="AO990" s="884"/>
      <c r="AP990" s="884"/>
      <c r="AQ990" s="884"/>
      <c r="AR990" s="884"/>
      <c r="AS990" s="884"/>
      <c r="AT990" s="884"/>
      <c r="AU990" s="884"/>
      <c r="AV990" s="884"/>
      <c r="AW990" s="884"/>
      <c r="AX990" s="884"/>
      <c r="AY990" s="884"/>
      <c r="AZ990" s="884"/>
      <c r="BA990" s="884"/>
      <c r="BB990" s="884"/>
      <c r="BC990" s="884"/>
      <c r="BD990" s="884"/>
      <c r="BE990" s="884"/>
      <c r="BF990" s="884"/>
      <c r="BG990" s="884"/>
      <c r="BH990" s="884"/>
      <c r="BI990" s="884"/>
      <c r="BJ990" s="884"/>
      <c r="BK990" s="884"/>
      <c r="BL990" s="884"/>
      <c r="BM990" s="884"/>
      <c r="BN990" s="884"/>
      <c r="BO990" s="884"/>
      <c r="BP990" s="884"/>
      <c r="BQ990" s="884"/>
      <c r="BR990" s="884"/>
      <c r="BS990" s="884"/>
      <c r="BT990" s="884"/>
      <c r="BU990" s="884"/>
      <c r="BV990" s="884"/>
      <c r="BW990" s="884"/>
      <c r="BX990" s="884"/>
      <c r="BY990" s="884"/>
      <c r="BZ990" s="884"/>
      <c r="CA990" s="884"/>
      <c r="CB990" s="884"/>
      <c r="CC990" s="884"/>
      <c r="CD990" s="884"/>
      <c r="CE990" s="884"/>
      <c r="CF990" s="884"/>
      <c r="CG990" s="884"/>
      <c r="CH990" s="884"/>
      <c r="CI990" s="884"/>
      <c r="CJ990" s="884"/>
      <c r="CK990" s="884"/>
    </row>
    <row r="991" spans="1:93" s="446" customFormat="1" ht="122.25" customHeight="1" x14ac:dyDescent="0.25">
      <c r="B991" s="452" t="s">
        <v>34</v>
      </c>
      <c r="C991" s="453" t="s">
        <v>354</v>
      </c>
      <c r="D991" s="405">
        <f>E991+F991+G991+H991</f>
        <v>2400</v>
      </c>
      <c r="E991" s="405">
        <f>282.5+169.5+348</f>
        <v>800</v>
      </c>
      <c r="F991" s="405">
        <v>1100</v>
      </c>
      <c r="G991" s="405">
        <v>500</v>
      </c>
      <c r="H991" s="409"/>
      <c r="I991" s="405">
        <f>K991+M991+O991</f>
        <v>2400</v>
      </c>
      <c r="J991" s="584">
        <f>I991/D991</f>
        <v>1</v>
      </c>
      <c r="K991" s="405">
        <v>800</v>
      </c>
      <c r="L991" s="584">
        <f>K991/E991</f>
        <v>1</v>
      </c>
      <c r="M991" s="405">
        <v>1100</v>
      </c>
      <c r="N991" s="584">
        <f>M991/F991</f>
        <v>1</v>
      </c>
      <c r="O991" s="405">
        <v>500</v>
      </c>
      <c r="P991" s="584">
        <f>O991/G991</f>
        <v>1</v>
      </c>
      <c r="Q991" s="408"/>
      <c r="R991" s="408"/>
      <c r="S991" s="405">
        <f>U991+W991+Y991</f>
        <v>2400</v>
      </c>
      <c r="T991" s="584">
        <f>S991/D991</f>
        <v>1</v>
      </c>
      <c r="U991" s="405">
        <f>K991</f>
        <v>800</v>
      </c>
      <c r="V991" s="584">
        <f>U991/E991</f>
        <v>1</v>
      </c>
      <c r="W991" s="405">
        <f>M991</f>
        <v>1100</v>
      </c>
      <c r="X991" s="584">
        <f>W991/F991</f>
        <v>1</v>
      </c>
      <c r="Y991" s="405">
        <f>O991</f>
        <v>500</v>
      </c>
      <c r="Z991" s="584">
        <f>Y991/G991</f>
        <v>1</v>
      </c>
      <c r="AA991" s="408"/>
      <c r="AB991" s="408"/>
      <c r="AC991" s="405">
        <f>AE991+AG991+AI991+AK991</f>
        <v>2400</v>
      </c>
      <c r="AD991" s="584">
        <f>AC991/D991</f>
        <v>1</v>
      </c>
      <c r="AE991" s="405">
        <f>U991</f>
        <v>800</v>
      </c>
      <c r="AF991" s="584">
        <f>AE991/E991</f>
        <v>1</v>
      </c>
      <c r="AG991" s="405">
        <v>1100</v>
      </c>
      <c r="AH991" s="584">
        <f>AG991/F991</f>
        <v>1</v>
      </c>
      <c r="AI991" s="405">
        <f>Y991</f>
        <v>500</v>
      </c>
      <c r="AJ991" s="584">
        <f>AI991/G991</f>
        <v>1</v>
      </c>
      <c r="AK991" s="408"/>
      <c r="AL991" s="408"/>
      <c r="AM991" s="408"/>
      <c r="AN991" s="408"/>
      <c r="AO991" s="408"/>
      <c r="AP991" s="408"/>
      <c r="AQ991" s="408"/>
      <c r="AR991" s="408"/>
      <c r="AS991" s="408"/>
      <c r="AT991" s="408"/>
      <c r="AU991" s="404">
        <v>0</v>
      </c>
      <c r="AV991" s="404">
        <f>AW991+AX991+AY991+AZ991</f>
        <v>1800</v>
      </c>
      <c r="AW991" s="404">
        <f>282.5+169.5+348</f>
        <v>800</v>
      </c>
      <c r="AX991" s="404">
        <f>226+174</f>
        <v>400</v>
      </c>
      <c r="AY991" s="404">
        <f>169.5+169.5+261</f>
        <v>600</v>
      </c>
      <c r="AZ991" s="404"/>
      <c r="BA991" s="404">
        <f>BB991+BC991+BD991</f>
        <v>0</v>
      </c>
      <c r="BB991" s="404"/>
      <c r="BC991" s="404"/>
      <c r="BD991" s="404"/>
      <c r="BE991" s="404">
        <f>BF991+BG991+BH991</f>
        <v>1300</v>
      </c>
      <c r="BF991" s="404">
        <f>E991</f>
        <v>800</v>
      </c>
      <c r="BG991" s="404">
        <f>G991</f>
        <v>500</v>
      </c>
      <c r="BH991" s="404"/>
      <c r="BI991" s="404">
        <f>BJ991+BK991+BL991+BM991</f>
        <v>500</v>
      </c>
      <c r="BJ991" s="404">
        <f>56.5+43.5</f>
        <v>100</v>
      </c>
      <c r="BK991" s="404">
        <f>56.5+43.5</f>
        <v>100</v>
      </c>
      <c r="BL991" s="404">
        <f>169.5+130.5</f>
        <v>300</v>
      </c>
      <c r="BM991" s="404"/>
      <c r="BN991" s="404"/>
      <c r="BO991" s="404">
        <f>BP991+BQ991+BR991+BS991</f>
        <v>500</v>
      </c>
      <c r="BP991" s="404">
        <f>56.5+43.5</f>
        <v>100</v>
      </c>
      <c r="BQ991" s="404">
        <f>56.5+43.5</f>
        <v>100</v>
      </c>
      <c r="BR991" s="404">
        <f>169.5+130.5</f>
        <v>300</v>
      </c>
      <c r="BS991" s="404"/>
      <c r="BT991" s="404">
        <f>BL991</f>
        <v>300</v>
      </c>
      <c r="BU991" s="404">
        <f>BM991</f>
        <v>0</v>
      </c>
      <c r="BV991" s="404">
        <f>BW991+BX991+BY991+BZ991</f>
        <v>200</v>
      </c>
      <c r="BW991" s="404">
        <f>56.5+43.5</f>
        <v>100</v>
      </c>
      <c r="BX991" s="404">
        <v>0</v>
      </c>
      <c r="BY991" s="404">
        <f>56.5+43.5</f>
        <v>100</v>
      </c>
      <c r="BZ991" s="404"/>
      <c r="CA991" s="404">
        <f>CB991+CC991+CD991</f>
        <v>0</v>
      </c>
      <c r="CB991" s="404"/>
      <c r="CC991" s="404"/>
      <c r="CD991" s="404"/>
      <c r="CE991" s="404">
        <f>CF991+CH991+CI991</f>
        <v>200</v>
      </c>
      <c r="CF991" s="404">
        <f>BW991</f>
        <v>100</v>
      </c>
      <c r="CG991" s="404"/>
      <c r="CH991" s="404">
        <f>BY991</f>
        <v>100</v>
      </c>
      <c r="CI991" s="404">
        <f>BZ991</f>
        <v>0</v>
      </c>
      <c r="CJ991" s="404"/>
      <c r="CK991" s="404">
        <f>CL991+CM991+CN991+CO991</f>
        <v>200</v>
      </c>
      <c r="CL991" s="404">
        <f>56.5+43.5</f>
        <v>100</v>
      </c>
      <c r="CM991" s="404">
        <v>0</v>
      </c>
      <c r="CN991" s="404">
        <f>56.5+43.5</f>
        <v>100</v>
      </c>
      <c r="CO991" s="408"/>
    </row>
    <row r="992" spans="1:93" s="94" customFormat="1" ht="18.75" hidden="1" customHeight="1" x14ac:dyDescent="0.3">
      <c r="B992" s="873" t="s">
        <v>227</v>
      </c>
      <c r="C992" s="873"/>
      <c r="D992" s="873"/>
      <c r="E992" s="873"/>
      <c r="F992" s="873"/>
      <c r="G992" s="873"/>
      <c r="H992" s="873"/>
      <c r="I992" s="873"/>
      <c r="J992" s="873"/>
      <c r="K992" s="873"/>
      <c r="L992" s="873"/>
      <c r="M992" s="873"/>
      <c r="N992" s="873"/>
      <c r="O992" s="873"/>
      <c r="P992" s="873"/>
      <c r="Q992" s="873"/>
      <c r="R992" s="873"/>
      <c r="S992" s="873"/>
      <c r="T992" s="873"/>
      <c r="U992" s="873"/>
      <c r="V992" s="873"/>
      <c r="W992" s="873"/>
      <c r="X992" s="873"/>
      <c r="Y992" s="873"/>
      <c r="Z992" s="873"/>
      <c r="AA992" s="873"/>
      <c r="AB992" s="873"/>
      <c r="AC992" s="873"/>
      <c r="AD992" s="873"/>
      <c r="AE992" s="873"/>
      <c r="AF992" s="873"/>
      <c r="AG992" s="873"/>
      <c r="AH992" s="873"/>
      <c r="AI992" s="873"/>
      <c r="AJ992" s="873"/>
      <c r="AK992" s="873"/>
      <c r="AL992" s="873"/>
      <c r="AM992" s="873"/>
      <c r="AN992" s="873"/>
      <c r="AO992" s="873"/>
      <c r="AP992" s="873"/>
      <c r="AQ992" s="873"/>
      <c r="AR992" s="873"/>
      <c r="AS992" s="873"/>
      <c r="AT992" s="873"/>
      <c r="AU992" s="873"/>
      <c r="AV992" s="873"/>
      <c r="AW992" s="873"/>
      <c r="AX992" s="873"/>
      <c r="AY992" s="873"/>
      <c r="AZ992" s="873"/>
      <c r="BA992" s="873"/>
      <c r="BB992" s="873"/>
      <c r="BC992" s="873"/>
      <c r="BD992" s="873"/>
      <c r="BE992" s="873"/>
      <c r="BF992" s="873"/>
      <c r="BG992" s="873"/>
      <c r="BH992" s="873"/>
      <c r="BI992" s="873"/>
      <c r="BJ992" s="873"/>
      <c r="BK992" s="873"/>
      <c r="BL992" s="873"/>
      <c r="BM992" s="873"/>
      <c r="BN992" s="873"/>
      <c r="BO992" s="873"/>
      <c r="BP992" s="873"/>
      <c r="BQ992" s="873"/>
      <c r="BR992" s="873"/>
      <c r="BS992" s="873"/>
      <c r="BT992" s="873"/>
      <c r="BU992" s="873"/>
      <c r="BV992" s="873"/>
      <c r="BW992" s="873"/>
      <c r="BX992" s="873"/>
      <c r="BY992" s="873"/>
      <c r="BZ992" s="873"/>
      <c r="CA992" s="873"/>
      <c r="CB992" s="873"/>
      <c r="CC992" s="873"/>
      <c r="CD992" s="873"/>
      <c r="CE992" s="873"/>
      <c r="CF992" s="873"/>
      <c r="CG992" s="873"/>
      <c r="CH992" s="873"/>
      <c r="CI992" s="873"/>
      <c r="CJ992" s="93"/>
      <c r="CK992" s="93"/>
    </row>
    <row r="993" spans="1:93" s="94" customFormat="1" ht="18.75" hidden="1" customHeight="1" x14ac:dyDescent="0.3">
      <c r="B993" s="874"/>
      <c r="C993" s="874"/>
      <c r="D993" s="874"/>
      <c r="E993" s="874"/>
      <c r="F993" s="874"/>
      <c r="G993" s="874"/>
      <c r="H993" s="874"/>
      <c r="I993" s="874"/>
      <c r="J993" s="874"/>
      <c r="K993" s="874"/>
      <c r="L993" s="874"/>
      <c r="M993" s="874"/>
      <c r="N993" s="874"/>
      <c r="O993" s="874"/>
      <c r="P993" s="874"/>
      <c r="Q993" s="874"/>
      <c r="R993" s="874"/>
      <c r="S993" s="874"/>
      <c r="T993" s="874"/>
      <c r="U993" s="874"/>
      <c r="V993" s="874"/>
      <c r="W993" s="874"/>
      <c r="X993" s="874"/>
      <c r="Y993" s="874"/>
      <c r="Z993" s="874"/>
      <c r="AA993" s="874"/>
      <c r="AB993" s="874"/>
      <c r="AC993" s="874"/>
      <c r="AD993" s="874"/>
      <c r="AE993" s="874"/>
      <c r="AF993" s="874"/>
      <c r="AG993" s="874"/>
      <c r="AH993" s="874"/>
      <c r="AI993" s="874"/>
      <c r="AJ993" s="874"/>
      <c r="AK993" s="874"/>
      <c r="AL993" s="874"/>
      <c r="AM993" s="874"/>
      <c r="AN993" s="874"/>
      <c r="AO993" s="874"/>
      <c r="AP993" s="874"/>
      <c r="AQ993" s="874"/>
      <c r="AR993" s="874"/>
      <c r="AS993" s="874"/>
      <c r="AT993" s="874"/>
      <c r="AU993" s="874"/>
      <c r="AV993" s="874"/>
      <c r="AW993" s="874"/>
      <c r="AX993" s="874"/>
      <c r="AY993" s="874"/>
      <c r="AZ993" s="874"/>
      <c r="BA993" s="874"/>
      <c r="BB993" s="874"/>
      <c r="BC993" s="874"/>
      <c r="BD993" s="874"/>
      <c r="BE993" s="874"/>
      <c r="BF993" s="874"/>
      <c r="BG993" s="874"/>
      <c r="BH993" s="874"/>
      <c r="BI993" s="874"/>
      <c r="BJ993" s="874"/>
      <c r="BK993" s="874"/>
      <c r="BL993" s="874"/>
      <c r="BM993" s="874"/>
      <c r="BN993" s="874"/>
      <c r="BO993" s="874"/>
      <c r="BP993" s="874"/>
      <c r="BQ993" s="874"/>
      <c r="BR993" s="874"/>
      <c r="BS993" s="874"/>
      <c r="BT993" s="874"/>
      <c r="BU993" s="874"/>
      <c r="BV993" s="874"/>
      <c r="BW993" s="874"/>
      <c r="BX993" s="874"/>
      <c r="BY993" s="874"/>
      <c r="BZ993" s="874"/>
      <c r="CA993" s="874"/>
      <c r="CB993" s="874"/>
      <c r="CC993" s="874"/>
      <c r="CD993" s="874"/>
      <c r="CE993" s="874"/>
      <c r="CF993" s="874"/>
      <c r="CG993" s="874"/>
      <c r="CH993" s="874"/>
      <c r="CI993" s="874"/>
      <c r="CJ993" s="93"/>
      <c r="CK993" s="93"/>
    </row>
    <row r="994" spans="1:93" s="94" customFormat="1" ht="57.75" hidden="1" customHeight="1" x14ac:dyDescent="0.3">
      <c r="B994" s="178" t="s">
        <v>34</v>
      </c>
      <c r="C994" s="143" t="s">
        <v>226</v>
      </c>
      <c r="D994" s="125" t="e">
        <f>E994</f>
        <v>#REF!</v>
      </c>
      <c r="E994" s="125" t="e">
        <f>#REF!</f>
        <v>#REF!</v>
      </c>
      <c r="F994" s="12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5"/>
      <c r="AU994" s="125" t="e">
        <f>AV994</f>
        <v>#REF!</v>
      </c>
      <c r="AV994" s="128" t="e">
        <f>AW994</f>
        <v>#REF!</v>
      </c>
      <c r="AW994" s="125" t="e">
        <f>#REF!</f>
        <v>#REF!</v>
      </c>
      <c r="AX994" s="125"/>
      <c r="AY994" s="45"/>
      <c r="AZ994" s="45"/>
      <c r="BA994" s="179"/>
      <c r="BB994" s="179"/>
      <c r="BC994" s="179"/>
      <c r="BD994" s="179"/>
      <c r="BE994" s="179"/>
      <c r="BF994" s="179"/>
      <c r="BG994" s="179"/>
      <c r="BH994" s="179"/>
      <c r="BI994" s="125" t="e">
        <f>BJ994</f>
        <v>#REF!</v>
      </c>
      <c r="BJ994" s="125" t="e">
        <f>AV994</f>
        <v>#REF!</v>
      </c>
      <c r="BK994" s="125"/>
      <c r="BL994" s="45"/>
      <c r="BM994" s="45"/>
      <c r="BN994" s="179"/>
      <c r="BO994" s="125" t="e">
        <f>BP994</f>
        <v>#REF!</v>
      </c>
      <c r="BP994" s="125" t="e">
        <f>#REF!</f>
        <v>#REF!</v>
      </c>
      <c r="BQ994" s="125"/>
      <c r="BR994" s="45"/>
      <c r="BS994" s="45"/>
      <c r="BT994" s="179"/>
      <c r="BU994" s="179"/>
      <c r="BV994" s="125">
        <f>BW994</f>
        <v>0</v>
      </c>
      <c r="BW994" s="125">
        <f>BC994</f>
        <v>0</v>
      </c>
      <c r="BX994" s="125"/>
      <c r="BY994" s="45"/>
      <c r="BZ994" s="45"/>
      <c r="CA994" s="179"/>
      <c r="CB994" s="179"/>
      <c r="CC994" s="179"/>
      <c r="CD994" s="179"/>
      <c r="CE994" s="179"/>
      <c r="CF994" s="179"/>
      <c r="CG994" s="179"/>
      <c r="CH994" s="179"/>
      <c r="CI994" s="179"/>
      <c r="CJ994" s="179"/>
      <c r="CK994" s="125">
        <f>CL994</f>
        <v>0</v>
      </c>
      <c r="CL994" s="125">
        <f>BY994</f>
        <v>0</v>
      </c>
      <c r="CM994" s="125"/>
      <c r="CN994" s="45"/>
      <c r="CO994" s="45"/>
    </row>
    <row r="995" spans="1:93" s="27" customFormat="1" ht="44.25" hidden="1" customHeight="1" x14ac:dyDescent="0.3">
      <c r="B995" s="880" t="s">
        <v>312</v>
      </c>
      <c r="C995" s="880"/>
      <c r="D995" s="880"/>
      <c r="E995" s="880"/>
      <c r="F995" s="880"/>
      <c r="G995" s="880"/>
      <c r="H995" s="880"/>
      <c r="I995" s="880"/>
      <c r="J995" s="880"/>
      <c r="K995" s="880"/>
      <c r="L995" s="880"/>
      <c r="M995" s="880"/>
      <c r="N995" s="880"/>
      <c r="O995" s="880"/>
      <c r="P995" s="880"/>
      <c r="Q995" s="880"/>
      <c r="R995" s="880"/>
      <c r="S995" s="880"/>
      <c r="T995" s="880"/>
      <c r="U995" s="880"/>
      <c r="V995" s="880"/>
      <c r="W995" s="880"/>
      <c r="X995" s="880"/>
      <c r="Y995" s="880"/>
      <c r="Z995" s="880"/>
      <c r="AA995" s="880"/>
      <c r="AB995" s="880"/>
      <c r="AC995" s="880"/>
      <c r="AD995" s="880"/>
      <c r="AE995" s="880"/>
      <c r="AF995" s="880"/>
      <c r="AG995" s="880"/>
      <c r="AH995" s="880"/>
      <c r="AI995" s="880"/>
      <c r="AJ995" s="880"/>
      <c r="AK995" s="880"/>
      <c r="AL995" s="880"/>
      <c r="AM995" s="880"/>
      <c r="AN995" s="880"/>
      <c r="AO995" s="880"/>
      <c r="AP995" s="880"/>
      <c r="AQ995" s="880"/>
      <c r="AR995" s="880"/>
      <c r="AS995" s="880"/>
      <c r="AT995" s="880"/>
      <c r="AU995" s="880"/>
      <c r="AV995" s="880"/>
      <c r="AW995" s="880"/>
      <c r="AX995" s="880"/>
      <c r="AY995" s="880"/>
      <c r="AZ995" s="880"/>
      <c r="BA995" s="880"/>
      <c r="BB995" s="880"/>
      <c r="BC995" s="880"/>
      <c r="BD995" s="880"/>
      <c r="BE995" s="880"/>
      <c r="BF995" s="880"/>
      <c r="BG995" s="880"/>
      <c r="BH995" s="880"/>
      <c r="BI995" s="880"/>
      <c r="BJ995" s="880"/>
      <c r="BK995" s="880"/>
      <c r="BL995" s="880"/>
      <c r="BM995" s="880"/>
      <c r="BN995" s="880"/>
      <c r="BO995" s="880"/>
      <c r="BP995" s="880"/>
      <c r="BQ995" s="880"/>
      <c r="BR995" s="880"/>
      <c r="BS995" s="880"/>
      <c r="BT995" s="880"/>
      <c r="BU995" s="880"/>
      <c r="BV995" s="880"/>
      <c r="BW995" s="880"/>
      <c r="BX995" s="880"/>
      <c r="BY995" s="880"/>
      <c r="BZ995" s="880"/>
      <c r="CA995" s="880"/>
      <c r="CB995" s="880"/>
      <c r="CC995" s="880"/>
      <c r="CD995" s="880"/>
      <c r="CE995" s="880"/>
      <c r="CF995" s="880"/>
      <c r="CG995" s="880"/>
      <c r="CH995" s="880"/>
      <c r="CI995" s="880"/>
      <c r="CJ995" s="81"/>
      <c r="CK995" s="81"/>
    </row>
    <row r="996" spans="1:93" s="27" customFormat="1" ht="42.75" hidden="1" customHeight="1" x14ac:dyDescent="0.3">
      <c r="A996" s="877" t="s">
        <v>183</v>
      </c>
      <c r="B996" s="878"/>
      <c r="C996" s="878"/>
      <c r="D996" s="878"/>
      <c r="E996" s="878"/>
      <c r="F996" s="878"/>
      <c r="G996" s="878"/>
      <c r="H996" s="878"/>
      <c r="I996" s="878"/>
      <c r="J996" s="878"/>
      <c r="K996" s="878"/>
      <c r="L996" s="878"/>
      <c r="M996" s="878"/>
      <c r="N996" s="878"/>
      <c r="O996" s="878"/>
      <c r="P996" s="878"/>
      <c r="Q996" s="878"/>
      <c r="R996" s="878"/>
      <c r="S996" s="878"/>
      <c r="T996" s="878"/>
      <c r="U996" s="878"/>
      <c r="V996" s="878"/>
      <c r="W996" s="878"/>
      <c r="X996" s="878"/>
      <c r="Y996" s="878"/>
      <c r="Z996" s="878"/>
      <c r="AA996" s="878"/>
      <c r="AB996" s="878"/>
      <c r="AC996" s="878"/>
      <c r="AD996" s="878"/>
      <c r="AE996" s="878"/>
      <c r="AF996" s="878"/>
      <c r="AG996" s="878"/>
      <c r="AH996" s="878"/>
      <c r="AI996" s="878"/>
      <c r="AJ996" s="878"/>
      <c r="AK996" s="878"/>
      <c r="AL996" s="878"/>
      <c r="AM996" s="878"/>
      <c r="AN996" s="878"/>
      <c r="AO996" s="878"/>
      <c r="AP996" s="878"/>
      <c r="AQ996" s="878"/>
      <c r="AR996" s="878"/>
      <c r="AS996" s="878"/>
      <c r="AT996" s="878"/>
      <c r="AU996" s="878"/>
      <c r="AV996" s="878"/>
      <c r="AW996" s="878"/>
      <c r="AX996" s="878"/>
      <c r="AY996" s="878"/>
      <c r="AZ996" s="878"/>
      <c r="BA996" s="878"/>
      <c r="BB996" s="878"/>
      <c r="BC996" s="878"/>
      <c r="BD996" s="878"/>
      <c r="BE996" s="878"/>
      <c r="BF996" s="878"/>
      <c r="BG996" s="878"/>
      <c r="BH996" s="878"/>
      <c r="BI996" s="878"/>
      <c r="BJ996" s="878"/>
      <c r="BK996" s="878"/>
      <c r="BL996" s="878"/>
      <c r="BM996" s="878"/>
      <c r="BN996" s="878"/>
      <c r="BO996" s="878"/>
      <c r="BP996" s="878"/>
      <c r="BQ996" s="878"/>
      <c r="BR996" s="878"/>
      <c r="BS996" s="878"/>
      <c r="BT996" s="878"/>
      <c r="BU996" s="878"/>
      <c r="BV996" s="878"/>
      <c r="BW996" s="878"/>
      <c r="BX996" s="878"/>
      <c r="BY996" s="878"/>
      <c r="BZ996" s="878"/>
      <c r="CA996" s="878"/>
      <c r="CB996" s="878"/>
      <c r="CC996" s="878"/>
      <c r="CD996" s="878"/>
      <c r="CE996" s="878"/>
      <c r="CF996" s="878"/>
      <c r="CG996" s="878"/>
      <c r="CH996" s="878"/>
      <c r="CI996" s="878"/>
      <c r="CJ996" s="81"/>
      <c r="CK996" s="81"/>
    </row>
    <row r="997" spans="1:93" s="66" customFormat="1" ht="122.25" hidden="1" customHeight="1" x14ac:dyDescent="0.25">
      <c r="B997" s="178" t="s">
        <v>34</v>
      </c>
      <c r="C997" s="143" t="s">
        <v>311</v>
      </c>
      <c r="D997" s="125">
        <f>E997+G997+H997</f>
        <v>0</v>
      </c>
      <c r="E997" s="125"/>
      <c r="F997" s="125"/>
      <c r="G997" s="12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5"/>
      <c r="AU997" s="125">
        <f>AV997</f>
        <v>0</v>
      </c>
      <c r="AV997" s="128">
        <f>AW997+AY997+AZ997</f>
        <v>0</v>
      </c>
      <c r="AW997" s="125"/>
      <c r="AX997" s="125"/>
      <c r="AY997" s="125"/>
      <c r="AZ997" s="45"/>
      <c r="BA997" s="125">
        <f>BB997+BC997+BD997</f>
        <v>0</v>
      </c>
      <c r="BB997" s="45"/>
      <c r="BC997" s="45"/>
      <c r="BD997" s="45"/>
      <c r="BE997" s="125">
        <f>BF997+BG997+BH997</f>
        <v>0</v>
      </c>
      <c r="BF997" s="125">
        <f>E997</f>
        <v>0</v>
      </c>
      <c r="BG997" s="125">
        <f>G997</f>
        <v>0</v>
      </c>
      <c r="BH997" s="45"/>
      <c r="BI997" s="125">
        <f>BJ997+BL997+BM997</f>
        <v>0</v>
      </c>
      <c r="BJ997" s="254"/>
      <c r="BK997" s="254"/>
      <c r="BL997" s="254"/>
      <c r="BM997" s="45"/>
      <c r="BN997" s="125">
        <f>BO997+BP997+BQ997</f>
        <v>0</v>
      </c>
      <c r="BO997" s="125">
        <f>BP997+BR997+BS997</f>
        <v>0</v>
      </c>
      <c r="BP997" s="254"/>
      <c r="BQ997" s="254"/>
      <c r="BR997" s="254"/>
      <c r="BS997" s="45"/>
      <c r="BT997" s="254">
        <f>BL997</f>
        <v>0</v>
      </c>
      <c r="BU997" s="45">
        <f>BM997</f>
        <v>0</v>
      </c>
      <c r="BV997" s="125">
        <f>BW997+BY997+BZ997</f>
        <v>0</v>
      </c>
      <c r="BW997" s="254"/>
      <c r="BX997" s="254"/>
      <c r="BY997" s="254"/>
      <c r="BZ997" s="45"/>
      <c r="CA997" s="125">
        <f>CB997+CC997+CD997</f>
        <v>0</v>
      </c>
      <c r="CB997" s="254"/>
      <c r="CC997" s="254"/>
      <c r="CD997" s="45"/>
      <c r="CE997" s="125">
        <f>CF997+CH997+CI997</f>
        <v>0</v>
      </c>
      <c r="CF997" s="254">
        <f>BW997</f>
        <v>0</v>
      </c>
      <c r="CG997" s="254"/>
      <c r="CH997" s="254">
        <f>BY997</f>
        <v>0</v>
      </c>
      <c r="CI997" s="45">
        <f>BZ997</f>
        <v>0</v>
      </c>
      <c r="CJ997" s="125"/>
      <c r="CK997" s="125">
        <f>CL997+CN997+CO997</f>
        <v>0</v>
      </c>
      <c r="CL997" s="254"/>
      <c r="CM997" s="254"/>
      <c r="CN997" s="254"/>
      <c r="CO997" s="45"/>
    </row>
    <row r="998" spans="1:93" s="6" customFormat="1" ht="48.75" customHeight="1" x14ac:dyDescent="0.25">
      <c r="B998" s="885" t="s">
        <v>441</v>
      </c>
      <c r="C998" s="873"/>
      <c r="D998" s="873"/>
      <c r="E998" s="873"/>
      <c r="F998" s="873"/>
      <c r="G998" s="873"/>
      <c r="H998" s="873"/>
      <c r="I998" s="873"/>
      <c r="J998" s="873"/>
      <c r="K998" s="873"/>
      <c r="L998" s="873"/>
      <c r="M998" s="873"/>
      <c r="N998" s="873"/>
      <c r="O998" s="873"/>
      <c r="P998" s="873"/>
      <c r="Q998" s="873"/>
      <c r="R998" s="873"/>
      <c r="S998" s="873"/>
      <c r="T998" s="873"/>
      <c r="U998" s="873"/>
      <c r="V998" s="873"/>
      <c r="W998" s="873"/>
      <c r="X998" s="873"/>
      <c r="Y998" s="873"/>
      <c r="Z998" s="873"/>
      <c r="AA998" s="873"/>
      <c r="AB998" s="873"/>
      <c r="AC998" s="873"/>
      <c r="AD998" s="873"/>
      <c r="AE998" s="873"/>
      <c r="AF998" s="873"/>
      <c r="AG998" s="873"/>
      <c r="AH998" s="873"/>
      <c r="AI998" s="873"/>
      <c r="AJ998" s="873"/>
      <c r="AK998" s="873"/>
      <c r="AL998" s="873"/>
      <c r="AM998" s="873"/>
      <c r="AN998" s="873"/>
      <c r="AO998" s="873"/>
      <c r="AP998" s="873"/>
      <c r="AQ998" s="873"/>
      <c r="AR998" s="873"/>
      <c r="AS998" s="873"/>
      <c r="AT998" s="873"/>
      <c r="AU998" s="873"/>
      <c r="AV998" s="873"/>
      <c r="AW998" s="873"/>
      <c r="AX998" s="873"/>
      <c r="AY998" s="873"/>
      <c r="AZ998" s="873"/>
      <c r="BA998" s="873"/>
      <c r="BB998" s="873"/>
      <c r="BC998" s="873"/>
      <c r="BD998" s="873"/>
      <c r="BE998" s="873"/>
      <c r="BF998" s="873"/>
      <c r="BG998" s="873"/>
      <c r="BH998" s="873"/>
      <c r="BI998" s="873"/>
      <c r="BJ998" s="873"/>
      <c r="BK998" s="873"/>
      <c r="BL998" s="873"/>
      <c r="BM998" s="873"/>
      <c r="BN998" s="873"/>
      <c r="BO998" s="873"/>
      <c r="BP998" s="873"/>
      <c r="BQ998" s="873"/>
      <c r="BR998" s="873"/>
      <c r="BS998" s="873"/>
      <c r="BT998" s="873"/>
      <c r="BU998" s="873"/>
      <c r="BV998" s="873"/>
      <c r="BW998" s="873"/>
      <c r="BX998" s="873"/>
      <c r="BY998" s="873"/>
      <c r="BZ998" s="873"/>
      <c r="CA998" s="873"/>
      <c r="CB998" s="873"/>
      <c r="CC998" s="873"/>
      <c r="CD998" s="873"/>
      <c r="CE998" s="873"/>
      <c r="CF998" s="873"/>
      <c r="CG998" s="873"/>
      <c r="CH998" s="873"/>
      <c r="CI998" s="873"/>
      <c r="CJ998" s="873"/>
      <c r="CK998" s="873"/>
      <c r="CL998" s="93"/>
      <c r="CM998" s="93"/>
      <c r="CN998" s="93"/>
      <c r="CO998" s="93"/>
    </row>
    <row r="999" spans="1:93" s="446" customFormat="1" ht="309" customHeight="1" x14ac:dyDescent="0.25">
      <c r="B999" s="452" t="s">
        <v>34</v>
      </c>
      <c r="C999" s="453" t="s">
        <v>442</v>
      </c>
      <c r="D999" s="405">
        <f>E999+F999+G999+H999</f>
        <v>18169.599999999999</v>
      </c>
      <c r="E999" s="405"/>
      <c r="F999" s="405"/>
      <c r="G999" s="405"/>
      <c r="H999" s="405">
        <v>18169.599999999999</v>
      </c>
      <c r="I999" s="405">
        <f>Q999</f>
        <v>18169.599999999999</v>
      </c>
      <c r="J999" s="584">
        <f>I999/D999</f>
        <v>1</v>
      </c>
      <c r="K999" s="404"/>
      <c r="L999" s="404"/>
      <c r="M999" s="404"/>
      <c r="N999" s="404"/>
      <c r="O999" s="404"/>
      <c r="P999" s="404"/>
      <c r="Q999" s="404">
        <f>H999</f>
        <v>18169.599999999999</v>
      </c>
      <c r="R999" s="584">
        <f>Q999/H999</f>
        <v>1</v>
      </c>
      <c r="S999" s="405">
        <f>AA999</f>
        <v>18169.599999999999</v>
      </c>
      <c r="T999" s="584">
        <f>S999/D999</f>
        <v>1</v>
      </c>
      <c r="U999" s="404"/>
      <c r="V999" s="404"/>
      <c r="W999" s="404"/>
      <c r="X999" s="404"/>
      <c r="Y999" s="404"/>
      <c r="Z999" s="404"/>
      <c r="AA999" s="404">
        <f>D999</f>
        <v>18169.599999999999</v>
      </c>
      <c r="AB999" s="584">
        <f>AA999/D999</f>
        <v>1</v>
      </c>
      <c r="AC999" s="405">
        <f>AK999</f>
        <v>18169.599999999999</v>
      </c>
      <c r="AD999" s="584">
        <f>AC999/D999</f>
        <v>1</v>
      </c>
      <c r="AE999" s="404"/>
      <c r="AF999" s="404"/>
      <c r="AG999" s="404"/>
      <c r="AH999" s="404"/>
      <c r="AI999" s="404"/>
      <c r="AJ999" s="404"/>
      <c r="AK999" s="405">
        <f>D999</f>
        <v>18169.599999999999</v>
      </c>
      <c r="AL999" s="584">
        <f>AK999/D999</f>
        <v>1</v>
      </c>
      <c r="AM999" s="404"/>
      <c r="AN999" s="404"/>
      <c r="AO999" s="404"/>
      <c r="AP999" s="404"/>
      <c r="AQ999" s="404"/>
      <c r="AR999" s="404"/>
      <c r="AS999" s="404"/>
      <c r="AT999" s="404"/>
      <c r="AU999" s="404">
        <f>AV999-H999</f>
        <v>0</v>
      </c>
      <c r="AV999" s="404">
        <f>AW999+AX999+AY999+AZ999</f>
        <v>18169.599999999999</v>
      </c>
      <c r="AW999" s="404"/>
      <c r="AX999" s="404"/>
      <c r="AY999" s="404"/>
      <c r="AZ999" s="404">
        <v>18169.599999999999</v>
      </c>
      <c r="BA999" s="404">
        <f>BB999+BC999+BD999</f>
        <v>0</v>
      </c>
      <c r="BB999" s="404"/>
      <c r="BC999" s="404"/>
      <c r="BD999" s="404"/>
      <c r="BE999" s="404">
        <f>BF999+BG999+BH999</f>
        <v>0</v>
      </c>
      <c r="BF999" s="404">
        <f>E999</f>
        <v>0</v>
      </c>
      <c r="BG999" s="404">
        <f>G999</f>
        <v>0</v>
      </c>
      <c r="BH999" s="404"/>
      <c r="BI999" s="404">
        <f>BJ999+BK999+BL999+BM999</f>
        <v>0</v>
      </c>
      <c r="BJ999" s="404"/>
      <c r="BK999" s="404"/>
      <c r="BL999" s="404"/>
      <c r="BM999" s="404"/>
      <c r="BN999" s="404"/>
      <c r="BO999" s="404">
        <f>BP999+BQ999+BR999+BS999</f>
        <v>0</v>
      </c>
      <c r="BP999" s="404"/>
      <c r="BQ999" s="404"/>
      <c r="BR999" s="404"/>
      <c r="BS999" s="404"/>
      <c r="BT999" s="404">
        <f>BL999</f>
        <v>0</v>
      </c>
      <c r="BU999" s="404">
        <f>BM999</f>
        <v>0</v>
      </c>
      <c r="BV999" s="404">
        <f>BW999+BX999+BY999+BZ999</f>
        <v>200</v>
      </c>
      <c r="BW999" s="404">
        <f>56.5+43.5</f>
        <v>100</v>
      </c>
      <c r="BX999" s="404">
        <v>0</v>
      </c>
      <c r="BY999" s="404">
        <f>56.5+43.5</f>
        <v>100</v>
      </c>
      <c r="BZ999" s="404"/>
      <c r="CA999" s="404">
        <f>CB999+CC999+CD999</f>
        <v>0</v>
      </c>
      <c r="CB999" s="404"/>
      <c r="CC999" s="404"/>
      <c r="CD999" s="404"/>
      <c r="CE999" s="404">
        <f>CF999+CH999+CI999</f>
        <v>0</v>
      </c>
      <c r="CF999" s="404"/>
      <c r="CG999" s="404"/>
      <c r="CH999" s="404"/>
      <c r="CI999" s="404"/>
      <c r="CJ999" s="404"/>
      <c r="CK999" s="404">
        <f>CL999+CM999+CN999+CO999</f>
        <v>0</v>
      </c>
      <c r="CL999" s="404"/>
      <c r="CM999" s="404"/>
      <c r="CN999" s="404"/>
      <c r="CO999" s="408"/>
    </row>
    <row r="1000" spans="1:93" s="446" customFormat="1" ht="237.75" customHeight="1" x14ac:dyDescent="0.25">
      <c r="B1000" s="452" t="s">
        <v>62</v>
      </c>
      <c r="C1000" s="453" t="s">
        <v>491</v>
      </c>
      <c r="D1000" s="405">
        <f>E1000+F1000+G1000+H1000</f>
        <v>1700</v>
      </c>
      <c r="E1000" s="405"/>
      <c r="F1000" s="405"/>
      <c r="G1000" s="405"/>
      <c r="H1000" s="405">
        <v>1700</v>
      </c>
      <c r="I1000" s="405">
        <f>Q1000</f>
        <v>1700</v>
      </c>
      <c r="J1000" s="584">
        <f>I1000/D1000</f>
        <v>1</v>
      </c>
      <c r="K1000" s="404"/>
      <c r="L1000" s="404"/>
      <c r="M1000" s="404"/>
      <c r="N1000" s="404"/>
      <c r="O1000" s="404"/>
      <c r="P1000" s="404"/>
      <c r="Q1000" s="404">
        <f>H1000</f>
        <v>1700</v>
      </c>
      <c r="R1000" s="584">
        <f>Q1000/H1000</f>
        <v>1</v>
      </c>
      <c r="S1000" s="405">
        <f>AA1000</f>
        <v>1700</v>
      </c>
      <c r="T1000" s="584">
        <f>S1000/D1000</f>
        <v>1</v>
      </c>
      <c r="U1000" s="404"/>
      <c r="V1000" s="404"/>
      <c r="W1000" s="404"/>
      <c r="X1000" s="404"/>
      <c r="Y1000" s="404"/>
      <c r="Z1000" s="404"/>
      <c r="AA1000" s="404">
        <f>D1000</f>
        <v>1700</v>
      </c>
      <c r="AB1000" s="584">
        <f>AA1000/D1000</f>
        <v>1</v>
      </c>
      <c r="AC1000" s="405">
        <f>AK1000</f>
        <v>1700</v>
      </c>
      <c r="AD1000" s="584">
        <f>AC1000/D1000</f>
        <v>1</v>
      </c>
      <c r="AE1000" s="404"/>
      <c r="AF1000" s="404"/>
      <c r="AG1000" s="404"/>
      <c r="AH1000" s="404"/>
      <c r="AI1000" s="404"/>
      <c r="AJ1000" s="404"/>
      <c r="AK1000" s="405">
        <f>H1000</f>
        <v>1700</v>
      </c>
      <c r="AL1000" s="584">
        <f>AK1000/D1000</f>
        <v>1</v>
      </c>
      <c r="AM1000" s="404"/>
      <c r="AN1000" s="404"/>
      <c r="AO1000" s="404"/>
      <c r="AP1000" s="404"/>
      <c r="AQ1000" s="404"/>
      <c r="AR1000" s="404"/>
      <c r="AS1000" s="404"/>
      <c r="AT1000" s="404"/>
      <c r="AU1000" s="404"/>
      <c r="AV1000" s="404"/>
      <c r="AW1000" s="404"/>
      <c r="AX1000" s="404"/>
      <c r="AY1000" s="404"/>
      <c r="AZ1000" s="404"/>
      <c r="BA1000" s="404"/>
      <c r="BB1000" s="404"/>
      <c r="BC1000" s="404"/>
      <c r="BD1000" s="404"/>
      <c r="BE1000" s="404"/>
      <c r="BF1000" s="404"/>
      <c r="BG1000" s="404"/>
      <c r="BH1000" s="404"/>
      <c r="BI1000" s="404"/>
      <c r="BJ1000" s="404"/>
      <c r="BK1000" s="404"/>
      <c r="BL1000" s="404"/>
      <c r="BM1000" s="404"/>
      <c r="BN1000" s="404"/>
      <c r="BO1000" s="404"/>
      <c r="BP1000" s="404"/>
      <c r="BQ1000" s="404"/>
      <c r="BR1000" s="404"/>
      <c r="BS1000" s="404"/>
      <c r="BT1000" s="404"/>
      <c r="BU1000" s="404"/>
      <c r="BV1000" s="404"/>
      <c r="BW1000" s="404"/>
      <c r="BX1000" s="404"/>
      <c r="BY1000" s="404"/>
      <c r="BZ1000" s="404"/>
      <c r="CA1000" s="404"/>
      <c r="CB1000" s="404"/>
      <c r="CC1000" s="404"/>
      <c r="CD1000" s="404"/>
      <c r="CE1000" s="404"/>
      <c r="CF1000" s="404"/>
      <c r="CG1000" s="404"/>
      <c r="CH1000" s="404"/>
      <c r="CI1000" s="404"/>
      <c r="CJ1000" s="404"/>
      <c r="CK1000" s="404"/>
      <c r="CL1000" s="404"/>
      <c r="CM1000" s="404"/>
      <c r="CN1000" s="404"/>
      <c r="CO1000" s="408"/>
    </row>
    <row r="1001" spans="1:93" s="446" customFormat="1" ht="198.75" customHeight="1" x14ac:dyDescent="0.25">
      <c r="B1001" s="452" t="s">
        <v>7</v>
      </c>
      <c r="C1001" s="453" t="s">
        <v>492</v>
      </c>
      <c r="D1001" s="405">
        <f>E1001+F1001+G1001+H1001</f>
        <v>72161.100000000006</v>
      </c>
      <c r="E1001" s="405"/>
      <c r="F1001" s="405"/>
      <c r="G1001" s="405"/>
      <c r="H1001" s="405">
        <v>72161.100000000006</v>
      </c>
      <c r="I1001" s="405">
        <f>Q1001</f>
        <v>0</v>
      </c>
      <c r="J1001" s="584">
        <f>I1001/D1001</f>
        <v>0</v>
      </c>
      <c r="K1001" s="404"/>
      <c r="L1001" s="404"/>
      <c r="M1001" s="404"/>
      <c r="N1001" s="404"/>
      <c r="O1001" s="404"/>
      <c r="P1001" s="404"/>
      <c r="Q1001" s="404">
        <v>0</v>
      </c>
      <c r="R1001" s="584">
        <f>Q1001/H1001</f>
        <v>0</v>
      </c>
      <c r="S1001" s="404"/>
      <c r="T1001" s="404"/>
      <c r="U1001" s="404"/>
      <c r="V1001" s="404"/>
      <c r="W1001" s="404"/>
      <c r="X1001" s="404"/>
      <c r="Y1001" s="404"/>
      <c r="Z1001" s="404"/>
      <c r="AA1001" s="404"/>
      <c r="AB1001" s="404"/>
      <c r="AC1001" s="405">
        <f>AK1001</f>
        <v>72161.100000000006</v>
      </c>
      <c r="AD1001" s="584">
        <f>AC1001/D1001</f>
        <v>1</v>
      </c>
      <c r="AE1001" s="404"/>
      <c r="AF1001" s="404"/>
      <c r="AG1001" s="404"/>
      <c r="AH1001" s="404"/>
      <c r="AI1001" s="404"/>
      <c r="AJ1001" s="404"/>
      <c r="AK1001" s="405">
        <f>H1001</f>
        <v>72161.100000000006</v>
      </c>
      <c r="AL1001" s="584">
        <f>AK1001/D1001</f>
        <v>1</v>
      </c>
      <c r="AM1001" s="404"/>
      <c r="AN1001" s="404"/>
      <c r="AO1001" s="404"/>
      <c r="AP1001" s="404"/>
      <c r="AQ1001" s="404"/>
      <c r="AR1001" s="404"/>
      <c r="AS1001" s="404"/>
      <c r="AT1001" s="404"/>
      <c r="AU1001" s="404"/>
      <c r="AV1001" s="404"/>
      <c r="AW1001" s="404"/>
      <c r="AX1001" s="404"/>
      <c r="AY1001" s="404"/>
      <c r="AZ1001" s="404"/>
      <c r="BA1001" s="404"/>
      <c r="BB1001" s="404"/>
      <c r="BC1001" s="404"/>
      <c r="BD1001" s="404"/>
      <c r="BE1001" s="404"/>
      <c r="BF1001" s="404"/>
      <c r="BG1001" s="404"/>
      <c r="BH1001" s="404"/>
      <c r="BI1001" s="404"/>
      <c r="BJ1001" s="404"/>
      <c r="BK1001" s="404"/>
      <c r="BL1001" s="404"/>
      <c r="BM1001" s="404"/>
      <c r="BN1001" s="404"/>
      <c r="BO1001" s="404"/>
      <c r="BP1001" s="404"/>
      <c r="BQ1001" s="404"/>
      <c r="BR1001" s="404"/>
      <c r="BS1001" s="404"/>
      <c r="BT1001" s="404"/>
      <c r="BU1001" s="404"/>
      <c r="BV1001" s="404"/>
      <c r="BW1001" s="404"/>
      <c r="BX1001" s="404"/>
      <c r="BY1001" s="404"/>
      <c r="BZ1001" s="404"/>
      <c r="CA1001" s="404"/>
      <c r="CB1001" s="404"/>
      <c r="CC1001" s="404"/>
      <c r="CD1001" s="404"/>
      <c r="CE1001" s="404"/>
      <c r="CF1001" s="404"/>
      <c r="CG1001" s="404"/>
      <c r="CH1001" s="404"/>
      <c r="CI1001" s="404"/>
      <c r="CJ1001" s="404"/>
      <c r="CK1001" s="404"/>
      <c r="CL1001" s="404"/>
      <c r="CM1001" s="404"/>
      <c r="CN1001" s="404"/>
      <c r="CO1001" s="408"/>
    </row>
    <row r="1002" spans="1:93" s="6" customFormat="1" ht="30" hidden="1" customHeight="1" x14ac:dyDescent="0.4">
      <c r="B1002" s="90"/>
      <c r="C1002" s="91"/>
      <c r="D1002" s="478">
        <f>D576+D693+H862+H965</f>
        <v>1105144.52617</v>
      </c>
      <c r="E1002" s="478"/>
      <c r="F1002" s="478"/>
      <c r="G1002" s="478"/>
      <c r="H1002" s="478"/>
      <c r="I1002" s="478"/>
      <c r="J1002" s="478"/>
      <c r="K1002" s="478"/>
      <c r="L1002" s="478"/>
      <c r="M1002" s="478"/>
      <c r="N1002" s="478"/>
      <c r="O1002" s="478"/>
      <c r="P1002" s="478"/>
      <c r="Q1002" s="478"/>
      <c r="R1002" s="478"/>
      <c r="S1002" s="478"/>
      <c r="T1002" s="478"/>
      <c r="U1002" s="478"/>
      <c r="V1002" s="478"/>
      <c r="W1002" s="478"/>
      <c r="X1002" s="478"/>
      <c r="Y1002" s="478"/>
      <c r="Z1002" s="478"/>
      <c r="AA1002" s="478"/>
      <c r="AB1002" s="478"/>
      <c r="AC1002" s="478"/>
      <c r="AD1002" s="478"/>
      <c r="AE1002" s="478"/>
      <c r="AF1002" s="478"/>
      <c r="AG1002" s="478"/>
      <c r="AH1002" s="478"/>
      <c r="AI1002" s="478"/>
      <c r="AJ1002" s="478"/>
      <c r="AK1002" s="478"/>
      <c r="AL1002" s="478"/>
      <c r="AM1002" s="478"/>
      <c r="AN1002" s="478"/>
      <c r="AO1002" s="478"/>
      <c r="AP1002" s="478"/>
      <c r="AQ1002" s="478"/>
      <c r="AR1002" s="478"/>
      <c r="AS1002" s="478"/>
      <c r="AT1002" s="478"/>
      <c r="AU1002" s="478"/>
      <c r="AV1002" s="513">
        <f>AV576+AV693+AZ862+AZ965</f>
        <v>1184959.7921799999</v>
      </c>
      <c r="AW1002" s="478"/>
      <c r="AX1002" s="478"/>
      <c r="AY1002" s="478"/>
      <c r="AZ1002" s="478"/>
      <c r="BA1002" s="478"/>
      <c r="BB1002" s="478"/>
      <c r="BC1002" s="478"/>
      <c r="BD1002" s="478"/>
      <c r="BE1002" s="478"/>
      <c r="BF1002" s="478"/>
      <c r="BG1002" s="478"/>
      <c r="BH1002" s="478"/>
      <c r="BI1002" s="478">
        <f>BI576+BI693+BM862+BM965</f>
        <v>969007.7</v>
      </c>
      <c r="BJ1002" s="478"/>
      <c r="BK1002" s="478"/>
      <c r="BL1002" s="478"/>
      <c r="BM1002" s="478"/>
      <c r="BN1002" s="478"/>
      <c r="BO1002" s="478">
        <f>BO576+BO693+BS862+BS965</f>
        <v>969007.7</v>
      </c>
      <c r="BP1002" s="478"/>
      <c r="BQ1002" s="478"/>
      <c r="BR1002" s="478"/>
      <c r="BS1002" s="478"/>
      <c r="BT1002" s="478"/>
      <c r="BU1002" s="478"/>
      <c r="BV1002" s="478" t="e">
        <f>BV576+BV693+BZ862+BZ965</f>
        <v>#REF!</v>
      </c>
      <c r="BW1002" s="478"/>
      <c r="BX1002" s="93"/>
      <c r="BY1002" s="93"/>
      <c r="BZ1002" s="93"/>
      <c r="CA1002" s="93"/>
      <c r="CB1002" s="93"/>
      <c r="CC1002" s="93"/>
      <c r="CD1002" s="93"/>
      <c r="CE1002" s="93"/>
      <c r="CF1002" s="93"/>
      <c r="CG1002" s="93"/>
      <c r="CH1002" s="93"/>
      <c r="CI1002" s="93"/>
      <c r="CJ1002" s="478"/>
      <c r="CK1002" s="478">
        <f>CK576+CK693+CO862+CO965</f>
        <v>1020615.7</v>
      </c>
      <c r="CL1002" s="478"/>
      <c r="CM1002" s="93"/>
      <c r="CN1002" s="93"/>
      <c r="CO1002" s="93"/>
    </row>
    <row r="1003" spans="1:93" s="6" customFormat="1" ht="15" hidden="1" customHeight="1" x14ac:dyDescent="0.4">
      <c r="B1003" s="90"/>
      <c r="C1003" s="91"/>
      <c r="D1003" s="478"/>
      <c r="E1003" s="478"/>
      <c r="F1003" s="478"/>
      <c r="G1003" s="478"/>
      <c r="H1003" s="478"/>
      <c r="I1003" s="478"/>
      <c r="J1003" s="478"/>
      <c r="K1003" s="478"/>
      <c r="L1003" s="478"/>
      <c r="M1003" s="478"/>
      <c r="N1003" s="478"/>
      <c r="O1003" s="478"/>
      <c r="P1003" s="478"/>
      <c r="Q1003" s="478"/>
      <c r="R1003" s="478"/>
      <c r="S1003" s="478"/>
      <c r="T1003" s="478"/>
      <c r="U1003" s="478"/>
      <c r="V1003" s="478"/>
      <c r="W1003" s="478"/>
      <c r="X1003" s="478"/>
      <c r="Y1003" s="478"/>
      <c r="Z1003" s="478"/>
      <c r="AA1003" s="478"/>
      <c r="AB1003" s="478"/>
      <c r="AC1003" s="478"/>
      <c r="AD1003" s="478"/>
      <c r="AE1003" s="478"/>
      <c r="AF1003" s="478"/>
      <c r="AG1003" s="478"/>
      <c r="AH1003" s="478"/>
      <c r="AI1003" s="478"/>
      <c r="AJ1003" s="478"/>
      <c r="AK1003" s="478"/>
      <c r="AL1003" s="478"/>
      <c r="AM1003" s="478"/>
      <c r="AN1003" s="478"/>
      <c r="AO1003" s="478"/>
      <c r="AP1003" s="478"/>
      <c r="AQ1003" s="478"/>
      <c r="AR1003" s="478"/>
      <c r="AS1003" s="478"/>
      <c r="AT1003" s="478"/>
      <c r="AU1003" s="478"/>
      <c r="AV1003" s="513"/>
      <c r="AW1003" s="478"/>
      <c r="AX1003" s="478"/>
      <c r="AY1003" s="478"/>
      <c r="AZ1003" s="478"/>
      <c r="BA1003" s="478"/>
      <c r="BB1003" s="478"/>
      <c r="BC1003" s="478"/>
      <c r="BD1003" s="478"/>
      <c r="BE1003" s="478"/>
      <c r="BF1003" s="478"/>
      <c r="BG1003" s="478"/>
      <c r="BH1003" s="478"/>
      <c r="BI1003" s="478"/>
      <c r="BJ1003" s="478"/>
      <c r="BK1003" s="478"/>
      <c r="BL1003" s="478"/>
      <c r="BM1003" s="478"/>
      <c r="BN1003" s="478"/>
      <c r="BO1003" s="478"/>
      <c r="BP1003" s="478"/>
      <c r="BQ1003" s="478"/>
      <c r="BR1003" s="478"/>
      <c r="BS1003" s="478"/>
      <c r="BT1003" s="478"/>
      <c r="BU1003" s="478"/>
      <c r="BV1003" s="478"/>
      <c r="BW1003" s="478"/>
      <c r="BX1003" s="93"/>
      <c r="BY1003" s="93"/>
      <c r="BZ1003" s="93"/>
      <c r="CA1003" s="93"/>
      <c r="CB1003" s="93"/>
      <c r="CC1003" s="93"/>
      <c r="CD1003" s="93"/>
      <c r="CE1003" s="93"/>
      <c r="CF1003" s="93"/>
      <c r="CG1003" s="93"/>
      <c r="CH1003" s="93"/>
      <c r="CI1003" s="93"/>
      <c r="CJ1003" s="478"/>
      <c r="CK1003" s="478"/>
      <c r="CL1003" s="478"/>
      <c r="CM1003" s="93"/>
      <c r="CN1003" s="93"/>
      <c r="CO1003" s="93"/>
    </row>
    <row r="1004" spans="1:93" s="6" customFormat="1" ht="36.75" hidden="1" customHeight="1" x14ac:dyDescent="0.4">
      <c r="B1004" s="90"/>
      <c r="C1004" s="91"/>
      <c r="D1004" s="479">
        <f>D1002*10/100</f>
        <v>110514.452617</v>
      </c>
      <c r="E1004" s="479"/>
      <c r="F1004" s="478"/>
      <c r="G1004" s="478"/>
      <c r="H1004" s="478"/>
      <c r="I1004" s="478"/>
      <c r="J1004" s="478"/>
      <c r="K1004" s="478"/>
      <c r="L1004" s="478"/>
      <c r="M1004" s="478"/>
      <c r="N1004" s="478"/>
      <c r="O1004" s="478"/>
      <c r="P1004" s="478"/>
      <c r="Q1004" s="478"/>
      <c r="R1004" s="478"/>
      <c r="S1004" s="478"/>
      <c r="T1004" s="478"/>
      <c r="U1004" s="478"/>
      <c r="V1004" s="478"/>
      <c r="W1004" s="478"/>
      <c r="X1004" s="478"/>
      <c r="Y1004" s="478"/>
      <c r="Z1004" s="478"/>
      <c r="AA1004" s="478"/>
      <c r="AB1004" s="478"/>
      <c r="AC1004" s="478"/>
      <c r="AD1004" s="478"/>
      <c r="AE1004" s="478"/>
      <c r="AF1004" s="478"/>
      <c r="AG1004" s="478"/>
      <c r="AH1004" s="478"/>
      <c r="AI1004" s="478"/>
      <c r="AJ1004" s="478"/>
      <c r="AK1004" s="478"/>
      <c r="AL1004" s="478"/>
      <c r="AM1004" s="478"/>
      <c r="AN1004" s="478"/>
      <c r="AO1004" s="478"/>
      <c r="AP1004" s="478"/>
      <c r="AQ1004" s="478"/>
      <c r="AR1004" s="478"/>
      <c r="AS1004" s="478"/>
      <c r="AT1004" s="478"/>
      <c r="AU1004" s="478"/>
      <c r="AV1004" s="514">
        <f>AV1002*10/100</f>
        <v>118495.97921799999</v>
      </c>
      <c r="AW1004" s="479"/>
      <c r="AX1004" s="478"/>
      <c r="AY1004" s="478"/>
      <c r="AZ1004" s="478"/>
      <c r="BA1004" s="478"/>
      <c r="BB1004" s="478"/>
      <c r="BC1004" s="478"/>
      <c r="BD1004" s="478"/>
      <c r="BE1004" s="478"/>
      <c r="BF1004" s="478"/>
      <c r="BG1004" s="478"/>
      <c r="BH1004" s="478"/>
      <c r="BI1004" s="479">
        <f>BI1002*10/100</f>
        <v>96900.77</v>
      </c>
      <c r="BJ1004" s="479"/>
      <c r="BK1004" s="478"/>
      <c r="BL1004" s="478"/>
      <c r="BM1004" s="478"/>
      <c r="BN1004" s="478"/>
      <c r="BO1004" s="479">
        <f>BO1002*10/100</f>
        <v>96900.77</v>
      </c>
      <c r="BP1004" s="479"/>
      <c r="BQ1004" s="478"/>
      <c r="BR1004" s="478"/>
      <c r="BS1004" s="478"/>
      <c r="BT1004" s="478"/>
      <c r="BU1004" s="478"/>
      <c r="BV1004" s="479" t="e">
        <f>BV1002*10/100</f>
        <v>#REF!</v>
      </c>
      <c r="BW1004" s="479"/>
      <c r="BX1004" s="93"/>
      <c r="BY1004" s="93"/>
      <c r="BZ1004" s="93"/>
      <c r="CA1004" s="93"/>
      <c r="CB1004" s="93"/>
      <c r="CC1004" s="93"/>
      <c r="CD1004" s="93"/>
      <c r="CE1004" s="93"/>
      <c r="CF1004" s="93"/>
      <c r="CG1004" s="93"/>
      <c r="CH1004" s="93"/>
      <c r="CI1004" s="93"/>
      <c r="CJ1004" s="478"/>
      <c r="CK1004" s="479">
        <f>CK1002*10/100</f>
        <v>102061.57</v>
      </c>
      <c r="CL1004" s="479"/>
      <c r="CM1004" s="93"/>
      <c r="CN1004" s="93"/>
      <c r="CO1004" s="93"/>
    </row>
    <row r="1005" spans="1:93" s="6" customFormat="1" ht="27" hidden="1" customHeight="1" x14ac:dyDescent="0.4">
      <c r="B1005" s="90"/>
      <c r="C1005" s="91"/>
      <c r="D1005" s="478"/>
      <c r="E1005" s="478"/>
      <c r="F1005" s="478"/>
      <c r="G1005" s="478"/>
      <c r="H1005" s="478"/>
      <c r="I1005" s="478"/>
      <c r="J1005" s="478"/>
      <c r="K1005" s="478"/>
      <c r="L1005" s="478"/>
      <c r="M1005" s="478"/>
      <c r="N1005" s="478"/>
      <c r="O1005" s="478"/>
      <c r="P1005" s="478"/>
      <c r="Q1005" s="478"/>
      <c r="R1005" s="478"/>
      <c r="S1005" s="478"/>
      <c r="T1005" s="478"/>
      <c r="U1005" s="478"/>
      <c r="V1005" s="478"/>
      <c r="W1005" s="478"/>
      <c r="X1005" s="478"/>
      <c r="Y1005" s="478"/>
      <c r="Z1005" s="478"/>
      <c r="AA1005" s="478"/>
      <c r="AB1005" s="478"/>
      <c r="AC1005" s="478"/>
      <c r="AD1005" s="478"/>
      <c r="AE1005" s="478"/>
      <c r="AF1005" s="478"/>
      <c r="AG1005" s="478"/>
      <c r="AH1005" s="478"/>
      <c r="AI1005" s="478"/>
      <c r="AJ1005" s="478"/>
      <c r="AK1005" s="478"/>
      <c r="AL1005" s="478"/>
      <c r="AM1005" s="478"/>
      <c r="AN1005" s="478"/>
      <c r="AO1005" s="478"/>
      <c r="AP1005" s="478"/>
      <c r="AQ1005" s="478"/>
      <c r="AR1005" s="478"/>
      <c r="AS1005" s="478"/>
      <c r="AT1005" s="478"/>
      <c r="AU1005" s="478"/>
      <c r="AV1005" s="513"/>
      <c r="AW1005" s="478"/>
      <c r="AX1005" s="478"/>
      <c r="AY1005" s="478"/>
      <c r="AZ1005" s="478"/>
      <c r="BA1005" s="478"/>
      <c r="BB1005" s="478"/>
      <c r="BC1005" s="478"/>
      <c r="BD1005" s="478"/>
      <c r="BE1005" s="478"/>
      <c r="BF1005" s="478"/>
      <c r="BG1005" s="478"/>
      <c r="BH1005" s="478"/>
      <c r="BI1005" s="478"/>
      <c r="BJ1005" s="478"/>
      <c r="BK1005" s="478"/>
      <c r="BL1005" s="478"/>
      <c r="BM1005" s="478"/>
      <c r="BN1005" s="478"/>
      <c r="BO1005" s="478"/>
      <c r="BP1005" s="478"/>
      <c r="BQ1005" s="478"/>
      <c r="BR1005" s="478"/>
      <c r="BS1005" s="478"/>
      <c r="BT1005" s="478"/>
      <c r="BU1005" s="478"/>
      <c r="BV1005" s="478"/>
      <c r="BW1005" s="478"/>
      <c r="BX1005" s="93"/>
      <c r="BY1005" s="93"/>
      <c r="BZ1005" s="93"/>
      <c r="CA1005" s="93"/>
      <c r="CB1005" s="93"/>
      <c r="CC1005" s="93"/>
      <c r="CD1005" s="93"/>
      <c r="CE1005" s="93"/>
      <c r="CF1005" s="93"/>
      <c r="CG1005" s="93"/>
      <c r="CH1005" s="93"/>
      <c r="CI1005" s="93"/>
      <c r="CJ1005" s="478"/>
      <c r="CK1005" s="478"/>
      <c r="CL1005" s="478"/>
      <c r="CM1005" s="93"/>
      <c r="CN1005" s="93"/>
      <c r="CO1005" s="93"/>
    </row>
    <row r="1006" spans="1:93" s="6" customFormat="1" ht="15" hidden="1" customHeight="1" x14ac:dyDescent="0.25">
      <c r="B1006" s="90"/>
      <c r="C1006" s="91"/>
      <c r="D1006" s="93"/>
      <c r="E1006" s="93"/>
      <c r="F1006" s="93"/>
      <c r="G1006" s="93"/>
      <c r="H1006" s="93"/>
      <c r="I1006" s="93"/>
      <c r="J1006" s="93"/>
      <c r="K1006" s="93"/>
      <c r="L1006" s="93"/>
      <c r="M1006" s="93"/>
      <c r="N1006" s="93"/>
      <c r="O1006" s="93"/>
      <c r="P1006" s="93"/>
      <c r="Q1006" s="93"/>
      <c r="R1006" s="93"/>
      <c r="S1006" s="93"/>
      <c r="T1006" s="93"/>
      <c r="U1006" s="93"/>
      <c r="V1006" s="93"/>
      <c r="W1006" s="93"/>
      <c r="X1006" s="93"/>
      <c r="Y1006" s="93"/>
      <c r="Z1006" s="93"/>
      <c r="AA1006" s="93"/>
      <c r="AB1006" s="93"/>
      <c r="AC1006" s="93"/>
      <c r="AD1006" s="93"/>
      <c r="AE1006" s="93"/>
      <c r="AF1006" s="93"/>
      <c r="AG1006" s="93"/>
      <c r="AH1006" s="93"/>
      <c r="AI1006" s="93"/>
      <c r="AJ1006" s="93"/>
      <c r="AK1006" s="93"/>
      <c r="AL1006" s="93"/>
      <c r="AM1006" s="93"/>
      <c r="AN1006" s="93"/>
      <c r="AO1006" s="93"/>
      <c r="AP1006" s="93"/>
      <c r="AQ1006" s="93"/>
      <c r="AR1006" s="93"/>
      <c r="AS1006" s="93"/>
      <c r="AT1006" s="93"/>
      <c r="AU1006" s="93"/>
      <c r="AV1006" s="5"/>
      <c r="AW1006" s="93"/>
      <c r="AX1006" s="93"/>
      <c r="AY1006" s="93"/>
      <c r="AZ1006" s="93"/>
      <c r="BA1006" s="93"/>
      <c r="BB1006" s="93"/>
      <c r="BC1006" s="93"/>
      <c r="BD1006" s="93"/>
      <c r="BE1006" s="93"/>
      <c r="BF1006" s="93"/>
      <c r="BG1006" s="93"/>
      <c r="BH1006" s="93"/>
      <c r="BI1006" s="93"/>
      <c r="BJ1006" s="93"/>
      <c r="BK1006" s="93"/>
      <c r="BL1006" s="93"/>
      <c r="BM1006" s="93"/>
      <c r="BN1006" s="93"/>
      <c r="BO1006" s="93"/>
      <c r="BP1006" s="93"/>
      <c r="BQ1006" s="93"/>
      <c r="BR1006" s="93"/>
      <c r="BS1006" s="93"/>
      <c r="BT1006" s="93"/>
      <c r="BU1006" s="93"/>
      <c r="BV1006" s="93"/>
      <c r="BW1006" s="93"/>
      <c r="BX1006" s="93"/>
      <c r="BY1006" s="93"/>
      <c r="BZ1006" s="93"/>
      <c r="CA1006" s="93"/>
      <c r="CB1006" s="93"/>
      <c r="CC1006" s="93"/>
      <c r="CD1006" s="93"/>
      <c r="CE1006" s="93"/>
      <c r="CF1006" s="93"/>
      <c r="CG1006" s="93"/>
      <c r="CH1006" s="93"/>
      <c r="CI1006" s="93"/>
      <c r="CJ1006" s="93"/>
      <c r="CK1006" s="93"/>
      <c r="CL1006" s="93"/>
      <c r="CM1006" s="93"/>
      <c r="CN1006" s="93"/>
      <c r="CO1006" s="93"/>
    </row>
    <row r="1007" spans="1:93" s="446" customFormat="1" ht="309" hidden="1" customHeight="1" x14ac:dyDescent="0.25">
      <c r="B1007" s="452"/>
      <c r="C1007" s="453" t="s">
        <v>492</v>
      </c>
      <c r="D1007" s="405"/>
      <c r="E1007" s="405"/>
      <c r="F1007" s="405"/>
      <c r="G1007" s="405"/>
      <c r="H1007" s="405"/>
      <c r="I1007" s="405"/>
      <c r="J1007" s="584"/>
      <c r="K1007" s="404"/>
      <c r="L1007" s="404"/>
      <c r="M1007" s="404"/>
      <c r="N1007" s="404"/>
      <c r="O1007" s="404"/>
      <c r="P1007" s="404"/>
      <c r="Q1007" s="404"/>
      <c r="R1007" s="584"/>
      <c r="S1007" s="404"/>
      <c r="T1007" s="404"/>
      <c r="U1007" s="404"/>
      <c r="V1007" s="404"/>
      <c r="W1007" s="404"/>
      <c r="X1007" s="404"/>
      <c r="Y1007" s="404"/>
      <c r="Z1007" s="404"/>
      <c r="AA1007" s="404"/>
      <c r="AB1007" s="404"/>
      <c r="AC1007" s="405"/>
      <c r="AD1007" s="584"/>
      <c r="AE1007" s="404"/>
      <c r="AF1007" s="404"/>
      <c r="AG1007" s="404"/>
      <c r="AH1007" s="404"/>
      <c r="AI1007" s="404"/>
      <c r="AJ1007" s="404"/>
      <c r="AK1007" s="405"/>
      <c r="AL1007" s="584"/>
      <c r="AM1007" s="404"/>
      <c r="AN1007" s="404"/>
      <c r="AO1007" s="404"/>
      <c r="AP1007" s="404"/>
      <c r="AQ1007" s="404"/>
      <c r="AR1007" s="404"/>
      <c r="AS1007" s="404"/>
      <c r="AT1007" s="404"/>
      <c r="AU1007" s="404"/>
      <c r="AV1007" s="404"/>
      <c r="AW1007" s="404"/>
      <c r="AX1007" s="404"/>
      <c r="AY1007" s="404"/>
      <c r="AZ1007" s="404"/>
      <c r="BA1007" s="404"/>
      <c r="BB1007" s="404"/>
      <c r="BC1007" s="404"/>
      <c r="BD1007" s="404"/>
      <c r="BE1007" s="404"/>
      <c r="BF1007" s="404"/>
      <c r="BG1007" s="404"/>
      <c r="BH1007" s="404"/>
      <c r="BI1007" s="404"/>
      <c r="BJ1007" s="404"/>
      <c r="BK1007" s="404"/>
      <c r="BL1007" s="404"/>
      <c r="BM1007" s="404"/>
      <c r="BN1007" s="404"/>
      <c r="BO1007" s="404"/>
      <c r="BP1007" s="404"/>
      <c r="BQ1007" s="404"/>
      <c r="BR1007" s="404"/>
      <c r="BS1007" s="404"/>
      <c r="BT1007" s="404"/>
      <c r="BU1007" s="404"/>
      <c r="BV1007" s="404"/>
      <c r="BW1007" s="404"/>
      <c r="BX1007" s="404"/>
      <c r="BY1007" s="404"/>
      <c r="BZ1007" s="404"/>
      <c r="CA1007" s="404"/>
      <c r="CB1007" s="404"/>
      <c r="CC1007" s="404"/>
      <c r="CD1007" s="404"/>
      <c r="CE1007" s="404"/>
      <c r="CF1007" s="404"/>
      <c r="CG1007" s="404"/>
      <c r="CH1007" s="404"/>
      <c r="CI1007" s="404"/>
      <c r="CJ1007" s="404"/>
      <c r="CK1007" s="404"/>
      <c r="CL1007" s="404"/>
      <c r="CM1007" s="404"/>
      <c r="CN1007" s="404"/>
      <c r="CO1007" s="408"/>
    </row>
    <row r="1008" spans="1:93" s="95" customFormat="1" ht="46.5" customHeight="1" x14ac:dyDescent="0.2">
      <c r="B1008" s="871"/>
      <c r="C1008" s="871"/>
      <c r="D1008" s="197"/>
      <c r="E1008" s="197"/>
      <c r="AV1008" s="515"/>
      <c r="AW1008" s="197"/>
      <c r="BI1008" s="197"/>
      <c r="BO1008" s="197"/>
      <c r="BV1008" s="197"/>
      <c r="CK1008" s="197"/>
    </row>
    <row r="1009" spans="1:93" s="92" customFormat="1" ht="18.75" customHeight="1" x14ac:dyDescent="0.25">
      <c r="A1009" s="96"/>
      <c r="B1009" s="91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</row>
    <row r="1010" spans="1:93" s="6" customFormat="1" ht="18.75" customHeight="1" x14ac:dyDescent="0.25">
      <c r="A1010" s="97"/>
      <c r="B1010" s="98"/>
      <c r="C1010" s="92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</row>
    <row r="1011" spans="1:93" s="99" customFormat="1" ht="46.5" customHeight="1" x14ac:dyDescent="0.2">
      <c r="B1011" s="867"/>
      <c r="C1011" s="867"/>
      <c r="D1011" s="101"/>
      <c r="E1011" s="101"/>
      <c r="F1011" s="101"/>
      <c r="G1011" s="101"/>
      <c r="H1011" s="101"/>
      <c r="I1011" s="101"/>
      <c r="J1011" s="101"/>
      <c r="K1011" s="101"/>
      <c r="L1011" s="101"/>
      <c r="M1011" s="101"/>
      <c r="N1011" s="101"/>
      <c r="O1011" s="101"/>
      <c r="P1011" s="101"/>
      <c r="Q1011" s="101"/>
      <c r="R1011" s="101"/>
      <c r="S1011" s="101"/>
      <c r="T1011" s="101"/>
      <c r="U1011" s="101"/>
      <c r="V1011" s="101"/>
      <c r="W1011" s="101"/>
      <c r="X1011" s="101"/>
      <c r="Y1011" s="101"/>
      <c r="Z1011" s="101"/>
      <c r="AA1011" s="101"/>
      <c r="AB1011" s="101"/>
      <c r="AC1011" s="101"/>
      <c r="AD1011" s="101"/>
      <c r="AE1011" s="101"/>
      <c r="AF1011" s="101"/>
      <c r="AG1011" s="101"/>
      <c r="AH1011" s="101"/>
      <c r="AI1011" s="101"/>
      <c r="AJ1011" s="101"/>
      <c r="AK1011" s="101"/>
      <c r="AL1011" s="101"/>
      <c r="AM1011" s="101"/>
      <c r="AN1011" s="101"/>
      <c r="AO1011" s="101"/>
      <c r="AP1011" s="101"/>
      <c r="AQ1011" s="101"/>
      <c r="AR1011" s="101"/>
      <c r="AS1011" s="101"/>
      <c r="AT1011" s="101"/>
      <c r="AU1011" s="101"/>
      <c r="AV1011" s="516"/>
      <c r="AW1011" s="101"/>
      <c r="AX1011" s="101"/>
      <c r="AY1011" s="101"/>
      <c r="AZ1011" s="101"/>
      <c r="BA1011" s="101"/>
      <c r="BB1011" s="101"/>
      <c r="BC1011" s="101"/>
      <c r="BD1011" s="101"/>
      <c r="BE1011" s="101"/>
      <c r="BF1011" s="101"/>
      <c r="BG1011" s="101"/>
      <c r="BH1011" s="101"/>
      <c r="BI1011" s="101"/>
      <c r="BJ1011" s="101"/>
      <c r="BK1011" s="101"/>
      <c r="BL1011" s="101"/>
      <c r="BM1011" s="101"/>
      <c r="BN1011" s="101"/>
      <c r="BO1011" s="101"/>
      <c r="BP1011" s="101"/>
      <c r="BQ1011" s="101"/>
      <c r="BR1011" s="101"/>
      <c r="BS1011" s="101"/>
      <c r="BT1011" s="101"/>
      <c r="BU1011" s="101"/>
      <c r="BV1011" s="101"/>
      <c r="BW1011" s="101"/>
      <c r="BX1011" s="101"/>
      <c r="BY1011" s="101"/>
      <c r="BZ1011" s="101"/>
      <c r="CA1011" s="101"/>
      <c r="CB1011" s="101"/>
      <c r="CC1011" s="101"/>
      <c r="CD1011" s="101"/>
      <c r="CE1011" s="101"/>
      <c r="CF1011" s="101"/>
      <c r="CG1011" s="101"/>
      <c r="CH1011" s="101"/>
      <c r="CI1011" s="101"/>
      <c r="CJ1011" s="101"/>
      <c r="CK1011" s="101"/>
      <c r="CL1011" s="101"/>
      <c r="CM1011" s="101"/>
      <c r="CN1011" s="101"/>
      <c r="CO1011" s="101"/>
    </row>
    <row r="1012" spans="1:93" ht="15" customHeight="1" x14ac:dyDescent="0.25"/>
    <row r="1013" spans="1:93" ht="15" customHeight="1" x14ac:dyDescent="0.25"/>
    <row r="1014" spans="1:93" ht="15" customHeight="1" x14ac:dyDescent="0.25"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6"/>
      <c r="AD1014" s="1"/>
      <c r="AE1014" s="1"/>
      <c r="AF1014" s="1"/>
      <c r="AG1014" s="1"/>
      <c r="AH1014" s="1"/>
      <c r="AI1014" s="1"/>
      <c r="AJ1014" s="1"/>
      <c r="AK1014" s="1"/>
      <c r="AL1014" s="6"/>
      <c r="AM1014" s="1"/>
      <c r="AN1014" s="1"/>
      <c r="AO1014" s="1"/>
      <c r="AP1014" s="1"/>
      <c r="AQ1014" s="1"/>
      <c r="AR1014" s="1"/>
      <c r="AS1014" s="1"/>
      <c r="AT1014" s="1"/>
      <c r="AU1014" s="1"/>
      <c r="AV1014" s="9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6"/>
      <c r="BJ1014" s="1"/>
      <c r="BK1014" s="1"/>
      <c r="BL1014" s="1"/>
      <c r="BM1014" s="1"/>
      <c r="BN1014" s="1"/>
      <c r="BO1014" s="6"/>
      <c r="BP1014" s="6"/>
      <c r="BQ1014" s="1"/>
      <c r="BR1014" s="1"/>
      <c r="BS1014" s="1"/>
      <c r="BT1014" s="1"/>
      <c r="BU1014" s="1"/>
      <c r="BV1014" s="6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6"/>
      <c r="CL1014" s="1"/>
      <c r="CM1014" s="1"/>
      <c r="CN1014" s="1"/>
      <c r="CO1014" s="1"/>
    </row>
    <row r="1015" spans="1:93" ht="15" customHeight="1" x14ac:dyDescent="0.25"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6"/>
      <c r="AD1015" s="1"/>
      <c r="AE1015" s="1"/>
      <c r="AF1015" s="1"/>
      <c r="AG1015" s="1"/>
      <c r="AH1015" s="1"/>
      <c r="AI1015" s="1"/>
      <c r="AJ1015" s="1"/>
      <c r="AK1015" s="1"/>
      <c r="AL1015" s="6"/>
      <c r="AM1015" s="1"/>
      <c r="AN1015" s="1"/>
      <c r="AO1015" s="1"/>
      <c r="AP1015" s="1"/>
      <c r="AQ1015" s="1"/>
      <c r="AR1015" s="1"/>
      <c r="AS1015" s="1"/>
      <c r="AT1015" s="1"/>
      <c r="AU1015" s="1"/>
      <c r="AV1015" s="9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6"/>
      <c r="BJ1015" s="1"/>
      <c r="BK1015" s="1"/>
      <c r="BL1015" s="1"/>
      <c r="BM1015" s="1"/>
      <c r="BN1015" s="1"/>
      <c r="BO1015" s="6"/>
      <c r="BP1015" s="6"/>
      <c r="BQ1015" s="1"/>
      <c r="BR1015" s="1"/>
      <c r="BS1015" s="1"/>
      <c r="BT1015" s="1"/>
      <c r="BU1015" s="1"/>
      <c r="BV1015" s="6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6"/>
      <c r="CL1015" s="1"/>
      <c r="CM1015" s="1"/>
      <c r="CN1015" s="1"/>
      <c r="CO1015" s="1"/>
    </row>
    <row r="1016" spans="1:93" ht="15" customHeight="1" x14ac:dyDescent="0.25"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6"/>
      <c r="AD1016" s="1"/>
      <c r="AE1016" s="1"/>
      <c r="AF1016" s="1"/>
      <c r="AG1016" s="1"/>
      <c r="AH1016" s="1"/>
      <c r="AI1016" s="1"/>
      <c r="AJ1016" s="1"/>
      <c r="AK1016" s="1"/>
      <c r="AL1016" s="6"/>
      <c r="AM1016" s="1"/>
      <c r="AN1016" s="1"/>
      <c r="AO1016" s="1"/>
      <c r="AP1016" s="1"/>
      <c r="AQ1016" s="1"/>
      <c r="AR1016" s="1"/>
      <c r="AS1016" s="1"/>
      <c r="AT1016" s="1"/>
      <c r="AU1016" s="1"/>
      <c r="AV1016" s="9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6"/>
      <c r="BJ1016" s="1"/>
      <c r="BK1016" s="1"/>
      <c r="BL1016" s="1"/>
      <c r="BM1016" s="1"/>
      <c r="BN1016" s="1"/>
      <c r="BO1016" s="6"/>
      <c r="BP1016" s="6"/>
      <c r="BQ1016" s="1"/>
      <c r="BR1016" s="1"/>
      <c r="BS1016" s="1"/>
      <c r="BT1016" s="1"/>
      <c r="BU1016" s="1"/>
      <c r="BV1016" s="6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6"/>
      <c r="CL1016" s="1"/>
      <c r="CM1016" s="1"/>
      <c r="CN1016" s="1"/>
      <c r="CO1016" s="1"/>
    </row>
    <row r="1017" spans="1:93" ht="15" customHeight="1" x14ac:dyDescent="0.25"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6"/>
      <c r="AD1017" s="1"/>
      <c r="AE1017" s="1"/>
      <c r="AF1017" s="1"/>
      <c r="AG1017" s="1"/>
      <c r="AH1017" s="1"/>
      <c r="AI1017" s="1"/>
      <c r="AJ1017" s="1"/>
      <c r="AK1017" s="1"/>
      <c r="AL1017" s="6"/>
      <c r="AM1017" s="1"/>
      <c r="AN1017" s="1"/>
      <c r="AO1017" s="1"/>
      <c r="AP1017" s="1"/>
      <c r="AQ1017" s="1"/>
      <c r="AR1017" s="1"/>
      <c r="AS1017" s="1"/>
      <c r="AT1017" s="1"/>
      <c r="AU1017" s="1"/>
      <c r="AV1017" s="9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6"/>
      <c r="BJ1017" s="1"/>
      <c r="BK1017" s="1"/>
      <c r="BL1017" s="1"/>
      <c r="BM1017" s="1"/>
      <c r="BN1017" s="1"/>
      <c r="BO1017" s="6"/>
      <c r="BP1017" s="6"/>
      <c r="BQ1017" s="1"/>
      <c r="BR1017" s="1"/>
      <c r="BS1017" s="1"/>
      <c r="BT1017" s="1"/>
      <c r="BU1017" s="1"/>
      <c r="BV1017" s="6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6"/>
      <c r="CL1017" s="1"/>
      <c r="CM1017" s="1"/>
      <c r="CN1017" s="1"/>
      <c r="CO1017" s="1"/>
    </row>
    <row r="1018" spans="1:93" ht="15" customHeight="1" x14ac:dyDescent="0.25"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6"/>
      <c r="AD1018" s="1"/>
      <c r="AE1018" s="1"/>
      <c r="AF1018" s="1"/>
      <c r="AG1018" s="1"/>
      <c r="AH1018" s="1"/>
      <c r="AI1018" s="1"/>
      <c r="AJ1018" s="1"/>
      <c r="AK1018" s="1"/>
      <c r="AL1018" s="6"/>
      <c r="AM1018" s="1"/>
      <c r="AN1018" s="1"/>
      <c r="AO1018" s="1"/>
      <c r="AP1018" s="1"/>
      <c r="AQ1018" s="1"/>
      <c r="AR1018" s="1"/>
      <c r="AS1018" s="1"/>
      <c r="AT1018" s="1"/>
      <c r="AU1018" s="1"/>
      <c r="AV1018" s="9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6"/>
      <c r="BJ1018" s="1"/>
      <c r="BK1018" s="1"/>
      <c r="BL1018" s="1"/>
      <c r="BM1018" s="1"/>
      <c r="BN1018" s="1"/>
      <c r="BO1018" s="6"/>
      <c r="BP1018" s="6"/>
      <c r="BQ1018" s="1"/>
      <c r="BR1018" s="1"/>
      <c r="BS1018" s="1"/>
      <c r="BT1018" s="1"/>
      <c r="BU1018" s="1"/>
      <c r="BV1018" s="6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6"/>
      <c r="CL1018" s="1"/>
      <c r="CM1018" s="1"/>
      <c r="CN1018" s="1"/>
      <c r="CO1018" s="1"/>
    </row>
    <row r="1019" spans="1:93" ht="15" customHeight="1" x14ac:dyDescent="0.25"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6"/>
      <c r="AD1019" s="1"/>
      <c r="AE1019" s="1"/>
      <c r="AF1019" s="1"/>
      <c r="AG1019" s="1"/>
      <c r="AH1019" s="1"/>
      <c r="AI1019" s="1"/>
      <c r="AJ1019" s="1"/>
      <c r="AK1019" s="1"/>
      <c r="AL1019" s="6"/>
      <c r="AM1019" s="1"/>
      <c r="AN1019" s="1"/>
      <c r="AO1019" s="1"/>
      <c r="AP1019" s="1"/>
      <c r="AQ1019" s="1"/>
      <c r="AR1019" s="1"/>
      <c r="AS1019" s="1"/>
      <c r="AT1019" s="1"/>
      <c r="AU1019" s="1"/>
      <c r="AV1019" s="9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6"/>
      <c r="BJ1019" s="1"/>
      <c r="BK1019" s="1"/>
      <c r="BL1019" s="1"/>
      <c r="BM1019" s="1"/>
      <c r="BN1019" s="1"/>
      <c r="BO1019" s="6"/>
      <c r="BP1019" s="6"/>
      <c r="BQ1019" s="1"/>
      <c r="BR1019" s="1"/>
      <c r="BS1019" s="1"/>
      <c r="BT1019" s="1"/>
      <c r="BU1019" s="1"/>
      <c r="BV1019" s="6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6"/>
      <c r="CL1019" s="1"/>
      <c r="CM1019" s="1"/>
      <c r="CN1019" s="1"/>
      <c r="CO1019" s="1"/>
    </row>
    <row r="1020" spans="1:93" x14ac:dyDescent="0.25">
      <c r="B1020" s="868"/>
      <c r="C1020" s="869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6"/>
      <c r="AD1020" s="1"/>
      <c r="AE1020" s="1"/>
      <c r="AF1020" s="1"/>
      <c r="AG1020" s="1"/>
      <c r="AH1020" s="1"/>
      <c r="AI1020" s="1"/>
      <c r="AJ1020" s="1"/>
      <c r="AK1020" s="1"/>
      <c r="AL1020" s="6"/>
      <c r="AM1020" s="1"/>
      <c r="AN1020" s="1"/>
      <c r="AO1020" s="1"/>
      <c r="AP1020" s="1"/>
      <c r="AQ1020" s="1"/>
      <c r="AR1020" s="1"/>
      <c r="AS1020" s="1"/>
      <c r="AT1020" s="1"/>
      <c r="AU1020" s="1"/>
      <c r="AV1020" s="9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6"/>
      <c r="BJ1020" s="1"/>
      <c r="BK1020" s="1"/>
      <c r="BL1020" s="1"/>
      <c r="BM1020" s="1"/>
      <c r="BN1020" s="1"/>
      <c r="BO1020" s="6"/>
      <c r="BP1020" s="6"/>
      <c r="BQ1020" s="1"/>
      <c r="BR1020" s="1"/>
      <c r="BS1020" s="1"/>
      <c r="BT1020" s="1"/>
      <c r="BU1020" s="1"/>
      <c r="BV1020" s="6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6"/>
      <c r="CL1020" s="1"/>
      <c r="CM1020" s="1"/>
      <c r="CN1020" s="1"/>
      <c r="CO1020" s="1"/>
    </row>
    <row r="1031" spans="1:93" s="100" customFormat="1" x14ac:dyDescent="0.25">
      <c r="A1031" s="1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93"/>
      <c r="AD1031" s="4"/>
      <c r="AE1031" s="4"/>
      <c r="AF1031" s="4"/>
      <c r="AG1031" s="4"/>
      <c r="AH1031" s="4"/>
      <c r="AI1031" s="4"/>
      <c r="AJ1031" s="4"/>
      <c r="AK1031" s="4"/>
      <c r="AL1031" s="93"/>
      <c r="AM1031" s="4"/>
      <c r="AN1031" s="4"/>
      <c r="AO1031" s="4"/>
      <c r="AP1031" s="4"/>
      <c r="AQ1031" s="4"/>
      <c r="AR1031" s="4"/>
      <c r="AS1031" s="4"/>
      <c r="AT1031" s="4"/>
      <c r="AU1031" s="4"/>
      <c r="AV1031" s="5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93"/>
      <c r="BJ1031" s="4"/>
      <c r="BK1031" s="4"/>
      <c r="BL1031" s="4"/>
      <c r="BM1031" s="4"/>
      <c r="BN1031" s="4"/>
      <c r="BO1031" s="93"/>
      <c r="BP1031" s="93"/>
      <c r="BQ1031" s="4"/>
      <c r="BR1031" s="4"/>
      <c r="BS1031" s="4"/>
      <c r="BT1031" s="4"/>
      <c r="BU1031" s="4"/>
      <c r="BV1031" s="93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93"/>
      <c r="CL1031" s="4"/>
      <c r="CM1031" s="4"/>
      <c r="CN1031" s="4"/>
      <c r="CO1031" s="4"/>
    </row>
  </sheetData>
  <mergeCells count="136">
    <mergeCell ref="B826:C826"/>
    <mergeCell ref="B58:C58"/>
    <mergeCell ref="B33:C33"/>
    <mergeCell ref="B23:C23"/>
    <mergeCell ref="B61:C61"/>
    <mergeCell ref="B56:C56"/>
    <mergeCell ref="B57:C57"/>
    <mergeCell ref="B60:C60"/>
    <mergeCell ref="B24:C24"/>
    <mergeCell ref="B26:C26"/>
    <mergeCell ref="B39:C39"/>
    <mergeCell ref="B41:C41"/>
    <mergeCell ref="B31:C31"/>
    <mergeCell ref="B34:C34"/>
    <mergeCell ref="B29:C29"/>
    <mergeCell ref="B30:C30"/>
    <mergeCell ref="B27:C27"/>
    <mergeCell ref="B658:C658"/>
    <mergeCell ref="B731:C731"/>
    <mergeCell ref="B17:CK17"/>
    <mergeCell ref="E18:H18"/>
    <mergeCell ref="B803:C803"/>
    <mergeCell ref="CK18:CK19"/>
    <mergeCell ref="CL18:CO18"/>
    <mergeCell ref="B733:C733"/>
    <mergeCell ref="B734:C734"/>
    <mergeCell ref="B735:CI735"/>
    <mergeCell ref="B798:C798"/>
    <mergeCell ref="B55:C55"/>
    <mergeCell ref="B48:C48"/>
    <mergeCell ref="B51:C51"/>
    <mergeCell ref="B659:CI659"/>
    <mergeCell ref="B732:C732"/>
    <mergeCell ref="B797:C797"/>
    <mergeCell ref="CE18:CE19"/>
    <mergeCell ref="CF18:CI18"/>
    <mergeCell ref="B28:C28"/>
    <mergeCell ref="B25:C25"/>
    <mergeCell ref="CJ18:CJ19"/>
    <mergeCell ref="B52:C52"/>
    <mergeCell ref="B53:C53"/>
    <mergeCell ref="B312:C312"/>
    <mergeCell ref="B655:C655"/>
    <mergeCell ref="B920:H920"/>
    <mergeCell ref="B32:C32"/>
    <mergeCell ref="B62:C62"/>
    <mergeCell ref="B823:C823"/>
    <mergeCell ref="B830:C830"/>
    <mergeCell ref="B827:C827"/>
    <mergeCell ref="B832:CI832"/>
    <mergeCell ref="B872:CI872"/>
    <mergeCell ref="B833:CI833"/>
    <mergeCell ref="B828:C828"/>
    <mergeCell ref="B820:C820"/>
    <mergeCell ref="B824:C824"/>
    <mergeCell ref="B825:C825"/>
    <mergeCell ref="B806:CK806"/>
    <mergeCell ref="B831:CK831"/>
    <mergeCell ref="B800:C800"/>
    <mergeCell ref="B730:C730"/>
    <mergeCell ref="B799:C799"/>
    <mergeCell ref="B729:C729"/>
    <mergeCell ref="B802:C802"/>
    <mergeCell ref="B822:C822"/>
    <mergeCell ref="B829:C829"/>
    <mergeCell ref="B821:C821"/>
    <mergeCell ref="B801:C801"/>
    <mergeCell ref="B1011:C1011"/>
    <mergeCell ref="B1020:C1020"/>
    <mergeCell ref="B983:C983"/>
    <mergeCell ref="B984:C984"/>
    <mergeCell ref="B1008:C1008"/>
    <mergeCell ref="B928:C928"/>
    <mergeCell ref="B979:C979"/>
    <mergeCell ref="B981:C981"/>
    <mergeCell ref="B982:C982"/>
    <mergeCell ref="B992:CI993"/>
    <mergeCell ref="B941:CI941"/>
    <mergeCell ref="A996:CI996"/>
    <mergeCell ref="B940:CI940"/>
    <mergeCell ref="B995:CI995"/>
    <mergeCell ref="B956:CI956"/>
    <mergeCell ref="B933:C933"/>
    <mergeCell ref="B936:C936"/>
    <mergeCell ref="A990:CK990"/>
    <mergeCell ref="B998:CK998"/>
    <mergeCell ref="B989:CK989"/>
    <mergeCell ref="B974:CK974"/>
    <mergeCell ref="B939:CK939"/>
    <mergeCell ref="CA18:CA19"/>
    <mergeCell ref="CB18:CD18"/>
    <mergeCell ref="B18:B19"/>
    <mergeCell ref="C18:C19"/>
    <mergeCell ref="AU18:AU19"/>
    <mergeCell ref="BI18:BI19"/>
    <mergeCell ref="BJ18:BM18"/>
    <mergeCell ref="BN18:BN19"/>
    <mergeCell ref="BA18:BA19"/>
    <mergeCell ref="BB18:BD18"/>
    <mergeCell ref="BE18:BE19"/>
    <mergeCell ref="AV18:AV19"/>
    <mergeCell ref="AW18:AZ18"/>
    <mergeCell ref="D18:D19"/>
    <mergeCell ref="AE18:AL18"/>
    <mergeCell ref="I18:I19"/>
    <mergeCell ref="J18:J19"/>
    <mergeCell ref="K18:R18"/>
    <mergeCell ref="S18:S19"/>
    <mergeCell ref="T18:T19"/>
    <mergeCell ref="U18:AB18"/>
    <mergeCell ref="AC18:AC19"/>
    <mergeCell ref="AD18:AD19"/>
    <mergeCell ref="B15:CK15"/>
    <mergeCell ref="B64:CK64"/>
    <mergeCell ref="B63:CK63"/>
    <mergeCell ref="B804:CK804"/>
    <mergeCell ref="B54:CK54"/>
    <mergeCell ref="BO18:BO19"/>
    <mergeCell ref="BP18:BS18"/>
    <mergeCell ref="B47:C47"/>
    <mergeCell ref="B36:C36"/>
    <mergeCell ref="B37:C37"/>
    <mergeCell ref="B38:C38"/>
    <mergeCell ref="B40:C40"/>
    <mergeCell ref="B42:C42"/>
    <mergeCell ref="B43:C43"/>
    <mergeCell ref="B45:C45"/>
    <mergeCell ref="B46:C46"/>
    <mergeCell ref="B44:C44"/>
    <mergeCell ref="B21:C21"/>
    <mergeCell ref="B22:C22"/>
    <mergeCell ref="BF18:BH18"/>
    <mergeCell ref="B35:C35"/>
    <mergeCell ref="BV18:BV19"/>
    <mergeCell ref="B59:C59"/>
    <mergeCell ref="BW18:BZ18"/>
  </mergeCells>
  <pageMargins left="0.39370078740157483" right="0.39370078740157483" top="0.19685039370078741" bottom="0.19685039370078741" header="0" footer="0"/>
  <pageSetup paperSize="8" scale="45" fitToHeight="1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2024_2026</vt:lpstr>
      <vt:lpstr>'2024_2026'!Заголовки_для_печати</vt:lpstr>
      <vt:lpstr>'2024_2026'!Область_печати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Николаевна Мухоморова</dc:creator>
  <cp:lastModifiedBy>Юлия Николаевна Мухоморова</cp:lastModifiedBy>
  <cp:lastPrinted>2025-02-07T07:07:28Z</cp:lastPrinted>
  <dcterms:created xsi:type="dcterms:W3CDTF">2021-01-28T14:59:09Z</dcterms:created>
  <dcterms:modified xsi:type="dcterms:W3CDTF">2026-04-17T11:26:58Z</dcterms:modified>
</cp:coreProperties>
</file>